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drawings/_rels/drawing1.xml.rels" ContentType="application/vnd.openxmlformats-package.relationship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book.xml" ContentType="application/vnd.openxmlformats-officedocument.spreadsheetml.sheet.main+xml"/>
  <Override PartName="/xl/tables/table1.xml" ContentType="application/vnd.openxmlformats-officedocument.spreadsheetml.table+xml"/>
  <Override PartName="/xl/styles.xml" ContentType="application/vnd.openxmlformats-officedocument.spreadsheetml.styles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3.xml" ContentType="application/vnd.openxmlformats-officedocument.drawingml.chart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9" firstSheet="2" activeTab="2"/>
  </bookViews>
  <sheets>
    <sheet name="Ludo_voor" sheetId="1" state="hidden" r:id="rId2"/>
    <sheet name="Grafiek1" sheetId="2" state="hidden" r:id="rId3"/>
    <sheet name="Tournoi" sheetId="3" state="visible" r:id="rId4"/>
    <sheet name="Tombola" sheetId="4" state="hidden" r:id="rId5"/>
    <sheet name="Ludo_na" sheetId="5" state="visible" r:id="rId6"/>
    <sheet name="Error_checking" sheetId="6" state="hidden" r:id="rId7"/>
    <sheet name="Clubranking" sheetId="7" state="visible" r:id="rId8"/>
    <sheet name="(Résumé)" sheetId="8" state="hidden" r:id="rId9"/>
  </sheets>
  <definedNames>
    <definedName function="false" hidden="true" localSheetId="2" name="_xlnm._FilterDatabase" vbProcedure="false">Tournoi!$A$1:$BZ$601</definedName>
    <definedName function="false" hidden="false" name="club" vbProcedure="false">Error_checking!$I$25:$I$26</definedName>
    <definedName function="false" hidden="false" name="Excel_BuiltIn_Print_Area_1" vbProcedure="false">"#REF!"</definedName>
    <definedName function="false" hidden="false" name="Excel_BuiltIn_Print_Area_1_1" vbProcedure="false">"#REF!"</definedName>
    <definedName function="false" hidden="false" name="Excel_BuiltIn_Print_Area_2" vbProcedure="false">"#REF!"</definedName>
    <definedName function="false" hidden="false" name="Excel_BuiltIn_Print_Area_2_1" vbProcedure="false">NA()</definedName>
    <definedName function="false" hidden="false" name="Excel_BuiltIn_Print_Area_2_1_1" vbProcedure="false">NA()</definedName>
    <definedName function="false" hidden="false" name="Excel_BuiltIn_Print_Titles_1" vbProcedure="false">"#REF!"</definedName>
    <definedName function="false" hidden="false" name="Excel_BuiltIn_Print_Titles_1_1" vbProcedure="false">"#REF!"</definedName>
    <definedName function="false" hidden="false" name="Excel_BuiltIn__FilterDatabase" vbProcedure="false">Tournoi!$A$1:$AJ$601</definedName>
    <definedName function="false" hidden="false" name="Excel_BuiltIn__FilterDatabase_1" vbProcedure="false">"#REF!"</definedName>
    <definedName function="false" hidden="false" name="Excel_BuiltIn__FilterDatabase_2_1_1_1" vbProcedure="false">"#REF!"</definedName>
    <definedName function="false" hidden="false" name="Excel_BuiltIn__FilterDatabase_2_1_1_1_1" vbProcedure="false">"#REF!"</definedName>
    <definedName function="false" hidden="false" name="Excel_BuiltIn__FilterDatabase_3" vbProcedure="false">Ludo_na!$1:$730</definedName>
    <definedName function="false" hidden="false" name="Excel_BuiltIn__FilterDatabase_3_1" vbProcedure="false">"#REF!"</definedName>
    <definedName function="false" hidden="false" name="Inschrijvingen" vbProcedure="false">Error_checking!$A$24:$A$26</definedName>
    <definedName function="false" hidden="false" name="listeClubs" vbProcedure="false">Clubranking!$B$5:$B$42</definedName>
    <definedName function="false" hidden="false" name="MaxBonus" vbProcedure="false">Error_checking!$Z$25</definedName>
    <definedName function="false" hidden="false" name="Ronde1" vbProcedure="false">Error_checking!$A$2:$A$19</definedName>
    <definedName function="false" hidden="false" name="Ronde2" vbProcedure="false">Error_checking!$I$2:$I$19</definedName>
    <definedName function="false" hidden="false" name="Ronde3" vbProcedure="false">Error_checking!$Q$2:$Q$19</definedName>
    <definedName function="false" hidden="false" name="Ronde4" vbProcedure="false">Error_checking!$Y$2:$Y$19</definedName>
    <definedName function="false" hidden="false" name="__xlnm__FilterDatabase" vbProcedure="false">Tournoi!$A$1:$AJ$601</definedName>
    <definedName function="false" hidden="false" localSheetId="0" name="Excel_BuiltIn__FilterDatabase_3" vbProcedure="false">Ludo_voor!$1:$730</definedName>
    <definedName function="false" hidden="false" localSheetId="2" name="Excel_BuiltIn__FilterDatabase" vbProcedure="false">Tournoi!$E$1:$E$601</definedName>
    <definedName function="false" hidden="false" localSheetId="2" name="_xlnm._FilterDatabase" vbProcedure="false">Tournoi!$A$1:$BZ$601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<sst xmlns="http://schemas.openxmlformats.org/spreadsheetml/2006/main" count="2274" uniqueCount="1047">
  <si>
    <t xml:space="preserve">Vast Nr</t>
  </si>
  <si>
    <t xml:space="preserve">LUDO Nr</t>
  </si>
  <si>
    <t xml:space="preserve">Naam</t>
  </si>
  <si>
    <t xml:space="preserve">Voornaam</t>
  </si>
  <si>
    <r>
      <rPr>
        <b val="true"/>
        <sz val="10"/>
        <rFont val="Times New Roman"/>
        <family val="1"/>
        <charset val="1"/>
      </rPr>
      <t xml:space="preserve">Club
</t>
    </r>
    <r>
      <rPr>
        <sz val="9"/>
        <rFont val="Times New Roman"/>
        <family val="1"/>
        <charset val="1"/>
      </rPr>
      <t xml:space="preserve">(annuel/jaarlijks)</t>
    </r>
  </si>
  <si>
    <t xml:space="preserve">Total 2015</t>
  </si>
  <si>
    <t xml:space="preserve">Fract 2015</t>
  </si>
  <si>
    <t xml:space="preserve">Total 2016</t>
  </si>
  <si>
    <t xml:space="preserve">Fract 2016</t>
  </si>
  <si>
    <t xml:space="preserve">Zedelgem</t>
  </si>
  <si>
    <t xml:space="preserve">Leuven</t>
  </si>
  <si>
    <t xml:space="preserve">Uccle</t>
  </si>
  <si>
    <t xml:space="preserve">Namur</t>
  </si>
  <si>
    <t xml:space="preserve">Ottignies</t>
  </si>
  <si>
    <t xml:space="preserve">Lokeren</t>
  </si>
  <si>
    <t xml:space="preserve">Merksplas</t>
  </si>
  <si>
    <t xml:space="preserve">Meerhout</t>
  </si>
  <si>
    <t xml:space="preserve">-</t>
  </si>
  <si>
    <t xml:space="preserve">Finale</t>
  </si>
  <si>
    <t xml:space="preserve">Ludo 2017</t>
  </si>
  <si>
    <t xml:space="preserve">Ludo 2017
Best 5</t>
  </si>
  <si>
    <t xml:space="preserve">Ludo 15-17</t>
  </si>
  <si>
    <t xml:space="preserve">deelnames</t>
  </si>
  <si>
    <t xml:space="preserve">Van Bilzen</t>
  </si>
  <si>
    <t xml:space="preserve">Bart</t>
  </si>
  <si>
    <t xml:space="preserve">Speelduivel</t>
  </si>
  <si>
    <t xml:space="preserve">Verheyden</t>
  </si>
  <si>
    <t xml:space="preserve">Karl</t>
  </si>
  <si>
    <t xml:space="preserve">Van Hove</t>
  </si>
  <si>
    <t xml:space="preserve">Paul</t>
  </si>
  <si>
    <t xml:space="preserve">Rébérez</t>
  </si>
  <si>
    <t xml:space="preserve">Dominic</t>
  </si>
  <si>
    <t xml:space="preserve">De Speeldoos</t>
  </si>
  <si>
    <t xml:space="preserve">Wellemans</t>
  </si>
  <si>
    <t xml:space="preserve">Nico</t>
  </si>
  <si>
    <t xml:space="preserve">Vervoort</t>
  </si>
  <si>
    <t xml:space="preserve">Dorien</t>
  </si>
  <si>
    <t xml:space="preserve">t Gezelschap</t>
  </si>
  <si>
    <t xml:space="preserve">Verheyen</t>
  </si>
  <si>
    <t xml:space="preserve">Jan</t>
  </si>
  <si>
    <t xml:space="preserve">De Breucker</t>
  </si>
  <si>
    <t xml:space="preserve">Wim</t>
  </si>
  <si>
    <t xml:space="preserve">Jonckers</t>
  </si>
  <si>
    <t xml:space="preserve">Gunther</t>
  </si>
  <si>
    <t xml:space="preserve">Rosseeuw</t>
  </si>
  <si>
    <t xml:space="preserve">Kristof</t>
  </si>
  <si>
    <t xml:space="preserve">Spelen Op Zolder</t>
  </si>
  <si>
    <t xml:space="preserve">Van Roosbroeck</t>
  </si>
  <si>
    <t xml:space="preserve">Smekens</t>
  </si>
  <si>
    <t xml:space="preserve">Els</t>
  </si>
  <si>
    <t xml:space="preserve">Lehman</t>
  </si>
  <si>
    <t xml:space="preserve">Serge</t>
  </si>
  <si>
    <t xml:space="preserve">Alpa-Ludismes</t>
  </si>
  <si>
    <t xml:space="preserve">Poliakoff</t>
  </si>
  <si>
    <t xml:space="preserve">Pierre</t>
  </si>
  <si>
    <t xml:space="preserve">Ambroos</t>
  </si>
  <si>
    <t xml:space="preserve">Ronny</t>
  </si>
  <si>
    <t xml:space="preserve">Goddeeris</t>
  </si>
  <si>
    <t xml:space="preserve">Martine</t>
  </si>
  <si>
    <t xml:space="preserve">Liekens</t>
  </si>
  <si>
    <t xml:space="preserve">Patrick</t>
  </si>
  <si>
    <t xml:space="preserve">3 Promille</t>
  </si>
  <si>
    <t xml:space="preserve">Nuyts</t>
  </si>
  <si>
    <t xml:space="preserve">Johan</t>
  </si>
  <si>
    <t xml:space="preserve">Lodewijckx</t>
  </si>
  <si>
    <t xml:space="preserve">Peter</t>
  </si>
  <si>
    <t xml:space="preserve">Bultijnck</t>
  </si>
  <si>
    <t xml:space="preserve">Stijn</t>
  </si>
  <si>
    <t xml:space="preserve">Geeraerts</t>
  </si>
  <si>
    <t xml:space="preserve">Tamara</t>
  </si>
  <si>
    <t xml:space="preserve">Cadot</t>
  </si>
  <si>
    <t xml:space="preserve">Romain</t>
  </si>
  <si>
    <t xml:space="preserve">Geukens</t>
  </si>
  <si>
    <t xml:space="preserve">Tom</t>
  </si>
  <si>
    <t xml:space="preserve">Verbiest</t>
  </si>
  <si>
    <t xml:space="preserve">Bram</t>
  </si>
  <si>
    <t xml:space="preserve">Kenens</t>
  </si>
  <si>
    <t xml:space="preserve">Philippe</t>
  </si>
  <si>
    <t xml:space="preserve">Kenens brothers</t>
  </si>
  <si>
    <t xml:space="preserve">Baeckelandt</t>
  </si>
  <si>
    <t xml:space="preserve">Timothy</t>
  </si>
  <si>
    <t xml:space="preserve">Winning Movez</t>
  </si>
  <si>
    <t xml:space="preserve">Heymans</t>
  </si>
  <si>
    <t xml:space="preserve">Roel</t>
  </si>
  <si>
    <t xml:space="preserve">Kierewiet</t>
  </si>
  <si>
    <t xml:space="preserve">Pascal</t>
  </si>
  <si>
    <t xml:space="preserve">In Ludo Veritas</t>
  </si>
  <si>
    <t xml:space="preserve">Sterkens</t>
  </si>
  <si>
    <t xml:space="preserve">Ellen</t>
  </si>
  <si>
    <t xml:space="preserve">Lieze</t>
  </si>
  <si>
    <t xml:space="preserve">Candaele</t>
  </si>
  <si>
    <t xml:space="preserve">x</t>
  </si>
  <si>
    <t xml:space="preserve">Goossens</t>
  </si>
  <si>
    <t xml:space="preserve">Jarno</t>
  </si>
  <si>
    <t xml:space="preserve">Wolput</t>
  </si>
  <si>
    <t xml:space="preserve">Anja</t>
  </si>
  <si>
    <t xml:space="preserve">Hanne</t>
  </si>
  <si>
    <t xml:space="preserve">Slingeneyer</t>
  </si>
  <si>
    <t xml:space="preserve">Emmanuel</t>
  </si>
  <si>
    <t xml:space="preserve">Vandendriessche</t>
  </si>
  <si>
    <t xml:space="preserve">Jeroen</t>
  </si>
  <si>
    <t xml:space="preserve">De Loopinos</t>
  </si>
  <si>
    <t xml:space="preserve">Wolf</t>
  </si>
  <si>
    <t xml:space="preserve">Peters</t>
  </si>
  <si>
    <t xml:space="preserve">Danny</t>
  </si>
  <si>
    <t xml:space="preserve">Clinckemaillie</t>
  </si>
  <si>
    <t xml:space="preserve">Denis</t>
  </si>
  <si>
    <t xml:space="preserve">Loncke</t>
  </si>
  <si>
    <t xml:space="preserve">Miguel</t>
  </si>
  <si>
    <t xml:space="preserve">Houart</t>
  </si>
  <si>
    <t xml:space="preserve">Dany</t>
  </si>
  <si>
    <t xml:space="preserve">Van der Borght</t>
  </si>
  <si>
    <t xml:space="preserve">Tessa</t>
  </si>
  <si>
    <t xml:space="preserve">Allard</t>
  </si>
  <si>
    <t xml:space="preserve">Fabienne</t>
  </si>
  <si>
    <t xml:space="preserve">Decker</t>
  </si>
  <si>
    <t xml:space="preserve">Anne-Marie</t>
  </si>
  <si>
    <t xml:space="preserve">Hautecoeur</t>
  </si>
  <si>
    <t xml:space="preserve">Michel</t>
  </si>
  <si>
    <t xml:space="preserve">Imagimonde</t>
  </si>
  <si>
    <t xml:space="preserve">Verleye</t>
  </si>
  <si>
    <t xml:space="preserve">Henk</t>
  </si>
  <si>
    <t xml:space="preserve">Vanzeir</t>
  </si>
  <si>
    <t xml:space="preserve">Liesbeth</t>
  </si>
  <si>
    <t xml:space="preserve">Debisschop</t>
  </si>
  <si>
    <t xml:space="preserve">Wouter</t>
  </si>
  <si>
    <t xml:space="preserve">Prettig gescoord</t>
  </si>
  <si>
    <t xml:space="preserve">De Vos</t>
  </si>
  <si>
    <t xml:space="preserve">Julien</t>
  </si>
  <si>
    <t xml:space="preserve">Fournier</t>
  </si>
  <si>
    <t xml:space="preserve">Mickaël</t>
  </si>
  <si>
    <t xml:space="preserve">Laget</t>
  </si>
  <si>
    <t xml:space="preserve">Sebastiaan</t>
  </si>
  <si>
    <t xml:space="preserve">Puylaert</t>
  </si>
  <si>
    <t xml:space="preserve">Benny</t>
  </si>
  <si>
    <t xml:space="preserve">Dalle</t>
  </si>
  <si>
    <t xml:space="preserve">Marie</t>
  </si>
  <si>
    <t xml:space="preserve">Janssen</t>
  </si>
  <si>
    <t xml:space="preserve">Degrieck</t>
  </si>
  <si>
    <t xml:space="preserve">Yves</t>
  </si>
  <si>
    <t xml:space="preserve">Van Orshaegen</t>
  </si>
  <si>
    <t xml:space="preserve">Lore</t>
  </si>
  <si>
    <t xml:space="preserve">Claesen</t>
  </si>
  <si>
    <t xml:space="preserve">Van Roy</t>
  </si>
  <si>
    <t xml:space="preserve">Stany</t>
  </si>
  <si>
    <t xml:space="preserve">Muraille</t>
  </si>
  <si>
    <t xml:space="preserve">François</t>
  </si>
  <si>
    <t xml:space="preserve">De Breuck</t>
  </si>
  <si>
    <t xml:space="preserve">Didier</t>
  </si>
  <si>
    <t xml:space="preserve">Forum Mortsel</t>
  </si>
  <si>
    <t xml:space="preserve">Lecossois</t>
  </si>
  <si>
    <t xml:space="preserve">Forum Schelle</t>
  </si>
  <si>
    <t xml:space="preserve">Ver Elst</t>
  </si>
  <si>
    <t xml:space="preserve">Dirk</t>
  </si>
  <si>
    <t xml:space="preserve">Stoops</t>
  </si>
  <si>
    <t xml:space="preserve">Nicole</t>
  </si>
  <si>
    <t xml:space="preserve">Vandenplas</t>
  </si>
  <si>
    <t xml:space="preserve">Ken</t>
  </si>
  <si>
    <t xml:space="preserve">Bianca</t>
  </si>
  <si>
    <t xml:space="preserve">Peerens</t>
  </si>
  <si>
    <t xml:space="preserve">Suzy</t>
  </si>
  <si>
    <t xml:space="preserve">Lecouvet</t>
  </si>
  <si>
    <t xml:space="preserve">Amandine</t>
  </si>
  <si>
    <t xml:space="preserve">Goussaert</t>
  </si>
  <si>
    <t xml:space="preserve">Strubbe</t>
  </si>
  <si>
    <t xml:space="preserve">Arnold</t>
  </si>
  <si>
    <t xml:space="preserve">Verhulst</t>
  </si>
  <si>
    <t xml:space="preserve">HQ Gaming Club</t>
  </si>
  <si>
    <t xml:space="preserve">Van den Abbeele</t>
  </si>
  <si>
    <t xml:space="preserve">The Boardgame Society</t>
  </si>
  <si>
    <t xml:space="preserve">Devreker</t>
  </si>
  <si>
    <t xml:space="preserve">De Strateeg</t>
  </si>
  <si>
    <t xml:space="preserve">Lefevre</t>
  </si>
  <si>
    <t xml:space="preserve">Rita</t>
  </si>
  <si>
    <t xml:space="preserve">Gysels </t>
  </si>
  <si>
    <t xml:space="preserve">Sven</t>
  </si>
  <si>
    <t xml:space="preserve">Malisse</t>
  </si>
  <si>
    <t xml:space="preserve">Jean-Pierre</t>
  </si>
  <si>
    <t xml:space="preserve">Vande Kerckhove</t>
  </si>
  <si>
    <t xml:space="preserve">Christian</t>
  </si>
  <si>
    <t xml:space="preserve">Verhenne</t>
  </si>
  <si>
    <t xml:space="preserve">Dyzers</t>
  </si>
  <si>
    <t xml:space="preserve">Christophe</t>
  </si>
  <si>
    <t xml:space="preserve">Woodland Mages</t>
  </si>
  <si>
    <t xml:space="preserve">Struye</t>
  </si>
  <si>
    <t xml:space="preserve">Inge</t>
  </si>
  <si>
    <t xml:space="preserve">Hillewaert</t>
  </si>
  <si>
    <t xml:space="preserve">Teenentander</t>
  </si>
  <si>
    <t xml:space="preserve">Simoens</t>
  </si>
  <si>
    <t xml:space="preserve">Barry</t>
  </si>
  <si>
    <t xml:space="preserve">Coppens</t>
  </si>
  <si>
    <t xml:space="preserve">Ignace</t>
  </si>
  <si>
    <t xml:space="preserve">Boonen</t>
  </si>
  <si>
    <t xml:space="preserve">Lucas</t>
  </si>
  <si>
    <t xml:space="preserve">Deventer</t>
  </si>
  <si>
    <t xml:space="preserve">Loes</t>
  </si>
  <si>
    <t xml:space="preserve">Bracke</t>
  </si>
  <si>
    <t xml:space="preserve">Julio</t>
  </si>
  <si>
    <t xml:space="preserve">Van Osselaer</t>
  </si>
  <si>
    <t xml:space="preserve">Christof</t>
  </si>
  <si>
    <t xml:space="preserve">Free Companions</t>
  </si>
  <si>
    <t xml:space="preserve">Debrule</t>
  </si>
  <si>
    <t xml:space="preserve">Lotte</t>
  </si>
  <si>
    <t xml:space="preserve">Asselman</t>
  </si>
  <si>
    <t xml:space="preserve">Andreas</t>
  </si>
  <si>
    <t xml:space="preserve">Schatteman</t>
  </si>
  <si>
    <t xml:space="preserve">Veldekens</t>
  </si>
  <si>
    <t xml:space="preserve">Lenssens</t>
  </si>
  <si>
    <t xml:space="preserve">Koen</t>
  </si>
  <si>
    <t xml:space="preserve">Pals</t>
  </si>
  <si>
    <t xml:space="preserve">Geert</t>
  </si>
  <si>
    <t xml:space="preserve">Gobert</t>
  </si>
  <si>
    <t xml:space="preserve">Stéphane</t>
  </si>
  <si>
    <t xml:space="preserve">Vanderbeke</t>
  </si>
  <si>
    <t xml:space="preserve">Jurgen</t>
  </si>
  <si>
    <t xml:space="preserve">Verrept</t>
  </si>
  <si>
    <t xml:space="preserve">Marc</t>
  </si>
  <si>
    <t xml:space="preserve">Baert</t>
  </si>
  <si>
    <t xml:space="preserve">Birger</t>
  </si>
  <si>
    <t xml:space="preserve">Vanparys</t>
  </si>
  <si>
    <t xml:space="preserve">Petra</t>
  </si>
  <si>
    <t xml:space="preserve">Mariën</t>
  </si>
  <si>
    <t xml:space="preserve">Hans</t>
  </si>
  <si>
    <t xml:space="preserve">Tumblin' Dice</t>
  </si>
  <si>
    <t xml:space="preserve">Caruso</t>
  </si>
  <si>
    <t xml:space="preserve">Valérie</t>
  </si>
  <si>
    <t xml:space="preserve">Beschuyt</t>
  </si>
  <si>
    <t xml:space="preserve">Jimmy</t>
  </si>
  <si>
    <t xml:space="preserve">Goethals</t>
  </si>
  <si>
    <t xml:space="preserve">Robin</t>
  </si>
  <si>
    <t xml:space="preserve">Davy</t>
  </si>
  <si>
    <t xml:space="preserve">Geens</t>
  </si>
  <si>
    <t xml:space="preserve">Debyser</t>
  </si>
  <si>
    <t xml:space="preserve">Koert</t>
  </si>
  <si>
    <t xml:space="preserve">Magda</t>
  </si>
  <si>
    <t xml:space="preserve">Franken</t>
  </si>
  <si>
    <t xml:space="preserve">Pieter</t>
  </si>
  <si>
    <t xml:space="preserve">Douniaux</t>
  </si>
  <si>
    <t xml:space="preserve">Emilie</t>
  </si>
  <si>
    <t xml:space="preserve">Dedeurwaerder</t>
  </si>
  <si>
    <t xml:space="preserve">Lien</t>
  </si>
  <si>
    <t xml:space="preserve">Van Hecke</t>
  </si>
  <si>
    <t xml:space="preserve">Marjolijn</t>
  </si>
  <si>
    <t xml:space="preserve">Lemahieu</t>
  </si>
  <si>
    <t xml:space="preserve">Chris</t>
  </si>
  <si>
    <t xml:space="preserve">An</t>
  </si>
  <si>
    <t xml:space="preserve">De Raed</t>
  </si>
  <si>
    <t xml:space="preserve">Gilles</t>
  </si>
  <si>
    <t xml:space="preserve">Vandenabeele</t>
  </si>
  <si>
    <t xml:space="preserve">Steven</t>
  </si>
  <si>
    <t xml:space="preserve">Everaert</t>
  </si>
  <si>
    <t xml:space="preserve">Verstraete</t>
  </si>
  <si>
    <t xml:space="preserve">Barbiaux</t>
  </si>
  <si>
    <t xml:space="preserve">Vincent</t>
  </si>
  <si>
    <t xml:space="preserve">Vanhoorne</t>
  </si>
  <si>
    <t xml:space="preserve">Jo</t>
  </si>
  <si>
    <t xml:space="preserve">Pattyn</t>
  </si>
  <si>
    <t xml:space="preserve">Thierry</t>
  </si>
  <si>
    <t xml:space="preserve">Pelgrims</t>
  </si>
  <si>
    <t xml:space="preserve">Jonathan</t>
  </si>
  <si>
    <t xml:space="preserve">De Waey</t>
  </si>
  <si>
    <t xml:space="preserve">Joeri</t>
  </si>
  <si>
    <t xml:space="preserve">De Pionne</t>
  </si>
  <si>
    <t xml:space="preserve">Aaron</t>
  </si>
  <si>
    <t xml:space="preserve">Van Bogaert</t>
  </si>
  <si>
    <t xml:space="preserve">Rob</t>
  </si>
  <si>
    <t xml:space="preserve">Risa</t>
  </si>
  <si>
    <t xml:space="preserve">Siccard</t>
  </si>
  <si>
    <t xml:space="preserve">Jana</t>
  </si>
  <si>
    <t xml:space="preserve">Meekers</t>
  </si>
  <si>
    <t xml:space="preserve">Demilie</t>
  </si>
  <si>
    <t xml:space="preserve">Laurent</t>
  </si>
  <si>
    <t xml:space="preserve">Willems</t>
  </si>
  <si>
    <t xml:space="preserve">Ilse</t>
  </si>
  <si>
    <t xml:space="preserve">Lies</t>
  </si>
  <si>
    <t xml:space="preserve">Florizoone</t>
  </si>
  <si>
    <t xml:space="preserve">Michael</t>
  </si>
  <si>
    <t xml:space="preserve">Bastien</t>
  </si>
  <si>
    <t xml:space="preserve">Dewit</t>
  </si>
  <si>
    <t xml:space="preserve">Jonas</t>
  </si>
  <si>
    <t xml:space="preserve">Delhaye</t>
  </si>
  <si>
    <t xml:space="preserve">Renaat</t>
  </si>
  <si>
    <t xml:space="preserve">Gabrielli</t>
  </si>
  <si>
    <t xml:space="preserve">De Sloover</t>
  </si>
  <si>
    <t xml:space="preserve">Andy</t>
  </si>
  <si>
    <t xml:space="preserve">Twenty-Four</t>
  </si>
  <si>
    <t xml:space="preserve">Filippi</t>
  </si>
  <si>
    <t xml:space="preserve">Luca</t>
  </si>
  <si>
    <t xml:space="preserve">Louis</t>
  </si>
  <si>
    <t xml:space="preserve">Kerkhove</t>
  </si>
  <si>
    <t xml:space="preserve">Callewaert</t>
  </si>
  <si>
    <t xml:space="preserve">Pia</t>
  </si>
  <si>
    <t xml:space="preserve">Renard</t>
  </si>
  <si>
    <t xml:space="preserve">Carine</t>
  </si>
  <si>
    <t xml:space="preserve">Lust</t>
  </si>
  <si>
    <t xml:space="preserve">Schelfaut</t>
  </si>
  <si>
    <t xml:space="preserve">Sander</t>
  </si>
  <si>
    <t xml:space="preserve">Saar</t>
  </si>
  <si>
    <t xml:space="preserve">De Buck</t>
  </si>
  <si>
    <t xml:space="preserve">Nadja</t>
  </si>
  <si>
    <t xml:space="preserve">Mertens</t>
  </si>
  <si>
    <t xml:space="preserve">Witters</t>
  </si>
  <si>
    <t xml:space="preserve">Boey </t>
  </si>
  <si>
    <t xml:space="preserve">Charlotte</t>
  </si>
  <si>
    <t xml:space="preserve">Matthieu</t>
  </si>
  <si>
    <t xml:space="preserve">Wallaert</t>
  </si>
  <si>
    <t xml:space="preserve">Joachim</t>
  </si>
  <si>
    <t xml:space="preserve">Löfberg</t>
  </si>
  <si>
    <t xml:space="preserve">Valentin</t>
  </si>
  <si>
    <t xml:space="preserve">Evras</t>
  </si>
  <si>
    <t xml:space="preserve">Julie</t>
  </si>
  <si>
    <t xml:space="preserve">Vlasselaer</t>
  </si>
  <si>
    <t xml:space="preserve">Dieter</t>
  </si>
  <si>
    <t xml:space="preserve">Schepens</t>
  </si>
  <si>
    <t xml:space="preserve">Marion</t>
  </si>
  <si>
    <t xml:space="preserve">De Clercq</t>
  </si>
  <si>
    <t xml:space="preserve">Jasper</t>
  </si>
  <si>
    <t xml:space="preserve">Verplancke</t>
  </si>
  <si>
    <t xml:space="preserve">Azou</t>
  </si>
  <si>
    <t xml:space="preserve">Jorre</t>
  </si>
  <si>
    <t xml:space="preserve">Proost</t>
  </si>
  <si>
    <t xml:space="preserve">Reusen</t>
  </si>
  <si>
    <t xml:space="preserve">Herman</t>
  </si>
  <si>
    <t xml:space="preserve">Vosters</t>
  </si>
  <si>
    <t xml:space="preserve">Chartier</t>
  </si>
  <si>
    <t xml:space="preserve">Dominique</t>
  </si>
  <si>
    <t xml:space="preserve">Calingaert</t>
  </si>
  <si>
    <t xml:space="preserve">Axel</t>
  </si>
  <si>
    <t xml:space="preserve">Erna</t>
  </si>
  <si>
    <t xml:space="preserve">Van Peteghem</t>
  </si>
  <si>
    <t xml:space="preserve">Lucien</t>
  </si>
  <si>
    <t xml:space="preserve">Stael</t>
  </si>
  <si>
    <t xml:space="preserve">Merchiers</t>
  </si>
  <si>
    <t xml:space="preserve">De Speltafel</t>
  </si>
  <si>
    <t xml:space="preserve">Keppens</t>
  </si>
  <si>
    <t xml:space="preserve">Hautekeete</t>
  </si>
  <si>
    <t xml:space="preserve">Dimitri</t>
  </si>
  <si>
    <t xml:space="preserve">Vackier</t>
  </si>
  <si>
    <t xml:space="preserve">Bruno</t>
  </si>
  <si>
    <t xml:space="preserve">Delafontaine</t>
  </si>
  <si>
    <t xml:space="preserve">Severino</t>
  </si>
  <si>
    <t xml:space="preserve">Laetitia</t>
  </si>
  <si>
    <t xml:space="preserve">Croene</t>
  </si>
  <si>
    <t xml:space="preserve">Hof van Watervliet</t>
  </si>
  <si>
    <t xml:space="preserve">Heyerick</t>
  </si>
  <si>
    <t xml:space="preserve">Frederique</t>
  </si>
  <si>
    <t xml:space="preserve">Expeels</t>
  </si>
  <si>
    <t xml:space="preserve">Lieven</t>
  </si>
  <si>
    <t xml:space="preserve">Blieck</t>
  </si>
  <si>
    <t xml:space="preserve">Denblijden</t>
  </si>
  <si>
    <t xml:space="preserve">Frederik</t>
  </si>
  <si>
    <t xml:space="preserve">Matthias</t>
  </si>
  <si>
    <t xml:space="preserve">Rhuwe</t>
  </si>
  <si>
    <t xml:space="preserve">Cécile</t>
  </si>
  <si>
    <t xml:space="preserve">Meersschaert</t>
  </si>
  <si>
    <t xml:space="preserve">Helen</t>
  </si>
  <si>
    <t xml:space="preserve">Verwaerde</t>
  </si>
  <si>
    <t xml:space="preserve">Luc</t>
  </si>
  <si>
    <t xml:space="preserve">De Bruyne</t>
  </si>
  <si>
    <t xml:space="preserve">Calcoen</t>
  </si>
  <si>
    <t xml:space="preserve">Dries</t>
  </si>
  <si>
    <t xml:space="preserve">Desmedt</t>
  </si>
  <si>
    <t xml:space="preserve">Lars</t>
  </si>
  <si>
    <t xml:space="preserve">Beyen</t>
  </si>
  <si>
    <t xml:space="preserve">D'Hondt</t>
  </si>
  <si>
    <t xml:space="preserve">Vercauteren</t>
  </si>
  <si>
    <t xml:space="preserve">Debourgh</t>
  </si>
  <si>
    <t xml:space="preserve">Weets</t>
  </si>
  <si>
    <t xml:space="preserve">Schuer</t>
  </si>
  <si>
    <t xml:space="preserve">Alan</t>
  </si>
  <si>
    <t xml:space="preserve">Baeyens</t>
  </si>
  <si>
    <t xml:space="preserve">Marieke</t>
  </si>
  <si>
    <t xml:space="preserve">Prins</t>
  </si>
  <si>
    <t xml:space="preserve">Jessica</t>
  </si>
  <si>
    <t xml:space="preserve">Scheemaker</t>
  </si>
  <si>
    <t xml:space="preserve">Mad Freddy</t>
  </si>
  <si>
    <t xml:space="preserve">Exter</t>
  </si>
  <si>
    <t xml:space="preserve">Nagant</t>
  </si>
  <si>
    <t xml:space="preserve">Boardgame Monkeys</t>
  </si>
  <si>
    <t xml:space="preserve">Verhelst</t>
  </si>
  <si>
    <t xml:space="preserve">Fabio</t>
  </si>
  <si>
    <t xml:space="preserve">Dom</t>
  </si>
  <si>
    <t xml:space="preserve">Stein</t>
  </si>
  <si>
    <t xml:space="preserve">Denecker</t>
  </si>
  <si>
    <t xml:space="preserve">Annemie</t>
  </si>
  <si>
    <t xml:space="preserve">Mannens</t>
  </si>
  <si>
    <t xml:space="preserve">Storme</t>
  </si>
  <si>
    <t xml:space="preserve">Nikolaas</t>
  </si>
  <si>
    <t xml:space="preserve">Lavens</t>
  </si>
  <si>
    <t xml:space="preserve">Piet</t>
  </si>
  <si>
    <t xml:space="preserve">Vermeersch</t>
  </si>
  <si>
    <t xml:space="preserve">Simon</t>
  </si>
  <si>
    <t xml:space="preserve">Devlaminck</t>
  </si>
  <si>
    <t xml:space="preserve">Stephan</t>
  </si>
  <si>
    <t xml:space="preserve">Van Damme</t>
  </si>
  <si>
    <t xml:space="preserve">Van De Voorde</t>
  </si>
  <si>
    <t xml:space="preserve">Joris</t>
  </si>
  <si>
    <t xml:space="preserve">Hendrickx</t>
  </si>
  <si>
    <t xml:space="preserve">Jethro</t>
  </si>
  <si>
    <t xml:space="preserve">De Prycker</t>
  </si>
  <si>
    <t xml:space="preserve">Wannes</t>
  </si>
  <si>
    <t xml:space="preserve">Steyaert</t>
  </si>
  <si>
    <t xml:space="preserve">Vanassche</t>
  </si>
  <si>
    <t xml:space="preserve">Katrien</t>
  </si>
  <si>
    <t xml:space="preserve">Katrijn</t>
  </si>
  <si>
    <t xml:space="preserve">de Blochouse</t>
  </si>
  <si>
    <t xml:space="preserve">Vandemaele</t>
  </si>
  <si>
    <t xml:space="preserve">Maxime</t>
  </si>
  <si>
    <t xml:space="preserve">Budke</t>
  </si>
  <si>
    <t xml:space="preserve">Sébastien</t>
  </si>
  <si>
    <t xml:space="preserve">De Groote</t>
  </si>
  <si>
    <t xml:space="preserve">Nancy</t>
  </si>
  <si>
    <t xml:space="preserve">Tine</t>
  </si>
  <si>
    <t xml:space="preserve">Monbailliu</t>
  </si>
  <si>
    <t xml:space="preserve">Hubert</t>
  </si>
  <si>
    <t xml:space="preserve">Zijlmans</t>
  </si>
  <si>
    <t xml:space="preserve">Tim</t>
  </si>
  <si>
    <t xml:space="preserve">Van Langendonckt</t>
  </si>
  <si>
    <t xml:space="preserve">Vansteenkiste</t>
  </si>
  <si>
    <t xml:space="preserve">Alexander</t>
  </si>
  <si>
    <t xml:space="preserve">Ponjaert</t>
  </si>
  <si>
    <t xml:space="preserve">Robbe</t>
  </si>
  <si>
    <t xml:space="preserve">Ruben</t>
  </si>
  <si>
    <t xml:space="preserve">Stefaan</t>
  </si>
  <si>
    <t xml:space="preserve">Vanwalleghem</t>
  </si>
  <si>
    <t xml:space="preserve">Goed Geluk</t>
  </si>
  <si>
    <t xml:space="preserve">Henderickx</t>
  </si>
  <si>
    <t xml:space="preserve">Caljon</t>
  </si>
  <si>
    <t xml:space="preserve">Kumps</t>
  </si>
  <si>
    <t xml:space="preserve">Sara</t>
  </si>
  <si>
    <t xml:space="preserve">Christiaens</t>
  </si>
  <si>
    <t xml:space="preserve">Werner</t>
  </si>
  <si>
    <t xml:space="preserve">De Mul</t>
  </si>
  <si>
    <t xml:space="preserve">Andries</t>
  </si>
  <si>
    <t xml:space="preserve">Peggy</t>
  </si>
  <si>
    <t xml:space="preserve">Denoulet</t>
  </si>
  <si>
    <t xml:space="preserve">Flora</t>
  </si>
  <si>
    <t xml:space="preserve">Feyen</t>
  </si>
  <si>
    <t xml:space="preserve">Kjell</t>
  </si>
  <si>
    <t xml:space="preserve">Drubbel</t>
  </si>
  <si>
    <t xml:space="preserve">Meganck</t>
  </si>
  <si>
    <t xml:space="preserve">De Schrijver</t>
  </si>
  <si>
    <t xml:space="preserve">Kim</t>
  </si>
  <si>
    <t xml:space="preserve">Demanet</t>
  </si>
  <si>
    <t xml:space="preserve">Van Acker</t>
  </si>
  <si>
    <t xml:space="preserve">Florin</t>
  </si>
  <si>
    <t xml:space="preserve">Natacha</t>
  </si>
  <si>
    <t xml:space="preserve">Van Bouwel</t>
  </si>
  <si>
    <t xml:space="preserve">Gert</t>
  </si>
  <si>
    <t xml:space="preserve">Laethem</t>
  </si>
  <si>
    <t xml:space="preserve">Hilde</t>
  </si>
  <si>
    <t xml:space="preserve">Deseck</t>
  </si>
  <si>
    <t xml:space="preserve">Maarten</t>
  </si>
  <si>
    <t xml:space="preserve">Natumys</t>
  </si>
  <si>
    <t xml:space="preserve">Vervecke</t>
  </si>
  <si>
    <t xml:space="preserve">Frederick</t>
  </si>
  <si>
    <t xml:space="preserve">Gardin</t>
  </si>
  <si>
    <t xml:space="preserve">Maïté</t>
  </si>
  <si>
    <t xml:space="preserve">De Permentier</t>
  </si>
  <si>
    <t xml:space="preserve">Cindy</t>
  </si>
  <si>
    <t xml:space="preserve">De Bokkensprong</t>
  </si>
  <si>
    <t xml:space="preserve">Vermeiren</t>
  </si>
  <si>
    <t xml:space="preserve">Jürgen</t>
  </si>
  <si>
    <t xml:space="preserve">Logeot</t>
  </si>
  <si>
    <t xml:space="preserve">Maxence</t>
  </si>
  <si>
    <t xml:space="preserve">Tytgat</t>
  </si>
  <si>
    <t xml:space="preserve">Antje</t>
  </si>
  <si>
    <t xml:space="preserve">Noppen</t>
  </si>
  <si>
    <t xml:space="preserve">Niki</t>
  </si>
  <si>
    <t xml:space="preserve">Albrecht</t>
  </si>
  <si>
    <t xml:space="preserve">Tatiana</t>
  </si>
  <si>
    <t xml:space="preserve">Dejonghe</t>
  </si>
  <si>
    <t xml:space="preserve">Gwennaelle</t>
  </si>
  <si>
    <t xml:space="preserve">Vandamme</t>
  </si>
  <si>
    <t xml:space="preserve">Cuyt</t>
  </si>
  <si>
    <t xml:space="preserve">Hermans</t>
  </si>
  <si>
    <t xml:space="preserve">Guillaume</t>
  </si>
  <si>
    <t xml:space="preserve">Dockx</t>
  </si>
  <si>
    <t xml:space="preserve">Dennis</t>
  </si>
  <si>
    <t xml:space="preserve">Bonjé</t>
  </si>
  <si>
    <t xml:space="preserve">Alissa</t>
  </si>
  <si>
    <t xml:space="preserve">Callebaut</t>
  </si>
  <si>
    <t xml:space="preserve">Florence</t>
  </si>
  <si>
    <t xml:space="preserve">Gosse</t>
  </si>
  <si>
    <t xml:space="preserve">Manuel</t>
  </si>
  <si>
    <t xml:space="preserve">Passchyn</t>
  </si>
  <si>
    <t xml:space="preserve">Hoogstyn</t>
  </si>
  <si>
    <t xml:space="preserve">Günter</t>
  </si>
  <si>
    <t xml:space="preserve">Denys</t>
  </si>
  <si>
    <t xml:space="preserve">Servotte</t>
  </si>
  <si>
    <t xml:space="preserve">Damien</t>
  </si>
  <si>
    <t xml:space="preserve">Bragard</t>
  </si>
  <si>
    <t xml:space="preserve">Brouckmeersch</t>
  </si>
  <si>
    <t xml:space="preserve">Caroline</t>
  </si>
  <si>
    <t xml:space="preserve">Podevyn</t>
  </si>
  <si>
    <t xml:space="preserve">Vandierendonck</t>
  </si>
  <si>
    <t xml:space="preserve">Rune</t>
  </si>
  <si>
    <t xml:space="preserve">Deniz</t>
  </si>
  <si>
    <t xml:space="preserve">Andriessens</t>
  </si>
  <si>
    <t xml:space="preserve">Brutin</t>
  </si>
  <si>
    <t xml:space="preserve">Franky</t>
  </si>
  <si>
    <t xml:space="preserve">Wilmart</t>
  </si>
  <si>
    <t xml:space="preserve">Justine</t>
  </si>
  <si>
    <t xml:space="preserve">Hillaert</t>
  </si>
  <si>
    <t xml:space="preserve">Nisole</t>
  </si>
  <si>
    <t xml:space="preserve">Olivier</t>
  </si>
  <si>
    <t xml:space="preserve">Michalski</t>
  </si>
  <si>
    <t xml:space="preserve">Merlin</t>
  </si>
  <si>
    <t xml:space="preserve">Van Reusel</t>
  </si>
  <si>
    <t xml:space="preserve">Reindert</t>
  </si>
  <si>
    <t xml:space="preserve">Dauwe</t>
  </si>
  <si>
    <t xml:space="preserve">Emily</t>
  </si>
  <si>
    <t xml:space="preserve">Holtz</t>
  </si>
  <si>
    <t xml:space="preserve">Melanie</t>
  </si>
  <si>
    <t xml:space="preserve">Verbanck</t>
  </si>
  <si>
    <t xml:space="preserve">Van Nieuwenhuyse</t>
  </si>
  <si>
    <t xml:space="preserve">Sam</t>
  </si>
  <si>
    <t xml:space="preserve">De Kegel</t>
  </si>
  <si>
    <t xml:space="preserve">Brigitte</t>
  </si>
  <si>
    <t xml:space="preserve">Huylebroeck</t>
  </si>
  <si>
    <t xml:space="preserve">Pluvier</t>
  </si>
  <si>
    <t xml:space="preserve">De Cock</t>
  </si>
  <si>
    <t xml:space="preserve">Ria</t>
  </si>
  <si>
    <t xml:space="preserve">Vanderbeken</t>
  </si>
  <si>
    <t xml:space="preserve">Heike</t>
  </si>
  <si>
    <t xml:space="preserve">Van Neste</t>
  </si>
  <si>
    <t xml:space="preserve">Baeck</t>
  </si>
  <si>
    <t xml:space="preserve">Jeremy</t>
  </si>
  <si>
    <t xml:space="preserve">Verkeyn</t>
  </si>
  <si>
    <t xml:space="preserve">Van Hulle</t>
  </si>
  <si>
    <t xml:space="preserve">Van Kerchove</t>
  </si>
  <si>
    <t xml:space="preserve">Elke</t>
  </si>
  <si>
    <t xml:space="preserve">Gvardeitsev</t>
  </si>
  <si>
    <t xml:space="preserve">Daniil</t>
  </si>
  <si>
    <t xml:space="preserve">Debaere</t>
  </si>
  <si>
    <t xml:space="preserve">Brenda</t>
  </si>
  <si>
    <t xml:space="preserve">Vancompernolle</t>
  </si>
  <si>
    <t xml:space="preserve">Kenny</t>
  </si>
  <si>
    <t xml:space="preserve">Van De Walle</t>
  </si>
  <si>
    <t xml:space="preserve">Labeeuw </t>
  </si>
  <si>
    <t xml:space="preserve">Tjorven</t>
  </si>
  <si>
    <t xml:space="preserve">Cobbaert</t>
  </si>
  <si>
    <t xml:space="preserve">Anneleen</t>
  </si>
  <si>
    <t xml:space="preserve">Van den Eynde</t>
  </si>
  <si>
    <t xml:space="preserve">David</t>
  </si>
  <si>
    <t xml:space="preserve">Bremeesch</t>
  </si>
  <si>
    <t xml:space="preserve">Ymke</t>
  </si>
  <si>
    <t xml:space="preserve">Simonis</t>
  </si>
  <si>
    <t xml:space="preserve">Van Oppens</t>
  </si>
  <si>
    <t xml:space="preserve">Thomas</t>
  </si>
  <si>
    <t xml:space="preserve">Gevaert</t>
  </si>
  <si>
    <t xml:space="preserve">Anaïs</t>
  </si>
  <si>
    <t xml:space="preserve">Dolmans</t>
  </si>
  <si>
    <t xml:space="preserve">Laura</t>
  </si>
  <si>
    <t xml:space="preserve">Vossaert</t>
  </si>
  <si>
    <t xml:space="preserve">Petit</t>
  </si>
  <si>
    <t xml:space="preserve">Michaële</t>
  </si>
  <si>
    <t xml:space="preserve">Vanderhaeghen</t>
  </si>
  <si>
    <t xml:space="preserve">Veronique</t>
  </si>
  <si>
    <t xml:space="preserve">Piraux</t>
  </si>
  <si>
    <t xml:space="preserve">Céline</t>
  </si>
  <si>
    <t xml:space="preserve">Daniels</t>
  </si>
  <si>
    <t xml:space="preserve">Balthazar</t>
  </si>
  <si>
    <t xml:space="preserve">Plaza</t>
  </si>
  <si>
    <t xml:space="preserve">Anne-Laure</t>
  </si>
  <si>
    <t xml:space="preserve">Ian</t>
  </si>
  <si>
    <t xml:space="preserve">Verryt</t>
  </si>
  <si>
    <t xml:space="preserve">Bjorn</t>
  </si>
  <si>
    <t xml:space="preserve">Elly</t>
  </si>
  <si>
    <t xml:space="preserve">Joni</t>
  </si>
  <si>
    <t xml:space="preserve">De Man</t>
  </si>
  <si>
    <t xml:space="preserve">Verlaan</t>
  </si>
  <si>
    <t xml:space="preserve">Ameel</t>
  </si>
  <si>
    <t xml:space="preserve">Schmids</t>
  </si>
  <si>
    <t xml:space="preserve">Sophie</t>
  </si>
  <si>
    <t xml:space="preserve">Wyns</t>
  </si>
  <si>
    <t xml:space="preserve">Lisa</t>
  </si>
  <si>
    <t xml:space="preserve">Errembault</t>
  </si>
  <si>
    <t xml:space="preserve">Brecht</t>
  </si>
  <si>
    <t xml:space="preserve">Meersman</t>
  </si>
  <si>
    <t xml:space="preserve">Mels</t>
  </si>
  <si>
    <t xml:space="preserve">Frank</t>
  </si>
  <si>
    <t xml:space="preserve">Gunter</t>
  </si>
  <si>
    <t xml:space="preserve">Pyck</t>
  </si>
  <si>
    <t xml:space="preserve">Kiara</t>
  </si>
  <si>
    <t xml:space="preserve">Duffaut</t>
  </si>
  <si>
    <t xml:space="preserve">Stéphanie</t>
  </si>
  <si>
    <t xml:space="preserve">Repriels</t>
  </si>
  <si>
    <t xml:space="preserve">Linda</t>
  </si>
  <si>
    <t xml:space="preserve">Boudaer</t>
  </si>
  <si>
    <t xml:space="preserve">Glenn</t>
  </si>
  <si>
    <t xml:space="preserve">Custers</t>
  </si>
  <si>
    <t xml:space="preserve">Sonja</t>
  </si>
  <si>
    <t xml:space="preserve">Weyenbergh</t>
  </si>
  <si>
    <t xml:space="preserve">Roy</t>
  </si>
  <si>
    <t xml:space="preserve">Dohogne</t>
  </si>
  <si>
    <t xml:space="preserve">Anne</t>
  </si>
  <si>
    <t xml:space="preserve">Madueno</t>
  </si>
  <si>
    <t xml:space="preserve">Socorro</t>
  </si>
  <si>
    <t xml:space="preserve">Maréchal</t>
  </si>
  <si>
    <t xml:space="preserve">Arthur</t>
  </si>
  <si>
    <t xml:space="preserve">De Graef</t>
  </si>
  <si>
    <t xml:space="preserve">Larivière</t>
  </si>
  <si>
    <t xml:space="preserve">Renaud</t>
  </si>
  <si>
    <t xml:space="preserve">Galle</t>
  </si>
  <si>
    <t xml:space="preserve">Andres</t>
  </si>
  <si>
    <t xml:space="preserve">Bertrand</t>
  </si>
  <si>
    <t xml:space="preserve">Wilemme</t>
  </si>
  <si>
    <t xml:space="preserve">Jean-Francois</t>
  </si>
  <si>
    <t xml:space="preserve">Axelle</t>
  </si>
  <si>
    <t xml:space="preserve">Jolien</t>
  </si>
  <si>
    <t xml:space="preserve">Deniz </t>
  </si>
  <si>
    <t xml:space="preserve">Gael</t>
  </si>
  <si>
    <t xml:space="preserve">Cierkens</t>
  </si>
  <si>
    <t xml:space="preserve">Dekempeneer</t>
  </si>
  <si>
    <t xml:space="preserve">Michèle</t>
  </si>
  <si>
    <t xml:space="preserve">Lempereur</t>
  </si>
  <si>
    <t xml:space="preserve">Nicolas</t>
  </si>
  <si>
    <t xml:space="preserve">Saey</t>
  </si>
  <si>
    <t xml:space="preserve">Michiel</t>
  </si>
  <si>
    <t xml:space="preserve">Van Colen</t>
  </si>
  <si>
    <t xml:space="preserve">Pieter-Jan</t>
  </si>
  <si>
    <t xml:space="preserve">Deleu</t>
  </si>
  <si>
    <t xml:space="preserve">Beuselinck</t>
  </si>
  <si>
    <t xml:space="preserve">Jelle</t>
  </si>
  <si>
    <t xml:space="preserve">Cheyns</t>
  </si>
  <si>
    <t xml:space="preserve">Jenny</t>
  </si>
  <si>
    <t xml:space="preserve">Timmy</t>
  </si>
  <si>
    <t xml:space="preserve">Lefebvre</t>
  </si>
  <si>
    <t xml:space="preserve">Greet</t>
  </si>
  <si>
    <t xml:space="preserve">Crauwels</t>
  </si>
  <si>
    <t xml:space="preserve">Glen</t>
  </si>
  <si>
    <t xml:space="preserve">de Vogelaere</t>
  </si>
  <si>
    <t xml:space="preserve">Cyril</t>
  </si>
  <si>
    <t xml:space="preserve">Roelants</t>
  </si>
  <si>
    <t xml:space="preserve">Ilke</t>
  </si>
  <si>
    <t xml:space="preserve">Luijer</t>
  </si>
  <si>
    <t xml:space="preserve">Pierlot</t>
  </si>
  <si>
    <t xml:space="preserve">Delphine</t>
  </si>
  <si>
    <t xml:space="preserve">Anika</t>
  </si>
  <si>
    <t xml:space="preserve">Van Vooren</t>
  </si>
  <si>
    <t xml:space="preserve">Spelgevaar</t>
  </si>
  <si>
    <t xml:space="preserve">Floré</t>
  </si>
  <si>
    <t xml:space="preserve">Donald</t>
  </si>
  <si>
    <t xml:space="preserve">Van Nauw</t>
  </si>
  <si>
    <t xml:space="preserve">Oswald</t>
  </si>
  <si>
    <t xml:space="preserve">Boel</t>
  </si>
  <si>
    <t xml:space="preserve">Evelien</t>
  </si>
  <si>
    <t xml:space="preserve">Claus</t>
  </si>
  <si>
    <t xml:space="preserve">Bonte</t>
  </si>
  <si>
    <t xml:space="preserve">Brabant</t>
  </si>
  <si>
    <t xml:space="preserve">Stroobant</t>
  </si>
  <si>
    <t xml:space="preserve">Ludwig</t>
  </si>
  <si>
    <t xml:space="preserve">Safarova</t>
  </si>
  <si>
    <t xml:space="preserve">Pavla</t>
  </si>
  <si>
    <t xml:space="preserve">Van Langenhove</t>
  </si>
  <si>
    <t xml:space="preserve">Vanderhelst</t>
  </si>
  <si>
    <t xml:space="preserve">Anne-Mie</t>
  </si>
  <si>
    <t xml:space="preserve">de Santana</t>
  </si>
  <si>
    <t xml:space="preserve">Akhéane</t>
  </si>
  <si>
    <t xml:space="preserve">Weicker</t>
  </si>
  <si>
    <t xml:space="preserve">Jean-Philippe</t>
  </si>
  <si>
    <t xml:space="preserve">Pollet</t>
  </si>
  <si>
    <t xml:space="preserve">Van Hoef</t>
  </si>
  <si>
    <t xml:space="preserve">Carlier</t>
  </si>
  <si>
    <t xml:space="preserve">Vanhee</t>
  </si>
  <si>
    <t xml:space="preserve">Van Wittenberghe</t>
  </si>
  <si>
    <t xml:space="preserve">Eva</t>
  </si>
  <si>
    <t xml:space="preserve">Inghelbrecht</t>
  </si>
  <si>
    <t xml:space="preserve">Miranda</t>
  </si>
  <si>
    <t xml:space="preserve">De Pooter</t>
  </si>
  <si>
    <t xml:space="preserve">Nele</t>
  </si>
  <si>
    <t xml:space="preserve">Van der Slagmolen</t>
  </si>
  <si>
    <t xml:space="preserve">Elias</t>
  </si>
  <si>
    <t xml:space="preserve">Belis</t>
  </si>
  <si>
    <t xml:space="preserve">Feyaerts</t>
  </si>
  <si>
    <t xml:space="preserve">Anne-Sophie</t>
  </si>
  <si>
    <t xml:space="preserve">Cassandre</t>
  </si>
  <si>
    <t xml:space="preserve">Leloup</t>
  </si>
  <si>
    <t xml:space="preserve">Sandrine</t>
  </si>
  <si>
    <t xml:space="preserve">Vangheluwe</t>
  </si>
  <si>
    <t xml:space="preserve">Fien</t>
  </si>
  <si>
    <t xml:space="preserve">Vanbellinghen</t>
  </si>
  <si>
    <t xml:space="preserve">Di Bennardo</t>
  </si>
  <si>
    <t xml:space="preserve">Vanderheyden</t>
  </si>
  <si>
    <t xml:space="preserve">Noah</t>
  </si>
  <si>
    <t xml:space="preserve">Deckers</t>
  </si>
  <si>
    <t xml:space="preserve">Ferrais</t>
  </si>
  <si>
    <t xml:space="preserve">De Rycke</t>
  </si>
  <si>
    <t xml:space="preserve">Vlaeminck</t>
  </si>
  <si>
    <t xml:space="preserve">Bert</t>
  </si>
  <si>
    <t xml:space="preserve">Hosseel</t>
  </si>
  <si>
    <t xml:space="preserve">Marie-Cecile</t>
  </si>
  <si>
    <t xml:space="preserve">Delanghe</t>
  </si>
  <si>
    <t xml:space="preserve">Sofie</t>
  </si>
  <si>
    <t xml:space="preserve">Maron</t>
  </si>
  <si>
    <t xml:space="preserve">Hugues</t>
  </si>
  <si>
    <t xml:space="preserve">Peeters</t>
  </si>
  <si>
    <t xml:space="preserve">Alain</t>
  </si>
  <si>
    <t xml:space="preserve">Lauranne</t>
  </si>
  <si>
    <t xml:space="preserve">Neels</t>
  </si>
  <si>
    <t xml:space="preserve">Raf</t>
  </si>
  <si>
    <t xml:space="preserve">Van Kerschaver</t>
  </si>
  <si>
    <t xml:space="preserve">Joke</t>
  </si>
  <si>
    <t xml:space="preserve">Vanhauwaert</t>
  </si>
  <si>
    <t xml:space="preserve">Erik</t>
  </si>
  <si>
    <t xml:space="preserve">Korsten</t>
  </si>
  <si>
    <t xml:space="preserve">De Vlaeminck</t>
  </si>
  <si>
    <t xml:space="preserve">Heidi</t>
  </si>
  <si>
    <t xml:space="preserve">Noor</t>
  </si>
  <si>
    <t xml:space="preserve">Van Audenaerde</t>
  </si>
  <si>
    <t xml:space="preserve">Neil</t>
  </si>
  <si>
    <t xml:space="preserve">Kevin</t>
  </si>
  <si>
    <t xml:space="preserve">Rotsaert</t>
  </si>
  <si>
    <t xml:space="preserve">Tellin</t>
  </si>
  <si>
    <t xml:space="preserve">Adriel</t>
  </si>
  <si>
    <t xml:space="preserve">Marie-France</t>
  </si>
  <si>
    <t xml:space="preserve">Kremer</t>
  </si>
  <si>
    <t xml:space="preserve">Nadia</t>
  </si>
  <si>
    <t xml:space="preserve">Wirard</t>
  </si>
  <si>
    <t xml:space="preserve">De Fré</t>
  </si>
  <si>
    <t xml:space="preserve">Schroeder</t>
  </si>
  <si>
    <t xml:space="preserve">Floriane</t>
  </si>
  <si>
    <t xml:space="preserve">Waterlot</t>
  </si>
  <si>
    <t xml:space="preserve">Claire</t>
  </si>
  <si>
    <t xml:space="preserve">Deceuninck</t>
  </si>
  <si>
    <t xml:space="preserve">Luyten</t>
  </si>
  <si>
    <t xml:space="preserve">Maria</t>
  </si>
  <si>
    <t xml:space="preserve">Friart</t>
  </si>
  <si>
    <t xml:space="preserve">Seressia</t>
  </si>
  <si>
    <t xml:space="preserve">Coralie</t>
  </si>
  <si>
    <t xml:space="preserve">Thonon</t>
  </si>
  <si>
    <t xml:space="preserve">Evelyne</t>
  </si>
  <si>
    <t xml:space="preserve">Victor</t>
  </si>
  <si>
    <t xml:space="preserve">Alders</t>
  </si>
  <si>
    <t xml:space="preserve">Sanne</t>
  </si>
  <si>
    <t xml:space="preserve">Nikki</t>
  </si>
  <si>
    <t xml:space="preserve">Govaert</t>
  </si>
  <si>
    <t xml:space="preserve">Luna</t>
  </si>
  <si>
    <t xml:space="preserve">Van Loo</t>
  </si>
  <si>
    <t xml:space="preserve">De Tender</t>
  </si>
  <si>
    <t xml:space="preserve">Tina</t>
  </si>
  <si>
    <t xml:space="preserve">Timmerman</t>
  </si>
  <si>
    <t xml:space="preserve">Luyckx</t>
  </si>
  <si>
    <t xml:space="preserve">Kris</t>
  </si>
  <si>
    <t xml:space="preserve">Waegemans</t>
  </si>
  <si>
    <t xml:space="preserve">Marine</t>
  </si>
  <si>
    <t xml:space="preserve">Breugelmans</t>
  </si>
  <si>
    <t xml:space="preserve">Tallieu</t>
  </si>
  <si>
    <t xml:space="preserve">Pedro</t>
  </si>
  <si>
    <t xml:space="preserve">Sintubin</t>
  </si>
  <si>
    <t xml:space="preserve">Sandra</t>
  </si>
  <si>
    <t xml:space="preserve">Vansteelandt</t>
  </si>
  <si>
    <t xml:space="preserve">Lucrèce</t>
  </si>
  <si>
    <t xml:space="preserve">Anna</t>
  </si>
  <si>
    <t xml:space="preserve">Francois</t>
  </si>
  <si>
    <t xml:space="preserve">Bickx</t>
  </si>
  <si>
    <t xml:space="preserve">Vanessa</t>
  </si>
  <si>
    <t xml:space="preserve">Juna</t>
  </si>
  <si>
    <t xml:space="preserve">Simons</t>
  </si>
  <si>
    <t xml:space="preserve">Ingrid</t>
  </si>
  <si>
    <t xml:space="preserve">Charlot</t>
  </si>
  <si>
    <t xml:space="preserve">Schoevaerts</t>
  </si>
  <si>
    <t xml:space="preserve">Garcia</t>
  </si>
  <si>
    <t xml:space="preserve">Eric</t>
  </si>
  <si>
    <t xml:space="preserve">Jordy</t>
  </si>
  <si>
    <t xml:space="preserve">Lasse</t>
  </si>
  <si>
    <t xml:space="preserve">De Munck</t>
  </si>
  <si>
    <t xml:space="preserve">Eline</t>
  </si>
  <si>
    <t xml:space="preserve">Lambert</t>
  </si>
  <si>
    <t xml:space="preserve">Hélène</t>
  </si>
  <si>
    <t xml:space="preserve">Cnockaert</t>
  </si>
  <si>
    <t xml:space="preserve">Deliège</t>
  </si>
  <si>
    <t xml:space="preserve">Lenora</t>
  </si>
  <si>
    <t xml:space="preserve">Thiry</t>
  </si>
  <si>
    <t xml:space="preserve">Pauline</t>
  </si>
  <si>
    <t xml:space="preserve">Niels</t>
  </si>
  <si>
    <t xml:space="preserve">Helderweirdt</t>
  </si>
  <si>
    <t xml:space="preserve">Wouters</t>
  </si>
  <si>
    <t xml:space="preserve">Thijs</t>
  </si>
  <si>
    <t xml:space="preserve">Dauge</t>
  </si>
  <si>
    <t xml:space="preserve">Lievens</t>
  </si>
  <si>
    <t xml:space="preserve">Verhoeven</t>
  </si>
  <si>
    <t xml:space="preserve">Rudy</t>
  </si>
  <si>
    <t xml:space="preserve">Campas</t>
  </si>
  <si>
    <t xml:space="preserve">Danlois</t>
  </si>
  <si>
    <t xml:space="preserve">Sidis</t>
  </si>
  <si>
    <t xml:space="preserve">Avit</t>
  </si>
  <si>
    <t xml:space="preserve">Fraiteur</t>
  </si>
  <si>
    <t xml:space="preserve">Periquet</t>
  </si>
  <si>
    <t xml:space="preserve">Cordova</t>
  </si>
  <si>
    <t xml:space="preserve">Spaens</t>
  </si>
  <si>
    <t xml:space="preserve">Van den Berge</t>
  </si>
  <si>
    <t xml:space="preserve">Gheerardijn</t>
  </si>
  <si>
    <t xml:space="preserve">Delva</t>
  </si>
  <si>
    <t xml:space="preserve">Melissa</t>
  </si>
  <si>
    <t xml:space="preserve">Coenen</t>
  </si>
  <si>
    <t xml:space="preserve">De Maesschalk</t>
  </si>
  <si>
    <t xml:space="preserve">Filip</t>
  </si>
  <si>
    <t xml:space="preserve">Adriaenssens</t>
  </si>
  <si>
    <t xml:space="preserve">Dumortier</t>
  </si>
  <si>
    <t xml:space="preserve">Janne</t>
  </si>
  <si>
    <t xml:space="preserve">Spildooren</t>
  </si>
  <si>
    <t xml:space="preserve">Durinck</t>
  </si>
  <si>
    <t xml:space="preserve">Barrea</t>
  </si>
  <si>
    <t xml:space="preserve">Allan</t>
  </si>
  <si>
    <t xml:space="preserve">Sabbe</t>
  </si>
  <si>
    <t xml:space="preserve">Angie</t>
  </si>
  <si>
    <t xml:space="preserve">Demeulenaere</t>
  </si>
  <si>
    <t xml:space="preserve">Kenneth</t>
  </si>
  <si>
    <t xml:space="preserve">De Grom</t>
  </si>
  <si>
    <t xml:space="preserve">De Coen</t>
  </si>
  <si>
    <t xml:space="preserve">Stremus</t>
  </si>
  <si>
    <t xml:space="preserve">Lise</t>
  </si>
  <si>
    <t xml:space="preserve">Boysen</t>
  </si>
  <si>
    <t xml:space="preserve">Delaunoy</t>
  </si>
  <si>
    <t xml:space="preserve">Hadia</t>
  </si>
  <si>
    <t xml:space="preserve">Vandenberghe</t>
  </si>
  <si>
    <t xml:space="preserve">Dieryckx Visschers</t>
  </si>
  <si>
    <t xml:space="preserve">Hombergen</t>
  </si>
  <si>
    <t xml:space="preserve">Nadège</t>
  </si>
  <si>
    <t xml:space="preserve">Micheli</t>
  </si>
  <si>
    <t xml:space="preserve">Jaana</t>
  </si>
  <si>
    <t xml:space="preserve">Vercayie</t>
  </si>
  <si>
    <t xml:space="preserve">Elger</t>
  </si>
  <si>
    <t xml:space="preserve">De Medts</t>
  </si>
  <si>
    <t xml:space="preserve">Vermeulen</t>
  </si>
  <si>
    <t xml:space="preserve">Dumoulin</t>
  </si>
  <si>
    <t xml:space="preserve">Lennart</t>
  </si>
  <si>
    <t xml:space="preserve">De Rop</t>
  </si>
  <si>
    <t xml:space="preserve">Heleen</t>
  </si>
  <si>
    <t xml:space="preserve">Saey - Van Peteghem</t>
  </si>
  <si>
    <t xml:space="preserve">De Coninck</t>
  </si>
  <si>
    <t xml:space="preserve">Guy</t>
  </si>
  <si>
    <t xml:space="preserve">Watelet</t>
  </si>
  <si>
    <t xml:space="preserve">Ysenbrandt</t>
  </si>
  <si>
    <t xml:space="preserve">Arezki</t>
  </si>
  <si>
    <t xml:space="preserve">Hennuy</t>
  </si>
  <si>
    <t xml:space="preserve">Dierickx</t>
  </si>
  <si>
    <t xml:space="preserve">Chantal</t>
  </si>
  <si>
    <t xml:space="preserve">Van Herck</t>
  </si>
  <si>
    <t xml:space="preserve">Jans</t>
  </si>
  <si>
    <t xml:space="preserve">Gavart</t>
  </si>
  <si>
    <t xml:space="preserve">Gaike</t>
  </si>
  <si>
    <t xml:space="preserve">De Wilde</t>
  </si>
  <si>
    <t xml:space="preserve">Goffin</t>
  </si>
  <si>
    <t xml:space="preserve">Maes</t>
  </si>
  <si>
    <t xml:space="preserve">Van Hoof</t>
  </si>
  <si>
    <t xml:space="preserve">Goris</t>
  </si>
  <si>
    <t xml:space="preserve">Verbeke</t>
  </si>
  <si>
    <t xml:space="preserve">Deketelaere</t>
  </si>
  <si>
    <t xml:space="preserve">Kimberley</t>
  </si>
  <si>
    <t xml:space="preserve">Van Roeyen</t>
  </si>
  <si>
    <t xml:space="preserve">Aagje</t>
  </si>
  <si>
    <t xml:space="preserve">Janssens</t>
  </si>
  <si>
    <t xml:space="preserve">Freddy</t>
  </si>
  <si>
    <t xml:space="preserve">Sharon</t>
  </si>
  <si>
    <t xml:space="preserve">Saeys</t>
  </si>
  <si>
    <t xml:space="preserve">Angeline</t>
  </si>
  <si>
    <t xml:space="preserve">Mathys</t>
  </si>
  <si>
    <t xml:space="preserve">Marjan</t>
  </si>
  <si>
    <t xml:space="preserve">Mailleux</t>
  </si>
  <si>
    <t xml:space="preserve">Martens</t>
  </si>
  <si>
    <t xml:space="preserve">Anthony</t>
  </si>
  <si>
    <t xml:space="preserve">Van Poucke</t>
  </si>
  <si>
    <t xml:space="preserve">Reinhart</t>
  </si>
  <si>
    <t xml:space="preserve">Belis </t>
  </si>
  <si>
    <t xml:space="preserve">Glenn </t>
  </si>
  <si>
    <t xml:space="preserve">Tibe</t>
  </si>
  <si>
    <t xml:space="preserve">Van Buynder</t>
  </si>
  <si>
    <t xml:space="preserve">Brys</t>
  </si>
  <si>
    <t xml:space="preserve">Vanherle</t>
  </si>
  <si>
    <t xml:space="preserve">Billiet</t>
  </si>
  <si>
    <t xml:space="preserve">Joost</t>
  </si>
  <si>
    <t xml:space="preserve">Devos</t>
  </si>
  <si>
    <t xml:space="preserve">Van de Maele</t>
  </si>
  <si>
    <t xml:space="preserve">Dave</t>
  </si>
  <si>
    <t xml:space="preserve">De Witte</t>
  </si>
  <si>
    <t xml:space="preserve">Niek</t>
  </si>
  <si>
    <t xml:space="preserve">Room</t>
  </si>
  <si>
    <t xml:space="preserve">Le fevre</t>
  </si>
  <si>
    <t xml:space="preserve">Joffrey</t>
  </si>
  <si>
    <t xml:space="preserve">Polfliet</t>
  </si>
  <si>
    <t xml:space="preserve">Van Campenhoudt</t>
  </si>
  <si>
    <t xml:space="preserve">Poupe</t>
  </si>
  <si>
    <t xml:space="preserve">Raphael</t>
  </si>
  <si>
    <t xml:space="preserve">Waelput</t>
  </si>
  <si>
    <t xml:space="preserve">Tijl</t>
  </si>
  <si>
    <t xml:space="preserve">Staelens</t>
  </si>
  <si>
    <t xml:space="preserve">Kasper-Rork</t>
  </si>
  <si>
    <t xml:space="preserve">Jonckheere</t>
  </si>
  <si>
    <t xml:space="preserve">Tania</t>
  </si>
  <si>
    <t xml:space="preserve">De Block</t>
  </si>
  <si>
    <t xml:space="preserve">Vanhoudt</t>
  </si>
  <si>
    <t xml:space="preserve">Brammert</t>
  </si>
  <si>
    <t xml:space="preserve">Verhaegen</t>
  </si>
  <si>
    <t xml:space="preserve">Rits</t>
  </si>
  <si>
    <t xml:space="preserve">Beere </t>
  </si>
  <si>
    <t xml:space="preserve">De Meulder</t>
  </si>
  <si>
    <t xml:space="preserve">Yannick</t>
  </si>
  <si>
    <t xml:space="preserve">De Lepeleire</t>
  </si>
  <si>
    <t xml:space="preserve">Leen</t>
  </si>
  <si>
    <t xml:space="preserve">Ides</t>
  </si>
  <si>
    <t xml:space="preserve">Britt</t>
  </si>
  <si>
    <t xml:space="preserve">Wopereis</t>
  </si>
  <si>
    <t xml:space="preserve">Liza</t>
  </si>
  <si>
    <t xml:space="preserve">De Bot</t>
  </si>
  <si>
    <t xml:space="preserve">Elfi</t>
  </si>
  <si>
    <t xml:space="preserve">
LUDO Nr</t>
  </si>
  <si>
    <t xml:space="preserve">Naam
</t>
  </si>
  <si>
    <t xml:space="preserve">Voornaam
</t>
  </si>
  <si>
    <t xml:space="preserve">Club
(annuel/jaarlijks)</t>
  </si>
  <si>
    <t xml:space="preserve">Inter-club ? (Ja/...)</t>
  </si>
  <si>
    <t xml:space="preserve">
MEDIUM</t>
  </si>
  <si>
    <t xml:space="preserve">Tafel</t>
  </si>
  <si>
    <t xml:space="preserve">Plaats</t>
  </si>
  <si>
    <t xml:space="preserve">Ptn</t>
  </si>
  <si>
    <t xml:space="preserve">Ptn LUDO</t>
  </si>
  <si>
    <t xml:space="preserve">
LONG</t>
  </si>
  <si>
    <t xml:space="preserve">
SHORT</t>
  </si>
  <si>
    <t xml:space="preserve">RONDE 4</t>
  </si>
  <si>
    <t xml:space="preserve">SUB TOTAAL</t>
  </si>
  <si>
    <t xml:space="preserve">Bonus Plaats</t>
  </si>
  <si>
    <t xml:space="preserve">TOTAAL LUDO</t>
  </si>
  <si>
    <t xml:space="preserve">Res1</t>
  </si>
  <si>
    <t xml:space="preserve">Res2</t>
  </si>
  <si>
    <t xml:space="preserve">Res3</t>
  </si>
  <si>
    <t xml:space="preserve">Res4</t>
  </si>
  <si>
    <t xml:space="preserve">Aanwezig</t>
  </si>
  <si>
    <t xml:space="preserve">Ja</t>
  </si>
  <si>
    <t xml:space="preserve">Die Burgen von Burgund Kaartspel</t>
  </si>
  <si>
    <t xml:space="preserve">Great Western Trail</t>
  </si>
  <si>
    <t xml:space="preserve">7 Wonders</t>
  </si>
  <si>
    <t xml:space="preserve">Zooloretto</t>
  </si>
  <si>
    <t xml:space="preserve">Agricola</t>
  </si>
  <si>
    <t xml:space="preserve">Linko</t>
  </si>
  <si>
    <t xml:space="preserve">De Kolonisten van Catan</t>
  </si>
  <si>
    <t xml:space="preserve">Carcassonne</t>
  </si>
  <si>
    <t xml:space="preserve">Taverna</t>
  </si>
  <si>
    <t xml:space="preserve">Village</t>
  </si>
  <si>
    <t xml:space="preserve">Broom Service Kaartspel</t>
  </si>
  <si>
    <t xml:space="preserve">Die Burgen von Burgund</t>
  </si>
  <si>
    <t xml:space="preserve">Machi Koro</t>
  </si>
  <si>
    <t xml:space="preserve">Splendor</t>
  </si>
  <si>
    <t xml:space="preserve">Mea Culpa</t>
  </si>
  <si>
    <t xml:space="preserve">Cartagena</t>
  </si>
  <si>
    <t xml:space="preserve">Avonturenland</t>
  </si>
  <si>
    <t xml:space="preserve">Mombasa</t>
  </si>
  <si>
    <t xml:space="preserve">La Isla</t>
  </si>
  <si>
    <t xml:space="preserve">Stenen tijdperk</t>
  </si>
  <si>
    <t xml:space="preserve">Orleans</t>
  </si>
  <si>
    <t xml:space="preserve">Dominion </t>
  </si>
  <si>
    <t xml:space="preserve">Cottage Garden</t>
  </si>
  <si>
    <t xml:space="preserve">Dynasties: Verdeel en heers</t>
  </si>
  <si>
    <t xml:space="preserve">Mangrovia</t>
  </si>
  <si>
    <t xml:space="preserve">Broom Service</t>
  </si>
  <si>
    <t xml:space="preserve">Shakespeare</t>
  </si>
  <si>
    <t xml:space="preserve">Trans Europa</t>
  </si>
  <si>
    <t xml:space="preserve">Im jahr des drachen</t>
  </si>
  <si>
    <t xml:space="preserve">Das Orakel von Delphi</t>
  </si>
  <si>
    <t xml:space="preserve">Kilt Castle</t>
  </si>
  <si>
    <t xml:space="preserve">Legends</t>
  </si>
  <si>
    <t xml:space="preserve">Rhodes</t>
  </si>
  <si>
    <t xml:space="preserve">Chariot Race</t>
  </si>
  <si>
    <t xml:space="preserve">Camel Up</t>
  </si>
  <si>
    <t xml:space="preserve">First Class</t>
  </si>
  <si>
    <t xml:space="preserve">Rummikub</t>
  </si>
  <si>
    <t xml:space="preserve">Hotel</t>
  </si>
  <si>
    <t xml:space="preserve">Machiavelli</t>
  </si>
  <si>
    <t xml:space="preserve">Las Vegas Kaartspel</t>
  </si>
  <si>
    <t xml:space="preserve">De Schout Van Lokeren</t>
  </si>
  <si>
    <t xml:space="preserve">-------------</t>
  </si>
  <si>
    <t xml:space="preserve">Ingeschreven</t>
  </si>
  <si>
    <t xml:space="preserve">Rank</t>
  </si>
  <si>
    <t xml:space="preserve">Club</t>
  </si>
  <si>
    <t xml:space="preserve">142</t>
  </si>
  <si>
    <t xml:space="preserve">spelers</t>
  </si>
  <si>
    <t xml:space="preserve">punten</t>
  </si>
  <si>
    <t xml:space="preserve">plaats</t>
  </si>
  <si>
    <t xml:space="preserve">Medium</t>
  </si>
  <si>
    <t xml:space="preserve">Check</t>
  </si>
  <si>
    <t xml:space="preserve">Pt&lt;0</t>
  </si>
  <si>
    <t xml:space="preserve">Aanw.</t>
  </si>
  <si>
    <t xml:space="preserve">Spelers</t>
  </si>
  <si>
    <t xml:space="preserve">Long</t>
  </si>
  <si>
    <t xml:space="preserve">Short</t>
  </si>
  <si>
    <t xml:space="preserve">Koehandel het bordspel</t>
  </si>
  <si>
    <t xml:space="preserve">Start 11 Bordspel</t>
  </si>
  <si>
    <t xml:space="preserve">Triominos</t>
  </si>
  <si>
    <t xml:space="preserve">TOTAAL</t>
  </si>
  <si>
    <t xml:space="preserve">4 spelers: 51,25</t>
  </si>
  <si>
    <t xml:space="preserve">5 spelers: 51,20</t>
  </si>
  <si>
    <t xml:space="preserve">6 spelers: 51,17</t>
  </si>
  <si>
    <t xml:space="preserve">Uitgezonderd TWEE ex-aequo's 1e plaats, want dan telt de bonus dubbel  /  Excepté si DEUX ex-aequo 1ère place, auquel cas le bonus est donné deux fois   :  52,25  ;  52,20  ;  52,17</t>
  </si>
  <si>
    <t xml:space="preserve">Max. bonus</t>
  </si>
  <si>
    <t xml:space="preserve">(suite)</t>
  </si>
  <si>
    <t xml:space="preserve">Nee</t>
  </si>
  <si>
    <t xml:space="preserve">(vervolg)</t>
  </si>
  <si>
    <t xml:space="preserve">Check :</t>
  </si>
  <si>
    <t xml:space="preserve">OK</t>
  </si>
  <si>
    <t xml:space="preserve">Check 1e ex-aequo / min. 4 spelers-joueurs</t>
  </si>
  <si>
    <t xml:space="preserve">3 x 1e ex-aequo : col. "Plaats" =</t>
  </si>
  <si>
    <t xml:space="preserve">KO</t>
  </si>
  <si>
    <t xml:space="preserve">Non joué / Niet gespeeld</t>
  </si>
  <si>
    <t xml:space="preserve">Pt&lt;0 :</t>
  </si>
  <si>
    <t xml:space="preserve">Negative punten/Points négatifs</t>
  </si>
  <si>
    <t xml:space="preserve">Aanw./Spelers :</t>
  </si>
  <si>
    <t xml:space="preserve">Check col.G ("Aanwezig") / Check col. "Tafel"</t>
  </si>
  <si>
    <t xml:space="preserve"> </t>
  </si>
  <si>
    <t xml:space="preserve">Clubuitslag - Interclubs</t>
  </si>
  <si>
    <t xml:space="preserve">Statistiques</t>
  </si>
  <si>
    <t xml:space="preserve">#</t>
  </si>
  <si>
    <t xml:space="preserve">Nb joueurs / Antaal spelers</t>
  </si>
  <si>
    <t xml:space="preserve">Totaal</t>
  </si>
  <si>
    <t xml:space="preserve">Total</t>
  </si>
  <si>
    <t xml:space="preserve">Présents</t>
  </si>
  <si>
    <t xml:space="preserve">Rang</t>
  </si>
  <si>
    <t xml:space="preserve">Spelen op Zolder</t>
  </si>
  <si>
    <t xml:space="preserve">1000-1</t>
  </si>
  <si>
    <t xml:space="preserve">Bengereng</t>
  </si>
  <si>
    <t xml:space="preserve">Brasschaat Gamers</t>
  </si>
  <si>
    <t xml:space="preserve">De Slimme Zet</t>
  </si>
  <si>
    <t xml:space="preserve">de Spelbunker</t>
  </si>
  <si>
    <t xml:space="preserve">De Struikrover</t>
  </si>
  <si>
    <t xml:space="preserve">Dobbeltoren</t>
  </si>
  <si>
    <t xml:space="preserve">Forum Merksem</t>
  </si>
  <si>
    <t xml:space="preserve">Forum Zwijndrecht</t>
  </si>
  <si>
    <t xml:space="preserve">Incognito</t>
  </si>
  <si>
    <t xml:space="preserve">Interlude Ludique</t>
  </si>
  <si>
    <t xml:space="preserve">Jeux de Baboal</t>
  </si>
  <si>
    <t xml:space="preserve">Kabouterke</t>
  </si>
  <si>
    <t xml:space="preserve">La boîte s'ouvre</t>
  </si>
  <si>
    <t xml:space="preserve">Mammoeten</t>
  </si>
  <si>
    <t xml:space="preserve">Molopoly</t>
  </si>
  <si>
    <t xml:space="preserve">Project-X</t>
  </si>
  <si>
    <t xml:space="preserve">Sajou</t>
  </si>
  <si>
    <t xml:space="preserve">Sir Playalot</t>
  </si>
  <si>
    <t xml:space="preserve">Speelbar</t>
  </si>
  <si>
    <t xml:space="preserve">spelgevaar</t>
  </si>
  <si>
    <t xml:space="preserve">Spelhamels</t>
  </si>
  <si>
    <t xml:space="preserve">Spellement</t>
  </si>
  <si>
    <t xml:space="preserve">Spellenclub-Lommel</t>
  </si>
  <si>
    <t xml:space="preserve">Stobbeldeen</t>
  </si>
  <si>
    <t xml:space="preserve">The Red Ravens</t>
  </si>
  <si>
    <t xml:space="preserve">Twenty-four</t>
  </si>
  <si>
    <t xml:space="preserve">Woodland mages</t>
  </si>
  <si>
    <t xml:space="preserve">&gt;= 8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</si>
</sst>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_ * #,##0.00_ ;_ * \-#,##0.00_ ;_ * \-??_ ;_ @_ "/>
    <numFmt numFmtId="166" formatCode="0"/>
    <numFmt numFmtId="167" formatCode="@"/>
    <numFmt numFmtId="168" formatCode="0.0"/>
    <numFmt numFmtId="169" formatCode="0.00"/>
    <numFmt numFmtId="170" formatCode="DD\-MMM"/>
    <numFmt numFmtId="171" formatCode="0.0000000000"/>
  </numFmts>
  <fonts count="47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  <charset val="1"/>
    </font>
    <font>
      <sz val="10"/>
      <color rgb="FF000000"/>
      <name val="MS Sans Serif"/>
      <family val="2"/>
      <charset val="1"/>
    </font>
    <font>
      <b val="true"/>
      <sz val="10"/>
      <name val="Times New Roman"/>
      <family val="1"/>
      <charset val="1"/>
    </font>
    <font>
      <sz val="9"/>
      <name val="Times New Roman"/>
      <family val="1"/>
      <charset val="1"/>
    </font>
    <font>
      <b val="true"/>
      <sz val="10"/>
      <color rgb="FF000000"/>
      <name val="Times New Roman"/>
      <family val="1"/>
      <charset val="1"/>
    </font>
    <font>
      <b val="true"/>
      <sz val="9"/>
      <name val="Times New Roman"/>
      <family val="1"/>
      <charset val="1"/>
    </font>
    <font>
      <b val="true"/>
      <sz val="9"/>
      <color rgb="FF808080"/>
      <name val="Times New Roman"/>
      <family val="1"/>
      <charset val="1"/>
    </font>
    <font>
      <sz val="10"/>
      <color rgb="FFFF0000"/>
      <name val="Times New Roman"/>
      <family val="1"/>
      <charset val="1"/>
    </font>
    <font>
      <sz val="14"/>
      <color rgb="FF595959"/>
      <name val="Calibri"/>
      <family val="2"/>
    </font>
    <font>
      <sz val="9"/>
      <color rgb="FF595959"/>
      <name val="Calibri"/>
      <family val="2"/>
    </font>
    <font>
      <b val="true"/>
      <sz val="8"/>
      <color rgb="FFFF0000"/>
      <name val="Small Fonts"/>
      <family val="2"/>
      <charset val="1"/>
    </font>
    <font>
      <b val="true"/>
      <sz val="10"/>
      <name val="Arial"/>
      <family val="2"/>
      <charset val="1"/>
    </font>
    <font>
      <sz val="10"/>
      <color rgb="FFD9D9D9"/>
      <name val="Times New Roman"/>
      <family val="1"/>
      <charset val="1"/>
    </font>
    <font>
      <sz val="10"/>
      <color rgb="FFBFBFBF"/>
      <name val="Times New Roman"/>
      <family val="1"/>
      <charset val="1"/>
    </font>
    <font>
      <sz val="10"/>
      <color rgb="FF000000"/>
      <name val="Arial"/>
      <family val="2"/>
      <charset val="1"/>
    </font>
    <font>
      <sz val="20"/>
      <color rgb="FF000000"/>
      <name val="Arial"/>
      <family val="2"/>
      <charset val="1"/>
    </font>
    <font>
      <sz val="24"/>
      <name val="Arial"/>
      <family val="2"/>
      <charset val="1"/>
    </font>
    <font>
      <sz val="24"/>
      <color rgb="FF000000"/>
      <name val="Arial"/>
      <family val="2"/>
      <charset val="1"/>
    </font>
    <font>
      <b val="true"/>
      <sz val="24"/>
      <name val="Arial"/>
      <family val="2"/>
      <charset val="1"/>
    </font>
    <font>
      <sz val="12"/>
      <name val="Arial"/>
      <family val="2"/>
      <charset val="1"/>
    </font>
    <font>
      <sz val="18"/>
      <name val="Arial"/>
      <family val="2"/>
      <charset val="1"/>
    </font>
    <font>
      <sz val="10"/>
      <color rgb="FF333333"/>
      <name val="Times New Roman"/>
      <family val="1"/>
      <charset val="1"/>
    </font>
    <font>
      <b val="true"/>
      <sz val="10"/>
      <color rgb="FF333333"/>
      <name val="Times New Roman"/>
      <family val="1"/>
      <charset val="1"/>
    </font>
    <font>
      <sz val="8"/>
      <color rgb="FF333333"/>
      <name val="Times New Roman"/>
      <family val="1"/>
      <charset val="1"/>
    </font>
    <font>
      <sz val="8"/>
      <color rgb="FF000000"/>
      <name val="Arial"/>
      <family val="2"/>
      <charset val="1"/>
    </font>
    <font>
      <sz val="8"/>
      <color rgb="FF333333"/>
      <name val="Arial"/>
      <family val="2"/>
      <charset val="1"/>
    </font>
    <font>
      <sz val="8"/>
      <name val="Arial"/>
      <family val="2"/>
      <charset val="1"/>
    </font>
    <font>
      <sz val="10"/>
      <color rgb="FF000080"/>
      <name val="Times New Roman"/>
      <family val="1"/>
      <charset val="1"/>
    </font>
    <font>
      <sz val="10"/>
      <color rgb="FF333333"/>
      <name val="Arial"/>
      <family val="2"/>
      <charset val="1"/>
    </font>
    <font>
      <sz val="10"/>
      <color rgb="FF003300"/>
      <name val="Times New Roman"/>
      <family val="1"/>
      <charset val="1"/>
    </font>
    <font>
      <b val="true"/>
      <sz val="10"/>
      <color rgb="FF800000"/>
      <name val="Times New Roman"/>
      <family val="1"/>
      <charset val="1"/>
    </font>
    <font>
      <b val="true"/>
      <strike val="true"/>
      <sz val="12"/>
      <color rgb="FFFF0000"/>
      <name val="Times New Roman"/>
      <family val="1"/>
      <charset val="1"/>
    </font>
    <font>
      <sz val="10"/>
      <name val="Tahoma"/>
      <family val="2"/>
      <charset val="1"/>
    </font>
    <font>
      <b val="true"/>
      <sz val="10"/>
      <color rgb="FFFF0000"/>
      <name val="Times New Roman"/>
      <family val="1"/>
      <charset val="1"/>
    </font>
    <font>
      <b val="true"/>
      <sz val="10"/>
      <name val="Tahoma"/>
      <family val="2"/>
      <charset val="1"/>
    </font>
    <font>
      <sz val="12"/>
      <name val="Times New Roman"/>
      <family val="1"/>
      <charset val="1"/>
    </font>
    <font>
      <sz val="14"/>
      <name val="Times New Roman"/>
      <family val="1"/>
      <charset val="1"/>
    </font>
    <font>
      <b val="true"/>
      <sz val="12"/>
      <name val="Times New Roman"/>
      <family val="1"/>
      <charset val="1"/>
    </font>
    <font>
      <b val="true"/>
      <sz val="10"/>
      <color rgb="FF969696"/>
      <name val="Times New Roman"/>
      <family val="1"/>
      <charset val="1"/>
    </font>
    <font>
      <b val="true"/>
      <sz val="12"/>
      <color rgb="FFFF0000"/>
      <name val="Times New Roman"/>
      <family val="1"/>
      <charset val="1"/>
    </font>
    <font>
      <sz val="11"/>
      <name val="Times New Roman"/>
      <family val="1"/>
      <charset val="1"/>
    </font>
    <font>
      <b val="true"/>
      <sz val="11"/>
      <name val="Times New Roman"/>
      <family val="1"/>
      <charset val="1"/>
    </font>
    <font>
      <sz val="10"/>
      <color rgb="FF969696"/>
      <name val="Times New Roman"/>
      <family val="1"/>
      <charset val="1"/>
    </font>
  </fonts>
  <fills count="16">
    <fill>
      <patternFill patternType="none"/>
    </fill>
    <fill>
      <patternFill patternType="gray125"/>
    </fill>
    <fill>
      <patternFill patternType="solid">
        <fgColor rgb="FFFFB515"/>
        <bgColor rgb="FFFFC000"/>
      </patternFill>
    </fill>
    <fill>
      <patternFill patternType="solid">
        <fgColor rgb="FF00FF00"/>
        <bgColor rgb="FF23FF23"/>
      </patternFill>
    </fill>
    <fill>
      <patternFill patternType="solid">
        <fgColor rgb="FFC0C0C0"/>
        <bgColor rgb="FFBFBFBF"/>
      </patternFill>
    </fill>
    <fill>
      <patternFill patternType="solid">
        <fgColor rgb="FFFFFF00"/>
        <bgColor rgb="FFFFCC00"/>
      </patternFill>
    </fill>
    <fill>
      <patternFill patternType="solid">
        <fgColor rgb="FF000000"/>
        <bgColor rgb="FF1A1A1A"/>
      </patternFill>
    </fill>
    <fill>
      <patternFill patternType="solid">
        <fgColor rgb="FFFFFFFF"/>
        <bgColor rgb="FFEEEEEE"/>
      </patternFill>
    </fill>
    <fill>
      <patternFill patternType="solid">
        <fgColor rgb="FFFF0000"/>
        <bgColor rgb="FF993300"/>
      </patternFill>
    </fill>
    <fill>
      <patternFill patternType="solid">
        <fgColor rgb="FFEEEEEE"/>
        <bgColor rgb="FFFFFFFF"/>
      </patternFill>
    </fill>
    <fill>
      <patternFill patternType="solid">
        <fgColor rgb="FF008000"/>
        <bgColor rgb="FF008080"/>
      </patternFill>
    </fill>
    <fill>
      <patternFill patternType="solid">
        <fgColor rgb="FF33CC66"/>
        <bgColor rgb="FF33CCCC"/>
      </patternFill>
    </fill>
    <fill>
      <patternFill patternType="solid">
        <fgColor rgb="FF23FF23"/>
        <bgColor rgb="FF00FF00"/>
      </patternFill>
    </fill>
    <fill>
      <patternFill patternType="solid">
        <fgColor rgb="FFCCFFCC"/>
        <bgColor rgb="FFCCFFFF"/>
      </patternFill>
    </fill>
    <fill>
      <patternFill patternType="solid">
        <fgColor rgb="FFFFFF99"/>
        <bgColor rgb="FFEEEEEE"/>
      </patternFill>
    </fill>
    <fill>
      <patternFill patternType="solid">
        <fgColor rgb="FFCCFFFF"/>
        <bgColor rgb="FFCCFFFF"/>
      </patternFill>
    </fill>
  </fills>
  <borders count="28">
    <border diagonalUp="false" diagonalDown="false">
      <left/>
      <right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1A1A1A"/>
      </left>
      <right style="thin">
        <color rgb="FF1A1A1A"/>
      </right>
      <top style="thin">
        <color rgb="FF1A1A1A"/>
      </top>
      <bottom style="thin">
        <color rgb="FF1A1A1A"/>
      </bottom>
      <diagonal/>
    </border>
    <border diagonalUp="false" diagonalDown="false">
      <left/>
      <right/>
      <top style="thin"/>
      <bottom style="thin"/>
      <diagonal/>
    </border>
    <border diagonalUp="false" diagonalDown="false">
      <left style="double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double"/>
      <right style="thin"/>
      <top style="medium">
        <color rgb="FF1A1A1A"/>
      </top>
      <bottom style="medium">
        <color rgb="FF1A1A1A"/>
      </bottom>
      <diagonal/>
    </border>
    <border diagonalUp="false" diagonalDown="false">
      <left style="thin"/>
      <right style="thin"/>
      <top style="medium">
        <color rgb="FF1A1A1A"/>
      </top>
      <bottom style="medium">
        <color rgb="FF1A1A1A"/>
      </bottom>
      <diagonal/>
    </border>
    <border diagonalUp="false" diagonalDown="false">
      <left style="double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>
        <color rgb="FF1A1A1A"/>
      </left>
      <right/>
      <top style="medium">
        <color rgb="FF1A1A1A"/>
      </top>
      <bottom/>
      <diagonal/>
    </border>
    <border diagonalUp="false" diagonalDown="false">
      <left/>
      <right/>
      <top style="medium">
        <color rgb="FF1A1A1A"/>
      </top>
      <bottom/>
      <diagonal/>
    </border>
    <border diagonalUp="false" diagonalDown="false">
      <left/>
      <right style="medium">
        <color rgb="FF1A1A1A"/>
      </right>
      <top style="medium">
        <color rgb="FF1A1A1A"/>
      </top>
      <bottom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>
        <color rgb="FF1A1A1A"/>
      </left>
      <right style="medium">
        <color rgb="FF1A1A1A"/>
      </right>
      <top/>
      <bottom style="thin">
        <color rgb="FF1A1A1A"/>
      </bottom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>
        <color rgb="FF1A1A1A"/>
      </left>
      <right style="thin">
        <color rgb="FF1A1A1A"/>
      </right>
      <top style="thin">
        <color rgb="FF1A1A1A"/>
      </top>
      <bottom style="medium">
        <color rgb="FF1A1A1A"/>
      </bottom>
      <diagonal/>
    </border>
    <border diagonalUp="false" diagonalDown="false">
      <left style="thin">
        <color rgb="FF1A1A1A"/>
      </left>
      <right style="thin">
        <color rgb="FF1A1A1A"/>
      </right>
      <top style="thin">
        <color rgb="FF1A1A1A"/>
      </top>
      <bottom style="medium">
        <color rgb="FF1A1A1A"/>
      </bottom>
      <diagonal/>
    </border>
    <border diagonalUp="false" diagonalDown="false">
      <left style="thin">
        <color rgb="FF1A1A1A"/>
      </left>
      <right style="medium">
        <color rgb="FF1A1A1A"/>
      </right>
      <top style="thin">
        <color rgb="FF1A1A1A"/>
      </top>
      <bottom style="medium">
        <color rgb="FF1A1A1A"/>
      </bottom>
      <diagonal/>
    </border>
    <border diagonalUp="false" diagonalDown="false">
      <left style="double"/>
      <right/>
      <top style="thin"/>
      <bottom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1" fillId="3" borderId="0" applyFont="true" applyBorder="true" applyAlignment="true" applyProtection="true">
      <alignment horizontal="center" vertical="bottom" textRotation="0" wrapText="false" indent="0" shrinkToFit="false"/>
      <protection locked="true" hidden="false"/>
    </xf>
  </cellStyleXfs>
  <cellXfs count="28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4" fillId="0" borderId="0" xfId="24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24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0" xfId="24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4" fillId="0" borderId="0" xfId="24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0" xfId="24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4" fillId="0" borderId="1" xfId="24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24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6" fillId="4" borderId="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4" borderId="2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8" fillId="4" borderId="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6" fillId="4" borderId="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6" fillId="4" borderId="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9" fillId="4" borderId="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0" fillId="4" borderId="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8" fillId="4" borderId="1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8" fillId="0" borderId="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4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6" fontId="4" fillId="0" borderId="1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3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1" fillId="0" borderId="0" xfId="24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11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5" borderId="0" xfId="24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4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4" fillId="0" borderId="0" xfId="24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0" xfId="24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6" fontId="4" fillId="0" borderId="0" xfId="24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24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24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6" borderId="0" xfId="24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24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0" xfId="24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0" borderId="0" xfId="24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0" xfId="24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6" fontId="4" fillId="0" borderId="0" xfId="24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24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6" borderId="0" xfId="24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4" xfId="24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" fillId="0" borderId="4" xfId="24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4" fillId="0" borderId="5" xfId="24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4" fillId="0" borderId="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6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7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8" xfId="24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4" fillId="0" borderId="4" xfId="24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5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7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7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7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8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6" xfId="0" applyFont="true" applyBorder="true" applyAlignment="true" applyProtection="false">
      <alignment horizontal="left" vertical="bottom" textRotation="90" wrapText="false" indent="0" shrinkToFit="false"/>
      <protection locked="true" hidden="false"/>
    </xf>
    <xf numFmtId="164" fontId="6" fillId="0" borderId="6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6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6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6" fillId="0" borderId="6" xfId="2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5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" fillId="0" borderId="7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6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6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5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5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7" xfId="24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9" xfId="24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6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6" xfId="24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6" xfId="24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6" xfId="2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" fillId="0" borderId="6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6" fillId="0" borderId="6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24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" fillId="0" borderId="13" xfId="24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6" fillId="0" borderId="1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9" fontId="6" fillId="0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4" fillId="7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7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4" fillId="7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4" fillId="0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1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7" borderId="13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" fillId="7" borderId="13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7" borderId="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7" borderId="6" xfId="24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7" borderId="6" xfId="2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" fillId="7" borderId="6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6" fillId="7" borderId="6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2" xfId="24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" fillId="7" borderId="13" xfId="24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6" fillId="7" borderId="1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9" fontId="6" fillId="7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7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7" borderId="1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2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7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3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7" borderId="6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7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4" fillId="0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4" fillId="0" borderId="13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8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9" borderId="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9" borderId="5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9" borderId="7" xfId="24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9" borderId="9" xfId="24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9" borderId="6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9" borderId="6" xfId="24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9" borderId="6" xfId="24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9" borderId="6" xfId="2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" fillId="9" borderId="6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6" fillId="9" borderId="6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2" xfId="24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" fillId="9" borderId="13" xfId="24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6" fillId="9" borderId="1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9" fontId="6" fillId="9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4" fillId="9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9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4" fillId="9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9" borderId="1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9" borderId="1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9" borderId="12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9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9" borderId="13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" fillId="9" borderId="13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9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9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7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24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6" fillId="4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7" fillId="4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24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4" fillId="3" borderId="0" xfId="25" applyFont="true" applyBorder="false" applyAlignment="false" applyProtection="true">
      <alignment horizontal="center" vertical="bottom" textRotation="0" wrapText="false" indent="0" shrinkToFit="false"/>
      <protection locked="true" hidden="false"/>
    </xf>
    <xf numFmtId="164" fontId="28" fillId="3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4" fillId="3" borderId="0" xfId="25" applyFont="true" applyBorder="false" applyAlignment="false" applyProtection="true">
      <alignment horizontal="center" vertical="bottom" textRotation="0" wrapText="false" indent="0" shrinkToFit="false"/>
      <protection locked="true" hidden="false"/>
    </xf>
    <xf numFmtId="166" fontId="25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9" fillId="1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0" fillId="3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31" fillId="11" borderId="0" xfId="24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5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9" fillId="12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5" fillId="12" borderId="0" xfId="24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6" fontId="25" fillId="12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12" borderId="0" xfId="24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25" fillId="12" borderId="0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25" fillId="10" borderId="0" xfId="24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9" fillId="1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10" borderId="0" xfId="2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6" fillId="4" borderId="0" xfId="24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5" fillId="4" borderId="0" xfId="24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5" fillId="4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4" borderId="0" xfId="24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9" fillId="0" borderId="0" xfId="2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5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0" xfId="24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2" fillId="0" borderId="0" xfId="2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0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0" borderId="0" xfId="24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3" fillId="3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3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9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4" fillId="5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0" borderId="0" xfId="24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35" fillId="5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3" fillId="1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6" fillId="0" borderId="0" xfId="2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0" borderId="0" xfId="24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37" fillId="3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8" fillId="0" borderId="0" xfId="24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8" fillId="0" borderId="0" xfId="24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0" xfId="24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25" fillId="0" borderId="0" xfId="24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4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24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15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16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1" fillId="0" borderId="17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0" fillId="0" borderId="18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5" borderId="19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4" fillId="0" borderId="2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21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22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22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23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2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25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26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4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7" fillId="0" borderId="4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4" fillId="0" borderId="4" xfId="24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9" fillId="0" borderId="4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6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" fillId="0" borderId="4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7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4" fillId="0" borderId="0" xfId="24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9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24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7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4" fillId="0" borderId="0" xfId="24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4" fillId="0" borderId="0" xfId="24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4" fillId="0" borderId="0" xfId="24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9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7" fillId="2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4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4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4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7" fillId="5" borderId="0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13" borderId="2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6" fillId="13" borderId="0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14" borderId="2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6" fillId="14" borderId="0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15" borderId="27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6" fillId="15" borderId="0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0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12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_Delle2008after_Essai2ParJeu" xfId="20" builtinId="53" customBuiltin="true"/>
    <cellStyle name="Normal_Feuil1" xfId="21" builtinId="53" customBuiltin="true"/>
    <cellStyle name="TableStyleLight1" xfId="22" builtinId="53" customBuiltin="true"/>
    <cellStyle name="Untitled1" xfId="23" builtinId="53" customBuiltin="true"/>
    <cellStyle name="Excel Built-in Normal" xfId="24" builtinId="53" customBuiltin="true"/>
    <cellStyle name="Excel_CondFormat_4_6_3 1" xfId="25" builtinId="53" customBuiltin="true"/>
  </cellStyles>
  <dxfs count="22">
    <dxf>
      <font>
        <b val="1"/>
        <i val="0"/>
        <color rgb="FFFF0000"/>
      </font>
    </dxf>
    <dxf>
      <font>
        <b val="1"/>
        <i val="0"/>
      </font>
    </dxf>
    <dxf>
      <font>
        <color rgb="FFFFC000"/>
      </font>
    </dxf>
    <dxf>
      <font>
        <b val="0"/>
        <i val="0"/>
        <strike val="0"/>
        <color rgb="FF003300"/>
        <u val="none"/>
      </font>
      <fill>
        <patternFill>
          <bgColor rgb="FF008000"/>
        </patternFill>
      </fill>
      <border diagonalUp="false" diagonalDown="false">
        <left/>
        <right/>
        <top/>
        <bottom/>
        <diagonal/>
      </border>
    </dxf>
    <dxf>
      <font>
        <b val="1"/>
        <i val="0"/>
        <strike val="1"/>
        <color rgb="FFFF0000"/>
        <u val="none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003300"/>
        <u val="none"/>
      </font>
      <fill>
        <patternFill>
          <bgColor rgb="FF008000"/>
        </patternFill>
      </fill>
      <border diagonalUp="false" diagonalDown="false">
        <left/>
        <right/>
        <top/>
        <bottom/>
        <diagonal/>
      </border>
    </dxf>
    <dxf>
      <font>
        <b val="1"/>
        <i val="0"/>
        <strike val="1"/>
        <color rgb="FFFF0000"/>
        <u val="none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003300"/>
        <u val="none"/>
      </font>
      <fill>
        <patternFill>
          <bgColor rgb="FF008000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800000"/>
        <u val="none"/>
      </font>
      <fill>
        <patternFill>
          <bgColor rgb="FF008000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003300"/>
        <u val="none"/>
      </font>
      <fill>
        <patternFill>
          <bgColor rgb="FF008000"/>
        </patternFill>
      </fill>
      <border diagonalUp="false" diagonalDown="false">
        <left/>
        <right/>
        <top/>
        <bottom/>
        <diagonal/>
      </border>
    </dxf>
    <dxf>
      <font>
        <b val="1"/>
        <i val="0"/>
        <strike val="1"/>
        <color rgb="FFFF0000"/>
        <u val="none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b val="1"/>
        <i val="0"/>
        <strike val="0"/>
        <color rgb="FF800000"/>
        <u val="none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003300"/>
        <u val="none"/>
      </font>
      <fill>
        <patternFill>
          <bgColor rgb="FF008000"/>
        </patternFill>
      </fill>
      <border diagonalUp="false" diagonalDown="false">
        <left/>
        <right/>
        <top/>
        <bottom/>
        <diagonal/>
      </border>
    </dxf>
    <dxf>
      <font>
        <b val="1"/>
        <i val="0"/>
        <strike val="1"/>
        <color rgb="FFFF0000"/>
        <u val="none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003300"/>
        <u val="none"/>
      </font>
      <fill>
        <patternFill>
          <bgColor rgb="FF008000"/>
        </patternFill>
      </fill>
      <border diagonalUp="false" diagonalDown="false">
        <left/>
        <right/>
        <top/>
        <bottom/>
        <diagonal/>
      </border>
    </dxf>
    <dxf>
      <font>
        <b val="1"/>
        <i val="0"/>
        <strike val="1"/>
        <color rgb="FFFF0000"/>
        <u val="none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000000"/>
        <u val="none"/>
      </font>
      <fill>
        <patternFill>
          <bgColor rgb="FFFF6600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000000"/>
        <u val="none"/>
      </font>
      <fill>
        <patternFill>
          <bgColor rgb="FFFFCC00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000000"/>
        <u val="none"/>
      </font>
      <fill>
        <patternFill>
          <bgColor rgb="FFFFFF99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969696"/>
        <u val="none"/>
      </font>
      <fill>
        <patternFill>
          <bgColor rgb="00FFFFFF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000000"/>
        <u val="none"/>
      </font>
      <fill>
        <patternFill>
          <bgColor rgb="FFFFB515"/>
        </patternFill>
      </fill>
      <border diagonalUp="false" diagonalDown="false">
        <left/>
        <right/>
        <top/>
        <bottom/>
        <diagonal/>
      </border>
    </dxf>
    <dxf>
      <font>
        <b val="0"/>
        <i val="0"/>
        <strike val="0"/>
        <color rgb="FF000000"/>
        <u val="none"/>
      </font>
      <fill>
        <patternFill>
          <bgColor rgb="FF33CCCC"/>
        </patternFill>
      </fill>
      <border diagonalUp="false" diagonalDown="false">
        <left/>
        <right/>
        <top/>
        <bottom/>
        <diagonal/>
      </border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23FF23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A5A5A5"/>
      <rgbColor rgb="FF993366"/>
      <rgbColor rgb="FFEEEEEE"/>
      <rgbColor rgb="FFCCFFFF"/>
      <rgbColor rgb="FF660066"/>
      <rgbColor rgb="FFED7D31"/>
      <rgbColor rgb="FF0066CC"/>
      <rgbColor rgb="FFD9D9D9"/>
      <rgbColor rgb="FF000080"/>
      <rgbColor rgb="FFFF00FF"/>
      <rgbColor rgb="FFFFC0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BFBFBF"/>
      <rgbColor rgb="FFFF99CC"/>
      <rgbColor rgb="FFCC99FF"/>
      <rgbColor rgb="FFFFCC99"/>
      <rgbColor rgb="FF5B9BD5"/>
      <rgbColor rgb="FF33CCCC"/>
      <rgbColor rgb="FF99CC00"/>
      <rgbColor rgb="FFFFCC00"/>
      <rgbColor rgb="FFFFB515"/>
      <rgbColor rgb="FFFF6600"/>
      <rgbColor rgb="FF595959"/>
      <rgbColor rgb="FF969696"/>
      <rgbColor rgb="FF003366"/>
      <rgbColor rgb="FF33CC66"/>
      <rgbColor rgb="FF003300"/>
      <rgbColor rgb="FF1A1A1A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sharedStrings" Target="sharedStrings.xml"/>
</Relationships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400" spc="-1" strike="noStrike">
                <a:solidFill>
                  <a:srgbClr val="595959"/>
                </a:solidFill>
                <a:uFill>
                  <a:solidFill>
                    <a:srgbClr val="ffffff"/>
                  </a:solidFill>
                </a:uFill>
                <a:latin typeface="Calibri"/>
              </a:defRPr>
            </a:pPr>
            <a:r>
              <a:rPr b="0" sz="1400" spc="-1" strike="noStrike">
                <a:solidFill>
                  <a:srgbClr val="595959"/>
                </a:solidFill>
                <a:uFill>
                  <a:solidFill>
                    <a:srgbClr val="ffffff"/>
                  </a:solidFill>
                </a:uFill>
                <a:latin typeface="Calibri"/>
              </a:rPr>
              <a:t>Chart Title</a:t>
            </a:r>
          </a:p>
        </c:rich>
      </c:tx>
      <c:overlay val="0"/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Tournoi!$AG$1</c:f>
              <c:strCache>
                <c:ptCount val="1"/>
                <c:pt idx="0">
                  <c:v>Res1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</c:spPr>
          <c:invertIfNegative val="0"/>
          <c:dLbls>
            <c:dLblPos val="outEnd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Tournoi!$A$2:$AF$601</c:f>
              <c:strCache>
                <c:ptCount val="1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/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  <c:pt idx="170">
                  <c:v/>
                </c:pt>
                <c:pt idx="171">
                  <c:v/>
                </c:pt>
                <c:pt idx="172">
                  <c:v/>
                </c:pt>
                <c:pt idx="173">
                  <c:v/>
                </c:pt>
                <c:pt idx="174">
                  <c:v/>
                </c:pt>
                <c:pt idx="175">
                  <c:v/>
                </c:pt>
                <c:pt idx="176">
                  <c:v/>
                </c:pt>
                <c:pt idx="177">
                  <c:v/>
                </c:pt>
                <c:pt idx="178">
                  <c:v/>
                </c:pt>
                <c:pt idx="179">
                  <c:v/>
                </c:pt>
                <c:pt idx="180">
                  <c:v/>
                </c:pt>
                <c:pt idx="181">
                  <c:v/>
                </c:pt>
                <c:pt idx="182">
                  <c:v/>
                </c:pt>
                <c:pt idx="183">
                  <c:v/>
                </c:pt>
                <c:pt idx="184">
                  <c:v/>
                </c:pt>
                <c:pt idx="185">
                  <c:v/>
                </c:pt>
                <c:pt idx="186">
                  <c:v/>
                </c:pt>
                <c:pt idx="187">
                  <c:v/>
                </c:pt>
                <c:pt idx="188">
                  <c:v/>
                </c:pt>
                <c:pt idx="189">
                  <c:v/>
                </c:pt>
                <c:pt idx="190">
                  <c:v/>
                </c:pt>
                <c:pt idx="191">
                  <c:v/>
                </c:pt>
                <c:pt idx="192">
                  <c:v/>
                </c:pt>
                <c:pt idx="193">
                  <c:v/>
                </c:pt>
                <c:pt idx="194">
                  <c:v/>
                </c:pt>
                <c:pt idx="195">
                  <c:v/>
                </c:pt>
                <c:pt idx="196">
                  <c:v/>
                </c:pt>
                <c:pt idx="197">
                  <c:v/>
                </c:pt>
                <c:pt idx="198">
                  <c:v/>
                </c:pt>
                <c:pt idx="199">
                  <c:v/>
                </c:pt>
                <c:pt idx="200">
                  <c:v/>
                </c:pt>
                <c:pt idx="201">
                  <c:v/>
                </c:pt>
                <c:pt idx="202">
                  <c:v/>
                </c:pt>
                <c:pt idx="203">
                  <c:v/>
                </c:pt>
                <c:pt idx="204">
                  <c:v/>
                </c:pt>
                <c:pt idx="205">
                  <c:v/>
                </c:pt>
                <c:pt idx="206">
                  <c:v/>
                </c:pt>
                <c:pt idx="207">
                  <c:v/>
                </c:pt>
                <c:pt idx="208">
                  <c:v/>
                </c:pt>
                <c:pt idx="209">
                  <c:v/>
                </c:pt>
                <c:pt idx="210">
                  <c:v/>
                </c:pt>
                <c:pt idx="211">
                  <c:v/>
                </c:pt>
                <c:pt idx="212">
                  <c:v/>
                </c:pt>
                <c:pt idx="213">
                  <c:v/>
                </c:pt>
                <c:pt idx="214">
                  <c:v/>
                </c:pt>
                <c:pt idx="215">
                  <c:v/>
                </c:pt>
                <c:pt idx="216">
                  <c:v/>
                </c:pt>
                <c:pt idx="217">
                  <c:v/>
                </c:pt>
                <c:pt idx="218">
                  <c:v/>
                </c:pt>
                <c:pt idx="219">
                  <c:v/>
                </c:pt>
                <c:pt idx="220">
                  <c:v/>
                </c:pt>
                <c:pt idx="221">
                  <c:v/>
                </c:pt>
                <c:pt idx="222">
                  <c:v/>
                </c:pt>
                <c:pt idx="223">
                  <c:v/>
                </c:pt>
                <c:pt idx="224">
                  <c:v/>
                </c:pt>
                <c:pt idx="225">
                  <c:v/>
                </c:pt>
                <c:pt idx="226">
                  <c:v/>
                </c:pt>
                <c:pt idx="227">
                  <c:v/>
                </c:pt>
                <c:pt idx="228">
                  <c:v/>
                </c:pt>
                <c:pt idx="229">
                  <c:v/>
                </c:pt>
                <c:pt idx="230">
                  <c:v/>
                </c:pt>
                <c:pt idx="231">
                  <c:v/>
                </c:pt>
                <c:pt idx="232">
                  <c:v/>
                </c:pt>
                <c:pt idx="233">
                  <c:v/>
                </c:pt>
                <c:pt idx="234">
                  <c:v/>
                </c:pt>
                <c:pt idx="235">
                  <c:v/>
                </c:pt>
                <c:pt idx="236">
                  <c:v/>
                </c:pt>
                <c:pt idx="237">
                  <c:v/>
                </c:pt>
                <c:pt idx="238">
                  <c:v/>
                </c:pt>
                <c:pt idx="239">
                  <c:v/>
                </c:pt>
                <c:pt idx="240">
                  <c:v/>
                </c:pt>
                <c:pt idx="241">
                  <c:v/>
                </c:pt>
                <c:pt idx="242">
                  <c:v/>
                </c:pt>
                <c:pt idx="243">
                  <c:v/>
                </c:pt>
                <c:pt idx="244">
                  <c:v/>
                </c:pt>
                <c:pt idx="245">
                  <c:v/>
                </c:pt>
                <c:pt idx="246">
                  <c:v/>
                </c:pt>
                <c:pt idx="247">
                  <c:v/>
                </c:pt>
                <c:pt idx="248">
                  <c:v/>
                </c:pt>
                <c:pt idx="249">
                  <c:v/>
                </c:pt>
                <c:pt idx="250">
                  <c:v/>
                </c:pt>
                <c:pt idx="251">
                  <c:v/>
                </c:pt>
                <c:pt idx="252">
                  <c:v/>
                </c:pt>
                <c:pt idx="253">
                  <c:v/>
                </c:pt>
                <c:pt idx="254">
                  <c:v/>
                </c:pt>
                <c:pt idx="255">
                  <c:v/>
                </c:pt>
                <c:pt idx="256">
                  <c:v/>
                </c:pt>
                <c:pt idx="257">
                  <c:v/>
                </c:pt>
                <c:pt idx="258">
                  <c:v/>
                </c:pt>
                <c:pt idx="259">
                  <c:v/>
                </c:pt>
                <c:pt idx="260">
                  <c:v/>
                </c:pt>
                <c:pt idx="261">
                  <c:v/>
                </c:pt>
                <c:pt idx="262">
                  <c:v/>
                </c:pt>
                <c:pt idx="263">
                  <c:v/>
                </c:pt>
                <c:pt idx="264">
                  <c:v/>
                </c:pt>
                <c:pt idx="265">
                  <c:v/>
                </c:pt>
                <c:pt idx="266">
                  <c:v/>
                </c:pt>
                <c:pt idx="267">
                  <c:v/>
                </c:pt>
                <c:pt idx="268">
                  <c:v/>
                </c:pt>
                <c:pt idx="269">
                  <c:v/>
                </c:pt>
                <c:pt idx="270">
                  <c:v/>
                </c:pt>
                <c:pt idx="271">
                  <c:v/>
                </c:pt>
                <c:pt idx="272">
                  <c:v/>
                </c:pt>
                <c:pt idx="273">
                  <c:v/>
                </c:pt>
                <c:pt idx="274">
                  <c:v/>
                </c:pt>
                <c:pt idx="275">
                  <c:v/>
                </c:pt>
                <c:pt idx="276">
                  <c:v/>
                </c:pt>
                <c:pt idx="277">
                  <c:v/>
                </c:pt>
                <c:pt idx="278">
                  <c:v/>
                </c:pt>
                <c:pt idx="279">
                  <c:v/>
                </c:pt>
                <c:pt idx="280">
                  <c:v/>
                </c:pt>
                <c:pt idx="281">
                  <c:v/>
                </c:pt>
                <c:pt idx="282">
                  <c:v/>
                </c:pt>
                <c:pt idx="283">
                  <c:v/>
                </c:pt>
                <c:pt idx="284">
                  <c:v/>
                </c:pt>
                <c:pt idx="285">
                  <c:v/>
                </c:pt>
                <c:pt idx="286">
                  <c:v/>
                </c:pt>
                <c:pt idx="287">
                  <c:v/>
                </c:pt>
                <c:pt idx="288">
                  <c:v/>
                </c:pt>
                <c:pt idx="289">
                  <c:v/>
                </c:pt>
                <c:pt idx="290">
                  <c:v/>
                </c:pt>
                <c:pt idx="291">
                  <c:v/>
                </c:pt>
                <c:pt idx="292">
                  <c:v/>
                </c:pt>
                <c:pt idx="293">
                  <c:v/>
                </c:pt>
                <c:pt idx="294">
                  <c:v/>
                </c:pt>
                <c:pt idx="295">
                  <c:v/>
                </c:pt>
                <c:pt idx="296">
                  <c:v/>
                </c:pt>
                <c:pt idx="297">
                  <c:v/>
                </c:pt>
                <c:pt idx="298">
                  <c:v/>
                </c:pt>
                <c:pt idx="299">
                  <c:v/>
                </c:pt>
                <c:pt idx="300">
                  <c:v/>
                </c:pt>
                <c:pt idx="301">
                  <c:v/>
                </c:pt>
                <c:pt idx="302">
                  <c:v/>
                </c:pt>
                <c:pt idx="303">
                  <c:v/>
                </c:pt>
                <c:pt idx="304">
                  <c:v/>
                </c:pt>
                <c:pt idx="305">
                  <c:v/>
                </c:pt>
                <c:pt idx="306">
                  <c:v/>
                </c:pt>
                <c:pt idx="307">
                  <c:v/>
                </c:pt>
                <c:pt idx="308">
                  <c:v/>
                </c:pt>
                <c:pt idx="309">
                  <c:v/>
                </c:pt>
                <c:pt idx="310">
                  <c:v/>
                </c:pt>
                <c:pt idx="311">
                  <c:v/>
                </c:pt>
                <c:pt idx="312">
                  <c:v/>
                </c:pt>
                <c:pt idx="313">
                  <c:v/>
                </c:pt>
                <c:pt idx="314">
                  <c:v/>
                </c:pt>
                <c:pt idx="315">
                  <c:v/>
                </c:pt>
                <c:pt idx="316">
                  <c:v/>
                </c:pt>
                <c:pt idx="317">
                  <c:v/>
                </c:pt>
                <c:pt idx="318">
                  <c:v/>
                </c:pt>
                <c:pt idx="319">
                  <c:v/>
                </c:pt>
                <c:pt idx="320">
                  <c:v/>
                </c:pt>
                <c:pt idx="321">
                  <c:v/>
                </c:pt>
                <c:pt idx="322">
                  <c:v/>
                </c:pt>
                <c:pt idx="323">
                  <c:v/>
                </c:pt>
                <c:pt idx="324">
                  <c:v/>
                </c:pt>
                <c:pt idx="325">
                  <c:v/>
                </c:pt>
                <c:pt idx="326">
                  <c:v/>
                </c:pt>
                <c:pt idx="327">
                  <c:v/>
                </c:pt>
                <c:pt idx="328">
                  <c:v/>
                </c:pt>
                <c:pt idx="329">
                  <c:v/>
                </c:pt>
                <c:pt idx="330">
                  <c:v/>
                </c:pt>
                <c:pt idx="331">
                  <c:v/>
                </c:pt>
                <c:pt idx="332">
                  <c:v/>
                </c:pt>
                <c:pt idx="333">
                  <c:v/>
                </c:pt>
                <c:pt idx="334">
                  <c:v/>
                </c:pt>
                <c:pt idx="335">
                  <c:v/>
                </c:pt>
                <c:pt idx="336">
                  <c:v/>
                </c:pt>
                <c:pt idx="337">
                  <c:v/>
                </c:pt>
                <c:pt idx="338">
                  <c:v/>
                </c:pt>
                <c:pt idx="339">
                  <c:v/>
                </c:pt>
                <c:pt idx="340">
                  <c:v/>
                </c:pt>
                <c:pt idx="341">
                  <c:v/>
                </c:pt>
                <c:pt idx="342">
                  <c:v/>
                </c:pt>
                <c:pt idx="343">
                  <c:v/>
                </c:pt>
                <c:pt idx="344">
                  <c:v/>
                </c:pt>
                <c:pt idx="345">
                  <c:v/>
                </c:pt>
                <c:pt idx="346">
                  <c:v/>
                </c:pt>
                <c:pt idx="347">
                  <c:v/>
                </c:pt>
                <c:pt idx="348">
                  <c:v/>
                </c:pt>
                <c:pt idx="349">
                  <c:v/>
                </c:pt>
                <c:pt idx="350">
                  <c:v/>
                </c:pt>
                <c:pt idx="351">
                  <c:v/>
                </c:pt>
                <c:pt idx="352">
                  <c:v/>
                </c:pt>
                <c:pt idx="353">
                  <c:v/>
                </c:pt>
                <c:pt idx="354">
                  <c:v/>
                </c:pt>
                <c:pt idx="355">
                  <c:v/>
                </c:pt>
                <c:pt idx="356">
                  <c:v/>
                </c:pt>
                <c:pt idx="357">
                  <c:v/>
                </c:pt>
                <c:pt idx="358">
                  <c:v/>
                </c:pt>
                <c:pt idx="359">
                  <c:v/>
                </c:pt>
                <c:pt idx="360">
                  <c:v/>
                </c:pt>
                <c:pt idx="361">
                  <c:v/>
                </c:pt>
                <c:pt idx="362">
                  <c:v/>
                </c:pt>
                <c:pt idx="363">
                  <c:v/>
                </c:pt>
                <c:pt idx="364">
                  <c:v/>
                </c:pt>
                <c:pt idx="365">
                  <c:v/>
                </c:pt>
                <c:pt idx="366">
                  <c:v/>
                </c:pt>
                <c:pt idx="367">
                  <c:v/>
                </c:pt>
                <c:pt idx="368">
                  <c:v/>
                </c:pt>
                <c:pt idx="369">
                  <c:v/>
                </c:pt>
                <c:pt idx="370">
                  <c:v/>
                </c:pt>
                <c:pt idx="371">
                  <c:v/>
                </c:pt>
                <c:pt idx="372">
                  <c:v/>
                </c:pt>
                <c:pt idx="373">
                  <c:v/>
                </c:pt>
                <c:pt idx="374">
                  <c:v/>
                </c:pt>
                <c:pt idx="375">
                  <c:v/>
                </c:pt>
                <c:pt idx="376">
                  <c:v/>
                </c:pt>
                <c:pt idx="377">
                  <c:v/>
                </c:pt>
                <c:pt idx="378">
                  <c:v/>
                </c:pt>
                <c:pt idx="379">
                  <c:v/>
                </c:pt>
                <c:pt idx="380">
                  <c:v/>
                </c:pt>
                <c:pt idx="381">
                  <c:v/>
                </c:pt>
                <c:pt idx="382">
                  <c:v/>
                </c:pt>
                <c:pt idx="383">
                  <c:v/>
                </c:pt>
                <c:pt idx="384">
                  <c:v/>
                </c:pt>
                <c:pt idx="385">
                  <c:v/>
                </c:pt>
                <c:pt idx="386">
                  <c:v/>
                </c:pt>
                <c:pt idx="387">
                  <c:v/>
                </c:pt>
                <c:pt idx="388">
                  <c:v/>
                </c:pt>
                <c:pt idx="389">
                  <c:v/>
                </c:pt>
                <c:pt idx="390">
                  <c:v/>
                </c:pt>
                <c:pt idx="391">
                  <c:v/>
                </c:pt>
                <c:pt idx="392">
                  <c:v/>
                </c:pt>
                <c:pt idx="393">
                  <c:v/>
                </c:pt>
                <c:pt idx="394">
                  <c:v/>
                </c:pt>
                <c:pt idx="395">
                  <c:v/>
                </c:pt>
                <c:pt idx="396">
                  <c:v/>
                </c:pt>
                <c:pt idx="397">
                  <c:v/>
                </c:pt>
                <c:pt idx="398">
                  <c:v/>
                </c:pt>
                <c:pt idx="399">
                  <c:v/>
                </c:pt>
                <c:pt idx="400">
                  <c:v/>
                </c:pt>
                <c:pt idx="401">
                  <c:v/>
                </c:pt>
                <c:pt idx="402">
                  <c:v/>
                </c:pt>
                <c:pt idx="403">
                  <c:v/>
                </c:pt>
                <c:pt idx="404">
                  <c:v/>
                </c:pt>
                <c:pt idx="405">
                  <c:v/>
                </c:pt>
                <c:pt idx="406">
                  <c:v/>
                </c:pt>
                <c:pt idx="407">
                  <c:v/>
                </c:pt>
                <c:pt idx="408">
                  <c:v/>
                </c:pt>
                <c:pt idx="409">
                  <c:v/>
                </c:pt>
                <c:pt idx="410">
                  <c:v/>
                </c:pt>
                <c:pt idx="411">
                  <c:v/>
                </c:pt>
                <c:pt idx="412">
                  <c:v/>
                </c:pt>
                <c:pt idx="413">
                  <c:v/>
                </c:pt>
                <c:pt idx="414">
                  <c:v/>
                </c:pt>
                <c:pt idx="415">
                  <c:v/>
                </c:pt>
                <c:pt idx="416">
                  <c:v/>
                </c:pt>
                <c:pt idx="417">
                  <c:v/>
                </c:pt>
                <c:pt idx="418">
                  <c:v/>
                </c:pt>
                <c:pt idx="419">
                  <c:v/>
                </c:pt>
                <c:pt idx="420">
                  <c:v/>
                </c:pt>
                <c:pt idx="421">
                  <c:v/>
                </c:pt>
                <c:pt idx="422">
                  <c:v/>
                </c:pt>
                <c:pt idx="423">
                  <c:v/>
                </c:pt>
                <c:pt idx="424">
                  <c:v/>
                </c:pt>
                <c:pt idx="425">
                  <c:v/>
                </c:pt>
                <c:pt idx="426">
                  <c:v/>
                </c:pt>
                <c:pt idx="427">
                  <c:v/>
                </c:pt>
                <c:pt idx="428">
                  <c:v/>
                </c:pt>
                <c:pt idx="429">
                  <c:v/>
                </c:pt>
                <c:pt idx="430">
                  <c:v/>
                </c:pt>
                <c:pt idx="431">
                  <c:v/>
                </c:pt>
                <c:pt idx="432">
                  <c:v/>
                </c:pt>
                <c:pt idx="433">
                  <c:v/>
                </c:pt>
                <c:pt idx="434">
                  <c:v/>
                </c:pt>
                <c:pt idx="435">
                  <c:v/>
                </c:pt>
                <c:pt idx="436">
                  <c:v/>
                </c:pt>
                <c:pt idx="437">
                  <c:v/>
                </c:pt>
                <c:pt idx="438">
                  <c:v/>
                </c:pt>
                <c:pt idx="439">
                  <c:v/>
                </c:pt>
                <c:pt idx="440">
                  <c:v/>
                </c:pt>
                <c:pt idx="441">
                  <c:v/>
                </c:pt>
                <c:pt idx="442">
                  <c:v/>
                </c:pt>
                <c:pt idx="443">
                  <c:v/>
                </c:pt>
                <c:pt idx="444">
                  <c:v/>
                </c:pt>
                <c:pt idx="445">
                  <c:v/>
                </c:pt>
                <c:pt idx="446">
                  <c:v/>
                </c:pt>
                <c:pt idx="447">
                  <c:v/>
                </c:pt>
                <c:pt idx="448">
                  <c:v/>
                </c:pt>
                <c:pt idx="449">
                  <c:v/>
                </c:pt>
                <c:pt idx="450">
                  <c:v/>
                </c:pt>
                <c:pt idx="451">
                  <c:v/>
                </c:pt>
                <c:pt idx="452">
                  <c:v/>
                </c:pt>
                <c:pt idx="453">
                  <c:v/>
                </c:pt>
                <c:pt idx="454">
                  <c:v/>
                </c:pt>
                <c:pt idx="455">
                  <c:v/>
                </c:pt>
                <c:pt idx="456">
                  <c:v/>
                </c:pt>
                <c:pt idx="457">
                  <c:v/>
                </c:pt>
                <c:pt idx="458">
                  <c:v/>
                </c:pt>
                <c:pt idx="459">
                  <c:v/>
                </c:pt>
                <c:pt idx="460">
                  <c:v/>
                </c:pt>
                <c:pt idx="461">
                  <c:v/>
                </c:pt>
                <c:pt idx="462">
                  <c:v/>
                </c:pt>
                <c:pt idx="463">
                  <c:v/>
                </c:pt>
                <c:pt idx="464">
                  <c:v/>
                </c:pt>
                <c:pt idx="465">
                  <c:v/>
                </c:pt>
                <c:pt idx="466">
                  <c:v/>
                </c:pt>
                <c:pt idx="467">
                  <c:v/>
                </c:pt>
                <c:pt idx="468">
                  <c:v/>
                </c:pt>
                <c:pt idx="469">
                  <c:v/>
                </c:pt>
                <c:pt idx="470">
                  <c:v/>
                </c:pt>
                <c:pt idx="471">
                  <c:v/>
                </c:pt>
                <c:pt idx="472">
                  <c:v/>
                </c:pt>
                <c:pt idx="473">
                  <c:v/>
                </c:pt>
                <c:pt idx="474">
                  <c:v/>
                </c:pt>
                <c:pt idx="475">
                  <c:v/>
                </c:pt>
                <c:pt idx="476">
                  <c:v/>
                </c:pt>
                <c:pt idx="477">
                  <c:v/>
                </c:pt>
                <c:pt idx="478">
                  <c:v/>
                </c:pt>
                <c:pt idx="479">
                  <c:v/>
                </c:pt>
                <c:pt idx="480">
                  <c:v/>
                </c:pt>
                <c:pt idx="481">
                  <c:v/>
                </c:pt>
                <c:pt idx="482">
                  <c:v/>
                </c:pt>
                <c:pt idx="483">
                  <c:v/>
                </c:pt>
                <c:pt idx="484">
                  <c:v/>
                </c:pt>
                <c:pt idx="485">
                  <c:v/>
                </c:pt>
                <c:pt idx="486">
                  <c:v/>
                </c:pt>
                <c:pt idx="487">
                  <c:v/>
                </c:pt>
                <c:pt idx="488">
                  <c:v/>
                </c:pt>
                <c:pt idx="489">
                  <c:v/>
                </c:pt>
                <c:pt idx="490">
                  <c:v/>
                </c:pt>
                <c:pt idx="491">
                  <c:v/>
                </c:pt>
                <c:pt idx="492">
                  <c:v/>
                </c:pt>
                <c:pt idx="493">
                  <c:v/>
                </c:pt>
                <c:pt idx="494">
                  <c:v/>
                </c:pt>
                <c:pt idx="495">
                  <c:v/>
                </c:pt>
                <c:pt idx="496">
                  <c:v/>
                </c:pt>
                <c:pt idx="497">
                  <c:v/>
                </c:pt>
                <c:pt idx="498">
                  <c:v/>
                </c:pt>
                <c:pt idx="499">
                  <c:v/>
                </c:pt>
                <c:pt idx="500">
                  <c:v/>
                </c:pt>
                <c:pt idx="501">
                  <c:v/>
                </c:pt>
                <c:pt idx="502">
                  <c:v/>
                </c:pt>
                <c:pt idx="503">
                  <c:v/>
                </c:pt>
                <c:pt idx="504">
                  <c:v/>
                </c:pt>
                <c:pt idx="505">
                  <c:v/>
                </c:pt>
                <c:pt idx="506">
                  <c:v/>
                </c:pt>
                <c:pt idx="507">
                  <c:v/>
                </c:pt>
                <c:pt idx="508">
                  <c:v/>
                </c:pt>
                <c:pt idx="509">
                  <c:v/>
                </c:pt>
                <c:pt idx="510">
                  <c:v/>
                </c:pt>
                <c:pt idx="511">
                  <c:v/>
                </c:pt>
                <c:pt idx="512">
                  <c:v/>
                </c:pt>
                <c:pt idx="513">
                  <c:v/>
                </c:pt>
                <c:pt idx="514">
                  <c:v/>
                </c:pt>
                <c:pt idx="515">
                  <c:v/>
                </c:pt>
                <c:pt idx="516">
                  <c:v/>
                </c:pt>
                <c:pt idx="517">
                  <c:v/>
                </c:pt>
                <c:pt idx="518">
                  <c:v/>
                </c:pt>
                <c:pt idx="519">
                  <c:v/>
                </c:pt>
                <c:pt idx="520">
                  <c:v/>
                </c:pt>
                <c:pt idx="521">
                  <c:v/>
                </c:pt>
                <c:pt idx="522">
                  <c:v/>
                </c:pt>
                <c:pt idx="523">
                  <c:v/>
                </c:pt>
                <c:pt idx="524">
                  <c:v/>
                </c:pt>
                <c:pt idx="525">
                  <c:v/>
                </c:pt>
                <c:pt idx="526">
                  <c:v/>
                </c:pt>
                <c:pt idx="527">
                  <c:v/>
                </c:pt>
                <c:pt idx="528">
                  <c:v/>
                </c:pt>
                <c:pt idx="529">
                  <c:v/>
                </c:pt>
                <c:pt idx="530">
                  <c:v/>
                </c:pt>
                <c:pt idx="531">
                  <c:v/>
                </c:pt>
                <c:pt idx="532">
                  <c:v/>
                </c:pt>
                <c:pt idx="533">
                  <c:v/>
                </c:pt>
                <c:pt idx="534">
                  <c:v/>
                </c:pt>
                <c:pt idx="535">
                  <c:v/>
                </c:pt>
                <c:pt idx="536">
                  <c:v/>
                </c:pt>
                <c:pt idx="537">
                  <c:v/>
                </c:pt>
                <c:pt idx="538">
                  <c:v/>
                </c:pt>
                <c:pt idx="539">
                  <c:v/>
                </c:pt>
                <c:pt idx="540">
                  <c:v/>
                </c:pt>
                <c:pt idx="541">
                  <c:v/>
                </c:pt>
                <c:pt idx="542">
                  <c:v/>
                </c:pt>
                <c:pt idx="543">
                  <c:v/>
                </c:pt>
                <c:pt idx="544">
                  <c:v/>
                </c:pt>
                <c:pt idx="545">
                  <c:v/>
                </c:pt>
                <c:pt idx="546">
                  <c:v/>
                </c:pt>
                <c:pt idx="547">
                  <c:v/>
                </c:pt>
                <c:pt idx="548">
                  <c:v/>
                </c:pt>
                <c:pt idx="549">
                  <c:v/>
                </c:pt>
                <c:pt idx="550">
                  <c:v/>
                </c:pt>
                <c:pt idx="551">
                  <c:v/>
                </c:pt>
                <c:pt idx="552">
                  <c:v/>
                </c:pt>
                <c:pt idx="553">
                  <c:v/>
                </c:pt>
                <c:pt idx="554">
                  <c:v/>
                </c:pt>
                <c:pt idx="555">
                  <c:v/>
                </c:pt>
                <c:pt idx="556">
                  <c:v/>
                </c:pt>
                <c:pt idx="557">
                  <c:v/>
                </c:pt>
                <c:pt idx="558">
                  <c:v/>
                </c:pt>
                <c:pt idx="559">
                  <c:v/>
                </c:pt>
                <c:pt idx="560">
                  <c:v/>
                </c:pt>
                <c:pt idx="561">
                  <c:v/>
                </c:pt>
                <c:pt idx="562">
                  <c:v/>
                </c:pt>
                <c:pt idx="563">
                  <c:v/>
                </c:pt>
                <c:pt idx="564">
                  <c:v/>
                </c:pt>
                <c:pt idx="565">
                  <c:v/>
                </c:pt>
                <c:pt idx="566">
                  <c:v/>
                </c:pt>
                <c:pt idx="567">
                  <c:v/>
                </c:pt>
                <c:pt idx="568">
                  <c:v/>
                </c:pt>
                <c:pt idx="569">
                  <c:v/>
                </c:pt>
                <c:pt idx="570">
                  <c:v/>
                </c:pt>
                <c:pt idx="571">
                  <c:v/>
                </c:pt>
                <c:pt idx="572">
                  <c:v/>
                </c:pt>
                <c:pt idx="573">
                  <c:v/>
                </c:pt>
                <c:pt idx="574">
                  <c:v/>
                </c:pt>
                <c:pt idx="575">
                  <c:v/>
                </c:pt>
                <c:pt idx="576">
                  <c:v/>
                </c:pt>
                <c:pt idx="577">
                  <c:v/>
                </c:pt>
                <c:pt idx="578">
                  <c:v/>
                </c:pt>
                <c:pt idx="579">
                  <c:v/>
                </c:pt>
                <c:pt idx="580">
                  <c:v/>
                </c:pt>
                <c:pt idx="581">
                  <c:v/>
                </c:pt>
                <c:pt idx="582">
                  <c:v/>
                </c:pt>
                <c:pt idx="583">
                  <c:v/>
                </c:pt>
                <c:pt idx="584">
                  <c:v/>
                </c:pt>
                <c:pt idx="585">
                  <c:v/>
                </c:pt>
                <c:pt idx="586">
                  <c:v/>
                </c:pt>
                <c:pt idx="587">
                  <c:v/>
                </c:pt>
                <c:pt idx="588">
                  <c:v/>
                </c:pt>
                <c:pt idx="589">
                  <c:v/>
                </c:pt>
                <c:pt idx="590">
                  <c:v/>
                </c:pt>
                <c:pt idx="591">
                  <c:v/>
                </c:pt>
                <c:pt idx="592">
                  <c:v/>
                </c:pt>
                <c:pt idx="593">
                  <c:v/>
                </c:pt>
                <c:pt idx="594">
                  <c:v/>
                </c:pt>
                <c:pt idx="595">
                  <c:v/>
                </c:pt>
                <c:pt idx="596">
                  <c:v/>
                </c:pt>
                <c:pt idx="597">
                  <c:v/>
                </c:pt>
                <c:pt idx="598">
                  <c:v/>
                </c:pt>
                <c:pt idx="599">
                  <c:v/>
                </c:pt>
                <c:pt idx="600">
                  <c:v>6</c:v>
                </c:pt>
                <c:pt idx="601">
                  <c:v>72</c:v>
                </c:pt>
                <c:pt idx="602">
                  <c:v>1</c:v>
                </c:pt>
                <c:pt idx="603">
                  <c:v>21</c:v>
                </c:pt>
                <c:pt idx="604">
                  <c:v>13</c:v>
                </c:pt>
                <c:pt idx="605">
                  <c:v>7</c:v>
                </c:pt>
                <c:pt idx="606">
                  <c:v>2</c:v>
                </c:pt>
                <c:pt idx="607">
                  <c:v>20</c:v>
                </c:pt>
                <c:pt idx="608">
                  <c:v>37</c:v>
                </c:pt>
                <c:pt idx="609">
                  <c:v>137</c:v>
                </c:pt>
                <c:pt idx="610">
                  <c:v>35</c:v>
                </c:pt>
                <c:pt idx="611">
                  <c:v>76</c:v>
                </c:pt>
                <c:pt idx="612">
                  <c:v>118</c:v>
                </c:pt>
                <c:pt idx="613">
                  <c:v>108</c:v>
                </c:pt>
                <c:pt idx="614">
                  <c:v>59</c:v>
                </c:pt>
                <c:pt idx="615">
                  <c:v>95</c:v>
                </c:pt>
                <c:pt idx="616">
                  <c:v>80</c:v>
                </c:pt>
                <c:pt idx="617">
                  <c:v>9</c:v>
                </c:pt>
                <c:pt idx="618">
                  <c:v>4</c:v>
                </c:pt>
                <c:pt idx="619">
                  <c:v>63</c:v>
                </c:pt>
                <c:pt idx="620">
                  <c:v>26</c:v>
                </c:pt>
                <c:pt idx="621">
                  <c:v>55</c:v>
                </c:pt>
                <c:pt idx="622">
                  <c:v>167</c:v>
                </c:pt>
                <c:pt idx="623">
                  <c:v>134</c:v>
                </c:pt>
                <c:pt idx="624">
                  <c:v>180</c:v>
                </c:pt>
                <c:pt idx="625">
                  <c:v>61</c:v>
                </c:pt>
                <c:pt idx="626">
                  <c:v>186</c:v>
                </c:pt>
                <c:pt idx="627">
                  <c:v>75</c:v>
                </c:pt>
                <c:pt idx="628">
                  <c:v>109</c:v>
                </c:pt>
                <c:pt idx="629">
                  <c:v>110</c:v>
                </c:pt>
                <c:pt idx="630">
                  <c:v>154</c:v>
                </c:pt>
                <c:pt idx="631">
                  <c:v>107</c:v>
                </c:pt>
                <c:pt idx="632">
                  <c:v>62</c:v>
                </c:pt>
                <c:pt idx="633">
                  <c:v>34</c:v>
                </c:pt>
                <c:pt idx="634">
                  <c:v>159</c:v>
                </c:pt>
                <c:pt idx="635">
                  <c:v>86</c:v>
                </c:pt>
                <c:pt idx="636">
                  <c:v>106</c:v>
                </c:pt>
                <c:pt idx="637">
                  <c:v>125</c:v>
                </c:pt>
                <c:pt idx="638">
                  <c:v>41</c:v>
                </c:pt>
                <c:pt idx="639">
                  <c:v>38</c:v>
                </c:pt>
                <c:pt idx="640">
                  <c:v>18</c:v>
                </c:pt>
                <c:pt idx="641">
                  <c:v>24</c:v>
                </c:pt>
                <c:pt idx="642">
                  <c:v>11</c:v>
                </c:pt>
                <c:pt idx="643">
                  <c:v>198</c:v>
                </c:pt>
                <c:pt idx="644">
                  <c:v>36</c:v>
                </c:pt>
                <c:pt idx="645">
                  <c:v>29</c:v>
                </c:pt>
                <c:pt idx="646">
                  <c:v>31</c:v>
                </c:pt>
                <c:pt idx="647">
                  <c:v>153</c:v>
                </c:pt>
                <c:pt idx="648">
                  <c:v>220</c:v>
                </c:pt>
                <c:pt idx="649">
                  <c:v>60</c:v>
                </c:pt>
                <c:pt idx="650">
                  <c:v>39</c:v>
                </c:pt>
                <c:pt idx="651">
                  <c:v>123</c:v>
                </c:pt>
                <c:pt idx="652">
                  <c:v>66</c:v>
                </c:pt>
                <c:pt idx="653">
                  <c:v>216</c:v>
                </c:pt>
                <c:pt idx="654">
                  <c:v>46</c:v>
                </c:pt>
                <c:pt idx="655">
                  <c:v>228</c:v>
                </c:pt>
                <c:pt idx="656">
                  <c:v>28</c:v>
                </c:pt>
                <c:pt idx="657">
                  <c:v>52</c:v>
                </c:pt>
                <c:pt idx="658">
                  <c:v>194</c:v>
                </c:pt>
                <c:pt idx="659">
                  <c:v>49</c:v>
                </c:pt>
                <c:pt idx="660">
                  <c:v>5</c:v>
                </c:pt>
                <c:pt idx="661">
                  <c:v>246</c:v>
                </c:pt>
                <c:pt idx="662">
                  <c:v>8</c:v>
                </c:pt>
                <c:pt idx="663">
                  <c:v>248</c:v>
                </c:pt>
                <c:pt idx="664">
                  <c:v>43</c:v>
                </c:pt>
                <c:pt idx="665">
                  <c:v>33</c:v>
                </c:pt>
                <c:pt idx="666">
                  <c:v>17</c:v>
                </c:pt>
                <c:pt idx="667">
                  <c:v>42</c:v>
                </c:pt>
                <c:pt idx="668">
                  <c:v>234</c:v>
                </c:pt>
                <c:pt idx="669">
                  <c:v>156</c:v>
                </c:pt>
                <c:pt idx="670">
                  <c:v>270</c:v>
                </c:pt>
                <c:pt idx="671">
                  <c:v>247</c:v>
                </c:pt>
                <c:pt idx="672">
                  <c:v>278</c:v>
                </c:pt>
                <c:pt idx="673">
                  <c:v>281</c:v>
                </c:pt>
                <c:pt idx="674">
                  <c:v>99</c:v>
                </c:pt>
                <c:pt idx="675">
                  <c:v>284</c:v>
                </c:pt>
                <c:pt idx="676">
                  <c:v>130</c:v>
                </c:pt>
                <c:pt idx="677">
                  <c:v>16</c:v>
                </c:pt>
                <c:pt idx="678">
                  <c:v>119</c:v>
                </c:pt>
                <c:pt idx="679">
                  <c:v>290</c:v>
                </c:pt>
                <c:pt idx="680">
                  <c:v>301</c:v>
                </c:pt>
                <c:pt idx="681">
                  <c:v>319</c:v>
                </c:pt>
                <c:pt idx="682">
                  <c:v>321</c:v>
                </c:pt>
                <c:pt idx="683">
                  <c:v>87</c:v>
                </c:pt>
                <c:pt idx="684">
                  <c:v>100</c:v>
                </c:pt>
                <c:pt idx="685">
                  <c:v>133</c:v>
                </c:pt>
                <c:pt idx="686">
                  <c:v>208</c:v>
                </c:pt>
                <c:pt idx="687">
                  <c:v>73</c:v>
                </c:pt>
                <c:pt idx="688">
                  <c:v>143</c:v>
                </c:pt>
                <c:pt idx="689">
                  <c:v>227</c:v>
                </c:pt>
                <c:pt idx="690">
                  <c:v>193</c:v>
                </c:pt>
                <c:pt idx="691">
                  <c:v>332</c:v>
                </c:pt>
                <c:pt idx="692">
                  <c:v>131</c:v>
                </c:pt>
                <c:pt idx="693">
                  <c:v>150</c:v>
                </c:pt>
                <c:pt idx="694">
                  <c:v>85</c:v>
                </c:pt>
                <c:pt idx="695">
                  <c:v>333</c:v>
                </c:pt>
                <c:pt idx="696">
                  <c:v>334</c:v>
                </c:pt>
                <c:pt idx="697">
                  <c:v>67</c:v>
                </c:pt>
                <c:pt idx="698">
                  <c:v>254</c:v>
                </c:pt>
                <c:pt idx="699">
                  <c:v>249</c:v>
                </c:pt>
                <c:pt idx="700">
                  <c:v>343</c:v>
                </c:pt>
                <c:pt idx="701">
                  <c:v>357</c:v>
                </c:pt>
                <c:pt idx="702">
                  <c:v>148</c:v>
                </c:pt>
                <c:pt idx="703">
                  <c:v>286</c:v>
                </c:pt>
                <c:pt idx="704">
                  <c:v>223</c:v>
                </c:pt>
                <c:pt idx="705">
                  <c:v>53</c:v>
                </c:pt>
                <c:pt idx="706">
                  <c:v>374</c:v>
                </c:pt>
                <c:pt idx="707">
                  <c:v>98</c:v>
                </c:pt>
                <c:pt idx="708">
                  <c:v>389</c:v>
                </c:pt>
                <c:pt idx="709">
                  <c:v>390</c:v>
                </c:pt>
                <c:pt idx="710">
                  <c:v>328</c:v>
                </c:pt>
                <c:pt idx="711">
                  <c:v>44</c:v>
                </c:pt>
                <c:pt idx="712">
                  <c:v>57</c:v>
                </c:pt>
                <c:pt idx="713">
                  <c:v>392</c:v>
                </c:pt>
                <c:pt idx="714">
                  <c:v>160</c:v>
                </c:pt>
                <c:pt idx="715">
                  <c:v>394</c:v>
                </c:pt>
                <c:pt idx="716">
                  <c:v>30</c:v>
                </c:pt>
                <c:pt idx="717">
                  <c:v>64</c:v>
                </c:pt>
                <c:pt idx="718">
                  <c:v>379</c:v>
                </c:pt>
                <c:pt idx="719">
                  <c:v>211</c:v>
                </c:pt>
                <c:pt idx="720">
                  <c:v>398</c:v>
                </c:pt>
                <c:pt idx="721">
                  <c:v>326</c:v>
                </c:pt>
                <c:pt idx="722">
                  <c:v>81</c:v>
                </c:pt>
                <c:pt idx="723">
                  <c:v>300</c:v>
                </c:pt>
                <c:pt idx="724">
                  <c:v>209</c:v>
                </c:pt>
                <c:pt idx="725">
                  <c:v>425</c:v>
                </c:pt>
                <c:pt idx="726">
                  <c:v>277</c:v>
                </c:pt>
                <c:pt idx="727">
                  <c:v>305</c:v>
                </c:pt>
                <c:pt idx="728">
                  <c:v>169</c:v>
                </c:pt>
                <c:pt idx="729">
                  <c:v>486</c:v>
                </c:pt>
                <c:pt idx="730">
                  <c:v>487</c:v>
                </c:pt>
                <c:pt idx="731">
                  <c:v>91</c:v>
                </c:pt>
                <c:pt idx="732">
                  <c:v>488</c:v>
                </c:pt>
                <c:pt idx="733">
                  <c:v>514</c:v>
                </c:pt>
                <c:pt idx="734">
                  <c:v>500</c:v>
                </c:pt>
                <c:pt idx="735">
                  <c:v>360</c:v>
                </c:pt>
                <c:pt idx="736">
                  <c:v>232</c:v>
                </c:pt>
                <c:pt idx="737">
                  <c:v>349</c:v>
                </c:pt>
                <c:pt idx="738">
                  <c:v>567</c:v>
                </c:pt>
                <c:pt idx="739">
                  <c:v>568</c:v>
                </c:pt>
                <c:pt idx="740">
                  <c:v>569</c:v>
                </c:pt>
                <c:pt idx="741">
                  <c:v>557</c:v>
                </c:pt>
                <c:pt idx="742">
                  <c:v>510</c:v>
                </c:pt>
                <c:pt idx="743">
                  <c:v>257</c:v>
                </c:pt>
                <c:pt idx="744">
                  <c:v>577</c:v>
                </c:pt>
                <c:pt idx="745">
                  <c:v>352</c:v>
                </c:pt>
                <c:pt idx="746">
                  <c:v>3</c:v>
                </c:pt>
                <c:pt idx="747">
                  <c:v>577</c:v>
                </c:pt>
                <c:pt idx="748">
                  <c:v>577</c:v>
                </c:pt>
                <c:pt idx="749">
                  <c:v>577</c:v>
                </c:pt>
                <c:pt idx="750">
                  <c:v>577</c:v>
                </c:pt>
                <c:pt idx="751">
                  <c:v>577</c:v>
                </c:pt>
                <c:pt idx="752">
                  <c:v>577</c:v>
                </c:pt>
                <c:pt idx="753">
                  <c:v>577</c:v>
                </c:pt>
                <c:pt idx="754">
                  <c:v>577</c:v>
                </c:pt>
                <c:pt idx="755">
                  <c:v>577</c:v>
                </c:pt>
                <c:pt idx="756">
                  <c:v>577</c:v>
                </c:pt>
                <c:pt idx="757">
                  <c:v>577</c:v>
                </c:pt>
                <c:pt idx="758">
                  <c:v>577</c:v>
                </c:pt>
                <c:pt idx="759">
                  <c:v>577</c:v>
                </c:pt>
                <c:pt idx="760">
                  <c:v>577</c:v>
                </c:pt>
                <c:pt idx="761">
                  <c:v>577</c:v>
                </c:pt>
                <c:pt idx="762">
                  <c:v>577</c:v>
                </c:pt>
                <c:pt idx="763">
                  <c:v>577</c:v>
                </c:pt>
                <c:pt idx="764">
                  <c:v>577</c:v>
                </c:pt>
                <c:pt idx="765">
                  <c:v>531</c:v>
                </c:pt>
                <c:pt idx="766">
                  <c:v>479</c:v>
                </c:pt>
                <c:pt idx="767">
                  <c:v>468</c:v>
                </c:pt>
                <c:pt idx="768">
                  <c:v>494</c:v>
                </c:pt>
                <c:pt idx="769">
                  <c:v>378</c:v>
                </c:pt>
                <c:pt idx="770">
                  <c:v>261</c:v>
                </c:pt>
                <c:pt idx="771">
                  <c:v>306</c:v>
                </c:pt>
                <c:pt idx="772">
                  <c:v>435</c:v>
                </c:pt>
                <c:pt idx="773">
                  <c:v>324</c:v>
                </c:pt>
                <c:pt idx="774">
                  <c:v>132</c:v>
                </c:pt>
                <c:pt idx="775">
                  <c:v>535</c:v>
                </c:pt>
                <c:pt idx="776">
                  <c:v>433</c:v>
                </c:pt>
                <c:pt idx="777">
                  <c:v>493</c:v>
                </c:pt>
                <c:pt idx="778">
                  <c:v>412</c:v>
                </c:pt>
                <c:pt idx="779">
                  <c:v>452</c:v>
                </c:pt>
                <c:pt idx="780">
                  <c:v>544</c:v>
                </c:pt>
                <c:pt idx="781">
                  <c:v>414</c:v>
                </c:pt>
                <c:pt idx="782">
                  <c:v>93</c:v>
                </c:pt>
                <c:pt idx="783">
                  <c:v>542</c:v>
                </c:pt>
                <c:pt idx="784">
                  <c:v>497</c:v>
                </c:pt>
                <c:pt idx="785">
                  <c:v>299</c:v>
                </c:pt>
                <c:pt idx="786">
                  <c:v>408</c:v>
                </c:pt>
                <c:pt idx="787">
                  <c:v>240</c:v>
                </c:pt>
                <c:pt idx="788">
                  <c:v>187</c:v>
                </c:pt>
                <c:pt idx="789">
                  <c:v>293</c:v>
                </c:pt>
                <c:pt idx="790">
                  <c:v>517</c:v>
                </c:pt>
                <c:pt idx="791">
                  <c:v>424</c:v>
                </c:pt>
                <c:pt idx="792">
                  <c:v>185</c:v>
                </c:pt>
                <c:pt idx="793">
                  <c:v>259</c:v>
                </c:pt>
                <c:pt idx="794">
                  <c:v>509</c:v>
                </c:pt>
                <c:pt idx="795">
                  <c:v>385</c:v>
                </c:pt>
                <c:pt idx="796">
                  <c:v>267</c:v>
                </c:pt>
                <c:pt idx="797">
                  <c:v>506</c:v>
                </c:pt>
                <c:pt idx="798">
                  <c:v>339</c:v>
                </c:pt>
                <c:pt idx="799">
                  <c:v>529</c:v>
                </c:pt>
                <c:pt idx="800">
                  <c:v>522</c:v>
                </c:pt>
                <c:pt idx="801">
                  <c:v>403</c:v>
                </c:pt>
                <c:pt idx="802">
                  <c:v>369</c:v>
                </c:pt>
                <c:pt idx="803">
                  <c:v>288</c:v>
                </c:pt>
                <c:pt idx="804">
                  <c:v>350</c:v>
                </c:pt>
                <c:pt idx="805">
                  <c:v>518</c:v>
                </c:pt>
                <c:pt idx="806">
                  <c:v>512</c:v>
                </c:pt>
                <c:pt idx="807">
                  <c:v>238</c:v>
                </c:pt>
                <c:pt idx="808">
                  <c:v>204</c:v>
                </c:pt>
                <c:pt idx="809">
                  <c:v>179</c:v>
                </c:pt>
                <c:pt idx="810">
                  <c:v>526</c:v>
                </c:pt>
                <c:pt idx="811">
                  <c:v>449</c:v>
                </c:pt>
                <c:pt idx="812">
                  <c:v>540</c:v>
                </c:pt>
                <c:pt idx="813">
                  <c:v>466</c:v>
                </c:pt>
                <c:pt idx="814">
                  <c:v>539</c:v>
                </c:pt>
                <c:pt idx="815">
                  <c:v>317</c:v>
                </c:pt>
                <c:pt idx="816">
                  <c:v>530</c:v>
                </c:pt>
                <c:pt idx="817">
                  <c:v>355</c:v>
                </c:pt>
                <c:pt idx="818">
                  <c:v>549</c:v>
                </c:pt>
                <c:pt idx="819">
                  <c:v>501</c:v>
                </c:pt>
                <c:pt idx="820">
                  <c:v>504</c:v>
                </c:pt>
                <c:pt idx="821">
                  <c:v>431</c:v>
                </c:pt>
                <c:pt idx="822">
                  <c:v>128</c:v>
                </c:pt>
                <c:pt idx="823">
                  <c:v>556</c:v>
                </c:pt>
                <c:pt idx="824">
                  <c:v>443</c:v>
                </c:pt>
                <c:pt idx="825">
                  <c:v>419</c:v>
                </c:pt>
                <c:pt idx="826">
                  <c:v>502</c:v>
                </c:pt>
                <c:pt idx="827">
                  <c:v>404</c:v>
                </c:pt>
                <c:pt idx="828">
                  <c:v>255</c:v>
                </c:pt>
                <c:pt idx="829">
                  <c:v>97</c:v>
                </c:pt>
                <c:pt idx="830">
                  <c:v>471</c:v>
                </c:pt>
                <c:pt idx="831">
                  <c:v>441</c:v>
                </c:pt>
                <c:pt idx="832">
                  <c:v>503</c:v>
                </c:pt>
                <c:pt idx="833">
                  <c:v>386</c:v>
                </c:pt>
                <c:pt idx="834">
                  <c:v>382</c:v>
                </c:pt>
                <c:pt idx="835">
                  <c:v>447</c:v>
                </c:pt>
                <c:pt idx="836">
                  <c:v>543</c:v>
                </c:pt>
                <c:pt idx="837">
                  <c:v>395</c:v>
                </c:pt>
                <c:pt idx="838">
                  <c:v>507</c:v>
                </c:pt>
                <c:pt idx="839">
                  <c:v>527</c:v>
                </c:pt>
                <c:pt idx="840">
                  <c:v>268</c:v>
                </c:pt>
                <c:pt idx="841">
                  <c:v>537</c:v>
                </c:pt>
                <c:pt idx="842">
                  <c:v>144</c:v>
                </c:pt>
                <c:pt idx="843">
                  <c:v>384</c:v>
                </c:pt>
                <c:pt idx="844">
                  <c:v>262</c:v>
                </c:pt>
                <c:pt idx="845">
                  <c:v>266</c:v>
                </c:pt>
                <c:pt idx="846">
                  <c:v>495</c:v>
                </c:pt>
                <c:pt idx="847">
                  <c:v>575</c:v>
                </c:pt>
                <c:pt idx="848">
                  <c:v>206</c:v>
                </c:pt>
                <c:pt idx="849">
                  <c:v>94</c:v>
                </c:pt>
                <c:pt idx="850">
                  <c:v>127</c:v>
                </c:pt>
                <c:pt idx="851">
                  <c:v>151</c:v>
                </c:pt>
                <c:pt idx="852">
                  <c:v>207</c:v>
                </c:pt>
                <c:pt idx="853">
                  <c:v>439</c:v>
                </c:pt>
                <c:pt idx="854">
                  <c:v>562</c:v>
                </c:pt>
                <c:pt idx="855">
                  <c:v>547</c:v>
                </c:pt>
                <c:pt idx="856">
                  <c:v>291</c:v>
                </c:pt>
                <c:pt idx="857">
                  <c:v>264</c:v>
                </c:pt>
                <c:pt idx="858">
                  <c:v>367</c:v>
                </c:pt>
                <c:pt idx="859">
                  <c:v>532</c:v>
                </c:pt>
                <c:pt idx="860">
                  <c:v>555</c:v>
                </c:pt>
                <c:pt idx="861">
                  <c:v>534</c:v>
                </c:pt>
                <c:pt idx="862">
                  <c:v>491</c:v>
                </c:pt>
                <c:pt idx="863">
                  <c:v>362</c:v>
                </c:pt>
                <c:pt idx="864">
                  <c:v>176</c:v>
                </c:pt>
                <c:pt idx="865">
                  <c:v>197</c:v>
                </c:pt>
                <c:pt idx="866">
                  <c:v>338</c:v>
                </c:pt>
                <c:pt idx="867">
                  <c:v>417</c:v>
                </c:pt>
                <c:pt idx="868">
                  <c:v>442</c:v>
                </c:pt>
                <c:pt idx="869">
                  <c:v>434</c:v>
                </c:pt>
                <c:pt idx="870">
                  <c:v>263</c:v>
                </c:pt>
                <c:pt idx="871">
                  <c:v>161</c:v>
                </c:pt>
                <c:pt idx="872">
                  <c:v>409</c:v>
                </c:pt>
                <c:pt idx="873">
                  <c:v>271</c:v>
                </c:pt>
                <c:pt idx="874">
                  <c:v>56</c:v>
                </c:pt>
                <c:pt idx="875">
                  <c:v>520</c:v>
                </c:pt>
                <c:pt idx="876">
                  <c:v>492</c:v>
                </c:pt>
                <c:pt idx="877">
                  <c:v>475</c:v>
                </c:pt>
                <c:pt idx="878">
                  <c:v>157</c:v>
                </c:pt>
                <c:pt idx="879">
                  <c:v>377</c:v>
                </c:pt>
                <c:pt idx="880">
                  <c:v>499</c:v>
                </c:pt>
                <c:pt idx="881">
                  <c:v>117</c:v>
                </c:pt>
                <c:pt idx="882">
                  <c:v>149</c:v>
                </c:pt>
                <c:pt idx="883">
                  <c:v>162</c:v>
                </c:pt>
                <c:pt idx="884">
                  <c:v>430</c:v>
                </c:pt>
                <c:pt idx="885">
                  <c:v>445</c:v>
                </c:pt>
                <c:pt idx="886">
                  <c:v>566</c:v>
                </c:pt>
                <c:pt idx="887">
                  <c:v>381</c:v>
                </c:pt>
                <c:pt idx="888">
                  <c:v>572</c:v>
                </c:pt>
                <c:pt idx="889">
                  <c:v>294</c:v>
                </c:pt>
                <c:pt idx="890">
                  <c:v>481</c:v>
                </c:pt>
                <c:pt idx="891">
                  <c:v>329</c:v>
                </c:pt>
                <c:pt idx="892">
                  <c:v>201</c:v>
                </c:pt>
                <c:pt idx="893">
                  <c:v>359</c:v>
                </c:pt>
                <c:pt idx="894">
                  <c:v>233</c:v>
                </c:pt>
                <c:pt idx="895">
                  <c:v>560</c:v>
                </c:pt>
                <c:pt idx="896">
                  <c:v>289</c:v>
                </c:pt>
                <c:pt idx="897">
                  <c:v>375</c:v>
                </c:pt>
                <c:pt idx="898">
                  <c:v>285</c:v>
                </c:pt>
                <c:pt idx="899">
                  <c:v>309</c:v>
                </c:pt>
                <c:pt idx="900">
                  <c:v>576</c:v>
                </c:pt>
                <c:pt idx="901">
                  <c:v>545</c:v>
                </c:pt>
                <c:pt idx="902">
                  <c:v>314</c:v>
                </c:pt>
                <c:pt idx="903">
                  <c:v>548</c:v>
                </c:pt>
                <c:pt idx="904">
                  <c:v>296</c:v>
                </c:pt>
                <c:pt idx="905">
                  <c:v>429</c:v>
                </c:pt>
                <c:pt idx="906">
                  <c:v>564</c:v>
                </c:pt>
                <c:pt idx="907">
                  <c:v>190</c:v>
                </c:pt>
                <c:pt idx="908">
                  <c:v>456</c:v>
                </c:pt>
                <c:pt idx="909">
                  <c:v>464</c:v>
                </c:pt>
                <c:pt idx="910">
                  <c:v>258</c:v>
                </c:pt>
                <c:pt idx="911">
                  <c:v>336</c:v>
                </c:pt>
                <c:pt idx="912">
                  <c:v>505</c:v>
                </c:pt>
                <c:pt idx="913">
                  <c:v>376</c:v>
                </c:pt>
                <c:pt idx="914">
                  <c:v>225</c:v>
                </c:pt>
                <c:pt idx="915">
                  <c:v>402</c:v>
                </c:pt>
                <c:pt idx="916">
                  <c:v>188</c:v>
                </c:pt>
                <c:pt idx="917">
                  <c:v>474</c:v>
                </c:pt>
                <c:pt idx="918">
                  <c:v>436</c:v>
                </c:pt>
                <c:pt idx="919">
                  <c:v>387</c:v>
                </c:pt>
                <c:pt idx="920">
                  <c:v>175</c:v>
                </c:pt>
                <c:pt idx="921">
                  <c:v>279</c:v>
                </c:pt>
                <c:pt idx="922">
                  <c:v>406</c:v>
                </c:pt>
                <c:pt idx="923">
                  <c:v>484</c:v>
                </c:pt>
                <c:pt idx="924">
                  <c:v>472</c:v>
                </c:pt>
                <c:pt idx="925">
                  <c:v>372</c:v>
                </c:pt>
                <c:pt idx="926">
                  <c:v>577</c:v>
                </c:pt>
                <c:pt idx="927">
                  <c:v>373</c:v>
                </c:pt>
                <c:pt idx="928">
                  <c:v>450</c:v>
                </c:pt>
                <c:pt idx="929">
                  <c:v>577</c:v>
                </c:pt>
                <c:pt idx="930">
                  <c:v>173</c:v>
                </c:pt>
                <c:pt idx="931">
                  <c:v>142</c:v>
                </c:pt>
                <c:pt idx="932">
                  <c:v>363</c:v>
                </c:pt>
                <c:pt idx="933">
                  <c:v>401</c:v>
                </c:pt>
                <c:pt idx="934">
                  <c:v>364</c:v>
                </c:pt>
                <c:pt idx="935">
                  <c:v>170</c:v>
                </c:pt>
                <c:pt idx="936">
                  <c:v>353</c:v>
                </c:pt>
                <c:pt idx="937">
                  <c:v>311</c:v>
                </c:pt>
                <c:pt idx="938">
                  <c:v>549</c:v>
                </c:pt>
                <c:pt idx="939">
                  <c:v>460</c:v>
                </c:pt>
                <c:pt idx="940">
                  <c:v>310</c:v>
                </c:pt>
                <c:pt idx="941">
                  <c:v>45</c:v>
                </c:pt>
                <c:pt idx="942">
                  <c:v>451</c:v>
                </c:pt>
                <c:pt idx="943">
                  <c:v>516</c:v>
                </c:pt>
                <c:pt idx="944">
                  <c:v>521</c:v>
                </c:pt>
                <c:pt idx="945">
                  <c:v>561</c:v>
                </c:pt>
                <c:pt idx="946">
                  <c:v>346</c:v>
                </c:pt>
                <c:pt idx="947">
                  <c:v>463</c:v>
                </c:pt>
                <c:pt idx="948">
                  <c:v>407</c:v>
                </c:pt>
                <c:pt idx="949">
                  <c:v>348</c:v>
                </c:pt>
                <c:pt idx="950">
                  <c:v>351</c:v>
                </c:pt>
                <c:pt idx="951">
                  <c:v>303</c:v>
                </c:pt>
                <c:pt idx="952">
                  <c:v>422</c:v>
                </c:pt>
                <c:pt idx="953">
                  <c:v>253</c:v>
                </c:pt>
                <c:pt idx="954">
                  <c:v>215</c:v>
                </c:pt>
                <c:pt idx="955">
                  <c:v>366</c:v>
                </c:pt>
                <c:pt idx="956">
                  <c:v>165</c:v>
                </c:pt>
                <c:pt idx="957">
                  <c:v>368</c:v>
                </c:pt>
                <c:pt idx="958">
                  <c:v>183</c:v>
                </c:pt>
                <c:pt idx="959">
                  <c:v>405</c:v>
                </c:pt>
                <c:pt idx="960">
                  <c:v>461</c:v>
                </c:pt>
                <c:pt idx="961">
                  <c:v>536</c:v>
                </c:pt>
                <c:pt idx="962">
                  <c:v>388</c:v>
                </c:pt>
                <c:pt idx="963">
                  <c:v>416</c:v>
                </c:pt>
                <c:pt idx="964">
                  <c:v>168</c:v>
                </c:pt>
                <c:pt idx="965">
                  <c:v>358</c:v>
                </c:pt>
                <c:pt idx="966">
                  <c:v>498</c:v>
                </c:pt>
                <c:pt idx="967">
                  <c:v>469</c:v>
                </c:pt>
                <c:pt idx="968">
                  <c:v>213</c:v>
                </c:pt>
                <c:pt idx="969">
                  <c:v>476</c:v>
                </c:pt>
                <c:pt idx="970">
                  <c:v>298</c:v>
                </c:pt>
                <c:pt idx="971">
                  <c:v>196</c:v>
                </c:pt>
                <c:pt idx="972">
                  <c:v>519</c:v>
                </c:pt>
                <c:pt idx="973">
                  <c:v>341</c:v>
                </c:pt>
                <c:pt idx="974">
                  <c:v>420</c:v>
                </c:pt>
                <c:pt idx="975">
                  <c:v>496</c:v>
                </c:pt>
                <c:pt idx="976">
                  <c:v>489</c:v>
                </c:pt>
                <c:pt idx="977">
                  <c:v>523</c:v>
                </c:pt>
                <c:pt idx="978">
                  <c:v>533</c:v>
                </c:pt>
                <c:pt idx="979">
                  <c:v>235</c:v>
                </c:pt>
                <c:pt idx="980">
                  <c:v>473</c:v>
                </c:pt>
                <c:pt idx="981">
                  <c:v>467</c:v>
                </c:pt>
                <c:pt idx="982">
                  <c:v>541</c:v>
                </c:pt>
                <c:pt idx="983">
                  <c:v>462</c:v>
                </c:pt>
                <c:pt idx="984">
                  <c:v>508</c:v>
                </c:pt>
                <c:pt idx="985">
                  <c:v>477</c:v>
                </c:pt>
                <c:pt idx="986">
                  <c:v>483</c:v>
                </c:pt>
                <c:pt idx="987">
                  <c:v>280</c:v>
                </c:pt>
                <c:pt idx="988">
                  <c:v>269</c:v>
                </c:pt>
                <c:pt idx="989">
                  <c:v>459</c:v>
                </c:pt>
                <c:pt idx="990">
                  <c:v>139</c:v>
                </c:pt>
                <c:pt idx="991">
                  <c:v>448</c:v>
                </c:pt>
                <c:pt idx="992">
                  <c:v>525</c:v>
                </c:pt>
                <c:pt idx="993">
                  <c:v>231</c:v>
                </c:pt>
                <c:pt idx="994">
                  <c:v>335</c:v>
                </c:pt>
                <c:pt idx="995">
                  <c:v>524</c:v>
                </c:pt>
                <c:pt idx="996">
                  <c:v>340</c:v>
                </c:pt>
                <c:pt idx="997">
                  <c:v>361</c:v>
                </c:pt>
                <c:pt idx="998">
                  <c:v>432</c:v>
                </c:pt>
                <c:pt idx="999">
                  <c:v>563</c:v>
                </c:pt>
                <c:pt idx="1000">
                  <c:v>423</c:v>
                </c:pt>
                <c:pt idx="1001">
                  <c:v>571</c:v>
                </c:pt>
                <c:pt idx="1002">
                  <c:v>327</c:v>
                </c:pt>
                <c:pt idx="1003">
                  <c:v>528</c:v>
                </c:pt>
                <c:pt idx="1004">
                  <c:v>251</c:v>
                </c:pt>
                <c:pt idx="1005">
                  <c:v>418</c:v>
                </c:pt>
                <c:pt idx="1006">
                  <c:v>482</c:v>
                </c:pt>
                <c:pt idx="1007">
                  <c:v>538</c:v>
                </c:pt>
                <c:pt idx="1008">
                  <c:v>554</c:v>
                </c:pt>
                <c:pt idx="1009">
                  <c:v>410</c:v>
                </c:pt>
                <c:pt idx="1010">
                  <c:v>323</c:v>
                </c:pt>
                <c:pt idx="1011">
                  <c:v>316</c:v>
                </c:pt>
                <c:pt idx="1012">
                  <c:v>342</c:v>
                </c:pt>
                <c:pt idx="1013">
                  <c:v>354</c:v>
                </c:pt>
                <c:pt idx="1014">
                  <c:v>312</c:v>
                </c:pt>
                <c:pt idx="1015">
                  <c:v>337</c:v>
                </c:pt>
                <c:pt idx="1016">
                  <c:v>428</c:v>
                </c:pt>
                <c:pt idx="1017">
                  <c:v>438</c:v>
                </c:pt>
                <c:pt idx="1018">
                  <c:v>239</c:v>
                </c:pt>
                <c:pt idx="1019">
                  <c:v>546</c:v>
                </c:pt>
                <c:pt idx="1020">
                  <c:v>322</c:v>
                </c:pt>
                <c:pt idx="1021">
                  <c:v>347</c:v>
                </c:pt>
                <c:pt idx="1022">
                  <c:v>440</c:v>
                </c:pt>
                <c:pt idx="1023">
                  <c:v>437</c:v>
                </c:pt>
                <c:pt idx="1024">
                  <c:v>455</c:v>
                </c:pt>
                <c:pt idx="1025">
                  <c:v>427</c:v>
                </c:pt>
                <c:pt idx="1026">
                  <c:v>111</c:v>
                </c:pt>
                <c:pt idx="1027">
                  <c:v>490</c:v>
                </c:pt>
                <c:pt idx="1028">
                  <c:v>315</c:v>
                </c:pt>
                <c:pt idx="1029">
                  <c:v>573</c:v>
                </c:pt>
                <c:pt idx="1030">
                  <c:v>27</c:v>
                </c:pt>
                <c:pt idx="1031">
                  <c:v>549</c:v>
                </c:pt>
                <c:pt idx="1032">
                  <c:v>515</c:v>
                </c:pt>
                <c:pt idx="1033">
                  <c:v>365</c:v>
                </c:pt>
                <c:pt idx="1034">
                  <c:v>325</c:v>
                </c:pt>
                <c:pt idx="1035">
                  <c:v>356</c:v>
                </c:pt>
                <c:pt idx="1036">
                  <c:v>480</c:v>
                </c:pt>
                <c:pt idx="1037">
                  <c:v>549</c:v>
                </c:pt>
                <c:pt idx="1038">
                  <c:v>276</c:v>
                </c:pt>
                <c:pt idx="1039">
                  <c:v>549</c:v>
                </c:pt>
                <c:pt idx="1040">
                  <c:v>181</c:v>
                </c:pt>
                <c:pt idx="1041">
                  <c:v>274</c:v>
                </c:pt>
                <c:pt idx="1042">
                  <c:v>478</c:v>
                </c:pt>
                <c:pt idx="1043">
                  <c:v>444</c:v>
                </c:pt>
                <c:pt idx="1044">
                  <c:v>177</c:v>
                </c:pt>
                <c:pt idx="1045">
                  <c:v>345</c:v>
                </c:pt>
                <c:pt idx="1046">
                  <c:v>485</c:v>
                </c:pt>
                <c:pt idx="1047">
                  <c:v>174</c:v>
                </c:pt>
                <c:pt idx="1048">
                  <c:v>558</c:v>
                </c:pt>
                <c:pt idx="1049">
                  <c:v>470</c:v>
                </c:pt>
                <c:pt idx="1050">
                  <c:v>421</c:v>
                </c:pt>
                <c:pt idx="1051">
                  <c:v>370</c:v>
                </c:pt>
                <c:pt idx="1052">
                  <c:v>380</c:v>
                </c:pt>
                <c:pt idx="1053">
                  <c:v>308</c:v>
                </c:pt>
                <c:pt idx="1054">
                  <c:v>465</c:v>
                </c:pt>
                <c:pt idx="1055">
                  <c:v>171</c:v>
                </c:pt>
                <c:pt idx="1056">
                  <c:v>244</c:v>
                </c:pt>
                <c:pt idx="1057">
                  <c:v>511</c:v>
                </c:pt>
                <c:pt idx="1058">
                  <c:v>245</c:v>
                </c:pt>
                <c:pt idx="1059">
                  <c:v>103</c:v>
                </c:pt>
                <c:pt idx="1060">
                  <c:v>50</c:v>
                </c:pt>
                <c:pt idx="1061">
                  <c:v>371</c:v>
                </c:pt>
                <c:pt idx="1062">
                  <c:v>122</c:v>
                </c:pt>
                <c:pt idx="1063">
                  <c:v>79</c:v>
                </c:pt>
                <c:pt idx="1064">
                  <c:v>14</c:v>
                </c:pt>
                <c:pt idx="1065">
                  <c:v>70</c:v>
                </c:pt>
                <c:pt idx="1066">
                  <c:v>15</c:v>
                </c:pt>
                <c:pt idx="1067">
                  <c:v>212</c:v>
                </c:pt>
                <c:pt idx="1068">
                  <c:v>219</c:v>
                </c:pt>
                <c:pt idx="1069">
                  <c:v>205</c:v>
                </c:pt>
                <c:pt idx="1070">
                  <c:v>426</c:v>
                </c:pt>
                <c:pt idx="1071">
                  <c:v>25</c:v>
                </c:pt>
                <c:pt idx="1072">
                  <c:v>47</c:v>
                </c:pt>
                <c:pt idx="1073">
                  <c:v>10</c:v>
                </c:pt>
                <c:pt idx="1074">
                  <c:v>40</c:v>
                </c:pt>
                <c:pt idx="1075">
                  <c:v>577</c:v>
                </c:pt>
                <c:pt idx="1076">
                  <c:v>48</c:v>
                </c:pt>
                <c:pt idx="1077">
                  <c:v>218</c:v>
                </c:pt>
                <c:pt idx="1078">
                  <c:v>282</c:v>
                </c:pt>
                <c:pt idx="1079">
                  <c:v>114</c:v>
                </c:pt>
                <c:pt idx="1080">
                  <c:v>116</c:v>
                </c:pt>
                <c:pt idx="1081">
                  <c:v>84</c:v>
                </c:pt>
                <c:pt idx="1082">
                  <c:v>226</c:v>
                </c:pt>
                <c:pt idx="1083">
                  <c:v>71</c:v>
                </c:pt>
                <c:pt idx="1084">
                  <c:v>256</c:v>
                </c:pt>
                <c:pt idx="1085">
                  <c:v>164</c:v>
                </c:pt>
                <c:pt idx="1086">
                  <c:v>54</c:v>
                </c:pt>
                <c:pt idx="1087">
                  <c:v>101</c:v>
                </c:pt>
                <c:pt idx="1088">
                  <c:v>32</c:v>
                </c:pt>
                <c:pt idx="1089">
                  <c:v>113</c:v>
                </c:pt>
                <c:pt idx="1090">
                  <c:v>104</c:v>
                </c:pt>
                <c:pt idx="1091">
                  <c:v>307</c:v>
                </c:pt>
                <c:pt idx="1092">
                  <c:v>217</c:v>
                </c:pt>
                <c:pt idx="1093">
                  <c:v>273</c:v>
                </c:pt>
                <c:pt idx="1094">
                  <c:v>68</c:v>
                </c:pt>
                <c:pt idx="1095">
                  <c:v>12</c:v>
                </c:pt>
                <c:pt idx="1096">
                  <c:v>124</c:v>
                </c:pt>
                <c:pt idx="1097">
                  <c:v>65</c:v>
                </c:pt>
                <c:pt idx="1098">
                  <c:v>51</c:v>
                </c:pt>
                <c:pt idx="1099">
                  <c:v>74</c:v>
                </c:pt>
                <c:pt idx="1100">
                  <c:v>214</c:v>
                </c:pt>
                <c:pt idx="1101">
                  <c:v>397</c:v>
                </c:pt>
                <c:pt idx="1102">
                  <c:v>292</c:v>
                </c:pt>
                <c:pt idx="1103">
                  <c:v>415</c:v>
                </c:pt>
                <c:pt idx="1104">
                  <c:v>302</c:v>
                </c:pt>
                <c:pt idx="1105">
                  <c:v>400</c:v>
                </c:pt>
                <c:pt idx="1106">
                  <c:v>413</c:v>
                </c:pt>
                <c:pt idx="1107">
                  <c:v>92</c:v>
                </c:pt>
                <c:pt idx="1108">
                  <c:v>320</c:v>
                </c:pt>
                <c:pt idx="1109">
                  <c:v>241</c:v>
                </c:pt>
                <c:pt idx="1110">
                  <c:v>210</c:v>
                </c:pt>
                <c:pt idx="1111">
                  <c:v>120</c:v>
                </c:pt>
                <c:pt idx="1112">
                  <c:v>399</c:v>
                </c:pt>
                <c:pt idx="1113">
                  <c:v>283</c:v>
                </c:pt>
                <c:pt idx="1114">
                  <c:v>411</c:v>
                </c:pt>
                <c:pt idx="1115">
                  <c:v>152</c:v>
                </c:pt>
                <c:pt idx="1116">
                  <c:v>222</c:v>
                </c:pt>
                <c:pt idx="1117">
                  <c:v>297</c:v>
                </c:pt>
                <c:pt idx="1118">
                  <c:v>147</c:v>
                </c:pt>
                <c:pt idx="1119">
                  <c:v>275</c:v>
                </c:pt>
                <c:pt idx="1120">
                  <c:v>565</c:v>
                </c:pt>
                <c:pt idx="1121">
                  <c:v>115</c:v>
                </c:pt>
                <c:pt idx="1122">
                  <c:v>155</c:v>
                </c:pt>
                <c:pt idx="1123">
                  <c:v>200</c:v>
                </c:pt>
                <c:pt idx="1124">
                  <c:v>237</c:v>
                </c:pt>
                <c:pt idx="1125">
                  <c:v>82</c:v>
                </c:pt>
                <c:pt idx="1126">
                  <c:v>446</c:v>
                </c:pt>
                <c:pt idx="1127">
                  <c:v>163</c:v>
                </c:pt>
                <c:pt idx="1128">
                  <c:v>250</c:v>
                </c:pt>
                <c:pt idx="1129">
                  <c:v>272</c:v>
                </c:pt>
                <c:pt idx="1130">
                  <c:v>121</c:v>
                </c:pt>
                <c:pt idx="1131">
                  <c:v>126</c:v>
                </c:pt>
                <c:pt idx="1132">
                  <c:v>166</c:v>
                </c:pt>
                <c:pt idx="1133">
                  <c:v>570</c:v>
                </c:pt>
                <c:pt idx="1134">
                  <c:v>202</c:v>
                </c:pt>
                <c:pt idx="1135">
                  <c:v>243</c:v>
                </c:pt>
                <c:pt idx="1136">
                  <c:v>453</c:v>
                </c:pt>
                <c:pt idx="1137">
                  <c:v>295</c:v>
                </c:pt>
                <c:pt idx="1138">
                  <c:v>136</c:v>
                </c:pt>
                <c:pt idx="1139">
                  <c:v>318</c:v>
                </c:pt>
                <c:pt idx="1140">
                  <c:v>577</c:v>
                </c:pt>
                <c:pt idx="1141">
                  <c:v>178</c:v>
                </c:pt>
                <c:pt idx="1142">
                  <c:v>195</c:v>
                </c:pt>
                <c:pt idx="1143">
                  <c:v>189</c:v>
                </c:pt>
                <c:pt idx="1144">
                  <c:v>224</c:v>
                </c:pt>
                <c:pt idx="1145">
                  <c:v>89</c:v>
                </c:pt>
                <c:pt idx="1146">
                  <c:v>192</c:v>
                </c:pt>
                <c:pt idx="1147">
                  <c:v>391</c:v>
                </c:pt>
                <c:pt idx="1148">
                  <c:v>454</c:v>
                </c:pt>
                <c:pt idx="1149">
                  <c:v>331</c:v>
                </c:pt>
                <c:pt idx="1150">
                  <c:v>396</c:v>
                </c:pt>
                <c:pt idx="1151">
                  <c:v>287</c:v>
                </c:pt>
                <c:pt idx="1152">
                  <c:v>129</c:v>
                </c:pt>
                <c:pt idx="1153">
                  <c:v>138</c:v>
                </c:pt>
                <c:pt idx="1154">
                  <c:v>140</c:v>
                </c:pt>
                <c:pt idx="1155">
                  <c:v>77</c:v>
                </c:pt>
                <c:pt idx="1156">
                  <c:v>105</c:v>
                </c:pt>
                <c:pt idx="1157">
                  <c:v>304</c:v>
                </c:pt>
                <c:pt idx="1158">
                  <c:v>458</c:v>
                </c:pt>
                <c:pt idx="1159">
                  <c:v>574</c:v>
                </c:pt>
                <c:pt idx="1160">
                  <c:v>135</c:v>
                </c:pt>
                <c:pt idx="1161">
                  <c:v>252</c:v>
                </c:pt>
                <c:pt idx="1162">
                  <c:v>203</c:v>
                </c:pt>
                <c:pt idx="1163">
                  <c:v>184</c:v>
                </c:pt>
                <c:pt idx="1164">
                  <c:v>22</c:v>
                </c:pt>
                <c:pt idx="1165">
                  <c:v>23</c:v>
                </c:pt>
                <c:pt idx="1166">
                  <c:v>19</c:v>
                </c:pt>
                <c:pt idx="1167">
                  <c:v>78</c:v>
                </c:pt>
                <c:pt idx="1168">
                  <c:v>330</c:v>
                </c:pt>
                <c:pt idx="1169">
                  <c:v>229</c:v>
                </c:pt>
                <c:pt idx="1170">
                  <c:v>102</c:v>
                </c:pt>
                <c:pt idx="1171">
                  <c:v>393</c:v>
                </c:pt>
                <c:pt idx="1172">
                  <c:v>96</c:v>
                </c:pt>
                <c:pt idx="1173">
                  <c:v>83</c:v>
                </c:pt>
                <c:pt idx="1174">
                  <c:v>313</c:v>
                </c:pt>
                <c:pt idx="1175">
                  <c:v>112</c:v>
                </c:pt>
                <c:pt idx="1176">
                  <c:v>146</c:v>
                </c:pt>
                <c:pt idx="1177">
                  <c:v>141</c:v>
                </c:pt>
                <c:pt idx="1178">
                  <c:v>158</c:v>
                </c:pt>
                <c:pt idx="1179">
                  <c:v>191</c:v>
                </c:pt>
                <c:pt idx="1180">
                  <c:v>260</c:v>
                </c:pt>
                <c:pt idx="1181">
                  <c:v>58</c:v>
                </c:pt>
                <c:pt idx="1182">
                  <c:v>230</c:v>
                </c:pt>
                <c:pt idx="1183">
                  <c:v>69</c:v>
                </c:pt>
                <c:pt idx="1184">
                  <c:v>88</c:v>
                </c:pt>
                <c:pt idx="1185">
                  <c:v>182</c:v>
                </c:pt>
                <c:pt idx="1186">
                  <c:v>172</c:v>
                </c:pt>
                <c:pt idx="1187">
                  <c:v>265</c:v>
                </c:pt>
                <c:pt idx="1188">
                  <c:v>457</c:v>
                </c:pt>
                <c:pt idx="1189">
                  <c:v>199</c:v>
                </c:pt>
                <c:pt idx="1190">
                  <c:v>344</c:v>
                </c:pt>
                <c:pt idx="1191">
                  <c:v>383</c:v>
                </c:pt>
                <c:pt idx="1192">
                  <c:v>513</c:v>
                </c:pt>
                <c:pt idx="1193">
                  <c:v>242</c:v>
                </c:pt>
                <c:pt idx="1194">
                  <c:v>577</c:v>
                </c:pt>
                <c:pt idx="1195">
                  <c:v>90</c:v>
                </c:pt>
                <c:pt idx="1196">
                  <c:v>236</c:v>
                </c:pt>
                <c:pt idx="1197">
                  <c:v>221</c:v>
                </c:pt>
                <c:pt idx="1198">
                  <c:v>145</c:v>
                </c:pt>
                <c:pt idx="1199">
                  <c:v>559</c:v>
                </c:pt>
                <c:pt idx="1200">
                  <c:v>Verheyen</c:v>
                </c:pt>
                <c:pt idx="1201">
                  <c:v>Verstraete</c:v>
                </c:pt>
                <c:pt idx="1202">
                  <c:v>Verheyden</c:v>
                </c:pt>
                <c:pt idx="1203">
                  <c:v>Heymans</c:v>
                </c:pt>
                <c:pt idx="1204">
                  <c:v>Nuyts</c:v>
                </c:pt>
                <c:pt idx="1205">
                  <c:v>Jonckers</c:v>
                </c:pt>
                <c:pt idx="1206">
                  <c:v>Van Hove</c:v>
                </c:pt>
                <c:pt idx="1207">
                  <c:v>Geukens</c:v>
                </c:pt>
                <c:pt idx="1208">
                  <c:v>Loncke</c:v>
                </c:pt>
                <c:pt idx="1209">
                  <c:v>Gheerardijn</c:v>
                </c:pt>
                <c:pt idx="1210">
                  <c:v>Debisschop</c:v>
                </c:pt>
                <c:pt idx="1211">
                  <c:v>Franken</c:v>
                </c:pt>
                <c:pt idx="1212">
                  <c:v>Van Reusel</c:v>
                </c:pt>
                <c:pt idx="1213">
                  <c:v>De Permentier</c:v>
                </c:pt>
                <c:pt idx="1214">
                  <c:v>Hillewaert</c:v>
                </c:pt>
                <c:pt idx="1215">
                  <c:v>Blieck</c:v>
                </c:pt>
                <c:pt idx="1216">
                  <c:v>Dedeurwaerder</c:v>
                </c:pt>
                <c:pt idx="1217">
                  <c:v>Rosseeuw</c:v>
                </c:pt>
                <c:pt idx="1218">
                  <c:v>Rébérez</c:v>
                </c:pt>
                <c:pt idx="1219">
                  <c:v>Verhulst</c:v>
                </c:pt>
                <c:pt idx="1220">
                  <c:v>Candaele</c:v>
                </c:pt>
                <c:pt idx="1221">
                  <c:v>Gysels </c:v>
                </c:pt>
                <c:pt idx="1222">
                  <c:v>Devos</c:v>
                </c:pt>
                <c:pt idx="1223">
                  <c:v>Bremeesch</c:v>
                </c:pt>
                <c:pt idx="1224">
                  <c:v>Van de Maele</c:v>
                </c:pt>
                <c:pt idx="1225">
                  <c:v>Verhenne</c:v>
                </c:pt>
                <c:pt idx="1226">
                  <c:v>Willems</c:v>
                </c:pt>
                <c:pt idx="1227">
                  <c:v>Asselman</c:v>
                </c:pt>
                <c:pt idx="1228">
                  <c:v>Dom</c:v>
                </c:pt>
                <c:pt idx="1229">
                  <c:v>Mannens</c:v>
                </c:pt>
                <c:pt idx="1230">
                  <c:v>Stroobant</c:v>
                </c:pt>
                <c:pt idx="1231">
                  <c:v>Verrept</c:v>
                </c:pt>
                <c:pt idx="1232">
                  <c:v>Vande Kerckhove</c:v>
                </c:pt>
                <c:pt idx="1233">
                  <c:v>Slingeneyer</c:v>
                </c:pt>
                <c:pt idx="1234">
                  <c:v>Brabant</c:v>
                </c:pt>
                <c:pt idx="1235">
                  <c:v>De Waey</c:v>
                </c:pt>
                <c:pt idx="1236">
                  <c:v>Delafontaine</c:v>
                </c:pt>
                <c:pt idx="1237">
                  <c:v>Henderickx</c:v>
                </c:pt>
                <c:pt idx="1238">
                  <c:v>Hautecoeur</c:v>
                </c:pt>
                <c:pt idx="1239">
                  <c:v>Allard</c:v>
                </c:pt>
                <c:pt idx="1240">
                  <c:v>Lodewijckx</c:v>
                </c:pt>
                <c:pt idx="1241">
                  <c:v>Baeckelandt</c:v>
                </c:pt>
                <c:pt idx="1242">
                  <c:v>Van Roosbroeck</c:v>
                </c:pt>
                <c:pt idx="1243">
                  <c:v>Le fevre</c:v>
                </c:pt>
                <c:pt idx="1244">
                  <c:v>Peters</c:v>
                </c:pt>
                <c:pt idx="1245">
                  <c:v>Verheyden</c:v>
                </c:pt>
                <c:pt idx="1246">
                  <c:v>Wolput</c:v>
                </c:pt>
                <c:pt idx="1247">
                  <c:v>Van Kerchove</c:v>
                </c:pt>
                <c:pt idx="1248">
                  <c:v>Waelput</c:v>
                </c:pt>
                <c:pt idx="1249">
                  <c:v>Strubbe</c:v>
                </c:pt>
                <c:pt idx="1250">
                  <c:v>Kenens</c:v>
                </c:pt>
                <c:pt idx="1251">
                  <c:v>Vercauteren</c:v>
                </c:pt>
                <c:pt idx="1252">
                  <c:v>Malisse</c:v>
                </c:pt>
                <c:pt idx="1253">
                  <c:v>Gheerardijn</c:v>
                </c:pt>
                <c:pt idx="1254">
                  <c:v>Dalle</c:v>
                </c:pt>
                <c:pt idx="1255">
                  <c:v>Vanherle</c:v>
                </c:pt>
                <c:pt idx="1256">
                  <c:v>Sterkens</c:v>
                </c:pt>
                <c:pt idx="1257">
                  <c:v>Lecossois</c:v>
                </c:pt>
                <c:pt idx="1258">
                  <c:v>Vanderhelst</c:v>
                </c:pt>
                <c:pt idx="1259">
                  <c:v>Degrieck</c:v>
                </c:pt>
                <c:pt idx="1260">
                  <c:v>Wellemans</c:v>
                </c:pt>
                <c:pt idx="1261">
                  <c:v>De Wilde</c:v>
                </c:pt>
                <c:pt idx="1262">
                  <c:v>Vervoort</c:v>
                </c:pt>
                <c:pt idx="1263">
                  <c:v>Room</c:v>
                </c:pt>
                <c:pt idx="1264">
                  <c:v>Vandendriessche</c:v>
                </c:pt>
                <c:pt idx="1265">
                  <c:v>Verheyden</c:v>
                </c:pt>
                <c:pt idx="1266">
                  <c:v>Ambroos</c:v>
                </c:pt>
                <c:pt idx="1267">
                  <c:v>Houart</c:v>
                </c:pt>
                <c:pt idx="1268">
                  <c:v>Stroobant</c:v>
                </c:pt>
                <c:pt idx="1269">
                  <c:v>Meganck</c:v>
                </c:pt>
                <c:pt idx="1270">
                  <c:v>Wopereis</c:v>
                </c:pt>
                <c:pt idx="1271">
                  <c:v>Tallieu</c:v>
                </c:pt>
                <c:pt idx="1272">
                  <c:v>Van Hecke</c:v>
                </c:pt>
                <c:pt idx="1273">
                  <c:v>Keppens</c:v>
                </c:pt>
                <c:pt idx="1274">
                  <c:v>Pelgrims</c:v>
                </c:pt>
                <c:pt idx="1275">
                  <c:v>Rits</c:v>
                </c:pt>
                <c:pt idx="1276">
                  <c:v>Proost</c:v>
                </c:pt>
                <c:pt idx="1277">
                  <c:v>Liekens</c:v>
                </c:pt>
                <c:pt idx="1278">
                  <c:v>De Buck</c:v>
                </c:pt>
                <c:pt idx="1279">
                  <c:v>Waelput</c:v>
                </c:pt>
                <c:pt idx="1280">
                  <c:v>Van Buynder</c:v>
                </c:pt>
                <c:pt idx="1281">
                  <c:v>Billiet</c:v>
                </c:pt>
                <c:pt idx="1282">
                  <c:v>Vanhoudt</c:v>
                </c:pt>
                <c:pt idx="1283">
                  <c:v>Verrept</c:v>
                </c:pt>
                <c:pt idx="1284">
                  <c:v>Everaert</c:v>
                </c:pt>
                <c:pt idx="1285">
                  <c:v>Verstraete</c:v>
                </c:pt>
                <c:pt idx="1286">
                  <c:v>Deniz</c:v>
                </c:pt>
                <c:pt idx="1287">
                  <c:v>Verhulst</c:v>
                </c:pt>
                <c:pt idx="1288">
                  <c:v>Croene</c:v>
                </c:pt>
                <c:pt idx="1289">
                  <c:v>Ameel</c:v>
                </c:pt>
                <c:pt idx="1290">
                  <c:v>Noppen</c:v>
                </c:pt>
                <c:pt idx="1291">
                  <c:v>Jonckheere</c:v>
                </c:pt>
                <c:pt idx="1292">
                  <c:v>Verstraete</c:v>
                </c:pt>
                <c:pt idx="1293">
                  <c:v>Beyen</c:v>
                </c:pt>
                <c:pt idx="1294">
                  <c:v>Schatteman</c:v>
                </c:pt>
                <c:pt idx="1295">
                  <c:v>Van Buynder</c:v>
                </c:pt>
                <c:pt idx="1296">
                  <c:v>Brys</c:v>
                </c:pt>
                <c:pt idx="1297">
                  <c:v>Liekens</c:v>
                </c:pt>
                <c:pt idx="1298">
                  <c:v>De Graef</c:v>
                </c:pt>
                <c:pt idx="1299">
                  <c:v>Van Damme</c:v>
                </c:pt>
                <c:pt idx="1300">
                  <c:v>Martens</c:v>
                </c:pt>
                <c:pt idx="1301">
                  <c:v>Belis </c:v>
                </c:pt>
                <c:pt idx="1302">
                  <c:v>Merchiers</c:v>
                </c:pt>
                <c:pt idx="1303">
                  <c:v>Beyen</c:v>
                </c:pt>
                <c:pt idx="1304">
                  <c:v>Huylebroeck</c:v>
                </c:pt>
                <c:pt idx="1305">
                  <c:v>Puylaert</c:v>
                </c:pt>
                <c:pt idx="1306">
                  <c:v>De Meulder</c:v>
                </c:pt>
                <c:pt idx="1307">
                  <c:v>Baert</c:v>
                </c:pt>
                <c:pt idx="1308">
                  <c:v>Polfliet</c:v>
                </c:pt>
                <c:pt idx="1309">
                  <c:v>Staelens</c:v>
                </c:pt>
                <c:pt idx="1310">
                  <c:v>Breugelmans</c:v>
                </c:pt>
                <c:pt idx="1311">
                  <c:v>Verleye</c:v>
                </c:pt>
                <c:pt idx="1312">
                  <c:v>Janssen</c:v>
                </c:pt>
                <c:pt idx="1313">
                  <c:v>Van Poucke</c:v>
                </c:pt>
                <c:pt idx="1314">
                  <c:v>Heyerick</c:v>
                </c:pt>
                <c:pt idx="1315">
                  <c:v>De Witte</c:v>
                </c:pt>
                <c:pt idx="1316">
                  <c:v>Kenens</c:v>
                </c:pt>
                <c:pt idx="1317">
                  <c:v>Stoops</c:v>
                </c:pt>
                <c:pt idx="1318">
                  <c:v>De Coninck</c:v>
                </c:pt>
                <c:pt idx="1319">
                  <c:v>Van Bouwel</c:v>
                </c:pt>
                <c:pt idx="1320">
                  <c:v>Van Campenhoudt</c:v>
                </c:pt>
                <c:pt idx="1321">
                  <c:v>De Tender</c:v>
                </c:pt>
                <c:pt idx="1322">
                  <c:v>Lefevre</c:v>
                </c:pt>
                <c:pt idx="1323">
                  <c:v>Van Vooren</c:v>
                </c:pt>
                <c:pt idx="1324">
                  <c:v>De Prycker</c:v>
                </c:pt>
                <c:pt idx="1325">
                  <c:v>Poupe</c:v>
                </c:pt>
                <c:pt idx="1326">
                  <c:v>Gevaert</c:v>
                </c:pt>
                <c:pt idx="1327">
                  <c:v>Boudaer</c:v>
                </c:pt>
                <c:pt idx="1328">
                  <c:v>Van Peteghem</c:v>
                </c:pt>
                <c:pt idx="1329">
                  <c:v>Deketelaere</c:v>
                </c:pt>
                <c:pt idx="1330">
                  <c:v>De Lepeleire</c:v>
                </c:pt>
                <c:pt idx="1331">
                  <c:v>Van Osselaer</c:v>
                </c:pt>
                <c:pt idx="1332">
                  <c:v>De Bot</c:v>
                </c:pt>
                <c:pt idx="1333">
                  <c:v>Verhenne</c:v>
                </c:pt>
                <c:pt idx="1334">
                  <c:v>Rébérez</c:v>
                </c:pt>
                <c:pt idx="1335">
                  <c:v>Wyns</c:v>
                </c:pt>
                <c:pt idx="1336">
                  <c:v>De Prycker</c:v>
                </c:pt>
                <c:pt idx="1337">
                  <c:v>Willems</c:v>
                </c:pt>
                <c:pt idx="1338">
                  <c:v>Debisschop</c:v>
                </c:pt>
                <c:pt idx="1339">
                  <c:v>De Block</c:v>
                </c:pt>
                <c:pt idx="1340">
                  <c:v>Van Roeyen</c:v>
                </c:pt>
                <c:pt idx="1341">
                  <c:v>Saey - Van Peteghem</c:v>
                </c:pt>
                <c:pt idx="1342">
                  <c:v>Helderweirdt</c:v>
                </c:pt>
                <c:pt idx="1343">
                  <c:v>Caljon</c:v>
                </c:pt>
                <c:pt idx="1344">
                  <c:v>Verhaegen</c:v>
                </c:pt>
                <c:pt idx="1345">
                  <c:v>Verryt</c:v>
                </c:pt>
                <c:pt idx="1346">
                  <c:v>Van Bilzen</c:v>
                </c:pt>
                <c:pt idx="1347">
                  <c:v/>
                </c:pt>
                <c:pt idx="1348">
                  <c:v/>
                </c:pt>
                <c:pt idx="1349">
                  <c:v/>
                </c:pt>
                <c:pt idx="1350">
                  <c:v/>
                </c:pt>
                <c:pt idx="1351">
                  <c:v/>
                </c:pt>
                <c:pt idx="1352">
                  <c:v/>
                </c:pt>
                <c:pt idx="1353">
                  <c:v/>
                </c:pt>
                <c:pt idx="1354">
                  <c:v/>
                </c:pt>
                <c:pt idx="1355">
                  <c:v/>
                </c:pt>
                <c:pt idx="1356">
                  <c:v/>
                </c:pt>
                <c:pt idx="1357">
                  <c:v/>
                </c:pt>
                <c:pt idx="1358">
                  <c:v/>
                </c:pt>
                <c:pt idx="1359">
                  <c:v/>
                </c:pt>
                <c:pt idx="1360">
                  <c:v/>
                </c:pt>
                <c:pt idx="1361">
                  <c:v/>
                </c:pt>
                <c:pt idx="1362">
                  <c:v/>
                </c:pt>
                <c:pt idx="1363">
                  <c:v/>
                </c:pt>
                <c:pt idx="1364">
                  <c:v/>
                </c:pt>
                <c:pt idx="1365">
                  <c:v>Adriaenssens</c:v>
                </c:pt>
                <c:pt idx="1366">
                  <c:v>Alders</c:v>
                </c:pt>
                <c:pt idx="1367">
                  <c:v>Ameel</c:v>
                </c:pt>
                <c:pt idx="1368">
                  <c:v>Ameel</c:v>
                </c:pt>
                <c:pt idx="1369">
                  <c:v>Andres</c:v>
                </c:pt>
                <c:pt idx="1370">
                  <c:v>Andries</c:v>
                </c:pt>
                <c:pt idx="1371">
                  <c:v>Andriessens</c:v>
                </c:pt>
                <c:pt idx="1372">
                  <c:v>Andriessens</c:v>
                </c:pt>
                <c:pt idx="1373">
                  <c:v>Baeck</c:v>
                </c:pt>
                <c:pt idx="1374">
                  <c:v>Barbiaux</c:v>
                </c:pt>
                <c:pt idx="1375">
                  <c:v>Barrea</c:v>
                </c:pt>
                <c:pt idx="1376">
                  <c:v>Belis</c:v>
                </c:pt>
                <c:pt idx="1377">
                  <c:v>Bickx</c:v>
                </c:pt>
                <c:pt idx="1378">
                  <c:v>Boel</c:v>
                </c:pt>
                <c:pt idx="1379">
                  <c:v>Boey </c:v>
                </c:pt>
                <c:pt idx="1380">
                  <c:v>Bonjé</c:v>
                </c:pt>
                <c:pt idx="1381">
                  <c:v>Bonte</c:v>
                </c:pt>
                <c:pt idx="1382">
                  <c:v>Boonen</c:v>
                </c:pt>
                <c:pt idx="1383">
                  <c:v>Boysen</c:v>
                </c:pt>
                <c:pt idx="1384">
                  <c:v>Bracke</c:v>
                </c:pt>
                <c:pt idx="1385">
                  <c:v>Bragard</c:v>
                </c:pt>
                <c:pt idx="1386">
                  <c:v>Bremeesch</c:v>
                </c:pt>
                <c:pt idx="1387">
                  <c:v>Budke</c:v>
                </c:pt>
                <c:pt idx="1388">
                  <c:v>Calingaert</c:v>
                </c:pt>
                <c:pt idx="1389">
                  <c:v>Callebaut</c:v>
                </c:pt>
                <c:pt idx="1390">
                  <c:v>Campas</c:v>
                </c:pt>
                <c:pt idx="1391">
                  <c:v>Carlier</c:v>
                </c:pt>
                <c:pt idx="1392">
                  <c:v>Chartier</c:v>
                </c:pt>
                <c:pt idx="1393">
                  <c:v>Christiaens</c:v>
                </c:pt>
                <c:pt idx="1394">
                  <c:v>Christiaens</c:v>
                </c:pt>
                <c:pt idx="1395">
                  <c:v>Cierkens</c:v>
                </c:pt>
                <c:pt idx="1396">
                  <c:v>Clinckemaillie</c:v>
                </c:pt>
                <c:pt idx="1397">
                  <c:v>Cnockaert</c:v>
                </c:pt>
                <c:pt idx="1398">
                  <c:v>Cobbaert</c:v>
                </c:pt>
                <c:pt idx="1399">
                  <c:v>Coenen</c:v>
                </c:pt>
                <c:pt idx="1400">
                  <c:v>Cordova</c:v>
                </c:pt>
                <c:pt idx="1401">
                  <c:v>Crauwels</c:v>
                </c:pt>
                <c:pt idx="1402">
                  <c:v>Custers</c:v>
                </c:pt>
                <c:pt idx="1403">
                  <c:v>Cuyt</c:v>
                </c:pt>
                <c:pt idx="1404">
                  <c:v>Daniels</c:v>
                </c:pt>
                <c:pt idx="1405">
                  <c:v>Danlois</c:v>
                </c:pt>
                <c:pt idx="1406">
                  <c:v>Dauge</c:v>
                </c:pt>
                <c:pt idx="1407">
                  <c:v>de Blochouse</c:v>
                </c:pt>
                <c:pt idx="1408">
                  <c:v>De Bruyne</c:v>
                </c:pt>
                <c:pt idx="1409">
                  <c:v>De Clercq</c:v>
                </c:pt>
                <c:pt idx="1410">
                  <c:v>De Clercq</c:v>
                </c:pt>
                <c:pt idx="1411">
                  <c:v>De Cock</c:v>
                </c:pt>
                <c:pt idx="1412">
                  <c:v>De Coen</c:v>
                </c:pt>
                <c:pt idx="1413">
                  <c:v>De Fré</c:v>
                </c:pt>
                <c:pt idx="1414">
                  <c:v>De Grom</c:v>
                </c:pt>
                <c:pt idx="1415">
                  <c:v>De Kegel</c:v>
                </c:pt>
                <c:pt idx="1416">
                  <c:v>De Maesschalk</c:v>
                </c:pt>
                <c:pt idx="1417">
                  <c:v>De Man</c:v>
                </c:pt>
                <c:pt idx="1418">
                  <c:v>De Medts</c:v>
                </c:pt>
                <c:pt idx="1419">
                  <c:v>De Mul</c:v>
                </c:pt>
                <c:pt idx="1420">
                  <c:v>De Munck</c:v>
                </c:pt>
                <c:pt idx="1421">
                  <c:v>De Pooter</c:v>
                </c:pt>
                <c:pt idx="1422">
                  <c:v>De Raed</c:v>
                </c:pt>
                <c:pt idx="1423">
                  <c:v>De Rop</c:v>
                </c:pt>
                <c:pt idx="1424">
                  <c:v>De Rycke</c:v>
                </c:pt>
                <c:pt idx="1425">
                  <c:v>de Santana</c:v>
                </c:pt>
                <c:pt idx="1426">
                  <c:v>De Tender</c:v>
                </c:pt>
                <c:pt idx="1427">
                  <c:v>de Vogelaere</c:v>
                </c:pt>
                <c:pt idx="1428">
                  <c:v>De Vos</c:v>
                </c:pt>
                <c:pt idx="1429">
                  <c:v>Debrule</c:v>
                </c:pt>
                <c:pt idx="1430">
                  <c:v>Deceuninck</c:v>
                </c:pt>
                <c:pt idx="1431">
                  <c:v>Deckers</c:v>
                </c:pt>
                <c:pt idx="1432">
                  <c:v>Deckers</c:v>
                </c:pt>
                <c:pt idx="1433">
                  <c:v>Dekempeneer</c:v>
                </c:pt>
                <c:pt idx="1434">
                  <c:v>Delafontaine</c:v>
                </c:pt>
                <c:pt idx="1435">
                  <c:v>Delanghe</c:v>
                </c:pt>
                <c:pt idx="1436">
                  <c:v>Delaunoy</c:v>
                </c:pt>
                <c:pt idx="1437">
                  <c:v>Deleu</c:v>
                </c:pt>
                <c:pt idx="1438">
                  <c:v>Deliège</c:v>
                </c:pt>
                <c:pt idx="1439">
                  <c:v>Delva</c:v>
                </c:pt>
                <c:pt idx="1440">
                  <c:v>Demanet</c:v>
                </c:pt>
                <c:pt idx="1441">
                  <c:v>Demeulenaere</c:v>
                </c:pt>
                <c:pt idx="1442">
                  <c:v>Demilie</c:v>
                </c:pt>
                <c:pt idx="1443">
                  <c:v>Deniz </c:v>
                </c:pt>
                <c:pt idx="1444">
                  <c:v>Denoulet</c:v>
                </c:pt>
                <c:pt idx="1445">
                  <c:v>Denoulet</c:v>
                </c:pt>
                <c:pt idx="1446">
                  <c:v>Denoulet</c:v>
                </c:pt>
                <c:pt idx="1447">
                  <c:v>Denys</c:v>
                </c:pt>
                <c:pt idx="1448">
                  <c:v>Desmedt</c:v>
                </c:pt>
                <c:pt idx="1449">
                  <c:v>Deventer</c:v>
                </c:pt>
                <c:pt idx="1450">
                  <c:v>Deventer</c:v>
                </c:pt>
                <c:pt idx="1451">
                  <c:v>Dewit</c:v>
                </c:pt>
                <c:pt idx="1452">
                  <c:v>D'Hondt</c:v>
                </c:pt>
                <c:pt idx="1453">
                  <c:v>Di Bennardo</c:v>
                </c:pt>
                <c:pt idx="1454">
                  <c:v>Dierickx</c:v>
                </c:pt>
                <c:pt idx="1455">
                  <c:v>Dieryckx Visschers</c:v>
                </c:pt>
                <c:pt idx="1456">
                  <c:v>Dockx</c:v>
                </c:pt>
                <c:pt idx="1457">
                  <c:v>Drubbel</c:v>
                </c:pt>
                <c:pt idx="1458">
                  <c:v>Duffaut</c:v>
                </c:pt>
                <c:pt idx="1459">
                  <c:v>Dumortier</c:v>
                </c:pt>
                <c:pt idx="1460">
                  <c:v>Dumoulin</c:v>
                </c:pt>
                <c:pt idx="1461">
                  <c:v>Durinck</c:v>
                </c:pt>
                <c:pt idx="1462">
                  <c:v>Dyzers</c:v>
                </c:pt>
                <c:pt idx="1463">
                  <c:v>Errembault</c:v>
                </c:pt>
                <c:pt idx="1464">
                  <c:v>Evras</c:v>
                </c:pt>
                <c:pt idx="1465">
                  <c:v>Expeels</c:v>
                </c:pt>
                <c:pt idx="1466">
                  <c:v>Expeels</c:v>
                </c:pt>
                <c:pt idx="1467">
                  <c:v>Expeels</c:v>
                </c:pt>
                <c:pt idx="1468">
                  <c:v>Ferrais</c:v>
                </c:pt>
                <c:pt idx="1469">
                  <c:v>Feyaerts</c:v>
                </c:pt>
                <c:pt idx="1470">
                  <c:v>Feyen</c:v>
                </c:pt>
                <c:pt idx="1471">
                  <c:v>Filippi</c:v>
                </c:pt>
                <c:pt idx="1472">
                  <c:v>Floré</c:v>
                </c:pt>
                <c:pt idx="1473">
                  <c:v>Florin</c:v>
                </c:pt>
                <c:pt idx="1474">
                  <c:v>Fournier</c:v>
                </c:pt>
                <c:pt idx="1475">
                  <c:v>Fraiteur</c:v>
                </c:pt>
                <c:pt idx="1476">
                  <c:v>Francois</c:v>
                </c:pt>
                <c:pt idx="1477">
                  <c:v>Friart</c:v>
                </c:pt>
                <c:pt idx="1478">
                  <c:v>Gabrielli</c:v>
                </c:pt>
                <c:pt idx="1479">
                  <c:v>Galle</c:v>
                </c:pt>
                <c:pt idx="1480">
                  <c:v>Garcia</c:v>
                </c:pt>
                <c:pt idx="1481">
                  <c:v>Geens</c:v>
                </c:pt>
                <c:pt idx="1482">
                  <c:v>Gobert</c:v>
                </c:pt>
                <c:pt idx="1483">
                  <c:v>Gobert</c:v>
                </c:pt>
                <c:pt idx="1484">
                  <c:v>Goethals</c:v>
                </c:pt>
                <c:pt idx="1485">
                  <c:v>Goethals</c:v>
                </c:pt>
                <c:pt idx="1486">
                  <c:v>Goffin</c:v>
                </c:pt>
                <c:pt idx="1487">
                  <c:v>Goossens</c:v>
                </c:pt>
                <c:pt idx="1488">
                  <c:v>Goris</c:v>
                </c:pt>
                <c:pt idx="1489">
                  <c:v>Gosse</c:v>
                </c:pt>
                <c:pt idx="1490">
                  <c:v>Govaert</c:v>
                </c:pt>
                <c:pt idx="1491">
                  <c:v>Gvardeitsev</c:v>
                </c:pt>
                <c:pt idx="1492">
                  <c:v>Hautecoeur</c:v>
                </c:pt>
                <c:pt idx="1493">
                  <c:v>Hautecoeur</c:v>
                </c:pt>
                <c:pt idx="1494">
                  <c:v>Hendrickx</c:v>
                </c:pt>
                <c:pt idx="1495">
                  <c:v>Hennuy</c:v>
                </c:pt>
                <c:pt idx="1496">
                  <c:v>Hermans</c:v>
                </c:pt>
                <c:pt idx="1497">
                  <c:v>Hermans</c:v>
                </c:pt>
                <c:pt idx="1498">
                  <c:v>Heymans</c:v>
                </c:pt>
                <c:pt idx="1499">
                  <c:v>Hillaert</c:v>
                </c:pt>
                <c:pt idx="1500">
                  <c:v>Hillaert</c:v>
                </c:pt>
                <c:pt idx="1501">
                  <c:v>Hillewaert</c:v>
                </c:pt>
                <c:pt idx="1502">
                  <c:v>Holtz</c:v>
                </c:pt>
                <c:pt idx="1503">
                  <c:v>Hombergen</c:v>
                </c:pt>
                <c:pt idx="1504">
                  <c:v>Hoogstyn</c:v>
                </c:pt>
                <c:pt idx="1505">
                  <c:v>Inghelbrecht</c:v>
                </c:pt>
                <c:pt idx="1506">
                  <c:v>Jans</c:v>
                </c:pt>
                <c:pt idx="1507">
                  <c:v>Keppens</c:v>
                </c:pt>
                <c:pt idx="1508">
                  <c:v>Korsten</c:v>
                </c:pt>
                <c:pt idx="1509">
                  <c:v>Kremer</c:v>
                </c:pt>
                <c:pt idx="1510">
                  <c:v>Kumps</c:v>
                </c:pt>
                <c:pt idx="1511">
                  <c:v>Labeeuw </c:v>
                </c:pt>
                <c:pt idx="1512">
                  <c:v>Lambert</c:v>
                </c:pt>
                <c:pt idx="1513">
                  <c:v>Larivière</c:v>
                </c:pt>
                <c:pt idx="1514">
                  <c:v>Lavens</c:v>
                </c:pt>
                <c:pt idx="1515">
                  <c:v>Lefebvre</c:v>
                </c:pt>
                <c:pt idx="1516">
                  <c:v>Lefevre</c:v>
                </c:pt>
                <c:pt idx="1517">
                  <c:v>Lefevre</c:v>
                </c:pt>
                <c:pt idx="1518">
                  <c:v>Leloup</c:v>
                </c:pt>
                <c:pt idx="1519">
                  <c:v>Lempereur</c:v>
                </c:pt>
                <c:pt idx="1520">
                  <c:v>Löfberg</c:v>
                </c:pt>
                <c:pt idx="1521">
                  <c:v>Logeot</c:v>
                </c:pt>
                <c:pt idx="1522">
                  <c:v>Luijer</c:v>
                </c:pt>
                <c:pt idx="1523">
                  <c:v>Luyckx</c:v>
                </c:pt>
                <c:pt idx="1524">
                  <c:v>Luyten</c:v>
                </c:pt>
                <c:pt idx="1525">
                  <c:v>Madueno</c:v>
                </c:pt>
                <c:pt idx="1526">
                  <c:v>Mailleux</c:v>
                </c:pt>
                <c:pt idx="1527">
                  <c:v>Maréchal</c:v>
                </c:pt>
                <c:pt idx="1528">
                  <c:v>Maron</c:v>
                </c:pt>
                <c:pt idx="1529">
                  <c:v>Mathys</c:v>
                </c:pt>
                <c:pt idx="1530">
                  <c:v>Matthieu</c:v>
                </c:pt>
                <c:pt idx="1531">
                  <c:v>Meekers</c:v>
                </c:pt>
                <c:pt idx="1532">
                  <c:v>Meersman</c:v>
                </c:pt>
                <c:pt idx="1533">
                  <c:v>Meersman</c:v>
                </c:pt>
                <c:pt idx="1534">
                  <c:v>Mels</c:v>
                </c:pt>
                <c:pt idx="1535">
                  <c:v>Mertens</c:v>
                </c:pt>
                <c:pt idx="1536">
                  <c:v>Mertens</c:v>
                </c:pt>
                <c:pt idx="1537">
                  <c:v>Michalski</c:v>
                </c:pt>
                <c:pt idx="1538">
                  <c:v>Micheli</c:v>
                </c:pt>
                <c:pt idx="1539">
                  <c:v>Neil</c:v>
                </c:pt>
                <c:pt idx="1540">
                  <c:v>Nisole</c:v>
                </c:pt>
                <c:pt idx="1541">
                  <c:v>Nuyts</c:v>
                </c:pt>
                <c:pt idx="1542">
                  <c:v>Peeters</c:v>
                </c:pt>
                <c:pt idx="1543">
                  <c:v>Peeters</c:v>
                </c:pt>
                <c:pt idx="1544">
                  <c:v>Periquet</c:v>
                </c:pt>
                <c:pt idx="1545">
                  <c:v>Peters</c:v>
                </c:pt>
                <c:pt idx="1546">
                  <c:v>Petit</c:v>
                </c:pt>
                <c:pt idx="1547">
                  <c:v>Petit</c:v>
                </c:pt>
                <c:pt idx="1548">
                  <c:v>Pierlot</c:v>
                </c:pt>
                <c:pt idx="1549">
                  <c:v>Piraux</c:v>
                </c:pt>
                <c:pt idx="1550">
                  <c:v>Plaza</c:v>
                </c:pt>
                <c:pt idx="1551">
                  <c:v>Podevyn</c:v>
                </c:pt>
                <c:pt idx="1552">
                  <c:v>Pollet</c:v>
                </c:pt>
                <c:pt idx="1553">
                  <c:v>Ponjaert</c:v>
                </c:pt>
                <c:pt idx="1554">
                  <c:v>Prins</c:v>
                </c:pt>
                <c:pt idx="1555">
                  <c:v>Pyck</c:v>
                </c:pt>
                <c:pt idx="1556">
                  <c:v>Renard</c:v>
                </c:pt>
                <c:pt idx="1557">
                  <c:v>Repriels</c:v>
                </c:pt>
                <c:pt idx="1558">
                  <c:v>Reusen</c:v>
                </c:pt>
                <c:pt idx="1559">
                  <c:v>Roelants</c:v>
                </c:pt>
                <c:pt idx="1560">
                  <c:v>Rotsaert</c:v>
                </c:pt>
                <c:pt idx="1561">
                  <c:v>Sabbe</c:v>
                </c:pt>
                <c:pt idx="1562">
                  <c:v>Saey</c:v>
                </c:pt>
                <c:pt idx="1563">
                  <c:v>Safarova</c:v>
                </c:pt>
                <c:pt idx="1564">
                  <c:v>Schelfaut</c:v>
                </c:pt>
                <c:pt idx="1565">
                  <c:v>Schmids</c:v>
                </c:pt>
                <c:pt idx="1566">
                  <c:v>Schoevaerts</c:v>
                </c:pt>
                <c:pt idx="1567">
                  <c:v>Schroeder</c:v>
                </c:pt>
                <c:pt idx="1568">
                  <c:v>Schuer</c:v>
                </c:pt>
                <c:pt idx="1569">
                  <c:v>Seressia</c:v>
                </c:pt>
                <c:pt idx="1570">
                  <c:v>Servotte</c:v>
                </c:pt>
                <c:pt idx="1571">
                  <c:v>Severino</c:v>
                </c:pt>
                <c:pt idx="1572">
                  <c:v>Sidis</c:v>
                </c:pt>
                <c:pt idx="1573">
                  <c:v>Simonis</c:v>
                </c:pt>
                <c:pt idx="1574">
                  <c:v>Simonis</c:v>
                </c:pt>
                <c:pt idx="1575">
                  <c:v>Simons</c:v>
                </c:pt>
                <c:pt idx="1576">
                  <c:v>Sintubin</c:v>
                </c:pt>
                <c:pt idx="1577">
                  <c:v>Spaens</c:v>
                </c:pt>
                <c:pt idx="1578">
                  <c:v>Spildooren</c:v>
                </c:pt>
                <c:pt idx="1579">
                  <c:v>Steyaert</c:v>
                </c:pt>
                <c:pt idx="1580">
                  <c:v>Steyaert</c:v>
                </c:pt>
                <c:pt idx="1581">
                  <c:v>Storme</c:v>
                </c:pt>
                <c:pt idx="1582">
                  <c:v>Stremus</c:v>
                </c:pt>
                <c:pt idx="1583">
                  <c:v>Tellin</c:v>
                </c:pt>
                <c:pt idx="1584">
                  <c:v>Thiry</c:v>
                </c:pt>
                <c:pt idx="1585">
                  <c:v>Thonon</c:v>
                </c:pt>
                <c:pt idx="1586">
                  <c:v>Timmerman</c:v>
                </c:pt>
                <c:pt idx="1587">
                  <c:v>Tytgat</c:v>
                </c:pt>
                <c:pt idx="1588">
                  <c:v>Van Acker</c:v>
                </c:pt>
                <c:pt idx="1589">
                  <c:v>Van Audenaerde</c:v>
                </c:pt>
                <c:pt idx="1590">
                  <c:v>Van Bogaert</c:v>
                </c:pt>
                <c:pt idx="1591">
                  <c:v>Van Bouwel</c:v>
                </c:pt>
                <c:pt idx="1592">
                  <c:v>Van Damme</c:v>
                </c:pt>
                <c:pt idx="1593">
                  <c:v>Van De Voorde</c:v>
                </c:pt>
                <c:pt idx="1594">
                  <c:v>Van De Walle</c:v>
                </c:pt>
                <c:pt idx="1595">
                  <c:v>Van den Berge</c:v>
                </c:pt>
                <c:pt idx="1596">
                  <c:v>Van den Eynde</c:v>
                </c:pt>
                <c:pt idx="1597">
                  <c:v>Van der Borght</c:v>
                </c:pt>
                <c:pt idx="1598">
                  <c:v>Van der Slagmolen</c:v>
                </c:pt>
                <c:pt idx="1599">
                  <c:v>Van Herck</c:v>
                </c:pt>
                <c:pt idx="1600">
                  <c:v>Van Hoef</c:v>
                </c:pt>
                <c:pt idx="1601">
                  <c:v>Van Hoof</c:v>
                </c:pt>
                <c:pt idx="1602">
                  <c:v>Van Hulle</c:v>
                </c:pt>
                <c:pt idx="1603">
                  <c:v>Van Kerschaver</c:v>
                </c:pt>
                <c:pt idx="1604">
                  <c:v>Van Langendonckt</c:v>
                </c:pt>
                <c:pt idx="1605">
                  <c:v>Van Langenhove</c:v>
                </c:pt>
                <c:pt idx="1606">
                  <c:v>Van Loo</c:v>
                </c:pt>
                <c:pt idx="1607">
                  <c:v>Van Loo</c:v>
                </c:pt>
                <c:pt idx="1608">
                  <c:v>Van Loo</c:v>
                </c:pt>
                <c:pt idx="1609">
                  <c:v>Van Nauw</c:v>
                </c:pt>
                <c:pt idx="1610">
                  <c:v>Van Neste</c:v>
                </c:pt>
                <c:pt idx="1611">
                  <c:v>Van Nieuwenhuyse</c:v>
                </c:pt>
                <c:pt idx="1612">
                  <c:v>Van Oppens</c:v>
                </c:pt>
                <c:pt idx="1613">
                  <c:v>Van Orshaegen</c:v>
                </c:pt>
                <c:pt idx="1614">
                  <c:v>Van Reusel</c:v>
                </c:pt>
                <c:pt idx="1615">
                  <c:v>Van Reusel</c:v>
                </c:pt>
                <c:pt idx="1616">
                  <c:v>Van Wittenberghe</c:v>
                </c:pt>
                <c:pt idx="1617">
                  <c:v>Vanbellinghen</c:v>
                </c:pt>
                <c:pt idx="1618">
                  <c:v>Vandemaele</c:v>
                </c:pt>
                <c:pt idx="1619">
                  <c:v>Vandenberghe</c:v>
                </c:pt>
                <c:pt idx="1620">
                  <c:v>Vanderbeken</c:v>
                </c:pt>
                <c:pt idx="1621">
                  <c:v>Vanderhaeghen</c:v>
                </c:pt>
                <c:pt idx="1622">
                  <c:v>Vanderheyden</c:v>
                </c:pt>
                <c:pt idx="1623">
                  <c:v>Vangheluwe</c:v>
                </c:pt>
                <c:pt idx="1624">
                  <c:v>Vanhauwaert</c:v>
                </c:pt>
                <c:pt idx="1625">
                  <c:v>Vanhee</c:v>
                </c:pt>
                <c:pt idx="1626">
                  <c:v>Vanparys</c:v>
                </c:pt>
                <c:pt idx="1627">
                  <c:v>Vansteelandt</c:v>
                </c:pt>
                <c:pt idx="1628">
                  <c:v>Verbanck</c:v>
                </c:pt>
                <c:pt idx="1629">
                  <c:v>Verbeke</c:v>
                </c:pt>
                <c:pt idx="1630">
                  <c:v>Verbiest</c:v>
                </c:pt>
                <c:pt idx="1631">
                  <c:v>Vercayie</c:v>
                </c:pt>
                <c:pt idx="1632">
                  <c:v>Verhoeven</c:v>
                </c:pt>
                <c:pt idx="1633">
                  <c:v>Verhulst</c:v>
                </c:pt>
                <c:pt idx="1634">
                  <c:v>Verkeyn</c:v>
                </c:pt>
                <c:pt idx="1635">
                  <c:v>Verlaan</c:v>
                </c:pt>
                <c:pt idx="1636">
                  <c:v>Verlaan</c:v>
                </c:pt>
                <c:pt idx="1637">
                  <c:v>Vermeersch</c:v>
                </c:pt>
                <c:pt idx="1638">
                  <c:v>Vermeiren</c:v>
                </c:pt>
                <c:pt idx="1639">
                  <c:v>Vermeulen</c:v>
                </c:pt>
                <c:pt idx="1640">
                  <c:v>Verplancke</c:v>
                </c:pt>
                <c:pt idx="1641">
                  <c:v>Vervecke</c:v>
                </c:pt>
                <c:pt idx="1642">
                  <c:v>Victor</c:v>
                </c:pt>
                <c:pt idx="1643">
                  <c:v>Vlaeminck</c:v>
                </c:pt>
                <c:pt idx="1644">
                  <c:v>Vlasselaer</c:v>
                </c:pt>
                <c:pt idx="1645">
                  <c:v>Vossaert</c:v>
                </c:pt>
                <c:pt idx="1646">
                  <c:v>Waegemans</c:v>
                </c:pt>
                <c:pt idx="1647">
                  <c:v>Wallaert</c:v>
                </c:pt>
                <c:pt idx="1648">
                  <c:v>Watelet</c:v>
                </c:pt>
                <c:pt idx="1649">
                  <c:v>Waterlot</c:v>
                </c:pt>
                <c:pt idx="1650">
                  <c:v>Weicker</c:v>
                </c:pt>
                <c:pt idx="1651">
                  <c:v>Weyenbergh</c:v>
                </c:pt>
                <c:pt idx="1652">
                  <c:v>Wilemme</c:v>
                </c:pt>
                <c:pt idx="1653">
                  <c:v>Wilmart</c:v>
                </c:pt>
                <c:pt idx="1654">
                  <c:v>Wirard</c:v>
                </c:pt>
                <c:pt idx="1655">
                  <c:v>Witters</c:v>
                </c:pt>
                <c:pt idx="1656">
                  <c:v>Witters</c:v>
                </c:pt>
                <c:pt idx="1657">
                  <c:v>Wouters</c:v>
                </c:pt>
                <c:pt idx="1658">
                  <c:v>Zijlmans</c:v>
                </c:pt>
                <c:pt idx="1659">
                  <c:v>Pals</c:v>
                </c:pt>
                <c:pt idx="1660">
                  <c:v>Decker</c:v>
                </c:pt>
                <c:pt idx="1661">
                  <c:v>Dohogne</c:v>
                </c:pt>
                <c:pt idx="1662">
                  <c:v>Douniaux</c:v>
                </c:pt>
                <c:pt idx="1663">
                  <c:v>Lecouvet</c:v>
                </c:pt>
                <c:pt idx="1664">
                  <c:v>Lehman</c:v>
                </c:pt>
                <c:pt idx="1665">
                  <c:v>Muraille</c:v>
                </c:pt>
                <c:pt idx="1666">
                  <c:v>Poliakoff</c:v>
                </c:pt>
                <c:pt idx="1667">
                  <c:v>Weets</c:v>
                </c:pt>
                <c:pt idx="1668">
                  <c:v>Nagant</c:v>
                </c:pt>
                <c:pt idx="1669">
                  <c:v>Calcoen</c:v>
                </c:pt>
                <c:pt idx="1670">
                  <c:v>Calcoen</c:v>
                </c:pt>
                <c:pt idx="1671">
                  <c:v>Cadot</c:v>
                </c:pt>
                <c:pt idx="1672">
                  <c:v>Clinckemaillie</c:v>
                </c:pt>
                <c:pt idx="1673">
                  <c:v>De Breucker</c:v>
                </c:pt>
                <c:pt idx="1674">
                  <c:v>Goossens</c:v>
                </c:pt>
                <c:pt idx="1675">
                  <c:v>Janssens</c:v>
                </c:pt>
                <c:pt idx="1676">
                  <c:v>Van der Borght</c:v>
                </c:pt>
                <c:pt idx="1677">
                  <c:v>Exter</c:v>
                </c:pt>
                <c:pt idx="1678">
                  <c:v>Albrecht</c:v>
                </c:pt>
                <c:pt idx="1679">
                  <c:v>Beschuyt</c:v>
                </c:pt>
                <c:pt idx="1680">
                  <c:v>Beschuyt</c:v>
                </c:pt>
                <c:pt idx="1681">
                  <c:v>Devreker</c:v>
                </c:pt>
                <c:pt idx="1682">
                  <c:v>Vermeersch</c:v>
                </c:pt>
                <c:pt idx="1683">
                  <c:v>De Breuck</c:v>
                </c:pt>
                <c:pt idx="1684">
                  <c:v>Vanwalleghem</c:v>
                </c:pt>
                <c:pt idx="1685">
                  <c:v>Callewaert</c:v>
                </c:pt>
                <c:pt idx="1686">
                  <c:v>De Vos</c:v>
                </c:pt>
                <c:pt idx="1687">
                  <c:v>Veldekens</c:v>
                </c:pt>
                <c:pt idx="1688">
                  <c:v>Cadot</c:v>
                </c:pt>
                <c:pt idx="1689">
                  <c:v>Caruso</c:v>
                </c:pt>
                <c:pt idx="1690">
                  <c:v>Gobert</c:v>
                </c:pt>
                <c:pt idx="1691">
                  <c:v>Brutin</c:v>
                </c:pt>
                <c:pt idx="1692">
                  <c:v>Scheemaker</c:v>
                </c:pt>
                <c:pt idx="1693">
                  <c:v>Deseck</c:v>
                </c:pt>
                <c:pt idx="1694">
                  <c:v>Claesen</c:v>
                </c:pt>
                <c:pt idx="1695">
                  <c:v>Smekens</c:v>
                </c:pt>
                <c:pt idx="1696">
                  <c:v>Van Hecke</c:v>
                </c:pt>
                <c:pt idx="1697">
                  <c:v>Van Orshaegen</c:v>
                </c:pt>
                <c:pt idx="1698">
                  <c:v>Vanzeir</c:v>
                </c:pt>
                <c:pt idx="1699">
                  <c:v>Ver Elst</c:v>
                </c:pt>
                <c:pt idx="1700">
                  <c:v>Baeyens</c:v>
                </c:pt>
                <c:pt idx="1701">
                  <c:v>Beuselinck</c:v>
                </c:pt>
                <c:pt idx="1702">
                  <c:v>Bonjé</c:v>
                </c:pt>
                <c:pt idx="1703">
                  <c:v>Bonjé</c:v>
                </c:pt>
                <c:pt idx="1704">
                  <c:v>Brouckmeersch</c:v>
                </c:pt>
                <c:pt idx="1705">
                  <c:v>Cheyns</c:v>
                </c:pt>
                <c:pt idx="1706">
                  <c:v>Claus</c:v>
                </c:pt>
                <c:pt idx="1707">
                  <c:v>Coppens</c:v>
                </c:pt>
                <c:pt idx="1708">
                  <c:v>De Cock</c:v>
                </c:pt>
                <c:pt idx="1709">
                  <c:v>De Groote</c:v>
                </c:pt>
                <c:pt idx="1710">
                  <c:v>Debourgh</c:v>
                </c:pt>
                <c:pt idx="1711">
                  <c:v>Debyser</c:v>
                </c:pt>
                <c:pt idx="1712">
                  <c:v>Degrieck</c:v>
                </c:pt>
                <c:pt idx="1713">
                  <c:v>Dejonghe</c:v>
                </c:pt>
                <c:pt idx="1714">
                  <c:v>Delafontaine</c:v>
                </c:pt>
                <c:pt idx="1715">
                  <c:v>Delhaye</c:v>
                </c:pt>
                <c:pt idx="1716">
                  <c:v>Denecker</c:v>
                </c:pt>
                <c:pt idx="1717">
                  <c:v>Denys</c:v>
                </c:pt>
                <c:pt idx="1718">
                  <c:v>Florizoone</c:v>
                </c:pt>
                <c:pt idx="1719">
                  <c:v>Gardin</c:v>
                </c:pt>
                <c:pt idx="1720">
                  <c:v>Gavart</c:v>
                </c:pt>
                <c:pt idx="1721">
                  <c:v>Goethals</c:v>
                </c:pt>
                <c:pt idx="1722">
                  <c:v>Goethals</c:v>
                </c:pt>
                <c:pt idx="1723">
                  <c:v>Goethals</c:v>
                </c:pt>
                <c:pt idx="1724">
                  <c:v>Goethals</c:v>
                </c:pt>
                <c:pt idx="1725">
                  <c:v>Goussaert</c:v>
                </c:pt>
                <c:pt idx="1726">
                  <c:v>Hosseel</c:v>
                </c:pt>
                <c:pt idx="1727">
                  <c:v>Kerkhove</c:v>
                </c:pt>
                <c:pt idx="1728">
                  <c:v>Kerkhove</c:v>
                </c:pt>
                <c:pt idx="1729">
                  <c:v>Laethem</c:v>
                </c:pt>
                <c:pt idx="1730">
                  <c:v>Lefevre</c:v>
                </c:pt>
                <c:pt idx="1731">
                  <c:v>Lemahieu</c:v>
                </c:pt>
                <c:pt idx="1732">
                  <c:v>Lust</c:v>
                </c:pt>
                <c:pt idx="1733">
                  <c:v>Maes</c:v>
                </c:pt>
                <c:pt idx="1734">
                  <c:v>Meersschaert</c:v>
                </c:pt>
                <c:pt idx="1735">
                  <c:v>Monbailliu</c:v>
                </c:pt>
                <c:pt idx="1736">
                  <c:v>Neels</c:v>
                </c:pt>
                <c:pt idx="1737">
                  <c:v>Passchyn</c:v>
                </c:pt>
                <c:pt idx="1738">
                  <c:v>Pattyn</c:v>
                </c:pt>
                <c:pt idx="1739">
                  <c:v>Pluvier</c:v>
                </c:pt>
                <c:pt idx="1740">
                  <c:v>Saeys</c:v>
                </c:pt>
                <c:pt idx="1741">
                  <c:v>Schepens</c:v>
                </c:pt>
                <c:pt idx="1742">
                  <c:v>Schepens</c:v>
                </c:pt>
                <c:pt idx="1743">
                  <c:v>Stael</c:v>
                </c:pt>
                <c:pt idx="1744">
                  <c:v>Storme</c:v>
                </c:pt>
                <c:pt idx="1745">
                  <c:v>Struye</c:v>
                </c:pt>
                <c:pt idx="1746">
                  <c:v>Vackier</c:v>
                </c:pt>
                <c:pt idx="1747">
                  <c:v>Van Colen</c:v>
                </c:pt>
                <c:pt idx="1748">
                  <c:v>Van Kerschaver</c:v>
                </c:pt>
                <c:pt idx="1749">
                  <c:v>Vancompernolle</c:v>
                </c:pt>
                <c:pt idx="1750">
                  <c:v>Vancompernolle</c:v>
                </c:pt>
                <c:pt idx="1751">
                  <c:v>Vandamme</c:v>
                </c:pt>
                <c:pt idx="1752">
                  <c:v>Vandenabeele</c:v>
                </c:pt>
                <c:pt idx="1753">
                  <c:v>Vandenabeele</c:v>
                </c:pt>
                <c:pt idx="1754">
                  <c:v>Vandenabeele</c:v>
                </c:pt>
                <c:pt idx="1755">
                  <c:v>Vandenplas</c:v>
                </c:pt>
                <c:pt idx="1756">
                  <c:v>Vanderbeke</c:v>
                </c:pt>
                <c:pt idx="1757">
                  <c:v>Vandierendonck</c:v>
                </c:pt>
                <c:pt idx="1758">
                  <c:v>Vandierendonck</c:v>
                </c:pt>
                <c:pt idx="1759">
                  <c:v>Vandierendonck</c:v>
                </c:pt>
                <c:pt idx="1760">
                  <c:v>Vanhoorne</c:v>
                </c:pt>
                <c:pt idx="1761">
                  <c:v>Vansteenkiste</c:v>
                </c:pt>
                <c:pt idx="1762">
                  <c:v>Verwaerde</c:v>
                </c:pt>
                <c:pt idx="1763">
                  <c:v>Vosters</c:v>
                </c:pt>
                <c:pt idx="1764">
                  <c:v>Bultijnck</c:v>
                </c:pt>
                <c:pt idx="1765">
                  <c:v>Geeraerts</c:v>
                </c:pt>
                <c:pt idx="1766">
                  <c:v>Goddeeris</c:v>
                </c:pt>
                <c:pt idx="1767">
                  <c:v>Peerens</c:v>
                </c:pt>
                <c:pt idx="1768">
                  <c:v>Debaere</c:v>
                </c:pt>
                <c:pt idx="1769">
                  <c:v>Devlaminck</c:v>
                </c:pt>
                <c:pt idx="1770">
                  <c:v>Lenssens</c:v>
                </c:pt>
                <c:pt idx="1771">
                  <c:v>Lenssens</c:v>
                </c:pt>
                <c:pt idx="1772">
                  <c:v>Bracke</c:v>
                </c:pt>
                <c:pt idx="1773">
                  <c:v>Van den Abbeele</c:v>
                </c:pt>
                <c:pt idx="1774">
                  <c:v>Dauwe</c:v>
                </c:pt>
                <c:pt idx="1775">
                  <c:v>Mariën</c:v>
                </c:pt>
                <c:pt idx="1776">
                  <c:v>Mariën</c:v>
                </c:pt>
                <c:pt idx="1777">
                  <c:v>Siccard</c:v>
                </c:pt>
                <c:pt idx="1778">
                  <c:v>De Sloover</c:v>
                </c:pt>
                <c:pt idx="1779">
                  <c:v>Hautekeete</c:v>
                </c:pt>
                <c:pt idx="1780">
                  <c:v>De Mul</c:v>
                </c:pt>
                <c:pt idx="1781">
                  <c:v>Laget</c:v>
                </c:pt>
                <c:pt idx="1782">
                  <c:v>Van Damme</c:v>
                </c:pt>
                <c:pt idx="1783">
                  <c:v>Van Roy</c:v>
                </c:pt>
                <c:pt idx="1784">
                  <c:v>Dyzers</c:v>
                </c:pt>
                <c:pt idx="1785">
                  <c:v>Azou</c:v>
                </c:pt>
                <c:pt idx="1786">
                  <c:v>Boey </c:v>
                </c:pt>
                <c:pt idx="1787">
                  <c:v>De Schrijver</c:v>
                </c:pt>
                <c:pt idx="1788">
                  <c:v>De Vlaeminck</c:v>
                </c:pt>
                <c:pt idx="1789">
                  <c:v>Denblijden</c:v>
                </c:pt>
                <c:pt idx="1790">
                  <c:v>Dolmans</c:v>
                </c:pt>
                <c:pt idx="1791">
                  <c:v>Hanne</c:v>
                </c:pt>
                <c:pt idx="1792">
                  <c:v>Lievens</c:v>
                </c:pt>
                <c:pt idx="1793">
                  <c:v>Lucas</c:v>
                </c:pt>
                <c:pt idx="1794">
                  <c:v>Pollet</c:v>
                </c:pt>
                <c:pt idx="1795">
                  <c:v>Simoens</c:v>
                </c:pt>
                <c:pt idx="1796">
                  <c:v>Vanassche</c:v>
                </c:pt>
                <c:pt idx="1797">
                  <c:v>Verhelst</c:v>
                </c:pt>
                <c:pt idx="1798">
                  <c:v>Willems</c:v>
                </c:pt>
                <c:pt idx="1799">
                  <c:v>Ysenbrandt</c:v>
                </c:pt>
                <c:pt idx="1800">
                  <c:v>Jan</c:v>
                </c:pt>
                <c:pt idx="1801">
                  <c:v>Koen</c:v>
                </c:pt>
                <c:pt idx="1802">
                  <c:v>Karl</c:v>
                </c:pt>
                <c:pt idx="1803">
                  <c:v>Roel</c:v>
                </c:pt>
                <c:pt idx="1804">
                  <c:v>Johan</c:v>
                </c:pt>
                <c:pt idx="1805">
                  <c:v>Gunther</c:v>
                </c:pt>
                <c:pt idx="1806">
                  <c:v>Paul</c:v>
                </c:pt>
                <c:pt idx="1807">
                  <c:v>Tom</c:v>
                </c:pt>
                <c:pt idx="1808">
                  <c:v>Miguel</c:v>
                </c:pt>
                <c:pt idx="1809">
                  <c:v>Andy</c:v>
                </c:pt>
                <c:pt idx="1810">
                  <c:v>Wouter</c:v>
                </c:pt>
                <c:pt idx="1811">
                  <c:v>Pieter</c:v>
                </c:pt>
                <c:pt idx="1812">
                  <c:v>Brecht</c:v>
                </c:pt>
                <c:pt idx="1813">
                  <c:v>Cindy</c:v>
                </c:pt>
                <c:pt idx="1814">
                  <c:v>Bart</c:v>
                </c:pt>
                <c:pt idx="1815">
                  <c:v>Andy</c:v>
                </c:pt>
                <c:pt idx="1816">
                  <c:v>Lien</c:v>
                </c:pt>
                <c:pt idx="1817">
                  <c:v>Kristof</c:v>
                </c:pt>
                <c:pt idx="1818">
                  <c:v>Dominic</c:v>
                </c:pt>
                <c:pt idx="1819">
                  <c:v>Lotte</c:v>
                </c:pt>
                <c:pt idx="1820">
                  <c:v>Tom</c:v>
                </c:pt>
                <c:pt idx="1821">
                  <c:v>Sven</c:v>
                </c:pt>
                <c:pt idx="1822">
                  <c:v>Jonas</c:v>
                </c:pt>
                <c:pt idx="1823">
                  <c:v>Ymke</c:v>
                </c:pt>
                <c:pt idx="1824">
                  <c:v>Dave</c:v>
                </c:pt>
                <c:pt idx="1825">
                  <c:v>Kristof</c:v>
                </c:pt>
                <c:pt idx="1826">
                  <c:v>Britt</c:v>
                </c:pt>
                <c:pt idx="1827">
                  <c:v>Andreas</c:v>
                </c:pt>
                <c:pt idx="1828">
                  <c:v>Stein</c:v>
                </c:pt>
                <c:pt idx="1829">
                  <c:v>Wouter</c:v>
                </c:pt>
                <c:pt idx="1830">
                  <c:v>Ludwig</c:v>
                </c:pt>
                <c:pt idx="1831">
                  <c:v>Rhuwe</c:v>
                </c:pt>
                <c:pt idx="1832">
                  <c:v>Christian</c:v>
                </c:pt>
                <c:pt idx="1833">
                  <c:v>Emmanuel</c:v>
                </c:pt>
                <c:pt idx="1834">
                  <c:v>Pieter</c:v>
                </c:pt>
                <c:pt idx="1835">
                  <c:v>Joeri</c:v>
                </c:pt>
                <c:pt idx="1836">
                  <c:v>Peter</c:v>
                </c:pt>
                <c:pt idx="1837">
                  <c:v>Stefaan</c:v>
                </c:pt>
                <c:pt idx="1838">
                  <c:v>Michel</c:v>
                </c:pt>
                <c:pt idx="1839">
                  <c:v>Fabienne</c:v>
                </c:pt>
                <c:pt idx="1840">
                  <c:v>Peter</c:v>
                </c:pt>
                <c:pt idx="1841">
                  <c:v>Timothy</c:v>
                </c:pt>
                <c:pt idx="1842">
                  <c:v>Jan</c:v>
                </c:pt>
                <c:pt idx="1843">
                  <c:v>Joffrey</c:v>
                </c:pt>
                <c:pt idx="1844">
                  <c:v>Danny</c:v>
                </c:pt>
                <c:pt idx="1845">
                  <c:v>Lieze</c:v>
                </c:pt>
                <c:pt idx="1846">
                  <c:v>Anja</c:v>
                </c:pt>
                <c:pt idx="1847">
                  <c:v>Elke</c:v>
                </c:pt>
                <c:pt idx="1848">
                  <c:v>Koen</c:v>
                </c:pt>
                <c:pt idx="1849">
                  <c:v>Arnold</c:v>
                </c:pt>
                <c:pt idx="1850">
                  <c:v>Patrick</c:v>
                </c:pt>
                <c:pt idx="1851">
                  <c:v>Joeri</c:v>
                </c:pt>
                <c:pt idx="1852">
                  <c:v>Jean-Pierre</c:v>
                </c:pt>
                <c:pt idx="1853">
                  <c:v>Janne</c:v>
                </c:pt>
                <c:pt idx="1854">
                  <c:v>Marie</c:v>
                </c:pt>
                <c:pt idx="1855">
                  <c:v>Wim</c:v>
                </c:pt>
                <c:pt idx="1856">
                  <c:v>Ellen</c:v>
                </c:pt>
                <c:pt idx="1857">
                  <c:v>Bart</c:v>
                </c:pt>
                <c:pt idx="1858">
                  <c:v>Anne-Mie</c:v>
                </c:pt>
                <c:pt idx="1859">
                  <c:v>Yves</c:v>
                </c:pt>
                <c:pt idx="1860">
                  <c:v>Nico</c:v>
                </c:pt>
                <c:pt idx="1861">
                  <c:v>Steven</c:v>
                </c:pt>
                <c:pt idx="1862">
                  <c:v>Dorien</c:v>
                </c:pt>
                <c:pt idx="1863">
                  <c:v>Pieter</c:v>
                </c:pt>
                <c:pt idx="1864">
                  <c:v>Jeroen</c:v>
                </c:pt>
                <c:pt idx="1865">
                  <c:v>Hanne</c:v>
                </c:pt>
                <c:pt idx="1866">
                  <c:v>Ronny</c:v>
                </c:pt>
                <c:pt idx="1867">
                  <c:v>Dany</c:v>
                </c:pt>
                <c:pt idx="1868">
                  <c:v>Sara</c:v>
                </c:pt>
                <c:pt idx="1869">
                  <c:v>Ellen</c:v>
                </c:pt>
                <c:pt idx="1870">
                  <c:v>Liza</c:v>
                </c:pt>
                <c:pt idx="1871">
                  <c:v>Pedro</c:v>
                </c:pt>
                <c:pt idx="1872">
                  <c:v>Ides</c:v>
                </c:pt>
                <c:pt idx="1873">
                  <c:v>Geert</c:v>
                </c:pt>
                <c:pt idx="1874">
                  <c:v>Jonathan</c:v>
                </c:pt>
                <c:pt idx="1875">
                  <c:v>Beere </c:v>
                </c:pt>
                <c:pt idx="1876">
                  <c:v>An</c:v>
                </c:pt>
                <c:pt idx="1877">
                  <c:v>Patrick</c:v>
                </c:pt>
                <c:pt idx="1878">
                  <c:v>Nadja</c:v>
                </c:pt>
                <c:pt idx="1879">
                  <c:v>Tijl</c:v>
                </c:pt>
                <c:pt idx="1880">
                  <c:v>Koen</c:v>
                </c:pt>
                <c:pt idx="1881">
                  <c:v>Joost</c:v>
                </c:pt>
                <c:pt idx="1882">
                  <c:v>Brammert</c:v>
                </c:pt>
                <c:pt idx="1883">
                  <c:v>Marc</c:v>
                </c:pt>
                <c:pt idx="1884">
                  <c:v>Sebastiaan</c:v>
                </c:pt>
                <c:pt idx="1885">
                  <c:v>Jasper</c:v>
                </c:pt>
                <c:pt idx="1886">
                  <c:v>Patrick</c:v>
                </c:pt>
                <c:pt idx="1887">
                  <c:v>Kristof</c:v>
                </c:pt>
                <c:pt idx="1888">
                  <c:v>Charlotte</c:v>
                </c:pt>
                <c:pt idx="1889">
                  <c:v>Sander</c:v>
                </c:pt>
                <c:pt idx="1890">
                  <c:v>Niki</c:v>
                </c:pt>
                <c:pt idx="1891">
                  <c:v>Tania</c:v>
                </c:pt>
                <c:pt idx="1892">
                  <c:v>Saar</c:v>
                </c:pt>
                <c:pt idx="1893">
                  <c:v>Jan</c:v>
                </c:pt>
                <c:pt idx="1894">
                  <c:v>Sven</c:v>
                </c:pt>
                <c:pt idx="1895">
                  <c:v>Wim</c:v>
                </c:pt>
                <c:pt idx="1896">
                  <c:v>Bart</c:v>
                </c:pt>
                <c:pt idx="1897">
                  <c:v>Bianca</c:v>
                </c:pt>
                <c:pt idx="1898">
                  <c:v>Maarten</c:v>
                </c:pt>
                <c:pt idx="1899">
                  <c:v>Gunter</c:v>
                </c:pt>
                <c:pt idx="1900">
                  <c:v>Anthony</c:v>
                </c:pt>
                <c:pt idx="1901">
                  <c:v>Glenn </c:v>
                </c:pt>
                <c:pt idx="1902">
                  <c:v>Koen</c:v>
                </c:pt>
                <c:pt idx="1903">
                  <c:v>Elias</c:v>
                </c:pt>
                <c:pt idx="1904">
                  <c:v>Jeroen</c:v>
                </c:pt>
                <c:pt idx="1905">
                  <c:v>Benny</c:v>
                </c:pt>
                <c:pt idx="1906">
                  <c:v>Yannick</c:v>
                </c:pt>
                <c:pt idx="1907">
                  <c:v>Birger</c:v>
                </c:pt>
                <c:pt idx="1908">
                  <c:v>Bart</c:v>
                </c:pt>
                <c:pt idx="1909">
                  <c:v>Kasper-Rork</c:v>
                </c:pt>
                <c:pt idx="1910">
                  <c:v>Gert</c:v>
                </c:pt>
                <c:pt idx="1911">
                  <c:v>Henk</c:v>
                </c:pt>
                <c:pt idx="1912">
                  <c:v>Patrick</c:v>
                </c:pt>
                <c:pt idx="1913">
                  <c:v>Reinhart</c:v>
                </c:pt>
                <c:pt idx="1914">
                  <c:v>Frederique</c:v>
                </c:pt>
                <c:pt idx="1915">
                  <c:v>Niek</c:v>
                </c:pt>
                <c:pt idx="1916">
                  <c:v>Philippe</c:v>
                </c:pt>
                <c:pt idx="1917">
                  <c:v>Nicole</c:v>
                </c:pt>
                <c:pt idx="1918">
                  <c:v>Guy</c:v>
                </c:pt>
                <c:pt idx="1919">
                  <c:v>Gert</c:v>
                </c:pt>
                <c:pt idx="1920">
                  <c:v>Niels</c:v>
                </c:pt>
                <c:pt idx="1921">
                  <c:v>Tina</c:v>
                </c:pt>
                <c:pt idx="1922">
                  <c:v>Rita</c:v>
                </c:pt>
                <c:pt idx="1923">
                  <c:v>Steven</c:v>
                </c:pt>
                <c:pt idx="1924">
                  <c:v>Ruben</c:v>
                </c:pt>
                <c:pt idx="1925">
                  <c:v>Raphael</c:v>
                </c:pt>
                <c:pt idx="1926">
                  <c:v>Anaïs</c:v>
                </c:pt>
                <c:pt idx="1927">
                  <c:v>Glenn</c:v>
                </c:pt>
                <c:pt idx="1928">
                  <c:v>Lucien</c:v>
                </c:pt>
                <c:pt idx="1929">
                  <c:v>Kimberley</c:v>
                </c:pt>
                <c:pt idx="1930">
                  <c:v>Leen</c:v>
                </c:pt>
                <c:pt idx="1931">
                  <c:v>Christof</c:v>
                </c:pt>
                <c:pt idx="1932">
                  <c:v>Elfi</c:v>
                </c:pt>
                <c:pt idx="1933">
                  <c:v>Tim</c:v>
                </c:pt>
                <c:pt idx="1934">
                  <c:v>Lasse</c:v>
                </c:pt>
                <c:pt idx="1935">
                  <c:v>Lisa</c:v>
                </c:pt>
                <c:pt idx="1936">
                  <c:v>Wannes</c:v>
                </c:pt>
                <c:pt idx="1937">
                  <c:v>Ian</c:v>
                </c:pt>
                <c:pt idx="1938">
                  <c:v>Tibe</c:v>
                </c:pt>
                <c:pt idx="1939">
                  <c:v>Maarten</c:v>
                </c:pt>
                <c:pt idx="1940">
                  <c:v>Joke</c:v>
                </c:pt>
                <c:pt idx="1941">
                  <c:v>Dieter</c:v>
                </c:pt>
                <c:pt idx="1942">
                  <c:v>Bart</c:v>
                </c:pt>
                <c:pt idx="1943">
                  <c:v>Jan</c:v>
                </c:pt>
                <c:pt idx="1944">
                  <c:v>Stijn</c:v>
                </c:pt>
                <c:pt idx="1945">
                  <c:v>Bjorn</c:v>
                </c:pt>
                <c:pt idx="1946">
                  <c:v>Bart</c:v>
                </c:pt>
                <c:pt idx="1947">
                  <c:v/>
                </c:pt>
                <c:pt idx="1948">
                  <c:v/>
                </c:pt>
                <c:pt idx="1949">
                  <c:v/>
                </c:pt>
                <c:pt idx="1950">
                  <c:v/>
                </c:pt>
                <c:pt idx="1951">
                  <c:v/>
                </c:pt>
                <c:pt idx="1952">
                  <c:v/>
                </c:pt>
                <c:pt idx="1953">
                  <c:v/>
                </c:pt>
                <c:pt idx="1954">
                  <c:v/>
                </c:pt>
                <c:pt idx="1955">
                  <c:v/>
                </c:pt>
                <c:pt idx="1956">
                  <c:v/>
                </c:pt>
                <c:pt idx="1957">
                  <c:v/>
                </c:pt>
                <c:pt idx="1958">
                  <c:v/>
                </c:pt>
                <c:pt idx="1959">
                  <c:v/>
                </c:pt>
                <c:pt idx="1960">
                  <c:v/>
                </c:pt>
                <c:pt idx="1961">
                  <c:v/>
                </c:pt>
                <c:pt idx="1962">
                  <c:v/>
                </c:pt>
                <c:pt idx="1963">
                  <c:v/>
                </c:pt>
                <c:pt idx="1964">
                  <c:v/>
                </c:pt>
                <c:pt idx="1965">
                  <c:v>Katrijn</c:v>
                </c:pt>
                <c:pt idx="1966">
                  <c:v>Sanne</c:v>
                </c:pt>
                <c:pt idx="1967">
                  <c:v>Roel</c:v>
                </c:pt>
                <c:pt idx="1968">
                  <c:v>Bart</c:v>
                </c:pt>
                <c:pt idx="1969">
                  <c:v>Bertrand</c:v>
                </c:pt>
                <c:pt idx="1970">
                  <c:v>Peggy</c:v>
                </c:pt>
                <c:pt idx="1971">
                  <c:v>Didier</c:v>
                </c:pt>
                <c:pt idx="1972">
                  <c:v>Cassandre</c:v>
                </c:pt>
                <c:pt idx="1973">
                  <c:v>Jeremy</c:v>
                </c:pt>
                <c:pt idx="1974">
                  <c:v>Vincent</c:v>
                </c:pt>
                <c:pt idx="1975">
                  <c:v>Allan</c:v>
                </c:pt>
                <c:pt idx="1976">
                  <c:v>Jan</c:v>
                </c:pt>
                <c:pt idx="1977">
                  <c:v>Vanessa</c:v>
                </c:pt>
                <c:pt idx="1978">
                  <c:v>Evelien</c:v>
                </c:pt>
                <c:pt idx="1979">
                  <c:v>Lauranne</c:v>
                </c:pt>
                <c:pt idx="1980">
                  <c:v>Hadia</c:v>
                </c:pt>
                <c:pt idx="1981">
                  <c:v>Els</c:v>
                </c:pt>
                <c:pt idx="1982">
                  <c:v>Lucas</c:v>
                </c:pt>
                <c:pt idx="1983">
                  <c:v>Bjorn</c:v>
                </c:pt>
                <c:pt idx="1984">
                  <c:v>Charlot</c:v>
                </c:pt>
                <c:pt idx="1985">
                  <c:v>Louis</c:v>
                </c:pt>
                <c:pt idx="1986">
                  <c:v>Anika</c:v>
                </c:pt>
                <c:pt idx="1987">
                  <c:v>Sébastien</c:v>
                </c:pt>
                <c:pt idx="1988">
                  <c:v>Axel</c:v>
                </c:pt>
                <c:pt idx="1989">
                  <c:v>Florence</c:v>
                </c:pt>
                <c:pt idx="1990">
                  <c:v>Damien</c:v>
                </c:pt>
                <c:pt idx="1991">
                  <c:v>Sven</c:v>
                </c:pt>
                <c:pt idx="1992">
                  <c:v>Dominique</c:v>
                </c:pt>
                <c:pt idx="1993">
                  <c:v>Werner</c:v>
                </c:pt>
                <c:pt idx="1994">
                  <c:v>Niels</c:v>
                </c:pt>
                <c:pt idx="1995">
                  <c:v>Kim</c:v>
                </c:pt>
                <c:pt idx="1996">
                  <c:v>Wolf</c:v>
                </c:pt>
                <c:pt idx="1997">
                  <c:v>Christophe</c:v>
                </c:pt>
                <c:pt idx="1998">
                  <c:v>Anneleen</c:v>
                </c:pt>
                <c:pt idx="1999">
                  <c:v>Danny</c:v>
                </c:pt>
                <c:pt idx="2000">
                  <c:v>David</c:v>
                </c:pt>
                <c:pt idx="2001">
                  <c:v>Glen</c:v>
                </c:pt>
                <c:pt idx="2002">
                  <c:v>Sonja</c:v>
                </c:pt>
                <c:pt idx="2003">
                  <c:v>Sven</c:v>
                </c:pt>
                <c:pt idx="2004">
                  <c:v>Balthazar</c:v>
                </c:pt>
                <c:pt idx="2005">
                  <c:v>Sophie</c:v>
                </c:pt>
                <c:pt idx="2006">
                  <c:v>Nicolas</c:v>
                </c:pt>
                <c:pt idx="2007">
                  <c:v>Benny</c:v>
                </c:pt>
                <c:pt idx="2008">
                  <c:v>Nico</c:v>
                </c:pt>
                <c:pt idx="2009">
                  <c:v>Lien</c:v>
                </c:pt>
                <c:pt idx="2010">
                  <c:v>Bart</c:v>
                </c:pt>
                <c:pt idx="2011">
                  <c:v>Bart</c:v>
                </c:pt>
                <c:pt idx="2012">
                  <c:v>Ruben</c:v>
                </c:pt>
                <c:pt idx="2013">
                  <c:v>Joris</c:v>
                </c:pt>
                <c:pt idx="2014">
                  <c:v>Wim</c:v>
                </c:pt>
                <c:pt idx="2015">
                  <c:v>Brigitte</c:v>
                </c:pt>
                <c:pt idx="2016">
                  <c:v>Filip</c:v>
                </c:pt>
                <c:pt idx="2017">
                  <c:v>Jeroen</c:v>
                </c:pt>
                <c:pt idx="2018">
                  <c:v>Nele</c:v>
                </c:pt>
                <c:pt idx="2019">
                  <c:v>Jordy</c:v>
                </c:pt>
                <c:pt idx="2020">
                  <c:v>Eline</c:v>
                </c:pt>
                <c:pt idx="2021">
                  <c:v>Nele</c:v>
                </c:pt>
                <c:pt idx="2022">
                  <c:v>Gilles</c:v>
                </c:pt>
                <c:pt idx="2023">
                  <c:v>Heleen</c:v>
                </c:pt>
                <c:pt idx="2024">
                  <c:v>Elke</c:v>
                </c:pt>
                <c:pt idx="2025">
                  <c:v>Akhéane</c:v>
                </c:pt>
                <c:pt idx="2026">
                  <c:v>Anja</c:v>
                </c:pt>
                <c:pt idx="2027">
                  <c:v>Cyril</c:v>
                </c:pt>
                <c:pt idx="2028">
                  <c:v>Stefaan</c:v>
                </c:pt>
                <c:pt idx="2029">
                  <c:v>Patrick</c:v>
                </c:pt>
                <c:pt idx="2030">
                  <c:v>Nico</c:v>
                </c:pt>
                <c:pt idx="2031">
                  <c:v>Dirk</c:v>
                </c:pt>
                <c:pt idx="2032">
                  <c:v>Frederik</c:v>
                </c:pt>
                <c:pt idx="2033">
                  <c:v>Michèle</c:v>
                </c:pt>
                <c:pt idx="2034">
                  <c:v>Jolien</c:v>
                </c:pt>
                <c:pt idx="2035">
                  <c:v>Sofie</c:v>
                </c:pt>
                <c:pt idx="2036">
                  <c:v>Emmanuel</c:v>
                </c:pt>
                <c:pt idx="2037">
                  <c:v>Lien</c:v>
                </c:pt>
                <c:pt idx="2038">
                  <c:v>Lenora</c:v>
                </c:pt>
                <c:pt idx="2039">
                  <c:v>Melissa</c:v>
                </c:pt>
                <c:pt idx="2040">
                  <c:v>Fabienne</c:v>
                </c:pt>
                <c:pt idx="2041">
                  <c:v>Pieter</c:v>
                </c:pt>
                <c:pt idx="2042">
                  <c:v>Laurent</c:v>
                </c:pt>
                <c:pt idx="2043">
                  <c:v>Gael</c:v>
                </c:pt>
                <c:pt idx="2044">
                  <c:v>Flora</c:v>
                </c:pt>
                <c:pt idx="2045">
                  <c:v>Stijn</c:v>
                </c:pt>
                <c:pt idx="2046">
                  <c:v>Juna</c:v>
                </c:pt>
                <c:pt idx="2047">
                  <c:v>Eva</c:v>
                </c:pt>
                <c:pt idx="2048">
                  <c:v>Lars</c:v>
                </c:pt>
                <c:pt idx="2049">
                  <c:v>Loes</c:v>
                </c:pt>
                <c:pt idx="2050">
                  <c:v>An</c:v>
                </c:pt>
                <c:pt idx="2051">
                  <c:v>Jonas</c:v>
                </c:pt>
                <c:pt idx="2052">
                  <c:v>Ellen</c:v>
                </c:pt>
                <c:pt idx="2053">
                  <c:v>Thomas</c:v>
                </c:pt>
                <c:pt idx="2054">
                  <c:v>Chantal</c:v>
                </c:pt>
                <c:pt idx="2055">
                  <c:v>Robbe</c:v>
                </c:pt>
                <c:pt idx="2056">
                  <c:v>Dennis</c:v>
                </c:pt>
                <c:pt idx="2057">
                  <c:v>Johan</c:v>
                </c:pt>
                <c:pt idx="2058">
                  <c:v>Stéphanie</c:v>
                </c:pt>
                <c:pt idx="2059">
                  <c:v>Michel</c:v>
                </c:pt>
                <c:pt idx="2060">
                  <c:v>Lennart</c:v>
                </c:pt>
                <c:pt idx="2061">
                  <c:v>Sara</c:v>
                </c:pt>
                <c:pt idx="2062">
                  <c:v>Anna</c:v>
                </c:pt>
                <c:pt idx="2063">
                  <c:v>Pierre</c:v>
                </c:pt>
                <c:pt idx="2064">
                  <c:v>Julie</c:v>
                </c:pt>
                <c:pt idx="2065">
                  <c:v>Lieven</c:v>
                </c:pt>
                <c:pt idx="2066">
                  <c:v>Tjorven</c:v>
                </c:pt>
                <c:pt idx="2067">
                  <c:v>An</c:v>
                </c:pt>
                <c:pt idx="2068">
                  <c:v>François</c:v>
                </c:pt>
                <c:pt idx="2069">
                  <c:v>Anne-Sophie</c:v>
                </c:pt>
                <c:pt idx="2070">
                  <c:v>Kjell</c:v>
                </c:pt>
                <c:pt idx="2071">
                  <c:v>Luca</c:v>
                </c:pt>
                <c:pt idx="2072">
                  <c:v>Donald</c:v>
                </c:pt>
                <c:pt idx="2073">
                  <c:v>Natacha</c:v>
                </c:pt>
                <c:pt idx="2074">
                  <c:v>Mickaël</c:v>
                </c:pt>
                <c:pt idx="2075">
                  <c:v>Stéphanie</c:v>
                </c:pt>
                <c:pt idx="2076">
                  <c:v>Thomas</c:v>
                </c:pt>
                <c:pt idx="2077">
                  <c:v>Maxime</c:v>
                </c:pt>
                <c:pt idx="2078">
                  <c:v>Pierre</c:v>
                </c:pt>
                <c:pt idx="2079">
                  <c:v>Bart</c:v>
                </c:pt>
                <c:pt idx="2080">
                  <c:v>Eric</c:v>
                </c:pt>
                <c:pt idx="2081">
                  <c:v>Wouter</c:v>
                </c:pt>
                <c:pt idx="2082">
                  <c:v>Bastien</c:v>
                </c:pt>
                <c:pt idx="2083">
                  <c:v>Louis</c:v>
                </c:pt>
                <c:pt idx="2084">
                  <c:v>Michiel</c:v>
                </c:pt>
                <c:pt idx="2085">
                  <c:v>Ilse</c:v>
                </c:pt>
                <c:pt idx="2086">
                  <c:v>Simon</c:v>
                </c:pt>
                <c:pt idx="2087">
                  <c:v>Axelle</c:v>
                </c:pt>
                <c:pt idx="2088">
                  <c:v>Sven</c:v>
                </c:pt>
                <c:pt idx="2089">
                  <c:v>Manuel</c:v>
                </c:pt>
                <c:pt idx="2090">
                  <c:v>Luna</c:v>
                </c:pt>
                <c:pt idx="2091">
                  <c:v>Daniil</c:v>
                </c:pt>
                <c:pt idx="2092">
                  <c:v>Cécile</c:v>
                </c:pt>
                <c:pt idx="2093">
                  <c:v>Caroline</c:v>
                </c:pt>
                <c:pt idx="2094">
                  <c:v>Jethro</c:v>
                </c:pt>
                <c:pt idx="2095">
                  <c:v>Vincent</c:v>
                </c:pt>
                <c:pt idx="2096">
                  <c:v>Guillaume</c:v>
                </c:pt>
                <c:pt idx="2097">
                  <c:v>Arthur</c:v>
                </c:pt>
                <c:pt idx="2098">
                  <c:v>Gwennaelle</c:v>
                </c:pt>
                <c:pt idx="2099">
                  <c:v>Christophe</c:v>
                </c:pt>
                <c:pt idx="2100">
                  <c:v>Aagje</c:v>
                </c:pt>
                <c:pt idx="2101">
                  <c:v>David</c:v>
                </c:pt>
                <c:pt idx="2102">
                  <c:v>Melanie</c:v>
                </c:pt>
                <c:pt idx="2103">
                  <c:v>Nadège</c:v>
                </c:pt>
                <c:pt idx="2104">
                  <c:v>Günter</c:v>
                </c:pt>
                <c:pt idx="2105">
                  <c:v>Miranda</c:v>
                </c:pt>
                <c:pt idx="2106">
                  <c:v>Joris</c:v>
                </c:pt>
                <c:pt idx="2107">
                  <c:v>Philippe</c:v>
                </c:pt>
                <c:pt idx="2108">
                  <c:v>David</c:v>
                </c:pt>
                <c:pt idx="2109">
                  <c:v>Nadia</c:v>
                </c:pt>
                <c:pt idx="2110">
                  <c:v>Sara</c:v>
                </c:pt>
                <c:pt idx="2111">
                  <c:v>Joachim</c:v>
                </c:pt>
                <c:pt idx="2112">
                  <c:v>Hélène</c:v>
                </c:pt>
                <c:pt idx="2113">
                  <c:v>Renaud</c:v>
                </c:pt>
                <c:pt idx="2114">
                  <c:v>Piet</c:v>
                </c:pt>
                <c:pt idx="2115">
                  <c:v>Greet</c:v>
                </c:pt>
                <c:pt idx="2116">
                  <c:v>Erna</c:v>
                </c:pt>
                <c:pt idx="2117">
                  <c:v>Maria</c:v>
                </c:pt>
                <c:pt idx="2118">
                  <c:v>Sandrine</c:v>
                </c:pt>
                <c:pt idx="2119">
                  <c:v>Nicolas</c:v>
                </c:pt>
                <c:pt idx="2120">
                  <c:v>Valentin</c:v>
                </c:pt>
                <c:pt idx="2121">
                  <c:v>Maxence</c:v>
                </c:pt>
                <c:pt idx="2122">
                  <c:v>Vincent</c:v>
                </c:pt>
                <c:pt idx="2123">
                  <c:v>Kris</c:v>
                </c:pt>
                <c:pt idx="2124">
                  <c:v>Marc</c:v>
                </c:pt>
                <c:pt idx="2125">
                  <c:v>Socorro</c:v>
                </c:pt>
                <c:pt idx="2126">
                  <c:v>Olivier</c:v>
                </c:pt>
                <c:pt idx="2127">
                  <c:v>Jonathan</c:v>
                </c:pt>
                <c:pt idx="2128">
                  <c:v>Hugues</c:v>
                </c:pt>
                <c:pt idx="2129">
                  <c:v>Marjan</c:v>
                </c:pt>
                <c:pt idx="2130">
                  <c:v>Christophe</c:v>
                </c:pt>
                <c:pt idx="2131">
                  <c:v>Julien</c:v>
                </c:pt>
                <c:pt idx="2132">
                  <c:v>Jessica</c:v>
                </c:pt>
                <c:pt idx="2133">
                  <c:v>Timmy</c:v>
                </c:pt>
                <c:pt idx="2134">
                  <c:v>Stefaan</c:v>
                </c:pt>
                <c:pt idx="2135">
                  <c:v>Marc</c:v>
                </c:pt>
                <c:pt idx="2136">
                  <c:v>Elly</c:v>
                </c:pt>
                <c:pt idx="2137">
                  <c:v>Merlin</c:v>
                </c:pt>
                <c:pt idx="2138">
                  <c:v>Jaana</c:v>
                </c:pt>
                <c:pt idx="2139">
                  <c:v>Kevin</c:v>
                </c:pt>
                <c:pt idx="2140">
                  <c:v>Olivier</c:v>
                </c:pt>
                <c:pt idx="2141">
                  <c:v>Wolf</c:v>
                </c:pt>
                <c:pt idx="2142">
                  <c:v>Alain</c:v>
                </c:pt>
                <c:pt idx="2143">
                  <c:v>Rudy</c:v>
                </c:pt>
                <c:pt idx="2144">
                  <c:v>Martine</c:v>
                </c:pt>
                <c:pt idx="2145">
                  <c:v>Bert</c:v>
                </c:pt>
                <c:pt idx="2146">
                  <c:v>Michaële</c:v>
                </c:pt>
                <c:pt idx="2147">
                  <c:v>Marie-France</c:v>
                </c:pt>
                <c:pt idx="2148">
                  <c:v>Delphine</c:v>
                </c:pt>
                <c:pt idx="2149">
                  <c:v>Céline</c:v>
                </c:pt>
                <c:pt idx="2150">
                  <c:v>Anne-Laure</c:v>
                </c:pt>
                <c:pt idx="2151">
                  <c:v>Robin</c:v>
                </c:pt>
                <c:pt idx="2152">
                  <c:v>Olivier</c:v>
                </c:pt>
                <c:pt idx="2153">
                  <c:v>Robbe</c:v>
                </c:pt>
                <c:pt idx="2154">
                  <c:v>Jessica</c:v>
                </c:pt>
                <c:pt idx="2155">
                  <c:v>Kiara</c:v>
                </c:pt>
                <c:pt idx="2156">
                  <c:v>Carine</c:v>
                </c:pt>
                <c:pt idx="2157">
                  <c:v>Linda</c:v>
                </c:pt>
                <c:pt idx="2158">
                  <c:v>Herman</c:v>
                </c:pt>
                <c:pt idx="2159">
                  <c:v>Ilke</c:v>
                </c:pt>
                <c:pt idx="2160">
                  <c:v>Peter</c:v>
                </c:pt>
                <c:pt idx="2161">
                  <c:v>Angie</c:v>
                </c:pt>
                <c:pt idx="2162">
                  <c:v>Michiel</c:v>
                </c:pt>
                <c:pt idx="2163">
                  <c:v>Pavla</c:v>
                </c:pt>
                <c:pt idx="2164">
                  <c:v>Sander</c:v>
                </c:pt>
                <c:pt idx="2165">
                  <c:v>Sophie</c:v>
                </c:pt>
                <c:pt idx="2166">
                  <c:v>Dimitri</c:v>
                </c:pt>
                <c:pt idx="2167">
                  <c:v>Floriane</c:v>
                </c:pt>
                <c:pt idx="2168">
                  <c:v>Alan</c:v>
                </c:pt>
                <c:pt idx="2169">
                  <c:v>Coralie</c:v>
                </c:pt>
                <c:pt idx="2170">
                  <c:v>Damien</c:v>
                </c:pt>
                <c:pt idx="2171">
                  <c:v>Laetitia</c:v>
                </c:pt>
                <c:pt idx="2172">
                  <c:v>Avit</c:v>
                </c:pt>
                <c:pt idx="2173">
                  <c:v>Emmanuel</c:v>
                </c:pt>
                <c:pt idx="2174">
                  <c:v>Nicolas</c:v>
                </c:pt>
                <c:pt idx="2175">
                  <c:v>Ingrid</c:v>
                </c:pt>
                <c:pt idx="2176">
                  <c:v>Sandra</c:v>
                </c:pt>
                <c:pt idx="2177">
                  <c:v>Michiel</c:v>
                </c:pt>
                <c:pt idx="2178">
                  <c:v>Christophe</c:v>
                </c:pt>
                <c:pt idx="2179">
                  <c:v>Christof</c:v>
                </c:pt>
                <c:pt idx="2180">
                  <c:v>Thomas</c:v>
                </c:pt>
                <c:pt idx="2181">
                  <c:v>Noah</c:v>
                </c:pt>
                <c:pt idx="2182">
                  <c:v>Lise</c:v>
                </c:pt>
                <c:pt idx="2183">
                  <c:v>Adriel</c:v>
                </c:pt>
                <c:pt idx="2184">
                  <c:v>Pauline</c:v>
                </c:pt>
                <c:pt idx="2185">
                  <c:v>Evelyne</c:v>
                </c:pt>
                <c:pt idx="2186">
                  <c:v>Jan</c:v>
                </c:pt>
                <c:pt idx="2187">
                  <c:v>Antje</c:v>
                </c:pt>
                <c:pt idx="2188">
                  <c:v>Davy</c:v>
                </c:pt>
                <c:pt idx="2189">
                  <c:v>Jasper</c:v>
                </c:pt>
                <c:pt idx="2190">
                  <c:v>Rob</c:v>
                </c:pt>
                <c:pt idx="2191">
                  <c:v>Laura</c:v>
                </c:pt>
                <c:pt idx="2192">
                  <c:v>Thomas</c:v>
                </c:pt>
                <c:pt idx="2193">
                  <c:v>Joris</c:v>
                </c:pt>
                <c:pt idx="2194">
                  <c:v>Andy</c:v>
                </c:pt>
                <c:pt idx="2195">
                  <c:v>Kim</c:v>
                </c:pt>
                <c:pt idx="2196">
                  <c:v>David</c:v>
                </c:pt>
                <c:pt idx="2197">
                  <c:v>Wouter</c:v>
                </c:pt>
                <c:pt idx="2198">
                  <c:v>Stijn</c:v>
                </c:pt>
                <c:pt idx="2199">
                  <c:v>Michiel</c:v>
                </c:pt>
                <c:pt idx="2200">
                  <c:v>Jan</c:v>
                </c:pt>
                <c:pt idx="2201">
                  <c:v>Peter</c:v>
                </c:pt>
                <c:pt idx="2202">
                  <c:v>Pieter</c:v>
                </c:pt>
                <c:pt idx="2203">
                  <c:v>Nele</c:v>
                </c:pt>
                <c:pt idx="2204">
                  <c:v>Michel</c:v>
                </c:pt>
                <c:pt idx="2205">
                  <c:v>Tim</c:v>
                </c:pt>
                <c:pt idx="2206">
                  <c:v>Kiara</c:v>
                </c:pt>
                <c:pt idx="2207">
                  <c:v>Kenneth</c:v>
                </c:pt>
                <c:pt idx="2208">
                  <c:v>Danny</c:v>
                </c:pt>
                <c:pt idx="2209">
                  <c:v>Pascal</c:v>
                </c:pt>
                <c:pt idx="2210">
                  <c:v>Sven</c:v>
                </c:pt>
                <c:pt idx="2211">
                  <c:v>Sam</c:v>
                </c:pt>
                <c:pt idx="2212">
                  <c:v>Thomas</c:v>
                </c:pt>
                <c:pt idx="2213">
                  <c:v>Joni</c:v>
                </c:pt>
                <c:pt idx="2214">
                  <c:v>Reindert</c:v>
                </c:pt>
                <c:pt idx="2215">
                  <c:v>Matthias</c:v>
                </c:pt>
                <c:pt idx="2216">
                  <c:v>Eva</c:v>
                </c:pt>
                <c:pt idx="2217">
                  <c:v>Geert</c:v>
                </c:pt>
                <c:pt idx="2218">
                  <c:v>Maxime</c:v>
                </c:pt>
                <c:pt idx="2219">
                  <c:v>Kevin</c:v>
                </c:pt>
                <c:pt idx="2220">
                  <c:v>Heike</c:v>
                </c:pt>
                <c:pt idx="2221">
                  <c:v>Veronique</c:v>
                </c:pt>
                <c:pt idx="2222">
                  <c:v>Noah</c:v>
                </c:pt>
                <c:pt idx="2223">
                  <c:v>Fien</c:v>
                </c:pt>
                <c:pt idx="2224">
                  <c:v>Erik</c:v>
                </c:pt>
                <c:pt idx="2225">
                  <c:v>Bart</c:v>
                </c:pt>
                <c:pt idx="2226">
                  <c:v>Petra</c:v>
                </c:pt>
                <c:pt idx="2227">
                  <c:v>Lucrèce</c:v>
                </c:pt>
                <c:pt idx="2228">
                  <c:v>Pieter</c:v>
                </c:pt>
                <c:pt idx="2229">
                  <c:v>David</c:v>
                </c:pt>
                <c:pt idx="2230">
                  <c:v>Bram</c:v>
                </c:pt>
                <c:pt idx="2231">
                  <c:v>Elger</c:v>
                </c:pt>
                <c:pt idx="2232">
                  <c:v>Sofie</c:v>
                </c:pt>
                <c:pt idx="2233">
                  <c:v>Frank</c:v>
                </c:pt>
                <c:pt idx="2234">
                  <c:v>Jan</c:v>
                </c:pt>
                <c:pt idx="2235">
                  <c:v>Patrick</c:v>
                </c:pt>
                <c:pt idx="2236">
                  <c:v>Nikki</c:v>
                </c:pt>
                <c:pt idx="2237">
                  <c:v>Robin</c:v>
                </c:pt>
                <c:pt idx="2238">
                  <c:v>Jürgen</c:v>
                </c:pt>
                <c:pt idx="2239">
                  <c:v>Nicolas</c:v>
                </c:pt>
                <c:pt idx="2240">
                  <c:v>Gunther</c:v>
                </c:pt>
                <c:pt idx="2241">
                  <c:v>Frederick</c:v>
                </c:pt>
                <c:pt idx="2242">
                  <c:v>Nicolas</c:v>
                </c:pt>
                <c:pt idx="2243">
                  <c:v>Bert</c:v>
                </c:pt>
                <c:pt idx="2244">
                  <c:v>Dieter</c:v>
                </c:pt>
                <c:pt idx="2245">
                  <c:v>Steven</c:v>
                </c:pt>
                <c:pt idx="2246">
                  <c:v>Marine</c:v>
                </c:pt>
                <c:pt idx="2247">
                  <c:v>Joachim</c:v>
                </c:pt>
                <c:pt idx="2248">
                  <c:v>Patrick</c:v>
                </c:pt>
                <c:pt idx="2249">
                  <c:v>Claire</c:v>
                </c:pt>
                <c:pt idx="2250">
                  <c:v>Jean-Philippe</c:v>
                </c:pt>
                <c:pt idx="2251">
                  <c:v>Roy</c:v>
                </c:pt>
                <c:pt idx="2252">
                  <c:v>Jean-Francois</c:v>
                </c:pt>
                <c:pt idx="2253">
                  <c:v>Justine</c:v>
                </c:pt>
                <c:pt idx="2254">
                  <c:v>Céline</c:v>
                </c:pt>
                <c:pt idx="2255">
                  <c:v>Hanne</c:v>
                </c:pt>
                <c:pt idx="2256">
                  <c:v>Johan</c:v>
                </c:pt>
                <c:pt idx="2257">
                  <c:v>Thijs</c:v>
                </c:pt>
                <c:pt idx="2258">
                  <c:v>Tim</c:v>
                </c:pt>
                <c:pt idx="2259">
                  <c:v>Geert</c:v>
                </c:pt>
                <c:pt idx="2260">
                  <c:v>Anne-Marie</c:v>
                </c:pt>
                <c:pt idx="2261">
                  <c:v>Anne</c:v>
                </c:pt>
                <c:pt idx="2262">
                  <c:v>Emilie</c:v>
                </c:pt>
                <c:pt idx="2263">
                  <c:v>Amandine</c:v>
                </c:pt>
                <c:pt idx="2264">
                  <c:v>Serge</c:v>
                </c:pt>
                <c:pt idx="2265">
                  <c:v>François</c:v>
                </c:pt>
                <c:pt idx="2266">
                  <c:v>Pierre</c:v>
                </c:pt>
                <c:pt idx="2267">
                  <c:v>Pierre</c:v>
                </c:pt>
                <c:pt idx="2268">
                  <c:v>Dominique</c:v>
                </c:pt>
                <c:pt idx="2269">
                  <c:v>Dries</c:v>
                </c:pt>
                <c:pt idx="2270">
                  <c:v>Thomas</c:v>
                </c:pt>
                <c:pt idx="2271">
                  <c:v>Romain</c:v>
                </c:pt>
                <c:pt idx="2272">
                  <c:v>Denis</c:v>
                </c:pt>
                <c:pt idx="2273">
                  <c:v>Wim</c:v>
                </c:pt>
                <c:pt idx="2274">
                  <c:v>Jarno</c:v>
                </c:pt>
                <c:pt idx="2275">
                  <c:v>Freddy</c:v>
                </c:pt>
                <c:pt idx="2276">
                  <c:v>Tessa</c:v>
                </c:pt>
                <c:pt idx="2277">
                  <c:v>Stijn</c:v>
                </c:pt>
                <c:pt idx="2278">
                  <c:v>Tatiana</c:v>
                </c:pt>
                <c:pt idx="2279">
                  <c:v>Jimmy</c:v>
                </c:pt>
                <c:pt idx="2280">
                  <c:v>Davy</c:v>
                </c:pt>
                <c:pt idx="2281">
                  <c:v>Bart</c:v>
                </c:pt>
                <c:pt idx="2282">
                  <c:v>Simon</c:v>
                </c:pt>
                <c:pt idx="2283">
                  <c:v>Didier</c:v>
                </c:pt>
                <c:pt idx="2284">
                  <c:v>Yves</c:v>
                </c:pt>
                <c:pt idx="2285">
                  <c:v>Pia</c:v>
                </c:pt>
                <c:pt idx="2286">
                  <c:v>Julien</c:v>
                </c:pt>
                <c:pt idx="2287">
                  <c:v>François</c:v>
                </c:pt>
                <c:pt idx="2288">
                  <c:v>Pascal</c:v>
                </c:pt>
                <c:pt idx="2289">
                  <c:v>Valérie</c:v>
                </c:pt>
                <c:pt idx="2290">
                  <c:v>Stéphane</c:v>
                </c:pt>
                <c:pt idx="2291">
                  <c:v>Franky</c:v>
                </c:pt>
                <c:pt idx="2292">
                  <c:v>Patrick</c:v>
                </c:pt>
                <c:pt idx="2293">
                  <c:v>Maarten</c:v>
                </c:pt>
                <c:pt idx="2294">
                  <c:v>Jeroen</c:v>
                </c:pt>
                <c:pt idx="2295">
                  <c:v>Els</c:v>
                </c:pt>
                <c:pt idx="2296">
                  <c:v>Marjolijn</c:v>
                </c:pt>
                <c:pt idx="2297">
                  <c:v>Lore</c:v>
                </c:pt>
                <c:pt idx="2298">
                  <c:v>Liesbeth</c:v>
                </c:pt>
                <c:pt idx="2299">
                  <c:v>Dirk</c:v>
                </c:pt>
                <c:pt idx="2300">
                  <c:v>Marieke</c:v>
                </c:pt>
                <c:pt idx="2301">
                  <c:v>Jelle</c:v>
                </c:pt>
                <c:pt idx="2302">
                  <c:v>Alissa</c:v>
                </c:pt>
                <c:pt idx="2303">
                  <c:v>Patrick</c:v>
                </c:pt>
                <c:pt idx="2304">
                  <c:v>Caroline</c:v>
                </c:pt>
                <c:pt idx="2305">
                  <c:v>Jenny</c:v>
                </c:pt>
                <c:pt idx="2306">
                  <c:v>Peter</c:v>
                </c:pt>
                <c:pt idx="2307">
                  <c:v>Ignace</c:v>
                </c:pt>
                <c:pt idx="2308">
                  <c:v>Ria</c:v>
                </c:pt>
                <c:pt idx="2309">
                  <c:v>Nancy</c:v>
                </c:pt>
                <c:pt idx="2310">
                  <c:v>Dries</c:v>
                </c:pt>
                <c:pt idx="2311">
                  <c:v>Koert</c:v>
                </c:pt>
                <c:pt idx="2312">
                  <c:v>Els</c:v>
                </c:pt>
                <c:pt idx="2313">
                  <c:v>Benny</c:v>
                </c:pt>
                <c:pt idx="2314">
                  <c:v>Oswald</c:v>
                </c:pt>
                <c:pt idx="2315">
                  <c:v>Renaat</c:v>
                </c:pt>
                <c:pt idx="2316">
                  <c:v>Annemie</c:v>
                </c:pt>
                <c:pt idx="2317">
                  <c:v>Vincent</c:v>
                </c:pt>
                <c:pt idx="2318">
                  <c:v>Michael</c:v>
                </c:pt>
                <c:pt idx="2319">
                  <c:v>Maïté</c:v>
                </c:pt>
                <c:pt idx="2320">
                  <c:v>Gaike</c:v>
                </c:pt>
                <c:pt idx="2321">
                  <c:v>Robin</c:v>
                </c:pt>
                <c:pt idx="2322">
                  <c:v>Dirk</c:v>
                </c:pt>
                <c:pt idx="2323">
                  <c:v>Matthias</c:v>
                </c:pt>
                <c:pt idx="2324">
                  <c:v>Katrijn</c:v>
                </c:pt>
                <c:pt idx="2325">
                  <c:v>Serge</c:v>
                </c:pt>
                <c:pt idx="2326">
                  <c:v>Marie-Cecile</c:v>
                </c:pt>
                <c:pt idx="2327">
                  <c:v>Wouter</c:v>
                </c:pt>
                <c:pt idx="2328">
                  <c:v>Tom</c:v>
                </c:pt>
                <c:pt idx="2329">
                  <c:v>Hilde</c:v>
                </c:pt>
                <c:pt idx="2330">
                  <c:v>Magda</c:v>
                </c:pt>
                <c:pt idx="2331">
                  <c:v>Chris</c:v>
                </c:pt>
                <c:pt idx="2332">
                  <c:v>Pieter</c:v>
                </c:pt>
                <c:pt idx="2333">
                  <c:v>Joris</c:v>
                </c:pt>
                <c:pt idx="2334">
                  <c:v>Helen</c:v>
                </c:pt>
                <c:pt idx="2335">
                  <c:v>Hubert</c:v>
                </c:pt>
                <c:pt idx="2336">
                  <c:v>Raf</c:v>
                </c:pt>
                <c:pt idx="2337">
                  <c:v>Davy</c:v>
                </c:pt>
                <c:pt idx="2338">
                  <c:v>Thierry</c:v>
                </c:pt>
                <c:pt idx="2339">
                  <c:v>Koen</c:v>
                </c:pt>
                <c:pt idx="2340">
                  <c:v>Angeline</c:v>
                </c:pt>
                <c:pt idx="2341">
                  <c:v>Marion</c:v>
                </c:pt>
                <c:pt idx="2342">
                  <c:v>Bart</c:v>
                </c:pt>
                <c:pt idx="2343">
                  <c:v>Marc</c:v>
                </c:pt>
                <c:pt idx="2344">
                  <c:v>Nikolaas</c:v>
                </c:pt>
                <c:pt idx="2345">
                  <c:v>Inge</c:v>
                </c:pt>
                <c:pt idx="2346">
                  <c:v>Bruno</c:v>
                </c:pt>
                <c:pt idx="2347">
                  <c:v>Glenn</c:v>
                </c:pt>
                <c:pt idx="2348">
                  <c:v>Joke</c:v>
                </c:pt>
                <c:pt idx="2349">
                  <c:v>Kenny</c:v>
                </c:pt>
                <c:pt idx="2350">
                  <c:v>Davy</c:v>
                </c:pt>
                <c:pt idx="2351">
                  <c:v>Koen</c:v>
                </c:pt>
                <c:pt idx="2352">
                  <c:v>Steven</c:v>
                </c:pt>
                <c:pt idx="2353">
                  <c:v>Aaron</c:v>
                </c:pt>
                <c:pt idx="2354">
                  <c:v>Risa</c:v>
                </c:pt>
                <c:pt idx="2355">
                  <c:v>Ken</c:v>
                </c:pt>
                <c:pt idx="2356">
                  <c:v>Jurgen</c:v>
                </c:pt>
                <c:pt idx="2357">
                  <c:v>Rune</c:v>
                </c:pt>
                <c:pt idx="2358">
                  <c:v>Noor</c:v>
                </c:pt>
                <c:pt idx="2359">
                  <c:v>Johan</c:v>
                </c:pt>
                <c:pt idx="2360">
                  <c:v>Jo</c:v>
                </c:pt>
                <c:pt idx="2361">
                  <c:v>Alexander</c:v>
                </c:pt>
                <c:pt idx="2362">
                  <c:v>Luc</c:v>
                </c:pt>
                <c:pt idx="2363">
                  <c:v>Peter</c:v>
                </c:pt>
                <c:pt idx="2364">
                  <c:v>Stijn</c:v>
                </c:pt>
                <c:pt idx="2365">
                  <c:v>Tamara</c:v>
                </c:pt>
                <c:pt idx="2366">
                  <c:v>Martine</c:v>
                </c:pt>
                <c:pt idx="2367">
                  <c:v>Suzy</c:v>
                </c:pt>
                <c:pt idx="2368">
                  <c:v>Brenda</c:v>
                </c:pt>
                <c:pt idx="2369">
                  <c:v>Stephan</c:v>
                </c:pt>
                <c:pt idx="2370">
                  <c:v>Koen</c:v>
                </c:pt>
                <c:pt idx="2371">
                  <c:v>Pieter-Jan</c:v>
                </c:pt>
                <c:pt idx="2372">
                  <c:v>Julio</c:v>
                </c:pt>
                <c:pt idx="2373">
                  <c:v>Ken</c:v>
                </c:pt>
                <c:pt idx="2374">
                  <c:v>Emily</c:v>
                </c:pt>
                <c:pt idx="2375">
                  <c:v>Hans</c:v>
                </c:pt>
                <c:pt idx="2376">
                  <c:v>Lies</c:v>
                </c:pt>
                <c:pt idx="2377">
                  <c:v>Jana</c:v>
                </c:pt>
                <c:pt idx="2378">
                  <c:v>Andy</c:v>
                </c:pt>
                <c:pt idx="2379">
                  <c:v>Dimitri</c:v>
                </c:pt>
                <c:pt idx="2380">
                  <c:v>Patrick</c:v>
                </c:pt>
                <c:pt idx="2381">
                  <c:v>Sebastiaan</c:v>
                </c:pt>
                <c:pt idx="2382">
                  <c:v>Dimitri</c:v>
                </c:pt>
                <c:pt idx="2383">
                  <c:v>Stany</c:v>
                </c:pt>
                <c:pt idx="2384">
                  <c:v>Christophe</c:v>
                </c:pt>
                <c:pt idx="2385">
                  <c:v>Jorre</c:v>
                </c:pt>
                <c:pt idx="2386">
                  <c:v>Charlotte</c:v>
                </c:pt>
                <c:pt idx="2387">
                  <c:v>Kim</c:v>
                </c:pt>
                <c:pt idx="2388">
                  <c:v>Heidi</c:v>
                </c:pt>
                <c:pt idx="2389">
                  <c:v>Frederik</c:v>
                </c:pt>
                <c:pt idx="2390">
                  <c:v>Laura</c:v>
                </c:pt>
                <c:pt idx="2391">
                  <c:v>Jürgen</c:v>
                </c:pt>
                <c:pt idx="2392">
                  <c:v>David</c:v>
                </c:pt>
                <c:pt idx="2393">
                  <c:v>Tine</c:v>
                </c:pt>
                <c:pt idx="2394">
                  <c:v>Sharon</c:v>
                </c:pt>
                <c:pt idx="2395">
                  <c:v>Barry</c:v>
                </c:pt>
                <c:pt idx="2396">
                  <c:v>Katrien</c:v>
                </c:pt>
                <c:pt idx="2397">
                  <c:v>Fabio</c:v>
                </c:pt>
                <c:pt idx="2398">
                  <c:v>Ilse</c:v>
                </c:pt>
                <c:pt idx="2399">
                  <c:v>Arezki</c:v>
                </c:pt>
                <c:pt idx="2400">
                  <c:v>t Gezelschap</c:v>
                </c:pt>
                <c:pt idx="2401">
                  <c:v>Spelen Op Zolder</c:v>
                </c:pt>
                <c:pt idx="2402">
                  <c:v>Speelduivel</c:v>
                </c:pt>
                <c:pt idx="2403">
                  <c:v>Kierewiet</c:v>
                </c:pt>
                <c:pt idx="2404">
                  <c:v>Speelduivel</c:v>
                </c:pt>
                <c:pt idx="2405">
                  <c:v>t Gezelschap</c:v>
                </c:pt>
                <c:pt idx="2406">
                  <c:v>Speelduivel</c:v>
                </c:pt>
                <c:pt idx="2407">
                  <c:v>t Gezelschap</c:v>
                </c:pt>
                <c:pt idx="2408">
                  <c:v>x</c:v>
                </c:pt>
                <c:pt idx="2409">
                  <c:v/>
                </c:pt>
                <c:pt idx="2410">
                  <c:v>Prettig gescoord</c:v>
                </c:pt>
                <c:pt idx="2411">
                  <c:v/>
                </c:pt>
                <c:pt idx="2412">
                  <c:v/>
                </c:pt>
                <c:pt idx="2413">
                  <c:v>De Bokkensprong</c:v>
                </c:pt>
                <c:pt idx="2414">
                  <c:v>Teenentander</c:v>
                </c:pt>
                <c:pt idx="2415">
                  <c:v>Spelen Op Zolder</c:v>
                </c:pt>
                <c:pt idx="2416">
                  <c:v/>
                </c:pt>
                <c:pt idx="2417">
                  <c:v>Spelen Op Zolder</c:v>
                </c:pt>
                <c:pt idx="2418">
                  <c:v>De Speeldoos</c:v>
                </c:pt>
                <c:pt idx="2419">
                  <c:v>HQ Gaming Club</c:v>
                </c:pt>
                <c:pt idx="2420">
                  <c:v>x</c:v>
                </c:pt>
                <c:pt idx="2421">
                  <c:v>Forum Schelle</c:v>
                </c:pt>
                <c:pt idx="2422">
                  <c:v/>
                </c:pt>
                <c:pt idx="2423">
                  <c:v>Prettig gescoord</c:v>
                </c:pt>
                <c:pt idx="2424">
                  <c:v/>
                </c:pt>
                <c:pt idx="2425">
                  <c:v>Winning Movez</c:v>
                </c:pt>
                <c:pt idx="2426">
                  <c:v/>
                </c:pt>
                <c:pt idx="2427">
                  <c:v>Kierewiet</c:v>
                </c:pt>
                <c:pt idx="2428">
                  <c:v/>
                </c:pt>
                <c:pt idx="2429">
                  <c:v>HQ Gaming Club</c:v>
                </c:pt>
                <c:pt idx="2430">
                  <c:v/>
                </c:pt>
                <c:pt idx="2431">
                  <c:v/>
                </c:pt>
                <c:pt idx="2432">
                  <c:v>Spelen Op Zolder</c:v>
                </c:pt>
                <c:pt idx="2433">
                  <c:v>Spelen Op Zolder</c:v>
                </c:pt>
                <c:pt idx="2434">
                  <c:v>Spelen Op Zolder</c:v>
                </c:pt>
                <c:pt idx="2435">
                  <c:v>De Pionne</c:v>
                </c:pt>
                <c:pt idx="2436">
                  <c:v>Spelen Op Zolder</c:v>
                </c:pt>
                <c:pt idx="2437">
                  <c:v/>
                </c:pt>
                <c:pt idx="2438">
                  <c:v>Imagimonde</c:v>
                </c:pt>
                <c:pt idx="2439">
                  <c:v/>
                </c:pt>
                <c:pt idx="2440">
                  <c:v>t Gezelschap</c:v>
                </c:pt>
                <c:pt idx="2441">
                  <c:v>Winning Movez</c:v>
                </c:pt>
                <c:pt idx="2442">
                  <c:v>De Speeldoos</c:v>
                </c:pt>
                <c:pt idx="2443">
                  <c:v/>
                </c:pt>
                <c:pt idx="2444">
                  <c:v>3 Promille</c:v>
                </c:pt>
                <c:pt idx="2445">
                  <c:v>Speelduivel</c:v>
                </c:pt>
                <c:pt idx="2446">
                  <c:v>3 Promille</c:v>
                </c:pt>
                <c:pt idx="2447">
                  <c:v/>
                </c:pt>
                <c:pt idx="2448">
                  <c:v/>
                </c:pt>
                <c:pt idx="2449">
                  <c:v>Spelen Op Zolder</c:v>
                </c:pt>
                <c:pt idx="2450">
                  <c:v>x</c:v>
                </c:pt>
                <c:pt idx="2451">
                  <c:v/>
                </c:pt>
                <c:pt idx="2452">
                  <c:v>Alpa-Ludismes</c:v>
                </c:pt>
                <c:pt idx="2453">
                  <c:v/>
                </c:pt>
                <c:pt idx="2454">
                  <c:v>Kierewiet</c:v>
                </c:pt>
                <c:pt idx="2455">
                  <c:v/>
                </c:pt>
                <c:pt idx="2456">
                  <c:v>t Gezelschap</c:v>
                </c:pt>
                <c:pt idx="2457">
                  <c:v>Forum Schelle</c:v>
                </c:pt>
                <c:pt idx="2458">
                  <c:v/>
                </c:pt>
                <c:pt idx="2459">
                  <c:v>Spelen Op Zolder</c:v>
                </c:pt>
                <c:pt idx="2460">
                  <c:v>Speelduivel</c:v>
                </c:pt>
                <c:pt idx="2461">
                  <c:v/>
                </c:pt>
                <c:pt idx="2462">
                  <c:v>t Gezelschap</c:v>
                </c:pt>
                <c:pt idx="2463">
                  <c:v/>
                </c:pt>
                <c:pt idx="2464">
                  <c:v>De Loopinos</c:v>
                </c:pt>
                <c:pt idx="2465">
                  <c:v>Speelduivel</c:v>
                </c:pt>
                <c:pt idx="2466">
                  <c:v>De Speeldoos</c:v>
                </c:pt>
                <c:pt idx="2467">
                  <c:v>In Ludo Veritas</c:v>
                </c:pt>
                <c:pt idx="2468">
                  <c:v/>
                </c:pt>
                <c:pt idx="2469">
                  <c:v/>
                </c:pt>
                <c:pt idx="2470">
                  <c:v/>
                </c:pt>
                <c:pt idx="2471">
                  <c:v/>
                </c:pt>
                <c:pt idx="2472">
                  <c:v/>
                </c:pt>
                <c:pt idx="2473">
                  <c:v/>
                </c:pt>
                <c:pt idx="2474">
                  <c:v/>
                </c:pt>
                <c:pt idx="2475">
                  <c:v/>
                </c:pt>
                <c:pt idx="2476">
                  <c:v/>
                </c:pt>
                <c:pt idx="2477">
                  <c:v>3 Promille</c:v>
                </c:pt>
                <c:pt idx="2478">
                  <c:v>Free Companions</c:v>
                </c:pt>
                <c:pt idx="2479">
                  <c:v/>
                </c:pt>
                <c:pt idx="2480">
                  <c:v/>
                </c:pt>
                <c:pt idx="2481">
                  <c:v/>
                </c:pt>
                <c:pt idx="2482">
                  <c:v/>
                </c:pt>
                <c:pt idx="2483">
                  <c:v>Winning Movez</c:v>
                </c:pt>
                <c:pt idx="2484">
                  <c:v/>
                </c:pt>
                <c:pt idx="2485">
                  <c:v>Spelen Op Zolder</c:v>
                </c:pt>
                <c:pt idx="2486">
                  <c:v/>
                </c:pt>
                <c:pt idx="2487">
                  <c:v>HQ Gaming Club</c:v>
                </c:pt>
                <c:pt idx="2488">
                  <c:v>Hof van Watervliet</c:v>
                </c:pt>
                <c:pt idx="2489">
                  <c:v/>
                </c:pt>
                <c:pt idx="2490">
                  <c:v>Winning Movez</c:v>
                </c:pt>
                <c:pt idx="2491">
                  <c:v/>
                </c:pt>
                <c:pt idx="2492">
                  <c:v>Spelen Op Zolder</c:v>
                </c:pt>
                <c:pt idx="2493">
                  <c:v/>
                </c:pt>
                <c:pt idx="2494">
                  <c:v>Winning Movez</c:v>
                </c:pt>
                <c:pt idx="2495">
                  <c:v/>
                </c:pt>
                <c:pt idx="2496">
                  <c:v/>
                </c:pt>
                <c:pt idx="2497">
                  <c:v>x</c:v>
                </c:pt>
                <c:pt idx="2498">
                  <c:v/>
                </c:pt>
                <c:pt idx="2499">
                  <c:v>Winning Movez</c:v>
                </c:pt>
                <c:pt idx="2500">
                  <c:v/>
                </c:pt>
                <c:pt idx="2501">
                  <c:v/>
                </c:pt>
                <c:pt idx="2502">
                  <c:v>De Speltafel</c:v>
                </c:pt>
                <c:pt idx="2503">
                  <c:v/>
                </c:pt>
                <c:pt idx="2504">
                  <c:v/>
                </c:pt>
                <c:pt idx="2505">
                  <c:v>Winning Movez</c:v>
                </c:pt>
                <c:pt idx="2506">
                  <c:v/>
                </c:pt>
                <c:pt idx="2507">
                  <c:v>De Loopinos</c:v>
                </c:pt>
                <c:pt idx="2508">
                  <c:v>HQ Gaming Club</c:v>
                </c:pt>
                <c:pt idx="2509">
                  <c:v/>
                </c:pt>
                <c:pt idx="2510">
                  <c:v/>
                </c:pt>
                <c:pt idx="2511">
                  <c:v>Spelen Op Zolder</c:v>
                </c:pt>
                <c:pt idx="2512">
                  <c:v>Speelduivel</c:v>
                </c:pt>
                <c:pt idx="2513">
                  <c:v/>
                </c:pt>
                <c:pt idx="2514">
                  <c:v/>
                </c:pt>
                <c:pt idx="2515">
                  <c:v/>
                </c:pt>
                <c:pt idx="2516">
                  <c:v>Kenens brothers</c:v>
                </c:pt>
                <c:pt idx="2517">
                  <c:v>t Gezelschap</c:v>
                </c:pt>
                <c:pt idx="2518">
                  <c:v/>
                </c:pt>
                <c:pt idx="2519">
                  <c:v/>
                </c:pt>
                <c:pt idx="2520">
                  <c:v/>
                </c:pt>
                <c:pt idx="2521">
                  <c:v/>
                </c:pt>
                <c:pt idx="2522">
                  <c:v>Spelen Op Zolder</c:v>
                </c:pt>
                <c:pt idx="2523">
                  <c:v>Spelgevaar</c:v>
                </c:pt>
                <c:pt idx="2524">
                  <c:v/>
                </c:pt>
                <c:pt idx="2525">
                  <c:v/>
                </c:pt>
                <c:pt idx="2526">
                  <c:v>Winning Movez</c:v>
                </c:pt>
                <c:pt idx="2527">
                  <c:v/>
                </c:pt>
                <c:pt idx="2528">
                  <c:v>x</c:v>
                </c:pt>
                <c:pt idx="2529">
                  <c:v>x</c:v>
                </c:pt>
                <c:pt idx="2530">
                  <c:v/>
                </c:pt>
                <c:pt idx="2531">
                  <c:v>Free Companions</c:v>
                </c:pt>
                <c:pt idx="2532">
                  <c:v/>
                </c:pt>
                <c:pt idx="2533">
                  <c:v/>
                </c:pt>
                <c:pt idx="2534">
                  <c:v>De Speeldoos</c:v>
                </c:pt>
                <c:pt idx="2535">
                  <c:v/>
                </c:pt>
                <c:pt idx="2536">
                  <c:v/>
                </c:pt>
                <c:pt idx="2537">
                  <c:v/>
                </c:pt>
                <c:pt idx="2538">
                  <c:v/>
                </c:pt>
                <c:pt idx="2539">
                  <c:v/>
                </c:pt>
                <c:pt idx="2540">
                  <c:v/>
                </c:pt>
                <c:pt idx="2541">
                  <c:v/>
                </c:pt>
                <c:pt idx="2542">
                  <c:v/>
                </c:pt>
                <c:pt idx="2543">
                  <c:v/>
                </c:pt>
                <c:pt idx="2544">
                  <c:v/>
                </c:pt>
                <c:pt idx="2545">
                  <c:v/>
                </c:pt>
                <c:pt idx="2546">
                  <c:v>Speelduivel</c:v>
                </c:pt>
                <c:pt idx="2547">
                  <c:v/>
                </c:pt>
                <c:pt idx="2548">
                  <c:v/>
                </c:pt>
                <c:pt idx="2549">
                  <c:v/>
                </c:pt>
                <c:pt idx="2550">
                  <c:v/>
                </c:pt>
                <c:pt idx="2551">
                  <c:v/>
                </c:pt>
                <c:pt idx="2552">
                  <c:v/>
                </c:pt>
                <c:pt idx="2553">
                  <c:v/>
                </c:pt>
                <c:pt idx="2554">
                  <c:v/>
                </c:pt>
                <c:pt idx="2555">
                  <c:v/>
                </c:pt>
                <c:pt idx="2556">
                  <c:v/>
                </c:pt>
                <c:pt idx="2557">
                  <c:v/>
                </c:pt>
                <c:pt idx="2558">
                  <c:v/>
                </c:pt>
                <c:pt idx="2559">
                  <c:v/>
                </c:pt>
                <c:pt idx="2560">
                  <c:v/>
                </c:pt>
                <c:pt idx="2561">
                  <c:v/>
                </c:pt>
                <c:pt idx="2562">
                  <c:v/>
                </c:pt>
                <c:pt idx="2563">
                  <c:v/>
                </c:pt>
                <c:pt idx="2564">
                  <c:v/>
                </c:pt>
                <c:pt idx="2565">
                  <c:v/>
                </c:pt>
                <c:pt idx="2566">
                  <c:v/>
                </c:pt>
                <c:pt idx="2567">
                  <c:v/>
                </c:pt>
                <c:pt idx="2568">
                  <c:v/>
                </c:pt>
                <c:pt idx="2569">
                  <c:v/>
                </c:pt>
                <c:pt idx="2570">
                  <c:v/>
                </c:pt>
                <c:pt idx="2571">
                  <c:v/>
                </c:pt>
                <c:pt idx="2572">
                  <c:v/>
                </c:pt>
                <c:pt idx="2573">
                  <c:v/>
                </c:pt>
                <c:pt idx="2574">
                  <c:v/>
                </c:pt>
                <c:pt idx="2575">
                  <c:v/>
                </c:pt>
                <c:pt idx="2576">
                  <c:v/>
                </c:pt>
                <c:pt idx="2577">
                  <c:v/>
                </c:pt>
                <c:pt idx="2578">
                  <c:v/>
                </c:pt>
                <c:pt idx="2579">
                  <c:v/>
                </c:pt>
                <c:pt idx="2580">
                  <c:v/>
                </c:pt>
                <c:pt idx="2581">
                  <c:v/>
                </c:pt>
                <c:pt idx="2582">
                  <c:v/>
                </c:pt>
                <c:pt idx="2583">
                  <c:v/>
                </c:pt>
                <c:pt idx="2584">
                  <c:v/>
                </c:pt>
                <c:pt idx="2585">
                  <c:v/>
                </c:pt>
                <c:pt idx="2586">
                  <c:v/>
                </c:pt>
                <c:pt idx="2587">
                  <c:v/>
                </c:pt>
                <c:pt idx="2588">
                  <c:v/>
                </c:pt>
                <c:pt idx="2589">
                  <c:v/>
                </c:pt>
                <c:pt idx="2590">
                  <c:v/>
                </c:pt>
                <c:pt idx="2591">
                  <c:v/>
                </c:pt>
                <c:pt idx="2592">
                  <c:v/>
                </c:pt>
                <c:pt idx="2593">
                  <c:v/>
                </c:pt>
                <c:pt idx="2594">
                  <c:v/>
                </c:pt>
                <c:pt idx="2595">
                  <c:v/>
                </c:pt>
                <c:pt idx="2596">
                  <c:v/>
                </c:pt>
                <c:pt idx="2597">
                  <c:v/>
                </c:pt>
                <c:pt idx="2598">
                  <c:v/>
                </c:pt>
                <c:pt idx="2599">
                  <c:v/>
                </c:pt>
                <c:pt idx="2600">
                  <c:v/>
                </c:pt>
                <c:pt idx="2601">
                  <c:v/>
                </c:pt>
                <c:pt idx="2602">
                  <c:v/>
                </c:pt>
                <c:pt idx="2603">
                  <c:v/>
                </c:pt>
                <c:pt idx="2604">
                  <c:v/>
                </c:pt>
                <c:pt idx="2605">
                  <c:v/>
                </c:pt>
                <c:pt idx="2606">
                  <c:v/>
                </c:pt>
                <c:pt idx="2607">
                  <c:v/>
                </c:pt>
                <c:pt idx="2608">
                  <c:v/>
                </c:pt>
                <c:pt idx="2609">
                  <c:v/>
                </c:pt>
                <c:pt idx="2610">
                  <c:v/>
                </c:pt>
                <c:pt idx="2611">
                  <c:v/>
                </c:pt>
                <c:pt idx="2612">
                  <c:v/>
                </c:pt>
                <c:pt idx="2613">
                  <c:v/>
                </c:pt>
                <c:pt idx="2614">
                  <c:v/>
                </c:pt>
                <c:pt idx="2615">
                  <c:v/>
                </c:pt>
                <c:pt idx="2616">
                  <c:v/>
                </c:pt>
                <c:pt idx="2617">
                  <c:v/>
                </c:pt>
                <c:pt idx="2618">
                  <c:v/>
                </c:pt>
                <c:pt idx="2619">
                  <c:v/>
                </c:pt>
                <c:pt idx="2620">
                  <c:v/>
                </c:pt>
                <c:pt idx="2621">
                  <c:v/>
                </c:pt>
                <c:pt idx="2622">
                  <c:v/>
                </c:pt>
                <c:pt idx="2623">
                  <c:v/>
                </c:pt>
                <c:pt idx="2624">
                  <c:v/>
                </c:pt>
                <c:pt idx="2625">
                  <c:v/>
                </c:pt>
                <c:pt idx="2626">
                  <c:v/>
                </c:pt>
                <c:pt idx="2627">
                  <c:v/>
                </c:pt>
                <c:pt idx="2628">
                  <c:v/>
                </c:pt>
                <c:pt idx="2629">
                  <c:v/>
                </c:pt>
                <c:pt idx="2630">
                  <c:v/>
                </c:pt>
                <c:pt idx="2631">
                  <c:v/>
                </c:pt>
                <c:pt idx="2632">
                  <c:v/>
                </c:pt>
                <c:pt idx="2633">
                  <c:v/>
                </c:pt>
                <c:pt idx="2634">
                  <c:v/>
                </c:pt>
                <c:pt idx="2635">
                  <c:v/>
                </c:pt>
                <c:pt idx="2636">
                  <c:v/>
                </c:pt>
                <c:pt idx="2637">
                  <c:v/>
                </c:pt>
                <c:pt idx="2638">
                  <c:v/>
                </c:pt>
                <c:pt idx="2639">
                  <c:v/>
                </c:pt>
                <c:pt idx="2640">
                  <c:v/>
                </c:pt>
                <c:pt idx="2641">
                  <c:v/>
                </c:pt>
                <c:pt idx="2642">
                  <c:v/>
                </c:pt>
                <c:pt idx="2643">
                  <c:v/>
                </c:pt>
                <c:pt idx="2644">
                  <c:v/>
                </c:pt>
                <c:pt idx="2645">
                  <c:v/>
                </c:pt>
                <c:pt idx="2646">
                  <c:v/>
                </c:pt>
                <c:pt idx="2647">
                  <c:v/>
                </c:pt>
                <c:pt idx="2648">
                  <c:v/>
                </c:pt>
                <c:pt idx="2649">
                  <c:v/>
                </c:pt>
                <c:pt idx="2650">
                  <c:v/>
                </c:pt>
                <c:pt idx="2651">
                  <c:v/>
                </c:pt>
                <c:pt idx="2652">
                  <c:v/>
                </c:pt>
                <c:pt idx="2653">
                  <c:v/>
                </c:pt>
                <c:pt idx="2654">
                  <c:v/>
                </c:pt>
                <c:pt idx="2655">
                  <c:v/>
                </c:pt>
                <c:pt idx="2656">
                  <c:v/>
                </c:pt>
                <c:pt idx="2657">
                  <c:v/>
                </c:pt>
                <c:pt idx="2658">
                  <c:v/>
                </c:pt>
                <c:pt idx="2659">
                  <c:v/>
                </c:pt>
                <c:pt idx="2660">
                  <c:v/>
                </c:pt>
                <c:pt idx="2661">
                  <c:v/>
                </c:pt>
                <c:pt idx="2662">
                  <c:v/>
                </c:pt>
                <c:pt idx="2663">
                  <c:v/>
                </c:pt>
                <c:pt idx="2664">
                  <c:v/>
                </c:pt>
                <c:pt idx="2665">
                  <c:v/>
                </c:pt>
                <c:pt idx="2666">
                  <c:v/>
                </c:pt>
                <c:pt idx="2667">
                  <c:v/>
                </c:pt>
                <c:pt idx="2668">
                  <c:v/>
                </c:pt>
                <c:pt idx="2669">
                  <c:v/>
                </c:pt>
                <c:pt idx="2670">
                  <c:v/>
                </c:pt>
                <c:pt idx="2671">
                  <c:v/>
                </c:pt>
                <c:pt idx="2672">
                  <c:v/>
                </c:pt>
                <c:pt idx="2673">
                  <c:v/>
                </c:pt>
                <c:pt idx="2674">
                  <c:v/>
                </c:pt>
                <c:pt idx="2675">
                  <c:v/>
                </c:pt>
                <c:pt idx="2676">
                  <c:v/>
                </c:pt>
                <c:pt idx="2677">
                  <c:v/>
                </c:pt>
                <c:pt idx="2678">
                  <c:v/>
                </c:pt>
                <c:pt idx="2679">
                  <c:v/>
                </c:pt>
                <c:pt idx="2680">
                  <c:v/>
                </c:pt>
                <c:pt idx="2681">
                  <c:v/>
                </c:pt>
                <c:pt idx="2682">
                  <c:v/>
                </c:pt>
                <c:pt idx="2683">
                  <c:v/>
                </c:pt>
                <c:pt idx="2684">
                  <c:v/>
                </c:pt>
                <c:pt idx="2685">
                  <c:v/>
                </c:pt>
                <c:pt idx="2686">
                  <c:v/>
                </c:pt>
                <c:pt idx="2687">
                  <c:v/>
                </c:pt>
                <c:pt idx="2688">
                  <c:v/>
                </c:pt>
                <c:pt idx="2689">
                  <c:v/>
                </c:pt>
                <c:pt idx="2690">
                  <c:v/>
                </c:pt>
                <c:pt idx="2691">
                  <c:v/>
                </c:pt>
                <c:pt idx="2692">
                  <c:v/>
                </c:pt>
                <c:pt idx="2693">
                  <c:v/>
                </c:pt>
                <c:pt idx="2694">
                  <c:v/>
                </c:pt>
                <c:pt idx="2695">
                  <c:v/>
                </c:pt>
                <c:pt idx="2696">
                  <c:v/>
                </c:pt>
                <c:pt idx="2697">
                  <c:v/>
                </c:pt>
                <c:pt idx="2698">
                  <c:v/>
                </c:pt>
                <c:pt idx="2699">
                  <c:v/>
                </c:pt>
                <c:pt idx="2700">
                  <c:v/>
                </c:pt>
                <c:pt idx="2701">
                  <c:v/>
                </c:pt>
                <c:pt idx="2702">
                  <c:v/>
                </c:pt>
                <c:pt idx="2703">
                  <c:v/>
                </c:pt>
                <c:pt idx="2704">
                  <c:v/>
                </c:pt>
                <c:pt idx="2705">
                  <c:v/>
                </c:pt>
                <c:pt idx="2706">
                  <c:v/>
                </c:pt>
                <c:pt idx="2707">
                  <c:v/>
                </c:pt>
                <c:pt idx="2708">
                  <c:v/>
                </c:pt>
                <c:pt idx="2709">
                  <c:v/>
                </c:pt>
                <c:pt idx="2710">
                  <c:v/>
                </c:pt>
                <c:pt idx="2711">
                  <c:v/>
                </c:pt>
                <c:pt idx="2712">
                  <c:v/>
                </c:pt>
                <c:pt idx="2713">
                  <c:v/>
                </c:pt>
                <c:pt idx="2714">
                  <c:v/>
                </c:pt>
                <c:pt idx="2715">
                  <c:v/>
                </c:pt>
                <c:pt idx="2716">
                  <c:v/>
                </c:pt>
                <c:pt idx="2717">
                  <c:v/>
                </c:pt>
                <c:pt idx="2718">
                  <c:v/>
                </c:pt>
                <c:pt idx="2719">
                  <c:v/>
                </c:pt>
                <c:pt idx="2720">
                  <c:v/>
                </c:pt>
                <c:pt idx="2721">
                  <c:v/>
                </c:pt>
                <c:pt idx="2722">
                  <c:v/>
                </c:pt>
                <c:pt idx="2723">
                  <c:v/>
                </c:pt>
                <c:pt idx="2724">
                  <c:v/>
                </c:pt>
                <c:pt idx="2725">
                  <c:v/>
                </c:pt>
                <c:pt idx="2726">
                  <c:v/>
                </c:pt>
                <c:pt idx="2727">
                  <c:v/>
                </c:pt>
                <c:pt idx="2728">
                  <c:v/>
                </c:pt>
                <c:pt idx="2729">
                  <c:v/>
                </c:pt>
                <c:pt idx="2730">
                  <c:v/>
                </c:pt>
                <c:pt idx="2731">
                  <c:v/>
                </c:pt>
                <c:pt idx="2732">
                  <c:v/>
                </c:pt>
                <c:pt idx="2733">
                  <c:v/>
                </c:pt>
                <c:pt idx="2734">
                  <c:v/>
                </c:pt>
                <c:pt idx="2735">
                  <c:v/>
                </c:pt>
                <c:pt idx="2736">
                  <c:v/>
                </c:pt>
                <c:pt idx="2737">
                  <c:v/>
                </c:pt>
                <c:pt idx="2738">
                  <c:v/>
                </c:pt>
                <c:pt idx="2739">
                  <c:v/>
                </c:pt>
                <c:pt idx="2740">
                  <c:v/>
                </c:pt>
                <c:pt idx="2741">
                  <c:v/>
                </c:pt>
                <c:pt idx="2742">
                  <c:v/>
                </c:pt>
                <c:pt idx="2743">
                  <c:v/>
                </c:pt>
                <c:pt idx="2744">
                  <c:v/>
                </c:pt>
                <c:pt idx="2745">
                  <c:v/>
                </c:pt>
                <c:pt idx="2746">
                  <c:v/>
                </c:pt>
                <c:pt idx="2747">
                  <c:v/>
                </c:pt>
                <c:pt idx="2748">
                  <c:v/>
                </c:pt>
                <c:pt idx="2749">
                  <c:v/>
                </c:pt>
                <c:pt idx="2750">
                  <c:v/>
                </c:pt>
                <c:pt idx="2751">
                  <c:v/>
                </c:pt>
                <c:pt idx="2752">
                  <c:v/>
                </c:pt>
                <c:pt idx="2753">
                  <c:v/>
                </c:pt>
                <c:pt idx="2754">
                  <c:v/>
                </c:pt>
                <c:pt idx="2755">
                  <c:v/>
                </c:pt>
                <c:pt idx="2756">
                  <c:v/>
                </c:pt>
                <c:pt idx="2757">
                  <c:v/>
                </c:pt>
                <c:pt idx="2758">
                  <c:v/>
                </c:pt>
                <c:pt idx="2759">
                  <c:v/>
                </c:pt>
                <c:pt idx="2760">
                  <c:v/>
                </c:pt>
                <c:pt idx="2761">
                  <c:v/>
                </c:pt>
                <c:pt idx="2762">
                  <c:v/>
                </c:pt>
                <c:pt idx="2763">
                  <c:v/>
                </c:pt>
                <c:pt idx="2764">
                  <c:v/>
                </c:pt>
                <c:pt idx="2765">
                  <c:v/>
                </c:pt>
                <c:pt idx="2766">
                  <c:v/>
                </c:pt>
                <c:pt idx="2767">
                  <c:v/>
                </c:pt>
                <c:pt idx="2768">
                  <c:v/>
                </c:pt>
                <c:pt idx="2769">
                  <c:v/>
                </c:pt>
                <c:pt idx="2770">
                  <c:v/>
                </c:pt>
                <c:pt idx="2771">
                  <c:v/>
                </c:pt>
                <c:pt idx="2772">
                  <c:v/>
                </c:pt>
                <c:pt idx="2773">
                  <c:v/>
                </c:pt>
                <c:pt idx="2774">
                  <c:v/>
                </c:pt>
                <c:pt idx="2775">
                  <c:v/>
                </c:pt>
                <c:pt idx="2776">
                  <c:v/>
                </c:pt>
                <c:pt idx="2777">
                  <c:v/>
                </c:pt>
                <c:pt idx="2778">
                  <c:v/>
                </c:pt>
                <c:pt idx="2779">
                  <c:v/>
                </c:pt>
                <c:pt idx="2780">
                  <c:v/>
                </c:pt>
                <c:pt idx="2781">
                  <c:v/>
                </c:pt>
                <c:pt idx="2782">
                  <c:v/>
                </c:pt>
                <c:pt idx="2783">
                  <c:v/>
                </c:pt>
                <c:pt idx="2784">
                  <c:v/>
                </c:pt>
                <c:pt idx="2785">
                  <c:v/>
                </c:pt>
                <c:pt idx="2786">
                  <c:v/>
                </c:pt>
                <c:pt idx="2787">
                  <c:v/>
                </c:pt>
                <c:pt idx="2788">
                  <c:v/>
                </c:pt>
                <c:pt idx="2789">
                  <c:v/>
                </c:pt>
                <c:pt idx="2790">
                  <c:v/>
                </c:pt>
                <c:pt idx="2791">
                  <c:v/>
                </c:pt>
                <c:pt idx="2792">
                  <c:v/>
                </c:pt>
                <c:pt idx="2793">
                  <c:v/>
                </c:pt>
                <c:pt idx="2794">
                  <c:v/>
                </c:pt>
                <c:pt idx="2795">
                  <c:v/>
                </c:pt>
                <c:pt idx="2796">
                  <c:v/>
                </c:pt>
                <c:pt idx="2797">
                  <c:v/>
                </c:pt>
                <c:pt idx="2798">
                  <c:v/>
                </c:pt>
                <c:pt idx="2799">
                  <c:v/>
                </c:pt>
                <c:pt idx="2800">
                  <c:v/>
                </c:pt>
                <c:pt idx="2801">
                  <c:v/>
                </c:pt>
                <c:pt idx="2802">
                  <c:v/>
                </c:pt>
                <c:pt idx="2803">
                  <c:v/>
                </c:pt>
                <c:pt idx="2804">
                  <c:v/>
                </c:pt>
                <c:pt idx="2805">
                  <c:v/>
                </c:pt>
                <c:pt idx="2806">
                  <c:v/>
                </c:pt>
                <c:pt idx="2807">
                  <c:v/>
                </c:pt>
                <c:pt idx="2808">
                  <c:v/>
                </c:pt>
                <c:pt idx="2809">
                  <c:v/>
                </c:pt>
                <c:pt idx="2810">
                  <c:v/>
                </c:pt>
                <c:pt idx="2811">
                  <c:v/>
                </c:pt>
                <c:pt idx="2812">
                  <c:v/>
                </c:pt>
                <c:pt idx="2813">
                  <c:v/>
                </c:pt>
                <c:pt idx="2814">
                  <c:v/>
                </c:pt>
                <c:pt idx="2815">
                  <c:v/>
                </c:pt>
                <c:pt idx="2816">
                  <c:v/>
                </c:pt>
                <c:pt idx="2817">
                  <c:v/>
                </c:pt>
                <c:pt idx="2818">
                  <c:v/>
                </c:pt>
                <c:pt idx="2819">
                  <c:v/>
                </c:pt>
                <c:pt idx="2820">
                  <c:v/>
                </c:pt>
                <c:pt idx="2821">
                  <c:v/>
                </c:pt>
                <c:pt idx="2822">
                  <c:v/>
                </c:pt>
                <c:pt idx="2823">
                  <c:v/>
                </c:pt>
                <c:pt idx="2824">
                  <c:v/>
                </c:pt>
                <c:pt idx="2825">
                  <c:v/>
                </c:pt>
                <c:pt idx="2826">
                  <c:v/>
                </c:pt>
                <c:pt idx="2827">
                  <c:v/>
                </c:pt>
                <c:pt idx="2828">
                  <c:v/>
                </c:pt>
                <c:pt idx="2829">
                  <c:v/>
                </c:pt>
                <c:pt idx="2830">
                  <c:v/>
                </c:pt>
                <c:pt idx="2831">
                  <c:v/>
                </c:pt>
                <c:pt idx="2832">
                  <c:v/>
                </c:pt>
                <c:pt idx="2833">
                  <c:v/>
                </c:pt>
                <c:pt idx="2834">
                  <c:v/>
                </c:pt>
                <c:pt idx="2835">
                  <c:v/>
                </c:pt>
                <c:pt idx="2836">
                  <c:v/>
                </c:pt>
                <c:pt idx="2837">
                  <c:v/>
                </c:pt>
                <c:pt idx="2838">
                  <c:v/>
                </c:pt>
                <c:pt idx="2839">
                  <c:v/>
                </c:pt>
                <c:pt idx="2840">
                  <c:v/>
                </c:pt>
                <c:pt idx="2841">
                  <c:v/>
                </c:pt>
                <c:pt idx="2842">
                  <c:v/>
                </c:pt>
                <c:pt idx="2843">
                  <c:v/>
                </c:pt>
                <c:pt idx="2844">
                  <c:v/>
                </c:pt>
                <c:pt idx="2845">
                  <c:v/>
                </c:pt>
                <c:pt idx="2846">
                  <c:v/>
                </c:pt>
                <c:pt idx="2847">
                  <c:v/>
                </c:pt>
                <c:pt idx="2848">
                  <c:v/>
                </c:pt>
                <c:pt idx="2849">
                  <c:v/>
                </c:pt>
                <c:pt idx="2850">
                  <c:v/>
                </c:pt>
                <c:pt idx="2851">
                  <c:v/>
                </c:pt>
                <c:pt idx="2852">
                  <c:v/>
                </c:pt>
                <c:pt idx="2853">
                  <c:v/>
                </c:pt>
                <c:pt idx="2854">
                  <c:v/>
                </c:pt>
                <c:pt idx="2855">
                  <c:v/>
                </c:pt>
                <c:pt idx="2856">
                  <c:v/>
                </c:pt>
                <c:pt idx="2857">
                  <c:v/>
                </c:pt>
                <c:pt idx="2858">
                  <c:v/>
                </c:pt>
                <c:pt idx="2859">
                  <c:v>3 Promille</c:v>
                </c:pt>
                <c:pt idx="2860">
                  <c:v>Alpa-Ludismes</c:v>
                </c:pt>
                <c:pt idx="2861">
                  <c:v>Alpa-Ludismes</c:v>
                </c:pt>
                <c:pt idx="2862">
                  <c:v>Alpa-Ludismes</c:v>
                </c:pt>
                <c:pt idx="2863">
                  <c:v>Alpa-Ludismes</c:v>
                </c:pt>
                <c:pt idx="2864">
                  <c:v>Alpa-Ludismes</c:v>
                </c:pt>
                <c:pt idx="2865">
                  <c:v>Alpa-Ludismes</c:v>
                </c:pt>
                <c:pt idx="2866">
                  <c:v>Alpa-Ludismes</c:v>
                </c:pt>
                <c:pt idx="2867">
                  <c:v>Alpa-Ludismes</c:v>
                </c:pt>
                <c:pt idx="2868">
                  <c:v>Boardgame Monkeys</c:v>
                </c:pt>
                <c:pt idx="2869">
                  <c:v>De Pionne</c:v>
                </c:pt>
                <c:pt idx="2870">
                  <c:v>De Pionne</c:v>
                </c:pt>
                <c:pt idx="2871">
                  <c:v>De Speeldoos</c:v>
                </c:pt>
                <c:pt idx="2872">
                  <c:v>De Speeldoos</c:v>
                </c:pt>
                <c:pt idx="2873">
                  <c:v>De Speeldoos</c:v>
                </c:pt>
                <c:pt idx="2874">
                  <c:v>De Speeldoos</c:v>
                </c:pt>
                <c:pt idx="2875">
                  <c:v>De Speeldoos</c:v>
                </c:pt>
                <c:pt idx="2876">
                  <c:v>De Speeldoos</c:v>
                </c:pt>
                <c:pt idx="2877">
                  <c:v>De Speltafel</c:v>
                </c:pt>
                <c:pt idx="2878">
                  <c:v>De Strateeg</c:v>
                </c:pt>
                <c:pt idx="2879">
                  <c:v>De Strateeg</c:v>
                </c:pt>
                <c:pt idx="2880">
                  <c:v>De Strateeg</c:v>
                </c:pt>
                <c:pt idx="2881">
                  <c:v>De Strateeg</c:v>
                </c:pt>
                <c:pt idx="2882">
                  <c:v>De Strateeg</c:v>
                </c:pt>
                <c:pt idx="2883">
                  <c:v>Forum Mortsel</c:v>
                </c:pt>
                <c:pt idx="2884">
                  <c:v>Goed Geluk</c:v>
                </c:pt>
                <c:pt idx="2885">
                  <c:v>Imagimonde</c:v>
                </c:pt>
                <c:pt idx="2886">
                  <c:v>Imagimonde</c:v>
                </c:pt>
                <c:pt idx="2887">
                  <c:v>Imagimonde</c:v>
                </c:pt>
                <c:pt idx="2888">
                  <c:v>In Ludo Veritas</c:v>
                </c:pt>
                <c:pt idx="2889">
                  <c:v>In Ludo Veritas</c:v>
                </c:pt>
                <c:pt idx="2890">
                  <c:v>In Ludo Veritas</c:v>
                </c:pt>
                <c:pt idx="2891">
                  <c:v>Mad Freddy</c:v>
                </c:pt>
                <c:pt idx="2892">
                  <c:v>Mad Freddy</c:v>
                </c:pt>
                <c:pt idx="2893">
                  <c:v>Natumys</c:v>
                </c:pt>
                <c:pt idx="2894">
                  <c:v>Speelduivel</c:v>
                </c:pt>
                <c:pt idx="2895">
                  <c:v>Speelduivel</c:v>
                </c:pt>
                <c:pt idx="2896">
                  <c:v>Speelduivel</c:v>
                </c:pt>
                <c:pt idx="2897">
                  <c:v>Speelduivel</c:v>
                </c:pt>
                <c:pt idx="2898">
                  <c:v>Speelduivel</c:v>
                </c:pt>
                <c:pt idx="2899">
                  <c:v>Speelduivel</c:v>
                </c:pt>
                <c:pt idx="2900">
                  <c:v>Spelen Op Zolder</c:v>
                </c:pt>
                <c:pt idx="2901">
                  <c:v>Spelen Op Zolder</c:v>
                </c:pt>
                <c:pt idx="2902">
                  <c:v>Spelen Op Zolder</c:v>
                </c:pt>
                <c:pt idx="2903">
                  <c:v>Spelen Op Zolder</c:v>
                </c:pt>
                <c:pt idx="2904">
                  <c:v>Spelen Op Zolder</c:v>
                </c:pt>
                <c:pt idx="2905">
                  <c:v>Spelen Op Zolder</c:v>
                </c:pt>
                <c:pt idx="2906">
                  <c:v>Spelen Op Zolder</c:v>
                </c:pt>
                <c:pt idx="2907">
                  <c:v>Spelen Op Zolder</c:v>
                </c:pt>
                <c:pt idx="2908">
                  <c:v>Spelen Op Zolder</c:v>
                </c:pt>
                <c:pt idx="2909">
                  <c:v>Spelen Op Zolder</c:v>
                </c:pt>
                <c:pt idx="2910">
                  <c:v>Spelen Op Zolder</c:v>
                </c:pt>
                <c:pt idx="2911">
                  <c:v>Spelen Op Zolder</c:v>
                </c:pt>
                <c:pt idx="2912">
                  <c:v>Spelen Op Zolder</c:v>
                </c:pt>
                <c:pt idx="2913">
                  <c:v>Spelen Op Zolder</c:v>
                </c:pt>
                <c:pt idx="2914">
                  <c:v>Spelen Op Zolder</c:v>
                </c:pt>
                <c:pt idx="2915">
                  <c:v>Spelen Op Zolder</c:v>
                </c:pt>
                <c:pt idx="2916">
                  <c:v>Spelen Op Zolder</c:v>
                </c:pt>
                <c:pt idx="2917">
                  <c:v>Spelen Op Zolder</c:v>
                </c:pt>
                <c:pt idx="2918">
                  <c:v>Spelen Op Zolder</c:v>
                </c:pt>
                <c:pt idx="2919">
                  <c:v>Spelen Op Zolder</c:v>
                </c:pt>
                <c:pt idx="2920">
                  <c:v>Spelen Op Zolder</c:v>
                </c:pt>
                <c:pt idx="2921">
                  <c:v>Spelen Op Zolder</c:v>
                </c:pt>
                <c:pt idx="2922">
                  <c:v>Spelen Op Zolder</c:v>
                </c:pt>
                <c:pt idx="2923">
                  <c:v>Spelen Op Zolder</c:v>
                </c:pt>
                <c:pt idx="2924">
                  <c:v>Spelen Op Zolder</c:v>
                </c:pt>
                <c:pt idx="2925">
                  <c:v>Spelen Op Zolder</c:v>
                </c:pt>
                <c:pt idx="2926">
                  <c:v>Spelen Op Zolder</c:v>
                </c:pt>
                <c:pt idx="2927">
                  <c:v>Spelen Op Zolder</c:v>
                </c:pt>
                <c:pt idx="2928">
                  <c:v>Spelen Op Zolder</c:v>
                </c:pt>
                <c:pt idx="2929">
                  <c:v>Spelen Op Zolder</c:v>
                </c:pt>
                <c:pt idx="2930">
                  <c:v>Spelen Op Zolder</c:v>
                </c:pt>
                <c:pt idx="2931">
                  <c:v>Spelen Op Zolder</c:v>
                </c:pt>
                <c:pt idx="2932">
                  <c:v>Spelen Op Zolder</c:v>
                </c:pt>
                <c:pt idx="2933">
                  <c:v>Spelen Op Zolder</c:v>
                </c:pt>
                <c:pt idx="2934">
                  <c:v>Spelen Op Zolder</c:v>
                </c:pt>
                <c:pt idx="2935">
                  <c:v>Spelen Op Zolder</c:v>
                </c:pt>
                <c:pt idx="2936">
                  <c:v>Spelen Op Zolder</c:v>
                </c:pt>
                <c:pt idx="2937">
                  <c:v>Spelen Op Zolder</c:v>
                </c:pt>
                <c:pt idx="2938">
                  <c:v>Spelen Op Zolder</c:v>
                </c:pt>
                <c:pt idx="2939">
                  <c:v>Spelen Op Zolder</c:v>
                </c:pt>
                <c:pt idx="2940">
                  <c:v>Spelen Op Zolder</c:v>
                </c:pt>
                <c:pt idx="2941">
                  <c:v>Spelen Op Zolder</c:v>
                </c:pt>
                <c:pt idx="2942">
                  <c:v>Spelen Op Zolder</c:v>
                </c:pt>
                <c:pt idx="2943">
                  <c:v>Spelen Op Zolder</c:v>
                </c:pt>
                <c:pt idx="2944">
                  <c:v>Spelen Op Zolder</c:v>
                </c:pt>
                <c:pt idx="2945">
                  <c:v>Spelen Op Zolder</c:v>
                </c:pt>
                <c:pt idx="2946">
                  <c:v>Spelen Op Zolder</c:v>
                </c:pt>
                <c:pt idx="2947">
                  <c:v>Spelen Op Zolder</c:v>
                </c:pt>
                <c:pt idx="2948">
                  <c:v>Spelen Op Zolder</c:v>
                </c:pt>
                <c:pt idx="2949">
                  <c:v>Spelen Op Zolder</c:v>
                </c:pt>
                <c:pt idx="2950">
                  <c:v>Spelen Op Zolder</c:v>
                </c:pt>
                <c:pt idx="2951">
                  <c:v>Spelen Op Zolder</c:v>
                </c:pt>
                <c:pt idx="2952">
                  <c:v>Spelen Op Zolder</c:v>
                </c:pt>
                <c:pt idx="2953">
                  <c:v>Spelen Op Zolder</c:v>
                </c:pt>
                <c:pt idx="2954">
                  <c:v>Spelen Op Zolder</c:v>
                </c:pt>
                <c:pt idx="2955">
                  <c:v>Spelen Op Zolder</c:v>
                </c:pt>
                <c:pt idx="2956">
                  <c:v>Spelen Op Zolder</c:v>
                </c:pt>
                <c:pt idx="2957">
                  <c:v>Spelen Op Zolder</c:v>
                </c:pt>
                <c:pt idx="2958">
                  <c:v>Spelen Op Zolder</c:v>
                </c:pt>
                <c:pt idx="2959">
                  <c:v>Spelen Op Zolder</c:v>
                </c:pt>
                <c:pt idx="2960">
                  <c:v>Spelen Op Zolder</c:v>
                </c:pt>
                <c:pt idx="2961">
                  <c:v>Spelen Op Zolder</c:v>
                </c:pt>
                <c:pt idx="2962">
                  <c:v>Spelen Op Zolder</c:v>
                </c:pt>
                <c:pt idx="2963">
                  <c:v>Spelen Op Zolder</c:v>
                </c:pt>
                <c:pt idx="2964">
                  <c:v>t Gezelschap</c:v>
                </c:pt>
                <c:pt idx="2965">
                  <c:v>t Gezelschap</c:v>
                </c:pt>
                <c:pt idx="2966">
                  <c:v>t Gezelschap</c:v>
                </c:pt>
                <c:pt idx="2967">
                  <c:v>t Gezelschap</c:v>
                </c:pt>
                <c:pt idx="2968">
                  <c:v>Teenentander</c:v>
                </c:pt>
                <c:pt idx="2969">
                  <c:v>Teenentander</c:v>
                </c:pt>
                <c:pt idx="2970">
                  <c:v>Teenentander</c:v>
                </c:pt>
                <c:pt idx="2971">
                  <c:v>Teenentander</c:v>
                </c:pt>
                <c:pt idx="2972">
                  <c:v>The Boardgame Society</c:v>
                </c:pt>
                <c:pt idx="2973">
                  <c:v>The Boardgame Society</c:v>
                </c:pt>
                <c:pt idx="2974">
                  <c:v>Tumblin' Dice</c:v>
                </c:pt>
                <c:pt idx="2975">
                  <c:v>Tumblin' Dice</c:v>
                </c:pt>
                <c:pt idx="2976">
                  <c:v>Tumblin' Dice</c:v>
                </c:pt>
                <c:pt idx="2977">
                  <c:v>Tumblin' Dice</c:v>
                </c:pt>
                <c:pt idx="2978">
                  <c:v>Twenty-Four</c:v>
                </c:pt>
                <c:pt idx="2979">
                  <c:v>Twenty-Four</c:v>
                </c:pt>
                <c:pt idx="2980">
                  <c:v>Winning Movez</c:v>
                </c:pt>
                <c:pt idx="2981">
                  <c:v>Winning Movez</c:v>
                </c:pt>
                <c:pt idx="2982">
                  <c:v>Winning Movez</c:v>
                </c:pt>
                <c:pt idx="2983">
                  <c:v>Winning Movez</c:v>
                </c:pt>
                <c:pt idx="2984">
                  <c:v>Woodland Mages</c:v>
                </c:pt>
                <c:pt idx="2985">
                  <c:v>x</c:v>
                </c:pt>
                <c:pt idx="2986">
                  <c:v>x</c:v>
                </c:pt>
                <c:pt idx="2987">
                  <c:v>x</c:v>
                </c:pt>
                <c:pt idx="2988">
                  <c:v>x</c:v>
                </c:pt>
                <c:pt idx="2989">
                  <c:v>x</c:v>
                </c:pt>
                <c:pt idx="2990">
                  <c:v>x</c:v>
                </c:pt>
                <c:pt idx="2991">
                  <c:v>x</c:v>
                </c:pt>
                <c:pt idx="2992">
                  <c:v>x</c:v>
                </c:pt>
                <c:pt idx="2993">
                  <c:v>x</c:v>
                </c:pt>
                <c:pt idx="2994">
                  <c:v>x</c:v>
                </c:pt>
                <c:pt idx="2995">
                  <c:v>x</c:v>
                </c:pt>
                <c:pt idx="2996">
                  <c:v>x</c:v>
                </c:pt>
                <c:pt idx="2997">
                  <c:v>x</c:v>
                </c:pt>
                <c:pt idx="2998">
                  <c:v>x</c:v>
                </c:pt>
                <c:pt idx="2999">
                  <c:v>x</c:v>
                </c:pt>
                <c:pt idx="3000">
                  <c:v>Ja</c:v>
                </c:pt>
                <c:pt idx="3001">
                  <c:v/>
                </c:pt>
                <c:pt idx="3002">
                  <c:v>Ja</c:v>
                </c:pt>
                <c:pt idx="3003">
                  <c:v/>
                </c:pt>
                <c:pt idx="3004">
                  <c:v>Ja</c:v>
                </c:pt>
                <c:pt idx="3005">
                  <c:v>Ja</c:v>
                </c:pt>
                <c:pt idx="3006">
                  <c:v>Ja</c:v>
                </c:pt>
                <c:pt idx="3007">
                  <c:v>Ja</c:v>
                </c:pt>
                <c:pt idx="3008">
                  <c:v/>
                </c:pt>
                <c:pt idx="3009">
                  <c:v/>
                </c:pt>
                <c:pt idx="3010">
                  <c:v/>
                </c:pt>
                <c:pt idx="3011">
                  <c:v/>
                </c:pt>
                <c:pt idx="3012">
                  <c:v/>
                </c:pt>
                <c:pt idx="3013">
                  <c:v/>
                </c:pt>
                <c:pt idx="3014">
                  <c:v/>
                </c:pt>
                <c:pt idx="3015">
                  <c:v/>
                </c:pt>
                <c:pt idx="3016">
                  <c:v/>
                </c:pt>
                <c:pt idx="3017">
                  <c:v>Ja</c:v>
                </c:pt>
                <c:pt idx="3018">
                  <c:v>Ja</c:v>
                </c:pt>
                <c:pt idx="3019">
                  <c:v>Ja</c:v>
                </c:pt>
                <c:pt idx="3020">
                  <c:v/>
                </c:pt>
                <c:pt idx="3021">
                  <c:v/>
                </c:pt>
                <c:pt idx="3022">
                  <c:v/>
                </c:pt>
                <c:pt idx="3023">
                  <c:v/>
                </c:pt>
                <c:pt idx="3024">
                  <c:v/>
                </c:pt>
                <c:pt idx="3025">
                  <c:v/>
                </c:pt>
                <c:pt idx="3026">
                  <c:v/>
                </c:pt>
                <c:pt idx="3027">
                  <c:v/>
                </c:pt>
                <c:pt idx="3028">
                  <c:v/>
                </c:pt>
                <c:pt idx="3029">
                  <c:v>Ja</c:v>
                </c:pt>
                <c:pt idx="3030">
                  <c:v/>
                </c:pt>
                <c:pt idx="3031">
                  <c:v/>
                </c:pt>
                <c:pt idx="3032">
                  <c:v/>
                </c:pt>
                <c:pt idx="3033">
                  <c:v>Ja</c:v>
                </c:pt>
                <c:pt idx="3034">
                  <c:v/>
                </c:pt>
                <c:pt idx="3035">
                  <c:v/>
                </c:pt>
                <c:pt idx="3036">
                  <c:v>Ja</c:v>
                </c:pt>
                <c:pt idx="3037">
                  <c:v/>
                </c:pt>
                <c:pt idx="3038">
                  <c:v/>
                </c:pt>
                <c:pt idx="3039">
                  <c:v/>
                </c:pt>
                <c:pt idx="3040">
                  <c:v/>
                </c:pt>
                <c:pt idx="3041">
                  <c:v>Ja</c:v>
                </c:pt>
                <c:pt idx="3042">
                  <c:v>Ja</c:v>
                </c:pt>
                <c:pt idx="3043">
                  <c:v/>
                </c:pt>
                <c:pt idx="3044">
                  <c:v/>
                </c:pt>
                <c:pt idx="3045">
                  <c:v/>
                </c:pt>
                <c:pt idx="3046">
                  <c:v/>
                </c:pt>
                <c:pt idx="3047">
                  <c:v/>
                </c:pt>
                <c:pt idx="3048">
                  <c:v/>
                </c:pt>
                <c:pt idx="3049">
                  <c:v/>
                </c:pt>
                <c:pt idx="3050">
                  <c:v/>
                </c:pt>
                <c:pt idx="3051">
                  <c:v/>
                </c:pt>
                <c:pt idx="3052">
                  <c:v/>
                </c:pt>
                <c:pt idx="3053">
                  <c:v/>
                </c:pt>
                <c:pt idx="3054">
                  <c:v/>
                </c:pt>
                <c:pt idx="3055">
                  <c:v/>
                </c:pt>
                <c:pt idx="3056">
                  <c:v/>
                </c:pt>
                <c:pt idx="3057">
                  <c:v/>
                </c:pt>
                <c:pt idx="3058">
                  <c:v/>
                </c:pt>
                <c:pt idx="3059">
                  <c:v/>
                </c:pt>
                <c:pt idx="3060">
                  <c:v>Ja</c:v>
                </c:pt>
                <c:pt idx="3061">
                  <c:v/>
                </c:pt>
                <c:pt idx="3062">
                  <c:v>Ja</c:v>
                </c:pt>
                <c:pt idx="3063">
                  <c:v/>
                </c:pt>
                <c:pt idx="3064">
                  <c:v/>
                </c:pt>
                <c:pt idx="3065">
                  <c:v/>
                </c:pt>
                <c:pt idx="3066">
                  <c:v>Ja</c:v>
                </c:pt>
                <c:pt idx="3067">
                  <c:v/>
                </c:pt>
                <c:pt idx="3068">
                  <c:v/>
                </c:pt>
                <c:pt idx="3069">
                  <c:v/>
                </c:pt>
                <c:pt idx="3070">
                  <c:v/>
                </c:pt>
                <c:pt idx="3071">
                  <c:v/>
                </c:pt>
                <c:pt idx="3072">
                  <c:v/>
                </c:pt>
                <c:pt idx="3073">
                  <c:v/>
                </c:pt>
                <c:pt idx="3074">
                  <c:v/>
                </c:pt>
                <c:pt idx="3075">
                  <c:v/>
                </c:pt>
                <c:pt idx="3076">
                  <c:v/>
                </c:pt>
                <c:pt idx="3077">
                  <c:v/>
                </c:pt>
                <c:pt idx="3078">
                  <c:v/>
                </c:pt>
                <c:pt idx="3079">
                  <c:v/>
                </c:pt>
                <c:pt idx="3080">
                  <c:v/>
                </c:pt>
                <c:pt idx="3081">
                  <c:v/>
                </c:pt>
                <c:pt idx="3082">
                  <c:v/>
                </c:pt>
                <c:pt idx="3083">
                  <c:v>Ja</c:v>
                </c:pt>
                <c:pt idx="3084">
                  <c:v/>
                </c:pt>
                <c:pt idx="3085">
                  <c:v/>
                </c:pt>
                <c:pt idx="3086">
                  <c:v/>
                </c:pt>
                <c:pt idx="3087">
                  <c:v>Ja</c:v>
                </c:pt>
                <c:pt idx="3088">
                  <c:v/>
                </c:pt>
                <c:pt idx="3089">
                  <c:v/>
                </c:pt>
                <c:pt idx="3090">
                  <c:v/>
                </c:pt>
                <c:pt idx="3091">
                  <c:v/>
                </c:pt>
                <c:pt idx="3092">
                  <c:v/>
                </c:pt>
                <c:pt idx="3093">
                  <c:v/>
                </c:pt>
                <c:pt idx="3094">
                  <c:v/>
                </c:pt>
                <c:pt idx="3095">
                  <c:v/>
                </c:pt>
                <c:pt idx="3096">
                  <c:v/>
                </c:pt>
                <c:pt idx="3097">
                  <c:v/>
                </c:pt>
                <c:pt idx="3098">
                  <c:v/>
                </c:pt>
                <c:pt idx="3099">
                  <c:v>Ja</c:v>
                </c:pt>
                <c:pt idx="3100">
                  <c:v/>
                </c:pt>
                <c:pt idx="3101">
                  <c:v/>
                </c:pt>
                <c:pt idx="3102">
                  <c:v/>
                </c:pt>
                <c:pt idx="3103">
                  <c:v/>
                </c:pt>
                <c:pt idx="3104">
                  <c:v/>
                </c:pt>
                <c:pt idx="3105">
                  <c:v>Ja</c:v>
                </c:pt>
                <c:pt idx="3106">
                  <c:v/>
                </c:pt>
                <c:pt idx="3107">
                  <c:v/>
                </c:pt>
                <c:pt idx="3108">
                  <c:v>Ja</c:v>
                </c:pt>
                <c:pt idx="3109">
                  <c:v/>
                </c:pt>
                <c:pt idx="3110">
                  <c:v/>
                </c:pt>
                <c:pt idx="3111">
                  <c:v>Ja</c:v>
                </c:pt>
                <c:pt idx="3112">
                  <c:v/>
                </c:pt>
                <c:pt idx="3113">
                  <c:v/>
                </c:pt>
                <c:pt idx="3114">
                  <c:v/>
                </c:pt>
                <c:pt idx="3115">
                  <c:v/>
                </c:pt>
                <c:pt idx="3116">
                  <c:v/>
                </c:pt>
                <c:pt idx="3117">
                  <c:v/>
                </c:pt>
                <c:pt idx="3118">
                  <c:v/>
                </c:pt>
                <c:pt idx="3119">
                  <c:v/>
                </c:pt>
                <c:pt idx="3120">
                  <c:v/>
                </c:pt>
                <c:pt idx="3121">
                  <c:v/>
                </c:pt>
                <c:pt idx="3122">
                  <c:v/>
                </c:pt>
                <c:pt idx="3123">
                  <c:v/>
                </c:pt>
                <c:pt idx="3124">
                  <c:v/>
                </c:pt>
                <c:pt idx="3125">
                  <c:v/>
                </c:pt>
                <c:pt idx="3126">
                  <c:v/>
                </c:pt>
                <c:pt idx="3127">
                  <c:v/>
                </c:pt>
                <c:pt idx="3128">
                  <c:v/>
                </c:pt>
                <c:pt idx="3129">
                  <c:v/>
                </c:pt>
                <c:pt idx="3130">
                  <c:v/>
                </c:pt>
                <c:pt idx="3131">
                  <c:v/>
                </c:pt>
                <c:pt idx="3132">
                  <c:v/>
                </c:pt>
                <c:pt idx="3133">
                  <c:v/>
                </c:pt>
                <c:pt idx="3134">
                  <c:v>Ja</c:v>
                </c:pt>
                <c:pt idx="3135">
                  <c:v/>
                </c:pt>
                <c:pt idx="3136">
                  <c:v/>
                </c:pt>
                <c:pt idx="3137">
                  <c:v/>
                </c:pt>
                <c:pt idx="3138">
                  <c:v/>
                </c:pt>
                <c:pt idx="3139">
                  <c:v/>
                </c:pt>
                <c:pt idx="3140">
                  <c:v/>
                </c:pt>
                <c:pt idx="3141">
                  <c:v/>
                </c:pt>
                <c:pt idx="3142">
                  <c:v/>
                </c:pt>
                <c:pt idx="3143">
                  <c:v/>
                </c:pt>
                <c:pt idx="3144">
                  <c:v/>
                </c:pt>
                <c:pt idx="3145">
                  <c:v/>
                </c:pt>
                <c:pt idx="3146">
                  <c:v/>
                </c:pt>
                <c:pt idx="3147">
                  <c:v/>
                </c:pt>
                <c:pt idx="3148">
                  <c:v/>
                </c:pt>
                <c:pt idx="3149">
                  <c:v/>
                </c:pt>
                <c:pt idx="3150">
                  <c:v/>
                </c:pt>
                <c:pt idx="3151">
                  <c:v/>
                </c:pt>
                <c:pt idx="3152">
                  <c:v/>
                </c:pt>
                <c:pt idx="3153">
                  <c:v/>
                </c:pt>
                <c:pt idx="3154">
                  <c:v/>
                </c:pt>
                <c:pt idx="3155">
                  <c:v/>
                </c:pt>
                <c:pt idx="3156">
                  <c:v/>
                </c:pt>
                <c:pt idx="3157">
                  <c:v/>
                </c:pt>
                <c:pt idx="3158">
                  <c:v/>
                </c:pt>
                <c:pt idx="3159">
                  <c:v/>
                </c:pt>
                <c:pt idx="3160">
                  <c:v/>
                </c:pt>
                <c:pt idx="3161">
                  <c:v/>
                </c:pt>
                <c:pt idx="3162">
                  <c:v/>
                </c:pt>
                <c:pt idx="3163">
                  <c:v/>
                </c:pt>
                <c:pt idx="3164">
                  <c:v/>
                </c:pt>
                <c:pt idx="3165">
                  <c:v/>
                </c:pt>
                <c:pt idx="3166">
                  <c:v/>
                </c:pt>
                <c:pt idx="3167">
                  <c:v/>
                </c:pt>
                <c:pt idx="3168">
                  <c:v/>
                </c:pt>
                <c:pt idx="3169">
                  <c:v/>
                </c:pt>
                <c:pt idx="3170">
                  <c:v/>
                </c:pt>
                <c:pt idx="3171">
                  <c:v/>
                </c:pt>
                <c:pt idx="3172">
                  <c:v/>
                </c:pt>
                <c:pt idx="3173">
                  <c:v/>
                </c:pt>
                <c:pt idx="3174">
                  <c:v/>
                </c:pt>
                <c:pt idx="3175">
                  <c:v/>
                </c:pt>
                <c:pt idx="3176">
                  <c:v/>
                </c:pt>
                <c:pt idx="3177">
                  <c:v/>
                </c:pt>
                <c:pt idx="3178">
                  <c:v/>
                </c:pt>
                <c:pt idx="3179">
                  <c:v/>
                </c:pt>
                <c:pt idx="3180">
                  <c:v/>
                </c:pt>
                <c:pt idx="3181">
                  <c:v/>
                </c:pt>
                <c:pt idx="3182">
                  <c:v/>
                </c:pt>
                <c:pt idx="3183">
                  <c:v/>
                </c:pt>
                <c:pt idx="3184">
                  <c:v/>
                </c:pt>
                <c:pt idx="3185">
                  <c:v/>
                </c:pt>
                <c:pt idx="3186">
                  <c:v/>
                </c:pt>
                <c:pt idx="3187">
                  <c:v/>
                </c:pt>
                <c:pt idx="3188">
                  <c:v/>
                </c:pt>
                <c:pt idx="3189">
                  <c:v/>
                </c:pt>
                <c:pt idx="3190">
                  <c:v/>
                </c:pt>
                <c:pt idx="3191">
                  <c:v/>
                </c:pt>
                <c:pt idx="3192">
                  <c:v/>
                </c:pt>
                <c:pt idx="3193">
                  <c:v/>
                </c:pt>
                <c:pt idx="3194">
                  <c:v/>
                </c:pt>
                <c:pt idx="3195">
                  <c:v/>
                </c:pt>
                <c:pt idx="3196">
                  <c:v/>
                </c:pt>
                <c:pt idx="3197">
                  <c:v/>
                </c:pt>
                <c:pt idx="3198">
                  <c:v/>
                </c:pt>
                <c:pt idx="3199">
                  <c:v/>
                </c:pt>
                <c:pt idx="3200">
                  <c:v/>
                </c:pt>
                <c:pt idx="3201">
                  <c:v/>
                </c:pt>
                <c:pt idx="3202">
                  <c:v/>
                </c:pt>
                <c:pt idx="3203">
                  <c:v/>
                </c:pt>
                <c:pt idx="3204">
                  <c:v/>
                </c:pt>
                <c:pt idx="3205">
                  <c:v/>
                </c:pt>
                <c:pt idx="3206">
                  <c:v/>
                </c:pt>
                <c:pt idx="3207">
                  <c:v/>
                </c:pt>
                <c:pt idx="3208">
                  <c:v/>
                </c:pt>
                <c:pt idx="3209">
                  <c:v/>
                </c:pt>
                <c:pt idx="3210">
                  <c:v/>
                </c:pt>
                <c:pt idx="3211">
                  <c:v/>
                </c:pt>
                <c:pt idx="3212">
                  <c:v/>
                </c:pt>
                <c:pt idx="3213">
                  <c:v/>
                </c:pt>
                <c:pt idx="3214">
                  <c:v/>
                </c:pt>
                <c:pt idx="3215">
                  <c:v/>
                </c:pt>
                <c:pt idx="3216">
                  <c:v/>
                </c:pt>
                <c:pt idx="3217">
                  <c:v/>
                </c:pt>
                <c:pt idx="3218">
                  <c:v/>
                </c:pt>
                <c:pt idx="3219">
                  <c:v/>
                </c:pt>
                <c:pt idx="3220">
                  <c:v/>
                </c:pt>
                <c:pt idx="3221">
                  <c:v/>
                </c:pt>
                <c:pt idx="3222">
                  <c:v/>
                </c:pt>
                <c:pt idx="3223">
                  <c:v/>
                </c:pt>
                <c:pt idx="3224">
                  <c:v/>
                </c:pt>
                <c:pt idx="3225">
                  <c:v/>
                </c:pt>
                <c:pt idx="3226">
                  <c:v/>
                </c:pt>
                <c:pt idx="3227">
                  <c:v/>
                </c:pt>
                <c:pt idx="3228">
                  <c:v/>
                </c:pt>
                <c:pt idx="3229">
                  <c:v/>
                </c:pt>
                <c:pt idx="3230">
                  <c:v/>
                </c:pt>
                <c:pt idx="3231">
                  <c:v/>
                </c:pt>
                <c:pt idx="3232">
                  <c:v/>
                </c:pt>
                <c:pt idx="3233">
                  <c:v/>
                </c:pt>
                <c:pt idx="3234">
                  <c:v/>
                </c:pt>
                <c:pt idx="3235">
                  <c:v/>
                </c:pt>
                <c:pt idx="3236">
                  <c:v/>
                </c:pt>
                <c:pt idx="3237">
                  <c:v/>
                </c:pt>
                <c:pt idx="3238">
                  <c:v/>
                </c:pt>
                <c:pt idx="3239">
                  <c:v/>
                </c:pt>
                <c:pt idx="3240">
                  <c:v/>
                </c:pt>
                <c:pt idx="3241">
                  <c:v/>
                </c:pt>
                <c:pt idx="3242">
                  <c:v/>
                </c:pt>
                <c:pt idx="3243">
                  <c:v/>
                </c:pt>
                <c:pt idx="3244">
                  <c:v/>
                </c:pt>
                <c:pt idx="3245">
                  <c:v/>
                </c:pt>
                <c:pt idx="3246">
                  <c:v/>
                </c:pt>
                <c:pt idx="3247">
                  <c:v/>
                </c:pt>
                <c:pt idx="3248">
                  <c:v/>
                </c:pt>
                <c:pt idx="3249">
                  <c:v/>
                </c:pt>
                <c:pt idx="3250">
                  <c:v/>
                </c:pt>
                <c:pt idx="3251">
                  <c:v/>
                </c:pt>
                <c:pt idx="3252">
                  <c:v/>
                </c:pt>
                <c:pt idx="3253">
                  <c:v/>
                </c:pt>
                <c:pt idx="3254">
                  <c:v/>
                </c:pt>
                <c:pt idx="3255">
                  <c:v/>
                </c:pt>
                <c:pt idx="3256">
                  <c:v/>
                </c:pt>
                <c:pt idx="3257">
                  <c:v/>
                </c:pt>
                <c:pt idx="3258">
                  <c:v/>
                </c:pt>
                <c:pt idx="3259">
                  <c:v/>
                </c:pt>
                <c:pt idx="3260">
                  <c:v/>
                </c:pt>
                <c:pt idx="3261">
                  <c:v/>
                </c:pt>
                <c:pt idx="3262">
                  <c:v/>
                </c:pt>
                <c:pt idx="3263">
                  <c:v/>
                </c:pt>
                <c:pt idx="3264">
                  <c:v/>
                </c:pt>
                <c:pt idx="3265">
                  <c:v/>
                </c:pt>
                <c:pt idx="3266">
                  <c:v/>
                </c:pt>
                <c:pt idx="3267">
                  <c:v/>
                </c:pt>
                <c:pt idx="3268">
                  <c:v/>
                </c:pt>
                <c:pt idx="3269">
                  <c:v/>
                </c:pt>
                <c:pt idx="3270">
                  <c:v/>
                </c:pt>
                <c:pt idx="3271">
                  <c:v/>
                </c:pt>
                <c:pt idx="3272">
                  <c:v/>
                </c:pt>
                <c:pt idx="3273">
                  <c:v/>
                </c:pt>
                <c:pt idx="3274">
                  <c:v/>
                </c:pt>
                <c:pt idx="3275">
                  <c:v/>
                </c:pt>
                <c:pt idx="3276">
                  <c:v/>
                </c:pt>
                <c:pt idx="3277">
                  <c:v/>
                </c:pt>
                <c:pt idx="3278">
                  <c:v/>
                </c:pt>
                <c:pt idx="3279">
                  <c:v/>
                </c:pt>
                <c:pt idx="3280">
                  <c:v/>
                </c:pt>
                <c:pt idx="3281">
                  <c:v/>
                </c:pt>
                <c:pt idx="3282">
                  <c:v/>
                </c:pt>
                <c:pt idx="3283">
                  <c:v/>
                </c:pt>
                <c:pt idx="3284">
                  <c:v/>
                </c:pt>
                <c:pt idx="3285">
                  <c:v/>
                </c:pt>
                <c:pt idx="3286">
                  <c:v/>
                </c:pt>
                <c:pt idx="3287">
                  <c:v/>
                </c:pt>
                <c:pt idx="3288">
                  <c:v/>
                </c:pt>
                <c:pt idx="3289">
                  <c:v/>
                </c:pt>
                <c:pt idx="3290">
                  <c:v/>
                </c:pt>
                <c:pt idx="3291">
                  <c:v/>
                </c:pt>
                <c:pt idx="3292">
                  <c:v/>
                </c:pt>
                <c:pt idx="3293">
                  <c:v/>
                </c:pt>
                <c:pt idx="3294">
                  <c:v/>
                </c:pt>
                <c:pt idx="3295">
                  <c:v/>
                </c:pt>
                <c:pt idx="3296">
                  <c:v/>
                </c:pt>
                <c:pt idx="3297">
                  <c:v/>
                </c:pt>
                <c:pt idx="3298">
                  <c:v/>
                </c:pt>
                <c:pt idx="3299">
                  <c:v/>
                </c:pt>
                <c:pt idx="3300">
                  <c:v/>
                </c:pt>
                <c:pt idx="3301">
                  <c:v/>
                </c:pt>
                <c:pt idx="3302">
                  <c:v/>
                </c:pt>
                <c:pt idx="3303">
                  <c:v/>
                </c:pt>
                <c:pt idx="3304">
                  <c:v/>
                </c:pt>
                <c:pt idx="3305">
                  <c:v/>
                </c:pt>
                <c:pt idx="3306">
                  <c:v/>
                </c:pt>
                <c:pt idx="3307">
                  <c:v/>
                </c:pt>
                <c:pt idx="3308">
                  <c:v/>
                </c:pt>
                <c:pt idx="3309">
                  <c:v/>
                </c:pt>
                <c:pt idx="3310">
                  <c:v/>
                </c:pt>
                <c:pt idx="3311">
                  <c:v/>
                </c:pt>
                <c:pt idx="3312">
                  <c:v/>
                </c:pt>
                <c:pt idx="3313">
                  <c:v/>
                </c:pt>
                <c:pt idx="3314">
                  <c:v/>
                </c:pt>
                <c:pt idx="3315">
                  <c:v/>
                </c:pt>
                <c:pt idx="3316">
                  <c:v/>
                </c:pt>
                <c:pt idx="3317">
                  <c:v/>
                </c:pt>
                <c:pt idx="3318">
                  <c:v/>
                </c:pt>
                <c:pt idx="3319">
                  <c:v/>
                </c:pt>
                <c:pt idx="3320">
                  <c:v/>
                </c:pt>
                <c:pt idx="3321">
                  <c:v/>
                </c:pt>
                <c:pt idx="3322">
                  <c:v/>
                </c:pt>
                <c:pt idx="3323">
                  <c:v/>
                </c:pt>
                <c:pt idx="3324">
                  <c:v/>
                </c:pt>
                <c:pt idx="3325">
                  <c:v/>
                </c:pt>
                <c:pt idx="3326">
                  <c:v/>
                </c:pt>
                <c:pt idx="3327">
                  <c:v/>
                </c:pt>
                <c:pt idx="3328">
                  <c:v/>
                </c:pt>
                <c:pt idx="3329">
                  <c:v/>
                </c:pt>
                <c:pt idx="3330">
                  <c:v/>
                </c:pt>
                <c:pt idx="3331">
                  <c:v/>
                </c:pt>
                <c:pt idx="3332">
                  <c:v/>
                </c:pt>
                <c:pt idx="3333">
                  <c:v/>
                </c:pt>
                <c:pt idx="3334">
                  <c:v/>
                </c:pt>
                <c:pt idx="3335">
                  <c:v/>
                </c:pt>
                <c:pt idx="3336">
                  <c:v/>
                </c:pt>
                <c:pt idx="3337">
                  <c:v/>
                </c:pt>
                <c:pt idx="3338">
                  <c:v/>
                </c:pt>
                <c:pt idx="3339">
                  <c:v/>
                </c:pt>
                <c:pt idx="3340">
                  <c:v/>
                </c:pt>
                <c:pt idx="3341">
                  <c:v/>
                </c:pt>
                <c:pt idx="3342">
                  <c:v/>
                </c:pt>
                <c:pt idx="3343">
                  <c:v/>
                </c:pt>
                <c:pt idx="3344">
                  <c:v/>
                </c:pt>
                <c:pt idx="3345">
                  <c:v/>
                </c:pt>
                <c:pt idx="3346">
                  <c:v/>
                </c:pt>
                <c:pt idx="3347">
                  <c:v/>
                </c:pt>
                <c:pt idx="3348">
                  <c:v/>
                </c:pt>
                <c:pt idx="3349">
                  <c:v/>
                </c:pt>
                <c:pt idx="3350">
                  <c:v/>
                </c:pt>
                <c:pt idx="3351">
                  <c:v/>
                </c:pt>
                <c:pt idx="3352">
                  <c:v/>
                </c:pt>
                <c:pt idx="3353">
                  <c:v/>
                </c:pt>
                <c:pt idx="3354">
                  <c:v/>
                </c:pt>
                <c:pt idx="3355">
                  <c:v/>
                </c:pt>
                <c:pt idx="3356">
                  <c:v/>
                </c:pt>
                <c:pt idx="3357">
                  <c:v/>
                </c:pt>
                <c:pt idx="3358">
                  <c:v/>
                </c:pt>
                <c:pt idx="3359">
                  <c:v/>
                </c:pt>
                <c:pt idx="3360">
                  <c:v/>
                </c:pt>
                <c:pt idx="3361">
                  <c:v/>
                </c:pt>
                <c:pt idx="3362">
                  <c:v/>
                </c:pt>
                <c:pt idx="3363">
                  <c:v/>
                </c:pt>
                <c:pt idx="3364">
                  <c:v/>
                </c:pt>
                <c:pt idx="3365">
                  <c:v/>
                </c:pt>
                <c:pt idx="3366">
                  <c:v/>
                </c:pt>
                <c:pt idx="3367">
                  <c:v/>
                </c:pt>
                <c:pt idx="3368">
                  <c:v/>
                </c:pt>
                <c:pt idx="3369">
                  <c:v/>
                </c:pt>
                <c:pt idx="3370">
                  <c:v/>
                </c:pt>
                <c:pt idx="3371">
                  <c:v/>
                </c:pt>
                <c:pt idx="3372">
                  <c:v/>
                </c:pt>
                <c:pt idx="3373">
                  <c:v/>
                </c:pt>
                <c:pt idx="3374">
                  <c:v/>
                </c:pt>
                <c:pt idx="3375">
                  <c:v/>
                </c:pt>
                <c:pt idx="3376">
                  <c:v/>
                </c:pt>
                <c:pt idx="3377">
                  <c:v/>
                </c:pt>
                <c:pt idx="3378">
                  <c:v/>
                </c:pt>
                <c:pt idx="3379">
                  <c:v/>
                </c:pt>
                <c:pt idx="3380">
                  <c:v/>
                </c:pt>
                <c:pt idx="3381">
                  <c:v/>
                </c:pt>
                <c:pt idx="3382">
                  <c:v/>
                </c:pt>
                <c:pt idx="3383">
                  <c:v/>
                </c:pt>
                <c:pt idx="3384">
                  <c:v/>
                </c:pt>
                <c:pt idx="3385">
                  <c:v/>
                </c:pt>
                <c:pt idx="3386">
                  <c:v/>
                </c:pt>
                <c:pt idx="3387">
                  <c:v/>
                </c:pt>
                <c:pt idx="3388">
                  <c:v/>
                </c:pt>
                <c:pt idx="3389">
                  <c:v/>
                </c:pt>
                <c:pt idx="3390">
                  <c:v/>
                </c:pt>
                <c:pt idx="3391">
                  <c:v/>
                </c:pt>
                <c:pt idx="3392">
                  <c:v/>
                </c:pt>
                <c:pt idx="3393">
                  <c:v/>
                </c:pt>
                <c:pt idx="3394">
                  <c:v/>
                </c:pt>
                <c:pt idx="3395">
                  <c:v/>
                </c:pt>
                <c:pt idx="3396">
                  <c:v/>
                </c:pt>
                <c:pt idx="3397">
                  <c:v/>
                </c:pt>
                <c:pt idx="3398">
                  <c:v/>
                </c:pt>
                <c:pt idx="3399">
                  <c:v/>
                </c:pt>
                <c:pt idx="3400">
                  <c:v/>
                </c:pt>
                <c:pt idx="3401">
                  <c:v/>
                </c:pt>
                <c:pt idx="3402">
                  <c:v/>
                </c:pt>
                <c:pt idx="3403">
                  <c:v/>
                </c:pt>
                <c:pt idx="3404">
                  <c:v/>
                </c:pt>
                <c:pt idx="3405">
                  <c:v/>
                </c:pt>
                <c:pt idx="3406">
                  <c:v/>
                </c:pt>
                <c:pt idx="3407">
                  <c:v/>
                </c:pt>
                <c:pt idx="3408">
                  <c:v/>
                </c:pt>
                <c:pt idx="3409">
                  <c:v/>
                </c:pt>
                <c:pt idx="3410">
                  <c:v/>
                </c:pt>
                <c:pt idx="3411">
                  <c:v/>
                </c:pt>
                <c:pt idx="3412">
                  <c:v/>
                </c:pt>
                <c:pt idx="3413">
                  <c:v/>
                </c:pt>
                <c:pt idx="3414">
                  <c:v/>
                </c:pt>
                <c:pt idx="3415">
                  <c:v/>
                </c:pt>
                <c:pt idx="3416">
                  <c:v/>
                </c:pt>
                <c:pt idx="3417">
                  <c:v/>
                </c:pt>
                <c:pt idx="3418">
                  <c:v/>
                </c:pt>
                <c:pt idx="3419">
                  <c:v/>
                </c:pt>
                <c:pt idx="3420">
                  <c:v/>
                </c:pt>
                <c:pt idx="3421">
                  <c:v/>
                </c:pt>
                <c:pt idx="3422">
                  <c:v/>
                </c:pt>
                <c:pt idx="3423">
                  <c:v/>
                </c:pt>
                <c:pt idx="3424">
                  <c:v/>
                </c:pt>
                <c:pt idx="3425">
                  <c:v/>
                </c:pt>
                <c:pt idx="3426">
                  <c:v/>
                </c:pt>
                <c:pt idx="3427">
                  <c:v/>
                </c:pt>
                <c:pt idx="3428">
                  <c:v/>
                </c:pt>
                <c:pt idx="3429">
                  <c:v/>
                </c:pt>
                <c:pt idx="3430">
                  <c:v/>
                </c:pt>
                <c:pt idx="3431">
                  <c:v/>
                </c:pt>
                <c:pt idx="3432">
                  <c:v/>
                </c:pt>
                <c:pt idx="3433">
                  <c:v/>
                </c:pt>
                <c:pt idx="3434">
                  <c:v/>
                </c:pt>
                <c:pt idx="3435">
                  <c:v/>
                </c:pt>
                <c:pt idx="3436">
                  <c:v/>
                </c:pt>
                <c:pt idx="3437">
                  <c:v/>
                </c:pt>
                <c:pt idx="3438">
                  <c:v/>
                </c:pt>
                <c:pt idx="3439">
                  <c:v/>
                </c:pt>
                <c:pt idx="3440">
                  <c:v/>
                </c:pt>
                <c:pt idx="3441">
                  <c:v/>
                </c:pt>
                <c:pt idx="3442">
                  <c:v/>
                </c:pt>
                <c:pt idx="3443">
                  <c:v/>
                </c:pt>
                <c:pt idx="3444">
                  <c:v/>
                </c:pt>
                <c:pt idx="3445">
                  <c:v/>
                </c:pt>
                <c:pt idx="3446">
                  <c:v/>
                </c:pt>
                <c:pt idx="3447">
                  <c:v/>
                </c:pt>
                <c:pt idx="3448">
                  <c:v/>
                </c:pt>
                <c:pt idx="3449">
                  <c:v/>
                </c:pt>
                <c:pt idx="3450">
                  <c:v/>
                </c:pt>
                <c:pt idx="3451">
                  <c:v/>
                </c:pt>
                <c:pt idx="3452">
                  <c:v/>
                </c:pt>
                <c:pt idx="3453">
                  <c:v/>
                </c:pt>
                <c:pt idx="3454">
                  <c:v/>
                </c:pt>
                <c:pt idx="3455">
                  <c:v/>
                </c:pt>
                <c:pt idx="3456">
                  <c:v/>
                </c:pt>
                <c:pt idx="3457">
                  <c:v/>
                </c:pt>
                <c:pt idx="3458">
                  <c:v/>
                </c:pt>
                <c:pt idx="3459">
                  <c:v/>
                </c:pt>
                <c:pt idx="3460">
                  <c:v/>
                </c:pt>
                <c:pt idx="3461">
                  <c:v/>
                </c:pt>
                <c:pt idx="3462">
                  <c:v/>
                </c:pt>
                <c:pt idx="3463">
                  <c:v/>
                </c:pt>
                <c:pt idx="3464">
                  <c:v/>
                </c:pt>
                <c:pt idx="3465">
                  <c:v/>
                </c:pt>
                <c:pt idx="3466">
                  <c:v/>
                </c:pt>
                <c:pt idx="3467">
                  <c:v/>
                </c:pt>
                <c:pt idx="3468">
                  <c:v/>
                </c:pt>
                <c:pt idx="3469">
                  <c:v/>
                </c:pt>
                <c:pt idx="3470">
                  <c:v/>
                </c:pt>
                <c:pt idx="3471">
                  <c:v/>
                </c:pt>
                <c:pt idx="3472">
                  <c:v/>
                </c:pt>
                <c:pt idx="3473">
                  <c:v/>
                </c:pt>
                <c:pt idx="3474">
                  <c:v/>
                </c:pt>
                <c:pt idx="3475">
                  <c:v/>
                </c:pt>
                <c:pt idx="3476">
                  <c:v/>
                </c:pt>
                <c:pt idx="3477">
                  <c:v/>
                </c:pt>
                <c:pt idx="3478">
                  <c:v/>
                </c:pt>
                <c:pt idx="3479">
                  <c:v/>
                </c:pt>
                <c:pt idx="3480">
                  <c:v/>
                </c:pt>
                <c:pt idx="3481">
                  <c:v/>
                </c:pt>
                <c:pt idx="3482">
                  <c:v/>
                </c:pt>
                <c:pt idx="3483">
                  <c:v/>
                </c:pt>
                <c:pt idx="3484">
                  <c:v/>
                </c:pt>
                <c:pt idx="3485">
                  <c:v/>
                </c:pt>
                <c:pt idx="3486">
                  <c:v/>
                </c:pt>
                <c:pt idx="3487">
                  <c:v/>
                </c:pt>
                <c:pt idx="3488">
                  <c:v/>
                </c:pt>
                <c:pt idx="3489">
                  <c:v/>
                </c:pt>
                <c:pt idx="3490">
                  <c:v/>
                </c:pt>
                <c:pt idx="3491">
                  <c:v/>
                </c:pt>
                <c:pt idx="3492">
                  <c:v/>
                </c:pt>
                <c:pt idx="3493">
                  <c:v/>
                </c:pt>
                <c:pt idx="3494">
                  <c:v/>
                </c:pt>
                <c:pt idx="3495">
                  <c:v/>
                </c:pt>
                <c:pt idx="3496">
                  <c:v/>
                </c:pt>
                <c:pt idx="3497">
                  <c:v/>
                </c:pt>
                <c:pt idx="3498">
                  <c:v/>
                </c:pt>
                <c:pt idx="3499">
                  <c:v/>
                </c:pt>
                <c:pt idx="3500">
                  <c:v/>
                </c:pt>
                <c:pt idx="3501">
                  <c:v/>
                </c:pt>
                <c:pt idx="3502">
                  <c:v/>
                </c:pt>
                <c:pt idx="3503">
                  <c:v/>
                </c:pt>
                <c:pt idx="3504">
                  <c:v/>
                </c:pt>
                <c:pt idx="3505">
                  <c:v/>
                </c:pt>
                <c:pt idx="3506">
                  <c:v/>
                </c:pt>
                <c:pt idx="3507">
                  <c:v/>
                </c:pt>
                <c:pt idx="3508">
                  <c:v/>
                </c:pt>
                <c:pt idx="3509">
                  <c:v/>
                </c:pt>
                <c:pt idx="3510">
                  <c:v/>
                </c:pt>
                <c:pt idx="3511">
                  <c:v/>
                </c:pt>
                <c:pt idx="3512">
                  <c:v/>
                </c:pt>
                <c:pt idx="3513">
                  <c:v/>
                </c:pt>
                <c:pt idx="3514">
                  <c:v/>
                </c:pt>
                <c:pt idx="3515">
                  <c:v/>
                </c:pt>
                <c:pt idx="3516">
                  <c:v/>
                </c:pt>
                <c:pt idx="3517">
                  <c:v/>
                </c:pt>
                <c:pt idx="3518">
                  <c:v/>
                </c:pt>
                <c:pt idx="3519">
                  <c:v/>
                </c:pt>
                <c:pt idx="3520">
                  <c:v/>
                </c:pt>
                <c:pt idx="3521">
                  <c:v/>
                </c:pt>
                <c:pt idx="3522">
                  <c:v/>
                </c:pt>
                <c:pt idx="3523">
                  <c:v/>
                </c:pt>
                <c:pt idx="3524">
                  <c:v/>
                </c:pt>
                <c:pt idx="3525">
                  <c:v/>
                </c:pt>
                <c:pt idx="3526">
                  <c:v/>
                </c:pt>
                <c:pt idx="3527">
                  <c:v/>
                </c:pt>
                <c:pt idx="3528">
                  <c:v/>
                </c:pt>
                <c:pt idx="3529">
                  <c:v/>
                </c:pt>
                <c:pt idx="3530">
                  <c:v/>
                </c:pt>
                <c:pt idx="3531">
                  <c:v/>
                </c:pt>
                <c:pt idx="3532">
                  <c:v/>
                </c:pt>
                <c:pt idx="3533">
                  <c:v/>
                </c:pt>
                <c:pt idx="3534">
                  <c:v/>
                </c:pt>
                <c:pt idx="3535">
                  <c:v/>
                </c:pt>
                <c:pt idx="3536">
                  <c:v/>
                </c:pt>
                <c:pt idx="3537">
                  <c:v/>
                </c:pt>
                <c:pt idx="3538">
                  <c:v/>
                </c:pt>
                <c:pt idx="3539">
                  <c:v/>
                </c:pt>
                <c:pt idx="3540">
                  <c:v/>
                </c:pt>
                <c:pt idx="3541">
                  <c:v/>
                </c:pt>
                <c:pt idx="3542">
                  <c:v/>
                </c:pt>
                <c:pt idx="3543">
                  <c:v/>
                </c:pt>
                <c:pt idx="3544">
                  <c:v/>
                </c:pt>
                <c:pt idx="3545">
                  <c:v/>
                </c:pt>
                <c:pt idx="3546">
                  <c:v/>
                </c:pt>
                <c:pt idx="3547">
                  <c:v/>
                </c:pt>
                <c:pt idx="3548">
                  <c:v/>
                </c:pt>
                <c:pt idx="3549">
                  <c:v/>
                </c:pt>
                <c:pt idx="3550">
                  <c:v/>
                </c:pt>
                <c:pt idx="3551">
                  <c:v/>
                </c:pt>
                <c:pt idx="3552">
                  <c:v/>
                </c:pt>
                <c:pt idx="3553">
                  <c:v/>
                </c:pt>
                <c:pt idx="3554">
                  <c:v/>
                </c:pt>
                <c:pt idx="3555">
                  <c:v/>
                </c:pt>
                <c:pt idx="3556">
                  <c:v/>
                </c:pt>
                <c:pt idx="3557">
                  <c:v/>
                </c:pt>
                <c:pt idx="3558">
                  <c:v/>
                </c:pt>
                <c:pt idx="3559">
                  <c:v/>
                </c:pt>
                <c:pt idx="3560">
                  <c:v/>
                </c:pt>
                <c:pt idx="3561">
                  <c:v/>
                </c:pt>
                <c:pt idx="3562">
                  <c:v/>
                </c:pt>
                <c:pt idx="3563">
                  <c:v/>
                </c:pt>
                <c:pt idx="3564">
                  <c:v/>
                </c:pt>
                <c:pt idx="3565">
                  <c:v/>
                </c:pt>
                <c:pt idx="3566">
                  <c:v/>
                </c:pt>
                <c:pt idx="3567">
                  <c:v/>
                </c:pt>
                <c:pt idx="3568">
                  <c:v/>
                </c:pt>
                <c:pt idx="3569">
                  <c:v/>
                </c:pt>
                <c:pt idx="3570">
                  <c:v/>
                </c:pt>
                <c:pt idx="3571">
                  <c:v/>
                </c:pt>
                <c:pt idx="3572">
                  <c:v/>
                </c:pt>
                <c:pt idx="3573">
                  <c:v/>
                </c:pt>
                <c:pt idx="3574">
                  <c:v/>
                </c:pt>
                <c:pt idx="3575">
                  <c:v/>
                </c:pt>
                <c:pt idx="3576">
                  <c:v/>
                </c:pt>
                <c:pt idx="3577">
                  <c:v/>
                </c:pt>
                <c:pt idx="3578">
                  <c:v/>
                </c:pt>
                <c:pt idx="3579">
                  <c:v/>
                </c:pt>
                <c:pt idx="3580">
                  <c:v/>
                </c:pt>
                <c:pt idx="3581">
                  <c:v/>
                </c:pt>
                <c:pt idx="3582">
                  <c:v/>
                </c:pt>
                <c:pt idx="3583">
                  <c:v/>
                </c:pt>
                <c:pt idx="3584">
                  <c:v/>
                </c:pt>
                <c:pt idx="3585">
                  <c:v/>
                </c:pt>
                <c:pt idx="3586">
                  <c:v/>
                </c:pt>
                <c:pt idx="3587">
                  <c:v/>
                </c:pt>
                <c:pt idx="3588">
                  <c:v/>
                </c:pt>
                <c:pt idx="3589">
                  <c:v/>
                </c:pt>
                <c:pt idx="3590">
                  <c:v/>
                </c:pt>
                <c:pt idx="3591">
                  <c:v/>
                </c:pt>
                <c:pt idx="3592">
                  <c:v/>
                </c:pt>
                <c:pt idx="3593">
                  <c:v/>
                </c:pt>
                <c:pt idx="3594">
                  <c:v/>
                </c:pt>
                <c:pt idx="3595">
                  <c:v/>
                </c:pt>
                <c:pt idx="3596">
                  <c:v/>
                </c:pt>
                <c:pt idx="3597">
                  <c:v/>
                </c:pt>
                <c:pt idx="3598">
                  <c:v/>
                </c:pt>
                <c:pt idx="3599">
                  <c:v/>
                </c:pt>
                <c:pt idx="3600">
                  <c:v>Die Burgen von Burgund Kaartspel</c:v>
                </c:pt>
                <c:pt idx="3601">
                  <c:v>Zooloretto</c:v>
                </c:pt>
                <c:pt idx="3602">
                  <c:v>De Kolonisten van Catan</c:v>
                </c:pt>
                <c:pt idx="3603">
                  <c:v>Taverna</c:v>
                </c:pt>
                <c:pt idx="3604">
                  <c:v>Die Burgen von Burgund Kaartspel</c:v>
                </c:pt>
                <c:pt idx="3605">
                  <c:v>Machi Koro</c:v>
                </c:pt>
                <c:pt idx="3606">
                  <c:v>Die Burgen von Burgund Kaartspel</c:v>
                </c:pt>
                <c:pt idx="3607">
                  <c:v>Avonturenland</c:v>
                </c:pt>
                <c:pt idx="3608">
                  <c:v>La Isla</c:v>
                </c:pt>
                <c:pt idx="3609">
                  <c:v>De Kolonisten van Catan</c:v>
                </c:pt>
                <c:pt idx="3610">
                  <c:v>Avonturenland</c:v>
                </c:pt>
                <c:pt idx="3611">
                  <c:v>Stenen tijdperk</c:v>
                </c:pt>
                <c:pt idx="3612">
                  <c:v>Cottage Garden</c:v>
                </c:pt>
                <c:pt idx="3613">
                  <c:v>Mangrovia</c:v>
                </c:pt>
                <c:pt idx="3614">
                  <c:v>De Kolonisten van Catan</c:v>
                </c:pt>
                <c:pt idx="3615">
                  <c:v>Cottage Garden</c:v>
                </c:pt>
                <c:pt idx="3616">
                  <c:v>La Isla</c:v>
                </c:pt>
                <c:pt idx="3617">
                  <c:v>La Isla</c:v>
                </c:pt>
                <c:pt idx="3618">
                  <c:v>Stenen tijdperk</c:v>
                </c:pt>
                <c:pt idx="3619">
                  <c:v>La Isla</c:v>
                </c:pt>
                <c:pt idx="3620">
                  <c:v>Legends</c:v>
                </c:pt>
                <c:pt idx="3621">
                  <c:v>La Isla</c:v>
                </c:pt>
                <c:pt idx="3622">
                  <c:v>Stenen tijdperk</c:v>
                </c:pt>
                <c:pt idx="3623">
                  <c:v>Cottage Garden</c:v>
                </c:pt>
                <c:pt idx="3624">
                  <c:v>Stenen tijdperk</c:v>
                </c:pt>
                <c:pt idx="3625">
                  <c:v>Stenen tijdperk</c:v>
                </c:pt>
                <c:pt idx="3626">
                  <c:v>Rummikub</c:v>
                </c:pt>
                <c:pt idx="3627">
                  <c:v>Cottage Garden</c:v>
                </c:pt>
                <c:pt idx="3628">
                  <c:v>Machi Koro</c:v>
                </c:pt>
                <c:pt idx="3629">
                  <c:v>Mangrovia</c:v>
                </c:pt>
                <c:pt idx="3630">
                  <c:v>Machiavelli</c:v>
                </c:pt>
                <c:pt idx="3631">
                  <c:v>Cottage Garden</c:v>
                </c:pt>
                <c:pt idx="3632">
                  <c:v>Stenen tijdperk</c:v>
                </c:pt>
                <c:pt idx="3633">
                  <c:v>Legends</c:v>
                </c:pt>
                <c:pt idx="3634">
                  <c:v>Stenen tijdperk</c:v>
                </c:pt>
                <c:pt idx="3635">
                  <c:v>Mangrovia</c:v>
                </c:pt>
                <c:pt idx="3636">
                  <c:v>Rummikub</c:v>
                </c:pt>
                <c:pt idx="3637">
                  <c:v>Avonturenland</c:v>
                </c:pt>
                <c:pt idx="3638">
                  <c:v>Stenen tijdperk</c:v>
                </c:pt>
                <c:pt idx="3639">
                  <c:v>La Isla</c:v>
                </c:pt>
                <c:pt idx="3640">
                  <c:v>Stenen tijdperk</c:v>
                </c:pt>
                <c:pt idx="3641">
                  <c:v>Taverna</c:v>
                </c:pt>
                <c:pt idx="3642">
                  <c:v>Die Burgen von Burgund Kaartspel</c:v>
                </c:pt>
                <c:pt idx="3643">
                  <c:v>Machi Koro</c:v>
                </c:pt>
                <c:pt idx="3644">
                  <c:v>De Kolonisten van Catan</c:v>
                </c:pt>
                <c:pt idx="3645">
                  <c:v>De Kolonisten van Catan</c:v>
                </c:pt>
                <c:pt idx="3646">
                  <c:v>Stenen tijdperk</c:v>
                </c:pt>
                <c:pt idx="3647">
                  <c:v>Mangrovia</c:v>
                </c:pt>
                <c:pt idx="3648">
                  <c:v>Mangrovia</c:v>
                </c:pt>
                <c:pt idx="3649">
                  <c:v>Mangrovia</c:v>
                </c:pt>
                <c:pt idx="3650">
                  <c:v>De Kolonisten van Catan</c:v>
                </c:pt>
                <c:pt idx="3651">
                  <c:v>Stenen tijdperk</c:v>
                </c:pt>
                <c:pt idx="3652">
                  <c:v>Die Burgen von Burgund Kaartspel</c:v>
                </c:pt>
                <c:pt idx="3653">
                  <c:v>De Kolonisten van Catan</c:v>
                </c:pt>
                <c:pt idx="3654">
                  <c:v>Rummikub</c:v>
                </c:pt>
                <c:pt idx="3655">
                  <c:v>La Isla</c:v>
                </c:pt>
                <c:pt idx="3656">
                  <c:v>Avonturenland</c:v>
                </c:pt>
                <c:pt idx="3657">
                  <c:v>La Isla</c:v>
                </c:pt>
                <c:pt idx="3658">
                  <c:v>De Kolonisten van Catan</c:v>
                </c:pt>
                <c:pt idx="3659">
                  <c:v>Legends</c:v>
                </c:pt>
                <c:pt idx="3660">
                  <c:v>Die Burgen von Burgund Kaartspel</c:v>
                </c:pt>
                <c:pt idx="3661">
                  <c:v>Stenen tijdperk</c:v>
                </c:pt>
                <c:pt idx="3662">
                  <c:v>Cottage Garden</c:v>
                </c:pt>
                <c:pt idx="3663">
                  <c:v>Machiavelli</c:v>
                </c:pt>
                <c:pt idx="3664">
                  <c:v>Machi Koro</c:v>
                </c:pt>
                <c:pt idx="3665">
                  <c:v>Rummikub</c:v>
                </c:pt>
                <c:pt idx="3666">
                  <c:v>Stenen tijdperk</c:v>
                </c:pt>
                <c:pt idx="3667">
                  <c:v>Machi Koro</c:v>
                </c:pt>
                <c:pt idx="3668">
                  <c:v>Machi Koro</c:v>
                </c:pt>
                <c:pt idx="3669">
                  <c:v>De Kolonisten van Catan</c:v>
                </c:pt>
                <c:pt idx="3670">
                  <c:v>Die Burgen von Burgund Kaartspel</c:v>
                </c:pt>
                <c:pt idx="3671">
                  <c:v>Die Burgen von Burgund Kaartspel</c:v>
                </c:pt>
                <c:pt idx="3672">
                  <c:v>Machiavelli</c:v>
                </c:pt>
                <c:pt idx="3673">
                  <c:v>Die Burgen von Burgund Kaartspel</c:v>
                </c:pt>
                <c:pt idx="3674">
                  <c:v>Rummikub</c:v>
                </c:pt>
                <c:pt idx="3675">
                  <c:v>Avonturenland</c:v>
                </c:pt>
                <c:pt idx="3676">
                  <c:v>Rummikub</c:v>
                </c:pt>
                <c:pt idx="3677">
                  <c:v>Cottage Garden</c:v>
                </c:pt>
                <c:pt idx="3678">
                  <c:v>Cottage Garden</c:v>
                </c:pt>
                <c:pt idx="3679">
                  <c:v>Machiavelli</c:v>
                </c:pt>
                <c:pt idx="3680">
                  <c:v>Rummikub</c:v>
                </c:pt>
                <c:pt idx="3681">
                  <c:v>La Isla</c:v>
                </c:pt>
                <c:pt idx="3682">
                  <c:v/>
                </c:pt>
                <c:pt idx="3683">
                  <c:v>Cottage Garden</c:v>
                </c:pt>
                <c:pt idx="3684">
                  <c:v/>
                </c:pt>
                <c:pt idx="3685">
                  <c:v>Machi Koro</c:v>
                </c:pt>
                <c:pt idx="3686">
                  <c:v>Avonturenland</c:v>
                </c:pt>
                <c:pt idx="3687">
                  <c:v>La Isla</c:v>
                </c:pt>
                <c:pt idx="3688">
                  <c:v>Die Burgen von Burgund Kaartspel</c:v>
                </c:pt>
                <c:pt idx="3689">
                  <c:v>Cottage Garden</c:v>
                </c:pt>
                <c:pt idx="3690">
                  <c:v>Cottage Garden</c:v>
                </c:pt>
                <c:pt idx="3691">
                  <c:v>La Isla</c:v>
                </c:pt>
                <c:pt idx="3692">
                  <c:v>Zooloretto</c:v>
                </c:pt>
                <c:pt idx="3693">
                  <c:v>De Kolonisten van Catan</c:v>
                </c:pt>
                <c:pt idx="3694">
                  <c:v>Stenen tijdperk</c:v>
                </c:pt>
                <c:pt idx="3695">
                  <c:v>Rummikub</c:v>
                </c:pt>
                <c:pt idx="3696">
                  <c:v>Machi Koro</c:v>
                </c:pt>
                <c:pt idx="3697">
                  <c:v>Stenen tijdperk</c:v>
                </c:pt>
                <c:pt idx="3698">
                  <c:v>Machi Koro</c:v>
                </c:pt>
                <c:pt idx="3699">
                  <c:v>Mangrovia</c:v>
                </c:pt>
                <c:pt idx="3700">
                  <c:v>De Kolonisten van Catan</c:v>
                </c:pt>
                <c:pt idx="3701">
                  <c:v>La Isla</c:v>
                </c:pt>
                <c:pt idx="3702">
                  <c:v>Taverna</c:v>
                </c:pt>
                <c:pt idx="3703">
                  <c:v>Cottage Garden</c:v>
                </c:pt>
                <c:pt idx="3704">
                  <c:v>Cottage Garden</c:v>
                </c:pt>
                <c:pt idx="3705">
                  <c:v>Avonturenland</c:v>
                </c:pt>
                <c:pt idx="3706">
                  <c:v>Zooloretto</c:v>
                </c:pt>
                <c:pt idx="3707">
                  <c:v>Machi Koro</c:v>
                </c:pt>
                <c:pt idx="3708">
                  <c:v>Stenen tijdperk</c:v>
                </c:pt>
                <c:pt idx="3709">
                  <c:v>Stenen tijdperk</c:v>
                </c:pt>
                <c:pt idx="3710">
                  <c:v>Stenen tijdperk</c:v>
                </c:pt>
                <c:pt idx="3711">
                  <c:v>Cottage Garden</c:v>
                </c:pt>
                <c:pt idx="3712">
                  <c:v>Avonturenland</c:v>
                </c:pt>
                <c:pt idx="3713">
                  <c:v>Avonturenland</c:v>
                </c:pt>
                <c:pt idx="3714">
                  <c:v>La Isla</c:v>
                </c:pt>
                <c:pt idx="3715">
                  <c:v>Stenen tijdperk</c:v>
                </c:pt>
                <c:pt idx="3716">
                  <c:v>Mangrovia</c:v>
                </c:pt>
                <c:pt idx="3717">
                  <c:v>Avonturenland</c:v>
                </c:pt>
                <c:pt idx="3718">
                  <c:v>Legends</c:v>
                </c:pt>
                <c:pt idx="3719">
                  <c:v/>
                </c:pt>
                <c:pt idx="3720">
                  <c:v>Avonturenland</c:v>
                </c:pt>
                <c:pt idx="3721">
                  <c:v/>
                </c:pt>
                <c:pt idx="3722">
                  <c:v>Mangrovia</c:v>
                </c:pt>
                <c:pt idx="3723">
                  <c:v>Mangrovia</c:v>
                </c:pt>
                <c:pt idx="3724">
                  <c:v>De Kolonisten van Catan</c:v>
                </c:pt>
                <c:pt idx="3725">
                  <c:v>Stenen tijdperk</c:v>
                </c:pt>
                <c:pt idx="3726">
                  <c:v/>
                </c:pt>
                <c:pt idx="3727">
                  <c:v>La Isla</c:v>
                </c:pt>
                <c:pt idx="3728">
                  <c:v>Avonturenland</c:v>
                </c:pt>
                <c:pt idx="3729">
                  <c:v>Cottage Garden</c:v>
                </c:pt>
                <c:pt idx="3730">
                  <c:v>La Isla</c:v>
                </c:pt>
                <c:pt idx="3731">
                  <c:v>Cottage Garden</c:v>
                </c:pt>
                <c:pt idx="3732">
                  <c:v/>
                </c:pt>
                <c:pt idx="3733">
                  <c:v>Zooloretto</c:v>
                </c:pt>
                <c:pt idx="3734">
                  <c:v>La Isla</c:v>
                </c:pt>
                <c:pt idx="3735">
                  <c:v>Die Burgen von Burgund Kaartspel</c:v>
                </c:pt>
                <c:pt idx="3736">
                  <c:v>Machiavelli</c:v>
                </c:pt>
                <c:pt idx="3737">
                  <c:v>Taverna</c:v>
                </c:pt>
                <c:pt idx="3738">
                  <c:v>Zooloretto</c:v>
                </c:pt>
                <c:pt idx="3739">
                  <c:v/>
                </c:pt>
                <c:pt idx="3740">
                  <c:v>Die Burgen von Burgund Kaartspel</c:v>
                </c:pt>
                <c:pt idx="3741">
                  <c:v/>
                </c:pt>
                <c:pt idx="3742">
                  <c:v/>
                </c:pt>
                <c:pt idx="3743">
                  <c:v/>
                </c:pt>
                <c:pt idx="3744">
                  <c:v/>
                </c:pt>
                <c:pt idx="3745">
                  <c:v/>
                </c:pt>
                <c:pt idx="3746">
                  <c:v/>
                </c:pt>
                <c:pt idx="3747">
                  <c:v/>
                </c:pt>
                <c:pt idx="3748">
                  <c:v/>
                </c:pt>
                <c:pt idx="3749">
                  <c:v/>
                </c:pt>
                <c:pt idx="3750">
                  <c:v/>
                </c:pt>
                <c:pt idx="3751">
                  <c:v/>
                </c:pt>
                <c:pt idx="3752">
                  <c:v/>
                </c:pt>
                <c:pt idx="3753">
                  <c:v/>
                </c:pt>
                <c:pt idx="3754">
                  <c:v/>
                </c:pt>
                <c:pt idx="3755">
                  <c:v/>
                </c:pt>
                <c:pt idx="3756">
                  <c:v/>
                </c:pt>
                <c:pt idx="3757">
                  <c:v/>
                </c:pt>
                <c:pt idx="3758">
                  <c:v/>
                </c:pt>
                <c:pt idx="3759">
                  <c:v/>
                </c:pt>
                <c:pt idx="3760">
                  <c:v/>
                </c:pt>
                <c:pt idx="3761">
                  <c:v/>
                </c:pt>
                <c:pt idx="3762">
                  <c:v/>
                </c:pt>
                <c:pt idx="3763">
                  <c:v/>
                </c:pt>
                <c:pt idx="3764">
                  <c:v/>
                </c:pt>
                <c:pt idx="3765">
                  <c:v/>
                </c:pt>
                <c:pt idx="3766">
                  <c:v/>
                </c:pt>
                <c:pt idx="3767">
                  <c:v/>
                </c:pt>
                <c:pt idx="3768">
                  <c:v/>
                </c:pt>
                <c:pt idx="3769">
                  <c:v/>
                </c:pt>
                <c:pt idx="3770">
                  <c:v/>
                </c:pt>
                <c:pt idx="3771">
                  <c:v/>
                </c:pt>
                <c:pt idx="3772">
                  <c:v/>
                </c:pt>
                <c:pt idx="3773">
                  <c:v/>
                </c:pt>
                <c:pt idx="3774">
                  <c:v/>
                </c:pt>
                <c:pt idx="3775">
                  <c:v/>
                </c:pt>
                <c:pt idx="3776">
                  <c:v/>
                </c:pt>
                <c:pt idx="3777">
                  <c:v/>
                </c:pt>
                <c:pt idx="3778">
                  <c:v/>
                </c:pt>
                <c:pt idx="3779">
                  <c:v/>
                </c:pt>
                <c:pt idx="3780">
                  <c:v/>
                </c:pt>
                <c:pt idx="3781">
                  <c:v/>
                </c:pt>
                <c:pt idx="3782">
                  <c:v/>
                </c:pt>
                <c:pt idx="3783">
                  <c:v/>
                </c:pt>
                <c:pt idx="3784">
                  <c:v/>
                </c:pt>
                <c:pt idx="3785">
                  <c:v/>
                </c:pt>
                <c:pt idx="3786">
                  <c:v/>
                </c:pt>
                <c:pt idx="3787">
                  <c:v/>
                </c:pt>
                <c:pt idx="3788">
                  <c:v/>
                </c:pt>
                <c:pt idx="3789">
                  <c:v/>
                </c:pt>
                <c:pt idx="3790">
                  <c:v/>
                </c:pt>
                <c:pt idx="3791">
                  <c:v/>
                </c:pt>
                <c:pt idx="3792">
                  <c:v/>
                </c:pt>
                <c:pt idx="3793">
                  <c:v/>
                </c:pt>
                <c:pt idx="3794">
                  <c:v/>
                </c:pt>
                <c:pt idx="3795">
                  <c:v/>
                </c:pt>
                <c:pt idx="3796">
                  <c:v/>
                </c:pt>
                <c:pt idx="3797">
                  <c:v/>
                </c:pt>
                <c:pt idx="3798">
                  <c:v/>
                </c:pt>
                <c:pt idx="3799">
                  <c:v/>
                </c:pt>
                <c:pt idx="3800">
                  <c:v/>
                </c:pt>
                <c:pt idx="3801">
                  <c:v/>
                </c:pt>
                <c:pt idx="3802">
                  <c:v/>
                </c:pt>
                <c:pt idx="3803">
                  <c:v/>
                </c:pt>
                <c:pt idx="3804">
                  <c:v/>
                </c:pt>
                <c:pt idx="3805">
                  <c:v/>
                </c:pt>
                <c:pt idx="3806">
                  <c:v/>
                </c:pt>
                <c:pt idx="3807">
                  <c:v/>
                </c:pt>
                <c:pt idx="3808">
                  <c:v/>
                </c:pt>
                <c:pt idx="3809">
                  <c:v/>
                </c:pt>
                <c:pt idx="3810">
                  <c:v/>
                </c:pt>
                <c:pt idx="3811">
                  <c:v/>
                </c:pt>
                <c:pt idx="3812">
                  <c:v/>
                </c:pt>
                <c:pt idx="3813">
                  <c:v/>
                </c:pt>
                <c:pt idx="3814">
                  <c:v/>
                </c:pt>
                <c:pt idx="3815">
                  <c:v/>
                </c:pt>
                <c:pt idx="3816">
                  <c:v/>
                </c:pt>
                <c:pt idx="3817">
                  <c:v/>
                </c:pt>
                <c:pt idx="3818">
                  <c:v/>
                </c:pt>
                <c:pt idx="3819">
                  <c:v/>
                </c:pt>
                <c:pt idx="3820">
                  <c:v/>
                </c:pt>
                <c:pt idx="3821">
                  <c:v/>
                </c:pt>
                <c:pt idx="3822">
                  <c:v/>
                </c:pt>
                <c:pt idx="3823">
                  <c:v/>
                </c:pt>
                <c:pt idx="3824">
                  <c:v/>
                </c:pt>
                <c:pt idx="3825">
                  <c:v/>
                </c:pt>
                <c:pt idx="3826">
                  <c:v/>
                </c:pt>
                <c:pt idx="3827">
                  <c:v/>
                </c:pt>
                <c:pt idx="3828">
                  <c:v/>
                </c:pt>
                <c:pt idx="3829">
                  <c:v/>
                </c:pt>
                <c:pt idx="3830">
                  <c:v/>
                </c:pt>
                <c:pt idx="3831">
                  <c:v/>
                </c:pt>
                <c:pt idx="3832">
                  <c:v/>
                </c:pt>
                <c:pt idx="3833">
                  <c:v/>
                </c:pt>
                <c:pt idx="3834">
                  <c:v/>
                </c:pt>
                <c:pt idx="3835">
                  <c:v/>
                </c:pt>
                <c:pt idx="3836">
                  <c:v/>
                </c:pt>
                <c:pt idx="3837">
                  <c:v/>
                </c:pt>
                <c:pt idx="3838">
                  <c:v/>
                </c:pt>
                <c:pt idx="3839">
                  <c:v/>
                </c:pt>
                <c:pt idx="3840">
                  <c:v/>
                </c:pt>
                <c:pt idx="3841">
                  <c:v/>
                </c:pt>
                <c:pt idx="3842">
                  <c:v/>
                </c:pt>
                <c:pt idx="3843">
                  <c:v/>
                </c:pt>
                <c:pt idx="3844">
                  <c:v/>
                </c:pt>
                <c:pt idx="3845">
                  <c:v/>
                </c:pt>
                <c:pt idx="3846">
                  <c:v/>
                </c:pt>
                <c:pt idx="3847">
                  <c:v/>
                </c:pt>
                <c:pt idx="3848">
                  <c:v/>
                </c:pt>
                <c:pt idx="3849">
                  <c:v/>
                </c:pt>
                <c:pt idx="3850">
                  <c:v/>
                </c:pt>
                <c:pt idx="3851">
                  <c:v/>
                </c:pt>
                <c:pt idx="3852">
                  <c:v/>
                </c:pt>
                <c:pt idx="3853">
                  <c:v/>
                </c:pt>
                <c:pt idx="3854">
                  <c:v/>
                </c:pt>
                <c:pt idx="3855">
                  <c:v/>
                </c:pt>
                <c:pt idx="3856">
                  <c:v/>
                </c:pt>
                <c:pt idx="3857">
                  <c:v/>
                </c:pt>
                <c:pt idx="3858">
                  <c:v/>
                </c:pt>
                <c:pt idx="3859">
                  <c:v/>
                </c:pt>
                <c:pt idx="3860">
                  <c:v/>
                </c:pt>
                <c:pt idx="3861">
                  <c:v/>
                </c:pt>
                <c:pt idx="3862">
                  <c:v/>
                </c:pt>
                <c:pt idx="3863">
                  <c:v/>
                </c:pt>
                <c:pt idx="3864">
                  <c:v/>
                </c:pt>
                <c:pt idx="3865">
                  <c:v/>
                </c:pt>
                <c:pt idx="3866">
                  <c:v/>
                </c:pt>
                <c:pt idx="3867">
                  <c:v/>
                </c:pt>
                <c:pt idx="3868">
                  <c:v/>
                </c:pt>
                <c:pt idx="3869">
                  <c:v/>
                </c:pt>
                <c:pt idx="3870">
                  <c:v/>
                </c:pt>
                <c:pt idx="3871">
                  <c:v/>
                </c:pt>
                <c:pt idx="3872">
                  <c:v/>
                </c:pt>
                <c:pt idx="3873">
                  <c:v/>
                </c:pt>
                <c:pt idx="3874">
                  <c:v/>
                </c:pt>
                <c:pt idx="3875">
                  <c:v/>
                </c:pt>
                <c:pt idx="3876">
                  <c:v/>
                </c:pt>
                <c:pt idx="3877">
                  <c:v/>
                </c:pt>
                <c:pt idx="3878">
                  <c:v/>
                </c:pt>
                <c:pt idx="3879">
                  <c:v/>
                </c:pt>
                <c:pt idx="3880">
                  <c:v/>
                </c:pt>
                <c:pt idx="3881">
                  <c:v/>
                </c:pt>
                <c:pt idx="3882">
                  <c:v/>
                </c:pt>
                <c:pt idx="3883">
                  <c:v/>
                </c:pt>
                <c:pt idx="3884">
                  <c:v/>
                </c:pt>
                <c:pt idx="3885">
                  <c:v/>
                </c:pt>
                <c:pt idx="3886">
                  <c:v/>
                </c:pt>
                <c:pt idx="3887">
                  <c:v/>
                </c:pt>
                <c:pt idx="3888">
                  <c:v/>
                </c:pt>
                <c:pt idx="3889">
                  <c:v/>
                </c:pt>
                <c:pt idx="3890">
                  <c:v/>
                </c:pt>
                <c:pt idx="3891">
                  <c:v/>
                </c:pt>
                <c:pt idx="3892">
                  <c:v/>
                </c:pt>
                <c:pt idx="3893">
                  <c:v/>
                </c:pt>
                <c:pt idx="3894">
                  <c:v/>
                </c:pt>
                <c:pt idx="3895">
                  <c:v/>
                </c:pt>
                <c:pt idx="3896">
                  <c:v/>
                </c:pt>
                <c:pt idx="3897">
                  <c:v/>
                </c:pt>
                <c:pt idx="3898">
                  <c:v/>
                </c:pt>
                <c:pt idx="3899">
                  <c:v/>
                </c:pt>
                <c:pt idx="3900">
                  <c:v/>
                </c:pt>
                <c:pt idx="3901">
                  <c:v/>
                </c:pt>
                <c:pt idx="3902">
                  <c:v/>
                </c:pt>
                <c:pt idx="3903">
                  <c:v/>
                </c:pt>
                <c:pt idx="3904">
                  <c:v/>
                </c:pt>
                <c:pt idx="3905">
                  <c:v/>
                </c:pt>
                <c:pt idx="3906">
                  <c:v/>
                </c:pt>
                <c:pt idx="3907">
                  <c:v/>
                </c:pt>
                <c:pt idx="3908">
                  <c:v/>
                </c:pt>
                <c:pt idx="3909">
                  <c:v/>
                </c:pt>
                <c:pt idx="3910">
                  <c:v/>
                </c:pt>
                <c:pt idx="3911">
                  <c:v/>
                </c:pt>
                <c:pt idx="3912">
                  <c:v/>
                </c:pt>
                <c:pt idx="3913">
                  <c:v/>
                </c:pt>
                <c:pt idx="3914">
                  <c:v/>
                </c:pt>
                <c:pt idx="3915">
                  <c:v/>
                </c:pt>
                <c:pt idx="3916">
                  <c:v/>
                </c:pt>
                <c:pt idx="3917">
                  <c:v/>
                </c:pt>
                <c:pt idx="3918">
                  <c:v/>
                </c:pt>
                <c:pt idx="3919">
                  <c:v/>
                </c:pt>
                <c:pt idx="3920">
                  <c:v/>
                </c:pt>
                <c:pt idx="3921">
                  <c:v/>
                </c:pt>
                <c:pt idx="3922">
                  <c:v/>
                </c:pt>
                <c:pt idx="3923">
                  <c:v/>
                </c:pt>
                <c:pt idx="3924">
                  <c:v/>
                </c:pt>
                <c:pt idx="3925">
                  <c:v/>
                </c:pt>
                <c:pt idx="3926">
                  <c:v/>
                </c:pt>
                <c:pt idx="3927">
                  <c:v/>
                </c:pt>
                <c:pt idx="3928">
                  <c:v/>
                </c:pt>
                <c:pt idx="3929">
                  <c:v/>
                </c:pt>
                <c:pt idx="3930">
                  <c:v/>
                </c:pt>
                <c:pt idx="3931">
                  <c:v/>
                </c:pt>
                <c:pt idx="3932">
                  <c:v/>
                </c:pt>
                <c:pt idx="3933">
                  <c:v/>
                </c:pt>
                <c:pt idx="3934">
                  <c:v/>
                </c:pt>
                <c:pt idx="3935">
                  <c:v/>
                </c:pt>
                <c:pt idx="3936">
                  <c:v/>
                </c:pt>
                <c:pt idx="3937">
                  <c:v/>
                </c:pt>
                <c:pt idx="3938">
                  <c:v/>
                </c:pt>
                <c:pt idx="3939">
                  <c:v/>
                </c:pt>
                <c:pt idx="3940">
                  <c:v/>
                </c:pt>
                <c:pt idx="3941">
                  <c:v/>
                </c:pt>
                <c:pt idx="3942">
                  <c:v/>
                </c:pt>
                <c:pt idx="3943">
                  <c:v/>
                </c:pt>
                <c:pt idx="3944">
                  <c:v/>
                </c:pt>
                <c:pt idx="3945">
                  <c:v/>
                </c:pt>
                <c:pt idx="3946">
                  <c:v/>
                </c:pt>
                <c:pt idx="3947">
                  <c:v/>
                </c:pt>
                <c:pt idx="3948">
                  <c:v/>
                </c:pt>
                <c:pt idx="3949">
                  <c:v/>
                </c:pt>
                <c:pt idx="3950">
                  <c:v/>
                </c:pt>
                <c:pt idx="3951">
                  <c:v/>
                </c:pt>
                <c:pt idx="3952">
                  <c:v/>
                </c:pt>
                <c:pt idx="3953">
                  <c:v/>
                </c:pt>
                <c:pt idx="3954">
                  <c:v/>
                </c:pt>
                <c:pt idx="3955">
                  <c:v/>
                </c:pt>
                <c:pt idx="3956">
                  <c:v/>
                </c:pt>
                <c:pt idx="3957">
                  <c:v/>
                </c:pt>
                <c:pt idx="3958">
                  <c:v/>
                </c:pt>
                <c:pt idx="3959">
                  <c:v/>
                </c:pt>
                <c:pt idx="3960">
                  <c:v/>
                </c:pt>
                <c:pt idx="3961">
                  <c:v/>
                </c:pt>
                <c:pt idx="3962">
                  <c:v/>
                </c:pt>
                <c:pt idx="3963">
                  <c:v/>
                </c:pt>
                <c:pt idx="3964">
                  <c:v/>
                </c:pt>
                <c:pt idx="3965">
                  <c:v/>
                </c:pt>
                <c:pt idx="3966">
                  <c:v/>
                </c:pt>
                <c:pt idx="3967">
                  <c:v/>
                </c:pt>
                <c:pt idx="3968">
                  <c:v/>
                </c:pt>
                <c:pt idx="3969">
                  <c:v/>
                </c:pt>
                <c:pt idx="3970">
                  <c:v/>
                </c:pt>
                <c:pt idx="3971">
                  <c:v/>
                </c:pt>
                <c:pt idx="3972">
                  <c:v/>
                </c:pt>
                <c:pt idx="3973">
                  <c:v/>
                </c:pt>
                <c:pt idx="3974">
                  <c:v/>
                </c:pt>
                <c:pt idx="3975">
                  <c:v/>
                </c:pt>
                <c:pt idx="3976">
                  <c:v/>
                </c:pt>
                <c:pt idx="3977">
                  <c:v/>
                </c:pt>
                <c:pt idx="3978">
                  <c:v/>
                </c:pt>
                <c:pt idx="3979">
                  <c:v/>
                </c:pt>
                <c:pt idx="3980">
                  <c:v/>
                </c:pt>
                <c:pt idx="3981">
                  <c:v/>
                </c:pt>
                <c:pt idx="3982">
                  <c:v/>
                </c:pt>
                <c:pt idx="3983">
                  <c:v/>
                </c:pt>
                <c:pt idx="3984">
                  <c:v/>
                </c:pt>
                <c:pt idx="3985">
                  <c:v/>
                </c:pt>
                <c:pt idx="3986">
                  <c:v/>
                </c:pt>
                <c:pt idx="3987">
                  <c:v/>
                </c:pt>
                <c:pt idx="3988">
                  <c:v/>
                </c:pt>
                <c:pt idx="3989">
                  <c:v/>
                </c:pt>
                <c:pt idx="3990">
                  <c:v/>
                </c:pt>
                <c:pt idx="3991">
                  <c:v/>
                </c:pt>
                <c:pt idx="3992">
                  <c:v/>
                </c:pt>
                <c:pt idx="3993">
                  <c:v/>
                </c:pt>
                <c:pt idx="3994">
                  <c:v/>
                </c:pt>
                <c:pt idx="3995">
                  <c:v/>
                </c:pt>
                <c:pt idx="3996">
                  <c:v/>
                </c:pt>
                <c:pt idx="3997">
                  <c:v/>
                </c:pt>
                <c:pt idx="3998">
                  <c:v/>
                </c:pt>
                <c:pt idx="3999">
                  <c:v/>
                </c:pt>
                <c:pt idx="4000">
                  <c:v/>
                </c:pt>
                <c:pt idx="4001">
                  <c:v/>
                </c:pt>
                <c:pt idx="4002">
                  <c:v/>
                </c:pt>
                <c:pt idx="4003">
                  <c:v/>
                </c:pt>
                <c:pt idx="4004">
                  <c:v/>
                </c:pt>
                <c:pt idx="4005">
                  <c:v/>
                </c:pt>
                <c:pt idx="4006">
                  <c:v/>
                </c:pt>
                <c:pt idx="4007">
                  <c:v/>
                </c:pt>
                <c:pt idx="4008">
                  <c:v/>
                </c:pt>
                <c:pt idx="4009">
                  <c:v/>
                </c:pt>
                <c:pt idx="4010">
                  <c:v/>
                </c:pt>
                <c:pt idx="4011">
                  <c:v/>
                </c:pt>
                <c:pt idx="4012">
                  <c:v/>
                </c:pt>
                <c:pt idx="4013">
                  <c:v/>
                </c:pt>
                <c:pt idx="4014">
                  <c:v/>
                </c:pt>
                <c:pt idx="4015">
                  <c:v/>
                </c:pt>
                <c:pt idx="4016">
                  <c:v/>
                </c:pt>
                <c:pt idx="4017">
                  <c:v/>
                </c:pt>
                <c:pt idx="4018">
                  <c:v/>
                </c:pt>
                <c:pt idx="4019">
                  <c:v/>
                </c:pt>
                <c:pt idx="4020">
                  <c:v/>
                </c:pt>
                <c:pt idx="4021">
                  <c:v/>
                </c:pt>
                <c:pt idx="4022">
                  <c:v/>
                </c:pt>
                <c:pt idx="4023">
                  <c:v/>
                </c:pt>
                <c:pt idx="4024">
                  <c:v/>
                </c:pt>
                <c:pt idx="4025">
                  <c:v/>
                </c:pt>
                <c:pt idx="4026">
                  <c:v/>
                </c:pt>
                <c:pt idx="4027">
                  <c:v/>
                </c:pt>
                <c:pt idx="4028">
                  <c:v/>
                </c:pt>
                <c:pt idx="4029">
                  <c:v/>
                </c:pt>
                <c:pt idx="4030">
                  <c:v/>
                </c:pt>
                <c:pt idx="4031">
                  <c:v/>
                </c:pt>
                <c:pt idx="4032">
                  <c:v/>
                </c:pt>
                <c:pt idx="4033">
                  <c:v/>
                </c:pt>
                <c:pt idx="4034">
                  <c:v/>
                </c:pt>
                <c:pt idx="4035">
                  <c:v/>
                </c:pt>
                <c:pt idx="4036">
                  <c:v/>
                </c:pt>
                <c:pt idx="4037">
                  <c:v/>
                </c:pt>
                <c:pt idx="4038">
                  <c:v/>
                </c:pt>
                <c:pt idx="4039">
                  <c:v/>
                </c:pt>
                <c:pt idx="4040">
                  <c:v/>
                </c:pt>
                <c:pt idx="4041">
                  <c:v/>
                </c:pt>
                <c:pt idx="4042">
                  <c:v/>
                </c:pt>
                <c:pt idx="4043">
                  <c:v/>
                </c:pt>
                <c:pt idx="4044">
                  <c:v/>
                </c:pt>
                <c:pt idx="4045">
                  <c:v/>
                </c:pt>
                <c:pt idx="4046">
                  <c:v/>
                </c:pt>
                <c:pt idx="4047">
                  <c:v/>
                </c:pt>
                <c:pt idx="4048">
                  <c:v/>
                </c:pt>
                <c:pt idx="4049">
                  <c:v/>
                </c:pt>
                <c:pt idx="4050">
                  <c:v/>
                </c:pt>
                <c:pt idx="4051">
                  <c:v/>
                </c:pt>
                <c:pt idx="4052">
                  <c:v/>
                </c:pt>
                <c:pt idx="4053">
                  <c:v/>
                </c:pt>
                <c:pt idx="4054">
                  <c:v/>
                </c:pt>
                <c:pt idx="4055">
                  <c:v/>
                </c:pt>
                <c:pt idx="4056">
                  <c:v/>
                </c:pt>
                <c:pt idx="4057">
                  <c:v/>
                </c:pt>
                <c:pt idx="4058">
                  <c:v/>
                </c:pt>
                <c:pt idx="4059">
                  <c:v/>
                </c:pt>
                <c:pt idx="4060">
                  <c:v/>
                </c:pt>
                <c:pt idx="4061">
                  <c:v/>
                </c:pt>
                <c:pt idx="4062">
                  <c:v/>
                </c:pt>
                <c:pt idx="4063">
                  <c:v/>
                </c:pt>
                <c:pt idx="4064">
                  <c:v/>
                </c:pt>
                <c:pt idx="4065">
                  <c:v/>
                </c:pt>
                <c:pt idx="4066">
                  <c:v/>
                </c:pt>
                <c:pt idx="4067">
                  <c:v/>
                </c:pt>
                <c:pt idx="4068">
                  <c:v/>
                </c:pt>
                <c:pt idx="4069">
                  <c:v/>
                </c:pt>
                <c:pt idx="4070">
                  <c:v/>
                </c:pt>
                <c:pt idx="4071">
                  <c:v/>
                </c:pt>
                <c:pt idx="4072">
                  <c:v/>
                </c:pt>
                <c:pt idx="4073">
                  <c:v/>
                </c:pt>
                <c:pt idx="4074">
                  <c:v/>
                </c:pt>
                <c:pt idx="4075">
                  <c:v/>
                </c:pt>
                <c:pt idx="4076">
                  <c:v/>
                </c:pt>
                <c:pt idx="4077">
                  <c:v/>
                </c:pt>
                <c:pt idx="4078">
                  <c:v/>
                </c:pt>
                <c:pt idx="4079">
                  <c:v/>
                </c:pt>
                <c:pt idx="4080">
                  <c:v/>
                </c:pt>
                <c:pt idx="4081">
                  <c:v/>
                </c:pt>
                <c:pt idx="4082">
                  <c:v/>
                </c:pt>
                <c:pt idx="4083">
                  <c:v/>
                </c:pt>
                <c:pt idx="4084">
                  <c:v/>
                </c:pt>
                <c:pt idx="4085">
                  <c:v/>
                </c:pt>
                <c:pt idx="4086">
                  <c:v/>
                </c:pt>
                <c:pt idx="4087">
                  <c:v/>
                </c:pt>
                <c:pt idx="4088">
                  <c:v/>
                </c:pt>
                <c:pt idx="4089">
                  <c:v/>
                </c:pt>
                <c:pt idx="4090">
                  <c:v/>
                </c:pt>
                <c:pt idx="4091">
                  <c:v/>
                </c:pt>
                <c:pt idx="4092">
                  <c:v/>
                </c:pt>
                <c:pt idx="4093">
                  <c:v/>
                </c:pt>
                <c:pt idx="4094">
                  <c:v/>
                </c:pt>
                <c:pt idx="4095">
                  <c:v/>
                </c:pt>
                <c:pt idx="4096">
                  <c:v/>
                </c:pt>
                <c:pt idx="4097">
                  <c:v/>
                </c:pt>
                <c:pt idx="4098">
                  <c:v/>
                </c:pt>
                <c:pt idx="4099">
                  <c:v/>
                </c:pt>
                <c:pt idx="4100">
                  <c:v/>
                </c:pt>
                <c:pt idx="4101">
                  <c:v/>
                </c:pt>
                <c:pt idx="4102">
                  <c:v/>
                </c:pt>
                <c:pt idx="4103">
                  <c:v/>
                </c:pt>
                <c:pt idx="4104">
                  <c:v/>
                </c:pt>
                <c:pt idx="4105">
                  <c:v/>
                </c:pt>
                <c:pt idx="4106">
                  <c:v/>
                </c:pt>
                <c:pt idx="4107">
                  <c:v/>
                </c:pt>
                <c:pt idx="4108">
                  <c:v/>
                </c:pt>
                <c:pt idx="4109">
                  <c:v/>
                </c:pt>
                <c:pt idx="4110">
                  <c:v/>
                </c:pt>
                <c:pt idx="4111">
                  <c:v/>
                </c:pt>
                <c:pt idx="4112">
                  <c:v/>
                </c:pt>
                <c:pt idx="4113">
                  <c:v/>
                </c:pt>
                <c:pt idx="4114">
                  <c:v/>
                </c:pt>
                <c:pt idx="4115">
                  <c:v/>
                </c:pt>
                <c:pt idx="4116">
                  <c:v/>
                </c:pt>
                <c:pt idx="4117">
                  <c:v/>
                </c:pt>
                <c:pt idx="4118">
                  <c:v/>
                </c:pt>
                <c:pt idx="4119">
                  <c:v/>
                </c:pt>
                <c:pt idx="4120">
                  <c:v/>
                </c:pt>
                <c:pt idx="4121">
                  <c:v/>
                </c:pt>
                <c:pt idx="4122">
                  <c:v/>
                </c:pt>
                <c:pt idx="4123">
                  <c:v/>
                </c:pt>
                <c:pt idx="4124">
                  <c:v/>
                </c:pt>
                <c:pt idx="4125">
                  <c:v/>
                </c:pt>
                <c:pt idx="4126">
                  <c:v/>
                </c:pt>
                <c:pt idx="4127">
                  <c:v/>
                </c:pt>
                <c:pt idx="4128">
                  <c:v/>
                </c:pt>
                <c:pt idx="4129">
                  <c:v/>
                </c:pt>
                <c:pt idx="4130">
                  <c:v/>
                </c:pt>
                <c:pt idx="4131">
                  <c:v/>
                </c:pt>
                <c:pt idx="4132">
                  <c:v/>
                </c:pt>
                <c:pt idx="4133">
                  <c:v/>
                </c:pt>
                <c:pt idx="4134">
                  <c:v/>
                </c:pt>
                <c:pt idx="4135">
                  <c:v/>
                </c:pt>
                <c:pt idx="4136">
                  <c:v/>
                </c:pt>
                <c:pt idx="4137">
                  <c:v/>
                </c:pt>
                <c:pt idx="4138">
                  <c:v/>
                </c:pt>
                <c:pt idx="4139">
                  <c:v/>
                </c:pt>
                <c:pt idx="4140">
                  <c:v/>
                </c:pt>
                <c:pt idx="4141">
                  <c:v/>
                </c:pt>
                <c:pt idx="4142">
                  <c:v/>
                </c:pt>
                <c:pt idx="4143">
                  <c:v/>
                </c:pt>
                <c:pt idx="4144">
                  <c:v/>
                </c:pt>
                <c:pt idx="4145">
                  <c:v/>
                </c:pt>
                <c:pt idx="4146">
                  <c:v/>
                </c:pt>
                <c:pt idx="4147">
                  <c:v/>
                </c:pt>
                <c:pt idx="4148">
                  <c:v/>
                </c:pt>
                <c:pt idx="4149">
                  <c:v/>
                </c:pt>
                <c:pt idx="4150">
                  <c:v/>
                </c:pt>
                <c:pt idx="4151">
                  <c:v/>
                </c:pt>
                <c:pt idx="4152">
                  <c:v/>
                </c:pt>
                <c:pt idx="4153">
                  <c:v/>
                </c:pt>
                <c:pt idx="4154">
                  <c:v/>
                </c:pt>
                <c:pt idx="4155">
                  <c:v/>
                </c:pt>
                <c:pt idx="4156">
                  <c:v/>
                </c:pt>
                <c:pt idx="4157">
                  <c:v/>
                </c:pt>
                <c:pt idx="4158">
                  <c:v/>
                </c:pt>
                <c:pt idx="4159">
                  <c:v/>
                </c:pt>
                <c:pt idx="4160">
                  <c:v/>
                </c:pt>
                <c:pt idx="4161">
                  <c:v/>
                </c:pt>
                <c:pt idx="4162">
                  <c:v/>
                </c:pt>
                <c:pt idx="4163">
                  <c:v/>
                </c:pt>
                <c:pt idx="4164">
                  <c:v/>
                </c:pt>
                <c:pt idx="4165">
                  <c:v/>
                </c:pt>
                <c:pt idx="4166">
                  <c:v/>
                </c:pt>
                <c:pt idx="4167">
                  <c:v/>
                </c:pt>
                <c:pt idx="4168">
                  <c:v/>
                </c:pt>
                <c:pt idx="4169">
                  <c:v/>
                </c:pt>
                <c:pt idx="4170">
                  <c:v/>
                </c:pt>
                <c:pt idx="4171">
                  <c:v/>
                </c:pt>
                <c:pt idx="4172">
                  <c:v/>
                </c:pt>
                <c:pt idx="4173">
                  <c:v/>
                </c:pt>
                <c:pt idx="4174">
                  <c:v/>
                </c:pt>
                <c:pt idx="4175">
                  <c:v/>
                </c:pt>
                <c:pt idx="4176">
                  <c:v/>
                </c:pt>
                <c:pt idx="4177">
                  <c:v/>
                </c:pt>
                <c:pt idx="4178">
                  <c:v/>
                </c:pt>
                <c:pt idx="4179">
                  <c:v/>
                </c:pt>
                <c:pt idx="4180">
                  <c:v/>
                </c:pt>
                <c:pt idx="4181">
                  <c:v/>
                </c:pt>
                <c:pt idx="4182">
                  <c:v/>
                </c:pt>
                <c:pt idx="4183">
                  <c:v/>
                </c:pt>
                <c:pt idx="4184">
                  <c:v/>
                </c:pt>
                <c:pt idx="4185">
                  <c:v/>
                </c:pt>
                <c:pt idx="4186">
                  <c:v/>
                </c:pt>
                <c:pt idx="4187">
                  <c:v/>
                </c:pt>
                <c:pt idx="4188">
                  <c:v/>
                </c:pt>
                <c:pt idx="4189">
                  <c:v/>
                </c:pt>
                <c:pt idx="4190">
                  <c:v/>
                </c:pt>
                <c:pt idx="4191">
                  <c:v/>
                </c:pt>
                <c:pt idx="4192">
                  <c:v/>
                </c:pt>
                <c:pt idx="4193">
                  <c:v/>
                </c:pt>
                <c:pt idx="4194">
                  <c:v/>
                </c:pt>
                <c:pt idx="4195">
                  <c:v/>
                </c:pt>
                <c:pt idx="4196">
                  <c:v/>
                </c:pt>
                <c:pt idx="4197">
                  <c:v/>
                </c:pt>
                <c:pt idx="4198">
                  <c:v/>
                </c:pt>
                <c:pt idx="4199">
                  <c:v/>
                </c:pt>
                <c:pt idx="4200">
                  <c:v>1</c:v>
                </c:pt>
                <c:pt idx="4201">
                  <c:v>1</c:v>
                </c:pt>
                <c:pt idx="4202">
                  <c:v>2</c:v>
                </c:pt>
                <c:pt idx="4203">
                  <c:v>1</c:v>
                </c:pt>
                <c:pt idx="4204">
                  <c:v>2</c:v>
                </c:pt>
                <c:pt idx="4205">
                  <c:v>2</c:v>
                </c:pt>
                <c:pt idx="4206">
                  <c:v>3</c:v>
                </c:pt>
                <c:pt idx="4207">
                  <c:v>2</c:v>
                </c:pt>
                <c:pt idx="4208">
                  <c:v>4</c:v>
                </c:pt>
                <c:pt idx="4209">
                  <c:v>3</c:v>
                </c:pt>
                <c:pt idx="4210">
                  <c:v>3</c:v>
                </c:pt>
                <c:pt idx="4211">
                  <c:v>2</c:v>
                </c:pt>
                <c:pt idx="4212">
                  <c:v>3</c:v>
                </c:pt>
                <c:pt idx="4213">
                  <c:v>1</c:v>
                </c:pt>
                <c:pt idx="4214">
                  <c:v>1</c:v>
                </c:pt>
                <c:pt idx="4215">
                  <c:v>2</c:v>
                </c:pt>
                <c:pt idx="4216">
                  <c:v>3</c:v>
                </c:pt>
                <c:pt idx="4217">
                  <c:v>1</c:v>
                </c:pt>
                <c:pt idx="4218">
                  <c:v>4</c:v>
                </c:pt>
                <c:pt idx="4219">
                  <c:v>2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3</c:v>
                </c:pt>
                <c:pt idx="4224">
                  <c:v>4</c:v>
                </c:pt>
                <c:pt idx="4225">
                  <c:v>5</c:v>
                </c:pt>
                <c:pt idx="4226">
                  <c:v>1</c:v>
                </c:pt>
                <c:pt idx="4227">
                  <c:v>4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4</c:v>
                </c:pt>
                <c:pt idx="4232">
                  <c:v>1</c:v>
                </c:pt>
                <c:pt idx="4233">
                  <c:v>1</c:v>
                </c:pt>
                <c:pt idx="4234">
                  <c:v>2</c:v>
                </c:pt>
                <c:pt idx="4235">
                  <c:v>2</c:v>
                </c:pt>
                <c:pt idx="4236">
                  <c:v>2</c:v>
                </c:pt>
                <c:pt idx="4237">
                  <c:v>1</c:v>
                </c:pt>
                <c:pt idx="4238">
                  <c:v>3</c:v>
                </c:pt>
                <c:pt idx="4239">
                  <c:v>3</c:v>
                </c:pt>
                <c:pt idx="4240">
                  <c:v>3</c:v>
                </c:pt>
                <c:pt idx="4241">
                  <c:v>1</c:v>
                </c:pt>
                <c:pt idx="4242">
                  <c:v>2</c:v>
                </c:pt>
                <c:pt idx="4243">
                  <c:v>2</c:v>
                </c:pt>
                <c:pt idx="4244">
                  <c:v>2</c:v>
                </c:pt>
                <c:pt idx="4245">
                  <c:v>1</c:v>
                </c:pt>
                <c:pt idx="4246">
                  <c:v>4</c:v>
                </c:pt>
                <c:pt idx="4247">
                  <c:v>2</c:v>
                </c:pt>
                <c:pt idx="4248">
                  <c:v>1</c:v>
                </c:pt>
                <c:pt idx="4249">
                  <c:v>2</c:v>
                </c:pt>
                <c:pt idx="4250">
                  <c:v>3</c:v>
                </c:pt>
                <c:pt idx="4251">
                  <c:v>2</c:v>
                </c:pt>
                <c:pt idx="4252">
                  <c:v>3</c:v>
                </c:pt>
                <c:pt idx="4253">
                  <c:v>1</c:v>
                </c:pt>
                <c:pt idx="4254">
                  <c:v>1</c:v>
                </c:pt>
                <c:pt idx="4255">
                  <c:v>3</c:v>
                </c:pt>
                <c:pt idx="4256">
                  <c:v>3</c:v>
                </c:pt>
                <c:pt idx="4257">
                  <c:v>2</c:v>
                </c:pt>
                <c:pt idx="4258">
                  <c:v>2</c:v>
                </c:pt>
                <c:pt idx="4259">
                  <c:v>1</c:v>
                </c:pt>
                <c:pt idx="4260">
                  <c:v>2</c:v>
                </c:pt>
                <c:pt idx="4261">
                  <c:v>5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2</c:v>
                </c:pt>
                <c:pt idx="4266">
                  <c:v>2</c:v>
                </c:pt>
                <c:pt idx="4267">
                  <c:v>2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3</c:v>
                </c:pt>
                <c:pt idx="4272">
                  <c:v>1</c:v>
                </c:pt>
                <c:pt idx="4273">
                  <c:v>2</c:v>
                </c:pt>
                <c:pt idx="4274">
                  <c:v>1</c:v>
                </c:pt>
                <c:pt idx="4275">
                  <c:v>2</c:v>
                </c:pt>
                <c:pt idx="4276">
                  <c:v>2</c:v>
                </c:pt>
                <c:pt idx="4277">
                  <c:v>3</c:v>
                </c:pt>
                <c:pt idx="4278">
                  <c:v>2</c:v>
                </c:pt>
                <c:pt idx="4279">
                  <c:v>1</c:v>
                </c:pt>
                <c:pt idx="4280">
                  <c:v>2</c:v>
                </c:pt>
                <c:pt idx="4281">
                  <c:v>1</c:v>
                </c:pt>
                <c:pt idx="4282">
                  <c:v/>
                </c:pt>
                <c:pt idx="4283">
                  <c:v>1</c:v>
                </c:pt>
                <c:pt idx="4284">
                  <c:v/>
                </c:pt>
                <c:pt idx="4285">
                  <c:v>2</c:v>
                </c:pt>
                <c:pt idx="4286">
                  <c:v>1</c:v>
                </c:pt>
                <c:pt idx="4287">
                  <c:v>3</c:v>
                </c:pt>
                <c:pt idx="4288">
                  <c:v>1</c:v>
                </c:pt>
                <c:pt idx="4289">
                  <c:v>2</c:v>
                </c:pt>
                <c:pt idx="4290">
                  <c:v>1</c:v>
                </c:pt>
                <c:pt idx="4291">
                  <c:v>4</c:v>
                </c:pt>
                <c:pt idx="4292">
                  <c:v>1</c:v>
                </c:pt>
                <c:pt idx="4293">
                  <c:v>3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5</c:v>
                </c:pt>
                <c:pt idx="4298">
                  <c:v>2</c:v>
                </c:pt>
                <c:pt idx="4299">
                  <c:v>1</c:v>
                </c:pt>
                <c:pt idx="4300">
                  <c:v>3</c:v>
                </c:pt>
                <c:pt idx="4301">
                  <c:v>2</c:v>
                </c:pt>
                <c:pt idx="4302">
                  <c:v>1</c:v>
                </c:pt>
                <c:pt idx="4303">
                  <c:v>4</c:v>
                </c:pt>
                <c:pt idx="4304">
                  <c:v>1</c:v>
                </c:pt>
                <c:pt idx="4305">
                  <c:v>3</c:v>
                </c:pt>
                <c:pt idx="4306">
                  <c:v>1</c:v>
                </c:pt>
                <c:pt idx="4307">
                  <c:v>1</c:v>
                </c:pt>
                <c:pt idx="4308">
                  <c:v>4</c:v>
                </c:pt>
                <c:pt idx="4309">
                  <c:v>1</c:v>
                </c:pt>
                <c:pt idx="4310">
                  <c:v>3</c:v>
                </c:pt>
                <c:pt idx="4311">
                  <c:v>4</c:v>
                </c:pt>
                <c:pt idx="4312">
                  <c:v>1</c:v>
                </c:pt>
                <c:pt idx="4313">
                  <c:v>3</c:v>
                </c:pt>
                <c:pt idx="4314">
                  <c:v>4</c:v>
                </c:pt>
                <c:pt idx="4315">
                  <c:v>5</c:v>
                </c:pt>
                <c:pt idx="4316">
                  <c:v>2</c:v>
                </c:pt>
                <c:pt idx="4317">
                  <c:v>2</c:v>
                </c:pt>
                <c:pt idx="4318">
                  <c:v>1</c:v>
                </c:pt>
                <c:pt idx="4319">
                  <c:v/>
                </c:pt>
                <c:pt idx="4320">
                  <c:v>2</c:v>
                </c:pt>
                <c:pt idx="4321">
                  <c:v/>
                </c:pt>
                <c:pt idx="4322">
                  <c:v>2</c:v>
                </c:pt>
                <c:pt idx="4323">
                  <c:v>1</c:v>
                </c:pt>
                <c:pt idx="4324">
                  <c:v>2</c:v>
                </c:pt>
                <c:pt idx="4325">
                  <c:v>3</c:v>
                </c:pt>
                <c:pt idx="4326">
                  <c:v/>
                </c:pt>
                <c:pt idx="4327">
                  <c:v>4</c:v>
                </c:pt>
                <c:pt idx="4328">
                  <c:v>1</c:v>
                </c:pt>
                <c:pt idx="4329">
                  <c:v>2</c:v>
                </c:pt>
                <c:pt idx="4330">
                  <c:v>2</c:v>
                </c:pt>
                <c:pt idx="4331">
                  <c:v>3</c:v>
                </c:pt>
                <c:pt idx="4332">
                  <c:v/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/>
                </c:pt>
                <c:pt idx="4340">
                  <c:v>3</c:v>
                </c:pt>
                <c:pt idx="4341">
                  <c:v/>
                </c:pt>
                <c:pt idx="4342">
                  <c:v/>
                </c:pt>
                <c:pt idx="4343">
                  <c:v/>
                </c:pt>
                <c:pt idx="4344">
                  <c:v/>
                </c:pt>
                <c:pt idx="4345">
                  <c:v/>
                </c:pt>
                <c:pt idx="4346">
                  <c:v/>
                </c:pt>
                <c:pt idx="4347">
                  <c:v/>
                </c:pt>
                <c:pt idx="4348">
                  <c:v/>
                </c:pt>
                <c:pt idx="4349">
                  <c:v/>
                </c:pt>
                <c:pt idx="4350">
                  <c:v/>
                </c:pt>
                <c:pt idx="4351">
                  <c:v/>
                </c:pt>
                <c:pt idx="4352">
                  <c:v/>
                </c:pt>
                <c:pt idx="4353">
                  <c:v/>
                </c:pt>
                <c:pt idx="4354">
                  <c:v/>
                </c:pt>
                <c:pt idx="4355">
                  <c:v/>
                </c:pt>
                <c:pt idx="4356">
                  <c:v/>
                </c:pt>
                <c:pt idx="4357">
                  <c:v/>
                </c:pt>
                <c:pt idx="4358">
                  <c:v/>
                </c:pt>
                <c:pt idx="4359">
                  <c:v/>
                </c:pt>
                <c:pt idx="4360">
                  <c:v/>
                </c:pt>
                <c:pt idx="4361">
                  <c:v/>
                </c:pt>
                <c:pt idx="4362">
                  <c:v/>
                </c:pt>
                <c:pt idx="4363">
                  <c:v/>
                </c:pt>
                <c:pt idx="4364">
                  <c:v/>
                </c:pt>
                <c:pt idx="4365">
                  <c:v/>
                </c:pt>
                <c:pt idx="4366">
                  <c:v/>
                </c:pt>
                <c:pt idx="4367">
                  <c:v/>
                </c:pt>
                <c:pt idx="4368">
                  <c:v/>
                </c:pt>
                <c:pt idx="4369">
                  <c:v/>
                </c:pt>
                <c:pt idx="4370">
                  <c:v/>
                </c:pt>
                <c:pt idx="4371">
                  <c:v/>
                </c:pt>
                <c:pt idx="4372">
                  <c:v/>
                </c:pt>
                <c:pt idx="4373">
                  <c:v/>
                </c:pt>
                <c:pt idx="4374">
                  <c:v/>
                </c:pt>
                <c:pt idx="4375">
                  <c:v/>
                </c:pt>
                <c:pt idx="4376">
                  <c:v/>
                </c:pt>
                <c:pt idx="4377">
                  <c:v/>
                </c:pt>
                <c:pt idx="4378">
                  <c:v/>
                </c:pt>
                <c:pt idx="4379">
                  <c:v/>
                </c:pt>
                <c:pt idx="4380">
                  <c:v/>
                </c:pt>
                <c:pt idx="4381">
                  <c:v/>
                </c:pt>
                <c:pt idx="4382">
                  <c:v/>
                </c:pt>
                <c:pt idx="4383">
                  <c:v/>
                </c:pt>
                <c:pt idx="4384">
                  <c:v/>
                </c:pt>
                <c:pt idx="4385">
                  <c:v/>
                </c:pt>
                <c:pt idx="4386">
                  <c:v/>
                </c:pt>
                <c:pt idx="4387">
                  <c:v/>
                </c:pt>
                <c:pt idx="4388">
                  <c:v/>
                </c:pt>
                <c:pt idx="4389">
                  <c:v/>
                </c:pt>
                <c:pt idx="4390">
                  <c:v/>
                </c:pt>
                <c:pt idx="4391">
                  <c:v/>
                </c:pt>
                <c:pt idx="4392">
                  <c:v/>
                </c:pt>
                <c:pt idx="4393">
                  <c:v/>
                </c:pt>
                <c:pt idx="4394">
                  <c:v/>
                </c:pt>
                <c:pt idx="4395">
                  <c:v/>
                </c:pt>
                <c:pt idx="4396">
                  <c:v/>
                </c:pt>
                <c:pt idx="4397">
                  <c:v/>
                </c:pt>
                <c:pt idx="4398">
                  <c:v/>
                </c:pt>
                <c:pt idx="4399">
                  <c:v/>
                </c:pt>
                <c:pt idx="4400">
                  <c:v/>
                </c:pt>
                <c:pt idx="4401">
                  <c:v/>
                </c:pt>
                <c:pt idx="4402">
                  <c:v/>
                </c:pt>
                <c:pt idx="4403">
                  <c:v/>
                </c:pt>
                <c:pt idx="4404">
                  <c:v/>
                </c:pt>
                <c:pt idx="4405">
                  <c:v/>
                </c:pt>
                <c:pt idx="4406">
                  <c:v/>
                </c:pt>
                <c:pt idx="4407">
                  <c:v/>
                </c:pt>
                <c:pt idx="4408">
                  <c:v/>
                </c:pt>
                <c:pt idx="4409">
                  <c:v/>
                </c:pt>
                <c:pt idx="4410">
                  <c:v/>
                </c:pt>
                <c:pt idx="4411">
                  <c:v/>
                </c:pt>
                <c:pt idx="4412">
                  <c:v/>
                </c:pt>
                <c:pt idx="4413">
                  <c:v/>
                </c:pt>
                <c:pt idx="4414">
                  <c:v/>
                </c:pt>
                <c:pt idx="4415">
                  <c:v/>
                </c:pt>
                <c:pt idx="4416">
                  <c:v/>
                </c:pt>
                <c:pt idx="4417">
                  <c:v/>
                </c:pt>
                <c:pt idx="4418">
                  <c:v/>
                </c:pt>
                <c:pt idx="4419">
                  <c:v/>
                </c:pt>
                <c:pt idx="4420">
                  <c:v/>
                </c:pt>
                <c:pt idx="4421">
                  <c:v/>
                </c:pt>
                <c:pt idx="4422">
                  <c:v/>
                </c:pt>
                <c:pt idx="4423">
                  <c:v/>
                </c:pt>
                <c:pt idx="4424">
                  <c:v/>
                </c:pt>
                <c:pt idx="4425">
                  <c:v/>
                </c:pt>
                <c:pt idx="4426">
                  <c:v/>
                </c:pt>
                <c:pt idx="4427">
                  <c:v/>
                </c:pt>
                <c:pt idx="4428">
                  <c:v/>
                </c:pt>
                <c:pt idx="4429">
                  <c:v/>
                </c:pt>
                <c:pt idx="4430">
                  <c:v/>
                </c:pt>
                <c:pt idx="4431">
                  <c:v/>
                </c:pt>
                <c:pt idx="4432">
                  <c:v/>
                </c:pt>
                <c:pt idx="4433">
                  <c:v/>
                </c:pt>
                <c:pt idx="4434">
                  <c:v/>
                </c:pt>
                <c:pt idx="4435">
                  <c:v/>
                </c:pt>
                <c:pt idx="4436">
                  <c:v/>
                </c:pt>
                <c:pt idx="4437">
                  <c:v/>
                </c:pt>
                <c:pt idx="4438">
                  <c:v/>
                </c:pt>
                <c:pt idx="4439">
                  <c:v/>
                </c:pt>
                <c:pt idx="4440">
                  <c:v/>
                </c:pt>
                <c:pt idx="4441">
                  <c:v/>
                </c:pt>
                <c:pt idx="4442">
                  <c:v/>
                </c:pt>
                <c:pt idx="4443">
                  <c:v/>
                </c:pt>
                <c:pt idx="4444">
                  <c:v/>
                </c:pt>
                <c:pt idx="4445">
                  <c:v/>
                </c:pt>
                <c:pt idx="4446">
                  <c:v/>
                </c:pt>
                <c:pt idx="4447">
                  <c:v/>
                </c:pt>
                <c:pt idx="4448">
                  <c:v/>
                </c:pt>
                <c:pt idx="4449">
                  <c:v/>
                </c:pt>
                <c:pt idx="4450">
                  <c:v/>
                </c:pt>
                <c:pt idx="4451">
                  <c:v/>
                </c:pt>
                <c:pt idx="4452">
                  <c:v/>
                </c:pt>
                <c:pt idx="4453">
                  <c:v/>
                </c:pt>
                <c:pt idx="4454">
                  <c:v/>
                </c:pt>
                <c:pt idx="4455">
                  <c:v/>
                </c:pt>
                <c:pt idx="4456">
                  <c:v/>
                </c:pt>
                <c:pt idx="4457">
                  <c:v/>
                </c:pt>
                <c:pt idx="4458">
                  <c:v/>
                </c:pt>
                <c:pt idx="4459">
                  <c:v/>
                </c:pt>
                <c:pt idx="4460">
                  <c:v/>
                </c:pt>
                <c:pt idx="4461">
                  <c:v/>
                </c:pt>
                <c:pt idx="4462">
                  <c:v/>
                </c:pt>
                <c:pt idx="4463">
                  <c:v/>
                </c:pt>
                <c:pt idx="4464">
                  <c:v/>
                </c:pt>
                <c:pt idx="4465">
                  <c:v/>
                </c:pt>
                <c:pt idx="4466">
                  <c:v/>
                </c:pt>
                <c:pt idx="4467">
                  <c:v/>
                </c:pt>
                <c:pt idx="4468">
                  <c:v/>
                </c:pt>
                <c:pt idx="4469">
                  <c:v/>
                </c:pt>
                <c:pt idx="4470">
                  <c:v/>
                </c:pt>
                <c:pt idx="4471">
                  <c:v/>
                </c:pt>
                <c:pt idx="4472">
                  <c:v/>
                </c:pt>
                <c:pt idx="4473">
                  <c:v/>
                </c:pt>
                <c:pt idx="4474">
                  <c:v/>
                </c:pt>
                <c:pt idx="4475">
                  <c:v/>
                </c:pt>
                <c:pt idx="4476">
                  <c:v/>
                </c:pt>
                <c:pt idx="4477">
                  <c:v/>
                </c:pt>
                <c:pt idx="4478">
                  <c:v/>
                </c:pt>
                <c:pt idx="4479">
                  <c:v/>
                </c:pt>
                <c:pt idx="4480">
                  <c:v/>
                </c:pt>
                <c:pt idx="4481">
                  <c:v/>
                </c:pt>
                <c:pt idx="4482">
                  <c:v/>
                </c:pt>
                <c:pt idx="4483">
                  <c:v/>
                </c:pt>
                <c:pt idx="4484">
                  <c:v/>
                </c:pt>
                <c:pt idx="4485">
                  <c:v/>
                </c:pt>
                <c:pt idx="4486">
                  <c:v/>
                </c:pt>
                <c:pt idx="4487">
                  <c:v/>
                </c:pt>
                <c:pt idx="4488">
                  <c:v/>
                </c:pt>
                <c:pt idx="4489">
                  <c:v/>
                </c:pt>
                <c:pt idx="4490">
                  <c:v/>
                </c:pt>
                <c:pt idx="4491">
                  <c:v/>
                </c:pt>
                <c:pt idx="4492">
                  <c:v/>
                </c:pt>
                <c:pt idx="4493">
                  <c:v/>
                </c:pt>
                <c:pt idx="4494">
                  <c:v/>
                </c:pt>
                <c:pt idx="4495">
                  <c:v/>
                </c:pt>
                <c:pt idx="4496">
                  <c:v/>
                </c:pt>
                <c:pt idx="4497">
                  <c:v/>
                </c:pt>
                <c:pt idx="4498">
                  <c:v/>
                </c:pt>
                <c:pt idx="4499">
                  <c:v/>
                </c:pt>
                <c:pt idx="4500">
                  <c:v/>
                </c:pt>
                <c:pt idx="4501">
                  <c:v/>
                </c:pt>
                <c:pt idx="4502">
                  <c:v/>
                </c:pt>
                <c:pt idx="4503">
                  <c:v/>
                </c:pt>
                <c:pt idx="4504">
                  <c:v/>
                </c:pt>
                <c:pt idx="4505">
                  <c:v/>
                </c:pt>
                <c:pt idx="4506">
                  <c:v/>
                </c:pt>
                <c:pt idx="4507">
                  <c:v/>
                </c:pt>
                <c:pt idx="4508">
                  <c:v/>
                </c:pt>
                <c:pt idx="4509">
                  <c:v/>
                </c:pt>
                <c:pt idx="4510">
                  <c:v/>
                </c:pt>
                <c:pt idx="4511">
                  <c:v/>
                </c:pt>
                <c:pt idx="4512">
                  <c:v/>
                </c:pt>
                <c:pt idx="4513">
                  <c:v/>
                </c:pt>
                <c:pt idx="4514">
                  <c:v/>
                </c:pt>
                <c:pt idx="4515">
                  <c:v/>
                </c:pt>
                <c:pt idx="4516">
                  <c:v/>
                </c:pt>
                <c:pt idx="4517">
                  <c:v/>
                </c:pt>
                <c:pt idx="4518">
                  <c:v/>
                </c:pt>
                <c:pt idx="4519">
                  <c:v/>
                </c:pt>
                <c:pt idx="4520">
                  <c:v/>
                </c:pt>
                <c:pt idx="4521">
                  <c:v/>
                </c:pt>
                <c:pt idx="4522">
                  <c:v/>
                </c:pt>
                <c:pt idx="4523">
                  <c:v/>
                </c:pt>
                <c:pt idx="4524">
                  <c:v/>
                </c:pt>
                <c:pt idx="4525">
                  <c:v/>
                </c:pt>
                <c:pt idx="4526">
                  <c:v/>
                </c:pt>
                <c:pt idx="4527">
                  <c:v/>
                </c:pt>
                <c:pt idx="4528">
                  <c:v/>
                </c:pt>
                <c:pt idx="4529">
                  <c:v/>
                </c:pt>
                <c:pt idx="4530">
                  <c:v/>
                </c:pt>
                <c:pt idx="4531">
                  <c:v/>
                </c:pt>
                <c:pt idx="4532">
                  <c:v/>
                </c:pt>
                <c:pt idx="4533">
                  <c:v/>
                </c:pt>
                <c:pt idx="4534">
                  <c:v/>
                </c:pt>
                <c:pt idx="4535">
                  <c:v/>
                </c:pt>
                <c:pt idx="4536">
                  <c:v/>
                </c:pt>
                <c:pt idx="4537">
                  <c:v/>
                </c:pt>
                <c:pt idx="4538">
                  <c:v/>
                </c:pt>
                <c:pt idx="4539">
                  <c:v/>
                </c:pt>
                <c:pt idx="4540">
                  <c:v/>
                </c:pt>
                <c:pt idx="4541">
                  <c:v/>
                </c:pt>
                <c:pt idx="4542">
                  <c:v/>
                </c:pt>
                <c:pt idx="4543">
                  <c:v/>
                </c:pt>
                <c:pt idx="4544">
                  <c:v/>
                </c:pt>
                <c:pt idx="4545">
                  <c:v/>
                </c:pt>
                <c:pt idx="4546">
                  <c:v/>
                </c:pt>
                <c:pt idx="4547">
                  <c:v/>
                </c:pt>
                <c:pt idx="4548">
                  <c:v/>
                </c:pt>
                <c:pt idx="4549">
                  <c:v/>
                </c:pt>
                <c:pt idx="4550">
                  <c:v/>
                </c:pt>
                <c:pt idx="4551">
                  <c:v/>
                </c:pt>
                <c:pt idx="4552">
                  <c:v/>
                </c:pt>
                <c:pt idx="4553">
                  <c:v/>
                </c:pt>
                <c:pt idx="4554">
                  <c:v/>
                </c:pt>
                <c:pt idx="4555">
                  <c:v/>
                </c:pt>
                <c:pt idx="4556">
                  <c:v/>
                </c:pt>
                <c:pt idx="4557">
                  <c:v/>
                </c:pt>
                <c:pt idx="4558">
                  <c:v/>
                </c:pt>
                <c:pt idx="4559">
                  <c:v/>
                </c:pt>
                <c:pt idx="4560">
                  <c:v/>
                </c:pt>
                <c:pt idx="4561">
                  <c:v/>
                </c:pt>
                <c:pt idx="4562">
                  <c:v/>
                </c:pt>
                <c:pt idx="4563">
                  <c:v/>
                </c:pt>
                <c:pt idx="4564">
                  <c:v/>
                </c:pt>
                <c:pt idx="4565">
                  <c:v/>
                </c:pt>
                <c:pt idx="4566">
                  <c:v/>
                </c:pt>
                <c:pt idx="4567">
                  <c:v/>
                </c:pt>
                <c:pt idx="4568">
                  <c:v/>
                </c:pt>
                <c:pt idx="4569">
                  <c:v/>
                </c:pt>
                <c:pt idx="4570">
                  <c:v/>
                </c:pt>
                <c:pt idx="4571">
                  <c:v/>
                </c:pt>
                <c:pt idx="4572">
                  <c:v/>
                </c:pt>
                <c:pt idx="4573">
                  <c:v/>
                </c:pt>
                <c:pt idx="4574">
                  <c:v/>
                </c:pt>
                <c:pt idx="4575">
                  <c:v/>
                </c:pt>
                <c:pt idx="4576">
                  <c:v/>
                </c:pt>
                <c:pt idx="4577">
                  <c:v/>
                </c:pt>
                <c:pt idx="4578">
                  <c:v/>
                </c:pt>
                <c:pt idx="4579">
                  <c:v/>
                </c:pt>
                <c:pt idx="4580">
                  <c:v/>
                </c:pt>
                <c:pt idx="4581">
                  <c:v/>
                </c:pt>
                <c:pt idx="4582">
                  <c:v/>
                </c:pt>
                <c:pt idx="4583">
                  <c:v/>
                </c:pt>
                <c:pt idx="4584">
                  <c:v/>
                </c:pt>
                <c:pt idx="4585">
                  <c:v/>
                </c:pt>
                <c:pt idx="4586">
                  <c:v/>
                </c:pt>
                <c:pt idx="4587">
                  <c:v/>
                </c:pt>
                <c:pt idx="4588">
                  <c:v/>
                </c:pt>
                <c:pt idx="4589">
                  <c:v/>
                </c:pt>
                <c:pt idx="4590">
                  <c:v/>
                </c:pt>
                <c:pt idx="4591">
                  <c:v/>
                </c:pt>
                <c:pt idx="4592">
                  <c:v/>
                </c:pt>
                <c:pt idx="4593">
                  <c:v/>
                </c:pt>
                <c:pt idx="4594">
                  <c:v/>
                </c:pt>
                <c:pt idx="4595">
                  <c:v/>
                </c:pt>
                <c:pt idx="4596">
                  <c:v/>
                </c:pt>
                <c:pt idx="4597">
                  <c:v/>
                </c:pt>
                <c:pt idx="4598">
                  <c:v/>
                </c:pt>
                <c:pt idx="4599">
                  <c:v/>
                </c:pt>
                <c:pt idx="4600">
                  <c:v/>
                </c:pt>
                <c:pt idx="4601">
                  <c:v/>
                </c:pt>
                <c:pt idx="4602">
                  <c:v/>
                </c:pt>
                <c:pt idx="4603">
                  <c:v/>
                </c:pt>
                <c:pt idx="4604">
                  <c:v/>
                </c:pt>
                <c:pt idx="4605">
                  <c:v/>
                </c:pt>
                <c:pt idx="4606">
                  <c:v/>
                </c:pt>
                <c:pt idx="4607">
                  <c:v/>
                </c:pt>
                <c:pt idx="4608">
                  <c:v/>
                </c:pt>
                <c:pt idx="4609">
                  <c:v/>
                </c:pt>
                <c:pt idx="4610">
                  <c:v/>
                </c:pt>
                <c:pt idx="4611">
                  <c:v/>
                </c:pt>
                <c:pt idx="4612">
                  <c:v/>
                </c:pt>
                <c:pt idx="4613">
                  <c:v/>
                </c:pt>
                <c:pt idx="4614">
                  <c:v/>
                </c:pt>
                <c:pt idx="4615">
                  <c:v/>
                </c:pt>
                <c:pt idx="4616">
                  <c:v/>
                </c:pt>
                <c:pt idx="4617">
                  <c:v/>
                </c:pt>
                <c:pt idx="4618">
                  <c:v/>
                </c:pt>
                <c:pt idx="4619">
                  <c:v/>
                </c:pt>
                <c:pt idx="4620">
                  <c:v/>
                </c:pt>
                <c:pt idx="4621">
                  <c:v/>
                </c:pt>
                <c:pt idx="4622">
                  <c:v/>
                </c:pt>
                <c:pt idx="4623">
                  <c:v/>
                </c:pt>
                <c:pt idx="4624">
                  <c:v/>
                </c:pt>
                <c:pt idx="4625">
                  <c:v/>
                </c:pt>
                <c:pt idx="4626">
                  <c:v/>
                </c:pt>
                <c:pt idx="4627">
                  <c:v/>
                </c:pt>
                <c:pt idx="4628">
                  <c:v/>
                </c:pt>
                <c:pt idx="4629">
                  <c:v/>
                </c:pt>
                <c:pt idx="4630">
                  <c:v/>
                </c:pt>
                <c:pt idx="4631">
                  <c:v/>
                </c:pt>
                <c:pt idx="4632">
                  <c:v/>
                </c:pt>
                <c:pt idx="4633">
                  <c:v/>
                </c:pt>
                <c:pt idx="4634">
                  <c:v/>
                </c:pt>
                <c:pt idx="4635">
                  <c:v/>
                </c:pt>
                <c:pt idx="4636">
                  <c:v/>
                </c:pt>
                <c:pt idx="4637">
                  <c:v/>
                </c:pt>
                <c:pt idx="4638">
                  <c:v/>
                </c:pt>
                <c:pt idx="4639">
                  <c:v/>
                </c:pt>
                <c:pt idx="4640">
                  <c:v/>
                </c:pt>
                <c:pt idx="4641">
                  <c:v/>
                </c:pt>
                <c:pt idx="4642">
                  <c:v/>
                </c:pt>
                <c:pt idx="4643">
                  <c:v/>
                </c:pt>
                <c:pt idx="4644">
                  <c:v/>
                </c:pt>
                <c:pt idx="4645">
                  <c:v/>
                </c:pt>
                <c:pt idx="4646">
                  <c:v/>
                </c:pt>
                <c:pt idx="4647">
                  <c:v/>
                </c:pt>
                <c:pt idx="4648">
                  <c:v/>
                </c:pt>
                <c:pt idx="4649">
                  <c:v/>
                </c:pt>
                <c:pt idx="4650">
                  <c:v/>
                </c:pt>
                <c:pt idx="4651">
                  <c:v/>
                </c:pt>
                <c:pt idx="4652">
                  <c:v/>
                </c:pt>
                <c:pt idx="4653">
                  <c:v/>
                </c:pt>
                <c:pt idx="4654">
                  <c:v/>
                </c:pt>
                <c:pt idx="4655">
                  <c:v/>
                </c:pt>
                <c:pt idx="4656">
                  <c:v/>
                </c:pt>
                <c:pt idx="4657">
                  <c:v/>
                </c:pt>
                <c:pt idx="4658">
                  <c:v/>
                </c:pt>
                <c:pt idx="4659">
                  <c:v/>
                </c:pt>
                <c:pt idx="4660">
                  <c:v/>
                </c:pt>
                <c:pt idx="4661">
                  <c:v/>
                </c:pt>
                <c:pt idx="4662">
                  <c:v/>
                </c:pt>
                <c:pt idx="4663">
                  <c:v/>
                </c:pt>
                <c:pt idx="4664">
                  <c:v/>
                </c:pt>
                <c:pt idx="4665">
                  <c:v/>
                </c:pt>
                <c:pt idx="4666">
                  <c:v/>
                </c:pt>
                <c:pt idx="4667">
                  <c:v/>
                </c:pt>
                <c:pt idx="4668">
                  <c:v/>
                </c:pt>
                <c:pt idx="4669">
                  <c:v/>
                </c:pt>
                <c:pt idx="4670">
                  <c:v/>
                </c:pt>
                <c:pt idx="4671">
                  <c:v/>
                </c:pt>
                <c:pt idx="4672">
                  <c:v/>
                </c:pt>
                <c:pt idx="4673">
                  <c:v/>
                </c:pt>
                <c:pt idx="4674">
                  <c:v/>
                </c:pt>
                <c:pt idx="4675">
                  <c:v/>
                </c:pt>
                <c:pt idx="4676">
                  <c:v/>
                </c:pt>
                <c:pt idx="4677">
                  <c:v/>
                </c:pt>
                <c:pt idx="4678">
                  <c:v/>
                </c:pt>
                <c:pt idx="4679">
                  <c:v/>
                </c:pt>
                <c:pt idx="4680">
                  <c:v/>
                </c:pt>
                <c:pt idx="4681">
                  <c:v/>
                </c:pt>
                <c:pt idx="4682">
                  <c:v/>
                </c:pt>
                <c:pt idx="4683">
                  <c:v/>
                </c:pt>
                <c:pt idx="4684">
                  <c:v/>
                </c:pt>
                <c:pt idx="4685">
                  <c:v/>
                </c:pt>
                <c:pt idx="4686">
                  <c:v/>
                </c:pt>
                <c:pt idx="4687">
                  <c:v/>
                </c:pt>
                <c:pt idx="4688">
                  <c:v/>
                </c:pt>
                <c:pt idx="4689">
                  <c:v/>
                </c:pt>
                <c:pt idx="4690">
                  <c:v/>
                </c:pt>
                <c:pt idx="4691">
                  <c:v/>
                </c:pt>
                <c:pt idx="4692">
                  <c:v/>
                </c:pt>
                <c:pt idx="4693">
                  <c:v/>
                </c:pt>
                <c:pt idx="4694">
                  <c:v/>
                </c:pt>
                <c:pt idx="4695">
                  <c:v/>
                </c:pt>
                <c:pt idx="4696">
                  <c:v/>
                </c:pt>
                <c:pt idx="4697">
                  <c:v/>
                </c:pt>
                <c:pt idx="4698">
                  <c:v/>
                </c:pt>
                <c:pt idx="4699">
                  <c:v/>
                </c:pt>
                <c:pt idx="4700">
                  <c:v/>
                </c:pt>
                <c:pt idx="4701">
                  <c:v/>
                </c:pt>
                <c:pt idx="4702">
                  <c:v/>
                </c:pt>
                <c:pt idx="4703">
                  <c:v/>
                </c:pt>
                <c:pt idx="4704">
                  <c:v/>
                </c:pt>
                <c:pt idx="4705">
                  <c:v/>
                </c:pt>
                <c:pt idx="4706">
                  <c:v/>
                </c:pt>
                <c:pt idx="4707">
                  <c:v/>
                </c:pt>
                <c:pt idx="4708">
                  <c:v/>
                </c:pt>
                <c:pt idx="4709">
                  <c:v/>
                </c:pt>
                <c:pt idx="4710">
                  <c:v/>
                </c:pt>
                <c:pt idx="4711">
                  <c:v/>
                </c:pt>
                <c:pt idx="4712">
                  <c:v/>
                </c:pt>
                <c:pt idx="4713">
                  <c:v/>
                </c:pt>
                <c:pt idx="4714">
                  <c:v/>
                </c:pt>
                <c:pt idx="4715">
                  <c:v/>
                </c:pt>
                <c:pt idx="4716">
                  <c:v/>
                </c:pt>
                <c:pt idx="4717">
                  <c:v/>
                </c:pt>
                <c:pt idx="4718">
                  <c:v/>
                </c:pt>
                <c:pt idx="4719">
                  <c:v/>
                </c:pt>
                <c:pt idx="4720">
                  <c:v/>
                </c:pt>
                <c:pt idx="4721">
                  <c:v/>
                </c:pt>
                <c:pt idx="4722">
                  <c:v/>
                </c:pt>
                <c:pt idx="4723">
                  <c:v/>
                </c:pt>
                <c:pt idx="4724">
                  <c:v/>
                </c:pt>
                <c:pt idx="4725">
                  <c:v/>
                </c:pt>
                <c:pt idx="4726">
                  <c:v/>
                </c:pt>
                <c:pt idx="4727">
                  <c:v/>
                </c:pt>
                <c:pt idx="4728">
                  <c:v/>
                </c:pt>
                <c:pt idx="4729">
                  <c:v/>
                </c:pt>
                <c:pt idx="4730">
                  <c:v/>
                </c:pt>
                <c:pt idx="4731">
                  <c:v/>
                </c:pt>
                <c:pt idx="4732">
                  <c:v/>
                </c:pt>
                <c:pt idx="4733">
                  <c:v/>
                </c:pt>
                <c:pt idx="4734">
                  <c:v/>
                </c:pt>
                <c:pt idx="4735">
                  <c:v/>
                </c:pt>
                <c:pt idx="4736">
                  <c:v/>
                </c:pt>
                <c:pt idx="4737">
                  <c:v/>
                </c:pt>
                <c:pt idx="4738">
                  <c:v/>
                </c:pt>
                <c:pt idx="4739">
                  <c:v/>
                </c:pt>
                <c:pt idx="4740">
                  <c:v/>
                </c:pt>
                <c:pt idx="4741">
                  <c:v/>
                </c:pt>
                <c:pt idx="4742">
                  <c:v/>
                </c:pt>
                <c:pt idx="4743">
                  <c:v/>
                </c:pt>
                <c:pt idx="4744">
                  <c:v/>
                </c:pt>
                <c:pt idx="4745">
                  <c:v/>
                </c:pt>
                <c:pt idx="4746">
                  <c:v/>
                </c:pt>
                <c:pt idx="4747">
                  <c:v/>
                </c:pt>
                <c:pt idx="4748">
                  <c:v/>
                </c:pt>
                <c:pt idx="4749">
                  <c:v/>
                </c:pt>
                <c:pt idx="4750">
                  <c:v/>
                </c:pt>
                <c:pt idx="4751">
                  <c:v/>
                </c:pt>
                <c:pt idx="4752">
                  <c:v/>
                </c:pt>
                <c:pt idx="4753">
                  <c:v/>
                </c:pt>
                <c:pt idx="4754">
                  <c:v/>
                </c:pt>
                <c:pt idx="4755">
                  <c:v/>
                </c:pt>
                <c:pt idx="4756">
                  <c:v/>
                </c:pt>
                <c:pt idx="4757">
                  <c:v/>
                </c:pt>
                <c:pt idx="4758">
                  <c:v/>
                </c:pt>
                <c:pt idx="4759">
                  <c:v/>
                </c:pt>
                <c:pt idx="4760">
                  <c:v/>
                </c:pt>
                <c:pt idx="4761">
                  <c:v/>
                </c:pt>
                <c:pt idx="4762">
                  <c:v/>
                </c:pt>
                <c:pt idx="4763">
                  <c:v/>
                </c:pt>
                <c:pt idx="4764">
                  <c:v/>
                </c:pt>
                <c:pt idx="4765">
                  <c:v/>
                </c:pt>
                <c:pt idx="4766">
                  <c:v/>
                </c:pt>
                <c:pt idx="4767">
                  <c:v/>
                </c:pt>
                <c:pt idx="4768">
                  <c:v/>
                </c:pt>
                <c:pt idx="4769">
                  <c:v/>
                </c:pt>
                <c:pt idx="4770">
                  <c:v/>
                </c:pt>
                <c:pt idx="4771">
                  <c:v/>
                </c:pt>
                <c:pt idx="4772">
                  <c:v/>
                </c:pt>
                <c:pt idx="4773">
                  <c:v/>
                </c:pt>
                <c:pt idx="4774">
                  <c:v/>
                </c:pt>
                <c:pt idx="4775">
                  <c:v/>
                </c:pt>
                <c:pt idx="4776">
                  <c:v/>
                </c:pt>
                <c:pt idx="4777">
                  <c:v/>
                </c:pt>
                <c:pt idx="4778">
                  <c:v/>
                </c:pt>
                <c:pt idx="4779">
                  <c:v/>
                </c:pt>
                <c:pt idx="4780">
                  <c:v/>
                </c:pt>
                <c:pt idx="4781">
                  <c:v/>
                </c:pt>
                <c:pt idx="4782">
                  <c:v/>
                </c:pt>
                <c:pt idx="4783">
                  <c:v/>
                </c:pt>
                <c:pt idx="4784">
                  <c:v/>
                </c:pt>
                <c:pt idx="4785">
                  <c:v/>
                </c:pt>
                <c:pt idx="4786">
                  <c:v/>
                </c:pt>
                <c:pt idx="4787">
                  <c:v/>
                </c:pt>
                <c:pt idx="4788">
                  <c:v/>
                </c:pt>
                <c:pt idx="4789">
                  <c:v/>
                </c:pt>
                <c:pt idx="4790">
                  <c:v/>
                </c:pt>
                <c:pt idx="4791">
                  <c:v/>
                </c:pt>
                <c:pt idx="4792">
                  <c:v/>
                </c:pt>
                <c:pt idx="4793">
                  <c:v/>
                </c:pt>
                <c:pt idx="4794">
                  <c:v/>
                </c:pt>
                <c:pt idx="4795">
                  <c:v/>
                </c:pt>
                <c:pt idx="4796">
                  <c:v/>
                </c:pt>
                <c:pt idx="4797">
                  <c:v/>
                </c:pt>
                <c:pt idx="4798">
                  <c:v/>
                </c:pt>
                <c:pt idx="4799">
                  <c:v/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2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2</c:v>
                </c:pt>
                <c:pt idx="4811">
                  <c:v>1</c:v>
                </c:pt>
                <c:pt idx="4812">
                  <c:v>1</c:v>
                </c:pt>
                <c:pt idx="4813">
                  <c:v>3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3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2</c:v>
                </c:pt>
                <c:pt idx="4822">
                  <c:v>2</c:v>
                </c:pt>
                <c:pt idx="4823">
                  <c:v>2</c:v>
                </c:pt>
                <c:pt idx="4824">
                  <c:v>2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2</c:v>
                </c:pt>
                <c:pt idx="4832">
                  <c:v>1</c:v>
                </c:pt>
                <c:pt idx="4833">
                  <c:v>3</c:v>
                </c:pt>
                <c:pt idx="4834">
                  <c:v>3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2</c:v>
                </c:pt>
                <c:pt idx="4839">
                  <c:v>3</c:v>
                </c:pt>
                <c:pt idx="4840">
                  <c:v>1</c:v>
                </c:pt>
                <c:pt idx="4841">
                  <c:v>3</c:v>
                </c:pt>
                <c:pt idx="4842">
                  <c:v>1</c:v>
                </c:pt>
                <c:pt idx="4843">
                  <c:v>2</c:v>
                </c:pt>
                <c:pt idx="4844">
                  <c:v>3</c:v>
                </c:pt>
                <c:pt idx="4845">
                  <c:v>2,5</c:v>
                </c:pt>
                <c:pt idx="4846">
                  <c:v>3</c:v>
                </c:pt>
                <c:pt idx="4847">
                  <c:v>3</c:v>
                </c:pt>
                <c:pt idx="4848">
                  <c:v>2</c:v>
                </c:pt>
                <c:pt idx="4849">
                  <c:v>2</c:v>
                </c:pt>
                <c:pt idx="4850">
                  <c:v>4</c:v>
                </c:pt>
                <c:pt idx="4851">
                  <c:v>4</c:v>
                </c:pt>
                <c:pt idx="4852">
                  <c:v>2</c:v>
                </c:pt>
                <c:pt idx="4853">
                  <c:v>4</c:v>
                </c:pt>
                <c:pt idx="4854">
                  <c:v>2</c:v>
                </c:pt>
                <c:pt idx="4855">
                  <c:v>4</c:v>
                </c:pt>
                <c:pt idx="4856">
                  <c:v>1</c:v>
                </c:pt>
                <c:pt idx="4857">
                  <c:v>2</c:v>
                </c:pt>
                <c:pt idx="4858">
                  <c:v>3</c:v>
                </c:pt>
                <c:pt idx="4859">
                  <c:v>2</c:v>
                </c:pt>
                <c:pt idx="4860">
                  <c:v>3</c:v>
                </c:pt>
                <c:pt idx="4861">
                  <c:v>2</c:v>
                </c:pt>
                <c:pt idx="4862">
                  <c:v>2</c:v>
                </c:pt>
                <c:pt idx="4863">
                  <c:v>3</c:v>
                </c:pt>
                <c:pt idx="4864">
                  <c:v>4</c:v>
                </c:pt>
                <c:pt idx="4865">
                  <c:v>3</c:v>
                </c:pt>
                <c:pt idx="4866">
                  <c:v>2</c:v>
                </c:pt>
                <c:pt idx="4867">
                  <c:v>3</c:v>
                </c:pt>
                <c:pt idx="4868">
                  <c:v>3</c:v>
                </c:pt>
                <c:pt idx="4869">
                  <c:v>2,5</c:v>
                </c:pt>
                <c:pt idx="4870">
                  <c:v>2</c:v>
                </c:pt>
                <c:pt idx="4871">
                  <c:v>3</c:v>
                </c:pt>
                <c:pt idx="4872">
                  <c:v>2</c:v>
                </c:pt>
                <c:pt idx="4873">
                  <c:v>4</c:v>
                </c:pt>
                <c:pt idx="4874">
                  <c:v>4</c:v>
                </c:pt>
                <c:pt idx="4875">
                  <c:v>3</c:v>
                </c:pt>
                <c:pt idx="4876">
                  <c:v>2</c:v>
                </c:pt>
                <c:pt idx="4877">
                  <c:v>3</c:v>
                </c:pt>
                <c:pt idx="4878">
                  <c:v>2</c:v>
                </c:pt>
                <c:pt idx="4879">
                  <c:v>4</c:v>
                </c:pt>
                <c:pt idx="4880">
                  <c:v>4</c:v>
                </c:pt>
                <c:pt idx="4881">
                  <c:v>1</c:v>
                </c:pt>
                <c:pt idx="4882">
                  <c:v/>
                </c:pt>
                <c:pt idx="4883">
                  <c:v>1</c:v>
                </c:pt>
                <c:pt idx="4884">
                  <c:v/>
                </c:pt>
                <c:pt idx="4885">
                  <c:v>5</c:v>
                </c:pt>
                <c:pt idx="4886">
                  <c:v>2</c:v>
                </c:pt>
                <c:pt idx="4887">
                  <c:v>2</c:v>
                </c:pt>
                <c:pt idx="4888">
                  <c:v>3</c:v>
                </c:pt>
                <c:pt idx="4889">
                  <c:v>3</c:v>
                </c:pt>
                <c:pt idx="4890">
                  <c:v>4</c:v>
                </c:pt>
                <c:pt idx="4891">
                  <c:v>2</c:v>
                </c:pt>
                <c:pt idx="4892">
                  <c:v>3</c:v>
                </c:pt>
                <c:pt idx="4893">
                  <c:v>2</c:v>
                </c:pt>
                <c:pt idx="4894">
                  <c:v>3</c:v>
                </c:pt>
                <c:pt idx="4895">
                  <c:v>3</c:v>
                </c:pt>
                <c:pt idx="4896">
                  <c:v>2</c:v>
                </c:pt>
                <c:pt idx="4897">
                  <c:v>3</c:v>
                </c:pt>
                <c:pt idx="4898">
                  <c:v>4</c:v>
                </c:pt>
                <c:pt idx="4899">
                  <c:v>4</c:v>
                </c:pt>
                <c:pt idx="4900">
                  <c:v>3</c:v>
                </c:pt>
                <c:pt idx="4901">
                  <c:v>4</c:v>
                </c:pt>
                <c:pt idx="4902">
                  <c:v>2</c:v>
                </c:pt>
                <c:pt idx="4903">
                  <c:v>3</c:v>
                </c:pt>
                <c:pt idx="4904">
                  <c:v>3</c:v>
                </c:pt>
                <c:pt idx="4905">
                  <c:v>4</c:v>
                </c:pt>
                <c:pt idx="4906">
                  <c:v>2</c:v>
                </c:pt>
                <c:pt idx="4907">
                  <c:v>5</c:v>
                </c:pt>
                <c:pt idx="4908">
                  <c:v>4</c:v>
                </c:pt>
                <c:pt idx="4909">
                  <c:v>4</c:v>
                </c:pt>
                <c:pt idx="4910">
                  <c:v>3</c:v>
                </c:pt>
                <c:pt idx="4911">
                  <c:v>4</c:v>
                </c:pt>
                <c:pt idx="4912">
                  <c:v>3</c:v>
                </c:pt>
                <c:pt idx="4913">
                  <c:v>3</c:v>
                </c:pt>
                <c:pt idx="4914">
                  <c:v>3</c:v>
                </c:pt>
                <c:pt idx="4915">
                  <c:v>4</c:v>
                </c:pt>
                <c:pt idx="4916">
                  <c:v>5</c:v>
                </c:pt>
                <c:pt idx="4917">
                  <c:v>4</c:v>
                </c:pt>
                <c:pt idx="4918">
                  <c:v>4</c:v>
                </c:pt>
                <c:pt idx="4919">
                  <c:v/>
                </c:pt>
                <c:pt idx="4920">
                  <c:v>2</c:v>
                </c:pt>
                <c:pt idx="4921">
                  <c:v/>
                </c:pt>
                <c:pt idx="4922">
                  <c:v>4</c:v>
                </c:pt>
                <c:pt idx="4923">
                  <c:v>5</c:v>
                </c:pt>
                <c:pt idx="4924">
                  <c:v>3</c:v>
                </c:pt>
                <c:pt idx="4925">
                  <c:v>4</c:v>
                </c:pt>
                <c:pt idx="4926">
                  <c:v/>
                </c:pt>
                <c:pt idx="4927">
                  <c:v>4</c:v>
                </c:pt>
                <c:pt idx="4928">
                  <c:v>4</c:v>
                </c:pt>
                <c:pt idx="4929">
                  <c:v>4</c:v>
                </c:pt>
                <c:pt idx="4930">
                  <c:v>3</c:v>
                </c:pt>
                <c:pt idx="4931">
                  <c:v>4</c:v>
                </c:pt>
                <c:pt idx="4932">
                  <c:v/>
                </c:pt>
                <c:pt idx="4933">
                  <c:v>4</c:v>
                </c:pt>
                <c:pt idx="4934">
                  <c:v>4</c:v>
                </c:pt>
                <c:pt idx="4935">
                  <c:v>4</c:v>
                </c:pt>
                <c:pt idx="4936">
                  <c:v>5</c:v>
                </c:pt>
                <c:pt idx="4937">
                  <c:v>4</c:v>
                </c:pt>
                <c:pt idx="4938">
                  <c:v>5</c:v>
                </c:pt>
                <c:pt idx="4939">
                  <c:v/>
                </c:pt>
                <c:pt idx="4940">
                  <c:v>4</c:v>
                </c:pt>
                <c:pt idx="4941">
                  <c:v/>
                </c:pt>
                <c:pt idx="4942">
                  <c:v/>
                </c:pt>
                <c:pt idx="4943">
                  <c:v/>
                </c:pt>
                <c:pt idx="4944">
                  <c:v/>
                </c:pt>
                <c:pt idx="4945">
                  <c:v/>
                </c:pt>
                <c:pt idx="4946">
                  <c:v/>
                </c:pt>
                <c:pt idx="4947">
                  <c:v/>
                </c:pt>
                <c:pt idx="4948">
                  <c:v/>
                </c:pt>
                <c:pt idx="4949">
                  <c:v/>
                </c:pt>
                <c:pt idx="4950">
                  <c:v/>
                </c:pt>
                <c:pt idx="4951">
                  <c:v/>
                </c:pt>
                <c:pt idx="4952">
                  <c:v/>
                </c:pt>
                <c:pt idx="4953">
                  <c:v/>
                </c:pt>
                <c:pt idx="4954">
                  <c:v/>
                </c:pt>
                <c:pt idx="4955">
                  <c:v/>
                </c:pt>
                <c:pt idx="4956">
                  <c:v/>
                </c:pt>
                <c:pt idx="4957">
                  <c:v/>
                </c:pt>
                <c:pt idx="4958">
                  <c:v/>
                </c:pt>
                <c:pt idx="4959">
                  <c:v/>
                </c:pt>
                <c:pt idx="4960">
                  <c:v/>
                </c:pt>
                <c:pt idx="4961">
                  <c:v/>
                </c:pt>
                <c:pt idx="4962">
                  <c:v/>
                </c:pt>
                <c:pt idx="4963">
                  <c:v/>
                </c:pt>
                <c:pt idx="4964">
                  <c:v/>
                </c:pt>
                <c:pt idx="4965">
                  <c:v/>
                </c:pt>
                <c:pt idx="4966">
                  <c:v/>
                </c:pt>
                <c:pt idx="4967">
                  <c:v/>
                </c:pt>
                <c:pt idx="4968">
                  <c:v/>
                </c:pt>
                <c:pt idx="4969">
                  <c:v/>
                </c:pt>
                <c:pt idx="4970">
                  <c:v/>
                </c:pt>
                <c:pt idx="4971">
                  <c:v/>
                </c:pt>
                <c:pt idx="4972">
                  <c:v/>
                </c:pt>
                <c:pt idx="4973">
                  <c:v/>
                </c:pt>
                <c:pt idx="4974">
                  <c:v/>
                </c:pt>
                <c:pt idx="4975">
                  <c:v/>
                </c:pt>
                <c:pt idx="4976">
                  <c:v/>
                </c:pt>
                <c:pt idx="4977">
                  <c:v/>
                </c:pt>
                <c:pt idx="4978">
                  <c:v/>
                </c:pt>
                <c:pt idx="4979">
                  <c:v/>
                </c:pt>
                <c:pt idx="4980">
                  <c:v/>
                </c:pt>
                <c:pt idx="4981">
                  <c:v/>
                </c:pt>
                <c:pt idx="4982">
                  <c:v/>
                </c:pt>
                <c:pt idx="4983">
                  <c:v/>
                </c:pt>
                <c:pt idx="4984">
                  <c:v/>
                </c:pt>
                <c:pt idx="4985">
                  <c:v/>
                </c:pt>
                <c:pt idx="4986">
                  <c:v/>
                </c:pt>
                <c:pt idx="4987">
                  <c:v/>
                </c:pt>
                <c:pt idx="4988">
                  <c:v/>
                </c:pt>
                <c:pt idx="4989">
                  <c:v/>
                </c:pt>
                <c:pt idx="4990">
                  <c:v/>
                </c:pt>
                <c:pt idx="4991">
                  <c:v/>
                </c:pt>
                <c:pt idx="4992">
                  <c:v/>
                </c:pt>
                <c:pt idx="4993">
                  <c:v/>
                </c:pt>
                <c:pt idx="4994">
                  <c:v/>
                </c:pt>
                <c:pt idx="4995">
                  <c:v/>
                </c:pt>
                <c:pt idx="4996">
                  <c:v/>
                </c:pt>
                <c:pt idx="4997">
                  <c:v/>
                </c:pt>
                <c:pt idx="4998">
                  <c:v/>
                </c:pt>
                <c:pt idx="4999">
                  <c:v/>
                </c:pt>
                <c:pt idx="5000">
                  <c:v/>
                </c:pt>
                <c:pt idx="5001">
                  <c:v/>
                </c:pt>
                <c:pt idx="5002">
                  <c:v/>
                </c:pt>
                <c:pt idx="5003">
                  <c:v/>
                </c:pt>
                <c:pt idx="5004">
                  <c:v/>
                </c:pt>
                <c:pt idx="5005">
                  <c:v/>
                </c:pt>
                <c:pt idx="5006">
                  <c:v/>
                </c:pt>
                <c:pt idx="5007">
                  <c:v/>
                </c:pt>
                <c:pt idx="5008">
                  <c:v/>
                </c:pt>
                <c:pt idx="5009">
                  <c:v/>
                </c:pt>
                <c:pt idx="5010">
                  <c:v/>
                </c:pt>
                <c:pt idx="5011">
                  <c:v/>
                </c:pt>
                <c:pt idx="5012">
                  <c:v/>
                </c:pt>
                <c:pt idx="5013">
                  <c:v/>
                </c:pt>
                <c:pt idx="5014">
                  <c:v/>
                </c:pt>
                <c:pt idx="5015">
                  <c:v/>
                </c:pt>
                <c:pt idx="5016">
                  <c:v/>
                </c:pt>
                <c:pt idx="5017">
                  <c:v/>
                </c:pt>
                <c:pt idx="5018">
                  <c:v/>
                </c:pt>
                <c:pt idx="5019">
                  <c:v/>
                </c:pt>
                <c:pt idx="5020">
                  <c:v/>
                </c:pt>
                <c:pt idx="5021">
                  <c:v/>
                </c:pt>
                <c:pt idx="5022">
                  <c:v/>
                </c:pt>
                <c:pt idx="5023">
                  <c:v/>
                </c:pt>
                <c:pt idx="5024">
                  <c:v/>
                </c:pt>
                <c:pt idx="5025">
                  <c:v/>
                </c:pt>
                <c:pt idx="5026">
                  <c:v/>
                </c:pt>
                <c:pt idx="5027">
                  <c:v/>
                </c:pt>
                <c:pt idx="5028">
                  <c:v/>
                </c:pt>
                <c:pt idx="5029">
                  <c:v/>
                </c:pt>
                <c:pt idx="5030">
                  <c:v/>
                </c:pt>
                <c:pt idx="5031">
                  <c:v/>
                </c:pt>
                <c:pt idx="5032">
                  <c:v/>
                </c:pt>
                <c:pt idx="5033">
                  <c:v/>
                </c:pt>
                <c:pt idx="5034">
                  <c:v/>
                </c:pt>
                <c:pt idx="5035">
                  <c:v/>
                </c:pt>
                <c:pt idx="5036">
                  <c:v/>
                </c:pt>
                <c:pt idx="5037">
                  <c:v/>
                </c:pt>
                <c:pt idx="5038">
                  <c:v/>
                </c:pt>
                <c:pt idx="5039">
                  <c:v/>
                </c:pt>
                <c:pt idx="5040">
                  <c:v/>
                </c:pt>
                <c:pt idx="5041">
                  <c:v/>
                </c:pt>
                <c:pt idx="5042">
                  <c:v/>
                </c:pt>
                <c:pt idx="5043">
                  <c:v/>
                </c:pt>
                <c:pt idx="5044">
                  <c:v/>
                </c:pt>
                <c:pt idx="5045">
                  <c:v/>
                </c:pt>
                <c:pt idx="5046">
                  <c:v/>
                </c:pt>
                <c:pt idx="5047">
                  <c:v/>
                </c:pt>
                <c:pt idx="5048">
                  <c:v/>
                </c:pt>
                <c:pt idx="5049">
                  <c:v/>
                </c:pt>
                <c:pt idx="5050">
                  <c:v/>
                </c:pt>
                <c:pt idx="5051">
                  <c:v/>
                </c:pt>
                <c:pt idx="5052">
                  <c:v/>
                </c:pt>
                <c:pt idx="5053">
                  <c:v/>
                </c:pt>
                <c:pt idx="5054">
                  <c:v/>
                </c:pt>
                <c:pt idx="5055">
                  <c:v/>
                </c:pt>
                <c:pt idx="5056">
                  <c:v/>
                </c:pt>
                <c:pt idx="5057">
                  <c:v/>
                </c:pt>
                <c:pt idx="5058">
                  <c:v/>
                </c:pt>
                <c:pt idx="5059">
                  <c:v/>
                </c:pt>
                <c:pt idx="5060">
                  <c:v/>
                </c:pt>
                <c:pt idx="5061">
                  <c:v/>
                </c:pt>
                <c:pt idx="5062">
                  <c:v/>
                </c:pt>
                <c:pt idx="5063">
                  <c:v/>
                </c:pt>
                <c:pt idx="5064">
                  <c:v/>
                </c:pt>
                <c:pt idx="5065">
                  <c:v/>
                </c:pt>
                <c:pt idx="5066">
                  <c:v/>
                </c:pt>
                <c:pt idx="5067">
                  <c:v/>
                </c:pt>
                <c:pt idx="5068">
                  <c:v/>
                </c:pt>
                <c:pt idx="5069">
                  <c:v/>
                </c:pt>
                <c:pt idx="5070">
                  <c:v/>
                </c:pt>
                <c:pt idx="5071">
                  <c:v/>
                </c:pt>
                <c:pt idx="5072">
                  <c:v/>
                </c:pt>
                <c:pt idx="5073">
                  <c:v/>
                </c:pt>
                <c:pt idx="5074">
                  <c:v/>
                </c:pt>
                <c:pt idx="5075">
                  <c:v/>
                </c:pt>
                <c:pt idx="5076">
                  <c:v/>
                </c:pt>
                <c:pt idx="5077">
                  <c:v/>
                </c:pt>
                <c:pt idx="5078">
                  <c:v/>
                </c:pt>
                <c:pt idx="5079">
                  <c:v/>
                </c:pt>
                <c:pt idx="5080">
                  <c:v/>
                </c:pt>
                <c:pt idx="5081">
                  <c:v/>
                </c:pt>
                <c:pt idx="5082">
                  <c:v/>
                </c:pt>
                <c:pt idx="5083">
                  <c:v/>
                </c:pt>
                <c:pt idx="5084">
                  <c:v/>
                </c:pt>
                <c:pt idx="5085">
                  <c:v/>
                </c:pt>
                <c:pt idx="5086">
                  <c:v/>
                </c:pt>
                <c:pt idx="5087">
                  <c:v/>
                </c:pt>
                <c:pt idx="5088">
                  <c:v/>
                </c:pt>
                <c:pt idx="5089">
                  <c:v/>
                </c:pt>
                <c:pt idx="5090">
                  <c:v/>
                </c:pt>
                <c:pt idx="5091">
                  <c:v/>
                </c:pt>
                <c:pt idx="5092">
                  <c:v/>
                </c:pt>
                <c:pt idx="5093">
                  <c:v/>
                </c:pt>
                <c:pt idx="5094">
                  <c:v/>
                </c:pt>
                <c:pt idx="5095">
                  <c:v/>
                </c:pt>
                <c:pt idx="5096">
                  <c:v/>
                </c:pt>
                <c:pt idx="5097">
                  <c:v/>
                </c:pt>
                <c:pt idx="5098">
                  <c:v/>
                </c:pt>
                <c:pt idx="5099">
                  <c:v/>
                </c:pt>
                <c:pt idx="5100">
                  <c:v/>
                </c:pt>
                <c:pt idx="5101">
                  <c:v/>
                </c:pt>
                <c:pt idx="5102">
                  <c:v/>
                </c:pt>
                <c:pt idx="5103">
                  <c:v/>
                </c:pt>
                <c:pt idx="5104">
                  <c:v/>
                </c:pt>
                <c:pt idx="5105">
                  <c:v/>
                </c:pt>
                <c:pt idx="5106">
                  <c:v/>
                </c:pt>
                <c:pt idx="5107">
                  <c:v/>
                </c:pt>
                <c:pt idx="5108">
                  <c:v/>
                </c:pt>
                <c:pt idx="5109">
                  <c:v/>
                </c:pt>
                <c:pt idx="5110">
                  <c:v/>
                </c:pt>
                <c:pt idx="5111">
                  <c:v/>
                </c:pt>
                <c:pt idx="5112">
                  <c:v/>
                </c:pt>
                <c:pt idx="5113">
                  <c:v/>
                </c:pt>
                <c:pt idx="5114">
                  <c:v/>
                </c:pt>
                <c:pt idx="5115">
                  <c:v/>
                </c:pt>
                <c:pt idx="5116">
                  <c:v/>
                </c:pt>
                <c:pt idx="5117">
                  <c:v/>
                </c:pt>
                <c:pt idx="5118">
                  <c:v/>
                </c:pt>
                <c:pt idx="5119">
                  <c:v/>
                </c:pt>
                <c:pt idx="5120">
                  <c:v/>
                </c:pt>
                <c:pt idx="5121">
                  <c:v/>
                </c:pt>
                <c:pt idx="5122">
                  <c:v/>
                </c:pt>
                <c:pt idx="5123">
                  <c:v/>
                </c:pt>
                <c:pt idx="5124">
                  <c:v/>
                </c:pt>
                <c:pt idx="5125">
                  <c:v/>
                </c:pt>
                <c:pt idx="5126">
                  <c:v/>
                </c:pt>
                <c:pt idx="5127">
                  <c:v/>
                </c:pt>
                <c:pt idx="5128">
                  <c:v/>
                </c:pt>
                <c:pt idx="5129">
                  <c:v/>
                </c:pt>
                <c:pt idx="5130">
                  <c:v/>
                </c:pt>
                <c:pt idx="5131">
                  <c:v/>
                </c:pt>
                <c:pt idx="5132">
                  <c:v/>
                </c:pt>
                <c:pt idx="5133">
                  <c:v/>
                </c:pt>
                <c:pt idx="5134">
                  <c:v/>
                </c:pt>
                <c:pt idx="5135">
                  <c:v/>
                </c:pt>
                <c:pt idx="5136">
                  <c:v/>
                </c:pt>
                <c:pt idx="5137">
                  <c:v/>
                </c:pt>
                <c:pt idx="5138">
                  <c:v/>
                </c:pt>
                <c:pt idx="5139">
                  <c:v/>
                </c:pt>
                <c:pt idx="5140">
                  <c:v/>
                </c:pt>
                <c:pt idx="5141">
                  <c:v/>
                </c:pt>
                <c:pt idx="5142">
                  <c:v/>
                </c:pt>
                <c:pt idx="5143">
                  <c:v/>
                </c:pt>
                <c:pt idx="5144">
                  <c:v/>
                </c:pt>
                <c:pt idx="5145">
                  <c:v/>
                </c:pt>
                <c:pt idx="5146">
                  <c:v/>
                </c:pt>
                <c:pt idx="5147">
                  <c:v/>
                </c:pt>
                <c:pt idx="5148">
                  <c:v/>
                </c:pt>
                <c:pt idx="5149">
                  <c:v/>
                </c:pt>
                <c:pt idx="5150">
                  <c:v/>
                </c:pt>
                <c:pt idx="5151">
                  <c:v/>
                </c:pt>
                <c:pt idx="5152">
                  <c:v/>
                </c:pt>
                <c:pt idx="5153">
                  <c:v/>
                </c:pt>
                <c:pt idx="5154">
                  <c:v/>
                </c:pt>
                <c:pt idx="5155">
                  <c:v/>
                </c:pt>
                <c:pt idx="5156">
                  <c:v/>
                </c:pt>
                <c:pt idx="5157">
                  <c:v/>
                </c:pt>
                <c:pt idx="5158">
                  <c:v/>
                </c:pt>
                <c:pt idx="5159">
                  <c:v/>
                </c:pt>
                <c:pt idx="5160">
                  <c:v/>
                </c:pt>
                <c:pt idx="5161">
                  <c:v/>
                </c:pt>
                <c:pt idx="5162">
                  <c:v/>
                </c:pt>
                <c:pt idx="5163">
                  <c:v/>
                </c:pt>
                <c:pt idx="5164">
                  <c:v/>
                </c:pt>
                <c:pt idx="5165">
                  <c:v/>
                </c:pt>
                <c:pt idx="5166">
                  <c:v/>
                </c:pt>
                <c:pt idx="5167">
                  <c:v/>
                </c:pt>
                <c:pt idx="5168">
                  <c:v/>
                </c:pt>
                <c:pt idx="5169">
                  <c:v/>
                </c:pt>
                <c:pt idx="5170">
                  <c:v/>
                </c:pt>
                <c:pt idx="5171">
                  <c:v/>
                </c:pt>
                <c:pt idx="5172">
                  <c:v/>
                </c:pt>
                <c:pt idx="5173">
                  <c:v/>
                </c:pt>
                <c:pt idx="5174">
                  <c:v/>
                </c:pt>
                <c:pt idx="5175">
                  <c:v/>
                </c:pt>
                <c:pt idx="5176">
                  <c:v/>
                </c:pt>
                <c:pt idx="5177">
                  <c:v/>
                </c:pt>
                <c:pt idx="5178">
                  <c:v/>
                </c:pt>
                <c:pt idx="5179">
                  <c:v/>
                </c:pt>
                <c:pt idx="5180">
                  <c:v/>
                </c:pt>
                <c:pt idx="5181">
                  <c:v/>
                </c:pt>
                <c:pt idx="5182">
                  <c:v/>
                </c:pt>
                <c:pt idx="5183">
                  <c:v/>
                </c:pt>
                <c:pt idx="5184">
                  <c:v/>
                </c:pt>
                <c:pt idx="5185">
                  <c:v/>
                </c:pt>
                <c:pt idx="5186">
                  <c:v/>
                </c:pt>
                <c:pt idx="5187">
                  <c:v/>
                </c:pt>
                <c:pt idx="5188">
                  <c:v/>
                </c:pt>
                <c:pt idx="5189">
                  <c:v/>
                </c:pt>
                <c:pt idx="5190">
                  <c:v/>
                </c:pt>
                <c:pt idx="5191">
                  <c:v/>
                </c:pt>
                <c:pt idx="5192">
                  <c:v/>
                </c:pt>
                <c:pt idx="5193">
                  <c:v/>
                </c:pt>
                <c:pt idx="5194">
                  <c:v/>
                </c:pt>
                <c:pt idx="5195">
                  <c:v/>
                </c:pt>
                <c:pt idx="5196">
                  <c:v/>
                </c:pt>
                <c:pt idx="5197">
                  <c:v/>
                </c:pt>
                <c:pt idx="5198">
                  <c:v/>
                </c:pt>
                <c:pt idx="5199">
                  <c:v/>
                </c:pt>
                <c:pt idx="5200">
                  <c:v/>
                </c:pt>
                <c:pt idx="5201">
                  <c:v/>
                </c:pt>
                <c:pt idx="5202">
                  <c:v/>
                </c:pt>
                <c:pt idx="5203">
                  <c:v/>
                </c:pt>
                <c:pt idx="5204">
                  <c:v/>
                </c:pt>
                <c:pt idx="5205">
                  <c:v/>
                </c:pt>
                <c:pt idx="5206">
                  <c:v/>
                </c:pt>
                <c:pt idx="5207">
                  <c:v/>
                </c:pt>
                <c:pt idx="5208">
                  <c:v/>
                </c:pt>
                <c:pt idx="5209">
                  <c:v/>
                </c:pt>
                <c:pt idx="5210">
                  <c:v/>
                </c:pt>
                <c:pt idx="5211">
                  <c:v/>
                </c:pt>
                <c:pt idx="5212">
                  <c:v/>
                </c:pt>
                <c:pt idx="5213">
                  <c:v/>
                </c:pt>
                <c:pt idx="5214">
                  <c:v/>
                </c:pt>
                <c:pt idx="5215">
                  <c:v/>
                </c:pt>
                <c:pt idx="5216">
                  <c:v/>
                </c:pt>
                <c:pt idx="5217">
                  <c:v/>
                </c:pt>
                <c:pt idx="5218">
                  <c:v/>
                </c:pt>
                <c:pt idx="5219">
                  <c:v/>
                </c:pt>
                <c:pt idx="5220">
                  <c:v/>
                </c:pt>
                <c:pt idx="5221">
                  <c:v/>
                </c:pt>
                <c:pt idx="5222">
                  <c:v/>
                </c:pt>
                <c:pt idx="5223">
                  <c:v/>
                </c:pt>
                <c:pt idx="5224">
                  <c:v/>
                </c:pt>
                <c:pt idx="5225">
                  <c:v/>
                </c:pt>
                <c:pt idx="5226">
                  <c:v/>
                </c:pt>
                <c:pt idx="5227">
                  <c:v/>
                </c:pt>
                <c:pt idx="5228">
                  <c:v/>
                </c:pt>
                <c:pt idx="5229">
                  <c:v/>
                </c:pt>
                <c:pt idx="5230">
                  <c:v/>
                </c:pt>
                <c:pt idx="5231">
                  <c:v/>
                </c:pt>
                <c:pt idx="5232">
                  <c:v/>
                </c:pt>
                <c:pt idx="5233">
                  <c:v/>
                </c:pt>
                <c:pt idx="5234">
                  <c:v/>
                </c:pt>
                <c:pt idx="5235">
                  <c:v/>
                </c:pt>
                <c:pt idx="5236">
                  <c:v/>
                </c:pt>
                <c:pt idx="5237">
                  <c:v/>
                </c:pt>
                <c:pt idx="5238">
                  <c:v/>
                </c:pt>
                <c:pt idx="5239">
                  <c:v/>
                </c:pt>
                <c:pt idx="5240">
                  <c:v/>
                </c:pt>
                <c:pt idx="5241">
                  <c:v/>
                </c:pt>
                <c:pt idx="5242">
                  <c:v/>
                </c:pt>
                <c:pt idx="5243">
                  <c:v/>
                </c:pt>
                <c:pt idx="5244">
                  <c:v/>
                </c:pt>
                <c:pt idx="5245">
                  <c:v/>
                </c:pt>
                <c:pt idx="5246">
                  <c:v/>
                </c:pt>
                <c:pt idx="5247">
                  <c:v/>
                </c:pt>
                <c:pt idx="5248">
                  <c:v/>
                </c:pt>
                <c:pt idx="5249">
                  <c:v/>
                </c:pt>
                <c:pt idx="5250">
                  <c:v/>
                </c:pt>
                <c:pt idx="5251">
                  <c:v/>
                </c:pt>
                <c:pt idx="5252">
                  <c:v/>
                </c:pt>
                <c:pt idx="5253">
                  <c:v/>
                </c:pt>
                <c:pt idx="5254">
                  <c:v/>
                </c:pt>
                <c:pt idx="5255">
                  <c:v/>
                </c:pt>
                <c:pt idx="5256">
                  <c:v/>
                </c:pt>
                <c:pt idx="5257">
                  <c:v/>
                </c:pt>
                <c:pt idx="5258">
                  <c:v/>
                </c:pt>
                <c:pt idx="5259">
                  <c:v/>
                </c:pt>
                <c:pt idx="5260">
                  <c:v/>
                </c:pt>
                <c:pt idx="5261">
                  <c:v/>
                </c:pt>
                <c:pt idx="5262">
                  <c:v/>
                </c:pt>
                <c:pt idx="5263">
                  <c:v/>
                </c:pt>
                <c:pt idx="5264">
                  <c:v/>
                </c:pt>
                <c:pt idx="5265">
                  <c:v/>
                </c:pt>
                <c:pt idx="5266">
                  <c:v/>
                </c:pt>
                <c:pt idx="5267">
                  <c:v/>
                </c:pt>
                <c:pt idx="5268">
                  <c:v/>
                </c:pt>
                <c:pt idx="5269">
                  <c:v/>
                </c:pt>
                <c:pt idx="5270">
                  <c:v/>
                </c:pt>
                <c:pt idx="5271">
                  <c:v/>
                </c:pt>
                <c:pt idx="5272">
                  <c:v/>
                </c:pt>
                <c:pt idx="5273">
                  <c:v/>
                </c:pt>
                <c:pt idx="5274">
                  <c:v/>
                </c:pt>
                <c:pt idx="5275">
                  <c:v/>
                </c:pt>
                <c:pt idx="5276">
                  <c:v/>
                </c:pt>
                <c:pt idx="5277">
                  <c:v/>
                </c:pt>
                <c:pt idx="5278">
                  <c:v/>
                </c:pt>
                <c:pt idx="5279">
                  <c:v/>
                </c:pt>
                <c:pt idx="5280">
                  <c:v/>
                </c:pt>
                <c:pt idx="5281">
                  <c:v/>
                </c:pt>
                <c:pt idx="5282">
                  <c:v/>
                </c:pt>
                <c:pt idx="5283">
                  <c:v/>
                </c:pt>
                <c:pt idx="5284">
                  <c:v/>
                </c:pt>
                <c:pt idx="5285">
                  <c:v/>
                </c:pt>
                <c:pt idx="5286">
                  <c:v/>
                </c:pt>
                <c:pt idx="5287">
                  <c:v/>
                </c:pt>
                <c:pt idx="5288">
                  <c:v/>
                </c:pt>
                <c:pt idx="5289">
                  <c:v/>
                </c:pt>
                <c:pt idx="5290">
                  <c:v/>
                </c:pt>
                <c:pt idx="5291">
                  <c:v/>
                </c:pt>
                <c:pt idx="5292">
                  <c:v/>
                </c:pt>
                <c:pt idx="5293">
                  <c:v/>
                </c:pt>
                <c:pt idx="5294">
                  <c:v/>
                </c:pt>
                <c:pt idx="5295">
                  <c:v/>
                </c:pt>
                <c:pt idx="5296">
                  <c:v/>
                </c:pt>
                <c:pt idx="5297">
                  <c:v/>
                </c:pt>
                <c:pt idx="5298">
                  <c:v/>
                </c:pt>
                <c:pt idx="5299">
                  <c:v/>
                </c:pt>
                <c:pt idx="5300">
                  <c:v/>
                </c:pt>
                <c:pt idx="5301">
                  <c:v/>
                </c:pt>
                <c:pt idx="5302">
                  <c:v/>
                </c:pt>
                <c:pt idx="5303">
                  <c:v/>
                </c:pt>
                <c:pt idx="5304">
                  <c:v/>
                </c:pt>
                <c:pt idx="5305">
                  <c:v/>
                </c:pt>
                <c:pt idx="5306">
                  <c:v/>
                </c:pt>
                <c:pt idx="5307">
                  <c:v/>
                </c:pt>
                <c:pt idx="5308">
                  <c:v/>
                </c:pt>
                <c:pt idx="5309">
                  <c:v/>
                </c:pt>
                <c:pt idx="5310">
                  <c:v/>
                </c:pt>
                <c:pt idx="5311">
                  <c:v/>
                </c:pt>
                <c:pt idx="5312">
                  <c:v/>
                </c:pt>
                <c:pt idx="5313">
                  <c:v/>
                </c:pt>
                <c:pt idx="5314">
                  <c:v/>
                </c:pt>
                <c:pt idx="5315">
                  <c:v/>
                </c:pt>
                <c:pt idx="5316">
                  <c:v/>
                </c:pt>
                <c:pt idx="5317">
                  <c:v/>
                </c:pt>
                <c:pt idx="5318">
                  <c:v/>
                </c:pt>
                <c:pt idx="5319">
                  <c:v/>
                </c:pt>
                <c:pt idx="5320">
                  <c:v/>
                </c:pt>
                <c:pt idx="5321">
                  <c:v/>
                </c:pt>
                <c:pt idx="5322">
                  <c:v/>
                </c:pt>
                <c:pt idx="5323">
                  <c:v/>
                </c:pt>
                <c:pt idx="5324">
                  <c:v/>
                </c:pt>
                <c:pt idx="5325">
                  <c:v/>
                </c:pt>
                <c:pt idx="5326">
                  <c:v/>
                </c:pt>
                <c:pt idx="5327">
                  <c:v/>
                </c:pt>
                <c:pt idx="5328">
                  <c:v/>
                </c:pt>
                <c:pt idx="5329">
                  <c:v/>
                </c:pt>
                <c:pt idx="5330">
                  <c:v/>
                </c:pt>
                <c:pt idx="5331">
                  <c:v/>
                </c:pt>
                <c:pt idx="5332">
                  <c:v/>
                </c:pt>
                <c:pt idx="5333">
                  <c:v/>
                </c:pt>
                <c:pt idx="5334">
                  <c:v/>
                </c:pt>
                <c:pt idx="5335">
                  <c:v/>
                </c:pt>
                <c:pt idx="5336">
                  <c:v/>
                </c:pt>
                <c:pt idx="5337">
                  <c:v/>
                </c:pt>
                <c:pt idx="5338">
                  <c:v/>
                </c:pt>
                <c:pt idx="5339">
                  <c:v/>
                </c:pt>
                <c:pt idx="5340">
                  <c:v/>
                </c:pt>
                <c:pt idx="5341">
                  <c:v/>
                </c:pt>
                <c:pt idx="5342">
                  <c:v/>
                </c:pt>
                <c:pt idx="5343">
                  <c:v/>
                </c:pt>
                <c:pt idx="5344">
                  <c:v/>
                </c:pt>
                <c:pt idx="5345">
                  <c:v/>
                </c:pt>
                <c:pt idx="5346">
                  <c:v/>
                </c:pt>
                <c:pt idx="5347">
                  <c:v/>
                </c:pt>
                <c:pt idx="5348">
                  <c:v/>
                </c:pt>
                <c:pt idx="5349">
                  <c:v/>
                </c:pt>
                <c:pt idx="5350">
                  <c:v/>
                </c:pt>
                <c:pt idx="5351">
                  <c:v/>
                </c:pt>
                <c:pt idx="5352">
                  <c:v/>
                </c:pt>
                <c:pt idx="5353">
                  <c:v/>
                </c:pt>
                <c:pt idx="5354">
                  <c:v/>
                </c:pt>
                <c:pt idx="5355">
                  <c:v/>
                </c:pt>
                <c:pt idx="5356">
                  <c:v/>
                </c:pt>
                <c:pt idx="5357">
                  <c:v/>
                </c:pt>
                <c:pt idx="5358">
                  <c:v/>
                </c:pt>
                <c:pt idx="5359">
                  <c:v/>
                </c:pt>
                <c:pt idx="5360">
                  <c:v/>
                </c:pt>
                <c:pt idx="5361">
                  <c:v/>
                </c:pt>
                <c:pt idx="5362">
                  <c:v/>
                </c:pt>
                <c:pt idx="5363">
                  <c:v/>
                </c:pt>
                <c:pt idx="5364">
                  <c:v/>
                </c:pt>
                <c:pt idx="5365">
                  <c:v/>
                </c:pt>
                <c:pt idx="5366">
                  <c:v/>
                </c:pt>
                <c:pt idx="5367">
                  <c:v/>
                </c:pt>
                <c:pt idx="5368">
                  <c:v/>
                </c:pt>
                <c:pt idx="5369">
                  <c:v/>
                </c:pt>
                <c:pt idx="5370">
                  <c:v/>
                </c:pt>
                <c:pt idx="5371">
                  <c:v/>
                </c:pt>
                <c:pt idx="5372">
                  <c:v/>
                </c:pt>
                <c:pt idx="5373">
                  <c:v/>
                </c:pt>
                <c:pt idx="5374">
                  <c:v/>
                </c:pt>
                <c:pt idx="5375">
                  <c:v/>
                </c:pt>
                <c:pt idx="5376">
                  <c:v/>
                </c:pt>
                <c:pt idx="5377">
                  <c:v/>
                </c:pt>
                <c:pt idx="5378">
                  <c:v/>
                </c:pt>
                <c:pt idx="5379">
                  <c:v/>
                </c:pt>
                <c:pt idx="5380">
                  <c:v/>
                </c:pt>
                <c:pt idx="5381">
                  <c:v/>
                </c:pt>
                <c:pt idx="5382">
                  <c:v/>
                </c:pt>
                <c:pt idx="5383">
                  <c:v/>
                </c:pt>
                <c:pt idx="5384">
                  <c:v/>
                </c:pt>
                <c:pt idx="5385">
                  <c:v/>
                </c:pt>
                <c:pt idx="5386">
                  <c:v/>
                </c:pt>
                <c:pt idx="5387">
                  <c:v/>
                </c:pt>
                <c:pt idx="5388">
                  <c:v/>
                </c:pt>
                <c:pt idx="5389">
                  <c:v/>
                </c:pt>
                <c:pt idx="5390">
                  <c:v/>
                </c:pt>
                <c:pt idx="5391">
                  <c:v/>
                </c:pt>
                <c:pt idx="5392">
                  <c:v/>
                </c:pt>
                <c:pt idx="5393">
                  <c:v/>
                </c:pt>
                <c:pt idx="5394">
                  <c:v/>
                </c:pt>
                <c:pt idx="5395">
                  <c:v/>
                </c:pt>
                <c:pt idx="5396">
                  <c:v/>
                </c:pt>
                <c:pt idx="5397">
                  <c:v/>
                </c:pt>
                <c:pt idx="5398">
                  <c:v/>
                </c:pt>
                <c:pt idx="5399">
                  <c:v/>
                </c:pt>
                <c:pt idx="5400">
                  <c:v>32</c:v>
                </c:pt>
                <c:pt idx="5401">
                  <c:v>25</c:v>
                </c:pt>
                <c:pt idx="5402">
                  <c:v>10</c:v>
                </c:pt>
                <c:pt idx="5403">
                  <c:v>53</c:v>
                </c:pt>
                <c:pt idx="5404">
                  <c:v>31</c:v>
                </c:pt>
                <c:pt idx="5405">
                  <c:v>6</c:v>
                </c:pt>
                <c:pt idx="5406">
                  <c:v>35</c:v>
                </c:pt>
                <c:pt idx="5407">
                  <c:v>33</c:v>
                </c:pt>
                <c:pt idx="5408">
                  <c:v>34</c:v>
                </c:pt>
                <c:pt idx="5409">
                  <c:v>11</c:v>
                </c:pt>
                <c:pt idx="5410">
                  <c:v>45</c:v>
                </c:pt>
                <c:pt idx="5411">
                  <c:v>191</c:v>
                </c:pt>
                <c:pt idx="5412">
                  <c:v>59</c:v>
                </c:pt>
                <c:pt idx="5413">
                  <c:v>54</c:v>
                </c:pt>
                <c:pt idx="5414">
                  <c:v>10</c:v>
                </c:pt>
                <c:pt idx="5415">
                  <c:v>62</c:v>
                </c:pt>
                <c:pt idx="5416">
                  <c:v>99</c:v>
                </c:pt>
                <c:pt idx="5417">
                  <c:v>70</c:v>
                </c:pt>
                <c:pt idx="5418">
                  <c:v>190</c:v>
                </c:pt>
                <c:pt idx="5419">
                  <c:v>66</c:v>
                </c:pt>
                <c:pt idx="5420">
                  <c:v>80</c:v>
                </c:pt>
                <c:pt idx="5421">
                  <c:v>72</c:v>
                </c:pt>
                <c:pt idx="5422">
                  <c:v>109</c:v>
                </c:pt>
                <c:pt idx="5423">
                  <c:v>57</c:v>
                </c:pt>
                <c:pt idx="5424">
                  <c:v>118</c:v>
                </c:pt>
                <c:pt idx="5425">
                  <c:v>142</c:v>
                </c:pt>
                <c:pt idx="5426">
                  <c:v>398</c:v>
                </c:pt>
                <c:pt idx="5427">
                  <c:v>67</c:v>
                </c:pt>
                <c:pt idx="5428">
                  <c:v>6</c:v>
                </c:pt>
                <c:pt idx="5429">
                  <c:v>80</c:v>
                </c:pt>
                <c:pt idx="5430">
                  <c:v>30</c:v>
                </c:pt>
                <c:pt idx="5431">
                  <c:v>50</c:v>
                </c:pt>
                <c:pt idx="5432">
                  <c:v>149</c:v>
                </c:pt>
                <c:pt idx="5433">
                  <c:v>65</c:v>
                </c:pt>
                <c:pt idx="5434">
                  <c:v>145</c:v>
                </c:pt>
                <c:pt idx="5435">
                  <c:v>81</c:v>
                </c:pt>
                <c:pt idx="5436">
                  <c:v>552</c:v>
                </c:pt>
                <c:pt idx="5437">
                  <c:v>46</c:v>
                </c:pt>
                <c:pt idx="5438">
                  <c:v>133</c:v>
                </c:pt>
                <c:pt idx="5439">
                  <c:v>66</c:v>
                </c:pt>
                <c:pt idx="5440">
                  <c:v>135</c:v>
                </c:pt>
                <c:pt idx="5441">
                  <c:v>40</c:v>
                </c:pt>
                <c:pt idx="5442">
                  <c:v>34</c:v>
                </c:pt>
                <c:pt idx="5443">
                  <c:v>5</c:v>
                </c:pt>
                <c:pt idx="5444">
                  <c:v>5</c:v>
                </c:pt>
                <c:pt idx="5445">
                  <c:v>7</c:v>
                </c:pt>
                <c:pt idx="5446">
                  <c:v>110</c:v>
                </c:pt>
                <c:pt idx="5447">
                  <c:v>65</c:v>
                </c:pt>
                <c:pt idx="5448">
                  <c:v>80</c:v>
                </c:pt>
                <c:pt idx="5449">
                  <c:v>67</c:v>
                </c:pt>
                <c:pt idx="5450">
                  <c:v>6</c:v>
                </c:pt>
                <c:pt idx="5451">
                  <c:v>140</c:v>
                </c:pt>
                <c:pt idx="5452">
                  <c:v>26</c:v>
                </c:pt>
                <c:pt idx="5453">
                  <c:v>4</c:v>
                </c:pt>
                <c:pt idx="5454">
                  <c:v>139</c:v>
                </c:pt>
                <c:pt idx="5455">
                  <c:v>61</c:v>
                </c:pt>
                <c:pt idx="5456">
                  <c:v>46</c:v>
                </c:pt>
                <c:pt idx="5457">
                  <c:v>60</c:v>
                </c:pt>
                <c:pt idx="5458">
                  <c:v>5</c:v>
                </c:pt>
                <c:pt idx="5459">
                  <c:v>74</c:v>
                </c:pt>
                <c:pt idx="5460">
                  <c:v>29</c:v>
                </c:pt>
                <c:pt idx="5461">
                  <c:v>138</c:v>
                </c:pt>
                <c:pt idx="5462">
                  <c:v>54</c:v>
                </c:pt>
                <c:pt idx="5463">
                  <c:v>22</c:v>
                </c:pt>
                <c:pt idx="5464">
                  <c:v>3</c:v>
                </c:pt>
                <c:pt idx="5465">
                  <c:v>101</c:v>
                </c:pt>
                <c:pt idx="5466">
                  <c:v>157</c:v>
                </c:pt>
                <c:pt idx="5467">
                  <c:v>3</c:v>
                </c:pt>
                <c:pt idx="5468">
                  <c:v>3</c:v>
                </c:pt>
                <c:pt idx="5469">
                  <c:v>7</c:v>
                </c:pt>
                <c:pt idx="5470">
                  <c:v>31</c:v>
                </c:pt>
                <c:pt idx="5471">
                  <c:v>22</c:v>
                </c:pt>
                <c:pt idx="5472">
                  <c:v>23</c:v>
                </c:pt>
                <c:pt idx="5473">
                  <c:v>23</c:v>
                </c:pt>
                <c:pt idx="5474">
                  <c:v>0</c:v>
                </c:pt>
                <c:pt idx="5475">
                  <c:v>10</c:v>
                </c:pt>
                <c:pt idx="5476">
                  <c:v>235</c:v>
                </c:pt>
                <c:pt idx="5477">
                  <c:v>55</c:v>
                </c:pt>
                <c:pt idx="5478">
                  <c:v>55</c:v>
                </c:pt>
                <c:pt idx="5479">
                  <c:v>21</c:v>
                </c:pt>
                <c:pt idx="5480">
                  <c:v>0</c:v>
                </c:pt>
                <c:pt idx="5481">
                  <c:v>79</c:v>
                </c:pt>
                <c:pt idx="5482">
                  <c:v/>
                </c:pt>
                <c:pt idx="5483">
                  <c:v>60</c:v>
                </c:pt>
                <c:pt idx="5484">
                  <c:v/>
                </c:pt>
                <c:pt idx="5485">
                  <c:v>3</c:v>
                </c:pt>
                <c:pt idx="5486">
                  <c:v>34</c:v>
                </c:pt>
                <c:pt idx="5487">
                  <c:v>92</c:v>
                </c:pt>
                <c:pt idx="5488">
                  <c:v>29</c:v>
                </c:pt>
                <c:pt idx="5489">
                  <c:v>54</c:v>
                </c:pt>
                <c:pt idx="5490">
                  <c:v>36</c:v>
                </c:pt>
                <c:pt idx="5491">
                  <c:v>34</c:v>
                </c:pt>
                <c:pt idx="5492">
                  <c:v>15</c:v>
                </c:pt>
                <c:pt idx="5493">
                  <c:v>8</c:v>
                </c:pt>
                <c:pt idx="5494">
                  <c:v>92</c:v>
                </c:pt>
                <c:pt idx="5495">
                  <c:v>63</c:v>
                </c:pt>
                <c:pt idx="5496">
                  <c:v>4</c:v>
                </c:pt>
                <c:pt idx="5497">
                  <c:v>123</c:v>
                </c:pt>
                <c:pt idx="5498">
                  <c:v>3</c:v>
                </c:pt>
                <c:pt idx="5499">
                  <c:v>48</c:v>
                </c:pt>
                <c:pt idx="5500">
                  <c:v>7</c:v>
                </c:pt>
                <c:pt idx="5501">
                  <c:v>39</c:v>
                </c:pt>
                <c:pt idx="5502">
                  <c:v>43</c:v>
                </c:pt>
                <c:pt idx="5503">
                  <c:v>48</c:v>
                </c:pt>
                <c:pt idx="5504">
                  <c:v>42</c:v>
                </c:pt>
                <c:pt idx="5505">
                  <c:v>30</c:v>
                </c:pt>
                <c:pt idx="5506">
                  <c:v>16</c:v>
                </c:pt>
                <c:pt idx="5507">
                  <c:v>2</c:v>
                </c:pt>
                <c:pt idx="5508">
                  <c:v>99</c:v>
                </c:pt>
                <c:pt idx="5509">
                  <c:v>92</c:v>
                </c:pt>
                <c:pt idx="5510">
                  <c:v>100</c:v>
                </c:pt>
                <c:pt idx="5511">
                  <c:v>45</c:v>
                </c:pt>
                <c:pt idx="5512">
                  <c:v>23</c:v>
                </c:pt>
                <c:pt idx="5513">
                  <c:v>39</c:v>
                </c:pt>
                <c:pt idx="5514">
                  <c:v>26</c:v>
                </c:pt>
                <c:pt idx="5515">
                  <c:v>97</c:v>
                </c:pt>
                <c:pt idx="5516">
                  <c:v>53</c:v>
                </c:pt>
                <c:pt idx="5517">
                  <c:v>3</c:v>
                </c:pt>
                <c:pt idx="5518">
                  <c:v>55</c:v>
                </c:pt>
                <c:pt idx="5519">
                  <c:v/>
                </c:pt>
                <c:pt idx="5520">
                  <c:v>17</c:v>
                </c:pt>
                <c:pt idx="5521">
                  <c:v/>
                </c:pt>
                <c:pt idx="5522">
                  <c:v>53</c:v>
                </c:pt>
                <c:pt idx="5523">
                  <c:v>41</c:v>
                </c:pt>
                <c:pt idx="5524">
                  <c:v>5</c:v>
                </c:pt>
                <c:pt idx="5525">
                  <c:v>65</c:v>
                </c:pt>
                <c:pt idx="5526">
                  <c:v/>
                </c:pt>
                <c:pt idx="5527">
                  <c:v>23</c:v>
                </c:pt>
                <c:pt idx="5528">
                  <c:v>8</c:v>
                </c:pt>
                <c:pt idx="5529">
                  <c:v>43</c:v>
                </c:pt>
                <c:pt idx="5530">
                  <c:v>48</c:v>
                </c:pt>
                <c:pt idx="5531">
                  <c:v>53</c:v>
                </c:pt>
                <c:pt idx="5532">
                  <c:v/>
                </c:pt>
                <c:pt idx="5533">
                  <c:v>11</c:v>
                </c:pt>
                <c:pt idx="5534">
                  <c:v>59</c:v>
                </c:pt>
                <c:pt idx="5535">
                  <c:v>20</c:v>
                </c:pt>
                <c:pt idx="5536">
                  <c:v>18</c:v>
                </c:pt>
                <c:pt idx="5537">
                  <c:v>32</c:v>
                </c:pt>
                <c:pt idx="5538">
                  <c:v>5</c:v>
                </c:pt>
                <c:pt idx="5539">
                  <c:v/>
                </c:pt>
                <c:pt idx="5540">
                  <c:v>17</c:v>
                </c:pt>
                <c:pt idx="5541">
                  <c:v/>
                </c:pt>
                <c:pt idx="5542">
                  <c:v/>
                </c:pt>
                <c:pt idx="5543">
                  <c:v/>
                </c:pt>
                <c:pt idx="5544">
                  <c:v/>
                </c:pt>
                <c:pt idx="5545">
                  <c:v/>
                </c:pt>
                <c:pt idx="5546">
                  <c:v/>
                </c:pt>
                <c:pt idx="5547">
                  <c:v/>
                </c:pt>
                <c:pt idx="5548">
                  <c:v/>
                </c:pt>
                <c:pt idx="5549">
                  <c:v/>
                </c:pt>
                <c:pt idx="5550">
                  <c:v/>
                </c:pt>
                <c:pt idx="5551">
                  <c:v/>
                </c:pt>
                <c:pt idx="5552">
                  <c:v/>
                </c:pt>
                <c:pt idx="5553">
                  <c:v/>
                </c:pt>
                <c:pt idx="5554">
                  <c:v/>
                </c:pt>
                <c:pt idx="5555">
                  <c:v/>
                </c:pt>
                <c:pt idx="5556">
                  <c:v/>
                </c:pt>
                <c:pt idx="5557">
                  <c:v/>
                </c:pt>
                <c:pt idx="5558">
                  <c:v/>
                </c:pt>
                <c:pt idx="5559">
                  <c:v/>
                </c:pt>
                <c:pt idx="5560">
                  <c:v/>
                </c:pt>
                <c:pt idx="5561">
                  <c:v/>
                </c:pt>
                <c:pt idx="5562">
                  <c:v/>
                </c:pt>
                <c:pt idx="5563">
                  <c:v/>
                </c:pt>
                <c:pt idx="5564">
                  <c:v/>
                </c:pt>
                <c:pt idx="5565">
                  <c:v/>
                </c:pt>
                <c:pt idx="5566">
                  <c:v/>
                </c:pt>
                <c:pt idx="5567">
                  <c:v/>
                </c:pt>
                <c:pt idx="5568">
                  <c:v/>
                </c:pt>
                <c:pt idx="5569">
                  <c:v/>
                </c:pt>
                <c:pt idx="5570">
                  <c:v/>
                </c:pt>
                <c:pt idx="5571">
                  <c:v/>
                </c:pt>
                <c:pt idx="5572">
                  <c:v/>
                </c:pt>
                <c:pt idx="5573">
                  <c:v/>
                </c:pt>
                <c:pt idx="5574">
                  <c:v/>
                </c:pt>
                <c:pt idx="5575">
                  <c:v/>
                </c:pt>
                <c:pt idx="5576">
                  <c:v/>
                </c:pt>
                <c:pt idx="5577">
                  <c:v/>
                </c:pt>
                <c:pt idx="5578">
                  <c:v/>
                </c:pt>
                <c:pt idx="5579">
                  <c:v/>
                </c:pt>
                <c:pt idx="5580">
                  <c:v/>
                </c:pt>
                <c:pt idx="5581">
                  <c:v/>
                </c:pt>
                <c:pt idx="5582">
                  <c:v/>
                </c:pt>
                <c:pt idx="5583">
                  <c:v/>
                </c:pt>
                <c:pt idx="5584">
                  <c:v/>
                </c:pt>
                <c:pt idx="5585">
                  <c:v/>
                </c:pt>
                <c:pt idx="5586">
                  <c:v/>
                </c:pt>
                <c:pt idx="5587">
                  <c:v/>
                </c:pt>
                <c:pt idx="5588">
                  <c:v/>
                </c:pt>
                <c:pt idx="5589">
                  <c:v/>
                </c:pt>
                <c:pt idx="5590">
                  <c:v/>
                </c:pt>
                <c:pt idx="5591">
                  <c:v/>
                </c:pt>
                <c:pt idx="5592">
                  <c:v/>
                </c:pt>
                <c:pt idx="5593">
                  <c:v/>
                </c:pt>
                <c:pt idx="5594">
                  <c:v/>
                </c:pt>
                <c:pt idx="5595">
                  <c:v/>
                </c:pt>
                <c:pt idx="5596">
                  <c:v/>
                </c:pt>
                <c:pt idx="5597">
                  <c:v/>
                </c:pt>
                <c:pt idx="5598">
                  <c:v/>
                </c:pt>
                <c:pt idx="5599">
                  <c:v/>
                </c:pt>
                <c:pt idx="5600">
                  <c:v/>
                </c:pt>
                <c:pt idx="5601">
                  <c:v/>
                </c:pt>
                <c:pt idx="5602">
                  <c:v/>
                </c:pt>
                <c:pt idx="5603">
                  <c:v/>
                </c:pt>
                <c:pt idx="5604">
                  <c:v/>
                </c:pt>
                <c:pt idx="5605">
                  <c:v/>
                </c:pt>
                <c:pt idx="5606">
                  <c:v/>
                </c:pt>
                <c:pt idx="5607">
                  <c:v/>
                </c:pt>
                <c:pt idx="5608">
                  <c:v/>
                </c:pt>
                <c:pt idx="5609">
                  <c:v/>
                </c:pt>
                <c:pt idx="5610">
                  <c:v/>
                </c:pt>
                <c:pt idx="5611">
                  <c:v/>
                </c:pt>
                <c:pt idx="5612">
                  <c:v/>
                </c:pt>
                <c:pt idx="5613">
                  <c:v/>
                </c:pt>
                <c:pt idx="5614">
                  <c:v/>
                </c:pt>
                <c:pt idx="5615">
                  <c:v/>
                </c:pt>
                <c:pt idx="5616">
                  <c:v/>
                </c:pt>
                <c:pt idx="5617">
                  <c:v/>
                </c:pt>
                <c:pt idx="5618">
                  <c:v/>
                </c:pt>
                <c:pt idx="5619">
                  <c:v/>
                </c:pt>
                <c:pt idx="5620">
                  <c:v/>
                </c:pt>
                <c:pt idx="5621">
                  <c:v/>
                </c:pt>
                <c:pt idx="5622">
                  <c:v/>
                </c:pt>
                <c:pt idx="5623">
                  <c:v/>
                </c:pt>
                <c:pt idx="5624">
                  <c:v/>
                </c:pt>
                <c:pt idx="5625">
                  <c:v/>
                </c:pt>
                <c:pt idx="5626">
                  <c:v/>
                </c:pt>
                <c:pt idx="5627">
                  <c:v/>
                </c:pt>
                <c:pt idx="5628">
                  <c:v/>
                </c:pt>
                <c:pt idx="5629">
                  <c:v/>
                </c:pt>
                <c:pt idx="5630">
                  <c:v/>
                </c:pt>
                <c:pt idx="5631">
                  <c:v/>
                </c:pt>
                <c:pt idx="5632">
                  <c:v/>
                </c:pt>
                <c:pt idx="5633">
                  <c:v/>
                </c:pt>
                <c:pt idx="5634">
                  <c:v/>
                </c:pt>
                <c:pt idx="5635">
                  <c:v/>
                </c:pt>
                <c:pt idx="5636">
                  <c:v/>
                </c:pt>
                <c:pt idx="5637">
                  <c:v/>
                </c:pt>
                <c:pt idx="5638">
                  <c:v/>
                </c:pt>
                <c:pt idx="5639">
                  <c:v/>
                </c:pt>
                <c:pt idx="5640">
                  <c:v/>
                </c:pt>
                <c:pt idx="5641">
                  <c:v/>
                </c:pt>
                <c:pt idx="5642">
                  <c:v/>
                </c:pt>
                <c:pt idx="5643">
                  <c:v/>
                </c:pt>
                <c:pt idx="5644">
                  <c:v/>
                </c:pt>
                <c:pt idx="5645">
                  <c:v/>
                </c:pt>
                <c:pt idx="5646">
                  <c:v/>
                </c:pt>
                <c:pt idx="5647">
                  <c:v/>
                </c:pt>
                <c:pt idx="5648">
                  <c:v/>
                </c:pt>
                <c:pt idx="5649">
                  <c:v/>
                </c:pt>
                <c:pt idx="5650">
                  <c:v/>
                </c:pt>
                <c:pt idx="5651">
                  <c:v/>
                </c:pt>
                <c:pt idx="5652">
                  <c:v/>
                </c:pt>
                <c:pt idx="5653">
                  <c:v/>
                </c:pt>
                <c:pt idx="5654">
                  <c:v/>
                </c:pt>
                <c:pt idx="5655">
                  <c:v/>
                </c:pt>
                <c:pt idx="5656">
                  <c:v/>
                </c:pt>
                <c:pt idx="5657">
                  <c:v/>
                </c:pt>
                <c:pt idx="5658">
                  <c:v/>
                </c:pt>
                <c:pt idx="5659">
                  <c:v/>
                </c:pt>
                <c:pt idx="5660">
                  <c:v/>
                </c:pt>
                <c:pt idx="5661">
                  <c:v/>
                </c:pt>
                <c:pt idx="5662">
                  <c:v/>
                </c:pt>
                <c:pt idx="5663">
                  <c:v/>
                </c:pt>
                <c:pt idx="5664">
                  <c:v/>
                </c:pt>
                <c:pt idx="5665">
                  <c:v/>
                </c:pt>
                <c:pt idx="5666">
                  <c:v/>
                </c:pt>
                <c:pt idx="5667">
                  <c:v/>
                </c:pt>
                <c:pt idx="5668">
                  <c:v/>
                </c:pt>
                <c:pt idx="5669">
                  <c:v/>
                </c:pt>
                <c:pt idx="5670">
                  <c:v/>
                </c:pt>
                <c:pt idx="5671">
                  <c:v/>
                </c:pt>
                <c:pt idx="5672">
                  <c:v/>
                </c:pt>
                <c:pt idx="5673">
                  <c:v/>
                </c:pt>
                <c:pt idx="5674">
                  <c:v/>
                </c:pt>
                <c:pt idx="5675">
                  <c:v/>
                </c:pt>
                <c:pt idx="5676">
                  <c:v/>
                </c:pt>
                <c:pt idx="5677">
                  <c:v/>
                </c:pt>
                <c:pt idx="5678">
                  <c:v/>
                </c:pt>
                <c:pt idx="5679">
                  <c:v/>
                </c:pt>
                <c:pt idx="5680">
                  <c:v/>
                </c:pt>
                <c:pt idx="5681">
                  <c:v/>
                </c:pt>
                <c:pt idx="5682">
                  <c:v/>
                </c:pt>
                <c:pt idx="5683">
                  <c:v/>
                </c:pt>
                <c:pt idx="5684">
                  <c:v/>
                </c:pt>
                <c:pt idx="5685">
                  <c:v/>
                </c:pt>
                <c:pt idx="5686">
                  <c:v/>
                </c:pt>
                <c:pt idx="5687">
                  <c:v/>
                </c:pt>
                <c:pt idx="5688">
                  <c:v/>
                </c:pt>
                <c:pt idx="5689">
                  <c:v/>
                </c:pt>
                <c:pt idx="5690">
                  <c:v/>
                </c:pt>
                <c:pt idx="5691">
                  <c:v/>
                </c:pt>
                <c:pt idx="5692">
                  <c:v/>
                </c:pt>
                <c:pt idx="5693">
                  <c:v/>
                </c:pt>
                <c:pt idx="5694">
                  <c:v/>
                </c:pt>
                <c:pt idx="5695">
                  <c:v/>
                </c:pt>
                <c:pt idx="5696">
                  <c:v/>
                </c:pt>
                <c:pt idx="5697">
                  <c:v/>
                </c:pt>
                <c:pt idx="5698">
                  <c:v/>
                </c:pt>
                <c:pt idx="5699">
                  <c:v/>
                </c:pt>
                <c:pt idx="5700">
                  <c:v/>
                </c:pt>
                <c:pt idx="5701">
                  <c:v/>
                </c:pt>
                <c:pt idx="5702">
                  <c:v/>
                </c:pt>
                <c:pt idx="5703">
                  <c:v/>
                </c:pt>
                <c:pt idx="5704">
                  <c:v/>
                </c:pt>
                <c:pt idx="5705">
                  <c:v/>
                </c:pt>
                <c:pt idx="5706">
                  <c:v/>
                </c:pt>
                <c:pt idx="5707">
                  <c:v/>
                </c:pt>
                <c:pt idx="5708">
                  <c:v/>
                </c:pt>
                <c:pt idx="5709">
                  <c:v/>
                </c:pt>
                <c:pt idx="5710">
                  <c:v/>
                </c:pt>
                <c:pt idx="5711">
                  <c:v/>
                </c:pt>
                <c:pt idx="5712">
                  <c:v/>
                </c:pt>
                <c:pt idx="5713">
                  <c:v/>
                </c:pt>
                <c:pt idx="5714">
                  <c:v/>
                </c:pt>
                <c:pt idx="5715">
                  <c:v/>
                </c:pt>
                <c:pt idx="5716">
                  <c:v/>
                </c:pt>
                <c:pt idx="5717">
                  <c:v/>
                </c:pt>
                <c:pt idx="5718">
                  <c:v/>
                </c:pt>
                <c:pt idx="5719">
                  <c:v/>
                </c:pt>
                <c:pt idx="5720">
                  <c:v/>
                </c:pt>
                <c:pt idx="5721">
                  <c:v/>
                </c:pt>
                <c:pt idx="5722">
                  <c:v/>
                </c:pt>
                <c:pt idx="5723">
                  <c:v/>
                </c:pt>
                <c:pt idx="5724">
                  <c:v/>
                </c:pt>
                <c:pt idx="5725">
                  <c:v/>
                </c:pt>
                <c:pt idx="5726">
                  <c:v/>
                </c:pt>
                <c:pt idx="5727">
                  <c:v/>
                </c:pt>
                <c:pt idx="5728">
                  <c:v/>
                </c:pt>
                <c:pt idx="5729">
                  <c:v/>
                </c:pt>
                <c:pt idx="5730">
                  <c:v/>
                </c:pt>
                <c:pt idx="5731">
                  <c:v/>
                </c:pt>
                <c:pt idx="5732">
                  <c:v/>
                </c:pt>
                <c:pt idx="5733">
                  <c:v/>
                </c:pt>
                <c:pt idx="5734">
                  <c:v/>
                </c:pt>
                <c:pt idx="5735">
                  <c:v/>
                </c:pt>
                <c:pt idx="5736">
                  <c:v/>
                </c:pt>
                <c:pt idx="5737">
                  <c:v/>
                </c:pt>
                <c:pt idx="5738">
                  <c:v/>
                </c:pt>
                <c:pt idx="5739">
                  <c:v/>
                </c:pt>
                <c:pt idx="5740">
                  <c:v/>
                </c:pt>
                <c:pt idx="5741">
                  <c:v/>
                </c:pt>
                <c:pt idx="5742">
                  <c:v/>
                </c:pt>
                <c:pt idx="5743">
                  <c:v/>
                </c:pt>
                <c:pt idx="5744">
                  <c:v/>
                </c:pt>
                <c:pt idx="5745">
                  <c:v/>
                </c:pt>
                <c:pt idx="5746">
                  <c:v/>
                </c:pt>
                <c:pt idx="5747">
                  <c:v/>
                </c:pt>
                <c:pt idx="5748">
                  <c:v/>
                </c:pt>
                <c:pt idx="5749">
                  <c:v/>
                </c:pt>
                <c:pt idx="5750">
                  <c:v/>
                </c:pt>
                <c:pt idx="5751">
                  <c:v/>
                </c:pt>
                <c:pt idx="5752">
                  <c:v/>
                </c:pt>
                <c:pt idx="5753">
                  <c:v/>
                </c:pt>
                <c:pt idx="5754">
                  <c:v/>
                </c:pt>
                <c:pt idx="5755">
                  <c:v/>
                </c:pt>
                <c:pt idx="5756">
                  <c:v/>
                </c:pt>
                <c:pt idx="5757">
                  <c:v/>
                </c:pt>
                <c:pt idx="5758">
                  <c:v/>
                </c:pt>
                <c:pt idx="5759">
                  <c:v/>
                </c:pt>
                <c:pt idx="5760">
                  <c:v/>
                </c:pt>
                <c:pt idx="5761">
                  <c:v/>
                </c:pt>
                <c:pt idx="5762">
                  <c:v/>
                </c:pt>
                <c:pt idx="5763">
                  <c:v/>
                </c:pt>
                <c:pt idx="5764">
                  <c:v/>
                </c:pt>
                <c:pt idx="5765">
                  <c:v/>
                </c:pt>
                <c:pt idx="5766">
                  <c:v/>
                </c:pt>
                <c:pt idx="5767">
                  <c:v/>
                </c:pt>
                <c:pt idx="5768">
                  <c:v/>
                </c:pt>
                <c:pt idx="5769">
                  <c:v/>
                </c:pt>
                <c:pt idx="5770">
                  <c:v/>
                </c:pt>
                <c:pt idx="5771">
                  <c:v/>
                </c:pt>
                <c:pt idx="5772">
                  <c:v/>
                </c:pt>
                <c:pt idx="5773">
                  <c:v/>
                </c:pt>
                <c:pt idx="5774">
                  <c:v/>
                </c:pt>
                <c:pt idx="5775">
                  <c:v/>
                </c:pt>
                <c:pt idx="5776">
                  <c:v/>
                </c:pt>
                <c:pt idx="5777">
                  <c:v/>
                </c:pt>
                <c:pt idx="5778">
                  <c:v/>
                </c:pt>
                <c:pt idx="5779">
                  <c:v/>
                </c:pt>
                <c:pt idx="5780">
                  <c:v/>
                </c:pt>
                <c:pt idx="5781">
                  <c:v/>
                </c:pt>
                <c:pt idx="5782">
                  <c:v/>
                </c:pt>
                <c:pt idx="5783">
                  <c:v/>
                </c:pt>
                <c:pt idx="5784">
                  <c:v/>
                </c:pt>
                <c:pt idx="5785">
                  <c:v/>
                </c:pt>
                <c:pt idx="5786">
                  <c:v/>
                </c:pt>
                <c:pt idx="5787">
                  <c:v/>
                </c:pt>
                <c:pt idx="5788">
                  <c:v/>
                </c:pt>
                <c:pt idx="5789">
                  <c:v/>
                </c:pt>
                <c:pt idx="5790">
                  <c:v/>
                </c:pt>
                <c:pt idx="5791">
                  <c:v/>
                </c:pt>
                <c:pt idx="5792">
                  <c:v/>
                </c:pt>
                <c:pt idx="5793">
                  <c:v/>
                </c:pt>
                <c:pt idx="5794">
                  <c:v/>
                </c:pt>
                <c:pt idx="5795">
                  <c:v/>
                </c:pt>
                <c:pt idx="5796">
                  <c:v/>
                </c:pt>
                <c:pt idx="5797">
                  <c:v/>
                </c:pt>
                <c:pt idx="5798">
                  <c:v/>
                </c:pt>
                <c:pt idx="5799">
                  <c:v/>
                </c:pt>
                <c:pt idx="5800">
                  <c:v/>
                </c:pt>
                <c:pt idx="5801">
                  <c:v/>
                </c:pt>
                <c:pt idx="5802">
                  <c:v/>
                </c:pt>
                <c:pt idx="5803">
                  <c:v/>
                </c:pt>
                <c:pt idx="5804">
                  <c:v/>
                </c:pt>
                <c:pt idx="5805">
                  <c:v/>
                </c:pt>
                <c:pt idx="5806">
                  <c:v/>
                </c:pt>
                <c:pt idx="5807">
                  <c:v/>
                </c:pt>
                <c:pt idx="5808">
                  <c:v/>
                </c:pt>
                <c:pt idx="5809">
                  <c:v/>
                </c:pt>
                <c:pt idx="5810">
                  <c:v/>
                </c:pt>
                <c:pt idx="5811">
                  <c:v/>
                </c:pt>
                <c:pt idx="5812">
                  <c:v/>
                </c:pt>
                <c:pt idx="5813">
                  <c:v/>
                </c:pt>
                <c:pt idx="5814">
                  <c:v/>
                </c:pt>
                <c:pt idx="5815">
                  <c:v/>
                </c:pt>
                <c:pt idx="5816">
                  <c:v/>
                </c:pt>
                <c:pt idx="5817">
                  <c:v/>
                </c:pt>
                <c:pt idx="5818">
                  <c:v/>
                </c:pt>
                <c:pt idx="5819">
                  <c:v/>
                </c:pt>
                <c:pt idx="5820">
                  <c:v/>
                </c:pt>
                <c:pt idx="5821">
                  <c:v/>
                </c:pt>
                <c:pt idx="5822">
                  <c:v/>
                </c:pt>
                <c:pt idx="5823">
                  <c:v/>
                </c:pt>
                <c:pt idx="5824">
                  <c:v/>
                </c:pt>
                <c:pt idx="5825">
                  <c:v/>
                </c:pt>
                <c:pt idx="5826">
                  <c:v/>
                </c:pt>
                <c:pt idx="5827">
                  <c:v/>
                </c:pt>
                <c:pt idx="5828">
                  <c:v/>
                </c:pt>
                <c:pt idx="5829">
                  <c:v/>
                </c:pt>
                <c:pt idx="5830">
                  <c:v/>
                </c:pt>
                <c:pt idx="5831">
                  <c:v/>
                </c:pt>
                <c:pt idx="5832">
                  <c:v/>
                </c:pt>
                <c:pt idx="5833">
                  <c:v/>
                </c:pt>
                <c:pt idx="5834">
                  <c:v/>
                </c:pt>
                <c:pt idx="5835">
                  <c:v/>
                </c:pt>
                <c:pt idx="5836">
                  <c:v/>
                </c:pt>
                <c:pt idx="5837">
                  <c:v/>
                </c:pt>
                <c:pt idx="5838">
                  <c:v/>
                </c:pt>
                <c:pt idx="5839">
                  <c:v/>
                </c:pt>
                <c:pt idx="5840">
                  <c:v/>
                </c:pt>
                <c:pt idx="5841">
                  <c:v/>
                </c:pt>
                <c:pt idx="5842">
                  <c:v/>
                </c:pt>
                <c:pt idx="5843">
                  <c:v/>
                </c:pt>
                <c:pt idx="5844">
                  <c:v/>
                </c:pt>
                <c:pt idx="5845">
                  <c:v/>
                </c:pt>
                <c:pt idx="5846">
                  <c:v/>
                </c:pt>
                <c:pt idx="5847">
                  <c:v/>
                </c:pt>
                <c:pt idx="5848">
                  <c:v/>
                </c:pt>
                <c:pt idx="5849">
                  <c:v/>
                </c:pt>
                <c:pt idx="5850">
                  <c:v/>
                </c:pt>
                <c:pt idx="5851">
                  <c:v/>
                </c:pt>
                <c:pt idx="5852">
                  <c:v/>
                </c:pt>
                <c:pt idx="5853">
                  <c:v/>
                </c:pt>
                <c:pt idx="5854">
                  <c:v/>
                </c:pt>
                <c:pt idx="5855">
                  <c:v/>
                </c:pt>
                <c:pt idx="5856">
                  <c:v/>
                </c:pt>
                <c:pt idx="5857">
                  <c:v/>
                </c:pt>
                <c:pt idx="5858">
                  <c:v/>
                </c:pt>
                <c:pt idx="5859">
                  <c:v/>
                </c:pt>
                <c:pt idx="5860">
                  <c:v/>
                </c:pt>
                <c:pt idx="5861">
                  <c:v/>
                </c:pt>
                <c:pt idx="5862">
                  <c:v/>
                </c:pt>
                <c:pt idx="5863">
                  <c:v/>
                </c:pt>
                <c:pt idx="5864">
                  <c:v/>
                </c:pt>
                <c:pt idx="5865">
                  <c:v/>
                </c:pt>
                <c:pt idx="5866">
                  <c:v/>
                </c:pt>
                <c:pt idx="5867">
                  <c:v/>
                </c:pt>
                <c:pt idx="5868">
                  <c:v/>
                </c:pt>
                <c:pt idx="5869">
                  <c:v/>
                </c:pt>
                <c:pt idx="5870">
                  <c:v/>
                </c:pt>
                <c:pt idx="5871">
                  <c:v/>
                </c:pt>
                <c:pt idx="5872">
                  <c:v/>
                </c:pt>
                <c:pt idx="5873">
                  <c:v/>
                </c:pt>
                <c:pt idx="5874">
                  <c:v/>
                </c:pt>
                <c:pt idx="5875">
                  <c:v/>
                </c:pt>
                <c:pt idx="5876">
                  <c:v/>
                </c:pt>
                <c:pt idx="5877">
                  <c:v/>
                </c:pt>
                <c:pt idx="5878">
                  <c:v/>
                </c:pt>
                <c:pt idx="5879">
                  <c:v/>
                </c:pt>
                <c:pt idx="5880">
                  <c:v/>
                </c:pt>
                <c:pt idx="5881">
                  <c:v/>
                </c:pt>
                <c:pt idx="5882">
                  <c:v/>
                </c:pt>
                <c:pt idx="5883">
                  <c:v/>
                </c:pt>
                <c:pt idx="5884">
                  <c:v/>
                </c:pt>
                <c:pt idx="5885">
                  <c:v/>
                </c:pt>
                <c:pt idx="5886">
                  <c:v/>
                </c:pt>
                <c:pt idx="5887">
                  <c:v/>
                </c:pt>
                <c:pt idx="5888">
                  <c:v/>
                </c:pt>
                <c:pt idx="5889">
                  <c:v/>
                </c:pt>
                <c:pt idx="5890">
                  <c:v/>
                </c:pt>
                <c:pt idx="5891">
                  <c:v/>
                </c:pt>
                <c:pt idx="5892">
                  <c:v/>
                </c:pt>
                <c:pt idx="5893">
                  <c:v/>
                </c:pt>
                <c:pt idx="5894">
                  <c:v/>
                </c:pt>
                <c:pt idx="5895">
                  <c:v/>
                </c:pt>
                <c:pt idx="5896">
                  <c:v/>
                </c:pt>
                <c:pt idx="5897">
                  <c:v/>
                </c:pt>
                <c:pt idx="5898">
                  <c:v/>
                </c:pt>
                <c:pt idx="5899">
                  <c:v/>
                </c:pt>
                <c:pt idx="5900">
                  <c:v/>
                </c:pt>
                <c:pt idx="5901">
                  <c:v/>
                </c:pt>
                <c:pt idx="5902">
                  <c:v/>
                </c:pt>
                <c:pt idx="5903">
                  <c:v/>
                </c:pt>
                <c:pt idx="5904">
                  <c:v/>
                </c:pt>
                <c:pt idx="5905">
                  <c:v/>
                </c:pt>
                <c:pt idx="5906">
                  <c:v/>
                </c:pt>
                <c:pt idx="5907">
                  <c:v/>
                </c:pt>
                <c:pt idx="5908">
                  <c:v/>
                </c:pt>
                <c:pt idx="5909">
                  <c:v/>
                </c:pt>
                <c:pt idx="5910">
                  <c:v/>
                </c:pt>
                <c:pt idx="5911">
                  <c:v/>
                </c:pt>
                <c:pt idx="5912">
                  <c:v/>
                </c:pt>
                <c:pt idx="5913">
                  <c:v/>
                </c:pt>
                <c:pt idx="5914">
                  <c:v/>
                </c:pt>
                <c:pt idx="5915">
                  <c:v/>
                </c:pt>
                <c:pt idx="5916">
                  <c:v/>
                </c:pt>
                <c:pt idx="5917">
                  <c:v/>
                </c:pt>
                <c:pt idx="5918">
                  <c:v/>
                </c:pt>
                <c:pt idx="5919">
                  <c:v/>
                </c:pt>
                <c:pt idx="5920">
                  <c:v/>
                </c:pt>
                <c:pt idx="5921">
                  <c:v/>
                </c:pt>
                <c:pt idx="5922">
                  <c:v/>
                </c:pt>
                <c:pt idx="5923">
                  <c:v/>
                </c:pt>
                <c:pt idx="5924">
                  <c:v/>
                </c:pt>
                <c:pt idx="5925">
                  <c:v/>
                </c:pt>
                <c:pt idx="5926">
                  <c:v/>
                </c:pt>
                <c:pt idx="5927">
                  <c:v/>
                </c:pt>
                <c:pt idx="5928">
                  <c:v/>
                </c:pt>
                <c:pt idx="5929">
                  <c:v/>
                </c:pt>
                <c:pt idx="5930">
                  <c:v/>
                </c:pt>
                <c:pt idx="5931">
                  <c:v/>
                </c:pt>
                <c:pt idx="5932">
                  <c:v/>
                </c:pt>
                <c:pt idx="5933">
                  <c:v/>
                </c:pt>
                <c:pt idx="5934">
                  <c:v/>
                </c:pt>
                <c:pt idx="5935">
                  <c:v/>
                </c:pt>
                <c:pt idx="5936">
                  <c:v/>
                </c:pt>
                <c:pt idx="5937">
                  <c:v/>
                </c:pt>
                <c:pt idx="5938">
                  <c:v/>
                </c:pt>
                <c:pt idx="5939">
                  <c:v/>
                </c:pt>
                <c:pt idx="5940">
                  <c:v/>
                </c:pt>
                <c:pt idx="5941">
                  <c:v/>
                </c:pt>
                <c:pt idx="5942">
                  <c:v/>
                </c:pt>
                <c:pt idx="5943">
                  <c:v/>
                </c:pt>
                <c:pt idx="5944">
                  <c:v/>
                </c:pt>
                <c:pt idx="5945">
                  <c:v/>
                </c:pt>
                <c:pt idx="5946">
                  <c:v/>
                </c:pt>
                <c:pt idx="5947">
                  <c:v/>
                </c:pt>
                <c:pt idx="5948">
                  <c:v/>
                </c:pt>
                <c:pt idx="5949">
                  <c:v/>
                </c:pt>
                <c:pt idx="5950">
                  <c:v/>
                </c:pt>
                <c:pt idx="5951">
                  <c:v/>
                </c:pt>
                <c:pt idx="5952">
                  <c:v/>
                </c:pt>
                <c:pt idx="5953">
                  <c:v/>
                </c:pt>
                <c:pt idx="5954">
                  <c:v/>
                </c:pt>
                <c:pt idx="5955">
                  <c:v/>
                </c:pt>
                <c:pt idx="5956">
                  <c:v/>
                </c:pt>
                <c:pt idx="5957">
                  <c:v/>
                </c:pt>
                <c:pt idx="5958">
                  <c:v/>
                </c:pt>
                <c:pt idx="5959">
                  <c:v/>
                </c:pt>
                <c:pt idx="5960">
                  <c:v/>
                </c:pt>
                <c:pt idx="5961">
                  <c:v/>
                </c:pt>
                <c:pt idx="5962">
                  <c:v/>
                </c:pt>
                <c:pt idx="5963">
                  <c:v/>
                </c:pt>
                <c:pt idx="5964">
                  <c:v/>
                </c:pt>
                <c:pt idx="5965">
                  <c:v/>
                </c:pt>
                <c:pt idx="5966">
                  <c:v/>
                </c:pt>
                <c:pt idx="5967">
                  <c:v/>
                </c:pt>
                <c:pt idx="5968">
                  <c:v/>
                </c:pt>
                <c:pt idx="5969">
                  <c:v/>
                </c:pt>
                <c:pt idx="5970">
                  <c:v/>
                </c:pt>
                <c:pt idx="5971">
                  <c:v/>
                </c:pt>
                <c:pt idx="5972">
                  <c:v/>
                </c:pt>
                <c:pt idx="5973">
                  <c:v/>
                </c:pt>
                <c:pt idx="5974">
                  <c:v/>
                </c:pt>
                <c:pt idx="5975">
                  <c:v/>
                </c:pt>
                <c:pt idx="5976">
                  <c:v/>
                </c:pt>
                <c:pt idx="5977">
                  <c:v/>
                </c:pt>
                <c:pt idx="5978">
                  <c:v/>
                </c:pt>
                <c:pt idx="5979">
                  <c:v/>
                </c:pt>
                <c:pt idx="5980">
                  <c:v/>
                </c:pt>
                <c:pt idx="5981">
                  <c:v/>
                </c:pt>
                <c:pt idx="5982">
                  <c:v/>
                </c:pt>
                <c:pt idx="5983">
                  <c:v/>
                </c:pt>
                <c:pt idx="5984">
                  <c:v/>
                </c:pt>
                <c:pt idx="5985">
                  <c:v/>
                </c:pt>
                <c:pt idx="5986">
                  <c:v/>
                </c:pt>
                <c:pt idx="5987">
                  <c:v/>
                </c:pt>
                <c:pt idx="5988">
                  <c:v/>
                </c:pt>
                <c:pt idx="5989">
                  <c:v/>
                </c:pt>
                <c:pt idx="5990">
                  <c:v/>
                </c:pt>
                <c:pt idx="5991">
                  <c:v/>
                </c:pt>
                <c:pt idx="5992">
                  <c:v/>
                </c:pt>
                <c:pt idx="5993">
                  <c:v/>
                </c:pt>
                <c:pt idx="5994">
                  <c:v/>
                </c:pt>
                <c:pt idx="5995">
                  <c:v/>
                </c:pt>
                <c:pt idx="5996">
                  <c:v/>
                </c:pt>
                <c:pt idx="5997">
                  <c:v/>
                </c:pt>
                <c:pt idx="5998">
                  <c:v/>
                </c:pt>
                <c:pt idx="5999">
                  <c:v/>
                </c:pt>
                <c:pt idx="6000">
                  <c:v>104,29</c:v>
                </c:pt>
                <c:pt idx="6001">
                  <c:v>105,35</c:v>
                </c:pt>
                <c:pt idx="6002">
                  <c:v>104,40</c:v>
                </c:pt>
                <c:pt idx="6003">
                  <c:v>104,32</c:v>
                </c:pt>
                <c:pt idx="6004">
                  <c:v>66,93</c:v>
                </c:pt>
                <c:pt idx="6005">
                  <c:v>105,30</c:v>
                </c:pt>
                <c:pt idx="6006">
                  <c:v>104,35</c:v>
                </c:pt>
                <c:pt idx="6007">
                  <c:v>104,52</c:v>
                </c:pt>
                <c:pt idx="6008">
                  <c:v>104,29</c:v>
                </c:pt>
                <c:pt idx="6009">
                  <c:v>104,34</c:v>
                </c:pt>
                <c:pt idx="6010">
                  <c:v>66,95</c:v>
                </c:pt>
                <c:pt idx="6011">
                  <c:v>104,30</c:v>
                </c:pt>
                <c:pt idx="6012">
                  <c:v>104,26</c:v>
                </c:pt>
                <c:pt idx="6013">
                  <c:v>50,18</c:v>
                </c:pt>
                <c:pt idx="6014">
                  <c:v>104,36</c:v>
                </c:pt>
                <c:pt idx="6015">
                  <c:v>104,29</c:v>
                </c:pt>
                <c:pt idx="6016">
                  <c:v>104,31</c:v>
                </c:pt>
                <c:pt idx="6017">
                  <c:v>33,58</c:v>
                </c:pt>
                <c:pt idx="6018">
                  <c:v>104,37</c:v>
                </c:pt>
                <c:pt idx="6019">
                  <c:v>104,31</c:v>
                </c:pt>
                <c:pt idx="6020">
                  <c:v>104,29</c:v>
                </c:pt>
                <c:pt idx="6021">
                  <c:v>66,92</c:v>
                </c:pt>
                <c:pt idx="6022">
                  <c:v>66,91</c:v>
                </c:pt>
                <c:pt idx="6023">
                  <c:v>66,92</c:v>
                </c:pt>
                <c:pt idx="6024">
                  <c:v>66,89</c:v>
                </c:pt>
                <c:pt idx="6025">
                  <c:v>104,28</c:v>
                </c:pt>
                <c:pt idx="6026">
                  <c:v>104,66</c:v>
                </c:pt>
                <c:pt idx="6027">
                  <c:v>104,32</c:v>
                </c:pt>
                <c:pt idx="6028">
                  <c:v>105,33</c:v>
                </c:pt>
                <c:pt idx="6029">
                  <c:v>105,26</c:v>
                </c:pt>
                <c:pt idx="6030">
                  <c:v>105,26</c:v>
                </c:pt>
                <c:pt idx="6031">
                  <c:v>66,90</c:v>
                </c:pt>
                <c:pt idx="6032">
                  <c:v>104,34</c:v>
                </c:pt>
                <c:pt idx="6033">
                  <c:v>33,57</c:v>
                </c:pt>
                <c:pt idx="6034">
                  <c:v>33,56</c:v>
                </c:pt>
                <c:pt idx="6035">
                  <c:v>105,25</c:v>
                </c:pt>
                <c:pt idx="6036">
                  <c:v>104,62</c:v>
                </c:pt>
                <c:pt idx="6037">
                  <c:v>104,41</c:v>
                </c:pt>
                <c:pt idx="6038">
                  <c:v>66,97</c:v>
                </c:pt>
                <c:pt idx="6039">
                  <c:v>33,54</c:v>
                </c:pt>
                <c:pt idx="6040">
                  <c:v>104,31</c:v>
                </c:pt>
                <c:pt idx="6041">
                  <c:v>33,57</c:v>
                </c:pt>
                <c:pt idx="6042">
                  <c:v>104,29</c:v>
                </c:pt>
                <c:pt idx="6043">
                  <c:v>75,25</c:v>
                </c:pt>
                <c:pt idx="6044">
                  <c:v>33,53</c:v>
                </c:pt>
                <c:pt idx="6045">
                  <c:v>50,25</c:v>
                </c:pt>
                <c:pt idx="6046">
                  <c:v>33,55</c:v>
                </c:pt>
                <c:pt idx="6047">
                  <c:v>50,20</c:v>
                </c:pt>
                <c:pt idx="6048">
                  <c:v>75,26</c:v>
                </c:pt>
                <c:pt idx="6049">
                  <c:v>75,21</c:v>
                </c:pt>
                <c:pt idx="6050">
                  <c:v>0,19</c:v>
                </c:pt>
                <c:pt idx="6051">
                  <c:v>0,22</c:v>
                </c:pt>
                <c:pt idx="6052">
                  <c:v>66,93</c:v>
                </c:pt>
                <c:pt idx="6053">
                  <c:v>0,14</c:v>
                </c:pt>
                <c:pt idx="6054">
                  <c:v>66,90</c:v>
                </c:pt>
                <c:pt idx="6055">
                  <c:v>0,19</c:v>
                </c:pt>
                <c:pt idx="6056">
                  <c:v>104,29</c:v>
                </c:pt>
                <c:pt idx="6057">
                  <c:v>66,95</c:v>
                </c:pt>
                <c:pt idx="6058">
                  <c:v>33,53</c:v>
                </c:pt>
                <c:pt idx="6059">
                  <c:v>66,94</c:v>
                </c:pt>
                <c:pt idx="6060">
                  <c:v>33,58</c:v>
                </c:pt>
                <c:pt idx="6061">
                  <c:v>66,94</c:v>
                </c:pt>
                <c:pt idx="6062">
                  <c:v>66,95</c:v>
                </c:pt>
                <c:pt idx="6063">
                  <c:v>50,19</c:v>
                </c:pt>
                <c:pt idx="6064">
                  <c:v>25,17</c:v>
                </c:pt>
                <c:pt idx="6065">
                  <c:v>33,45</c:v>
                </c:pt>
                <c:pt idx="6066">
                  <c:v>66,91</c:v>
                </c:pt>
                <c:pt idx="6067">
                  <c:v>50,15</c:v>
                </c:pt>
                <c:pt idx="6068">
                  <c:v>50,17</c:v>
                </c:pt>
                <c:pt idx="6069">
                  <c:v>50,25</c:v>
                </c:pt>
                <c:pt idx="6070">
                  <c:v>66,94</c:v>
                </c:pt>
                <c:pt idx="6071">
                  <c:v>33,55</c:v>
                </c:pt>
                <c:pt idx="6072">
                  <c:v>75,20</c:v>
                </c:pt>
                <c:pt idx="6073">
                  <c:v>0,20</c:v>
                </c:pt>
                <c:pt idx="6074">
                  <c:v>0,00</c:v>
                </c:pt>
                <c:pt idx="6075">
                  <c:v>33,49</c:v>
                </c:pt>
                <c:pt idx="6076">
                  <c:v>66,93</c:v>
                </c:pt>
                <c:pt idx="6077">
                  <c:v>33,58</c:v>
                </c:pt>
                <c:pt idx="6078">
                  <c:v>66,92</c:v>
                </c:pt>
                <c:pt idx="6079">
                  <c:v>25,18</c:v>
                </c:pt>
                <c:pt idx="6080">
                  <c:v>0,00</c:v>
                </c:pt>
                <c:pt idx="6081">
                  <c:v>104,28</c:v>
                </c:pt>
                <c:pt idx="6082">
                  <c:v>0,00</c:v>
                </c:pt>
                <c:pt idx="6083">
                  <c:v>104,31</c:v>
                </c:pt>
                <c:pt idx="6084">
                  <c:v>0,00</c:v>
                </c:pt>
                <c:pt idx="6085">
                  <c:v>0,15</c:v>
                </c:pt>
                <c:pt idx="6086">
                  <c:v>66,97</c:v>
                </c:pt>
                <c:pt idx="6087">
                  <c:v>66,96</c:v>
                </c:pt>
                <c:pt idx="6088">
                  <c:v>33,59</c:v>
                </c:pt>
                <c:pt idx="6089">
                  <c:v>33,59</c:v>
                </c:pt>
                <c:pt idx="6090">
                  <c:v>0,19</c:v>
                </c:pt>
                <c:pt idx="6091">
                  <c:v>66,96</c:v>
                </c:pt>
                <c:pt idx="6092">
                  <c:v>50,21</c:v>
                </c:pt>
                <c:pt idx="6093">
                  <c:v>66,92</c:v>
                </c:pt>
                <c:pt idx="6094">
                  <c:v>33,54</c:v>
                </c:pt>
                <c:pt idx="6095">
                  <c:v>33,44</c:v>
                </c:pt>
                <c:pt idx="6096">
                  <c:v>75,22</c:v>
                </c:pt>
                <c:pt idx="6097">
                  <c:v>33,58</c:v>
                </c:pt>
                <c:pt idx="6098">
                  <c:v>25,15</c:v>
                </c:pt>
                <c:pt idx="6099">
                  <c:v>25,16</c:v>
                </c:pt>
                <c:pt idx="6100">
                  <c:v>33,55</c:v>
                </c:pt>
                <c:pt idx="6101">
                  <c:v>0,18</c:v>
                </c:pt>
                <c:pt idx="6102">
                  <c:v>66,92</c:v>
                </c:pt>
                <c:pt idx="6103">
                  <c:v>33,56</c:v>
                </c:pt>
                <c:pt idx="6104">
                  <c:v>33,55</c:v>
                </c:pt>
                <c:pt idx="6105">
                  <c:v>0,19</c:v>
                </c:pt>
                <c:pt idx="6106">
                  <c:v>75,22</c:v>
                </c:pt>
                <c:pt idx="6107">
                  <c:v>0,11</c:v>
                </c:pt>
                <c:pt idx="6108">
                  <c:v>0,19</c:v>
                </c:pt>
                <c:pt idx="6109">
                  <c:v>0,21</c:v>
                </c:pt>
                <c:pt idx="6110">
                  <c:v>33,56</c:v>
                </c:pt>
                <c:pt idx="6111">
                  <c:v>0,21</c:v>
                </c:pt>
                <c:pt idx="6112">
                  <c:v>33,54</c:v>
                </c:pt>
                <c:pt idx="6113">
                  <c:v>33,58</c:v>
                </c:pt>
                <c:pt idx="6114">
                  <c:v>33,56</c:v>
                </c:pt>
                <c:pt idx="6115">
                  <c:v>0,19</c:v>
                </c:pt>
                <c:pt idx="6116">
                  <c:v>0,17</c:v>
                </c:pt>
                <c:pt idx="6117">
                  <c:v>0,05</c:v>
                </c:pt>
                <c:pt idx="6118">
                  <c:v>0,20</c:v>
                </c:pt>
                <c:pt idx="6119">
                  <c:v>0,00</c:v>
                </c:pt>
                <c:pt idx="6120">
                  <c:v>66,94</c:v>
                </c:pt>
                <c:pt idx="6121">
                  <c:v>0,00</c:v>
                </c:pt>
                <c:pt idx="6122">
                  <c:v>25,17</c:v>
                </c:pt>
                <c:pt idx="6123">
                  <c:v>0,14</c:v>
                </c:pt>
                <c:pt idx="6124">
                  <c:v>33,53</c:v>
                </c:pt>
                <c:pt idx="6125">
                  <c:v>0,15</c:v>
                </c:pt>
                <c:pt idx="6126">
                  <c:v>0,00</c:v>
                </c:pt>
                <c:pt idx="6127">
                  <c:v>0,20</c:v>
                </c:pt>
                <c:pt idx="6128">
                  <c:v>0,07</c:v>
                </c:pt>
                <c:pt idx="6129">
                  <c:v>0,20</c:v>
                </c:pt>
                <c:pt idx="6130">
                  <c:v>33,56</c:v>
                </c:pt>
                <c:pt idx="6131">
                  <c:v>0,24</c:v>
                </c:pt>
                <c:pt idx="6132">
                  <c:v>0,00</c:v>
                </c:pt>
                <c:pt idx="6133">
                  <c:v>25,15</c:v>
                </c:pt>
                <c:pt idx="6134">
                  <c:v>0,21</c:v>
                </c:pt>
                <c:pt idx="6135">
                  <c:v>0,18</c:v>
                </c:pt>
                <c:pt idx="6136">
                  <c:v>0,16</c:v>
                </c:pt>
                <c:pt idx="6137">
                  <c:v>0,19</c:v>
                </c:pt>
                <c:pt idx="6138">
                  <c:v>0,07</c:v>
                </c:pt>
                <c:pt idx="6139">
                  <c:v>0,00</c:v>
                </c:pt>
                <c:pt idx="6140">
                  <c:v>0,17</c:v>
                </c:pt>
                <c:pt idx="6141">
                  <c:v>0,00</c:v>
                </c:pt>
                <c:pt idx="6142">
                  <c:v>0,00</c:v>
                </c:pt>
                <c:pt idx="6143">
                  <c:v>0,00</c:v>
                </c:pt>
                <c:pt idx="6144">
                  <c:v>0,00</c:v>
                </c:pt>
                <c:pt idx="6145">
                  <c:v>0,00</c:v>
                </c:pt>
                <c:pt idx="6146">
                  <c:v>0,00</c:v>
                </c:pt>
                <c:pt idx="6147">
                  <c:v/>
                </c:pt>
                <c:pt idx="6148">
                  <c:v/>
                </c:pt>
                <c:pt idx="6149">
                  <c:v/>
                </c:pt>
                <c:pt idx="6150">
                  <c:v/>
                </c:pt>
                <c:pt idx="6151">
                  <c:v/>
                </c:pt>
                <c:pt idx="6152">
                  <c:v/>
                </c:pt>
                <c:pt idx="6153">
                  <c:v/>
                </c:pt>
                <c:pt idx="6154">
                  <c:v/>
                </c:pt>
                <c:pt idx="6155">
                  <c:v/>
                </c:pt>
                <c:pt idx="6156">
                  <c:v/>
                </c:pt>
                <c:pt idx="6157">
                  <c:v/>
                </c:pt>
                <c:pt idx="6158">
                  <c:v/>
                </c:pt>
                <c:pt idx="6159">
                  <c:v/>
                </c:pt>
                <c:pt idx="6160">
                  <c:v/>
                </c:pt>
                <c:pt idx="6161">
                  <c:v/>
                </c:pt>
                <c:pt idx="6162">
                  <c:v/>
                </c:pt>
                <c:pt idx="6163">
                  <c:v/>
                </c:pt>
                <c:pt idx="6164">
                  <c:v/>
                </c:pt>
                <c:pt idx="6165">
                  <c:v/>
                </c:pt>
                <c:pt idx="6166">
                  <c:v/>
                </c:pt>
                <c:pt idx="6167">
                  <c:v/>
                </c:pt>
                <c:pt idx="6168">
                  <c:v/>
                </c:pt>
                <c:pt idx="6169">
                  <c:v/>
                </c:pt>
                <c:pt idx="6170">
                  <c:v/>
                </c:pt>
                <c:pt idx="6171">
                  <c:v/>
                </c:pt>
                <c:pt idx="6172">
                  <c:v/>
                </c:pt>
                <c:pt idx="6173">
                  <c:v/>
                </c:pt>
                <c:pt idx="6174">
                  <c:v/>
                </c:pt>
                <c:pt idx="6175">
                  <c:v/>
                </c:pt>
                <c:pt idx="6176">
                  <c:v/>
                </c:pt>
                <c:pt idx="6177">
                  <c:v/>
                </c:pt>
                <c:pt idx="6178">
                  <c:v/>
                </c:pt>
                <c:pt idx="6179">
                  <c:v/>
                </c:pt>
                <c:pt idx="6180">
                  <c:v/>
                </c:pt>
                <c:pt idx="6181">
                  <c:v/>
                </c:pt>
                <c:pt idx="6182">
                  <c:v/>
                </c:pt>
                <c:pt idx="6183">
                  <c:v/>
                </c:pt>
                <c:pt idx="6184">
                  <c:v/>
                </c:pt>
                <c:pt idx="6185">
                  <c:v/>
                </c:pt>
                <c:pt idx="6186">
                  <c:v/>
                </c:pt>
                <c:pt idx="6187">
                  <c:v/>
                </c:pt>
                <c:pt idx="6188">
                  <c:v/>
                </c:pt>
                <c:pt idx="6189">
                  <c:v/>
                </c:pt>
                <c:pt idx="6190">
                  <c:v/>
                </c:pt>
                <c:pt idx="6191">
                  <c:v/>
                </c:pt>
                <c:pt idx="6192">
                  <c:v/>
                </c:pt>
                <c:pt idx="6193">
                  <c:v/>
                </c:pt>
                <c:pt idx="6194">
                  <c:v/>
                </c:pt>
                <c:pt idx="6195">
                  <c:v/>
                </c:pt>
                <c:pt idx="6196">
                  <c:v/>
                </c:pt>
                <c:pt idx="6197">
                  <c:v/>
                </c:pt>
                <c:pt idx="6198">
                  <c:v/>
                </c:pt>
                <c:pt idx="6199">
                  <c:v/>
                </c:pt>
                <c:pt idx="6200">
                  <c:v/>
                </c:pt>
                <c:pt idx="6201">
                  <c:v/>
                </c:pt>
                <c:pt idx="6202">
                  <c:v/>
                </c:pt>
                <c:pt idx="6203">
                  <c:v/>
                </c:pt>
                <c:pt idx="6204">
                  <c:v/>
                </c:pt>
                <c:pt idx="6205">
                  <c:v/>
                </c:pt>
                <c:pt idx="6206">
                  <c:v/>
                </c:pt>
                <c:pt idx="6207">
                  <c:v/>
                </c:pt>
                <c:pt idx="6208">
                  <c:v/>
                </c:pt>
                <c:pt idx="6209">
                  <c:v/>
                </c:pt>
                <c:pt idx="6210">
                  <c:v/>
                </c:pt>
                <c:pt idx="6211">
                  <c:v/>
                </c:pt>
                <c:pt idx="6212">
                  <c:v/>
                </c:pt>
                <c:pt idx="6213">
                  <c:v/>
                </c:pt>
                <c:pt idx="6214">
                  <c:v/>
                </c:pt>
                <c:pt idx="6215">
                  <c:v/>
                </c:pt>
                <c:pt idx="6216">
                  <c:v/>
                </c:pt>
                <c:pt idx="6217">
                  <c:v/>
                </c:pt>
                <c:pt idx="6218">
                  <c:v/>
                </c:pt>
                <c:pt idx="6219">
                  <c:v/>
                </c:pt>
                <c:pt idx="6220">
                  <c:v/>
                </c:pt>
                <c:pt idx="6221">
                  <c:v/>
                </c:pt>
                <c:pt idx="6222">
                  <c:v/>
                </c:pt>
                <c:pt idx="6223">
                  <c:v/>
                </c:pt>
                <c:pt idx="6224">
                  <c:v/>
                </c:pt>
                <c:pt idx="6225">
                  <c:v/>
                </c:pt>
                <c:pt idx="6226">
                  <c:v/>
                </c:pt>
                <c:pt idx="6227">
                  <c:v/>
                </c:pt>
                <c:pt idx="6228">
                  <c:v/>
                </c:pt>
                <c:pt idx="6229">
                  <c:v/>
                </c:pt>
                <c:pt idx="6230">
                  <c:v/>
                </c:pt>
                <c:pt idx="6231">
                  <c:v/>
                </c:pt>
                <c:pt idx="6232">
                  <c:v/>
                </c:pt>
                <c:pt idx="6233">
                  <c:v/>
                </c:pt>
                <c:pt idx="6234">
                  <c:v/>
                </c:pt>
                <c:pt idx="6235">
                  <c:v/>
                </c:pt>
                <c:pt idx="6236">
                  <c:v/>
                </c:pt>
                <c:pt idx="6237">
                  <c:v/>
                </c:pt>
                <c:pt idx="6238">
                  <c:v/>
                </c:pt>
                <c:pt idx="6239">
                  <c:v/>
                </c:pt>
                <c:pt idx="6240">
                  <c:v/>
                </c:pt>
                <c:pt idx="6241">
                  <c:v/>
                </c:pt>
                <c:pt idx="6242">
                  <c:v/>
                </c:pt>
                <c:pt idx="6243">
                  <c:v/>
                </c:pt>
                <c:pt idx="6244">
                  <c:v/>
                </c:pt>
                <c:pt idx="6245">
                  <c:v/>
                </c:pt>
                <c:pt idx="6246">
                  <c:v/>
                </c:pt>
                <c:pt idx="6247">
                  <c:v/>
                </c:pt>
                <c:pt idx="6248">
                  <c:v/>
                </c:pt>
                <c:pt idx="6249">
                  <c:v/>
                </c:pt>
                <c:pt idx="6250">
                  <c:v/>
                </c:pt>
                <c:pt idx="6251">
                  <c:v/>
                </c:pt>
                <c:pt idx="6252">
                  <c:v/>
                </c:pt>
                <c:pt idx="6253">
                  <c:v/>
                </c:pt>
                <c:pt idx="6254">
                  <c:v/>
                </c:pt>
                <c:pt idx="6255">
                  <c:v/>
                </c:pt>
                <c:pt idx="6256">
                  <c:v/>
                </c:pt>
                <c:pt idx="6257">
                  <c:v/>
                </c:pt>
                <c:pt idx="6258">
                  <c:v/>
                </c:pt>
                <c:pt idx="6259">
                  <c:v/>
                </c:pt>
                <c:pt idx="6260">
                  <c:v/>
                </c:pt>
                <c:pt idx="6261">
                  <c:v/>
                </c:pt>
                <c:pt idx="6262">
                  <c:v/>
                </c:pt>
                <c:pt idx="6263">
                  <c:v/>
                </c:pt>
                <c:pt idx="6264">
                  <c:v/>
                </c:pt>
                <c:pt idx="6265">
                  <c:v/>
                </c:pt>
                <c:pt idx="6266">
                  <c:v/>
                </c:pt>
                <c:pt idx="6267">
                  <c:v/>
                </c:pt>
                <c:pt idx="6268">
                  <c:v/>
                </c:pt>
                <c:pt idx="6269">
                  <c:v/>
                </c:pt>
                <c:pt idx="6270">
                  <c:v/>
                </c:pt>
                <c:pt idx="6271">
                  <c:v/>
                </c:pt>
                <c:pt idx="6272">
                  <c:v/>
                </c:pt>
                <c:pt idx="6273">
                  <c:v/>
                </c:pt>
                <c:pt idx="6274">
                  <c:v/>
                </c:pt>
                <c:pt idx="6275">
                  <c:v/>
                </c:pt>
                <c:pt idx="6276">
                  <c:v/>
                </c:pt>
                <c:pt idx="6277">
                  <c:v/>
                </c:pt>
                <c:pt idx="6278">
                  <c:v/>
                </c:pt>
                <c:pt idx="6279">
                  <c:v/>
                </c:pt>
                <c:pt idx="6280">
                  <c:v/>
                </c:pt>
                <c:pt idx="6281">
                  <c:v/>
                </c:pt>
                <c:pt idx="6282">
                  <c:v/>
                </c:pt>
                <c:pt idx="6283">
                  <c:v/>
                </c:pt>
                <c:pt idx="6284">
                  <c:v/>
                </c:pt>
                <c:pt idx="6285">
                  <c:v/>
                </c:pt>
                <c:pt idx="6286">
                  <c:v/>
                </c:pt>
                <c:pt idx="6287">
                  <c:v/>
                </c:pt>
                <c:pt idx="6288">
                  <c:v/>
                </c:pt>
                <c:pt idx="6289">
                  <c:v/>
                </c:pt>
                <c:pt idx="6290">
                  <c:v/>
                </c:pt>
                <c:pt idx="6291">
                  <c:v/>
                </c:pt>
                <c:pt idx="6292">
                  <c:v/>
                </c:pt>
                <c:pt idx="6293">
                  <c:v/>
                </c:pt>
                <c:pt idx="6294">
                  <c:v/>
                </c:pt>
                <c:pt idx="6295">
                  <c:v/>
                </c:pt>
                <c:pt idx="6296">
                  <c:v/>
                </c:pt>
                <c:pt idx="6297">
                  <c:v/>
                </c:pt>
                <c:pt idx="6298">
                  <c:v/>
                </c:pt>
                <c:pt idx="6299">
                  <c:v/>
                </c:pt>
                <c:pt idx="6300">
                  <c:v/>
                </c:pt>
                <c:pt idx="6301">
                  <c:v/>
                </c:pt>
                <c:pt idx="6302">
                  <c:v/>
                </c:pt>
                <c:pt idx="6303">
                  <c:v/>
                </c:pt>
                <c:pt idx="6304">
                  <c:v/>
                </c:pt>
                <c:pt idx="6305">
                  <c:v/>
                </c:pt>
                <c:pt idx="6306">
                  <c:v/>
                </c:pt>
                <c:pt idx="6307">
                  <c:v/>
                </c:pt>
                <c:pt idx="6308">
                  <c:v/>
                </c:pt>
                <c:pt idx="6309">
                  <c:v/>
                </c:pt>
                <c:pt idx="6310">
                  <c:v/>
                </c:pt>
                <c:pt idx="6311">
                  <c:v/>
                </c:pt>
                <c:pt idx="6312">
                  <c:v/>
                </c:pt>
                <c:pt idx="6313">
                  <c:v/>
                </c:pt>
                <c:pt idx="6314">
                  <c:v/>
                </c:pt>
                <c:pt idx="6315">
                  <c:v/>
                </c:pt>
                <c:pt idx="6316">
                  <c:v/>
                </c:pt>
                <c:pt idx="6317">
                  <c:v/>
                </c:pt>
                <c:pt idx="6318">
                  <c:v/>
                </c:pt>
                <c:pt idx="6319">
                  <c:v/>
                </c:pt>
                <c:pt idx="6320">
                  <c:v/>
                </c:pt>
                <c:pt idx="6321">
                  <c:v/>
                </c:pt>
                <c:pt idx="6322">
                  <c:v/>
                </c:pt>
                <c:pt idx="6323">
                  <c:v/>
                </c:pt>
                <c:pt idx="6324">
                  <c:v/>
                </c:pt>
                <c:pt idx="6325">
                  <c:v/>
                </c:pt>
                <c:pt idx="6326">
                  <c:v/>
                </c:pt>
                <c:pt idx="6327">
                  <c:v/>
                </c:pt>
                <c:pt idx="6328">
                  <c:v/>
                </c:pt>
                <c:pt idx="6329">
                  <c:v/>
                </c:pt>
                <c:pt idx="6330">
                  <c:v/>
                </c:pt>
                <c:pt idx="6331">
                  <c:v/>
                </c:pt>
                <c:pt idx="6332">
                  <c:v/>
                </c:pt>
                <c:pt idx="6333">
                  <c:v/>
                </c:pt>
                <c:pt idx="6334">
                  <c:v/>
                </c:pt>
                <c:pt idx="6335">
                  <c:v/>
                </c:pt>
                <c:pt idx="6336">
                  <c:v/>
                </c:pt>
                <c:pt idx="6337">
                  <c:v/>
                </c:pt>
                <c:pt idx="6338">
                  <c:v/>
                </c:pt>
                <c:pt idx="6339">
                  <c:v/>
                </c:pt>
                <c:pt idx="6340">
                  <c:v/>
                </c:pt>
                <c:pt idx="6341">
                  <c:v/>
                </c:pt>
                <c:pt idx="6342">
                  <c:v/>
                </c:pt>
                <c:pt idx="6343">
                  <c:v/>
                </c:pt>
                <c:pt idx="6344">
                  <c:v/>
                </c:pt>
                <c:pt idx="6345">
                  <c:v/>
                </c:pt>
                <c:pt idx="6346">
                  <c:v/>
                </c:pt>
                <c:pt idx="6347">
                  <c:v/>
                </c:pt>
                <c:pt idx="6348">
                  <c:v/>
                </c:pt>
                <c:pt idx="6349">
                  <c:v/>
                </c:pt>
                <c:pt idx="6350">
                  <c:v/>
                </c:pt>
                <c:pt idx="6351">
                  <c:v/>
                </c:pt>
                <c:pt idx="6352">
                  <c:v/>
                </c:pt>
                <c:pt idx="6353">
                  <c:v/>
                </c:pt>
                <c:pt idx="6354">
                  <c:v/>
                </c:pt>
                <c:pt idx="6355">
                  <c:v/>
                </c:pt>
                <c:pt idx="6356">
                  <c:v/>
                </c:pt>
                <c:pt idx="6357">
                  <c:v/>
                </c:pt>
                <c:pt idx="6358">
                  <c:v/>
                </c:pt>
                <c:pt idx="6359">
                  <c:v/>
                </c:pt>
                <c:pt idx="6360">
                  <c:v/>
                </c:pt>
                <c:pt idx="6361">
                  <c:v/>
                </c:pt>
                <c:pt idx="6362">
                  <c:v/>
                </c:pt>
                <c:pt idx="6363">
                  <c:v/>
                </c:pt>
                <c:pt idx="6364">
                  <c:v/>
                </c:pt>
                <c:pt idx="6365">
                  <c:v/>
                </c:pt>
                <c:pt idx="6366">
                  <c:v/>
                </c:pt>
                <c:pt idx="6367">
                  <c:v/>
                </c:pt>
                <c:pt idx="6368">
                  <c:v/>
                </c:pt>
                <c:pt idx="6369">
                  <c:v/>
                </c:pt>
                <c:pt idx="6370">
                  <c:v/>
                </c:pt>
                <c:pt idx="6371">
                  <c:v/>
                </c:pt>
                <c:pt idx="6372">
                  <c:v/>
                </c:pt>
                <c:pt idx="6373">
                  <c:v/>
                </c:pt>
                <c:pt idx="6374">
                  <c:v/>
                </c:pt>
                <c:pt idx="6375">
                  <c:v/>
                </c:pt>
                <c:pt idx="6376">
                  <c:v/>
                </c:pt>
                <c:pt idx="6377">
                  <c:v/>
                </c:pt>
                <c:pt idx="6378">
                  <c:v/>
                </c:pt>
                <c:pt idx="6379">
                  <c:v/>
                </c:pt>
                <c:pt idx="6380">
                  <c:v/>
                </c:pt>
                <c:pt idx="6381">
                  <c:v/>
                </c:pt>
                <c:pt idx="6382">
                  <c:v/>
                </c:pt>
                <c:pt idx="6383">
                  <c:v/>
                </c:pt>
                <c:pt idx="6384">
                  <c:v/>
                </c:pt>
                <c:pt idx="6385">
                  <c:v/>
                </c:pt>
                <c:pt idx="6386">
                  <c:v/>
                </c:pt>
                <c:pt idx="6387">
                  <c:v/>
                </c:pt>
                <c:pt idx="6388">
                  <c:v/>
                </c:pt>
                <c:pt idx="6389">
                  <c:v/>
                </c:pt>
                <c:pt idx="6390">
                  <c:v/>
                </c:pt>
                <c:pt idx="6391">
                  <c:v/>
                </c:pt>
                <c:pt idx="6392">
                  <c:v/>
                </c:pt>
                <c:pt idx="6393">
                  <c:v/>
                </c:pt>
                <c:pt idx="6394">
                  <c:v/>
                </c:pt>
                <c:pt idx="6395">
                  <c:v/>
                </c:pt>
                <c:pt idx="6396">
                  <c:v/>
                </c:pt>
                <c:pt idx="6397">
                  <c:v/>
                </c:pt>
                <c:pt idx="6398">
                  <c:v/>
                </c:pt>
                <c:pt idx="6399">
                  <c:v/>
                </c:pt>
                <c:pt idx="6400">
                  <c:v/>
                </c:pt>
                <c:pt idx="6401">
                  <c:v/>
                </c:pt>
                <c:pt idx="6402">
                  <c:v/>
                </c:pt>
                <c:pt idx="6403">
                  <c:v/>
                </c:pt>
                <c:pt idx="6404">
                  <c:v/>
                </c:pt>
                <c:pt idx="6405">
                  <c:v/>
                </c:pt>
                <c:pt idx="6406">
                  <c:v/>
                </c:pt>
                <c:pt idx="6407">
                  <c:v/>
                </c:pt>
                <c:pt idx="6408">
                  <c:v/>
                </c:pt>
                <c:pt idx="6409">
                  <c:v/>
                </c:pt>
                <c:pt idx="6410">
                  <c:v/>
                </c:pt>
                <c:pt idx="6411">
                  <c:v/>
                </c:pt>
                <c:pt idx="6412">
                  <c:v/>
                </c:pt>
                <c:pt idx="6413">
                  <c:v/>
                </c:pt>
                <c:pt idx="6414">
                  <c:v/>
                </c:pt>
                <c:pt idx="6415">
                  <c:v/>
                </c:pt>
                <c:pt idx="6416">
                  <c:v/>
                </c:pt>
                <c:pt idx="6417">
                  <c:v/>
                </c:pt>
                <c:pt idx="6418">
                  <c:v/>
                </c:pt>
                <c:pt idx="6419">
                  <c:v/>
                </c:pt>
                <c:pt idx="6420">
                  <c:v/>
                </c:pt>
                <c:pt idx="6421">
                  <c:v/>
                </c:pt>
                <c:pt idx="6422">
                  <c:v/>
                </c:pt>
                <c:pt idx="6423">
                  <c:v/>
                </c:pt>
                <c:pt idx="6424">
                  <c:v/>
                </c:pt>
                <c:pt idx="6425">
                  <c:v/>
                </c:pt>
                <c:pt idx="6426">
                  <c:v/>
                </c:pt>
                <c:pt idx="6427">
                  <c:v/>
                </c:pt>
                <c:pt idx="6428">
                  <c:v/>
                </c:pt>
                <c:pt idx="6429">
                  <c:v/>
                </c:pt>
                <c:pt idx="6430">
                  <c:v/>
                </c:pt>
                <c:pt idx="6431">
                  <c:v/>
                </c:pt>
                <c:pt idx="6432">
                  <c:v/>
                </c:pt>
                <c:pt idx="6433">
                  <c:v/>
                </c:pt>
                <c:pt idx="6434">
                  <c:v/>
                </c:pt>
                <c:pt idx="6435">
                  <c:v/>
                </c:pt>
                <c:pt idx="6436">
                  <c:v/>
                </c:pt>
                <c:pt idx="6437">
                  <c:v/>
                </c:pt>
                <c:pt idx="6438">
                  <c:v/>
                </c:pt>
                <c:pt idx="6439">
                  <c:v/>
                </c:pt>
                <c:pt idx="6440">
                  <c:v/>
                </c:pt>
                <c:pt idx="6441">
                  <c:v/>
                </c:pt>
                <c:pt idx="6442">
                  <c:v/>
                </c:pt>
                <c:pt idx="6443">
                  <c:v/>
                </c:pt>
                <c:pt idx="6444">
                  <c:v/>
                </c:pt>
                <c:pt idx="6445">
                  <c:v/>
                </c:pt>
                <c:pt idx="6446">
                  <c:v/>
                </c:pt>
                <c:pt idx="6447">
                  <c:v/>
                </c:pt>
                <c:pt idx="6448">
                  <c:v/>
                </c:pt>
                <c:pt idx="6449">
                  <c:v/>
                </c:pt>
                <c:pt idx="6450">
                  <c:v/>
                </c:pt>
                <c:pt idx="6451">
                  <c:v/>
                </c:pt>
                <c:pt idx="6452">
                  <c:v/>
                </c:pt>
                <c:pt idx="6453">
                  <c:v/>
                </c:pt>
                <c:pt idx="6454">
                  <c:v/>
                </c:pt>
                <c:pt idx="6455">
                  <c:v/>
                </c:pt>
                <c:pt idx="6456">
                  <c:v/>
                </c:pt>
                <c:pt idx="6457">
                  <c:v/>
                </c:pt>
                <c:pt idx="6458">
                  <c:v/>
                </c:pt>
                <c:pt idx="6459">
                  <c:v/>
                </c:pt>
                <c:pt idx="6460">
                  <c:v/>
                </c:pt>
                <c:pt idx="6461">
                  <c:v/>
                </c:pt>
                <c:pt idx="6462">
                  <c:v/>
                </c:pt>
                <c:pt idx="6463">
                  <c:v/>
                </c:pt>
                <c:pt idx="6464">
                  <c:v/>
                </c:pt>
                <c:pt idx="6465">
                  <c:v/>
                </c:pt>
                <c:pt idx="6466">
                  <c:v/>
                </c:pt>
                <c:pt idx="6467">
                  <c:v/>
                </c:pt>
                <c:pt idx="6468">
                  <c:v/>
                </c:pt>
                <c:pt idx="6469">
                  <c:v/>
                </c:pt>
                <c:pt idx="6470">
                  <c:v/>
                </c:pt>
                <c:pt idx="6471">
                  <c:v/>
                </c:pt>
                <c:pt idx="6472">
                  <c:v/>
                </c:pt>
                <c:pt idx="6473">
                  <c:v/>
                </c:pt>
                <c:pt idx="6474">
                  <c:v/>
                </c:pt>
                <c:pt idx="6475">
                  <c:v/>
                </c:pt>
                <c:pt idx="6476">
                  <c:v/>
                </c:pt>
                <c:pt idx="6477">
                  <c:v/>
                </c:pt>
                <c:pt idx="6478">
                  <c:v/>
                </c:pt>
                <c:pt idx="6479">
                  <c:v/>
                </c:pt>
                <c:pt idx="6480">
                  <c:v/>
                </c:pt>
                <c:pt idx="6481">
                  <c:v/>
                </c:pt>
                <c:pt idx="6482">
                  <c:v/>
                </c:pt>
                <c:pt idx="6483">
                  <c:v/>
                </c:pt>
                <c:pt idx="6484">
                  <c:v/>
                </c:pt>
                <c:pt idx="6485">
                  <c:v/>
                </c:pt>
                <c:pt idx="6486">
                  <c:v/>
                </c:pt>
                <c:pt idx="6487">
                  <c:v/>
                </c:pt>
                <c:pt idx="6488">
                  <c:v/>
                </c:pt>
                <c:pt idx="6489">
                  <c:v/>
                </c:pt>
                <c:pt idx="6490">
                  <c:v/>
                </c:pt>
                <c:pt idx="6491">
                  <c:v/>
                </c:pt>
                <c:pt idx="6492">
                  <c:v/>
                </c:pt>
                <c:pt idx="6493">
                  <c:v/>
                </c:pt>
                <c:pt idx="6494">
                  <c:v/>
                </c:pt>
                <c:pt idx="6495">
                  <c:v/>
                </c:pt>
                <c:pt idx="6496">
                  <c:v/>
                </c:pt>
                <c:pt idx="6497">
                  <c:v/>
                </c:pt>
                <c:pt idx="6498">
                  <c:v/>
                </c:pt>
                <c:pt idx="6499">
                  <c:v/>
                </c:pt>
                <c:pt idx="6500">
                  <c:v/>
                </c:pt>
                <c:pt idx="6501">
                  <c:v/>
                </c:pt>
                <c:pt idx="6502">
                  <c:v/>
                </c:pt>
                <c:pt idx="6503">
                  <c:v/>
                </c:pt>
                <c:pt idx="6504">
                  <c:v/>
                </c:pt>
                <c:pt idx="6505">
                  <c:v/>
                </c:pt>
                <c:pt idx="6506">
                  <c:v/>
                </c:pt>
                <c:pt idx="6507">
                  <c:v/>
                </c:pt>
                <c:pt idx="6508">
                  <c:v/>
                </c:pt>
                <c:pt idx="6509">
                  <c:v/>
                </c:pt>
                <c:pt idx="6510">
                  <c:v/>
                </c:pt>
                <c:pt idx="6511">
                  <c:v/>
                </c:pt>
                <c:pt idx="6512">
                  <c:v/>
                </c:pt>
                <c:pt idx="6513">
                  <c:v/>
                </c:pt>
                <c:pt idx="6514">
                  <c:v/>
                </c:pt>
                <c:pt idx="6515">
                  <c:v/>
                </c:pt>
                <c:pt idx="6516">
                  <c:v/>
                </c:pt>
                <c:pt idx="6517">
                  <c:v/>
                </c:pt>
                <c:pt idx="6518">
                  <c:v/>
                </c:pt>
                <c:pt idx="6519">
                  <c:v/>
                </c:pt>
                <c:pt idx="6520">
                  <c:v/>
                </c:pt>
                <c:pt idx="6521">
                  <c:v/>
                </c:pt>
                <c:pt idx="6522">
                  <c:v/>
                </c:pt>
                <c:pt idx="6523">
                  <c:v/>
                </c:pt>
                <c:pt idx="6524">
                  <c:v/>
                </c:pt>
                <c:pt idx="6525">
                  <c:v/>
                </c:pt>
                <c:pt idx="6526">
                  <c:v/>
                </c:pt>
                <c:pt idx="6527">
                  <c:v/>
                </c:pt>
                <c:pt idx="6528">
                  <c:v/>
                </c:pt>
                <c:pt idx="6529">
                  <c:v/>
                </c:pt>
                <c:pt idx="6530">
                  <c:v/>
                </c:pt>
                <c:pt idx="6531">
                  <c:v/>
                </c:pt>
                <c:pt idx="6532">
                  <c:v/>
                </c:pt>
                <c:pt idx="6533">
                  <c:v/>
                </c:pt>
                <c:pt idx="6534">
                  <c:v/>
                </c:pt>
                <c:pt idx="6535">
                  <c:v/>
                </c:pt>
                <c:pt idx="6536">
                  <c:v/>
                </c:pt>
                <c:pt idx="6537">
                  <c:v/>
                </c:pt>
                <c:pt idx="6538">
                  <c:v/>
                </c:pt>
                <c:pt idx="6539">
                  <c:v/>
                </c:pt>
                <c:pt idx="6540">
                  <c:v/>
                </c:pt>
                <c:pt idx="6541">
                  <c:v/>
                </c:pt>
                <c:pt idx="6542">
                  <c:v/>
                </c:pt>
                <c:pt idx="6543">
                  <c:v/>
                </c:pt>
                <c:pt idx="6544">
                  <c:v/>
                </c:pt>
                <c:pt idx="6545">
                  <c:v/>
                </c:pt>
                <c:pt idx="6546">
                  <c:v/>
                </c:pt>
                <c:pt idx="6547">
                  <c:v/>
                </c:pt>
                <c:pt idx="6548">
                  <c:v/>
                </c:pt>
                <c:pt idx="6549">
                  <c:v/>
                </c:pt>
                <c:pt idx="6550">
                  <c:v/>
                </c:pt>
                <c:pt idx="6551">
                  <c:v/>
                </c:pt>
                <c:pt idx="6552">
                  <c:v/>
                </c:pt>
                <c:pt idx="6553">
                  <c:v/>
                </c:pt>
                <c:pt idx="6554">
                  <c:v/>
                </c:pt>
                <c:pt idx="6555">
                  <c:v/>
                </c:pt>
                <c:pt idx="6556">
                  <c:v/>
                </c:pt>
                <c:pt idx="6557">
                  <c:v/>
                </c:pt>
                <c:pt idx="6558">
                  <c:v/>
                </c:pt>
                <c:pt idx="6559">
                  <c:v/>
                </c:pt>
                <c:pt idx="6560">
                  <c:v/>
                </c:pt>
                <c:pt idx="6561">
                  <c:v/>
                </c:pt>
                <c:pt idx="6562">
                  <c:v/>
                </c:pt>
                <c:pt idx="6563">
                  <c:v/>
                </c:pt>
                <c:pt idx="6564">
                  <c:v/>
                </c:pt>
                <c:pt idx="6565">
                  <c:v/>
                </c:pt>
                <c:pt idx="6566">
                  <c:v/>
                </c:pt>
                <c:pt idx="6567">
                  <c:v/>
                </c:pt>
                <c:pt idx="6568">
                  <c:v/>
                </c:pt>
                <c:pt idx="6569">
                  <c:v/>
                </c:pt>
                <c:pt idx="6570">
                  <c:v/>
                </c:pt>
                <c:pt idx="6571">
                  <c:v/>
                </c:pt>
                <c:pt idx="6572">
                  <c:v/>
                </c:pt>
                <c:pt idx="6573">
                  <c:v/>
                </c:pt>
                <c:pt idx="6574">
                  <c:v/>
                </c:pt>
                <c:pt idx="6575">
                  <c:v/>
                </c:pt>
                <c:pt idx="6576">
                  <c:v/>
                </c:pt>
                <c:pt idx="6577">
                  <c:v/>
                </c:pt>
                <c:pt idx="6578">
                  <c:v/>
                </c:pt>
                <c:pt idx="6579">
                  <c:v/>
                </c:pt>
                <c:pt idx="6580">
                  <c:v/>
                </c:pt>
                <c:pt idx="6581">
                  <c:v/>
                </c:pt>
                <c:pt idx="6582">
                  <c:v/>
                </c:pt>
                <c:pt idx="6583">
                  <c:v/>
                </c:pt>
                <c:pt idx="6584">
                  <c:v/>
                </c:pt>
                <c:pt idx="6585">
                  <c:v/>
                </c:pt>
                <c:pt idx="6586">
                  <c:v/>
                </c:pt>
                <c:pt idx="6587">
                  <c:v/>
                </c:pt>
                <c:pt idx="6588">
                  <c:v/>
                </c:pt>
                <c:pt idx="6589">
                  <c:v/>
                </c:pt>
                <c:pt idx="6590">
                  <c:v/>
                </c:pt>
                <c:pt idx="6591">
                  <c:v/>
                </c:pt>
                <c:pt idx="6592">
                  <c:v/>
                </c:pt>
                <c:pt idx="6593">
                  <c:v/>
                </c:pt>
                <c:pt idx="6594">
                  <c:v/>
                </c:pt>
                <c:pt idx="6595">
                  <c:v/>
                </c:pt>
                <c:pt idx="6596">
                  <c:v/>
                </c:pt>
                <c:pt idx="6597">
                  <c:v/>
                </c:pt>
                <c:pt idx="6598">
                  <c:v/>
                </c:pt>
                <c:pt idx="6599">
                  <c:v/>
                </c:pt>
                <c:pt idx="6600">
                  <c:v>Great Western Trail</c:v>
                </c:pt>
                <c:pt idx="6601">
                  <c:v>Agricola</c:v>
                </c:pt>
                <c:pt idx="6602">
                  <c:v>Agricola</c:v>
                </c:pt>
                <c:pt idx="6603">
                  <c:v>Village</c:v>
                </c:pt>
                <c:pt idx="6604">
                  <c:v>Die Burgen von Burgund</c:v>
                </c:pt>
                <c:pt idx="6605">
                  <c:v>Great Western Trail</c:v>
                </c:pt>
                <c:pt idx="6606">
                  <c:v>Mea Culpa</c:v>
                </c:pt>
                <c:pt idx="6607">
                  <c:v>Mombasa</c:v>
                </c:pt>
                <c:pt idx="6608">
                  <c:v>Mea Culpa</c:v>
                </c:pt>
                <c:pt idx="6609">
                  <c:v>Village</c:v>
                </c:pt>
                <c:pt idx="6610">
                  <c:v>Great Western Trail</c:v>
                </c:pt>
                <c:pt idx="6611">
                  <c:v>Orleans</c:v>
                </c:pt>
                <c:pt idx="6612">
                  <c:v>Dynasties: Verdeel en heers</c:v>
                </c:pt>
                <c:pt idx="6613">
                  <c:v>Broom Service</c:v>
                </c:pt>
                <c:pt idx="6614">
                  <c:v>Shakespeare</c:v>
                </c:pt>
                <c:pt idx="6615">
                  <c:v>Mombasa</c:v>
                </c:pt>
                <c:pt idx="6616">
                  <c:v>Orleans</c:v>
                </c:pt>
                <c:pt idx="6617">
                  <c:v>Die Burgen von Burgund</c:v>
                </c:pt>
                <c:pt idx="6618">
                  <c:v>Im jahr des drachen</c:v>
                </c:pt>
                <c:pt idx="6619">
                  <c:v>Das Orakel von Delphi</c:v>
                </c:pt>
                <c:pt idx="6620">
                  <c:v>Shakespeare</c:v>
                </c:pt>
                <c:pt idx="6621">
                  <c:v>Great Western Trail</c:v>
                </c:pt>
                <c:pt idx="6622">
                  <c:v>Orleans</c:v>
                </c:pt>
                <c:pt idx="6623">
                  <c:v>Rhodes</c:v>
                </c:pt>
                <c:pt idx="6624">
                  <c:v>Broom Service</c:v>
                </c:pt>
                <c:pt idx="6625">
                  <c:v>First Class</c:v>
                </c:pt>
                <c:pt idx="6626">
                  <c:v>Hotel</c:v>
                </c:pt>
                <c:pt idx="6627">
                  <c:v>First Class</c:v>
                </c:pt>
                <c:pt idx="6628">
                  <c:v>Village</c:v>
                </c:pt>
                <c:pt idx="6629">
                  <c:v>Das Orakel von Delphi</c:v>
                </c:pt>
                <c:pt idx="6630">
                  <c:v>Village</c:v>
                </c:pt>
                <c:pt idx="6631">
                  <c:v>Die Burgen von Burgund</c:v>
                </c:pt>
                <c:pt idx="6632">
                  <c:v>Agricola</c:v>
                </c:pt>
                <c:pt idx="6633">
                  <c:v>Dynasties: Verdeel en heers</c:v>
                </c:pt>
                <c:pt idx="6634">
                  <c:v>Agricola</c:v>
                </c:pt>
                <c:pt idx="6635">
                  <c:v>Rhodes</c:v>
                </c:pt>
                <c:pt idx="6636">
                  <c:v>Die Burgen von Burgund</c:v>
                </c:pt>
                <c:pt idx="6637">
                  <c:v>Das Orakel von Delphi</c:v>
                </c:pt>
                <c:pt idx="6638">
                  <c:v>Great Western Trail</c:v>
                </c:pt>
                <c:pt idx="6639">
                  <c:v>Great Western Trail</c:v>
                </c:pt>
                <c:pt idx="6640">
                  <c:v>Rhodes</c:v>
                </c:pt>
                <c:pt idx="6641">
                  <c:v>Dynasties: Verdeel en heers</c:v>
                </c:pt>
                <c:pt idx="6642">
                  <c:v>Great Western Trail</c:v>
                </c:pt>
                <c:pt idx="6643">
                  <c:v>Rhodes</c:v>
                </c:pt>
                <c:pt idx="6644">
                  <c:v>First Class</c:v>
                </c:pt>
                <c:pt idx="6645">
                  <c:v>Village</c:v>
                </c:pt>
                <c:pt idx="6646">
                  <c:v>Das Orakel von Delphi</c:v>
                </c:pt>
                <c:pt idx="6647">
                  <c:v>Die Burgen von Burgund</c:v>
                </c:pt>
                <c:pt idx="6648">
                  <c:v>Das Orakel von Delphi</c:v>
                </c:pt>
                <c:pt idx="6649">
                  <c:v>Great Western Trail</c:v>
                </c:pt>
                <c:pt idx="6650">
                  <c:v>First Class</c:v>
                </c:pt>
                <c:pt idx="6651">
                  <c:v>Orleans</c:v>
                </c:pt>
                <c:pt idx="6652">
                  <c:v>Orleans</c:v>
                </c:pt>
                <c:pt idx="6653">
                  <c:v>Hotel</c:v>
                </c:pt>
                <c:pt idx="6654">
                  <c:v>Die Burgen von Burgund</c:v>
                </c:pt>
                <c:pt idx="6655">
                  <c:v>Orleans</c:v>
                </c:pt>
                <c:pt idx="6656">
                  <c:v>Die Burgen von Burgund</c:v>
                </c:pt>
                <c:pt idx="6657">
                  <c:v>Orleans</c:v>
                </c:pt>
                <c:pt idx="6658">
                  <c:v>Agricola</c:v>
                </c:pt>
                <c:pt idx="6659">
                  <c:v>Rhodes</c:v>
                </c:pt>
                <c:pt idx="6660">
                  <c:v>Village</c:v>
                </c:pt>
                <c:pt idx="6661">
                  <c:v>Great Western Trail</c:v>
                </c:pt>
                <c:pt idx="6662">
                  <c:v>Great Western Trail</c:v>
                </c:pt>
                <c:pt idx="6663">
                  <c:v>Hotel</c:v>
                </c:pt>
                <c:pt idx="6664">
                  <c:v>Die Burgen von Burgund</c:v>
                </c:pt>
                <c:pt idx="6665">
                  <c:v>Broom Service</c:v>
                </c:pt>
                <c:pt idx="6666">
                  <c:v>Mombasa</c:v>
                </c:pt>
                <c:pt idx="6667">
                  <c:v>Die Burgen von Burgund</c:v>
                </c:pt>
                <c:pt idx="6668">
                  <c:v>Mea Culpa</c:v>
                </c:pt>
                <c:pt idx="6669">
                  <c:v>Agricola</c:v>
                </c:pt>
                <c:pt idx="6670">
                  <c:v>Die Burgen von Burgund</c:v>
                </c:pt>
                <c:pt idx="6671">
                  <c:v>Broom Service</c:v>
                </c:pt>
                <c:pt idx="6672">
                  <c:v>Mea Culpa</c:v>
                </c:pt>
                <c:pt idx="6673">
                  <c:v>Mombasa</c:v>
                </c:pt>
                <c:pt idx="6674">
                  <c:v>Die Burgen von Burgund</c:v>
                </c:pt>
                <c:pt idx="6675">
                  <c:v>Die Burgen von Burgund</c:v>
                </c:pt>
                <c:pt idx="6676">
                  <c:v>Agricola</c:v>
                </c:pt>
                <c:pt idx="6677">
                  <c:v>Agricola</c:v>
                </c:pt>
                <c:pt idx="6678">
                  <c:v/>
                </c:pt>
                <c:pt idx="6679">
                  <c:v>Broom Service</c:v>
                </c:pt>
                <c:pt idx="6680">
                  <c:v>Village</c:v>
                </c:pt>
                <c:pt idx="6681">
                  <c:v>Great Western Trail</c:v>
                </c:pt>
                <c:pt idx="6682">
                  <c:v>Das Orakel von Delphi</c:v>
                </c:pt>
                <c:pt idx="6683">
                  <c:v>Rhodes</c:v>
                </c:pt>
                <c:pt idx="6684">
                  <c:v/>
                </c:pt>
                <c:pt idx="6685">
                  <c:v>De Schout Van Lokeren</c:v>
                </c:pt>
                <c:pt idx="6686">
                  <c:v>Village</c:v>
                </c:pt>
                <c:pt idx="6687">
                  <c:v>Great Western Trail</c:v>
                </c:pt>
                <c:pt idx="6688">
                  <c:v>Mombasa</c:v>
                </c:pt>
                <c:pt idx="6689">
                  <c:v>Mombasa</c:v>
                </c:pt>
                <c:pt idx="6690">
                  <c:v>Dynasties: Verdeel en heers</c:v>
                </c:pt>
                <c:pt idx="6691">
                  <c:v>Mombasa</c:v>
                </c:pt>
                <c:pt idx="6692">
                  <c:v>De Schout Van Lokeren</c:v>
                </c:pt>
                <c:pt idx="6693">
                  <c:v>Rhodes</c:v>
                </c:pt>
                <c:pt idx="6694">
                  <c:v>Orleans</c:v>
                </c:pt>
                <c:pt idx="6695">
                  <c:v>Village</c:v>
                </c:pt>
                <c:pt idx="6696">
                  <c:v/>
                </c:pt>
                <c:pt idx="6697">
                  <c:v>Das Orakel von Delphi</c:v>
                </c:pt>
                <c:pt idx="6698">
                  <c:v>Im jahr des drachen</c:v>
                </c:pt>
                <c:pt idx="6699">
                  <c:v>Great Western Trail</c:v>
                </c:pt>
                <c:pt idx="6700">
                  <c:v>Agricola</c:v>
                </c:pt>
                <c:pt idx="6701">
                  <c:v>Great Western Trail</c:v>
                </c:pt>
                <c:pt idx="6702">
                  <c:v>Orleans</c:v>
                </c:pt>
                <c:pt idx="6703">
                  <c:v>Village</c:v>
                </c:pt>
                <c:pt idx="6704">
                  <c:v>Im jahr des drachen</c:v>
                </c:pt>
                <c:pt idx="6705">
                  <c:v>Dynasties: Verdeel en heers</c:v>
                </c:pt>
                <c:pt idx="6706">
                  <c:v/>
                </c:pt>
                <c:pt idx="6707">
                  <c:v>Village</c:v>
                </c:pt>
                <c:pt idx="6708">
                  <c:v>Agricola</c:v>
                </c:pt>
                <c:pt idx="6709">
                  <c:v>Agricola</c:v>
                </c:pt>
                <c:pt idx="6710">
                  <c:v>Shakespeare</c:v>
                </c:pt>
                <c:pt idx="6711">
                  <c:v>Dynasties: Verdeel en heers</c:v>
                </c:pt>
                <c:pt idx="6712">
                  <c:v>Rhodes</c:v>
                </c:pt>
                <c:pt idx="6713">
                  <c:v>Orleans</c:v>
                </c:pt>
                <c:pt idx="6714">
                  <c:v>Shakespeare</c:v>
                </c:pt>
                <c:pt idx="6715">
                  <c:v>Village</c:v>
                </c:pt>
                <c:pt idx="6716">
                  <c:v>First Class</c:v>
                </c:pt>
                <c:pt idx="6717">
                  <c:v>Die Burgen von Burgund</c:v>
                </c:pt>
                <c:pt idx="6718">
                  <c:v>Im jahr des drachen</c:v>
                </c:pt>
                <c:pt idx="6719">
                  <c:v>Die Burgen von Burgund</c:v>
                </c:pt>
                <c:pt idx="6720">
                  <c:v/>
                </c:pt>
                <c:pt idx="6721">
                  <c:v/>
                </c:pt>
                <c:pt idx="6722">
                  <c:v>Die Burgen von Burgund</c:v>
                </c:pt>
                <c:pt idx="6723">
                  <c:v>First Class</c:v>
                </c:pt>
                <c:pt idx="6724">
                  <c:v>De Schout Van Lokeren</c:v>
                </c:pt>
                <c:pt idx="6725">
                  <c:v>Dynasties: Verdeel en heers</c:v>
                </c:pt>
                <c:pt idx="6726">
                  <c:v/>
                </c:pt>
                <c:pt idx="6727">
                  <c:v>Great Western Trail</c:v>
                </c:pt>
                <c:pt idx="6728">
                  <c:v>Dynasties: Verdeel en heers</c:v>
                </c:pt>
                <c:pt idx="6729">
                  <c:v>Mombasa</c:v>
                </c:pt>
                <c:pt idx="6730">
                  <c:v>Agricola</c:v>
                </c:pt>
                <c:pt idx="6731">
                  <c:v>Orleans</c:v>
                </c:pt>
                <c:pt idx="6732">
                  <c:v/>
                </c:pt>
                <c:pt idx="6733">
                  <c:v/>
                </c:pt>
                <c:pt idx="6734">
                  <c:v>First Class</c:v>
                </c:pt>
                <c:pt idx="6735">
                  <c:v>Orleans</c:v>
                </c:pt>
                <c:pt idx="6736">
                  <c:v>Die Burgen von Burgund</c:v>
                </c:pt>
                <c:pt idx="6737">
                  <c:v>Great Western Trail</c:v>
                </c:pt>
                <c:pt idx="6738">
                  <c:v>Hotel</c:v>
                </c:pt>
                <c:pt idx="6739">
                  <c:v>Das Orakel von Delphi</c:v>
                </c:pt>
                <c:pt idx="6740">
                  <c:v/>
                </c:pt>
                <c:pt idx="6741">
                  <c:v>First Class</c:v>
                </c:pt>
                <c:pt idx="6742">
                  <c:v/>
                </c:pt>
                <c:pt idx="6743">
                  <c:v/>
                </c:pt>
                <c:pt idx="6744">
                  <c:v/>
                </c:pt>
                <c:pt idx="6745">
                  <c:v/>
                </c:pt>
                <c:pt idx="6746">
                  <c:v/>
                </c:pt>
                <c:pt idx="6747">
                  <c:v/>
                </c:pt>
                <c:pt idx="6748">
                  <c:v/>
                </c:pt>
                <c:pt idx="6749">
                  <c:v/>
                </c:pt>
                <c:pt idx="6750">
                  <c:v/>
                </c:pt>
                <c:pt idx="6751">
                  <c:v/>
                </c:pt>
                <c:pt idx="6752">
                  <c:v/>
                </c:pt>
                <c:pt idx="6753">
                  <c:v/>
                </c:pt>
                <c:pt idx="6754">
                  <c:v/>
                </c:pt>
                <c:pt idx="6755">
                  <c:v/>
                </c:pt>
                <c:pt idx="6756">
                  <c:v/>
                </c:pt>
                <c:pt idx="6757">
                  <c:v/>
                </c:pt>
                <c:pt idx="6758">
                  <c:v/>
                </c:pt>
                <c:pt idx="6759">
                  <c:v/>
                </c:pt>
                <c:pt idx="6760">
                  <c:v/>
                </c:pt>
                <c:pt idx="6761">
                  <c:v/>
                </c:pt>
                <c:pt idx="6762">
                  <c:v/>
                </c:pt>
                <c:pt idx="6763">
                  <c:v/>
                </c:pt>
                <c:pt idx="6764">
                  <c:v/>
                </c:pt>
                <c:pt idx="6765">
                  <c:v/>
                </c:pt>
                <c:pt idx="6766">
                  <c:v/>
                </c:pt>
                <c:pt idx="6767">
                  <c:v/>
                </c:pt>
                <c:pt idx="6768">
                  <c:v/>
                </c:pt>
                <c:pt idx="6769">
                  <c:v/>
                </c:pt>
                <c:pt idx="6770">
                  <c:v/>
                </c:pt>
                <c:pt idx="6771">
                  <c:v/>
                </c:pt>
                <c:pt idx="6772">
                  <c:v/>
                </c:pt>
                <c:pt idx="6773">
                  <c:v/>
                </c:pt>
                <c:pt idx="6774">
                  <c:v/>
                </c:pt>
                <c:pt idx="6775">
                  <c:v/>
                </c:pt>
                <c:pt idx="6776">
                  <c:v/>
                </c:pt>
                <c:pt idx="6777">
                  <c:v/>
                </c:pt>
                <c:pt idx="6778">
                  <c:v/>
                </c:pt>
                <c:pt idx="6779">
                  <c:v/>
                </c:pt>
                <c:pt idx="6780">
                  <c:v/>
                </c:pt>
                <c:pt idx="6781">
                  <c:v/>
                </c:pt>
                <c:pt idx="6782">
                  <c:v/>
                </c:pt>
                <c:pt idx="6783">
                  <c:v/>
                </c:pt>
                <c:pt idx="6784">
                  <c:v/>
                </c:pt>
                <c:pt idx="6785">
                  <c:v/>
                </c:pt>
                <c:pt idx="6786">
                  <c:v/>
                </c:pt>
                <c:pt idx="6787">
                  <c:v/>
                </c:pt>
                <c:pt idx="6788">
                  <c:v/>
                </c:pt>
                <c:pt idx="6789">
                  <c:v/>
                </c:pt>
                <c:pt idx="6790">
                  <c:v/>
                </c:pt>
                <c:pt idx="6791">
                  <c:v/>
                </c:pt>
                <c:pt idx="6792">
                  <c:v/>
                </c:pt>
                <c:pt idx="6793">
                  <c:v/>
                </c:pt>
                <c:pt idx="6794">
                  <c:v/>
                </c:pt>
                <c:pt idx="6795">
                  <c:v/>
                </c:pt>
                <c:pt idx="6796">
                  <c:v/>
                </c:pt>
                <c:pt idx="6797">
                  <c:v/>
                </c:pt>
                <c:pt idx="6798">
                  <c:v/>
                </c:pt>
                <c:pt idx="6799">
                  <c:v/>
                </c:pt>
                <c:pt idx="6800">
                  <c:v/>
                </c:pt>
                <c:pt idx="6801">
                  <c:v/>
                </c:pt>
                <c:pt idx="6802">
                  <c:v/>
                </c:pt>
                <c:pt idx="6803">
                  <c:v/>
                </c:pt>
                <c:pt idx="6804">
                  <c:v/>
                </c:pt>
                <c:pt idx="6805">
                  <c:v/>
                </c:pt>
                <c:pt idx="6806">
                  <c:v/>
                </c:pt>
                <c:pt idx="6807">
                  <c:v/>
                </c:pt>
                <c:pt idx="6808">
                  <c:v/>
                </c:pt>
                <c:pt idx="6809">
                  <c:v/>
                </c:pt>
                <c:pt idx="6810">
                  <c:v/>
                </c:pt>
                <c:pt idx="6811">
                  <c:v/>
                </c:pt>
                <c:pt idx="6812">
                  <c:v/>
                </c:pt>
                <c:pt idx="6813">
                  <c:v/>
                </c:pt>
                <c:pt idx="6814">
                  <c:v/>
                </c:pt>
                <c:pt idx="6815">
                  <c:v/>
                </c:pt>
                <c:pt idx="6816">
                  <c:v/>
                </c:pt>
                <c:pt idx="6817">
                  <c:v/>
                </c:pt>
                <c:pt idx="6818">
                  <c:v/>
                </c:pt>
                <c:pt idx="6819">
                  <c:v/>
                </c:pt>
                <c:pt idx="6820">
                  <c:v/>
                </c:pt>
                <c:pt idx="6821">
                  <c:v/>
                </c:pt>
                <c:pt idx="6822">
                  <c:v/>
                </c:pt>
                <c:pt idx="6823">
                  <c:v/>
                </c:pt>
                <c:pt idx="6824">
                  <c:v/>
                </c:pt>
                <c:pt idx="6825">
                  <c:v/>
                </c:pt>
                <c:pt idx="6826">
                  <c:v/>
                </c:pt>
                <c:pt idx="6827">
                  <c:v/>
                </c:pt>
                <c:pt idx="6828">
                  <c:v/>
                </c:pt>
                <c:pt idx="6829">
                  <c:v/>
                </c:pt>
                <c:pt idx="6830">
                  <c:v/>
                </c:pt>
                <c:pt idx="6831">
                  <c:v/>
                </c:pt>
                <c:pt idx="6832">
                  <c:v/>
                </c:pt>
                <c:pt idx="6833">
                  <c:v/>
                </c:pt>
                <c:pt idx="6834">
                  <c:v/>
                </c:pt>
                <c:pt idx="6835">
                  <c:v/>
                </c:pt>
                <c:pt idx="6836">
                  <c:v/>
                </c:pt>
                <c:pt idx="6837">
                  <c:v/>
                </c:pt>
                <c:pt idx="6838">
                  <c:v/>
                </c:pt>
                <c:pt idx="6839">
                  <c:v/>
                </c:pt>
                <c:pt idx="6840">
                  <c:v/>
                </c:pt>
                <c:pt idx="6841">
                  <c:v/>
                </c:pt>
                <c:pt idx="6842">
                  <c:v/>
                </c:pt>
                <c:pt idx="6843">
                  <c:v/>
                </c:pt>
                <c:pt idx="6844">
                  <c:v/>
                </c:pt>
                <c:pt idx="6845">
                  <c:v/>
                </c:pt>
                <c:pt idx="6846">
                  <c:v/>
                </c:pt>
                <c:pt idx="6847">
                  <c:v/>
                </c:pt>
                <c:pt idx="6848">
                  <c:v/>
                </c:pt>
                <c:pt idx="6849">
                  <c:v/>
                </c:pt>
                <c:pt idx="6850">
                  <c:v/>
                </c:pt>
                <c:pt idx="6851">
                  <c:v/>
                </c:pt>
                <c:pt idx="6852">
                  <c:v/>
                </c:pt>
                <c:pt idx="6853">
                  <c:v/>
                </c:pt>
                <c:pt idx="6854">
                  <c:v/>
                </c:pt>
                <c:pt idx="6855">
                  <c:v/>
                </c:pt>
                <c:pt idx="6856">
                  <c:v/>
                </c:pt>
                <c:pt idx="6857">
                  <c:v/>
                </c:pt>
                <c:pt idx="6858">
                  <c:v/>
                </c:pt>
                <c:pt idx="6859">
                  <c:v/>
                </c:pt>
                <c:pt idx="6860">
                  <c:v/>
                </c:pt>
                <c:pt idx="6861">
                  <c:v/>
                </c:pt>
                <c:pt idx="6862">
                  <c:v/>
                </c:pt>
                <c:pt idx="6863">
                  <c:v/>
                </c:pt>
                <c:pt idx="6864">
                  <c:v/>
                </c:pt>
                <c:pt idx="6865">
                  <c:v/>
                </c:pt>
                <c:pt idx="6866">
                  <c:v/>
                </c:pt>
                <c:pt idx="6867">
                  <c:v/>
                </c:pt>
                <c:pt idx="6868">
                  <c:v/>
                </c:pt>
                <c:pt idx="6869">
                  <c:v/>
                </c:pt>
                <c:pt idx="6870">
                  <c:v/>
                </c:pt>
                <c:pt idx="6871">
                  <c:v/>
                </c:pt>
                <c:pt idx="6872">
                  <c:v/>
                </c:pt>
                <c:pt idx="6873">
                  <c:v/>
                </c:pt>
                <c:pt idx="6874">
                  <c:v/>
                </c:pt>
                <c:pt idx="6875">
                  <c:v/>
                </c:pt>
                <c:pt idx="6876">
                  <c:v/>
                </c:pt>
                <c:pt idx="6877">
                  <c:v/>
                </c:pt>
                <c:pt idx="6878">
                  <c:v/>
                </c:pt>
                <c:pt idx="6879">
                  <c:v/>
                </c:pt>
                <c:pt idx="6880">
                  <c:v/>
                </c:pt>
                <c:pt idx="6881">
                  <c:v/>
                </c:pt>
                <c:pt idx="6882">
                  <c:v/>
                </c:pt>
                <c:pt idx="6883">
                  <c:v/>
                </c:pt>
                <c:pt idx="6884">
                  <c:v/>
                </c:pt>
                <c:pt idx="6885">
                  <c:v/>
                </c:pt>
                <c:pt idx="6886">
                  <c:v/>
                </c:pt>
                <c:pt idx="6887">
                  <c:v/>
                </c:pt>
                <c:pt idx="6888">
                  <c:v/>
                </c:pt>
                <c:pt idx="6889">
                  <c:v/>
                </c:pt>
                <c:pt idx="6890">
                  <c:v/>
                </c:pt>
                <c:pt idx="6891">
                  <c:v/>
                </c:pt>
                <c:pt idx="6892">
                  <c:v/>
                </c:pt>
                <c:pt idx="6893">
                  <c:v/>
                </c:pt>
                <c:pt idx="6894">
                  <c:v/>
                </c:pt>
                <c:pt idx="6895">
                  <c:v/>
                </c:pt>
                <c:pt idx="6896">
                  <c:v/>
                </c:pt>
                <c:pt idx="6897">
                  <c:v/>
                </c:pt>
                <c:pt idx="6898">
                  <c:v/>
                </c:pt>
                <c:pt idx="6899">
                  <c:v/>
                </c:pt>
                <c:pt idx="6900">
                  <c:v/>
                </c:pt>
                <c:pt idx="6901">
                  <c:v/>
                </c:pt>
                <c:pt idx="6902">
                  <c:v/>
                </c:pt>
                <c:pt idx="6903">
                  <c:v/>
                </c:pt>
                <c:pt idx="6904">
                  <c:v/>
                </c:pt>
                <c:pt idx="6905">
                  <c:v/>
                </c:pt>
                <c:pt idx="6906">
                  <c:v/>
                </c:pt>
                <c:pt idx="6907">
                  <c:v/>
                </c:pt>
                <c:pt idx="6908">
                  <c:v/>
                </c:pt>
                <c:pt idx="6909">
                  <c:v/>
                </c:pt>
                <c:pt idx="6910">
                  <c:v/>
                </c:pt>
                <c:pt idx="6911">
                  <c:v/>
                </c:pt>
                <c:pt idx="6912">
                  <c:v/>
                </c:pt>
                <c:pt idx="6913">
                  <c:v/>
                </c:pt>
                <c:pt idx="6914">
                  <c:v/>
                </c:pt>
                <c:pt idx="6915">
                  <c:v/>
                </c:pt>
                <c:pt idx="6916">
                  <c:v/>
                </c:pt>
                <c:pt idx="6917">
                  <c:v/>
                </c:pt>
                <c:pt idx="6918">
                  <c:v/>
                </c:pt>
                <c:pt idx="6919">
                  <c:v/>
                </c:pt>
                <c:pt idx="6920">
                  <c:v/>
                </c:pt>
                <c:pt idx="6921">
                  <c:v/>
                </c:pt>
                <c:pt idx="6922">
                  <c:v/>
                </c:pt>
                <c:pt idx="6923">
                  <c:v/>
                </c:pt>
                <c:pt idx="6924">
                  <c:v/>
                </c:pt>
                <c:pt idx="6925">
                  <c:v/>
                </c:pt>
                <c:pt idx="6926">
                  <c:v/>
                </c:pt>
                <c:pt idx="6927">
                  <c:v/>
                </c:pt>
                <c:pt idx="6928">
                  <c:v/>
                </c:pt>
                <c:pt idx="6929">
                  <c:v/>
                </c:pt>
                <c:pt idx="6930">
                  <c:v/>
                </c:pt>
                <c:pt idx="6931">
                  <c:v/>
                </c:pt>
                <c:pt idx="6932">
                  <c:v/>
                </c:pt>
                <c:pt idx="6933">
                  <c:v/>
                </c:pt>
                <c:pt idx="6934">
                  <c:v/>
                </c:pt>
                <c:pt idx="6935">
                  <c:v/>
                </c:pt>
                <c:pt idx="6936">
                  <c:v/>
                </c:pt>
                <c:pt idx="6937">
                  <c:v/>
                </c:pt>
                <c:pt idx="6938">
                  <c:v/>
                </c:pt>
                <c:pt idx="6939">
                  <c:v/>
                </c:pt>
                <c:pt idx="6940">
                  <c:v/>
                </c:pt>
                <c:pt idx="6941">
                  <c:v/>
                </c:pt>
                <c:pt idx="6942">
                  <c:v/>
                </c:pt>
                <c:pt idx="6943">
                  <c:v/>
                </c:pt>
                <c:pt idx="6944">
                  <c:v/>
                </c:pt>
                <c:pt idx="6945">
                  <c:v/>
                </c:pt>
                <c:pt idx="6946">
                  <c:v/>
                </c:pt>
                <c:pt idx="6947">
                  <c:v/>
                </c:pt>
                <c:pt idx="6948">
                  <c:v/>
                </c:pt>
                <c:pt idx="6949">
                  <c:v/>
                </c:pt>
                <c:pt idx="6950">
                  <c:v/>
                </c:pt>
                <c:pt idx="6951">
                  <c:v/>
                </c:pt>
                <c:pt idx="6952">
                  <c:v/>
                </c:pt>
                <c:pt idx="6953">
                  <c:v/>
                </c:pt>
                <c:pt idx="6954">
                  <c:v/>
                </c:pt>
                <c:pt idx="6955">
                  <c:v/>
                </c:pt>
                <c:pt idx="6956">
                  <c:v/>
                </c:pt>
                <c:pt idx="6957">
                  <c:v/>
                </c:pt>
                <c:pt idx="6958">
                  <c:v/>
                </c:pt>
                <c:pt idx="6959">
                  <c:v/>
                </c:pt>
                <c:pt idx="6960">
                  <c:v/>
                </c:pt>
                <c:pt idx="6961">
                  <c:v/>
                </c:pt>
                <c:pt idx="6962">
                  <c:v/>
                </c:pt>
                <c:pt idx="6963">
                  <c:v/>
                </c:pt>
                <c:pt idx="6964">
                  <c:v/>
                </c:pt>
                <c:pt idx="6965">
                  <c:v/>
                </c:pt>
                <c:pt idx="6966">
                  <c:v/>
                </c:pt>
                <c:pt idx="6967">
                  <c:v/>
                </c:pt>
                <c:pt idx="6968">
                  <c:v/>
                </c:pt>
                <c:pt idx="6969">
                  <c:v/>
                </c:pt>
                <c:pt idx="6970">
                  <c:v/>
                </c:pt>
                <c:pt idx="6971">
                  <c:v/>
                </c:pt>
                <c:pt idx="6972">
                  <c:v/>
                </c:pt>
                <c:pt idx="6973">
                  <c:v/>
                </c:pt>
                <c:pt idx="6974">
                  <c:v/>
                </c:pt>
                <c:pt idx="6975">
                  <c:v/>
                </c:pt>
                <c:pt idx="6976">
                  <c:v/>
                </c:pt>
                <c:pt idx="6977">
                  <c:v/>
                </c:pt>
                <c:pt idx="6978">
                  <c:v/>
                </c:pt>
                <c:pt idx="6979">
                  <c:v/>
                </c:pt>
                <c:pt idx="6980">
                  <c:v/>
                </c:pt>
                <c:pt idx="6981">
                  <c:v/>
                </c:pt>
                <c:pt idx="6982">
                  <c:v/>
                </c:pt>
                <c:pt idx="6983">
                  <c:v/>
                </c:pt>
                <c:pt idx="6984">
                  <c:v/>
                </c:pt>
                <c:pt idx="6985">
                  <c:v/>
                </c:pt>
                <c:pt idx="6986">
                  <c:v/>
                </c:pt>
                <c:pt idx="6987">
                  <c:v/>
                </c:pt>
                <c:pt idx="6988">
                  <c:v/>
                </c:pt>
                <c:pt idx="6989">
                  <c:v/>
                </c:pt>
                <c:pt idx="6990">
                  <c:v/>
                </c:pt>
                <c:pt idx="6991">
                  <c:v/>
                </c:pt>
                <c:pt idx="6992">
                  <c:v/>
                </c:pt>
                <c:pt idx="6993">
                  <c:v/>
                </c:pt>
                <c:pt idx="6994">
                  <c:v/>
                </c:pt>
                <c:pt idx="6995">
                  <c:v/>
                </c:pt>
                <c:pt idx="6996">
                  <c:v/>
                </c:pt>
                <c:pt idx="6997">
                  <c:v/>
                </c:pt>
                <c:pt idx="6998">
                  <c:v/>
                </c:pt>
                <c:pt idx="6999">
                  <c:v/>
                </c:pt>
                <c:pt idx="7000">
                  <c:v/>
                </c:pt>
                <c:pt idx="7001">
                  <c:v/>
                </c:pt>
                <c:pt idx="7002">
                  <c:v/>
                </c:pt>
                <c:pt idx="7003">
                  <c:v/>
                </c:pt>
                <c:pt idx="7004">
                  <c:v/>
                </c:pt>
                <c:pt idx="7005">
                  <c:v/>
                </c:pt>
                <c:pt idx="7006">
                  <c:v/>
                </c:pt>
                <c:pt idx="7007">
                  <c:v/>
                </c:pt>
                <c:pt idx="7008">
                  <c:v/>
                </c:pt>
                <c:pt idx="7009">
                  <c:v/>
                </c:pt>
                <c:pt idx="7010">
                  <c:v/>
                </c:pt>
                <c:pt idx="7011">
                  <c:v/>
                </c:pt>
                <c:pt idx="7012">
                  <c:v/>
                </c:pt>
                <c:pt idx="7013">
                  <c:v/>
                </c:pt>
                <c:pt idx="7014">
                  <c:v/>
                </c:pt>
                <c:pt idx="7015">
                  <c:v/>
                </c:pt>
                <c:pt idx="7016">
                  <c:v/>
                </c:pt>
                <c:pt idx="7017">
                  <c:v/>
                </c:pt>
                <c:pt idx="7018">
                  <c:v/>
                </c:pt>
                <c:pt idx="7019">
                  <c:v/>
                </c:pt>
                <c:pt idx="7020">
                  <c:v/>
                </c:pt>
                <c:pt idx="7021">
                  <c:v/>
                </c:pt>
                <c:pt idx="7022">
                  <c:v/>
                </c:pt>
                <c:pt idx="7023">
                  <c:v/>
                </c:pt>
                <c:pt idx="7024">
                  <c:v/>
                </c:pt>
                <c:pt idx="7025">
                  <c:v/>
                </c:pt>
                <c:pt idx="7026">
                  <c:v/>
                </c:pt>
                <c:pt idx="7027">
                  <c:v/>
                </c:pt>
                <c:pt idx="7028">
                  <c:v/>
                </c:pt>
                <c:pt idx="7029">
                  <c:v/>
                </c:pt>
                <c:pt idx="7030">
                  <c:v/>
                </c:pt>
                <c:pt idx="7031">
                  <c:v/>
                </c:pt>
                <c:pt idx="7032">
                  <c:v/>
                </c:pt>
                <c:pt idx="7033">
                  <c:v/>
                </c:pt>
                <c:pt idx="7034">
                  <c:v/>
                </c:pt>
                <c:pt idx="7035">
                  <c:v/>
                </c:pt>
                <c:pt idx="7036">
                  <c:v/>
                </c:pt>
                <c:pt idx="7037">
                  <c:v/>
                </c:pt>
                <c:pt idx="7038">
                  <c:v/>
                </c:pt>
                <c:pt idx="7039">
                  <c:v/>
                </c:pt>
                <c:pt idx="7040">
                  <c:v/>
                </c:pt>
                <c:pt idx="7041">
                  <c:v/>
                </c:pt>
                <c:pt idx="7042">
                  <c:v/>
                </c:pt>
                <c:pt idx="7043">
                  <c:v/>
                </c:pt>
                <c:pt idx="7044">
                  <c:v/>
                </c:pt>
                <c:pt idx="7045">
                  <c:v/>
                </c:pt>
                <c:pt idx="7046">
                  <c:v/>
                </c:pt>
                <c:pt idx="7047">
                  <c:v/>
                </c:pt>
                <c:pt idx="7048">
                  <c:v/>
                </c:pt>
                <c:pt idx="7049">
                  <c:v/>
                </c:pt>
                <c:pt idx="7050">
                  <c:v/>
                </c:pt>
                <c:pt idx="7051">
                  <c:v/>
                </c:pt>
                <c:pt idx="7052">
                  <c:v/>
                </c:pt>
                <c:pt idx="7053">
                  <c:v/>
                </c:pt>
                <c:pt idx="7054">
                  <c:v/>
                </c:pt>
                <c:pt idx="7055">
                  <c:v/>
                </c:pt>
                <c:pt idx="7056">
                  <c:v/>
                </c:pt>
                <c:pt idx="7057">
                  <c:v/>
                </c:pt>
                <c:pt idx="7058">
                  <c:v/>
                </c:pt>
                <c:pt idx="7059">
                  <c:v/>
                </c:pt>
                <c:pt idx="7060">
                  <c:v/>
                </c:pt>
                <c:pt idx="7061">
                  <c:v/>
                </c:pt>
                <c:pt idx="7062">
                  <c:v/>
                </c:pt>
                <c:pt idx="7063">
                  <c:v/>
                </c:pt>
                <c:pt idx="7064">
                  <c:v/>
                </c:pt>
                <c:pt idx="7065">
                  <c:v/>
                </c:pt>
                <c:pt idx="7066">
                  <c:v/>
                </c:pt>
                <c:pt idx="7067">
                  <c:v/>
                </c:pt>
                <c:pt idx="7068">
                  <c:v/>
                </c:pt>
                <c:pt idx="7069">
                  <c:v/>
                </c:pt>
                <c:pt idx="7070">
                  <c:v/>
                </c:pt>
                <c:pt idx="7071">
                  <c:v/>
                </c:pt>
                <c:pt idx="7072">
                  <c:v/>
                </c:pt>
                <c:pt idx="7073">
                  <c:v/>
                </c:pt>
                <c:pt idx="7074">
                  <c:v/>
                </c:pt>
                <c:pt idx="7075">
                  <c:v/>
                </c:pt>
                <c:pt idx="7076">
                  <c:v/>
                </c:pt>
                <c:pt idx="7077">
                  <c:v/>
                </c:pt>
                <c:pt idx="7078">
                  <c:v/>
                </c:pt>
                <c:pt idx="7079">
                  <c:v/>
                </c:pt>
                <c:pt idx="7080">
                  <c:v/>
                </c:pt>
                <c:pt idx="7081">
                  <c:v/>
                </c:pt>
                <c:pt idx="7082">
                  <c:v/>
                </c:pt>
                <c:pt idx="7083">
                  <c:v/>
                </c:pt>
                <c:pt idx="7084">
                  <c:v/>
                </c:pt>
                <c:pt idx="7085">
                  <c:v/>
                </c:pt>
                <c:pt idx="7086">
                  <c:v/>
                </c:pt>
                <c:pt idx="7087">
                  <c:v/>
                </c:pt>
                <c:pt idx="7088">
                  <c:v/>
                </c:pt>
                <c:pt idx="7089">
                  <c:v/>
                </c:pt>
                <c:pt idx="7090">
                  <c:v/>
                </c:pt>
                <c:pt idx="7091">
                  <c:v/>
                </c:pt>
                <c:pt idx="7092">
                  <c:v/>
                </c:pt>
                <c:pt idx="7093">
                  <c:v/>
                </c:pt>
                <c:pt idx="7094">
                  <c:v/>
                </c:pt>
                <c:pt idx="7095">
                  <c:v/>
                </c:pt>
                <c:pt idx="7096">
                  <c:v/>
                </c:pt>
                <c:pt idx="7097">
                  <c:v/>
                </c:pt>
                <c:pt idx="7098">
                  <c:v/>
                </c:pt>
                <c:pt idx="7099">
                  <c:v/>
                </c:pt>
                <c:pt idx="7100">
                  <c:v/>
                </c:pt>
                <c:pt idx="7101">
                  <c:v/>
                </c:pt>
                <c:pt idx="7102">
                  <c:v/>
                </c:pt>
                <c:pt idx="7103">
                  <c:v/>
                </c:pt>
                <c:pt idx="7104">
                  <c:v/>
                </c:pt>
                <c:pt idx="7105">
                  <c:v/>
                </c:pt>
                <c:pt idx="7106">
                  <c:v/>
                </c:pt>
                <c:pt idx="7107">
                  <c:v/>
                </c:pt>
                <c:pt idx="7108">
                  <c:v/>
                </c:pt>
                <c:pt idx="7109">
                  <c:v/>
                </c:pt>
                <c:pt idx="7110">
                  <c:v/>
                </c:pt>
                <c:pt idx="7111">
                  <c:v/>
                </c:pt>
                <c:pt idx="7112">
                  <c:v/>
                </c:pt>
                <c:pt idx="7113">
                  <c:v/>
                </c:pt>
                <c:pt idx="7114">
                  <c:v/>
                </c:pt>
                <c:pt idx="7115">
                  <c:v/>
                </c:pt>
                <c:pt idx="7116">
                  <c:v/>
                </c:pt>
                <c:pt idx="7117">
                  <c:v/>
                </c:pt>
                <c:pt idx="7118">
                  <c:v/>
                </c:pt>
                <c:pt idx="7119">
                  <c:v/>
                </c:pt>
                <c:pt idx="7120">
                  <c:v/>
                </c:pt>
                <c:pt idx="7121">
                  <c:v/>
                </c:pt>
                <c:pt idx="7122">
                  <c:v/>
                </c:pt>
                <c:pt idx="7123">
                  <c:v/>
                </c:pt>
                <c:pt idx="7124">
                  <c:v/>
                </c:pt>
                <c:pt idx="7125">
                  <c:v/>
                </c:pt>
                <c:pt idx="7126">
                  <c:v/>
                </c:pt>
                <c:pt idx="7127">
                  <c:v/>
                </c:pt>
                <c:pt idx="7128">
                  <c:v/>
                </c:pt>
                <c:pt idx="7129">
                  <c:v/>
                </c:pt>
                <c:pt idx="7130">
                  <c:v/>
                </c:pt>
                <c:pt idx="7131">
                  <c:v/>
                </c:pt>
                <c:pt idx="7132">
                  <c:v/>
                </c:pt>
                <c:pt idx="7133">
                  <c:v/>
                </c:pt>
                <c:pt idx="7134">
                  <c:v/>
                </c:pt>
                <c:pt idx="7135">
                  <c:v/>
                </c:pt>
                <c:pt idx="7136">
                  <c:v/>
                </c:pt>
                <c:pt idx="7137">
                  <c:v/>
                </c:pt>
                <c:pt idx="7138">
                  <c:v/>
                </c:pt>
                <c:pt idx="7139">
                  <c:v/>
                </c:pt>
                <c:pt idx="7140">
                  <c:v/>
                </c:pt>
                <c:pt idx="7141">
                  <c:v/>
                </c:pt>
                <c:pt idx="7142">
                  <c:v/>
                </c:pt>
                <c:pt idx="7143">
                  <c:v/>
                </c:pt>
                <c:pt idx="7144">
                  <c:v/>
                </c:pt>
                <c:pt idx="7145">
                  <c:v/>
                </c:pt>
                <c:pt idx="7146">
                  <c:v/>
                </c:pt>
                <c:pt idx="7147">
                  <c:v/>
                </c:pt>
                <c:pt idx="7148">
                  <c:v/>
                </c:pt>
                <c:pt idx="7149">
                  <c:v/>
                </c:pt>
                <c:pt idx="7150">
                  <c:v/>
                </c:pt>
                <c:pt idx="7151">
                  <c:v/>
                </c:pt>
                <c:pt idx="7152">
                  <c:v/>
                </c:pt>
                <c:pt idx="7153">
                  <c:v/>
                </c:pt>
                <c:pt idx="7154">
                  <c:v/>
                </c:pt>
                <c:pt idx="7155">
                  <c:v/>
                </c:pt>
                <c:pt idx="7156">
                  <c:v/>
                </c:pt>
                <c:pt idx="7157">
                  <c:v/>
                </c:pt>
                <c:pt idx="7158">
                  <c:v/>
                </c:pt>
                <c:pt idx="7159">
                  <c:v/>
                </c:pt>
                <c:pt idx="7160">
                  <c:v/>
                </c:pt>
                <c:pt idx="7161">
                  <c:v/>
                </c:pt>
                <c:pt idx="7162">
                  <c:v/>
                </c:pt>
                <c:pt idx="7163">
                  <c:v/>
                </c:pt>
                <c:pt idx="7164">
                  <c:v/>
                </c:pt>
                <c:pt idx="7165">
                  <c:v/>
                </c:pt>
                <c:pt idx="7166">
                  <c:v/>
                </c:pt>
                <c:pt idx="7167">
                  <c:v/>
                </c:pt>
                <c:pt idx="7168">
                  <c:v/>
                </c:pt>
                <c:pt idx="7169">
                  <c:v/>
                </c:pt>
                <c:pt idx="7170">
                  <c:v/>
                </c:pt>
                <c:pt idx="7171">
                  <c:v/>
                </c:pt>
                <c:pt idx="7172">
                  <c:v/>
                </c:pt>
                <c:pt idx="7173">
                  <c:v/>
                </c:pt>
                <c:pt idx="7174">
                  <c:v/>
                </c:pt>
                <c:pt idx="7175">
                  <c:v/>
                </c:pt>
                <c:pt idx="7176">
                  <c:v/>
                </c:pt>
                <c:pt idx="7177">
                  <c:v/>
                </c:pt>
                <c:pt idx="7178">
                  <c:v/>
                </c:pt>
                <c:pt idx="7179">
                  <c:v/>
                </c:pt>
                <c:pt idx="7180">
                  <c:v/>
                </c:pt>
                <c:pt idx="7181">
                  <c:v/>
                </c:pt>
                <c:pt idx="7182">
                  <c:v/>
                </c:pt>
                <c:pt idx="7183">
                  <c:v/>
                </c:pt>
                <c:pt idx="7184">
                  <c:v/>
                </c:pt>
                <c:pt idx="7185">
                  <c:v/>
                </c:pt>
                <c:pt idx="7186">
                  <c:v/>
                </c:pt>
                <c:pt idx="7187">
                  <c:v/>
                </c:pt>
                <c:pt idx="7188">
                  <c:v/>
                </c:pt>
                <c:pt idx="7189">
                  <c:v/>
                </c:pt>
                <c:pt idx="7190">
                  <c:v/>
                </c:pt>
                <c:pt idx="7191">
                  <c:v/>
                </c:pt>
                <c:pt idx="7192">
                  <c:v/>
                </c:pt>
                <c:pt idx="7193">
                  <c:v/>
                </c:pt>
                <c:pt idx="7194">
                  <c:v/>
                </c:pt>
                <c:pt idx="7195">
                  <c:v/>
                </c:pt>
                <c:pt idx="7196">
                  <c:v/>
                </c:pt>
                <c:pt idx="7197">
                  <c:v/>
                </c:pt>
                <c:pt idx="7198">
                  <c:v/>
                </c:pt>
                <c:pt idx="7199">
                  <c:v/>
                </c:pt>
                <c:pt idx="7200">
                  <c:v>4</c:v>
                </c:pt>
                <c:pt idx="7201">
                  <c:v>1</c:v>
                </c:pt>
                <c:pt idx="7202">
                  <c:v>2</c:v>
                </c:pt>
                <c:pt idx="7203">
                  <c:v>3</c:v>
                </c:pt>
                <c:pt idx="7204">
                  <c:v>3</c:v>
                </c:pt>
                <c:pt idx="7205">
                  <c:v>2</c:v>
                </c:pt>
                <c:pt idx="7206">
                  <c:v>1</c:v>
                </c:pt>
                <c:pt idx="7207">
                  <c:v>2</c:v>
                </c:pt>
                <c:pt idx="7208">
                  <c:v>1</c:v>
                </c:pt>
                <c:pt idx="7209">
                  <c:v>2</c:v>
                </c:pt>
                <c:pt idx="7210">
                  <c:v>3</c:v>
                </c:pt>
                <c:pt idx="7211">
                  <c:v>3</c:v>
                </c:pt>
                <c:pt idx="7212">
                  <c:v>2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2</c:v>
                </c:pt>
                <c:pt idx="7217">
                  <c:v>4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2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2</c:v>
                </c:pt>
                <c:pt idx="7228">
                  <c:v>2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3</c:v>
                </c:pt>
                <c:pt idx="7233">
                  <c:v>2</c:v>
                </c:pt>
                <c:pt idx="7234">
                  <c:v>2</c:v>
                </c:pt>
                <c:pt idx="7235">
                  <c:v>1</c:v>
                </c:pt>
                <c:pt idx="7236">
                  <c:v>4</c:v>
                </c:pt>
                <c:pt idx="7237">
                  <c:v>1</c:v>
                </c:pt>
                <c:pt idx="7238">
                  <c:v>2</c:v>
                </c:pt>
                <c:pt idx="7239">
                  <c:v>2</c:v>
                </c:pt>
                <c:pt idx="7240">
                  <c:v>1</c:v>
                </c:pt>
                <c:pt idx="7241">
                  <c:v>1</c:v>
                </c:pt>
                <c:pt idx="7242">
                  <c:v>4</c:v>
                </c:pt>
                <c:pt idx="7243">
                  <c:v>2</c:v>
                </c:pt>
                <c:pt idx="7244">
                  <c:v>1</c:v>
                </c:pt>
                <c:pt idx="7245">
                  <c:v>1</c:v>
                </c:pt>
                <c:pt idx="7246">
                  <c:v>2</c:v>
                </c:pt>
                <c:pt idx="7247">
                  <c:v>3</c:v>
                </c:pt>
                <c:pt idx="7248">
                  <c:v>2</c:v>
                </c:pt>
                <c:pt idx="7249">
                  <c:v>1</c:v>
                </c:pt>
                <c:pt idx="7250">
                  <c:v>2</c:v>
                </c:pt>
                <c:pt idx="7251">
                  <c:v>1</c:v>
                </c:pt>
                <c:pt idx="7252">
                  <c:v>3</c:v>
                </c:pt>
                <c:pt idx="7253">
                  <c:v>1</c:v>
                </c:pt>
                <c:pt idx="7254">
                  <c:v>1</c:v>
                </c:pt>
                <c:pt idx="7255">
                  <c:v>2</c:v>
                </c:pt>
                <c:pt idx="7256">
                  <c:v>4</c:v>
                </c:pt>
                <c:pt idx="7257">
                  <c:v>2</c:v>
                </c:pt>
                <c:pt idx="7258">
                  <c:v>3</c:v>
                </c:pt>
                <c:pt idx="7259">
                  <c:v>1</c:v>
                </c:pt>
                <c:pt idx="7260">
                  <c:v>3</c:v>
                </c:pt>
                <c:pt idx="7261">
                  <c:v>1</c:v>
                </c:pt>
                <c:pt idx="7262">
                  <c:v>3</c:v>
                </c:pt>
                <c:pt idx="7263">
                  <c:v>1</c:v>
                </c:pt>
                <c:pt idx="7264">
                  <c:v>4</c:v>
                </c:pt>
                <c:pt idx="7265">
                  <c:v>1</c:v>
                </c:pt>
                <c:pt idx="7266">
                  <c:v>2</c:v>
                </c:pt>
                <c:pt idx="7267">
                  <c:v>1</c:v>
                </c:pt>
                <c:pt idx="7268">
                  <c:v>1</c:v>
                </c:pt>
                <c:pt idx="7269">
                  <c:v>2</c:v>
                </c:pt>
                <c:pt idx="7270">
                  <c:v>2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2</c:v>
                </c:pt>
                <c:pt idx="7275">
                  <c:v>1</c:v>
                </c:pt>
                <c:pt idx="7276">
                  <c:v>3</c:v>
                </c:pt>
                <c:pt idx="7277">
                  <c:v>1</c:v>
                </c:pt>
                <c:pt idx="7278">
                  <c:v/>
                </c:pt>
                <c:pt idx="7279">
                  <c:v>1</c:v>
                </c:pt>
                <c:pt idx="7280">
                  <c:v>2</c:v>
                </c:pt>
                <c:pt idx="7281">
                  <c:v>3</c:v>
                </c:pt>
                <c:pt idx="7282">
                  <c:v>1</c:v>
                </c:pt>
                <c:pt idx="7283">
                  <c:v>2</c:v>
                </c:pt>
                <c:pt idx="7284">
                  <c:v/>
                </c:pt>
                <c:pt idx="7285">
                  <c:v>1</c:v>
                </c:pt>
                <c:pt idx="7286">
                  <c:v>1</c:v>
                </c:pt>
                <c:pt idx="7287">
                  <c:v>4</c:v>
                </c:pt>
                <c:pt idx="7288">
                  <c:v>1</c:v>
                </c:pt>
                <c:pt idx="7289">
                  <c:v>2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2</c:v>
                </c:pt>
                <c:pt idx="7294">
                  <c:v>3</c:v>
                </c:pt>
                <c:pt idx="7295">
                  <c:v>2</c:v>
                </c:pt>
                <c:pt idx="7296">
                  <c:v/>
                </c:pt>
                <c:pt idx="7297">
                  <c:v>2</c:v>
                </c:pt>
                <c:pt idx="7298">
                  <c:v>1</c:v>
                </c:pt>
                <c:pt idx="7299">
                  <c:v>4</c:v>
                </c:pt>
                <c:pt idx="7300">
                  <c:v>1</c:v>
                </c:pt>
                <c:pt idx="7301">
                  <c:v>3</c:v>
                </c:pt>
                <c:pt idx="7302">
                  <c:v>2</c:v>
                </c:pt>
                <c:pt idx="7303">
                  <c:v>3</c:v>
                </c:pt>
                <c:pt idx="7304">
                  <c:v>1</c:v>
                </c:pt>
                <c:pt idx="7305">
                  <c:v>2</c:v>
                </c:pt>
                <c:pt idx="7306">
                  <c:v/>
                </c:pt>
                <c:pt idx="7307">
                  <c:v>1</c:v>
                </c:pt>
                <c:pt idx="7308">
                  <c:v>2</c:v>
                </c:pt>
                <c:pt idx="7309">
                  <c:v>3</c:v>
                </c:pt>
                <c:pt idx="7310">
                  <c:v>1</c:v>
                </c:pt>
                <c:pt idx="7311">
                  <c:v>2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3</c:v>
                </c:pt>
                <c:pt idx="7316">
                  <c:v>1</c:v>
                </c:pt>
                <c:pt idx="7317">
                  <c:v>2</c:v>
                </c:pt>
                <c:pt idx="7318">
                  <c:v>1</c:v>
                </c:pt>
                <c:pt idx="7319">
                  <c:v>2</c:v>
                </c:pt>
                <c:pt idx="7320">
                  <c:v/>
                </c:pt>
                <c:pt idx="7321">
                  <c:v/>
                </c:pt>
                <c:pt idx="7322">
                  <c:v>3</c:v>
                </c:pt>
                <c:pt idx="7323">
                  <c:v>2</c:v>
                </c:pt>
                <c:pt idx="7324">
                  <c:v>1</c:v>
                </c:pt>
                <c:pt idx="7325">
                  <c:v>1</c:v>
                </c:pt>
                <c:pt idx="7326">
                  <c:v/>
                </c:pt>
                <c:pt idx="7327">
                  <c:v>2</c:v>
                </c:pt>
                <c:pt idx="7328">
                  <c:v>1</c:v>
                </c:pt>
                <c:pt idx="7329">
                  <c:v>2</c:v>
                </c:pt>
                <c:pt idx="7330">
                  <c:v>1</c:v>
                </c:pt>
                <c:pt idx="7331">
                  <c:v>3</c:v>
                </c:pt>
                <c:pt idx="7332">
                  <c:v/>
                </c:pt>
                <c:pt idx="7333">
                  <c:v/>
                </c:pt>
                <c:pt idx="7334">
                  <c:v>1</c:v>
                </c:pt>
                <c:pt idx="7335">
                  <c:v>1</c:v>
                </c:pt>
                <c:pt idx="7336">
                  <c:v>3</c:v>
                </c:pt>
                <c:pt idx="7337">
                  <c:v>1</c:v>
                </c:pt>
                <c:pt idx="7338">
                  <c:v>1</c:v>
                </c:pt>
                <c:pt idx="7339">
                  <c:v>2</c:v>
                </c:pt>
                <c:pt idx="7340">
                  <c:v/>
                </c:pt>
                <c:pt idx="7341">
                  <c:v>2</c:v>
                </c:pt>
                <c:pt idx="7342">
                  <c:v/>
                </c:pt>
                <c:pt idx="7343">
                  <c:v/>
                </c:pt>
                <c:pt idx="7344">
                  <c:v/>
                </c:pt>
                <c:pt idx="7345">
                  <c:v/>
                </c:pt>
                <c:pt idx="7346">
                  <c:v/>
                </c:pt>
                <c:pt idx="7347">
                  <c:v/>
                </c:pt>
                <c:pt idx="7348">
                  <c:v/>
                </c:pt>
                <c:pt idx="7349">
                  <c:v/>
                </c:pt>
                <c:pt idx="7350">
                  <c:v/>
                </c:pt>
                <c:pt idx="7351">
                  <c:v/>
                </c:pt>
                <c:pt idx="7352">
                  <c:v/>
                </c:pt>
                <c:pt idx="7353">
                  <c:v/>
                </c:pt>
                <c:pt idx="7354">
                  <c:v/>
                </c:pt>
                <c:pt idx="7355">
                  <c:v/>
                </c:pt>
                <c:pt idx="7356">
                  <c:v/>
                </c:pt>
                <c:pt idx="7357">
                  <c:v/>
                </c:pt>
                <c:pt idx="7358">
                  <c:v/>
                </c:pt>
                <c:pt idx="7359">
                  <c:v/>
                </c:pt>
                <c:pt idx="7360">
                  <c:v/>
                </c:pt>
                <c:pt idx="7361">
                  <c:v/>
                </c:pt>
                <c:pt idx="7362">
                  <c:v/>
                </c:pt>
                <c:pt idx="7363">
                  <c:v/>
                </c:pt>
                <c:pt idx="7364">
                  <c:v/>
                </c:pt>
                <c:pt idx="7365">
                  <c:v/>
                </c:pt>
                <c:pt idx="7366">
                  <c:v/>
                </c:pt>
                <c:pt idx="7367">
                  <c:v/>
                </c:pt>
                <c:pt idx="7368">
                  <c:v/>
                </c:pt>
                <c:pt idx="7369">
                  <c:v/>
                </c:pt>
                <c:pt idx="7370">
                  <c:v/>
                </c:pt>
                <c:pt idx="7371">
                  <c:v/>
                </c:pt>
                <c:pt idx="7372">
                  <c:v/>
                </c:pt>
                <c:pt idx="7373">
                  <c:v/>
                </c:pt>
                <c:pt idx="7374">
                  <c:v/>
                </c:pt>
                <c:pt idx="7375">
                  <c:v/>
                </c:pt>
                <c:pt idx="7376">
                  <c:v/>
                </c:pt>
                <c:pt idx="7377">
                  <c:v/>
                </c:pt>
                <c:pt idx="7378">
                  <c:v/>
                </c:pt>
                <c:pt idx="7379">
                  <c:v/>
                </c:pt>
                <c:pt idx="7380">
                  <c:v/>
                </c:pt>
                <c:pt idx="7381">
                  <c:v/>
                </c:pt>
                <c:pt idx="7382">
                  <c:v/>
                </c:pt>
                <c:pt idx="7383">
                  <c:v/>
                </c:pt>
                <c:pt idx="7384">
                  <c:v/>
                </c:pt>
                <c:pt idx="7385">
                  <c:v/>
                </c:pt>
                <c:pt idx="7386">
                  <c:v/>
                </c:pt>
                <c:pt idx="7387">
                  <c:v/>
                </c:pt>
                <c:pt idx="7388">
                  <c:v/>
                </c:pt>
                <c:pt idx="7389">
                  <c:v/>
                </c:pt>
                <c:pt idx="7390">
                  <c:v/>
                </c:pt>
                <c:pt idx="7391">
                  <c:v/>
                </c:pt>
                <c:pt idx="7392">
                  <c:v/>
                </c:pt>
                <c:pt idx="7393">
                  <c:v/>
                </c:pt>
                <c:pt idx="7394">
                  <c:v/>
                </c:pt>
                <c:pt idx="7395">
                  <c:v/>
                </c:pt>
                <c:pt idx="7396">
                  <c:v/>
                </c:pt>
                <c:pt idx="7397">
                  <c:v/>
                </c:pt>
                <c:pt idx="7398">
                  <c:v/>
                </c:pt>
                <c:pt idx="7399">
                  <c:v/>
                </c:pt>
                <c:pt idx="7400">
                  <c:v/>
                </c:pt>
                <c:pt idx="7401">
                  <c:v/>
                </c:pt>
                <c:pt idx="7402">
                  <c:v/>
                </c:pt>
                <c:pt idx="7403">
                  <c:v/>
                </c:pt>
                <c:pt idx="7404">
                  <c:v/>
                </c:pt>
                <c:pt idx="7405">
                  <c:v/>
                </c:pt>
                <c:pt idx="7406">
                  <c:v/>
                </c:pt>
                <c:pt idx="7407">
                  <c:v/>
                </c:pt>
                <c:pt idx="7408">
                  <c:v/>
                </c:pt>
                <c:pt idx="7409">
                  <c:v/>
                </c:pt>
                <c:pt idx="7410">
                  <c:v/>
                </c:pt>
                <c:pt idx="7411">
                  <c:v/>
                </c:pt>
                <c:pt idx="7412">
                  <c:v/>
                </c:pt>
                <c:pt idx="7413">
                  <c:v/>
                </c:pt>
                <c:pt idx="7414">
                  <c:v/>
                </c:pt>
                <c:pt idx="7415">
                  <c:v/>
                </c:pt>
                <c:pt idx="7416">
                  <c:v/>
                </c:pt>
                <c:pt idx="7417">
                  <c:v/>
                </c:pt>
                <c:pt idx="7418">
                  <c:v/>
                </c:pt>
                <c:pt idx="7419">
                  <c:v/>
                </c:pt>
                <c:pt idx="7420">
                  <c:v/>
                </c:pt>
                <c:pt idx="7421">
                  <c:v/>
                </c:pt>
                <c:pt idx="7422">
                  <c:v/>
                </c:pt>
                <c:pt idx="7423">
                  <c:v/>
                </c:pt>
                <c:pt idx="7424">
                  <c:v/>
                </c:pt>
                <c:pt idx="7425">
                  <c:v/>
                </c:pt>
                <c:pt idx="7426">
                  <c:v/>
                </c:pt>
                <c:pt idx="7427">
                  <c:v/>
                </c:pt>
                <c:pt idx="7428">
                  <c:v/>
                </c:pt>
                <c:pt idx="7429">
                  <c:v/>
                </c:pt>
                <c:pt idx="7430">
                  <c:v/>
                </c:pt>
                <c:pt idx="7431">
                  <c:v/>
                </c:pt>
                <c:pt idx="7432">
                  <c:v/>
                </c:pt>
                <c:pt idx="7433">
                  <c:v/>
                </c:pt>
                <c:pt idx="7434">
                  <c:v/>
                </c:pt>
                <c:pt idx="7435">
                  <c:v/>
                </c:pt>
                <c:pt idx="7436">
                  <c:v/>
                </c:pt>
                <c:pt idx="7437">
                  <c:v/>
                </c:pt>
                <c:pt idx="7438">
                  <c:v/>
                </c:pt>
                <c:pt idx="7439">
                  <c:v/>
                </c:pt>
                <c:pt idx="7440">
                  <c:v/>
                </c:pt>
                <c:pt idx="7441">
                  <c:v/>
                </c:pt>
                <c:pt idx="7442">
                  <c:v/>
                </c:pt>
                <c:pt idx="7443">
                  <c:v/>
                </c:pt>
                <c:pt idx="7444">
                  <c:v/>
                </c:pt>
                <c:pt idx="7445">
                  <c:v/>
                </c:pt>
                <c:pt idx="7446">
                  <c:v/>
                </c:pt>
                <c:pt idx="7447">
                  <c:v/>
                </c:pt>
                <c:pt idx="7448">
                  <c:v/>
                </c:pt>
                <c:pt idx="7449">
                  <c:v/>
                </c:pt>
                <c:pt idx="7450">
                  <c:v/>
                </c:pt>
                <c:pt idx="7451">
                  <c:v/>
                </c:pt>
                <c:pt idx="7452">
                  <c:v/>
                </c:pt>
                <c:pt idx="7453">
                  <c:v/>
                </c:pt>
                <c:pt idx="7454">
                  <c:v/>
                </c:pt>
                <c:pt idx="7455">
                  <c:v/>
                </c:pt>
                <c:pt idx="7456">
                  <c:v/>
                </c:pt>
                <c:pt idx="7457">
                  <c:v/>
                </c:pt>
                <c:pt idx="7458">
                  <c:v/>
                </c:pt>
                <c:pt idx="7459">
                  <c:v/>
                </c:pt>
                <c:pt idx="7460">
                  <c:v/>
                </c:pt>
                <c:pt idx="7461">
                  <c:v/>
                </c:pt>
                <c:pt idx="7462">
                  <c:v/>
                </c:pt>
                <c:pt idx="7463">
                  <c:v/>
                </c:pt>
                <c:pt idx="7464">
                  <c:v/>
                </c:pt>
                <c:pt idx="7465">
                  <c:v/>
                </c:pt>
                <c:pt idx="7466">
                  <c:v/>
                </c:pt>
                <c:pt idx="7467">
                  <c:v/>
                </c:pt>
                <c:pt idx="7468">
                  <c:v/>
                </c:pt>
                <c:pt idx="7469">
                  <c:v/>
                </c:pt>
                <c:pt idx="7470">
                  <c:v/>
                </c:pt>
                <c:pt idx="7471">
                  <c:v/>
                </c:pt>
                <c:pt idx="7472">
                  <c:v/>
                </c:pt>
                <c:pt idx="7473">
                  <c:v/>
                </c:pt>
                <c:pt idx="7474">
                  <c:v/>
                </c:pt>
                <c:pt idx="7475">
                  <c:v/>
                </c:pt>
                <c:pt idx="7476">
                  <c:v/>
                </c:pt>
                <c:pt idx="7477">
                  <c:v/>
                </c:pt>
                <c:pt idx="7478">
                  <c:v/>
                </c:pt>
                <c:pt idx="7479">
                  <c:v/>
                </c:pt>
                <c:pt idx="7480">
                  <c:v/>
                </c:pt>
                <c:pt idx="7481">
                  <c:v/>
                </c:pt>
                <c:pt idx="7482">
                  <c:v/>
                </c:pt>
                <c:pt idx="7483">
                  <c:v/>
                </c:pt>
                <c:pt idx="7484">
                  <c:v/>
                </c:pt>
                <c:pt idx="7485">
                  <c:v/>
                </c:pt>
                <c:pt idx="7486">
                  <c:v/>
                </c:pt>
                <c:pt idx="7487">
                  <c:v/>
                </c:pt>
                <c:pt idx="7488">
                  <c:v/>
                </c:pt>
                <c:pt idx="7489">
                  <c:v/>
                </c:pt>
                <c:pt idx="7490">
                  <c:v/>
                </c:pt>
                <c:pt idx="7491">
                  <c:v/>
                </c:pt>
                <c:pt idx="7492">
                  <c:v/>
                </c:pt>
                <c:pt idx="7493">
                  <c:v/>
                </c:pt>
                <c:pt idx="7494">
                  <c:v/>
                </c:pt>
                <c:pt idx="7495">
                  <c:v/>
                </c:pt>
                <c:pt idx="7496">
                  <c:v/>
                </c:pt>
                <c:pt idx="7497">
                  <c:v/>
                </c:pt>
                <c:pt idx="7498">
                  <c:v/>
                </c:pt>
                <c:pt idx="7499">
                  <c:v/>
                </c:pt>
                <c:pt idx="7500">
                  <c:v/>
                </c:pt>
                <c:pt idx="7501">
                  <c:v/>
                </c:pt>
                <c:pt idx="7502">
                  <c:v/>
                </c:pt>
                <c:pt idx="7503">
                  <c:v/>
                </c:pt>
                <c:pt idx="7504">
                  <c:v/>
                </c:pt>
                <c:pt idx="7505">
                  <c:v/>
                </c:pt>
                <c:pt idx="7506">
                  <c:v/>
                </c:pt>
                <c:pt idx="7507">
                  <c:v/>
                </c:pt>
                <c:pt idx="7508">
                  <c:v/>
                </c:pt>
                <c:pt idx="7509">
                  <c:v/>
                </c:pt>
                <c:pt idx="7510">
                  <c:v/>
                </c:pt>
                <c:pt idx="7511">
                  <c:v/>
                </c:pt>
                <c:pt idx="7512">
                  <c:v/>
                </c:pt>
                <c:pt idx="7513">
                  <c:v/>
                </c:pt>
                <c:pt idx="7514">
                  <c:v/>
                </c:pt>
                <c:pt idx="7515">
                  <c:v/>
                </c:pt>
                <c:pt idx="7516">
                  <c:v/>
                </c:pt>
                <c:pt idx="7517">
                  <c:v/>
                </c:pt>
                <c:pt idx="7518">
                  <c:v/>
                </c:pt>
                <c:pt idx="7519">
                  <c:v/>
                </c:pt>
                <c:pt idx="7520">
                  <c:v/>
                </c:pt>
                <c:pt idx="7521">
                  <c:v/>
                </c:pt>
                <c:pt idx="7522">
                  <c:v/>
                </c:pt>
                <c:pt idx="7523">
                  <c:v/>
                </c:pt>
                <c:pt idx="7524">
                  <c:v/>
                </c:pt>
                <c:pt idx="7525">
                  <c:v/>
                </c:pt>
                <c:pt idx="7526">
                  <c:v/>
                </c:pt>
                <c:pt idx="7527">
                  <c:v/>
                </c:pt>
                <c:pt idx="7528">
                  <c:v/>
                </c:pt>
                <c:pt idx="7529">
                  <c:v/>
                </c:pt>
                <c:pt idx="7530">
                  <c:v/>
                </c:pt>
                <c:pt idx="7531">
                  <c:v/>
                </c:pt>
                <c:pt idx="7532">
                  <c:v/>
                </c:pt>
                <c:pt idx="7533">
                  <c:v/>
                </c:pt>
                <c:pt idx="7534">
                  <c:v/>
                </c:pt>
                <c:pt idx="7535">
                  <c:v/>
                </c:pt>
                <c:pt idx="7536">
                  <c:v/>
                </c:pt>
                <c:pt idx="7537">
                  <c:v/>
                </c:pt>
                <c:pt idx="7538">
                  <c:v/>
                </c:pt>
                <c:pt idx="7539">
                  <c:v/>
                </c:pt>
                <c:pt idx="7540">
                  <c:v/>
                </c:pt>
                <c:pt idx="7541">
                  <c:v/>
                </c:pt>
                <c:pt idx="7542">
                  <c:v/>
                </c:pt>
                <c:pt idx="7543">
                  <c:v/>
                </c:pt>
                <c:pt idx="7544">
                  <c:v/>
                </c:pt>
                <c:pt idx="7545">
                  <c:v/>
                </c:pt>
                <c:pt idx="7546">
                  <c:v/>
                </c:pt>
                <c:pt idx="7547">
                  <c:v/>
                </c:pt>
                <c:pt idx="7548">
                  <c:v/>
                </c:pt>
                <c:pt idx="7549">
                  <c:v/>
                </c:pt>
                <c:pt idx="7550">
                  <c:v/>
                </c:pt>
                <c:pt idx="7551">
                  <c:v/>
                </c:pt>
                <c:pt idx="7552">
                  <c:v/>
                </c:pt>
                <c:pt idx="7553">
                  <c:v/>
                </c:pt>
                <c:pt idx="7554">
                  <c:v/>
                </c:pt>
                <c:pt idx="7555">
                  <c:v/>
                </c:pt>
                <c:pt idx="7556">
                  <c:v/>
                </c:pt>
                <c:pt idx="7557">
                  <c:v/>
                </c:pt>
                <c:pt idx="7558">
                  <c:v/>
                </c:pt>
                <c:pt idx="7559">
                  <c:v/>
                </c:pt>
                <c:pt idx="7560">
                  <c:v/>
                </c:pt>
                <c:pt idx="7561">
                  <c:v/>
                </c:pt>
                <c:pt idx="7562">
                  <c:v/>
                </c:pt>
                <c:pt idx="7563">
                  <c:v/>
                </c:pt>
                <c:pt idx="7564">
                  <c:v/>
                </c:pt>
                <c:pt idx="7565">
                  <c:v/>
                </c:pt>
                <c:pt idx="7566">
                  <c:v/>
                </c:pt>
                <c:pt idx="7567">
                  <c:v/>
                </c:pt>
                <c:pt idx="7568">
                  <c:v/>
                </c:pt>
                <c:pt idx="7569">
                  <c:v/>
                </c:pt>
                <c:pt idx="7570">
                  <c:v/>
                </c:pt>
                <c:pt idx="7571">
                  <c:v/>
                </c:pt>
                <c:pt idx="7572">
                  <c:v/>
                </c:pt>
                <c:pt idx="7573">
                  <c:v/>
                </c:pt>
                <c:pt idx="7574">
                  <c:v/>
                </c:pt>
                <c:pt idx="7575">
                  <c:v/>
                </c:pt>
                <c:pt idx="7576">
                  <c:v/>
                </c:pt>
                <c:pt idx="7577">
                  <c:v/>
                </c:pt>
                <c:pt idx="7578">
                  <c:v/>
                </c:pt>
                <c:pt idx="7579">
                  <c:v/>
                </c:pt>
                <c:pt idx="7580">
                  <c:v/>
                </c:pt>
                <c:pt idx="7581">
                  <c:v/>
                </c:pt>
                <c:pt idx="7582">
                  <c:v/>
                </c:pt>
                <c:pt idx="7583">
                  <c:v/>
                </c:pt>
                <c:pt idx="7584">
                  <c:v/>
                </c:pt>
                <c:pt idx="7585">
                  <c:v/>
                </c:pt>
                <c:pt idx="7586">
                  <c:v/>
                </c:pt>
                <c:pt idx="7587">
                  <c:v/>
                </c:pt>
                <c:pt idx="7588">
                  <c:v/>
                </c:pt>
                <c:pt idx="7589">
                  <c:v/>
                </c:pt>
                <c:pt idx="7590">
                  <c:v/>
                </c:pt>
                <c:pt idx="7591">
                  <c:v/>
                </c:pt>
                <c:pt idx="7592">
                  <c:v/>
                </c:pt>
                <c:pt idx="7593">
                  <c:v/>
                </c:pt>
                <c:pt idx="7594">
                  <c:v/>
                </c:pt>
                <c:pt idx="7595">
                  <c:v/>
                </c:pt>
                <c:pt idx="7596">
                  <c:v/>
                </c:pt>
                <c:pt idx="7597">
                  <c:v/>
                </c:pt>
                <c:pt idx="7598">
                  <c:v/>
                </c:pt>
                <c:pt idx="7599">
                  <c:v/>
                </c:pt>
                <c:pt idx="7600">
                  <c:v/>
                </c:pt>
                <c:pt idx="7601">
                  <c:v/>
                </c:pt>
                <c:pt idx="7602">
                  <c:v/>
                </c:pt>
                <c:pt idx="7603">
                  <c:v/>
                </c:pt>
                <c:pt idx="7604">
                  <c:v/>
                </c:pt>
                <c:pt idx="7605">
                  <c:v/>
                </c:pt>
                <c:pt idx="7606">
                  <c:v/>
                </c:pt>
                <c:pt idx="7607">
                  <c:v/>
                </c:pt>
                <c:pt idx="7608">
                  <c:v/>
                </c:pt>
                <c:pt idx="7609">
                  <c:v/>
                </c:pt>
                <c:pt idx="7610">
                  <c:v/>
                </c:pt>
                <c:pt idx="7611">
                  <c:v/>
                </c:pt>
                <c:pt idx="7612">
                  <c:v/>
                </c:pt>
                <c:pt idx="7613">
                  <c:v/>
                </c:pt>
                <c:pt idx="7614">
                  <c:v/>
                </c:pt>
                <c:pt idx="7615">
                  <c:v/>
                </c:pt>
                <c:pt idx="7616">
                  <c:v/>
                </c:pt>
                <c:pt idx="7617">
                  <c:v/>
                </c:pt>
                <c:pt idx="7618">
                  <c:v/>
                </c:pt>
                <c:pt idx="7619">
                  <c:v/>
                </c:pt>
                <c:pt idx="7620">
                  <c:v/>
                </c:pt>
                <c:pt idx="7621">
                  <c:v/>
                </c:pt>
                <c:pt idx="7622">
                  <c:v/>
                </c:pt>
                <c:pt idx="7623">
                  <c:v/>
                </c:pt>
                <c:pt idx="7624">
                  <c:v/>
                </c:pt>
                <c:pt idx="7625">
                  <c:v/>
                </c:pt>
                <c:pt idx="7626">
                  <c:v/>
                </c:pt>
                <c:pt idx="7627">
                  <c:v/>
                </c:pt>
                <c:pt idx="7628">
                  <c:v/>
                </c:pt>
                <c:pt idx="7629">
                  <c:v/>
                </c:pt>
                <c:pt idx="7630">
                  <c:v/>
                </c:pt>
                <c:pt idx="7631">
                  <c:v/>
                </c:pt>
                <c:pt idx="7632">
                  <c:v/>
                </c:pt>
                <c:pt idx="7633">
                  <c:v/>
                </c:pt>
                <c:pt idx="7634">
                  <c:v/>
                </c:pt>
                <c:pt idx="7635">
                  <c:v/>
                </c:pt>
                <c:pt idx="7636">
                  <c:v/>
                </c:pt>
                <c:pt idx="7637">
                  <c:v/>
                </c:pt>
                <c:pt idx="7638">
                  <c:v/>
                </c:pt>
                <c:pt idx="7639">
                  <c:v/>
                </c:pt>
                <c:pt idx="7640">
                  <c:v/>
                </c:pt>
                <c:pt idx="7641">
                  <c:v/>
                </c:pt>
                <c:pt idx="7642">
                  <c:v/>
                </c:pt>
                <c:pt idx="7643">
                  <c:v/>
                </c:pt>
                <c:pt idx="7644">
                  <c:v/>
                </c:pt>
                <c:pt idx="7645">
                  <c:v/>
                </c:pt>
                <c:pt idx="7646">
                  <c:v/>
                </c:pt>
                <c:pt idx="7647">
                  <c:v/>
                </c:pt>
                <c:pt idx="7648">
                  <c:v/>
                </c:pt>
                <c:pt idx="7649">
                  <c:v/>
                </c:pt>
                <c:pt idx="7650">
                  <c:v/>
                </c:pt>
                <c:pt idx="7651">
                  <c:v/>
                </c:pt>
                <c:pt idx="7652">
                  <c:v/>
                </c:pt>
                <c:pt idx="7653">
                  <c:v/>
                </c:pt>
                <c:pt idx="7654">
                  <c:v/>
                </c:pt>
                <c:pt idx="7655">
                  <c:v/>
                </c:pt>
                <c:pt idx="7656">
                  <c:v/>
                </c:pt>
                <c:pt idx="7657">
                  <c:v/>
                </c:pt>
                <c:pt idx="7658">
                  <c:v/>
                </c:pt>
                <c:pt idx="7659">
                  <c:v/>
                </c:pt>
                <c:pt idx="7660">
                  <c:v/>
                </c:pt>
                <c:pt idx="7661">
                  <c:v/>
                </c:pt>
                <c:pt idx="7662">
                  <c:v/>
                </c:pt>
                <c:pt idx="7663">
                  <c:v/>
                </c:pt>
                <c:pt idx="7664">
                  <c:v/>
                </c:pt>
                <c:pt idx="7665">
                  <c:v/>
                </c:pt>
                <c:pt idx="7666">
                  <c:v/>
                </c:pt>
                <c:pt idx="7667">
                  <c:v/>
                </c:pt>
                <c:pt idx="7668">
                  <c:v/>
                </c:pt>
                <c:pt idx="7669">
                  <c:v/>
                </c:pt>
                <c:pt idx="7670">
                  <c:v/>
                </c:pt>
                <c:pt idx="7671">
                  <c:v/>
                </c:pt>
                <c:pt idx="7672">
                  <c:v/>
                </c:pt>
                <c:pt idx="7673">
                  <c:v/>
                </c:pt>
                <c:pt idx="7674">
                  <c:v/>
                </c:pt>
                <c:pt idx="7675">
                  <c:v/>
                </c:pt>
                <c:pt idx="7676">
                  <c:v/>
                </c:pt>
                <c:pt idx="7677">
                  <c:v/>
                </c:pt>
                <c:pt idx="7678">
                  <c:v/>
                </c:pt>
                <c:pt idx="7679">
                  <c:v/>
                </c:pt>
                <c:pt idx="7680">
                  <c:v/>
                </c:pt>
                <c:pt idx="7681">
                  <c:v/>
                </c:pt>
                <c:pt idx="7682">
                  <c:v/>
                </c:pt>
                <c:pt idx="7683">
                  <c:v/>
                </c:pt>
                <c:pt idx="7684">
                  <c:v/>
                </c:pt>
                <c:pt idx="7685">
                  <c:v/>
                </c:pt>
                <c:pt idx="7686">
                  <c:v/>
                </c:pt>
                <c:pt idx="7687">
                  <c:v/>
                </c:pt>
                <c:pt idx="7688">
                  <c:v/>
                </c:pt>
                <c:pt idx="7689">
                  <c:v/>
                </c:pt>
                <c:pt idx="7690">
                  <c:v/>
                </c:pt>
                <c:pt idx="7691">
                  <c:v/>
                </c:pt>
                <c:pt idx="7692">
                  <c:v/>
                </c:pt>
                <c:pt idx="7693">
                  <c:v/>
                </c:pt>
                <c:pt idx="7694">
                  <c:v/>
                </c:pt>
                <c:pt idx="7695">
                  <c:v/>
                </c:pt>
                <c:pt idx="7696">
                  <c:v/>
                </c:pt>
                <c:pt idx="7697">
                  <c:v/>
                </c:pt>
                <c:pt idx="7698">
                  <c:v/>
                </c:pt>
                <c:pt idx="7699">
                  <c:v/>
                </c:pt>
                <c:pt idx="7700">
                  <c:v/>
                </c:pt>
                <c:pt idx="7701">
                  <c:v/>
                </c:pt>
                <c:pt idx="7702">
                  <c:v/>
                </c:pt>
                <c:pt idx="7703">
                  <c:v/>
                </c:pt>
                <c:pt idx="7704">
                  <c:v/>
                </c:pt>
                <c:pt idx="7705">
                  <c:v/>
                </c:pt>
                <c:pt idx="7706">
                  <c:v/>
                </c:pt>
                <c:pt idx="7707">
                  <c:v/>
                </c:pt>
                <c:pt idx="7708">
                  <c:v/>
                </c:pt>
                <c:pt idx="7709">
                  <c:v/>
                </c:pt>
                <c:pt idx="7710">
                  <c:v/>
                </c:pt>
                <c:pt idx="7711">
                  <c:v/>
                </c:pt>
                <c:pt idx="7712">
                  <c:v/>
                </c:pt>
                <c:pt idx="7713">
                  <c:v/>
                </c:pt>
                <c:pt idx="7714">
                  <c:v/>
                </c:pt>
                <c:pt idx="7715">
                  <c:v/>
                </c:pt>
                <c:pt idx="7716">
                  <c:v/>
                </c:pt>
                <c:pt idx="7717">
                  <c:v/>
                </c:pt>
                <c:pt idx="7718">
                  <c:v/>
                </c:pt>
                <c:pt idx="7719">
                  <c:v/>
                </c:pt>
                <c:pt idx="7720">
                  <c:v/>
                </c:pt>
                <c:pt idx="7721">
                  <c:v/>
                </c:pt>
                <c:pt idx="7722">
                  <c:v/>
                </c:pt>
                <c:pt idx="7723">
                  <c:v/>
                </c:pt>
                <c:pt idx="7724">
                  <c:v/>
                </c:pt>
                <c:pt idx="7725">
                  <c:v/>
                </c:pt>
                <c:pt idx="7726">
                  <c:v/>
                </c:pt>
                <c:pt idx="7727">
                  <c:v/>
                </c:pt>
                <c:pt idx="7728">
                  <c:v/>
                </c:pt>
                <c:pt idx="7729">
                  <c:v/>
                </c:pt>
                <c:pt idx="7730">
                  <c:v/>
                </c:pt>
                <c:pt idx="7731">
                  <c:v/>
                </c:pt>
                <c:pt idx="7732">
                  <c:v/>
                </c:pt>
                <c:pt idx="7733">
                  <c:v/>
                </c:pt>
                <c:pt idx="7734">
                  <c:v/>
                </c:pt>
                <c:pt idx="7735">
                  <c:v/>
                </c:pt>
                <c:pt idx="7736">
                  <c:v/>
                </c:pt>
                <c:pt idx="7737">
                  <c:v/>
                </c:pt>
                <c:pt idx="7738">
                  <c:v/>
                </c:pt>
                <c:pt idx="7739">
                  <c:v/>
                </c:pt>
                <c:pt idx="7740">
                  <c:v/>
                </c:pt>
                <c:pt idx="7741">
                  <c:v/>
                </c:pt>
                <c:pt idx="7742">
                  <c:v/>
                </c:pt>
                <c:pt idx="7743">
                  <c:v/>
                </c:pt>
                <c:pt idx="7744">
                  <c:v/>
                </c:pt>
                <c:pt idx="7745">
                  <c:v/>
                </c:pt>
                <c:pt idx="7746">
                  <c:v/>
                </c:pt>
                <c:pt idx="7747">
                  <c:v/>
                </c:pt>
                <c:pt idx="7748">
                  <c:v/>
                </c:pt>
                <c:pt idx="7749">
                  <c:v/>
                </c:pt>
                <c:pt idx="7750">
                  <c:v/>
                </c:pt>
                <c:pt idx="7751">
                  <c:v/>
                </c:pt>
                <c:pt idx="7752">
                  <c:v/>
                </c:pt>
                <c:pt idx="7753">
                  <c:v/>
                </c:pt>
                <c:pt idx="7754">
                  <c:v/>
                </c:pt>
                <c:pt idx="7755">
                  <c:v/>
                </c:pt>
                <c:pt idx="7756">
                  <c:v/>
                </c:pt>
                <c:pt idx="7757">
                  <c:v/>
                </c:pt>
                <c:pt idx="7758">
                  <c:v/>
                </c:pt>
                <c:pt idx="7759">
                  <c:v/>
                </c:pt>
                <c:pt idx="7760">
                  <c:v/>
                </c:pt>
                <c:pt idx="7761">
                  <c:v/>
                </c:pt>
                <c:pt idx="7762">
                  <c:v/>
                </c:pt>
                <c:pt idx="7763">
                  <c:v/>
                </c:pt>
                <c:pt idx="7764">
                  <c:v/>
                </c:pt>
                <c:pt idx="7765">
                  <c:v/>
                </c:pt>
                <c:pt idx="7766">
                  <c:v/>
                </c:pt>
                <c:pt idx="7767">
                  <c:v/>
                </c:pt>
                <c:pt idx="7768">
                  <c:v/>
                </c:pt>
                <c:pt idx="7769">
                  <c:v/>
                </c:pt>
                <c:pt idx="7770">
                  <c:v/>
                </c:pt>
                <c:pt idx="7771">
                  <c:v/>
                </c:pt>
                <c:pt idx="7772">
                  <c:v/>
                </c:pt>
                <c:pt idx="7773">
                  <c:v/>
                </c:pt>
                <c:pt idx="7774">
                  <c:v/>
                </c:pt>
                <c:pt idx="7775">
                  <c:v/>
                </c:pt>
                <c:pt idx="7776">
                  <c:v/>
                </c:pt>
                <c:pt idx="7777">
                  <c:v/>
                </c:pt>
                <c:pt idx="7778">
                  <c:v/>
                </c:pt>
                <c:pt idx="7779">
                  <c:v/>
                </c:pt>
                <c:pt idx="7780">
                  <c:v/>
                </c:pt>
                <c:pt idx="7781">
                  <c:v/>
                </c:pt>
                <c:pt idx="7782">
                  <c:v/>
                </c:pt>
                <c:pt idx="7783">
                  <c:v/>
                </c:pt>
                <c:pt idx="7784">
                  <c:v/>
                </c:pt>
                <c:pt idx="7785">
                  <c:v/>
                </c:pt>
                <c:pt idx="7786">
                  <c:v/>
                </c:pt>
                <c:pt idx="7787">
                  <c:v/>
                </c:pt>
                <c:pt idx="7788">
                  <c:v/>
                </c:pt>
                <c:pt idx="7789">
                  <c:v/>
                </c:pt>
                <c:pt idx="7790">
                  <c:v/>
                </c:pt>
                <c:pt idx="7791">
                  <c:v/>
                </c:pt>
                <c:pt idx="7792">
                  <c:v/>
                </c:pt>
                <c:pt idx="7793">
                  <c:v/>
                </c:pt>
                <c:pt idx="7794">
                  <c:v/>
                </c:pt>
                <c:pt idx="7795">
                  <c:v/>
                </c:pt>
                <c:pt idx="7796">
                  <c:v/>
                </c:pt>
                <c:pt idx="7797">
                  <c:v/>
                </c:pt>
                <c:pt idx="7798">
                  <c:v/>
                </c:pt>
                <c:pt idx="7799">
                  <c:v/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2</c:v>
                </c:pt>
                <c:pt idx="7806">
                  <c:v>2</c:v>
                </c:pt>
                <c:pt idx="7807">
                  <c:v>1</c:v>
                </c:pt>
                <c:pt idx="7808">
                  <c:v>1</c:v>
                </c:pt>
                <c:pt idx="7809">
                  <c:v>2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2</c:v>
                </c:pt>
                <c:pt idx="7815">
                  <c:v>2</c:v>
                </c:pt>
                <c:pt idx="7816">
                  <c:v>3</c:v>
                </c:pt>
                <c:pt idx="7817">
                  <c:v>1</c:v>
                </c:pt>
                <c:pt idx="7818">
                  <c:v>1</c:v>
                </c:pt>
                <c:pt idx="7819">
                  <c:v>3</c:v>
                </c:pt>
                <c:pt idx="7820">
                  <c:v>1</c:v>
                </c:pt>
                <c:pt idx="7821">
                  <c:v>2</c:v>
                </c:pt>
                <c:pt idx="7822">
                  <c:v>1</c:v>
                </c:pt>
                <c:pt idx="7823">
                  <c:v>1</c:v>
                </c:pt>
                <c:pt idx="7824">
                  <c:v>3</c:v>
                </c:pt>
                <c:pt idx="7825">
                  <c:v>3</c:v>
                </c:pt>
                <c:pt idx="7826">
                  <c:v>3</c:v>
                </c:pt>
                <c:pt idx="7827">
                  <c:v>2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2</c:v>
                </c:pt>
                <c:pt idx="7832">
                  <c:v>1</c:v>
                </c:pt>
                <c:pt idx="7833">
                  <c:v>2</c:v>
                </c:pt>
                <c:pt idx="7834">
                  <c:v>2</c:v>
                </c:pt>
                <c:pt idx="7835">
                  <c:v>2</c:v>
                </c:pt>
                <c:pt idx="7836">
                  <c:v>2</c:v>
                </c:pt>
                <c:pt idx="7837">
                  <c:v>2</c:v>
                </c:pt>
                <c:pt idx="7838">
                  <c:v>3</c:v>
                </c:pt>
                <c:pt idx="7839">
                  <c:v>1</c:v>
                </c:pt>
                <c:pt idx="7840">
                  <c:v>3</c:v>
                </c:pt>
                <c:pt idx="7841">
                  <c:v>1</c:v>
                </c:pt>
                <c:pt idx="7842">
                  <c:v>2</c:v>
                </c:pt>
                <c:pt idx="7843">
                  <c:v>2</c:v>
                </c:pt>
                <c:pt idx="7844">
                  <c:v>1</c:v>
                </c:pt>
                <c:pt idx="7845">
                  <c:v>2</c:v>
                </c:pt>
                <c:pt idx="7846">
                  <c:v>2</c:v>
                </c:pt>
                <c:pt idx="7847">
                  <c:v>2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2</c:v>
                </c:pt>
                <c:pt idx="7852">
                  <c:v>4</c:v>
                </c:pt>
                <c:pt idx="7853">
                  <c:v>1</c:v>
                </c:pt>
                <c:pt idx="7854">
                  <c:v>4</c:v>
                </c:pt>
                <c:pt idx="7855">
                  <c:v>2</c:v>
                </c:pt>
                <c:pt idx="7856">
                  <c:v>4</c:v>
                </c:pt>
                <c:pt idx="7857">
                  <c:v>1</c:v>
                </c:pt>
                <c:pt idx="7858">
                  <c:v>3</c:v>
                </c:pt>
                <c:pt idx="7859">
                  <c:v>1</c:v>
                </c:pt>
                <c:pt idx="7860">
                  <c:v>2</c:v>
                </c:pt>
                <c:pt idx="7861">
                  <c:v>3</c:v>
                </c:pt>
                <c:pt idx="7862">
                  <c:v>3</c:v>
                </c:pt>
                <c:pt idx="7863">
                  <c:v>2</c:v>
                </c:pt>
                <c:pt idx="7864">
                  <c:v>3</c:v>
                </c:pt>
                <c:pt idx="7865">
                  <c:v>4</c:v>
                </c:pt>
                <c:pt idx="7866">
                  <c:v>3</c:v>
                </c:pt>
                <c:pt idx="7867">
                  <c:v>3</c:v>
                </c:pt>
                <c:pt idx="7868">
                  <c:v>4</c:v>
                </c:pt>
                <c:pt idx="7869">
                  <c:v>3</c:v>
                </c:pt>
                <c:pt idx="7870">
                  <c:v>3</c:v>
                </c:pt>
                <c:pt idx="7871">
                  <c:v>2</c:v>
                </c:pt>
                <c:pt idx="7872">
                  <c:v>3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4</c:v>
                </c:pt>
                <c:pt idx="7877">
                  <c:v>2</c:v>
                </c:pt>
                <c:pt idx="7878">
                  <c:v/>
                </c:pt>
                <c:pt idx="7879">
                  <c:v>5</c:v>
                </c:pt>
                <c:pt idx="7880">
                  <c:v>3,5</c:v>
                </c:pt>
                <c:pt idx="7881">
                  <c:v>4</c:v>
                </c:pt>
                <c:pt idx="7882">
                  <c:v>4</c:v>
                </c:pt>
                <c:pt idx="7883">
                  <c:v>4</c:v>
                </c:pt>
                <c:pt idx="7884">
                  <c:v/>
                </c:pt>
                <c:pt idx="7885">
                  <c:v>1</c:v>
                </c:pt>
                <c:pt idx="7886">
                  <c:v>4</c:v>
                </c:pt>
                <c:pt idx="7887">
                  <c:v>4</c:v>
                </c:pt>
                <c:pt idx="7888">
                  <c:v>4</c:v>
                </c:pt>
                <c:pt idx="7889">
                  <c:v>2</c:v>
                </c:pt>
                <c:pt idx="7890">
                  <c:v>2</c:v>
                </c:pt>
                <c:pt idx="7891">
                  <c:v>3</c:v>
                </c:pt>
                <c:pt idx="7892">
                  <c:v>2</c:v>
                </c:pt>
                <c:pt idx="7893">
                  <c:v>3</c:v>
                </c:pt>
                <c:pt idx="7894">
                  <c:v>2</c:v>
                </c:pt>
                <c:pt idx="7895">
                  <c:v>3,5</c:v>
                </c:pt>
                <c:pt idx="7896">
                  <c:v/>
                </c:pt>
                <c:pt idx="7897">
                  <c:v>3</c:v>
                </c:pt>
                <c:pt idx="7898">
                  <c:v>3</c:v>
                </c:pt>
                <c:pt idx="7899">
                  <c:v>3</c:v>
                </c:pt>
                <c:pt idx="7900">
                  <c:v>3</c:v>
                </c:pt>
                <c:pt idx="7901">
                  <c:v>2</c:v>
                </c:pt>
                <c:pt idx="7902">
                  <c:v>4</c:v>
                </c:pt>
                <c:pt idx="7903">
                  <c:v>4</c:v>
                </c:pt>
                <c:pt idx="7904">
                  <c:v>4</c:v>
                </c:pt>
                <c:pt idx="7905">
                  <c:v>4</c:v>
                </c:pt>
                <c:pt idx="7906">
                  <c:v/>
                </c:pt>
                <c:pt idx="7907">
                  <c:v>3</c:v>
                </c:pt>
                <c:pt idx="7908">
                  <c:v>4</c:v>
                </c:pt>
                <c:pt idx="7909">
                  <c:v>2</c:v>
                </c:pt>
                <c:pt idx="7910">
                  <c:v>4</c:v>
                </c:pt>
                <c:pt idx="7911">
                  <c:v>3</c:v>
                </c:pt>
                <c:pt idx="7912">
                  <c:v>4</c:v>
                </c:pt>
                <c:pt idx="7913">
                  <c:v>3</c:v>
                </c:pt>
                <c:pt idx="7914">
                  <c:v>3</c:v>
                </c:pt>
                <c:pt idx="7915">
                  <c:v>3</c:v>
                </c:pt>
                <c:pt idx="7916">
                  <c:v>2</c:v>
                </c:pt>
                <c:pt idx="7917">
                  <c:v>4</c:v>
                </c:pt>
                <c:pt idx="7918">
                  <c:v>2</c:v>
                </c:pt>
                <c:pt idx="7919">
                  <c:v>2</c:v>
                </c:pt>
                <c:pt idx="7920">
                  <c:v/>
                </c:pt>
                <c:pt idx="7921">
                  <c:v/>
                </c:pt>
                <c:pt idx="7922">
                  <c:v>3</c:v>
                </c:pt>
                <c:pt idx="7923">
                  <c:v>3</c:v>
                </c:pt>
                <c:pt idx="7924">
                  <c:v>3</c:v>
                </c:pt>
                <c:pt idx="7925">
                  <c:v>3</c:v>
                </c:pt>
                <c:pt idx="7926">
                  <c:v/>
                </c:pt>
                <c:pt idx="7927">
                  <c:v>4</c:v>
                </c:pt>
                <c:pt idx="7928">
                  <c:v>4</c:v>
                </c:pt>
                <c:pt idx="7929">
                  <c:v>4</c:v>
                </c:pt>
                <c:pt idx="7930">
                  <c:v>4</c:v>
                </c:pt>
                <c:pt idx="7931">
                  <c:v>3</c:v>
                </c:pt>
                <c:pt idx="7932">
                  <c:v/>
                </c:pt>
                <c:pt idx="7933">
                  <c:v/>
                </c:pt>
                <c:pt idx="7934">
                  <c:v>4</c:v>
                </c:pt>
                <c:pt idx="7935">
                  <c:v>4</c:v>
                </c:pt>
                <c:pt idx="7936">
                  <c:v>4</c:v>
                </c:pt>
                <c:pt idx="7937">
                  <c:v>4</c:v>
                </c:pt>
                <c:pt idx="7938">
                  <c:v>4</c:v>
                </c:pt>
                <c:pt idx="7939">
                  <c:v>4</c:v>
                </c:pt>
                <c:pt idx="7940">
                  <c:v/>
                </c:pt>
                <c:pt idx="7941">
                  <c:v>4</c:v>
                </c:pt>
                <c:pt idx="7942">
                  <c:v/>
                </c:pt>
                <c:pt idx="7943">
                  <c:v/>
                </c:pt>
                <c:pt idx="7944">
                  <c:v/>
                </c:pt>
                <c:pt idx="7945">
                  <c:v/>
                </c:pt>
                <c:pt idx="7946">
                  <c:v/>
                </c:pt>
                <c:pt idx="7947">
                  <c:v/>
                </c:pt>
                <c:pt idx="7948">
                  <c:v/>
                </c:pt>
                <c:pt idx="7949">
                  <c:v/>
                </c:pt>
                <c:pt idx="7950">
                  <c:v/>
                </c:pt>
                <c:pt idx="7951">
                  <c:v/>
                </c:pt>
                <c:pt idx="7952">
                  <c:v/>
                </c:pt>
                <c:pt idx="7953">
                  <c:v/>
                </c:pt>
                <c:pt idx="7954">
                  <c:v/>
                </c:pt>
                <c:pt idx="7955">
                  <c:v/>
                </c:pt>
                <c:pt idx="7956">
                  <c:v/>
                </c:pt>
                <c:pt idx="7957">
                  <c:v/>
                </c:pt>
                <c:pt idx="7958">
                  <c:v/>
                </c:pt>
                <c:pt idx="7959">
                  <c:v/>
                </c:pt>
                <c:pt idx="7960">
                  <c:v/>
                </c:pt>
                <c:pt idx="7961">
                  <c:v/>
                </c:pt>
                <c:pt idx="7962">
                  <c:v/>
                </c:pt>
                <c:pt idx="7963">
                  <c:v/>
                </c:pt>
                <c:pt idx="7964">
                  <c:v/>
                </c:pt>
                <c:pt idx="7965">
                  <c:v/>
                </c:pt>
                <c:pt idx="7966">
                  <c:v/>
                </c:pt>
                <c:pt idx="7967">
                  <c:v/>
                </c:pt>
                <c:pt idx="7968">
                  <c:v/>
                </c:pt>
                <c:pt idx="7969">
                  <c:v/>
                </c:pt>
                <c:pt idx="7970">
                  <c:v/>
                </c:pt>
                <c:pt idx="7971">
                  <c:v/>
                </c:pt>
                <c:pt idx="7972">
                  <c:v/>
                </c:pt>
                <c:pt idx="7973">
                  <c:v/>
                </c:pt>
                <c:pt idx="7974">
                  <c:v/>
                </c:pt>
                <c:pt idx="7975">
                  <c:v/>
                </c:pt>
                <c:pt idx="7976">
                  <c:v/>
                </c:pt>
                <c:pt idx="7977">
                  <c:v/>
                </c:pt>
                <c:pt idx="7978">
                  <c:v/>
                </c:pt>
                <c:pt idx="7979">
                  <c:v/>
                </c:pt>
                <c:pt idx="7980">
                  <c:v/>
                </c:pt>
                <c:pt idx="7981">
                  <c:v/>
                </c:pt>
                <c:pt idx="7982">
                  <c:v/>
                </c:pt>
                <c:pt idx="7983">
                  <c:v/>
                </c:pt>
                <c:pt idx="7984">
                  <c:v/>
                </c:pt>
                <c:pt idx="7985">
                  <c:v/>
                </c:pt>
                <c:pt idx="7986">
                  <c:v/>
                </c:pt>
                <c:pt idx="7987">
                  <c:v/>
                </c:pt>
                <c:pt idx="7988">
                  <c:v/>
                </c:pt>
                <c:pt idx="7989">
                  <c:v/>
                </c:pt>
                <c:pt idx="7990">
                  <c:v/>
                </c:pt>
                <c:pt idx="7991">
                  <c:v/>
                </c:pt>
                <c:pt idx="7992">
                  <c:v/>
                </c:pt>
                <c:pt idx="7993">
                  <c:v/>
                </c:pt>
                <c:pt idx="7994">
                  <c:v/>
                </c:pt>
                <c:pt idx="7995">
                  <c:v/>
                </c:pt>
                <c:pt idx="7996">
                  <c:v/>
                </c:pt>
                <c:pt idx="7997">
                  <c:v/>
                </c:pt>
                <c:pt idx="7998">
                  <c:v/>
                </c:pt>
                <c:pt idx="7999">
                  <c:v/>
                </c:pt>
                <c:pt idx="8000">
                  <c:v/>
                </c:pt>
                <c:pt idx="8001">
                  <c:v/>
                </c:pt>
                <c:pt idx="8002">
                  <c:v/>
                </c:pt>
                <c:pt idx="8003">
                  <c:v/>
                </c:pt>
                <c:pt idx="8004">
                  <c:v/>
                </c:pt>
                <c:pt idx="8005">
                  <c:v/>
                </c:pt>
                <c:pt idx="8006">
                  <c:v/>
                </c:pt>
                <c:pt idx="8007">
                  <c:v/>
                </c:pt>
                <c:pt idx="8008">
                  <c:v/>
                </c:pt>
                <c:pt idx="8009">
                  <c:v/>
                </c:pt>
                <c:pt idx="8010">
                  <c:v/>
                </c:pt>
                <c:pt idx="8011">
                  <c:v/>
                </c:pt>
                <c:pt idx="8012">
                  <c:v/>
                </c:pt>
                <c:pt idx="8013">
                  <c:v/>
                </c:pt>
                <c:pt idx="8014">
                  <c:v/>
                </c:pt>
                <c:pt idx="8015">
                  <c:v/>
                </c:pt>
                <c:pt idx="8016">
                  <c:v/>
                </c:pt>
                <c:pt idx="8017">
                  <c:v/>
                </c:pt>
                <c:pt idx="8018">
                  <c:v/>
                </c:pt>
                <c:pt idx="8019">
                  <c:v/>
                </c:pt>
                <c:pt idx="8020">
                  <c:v/>
                </c:pt>
                <c:pt idx="8021">
                  <c:v/>
                </c:pt>
                <c:pt idx="8022">
                  <c:v/>
                </c:pt>
                <c:pt idx="8023">
                  <c:v/>
                </c:pt>
                <c:pt idx="8024">
                  <c:v/>
                </c:pt>
                <c:pt idx="8025">
                  <c:v/>
                </c:pt>
                <c:pt idx="8026">
                  <c:v/>
                </c:pt>
                <c:pt idx="8027">
                  <c:v/>
                </c:pt>
                <c:pt idx="8028">
                  <c:v/>
                </c:pt>
                <c:pt idx="8029">
                  <c:v/>
                </c:pt>
                <c:pt idx="8030">
                  <c:v/>
                </c:pt>
                <c:pt idx="8031">
                  <c:v/>
                </c:pt>
                <c:pt idx="8032">
                  <c:v/>
                </c:pt>
                <c:pt idx="8033">
                  <c:v/>
                </c:pt>
                <c:pt idx="8034">
                  <c:v/>
                </c:pt>
                <c:pt idx="8035">
                  <c:v/>
                </c:pt>
                <c:pt idx="8036">
                  <c:v/>
                </c:pt>
                <c:pt idx="8037">
                  <c:v/>
                </c:pt>
                <c:pt idx="8038">
                  <c:v/>
                </c:pt>
                <c:pt idx="8039">
                  <c:v/>
                </c:pt>
                <c:pt idx="8040">
                  <c:v/>
                </c:pt>
                <c:pt idx="8041">
                  <c:v/>
                </c:pt>
                <c:pt idx="8042">
                  <c:v/>
                </c:pt>
                <c:pt idx="8043">
                  <c:v/>
                </c:pt>
                <c:pt idx="8044">
                  <c:v/>
                </c:pt>
                <c:pt idx="8045">
                  <c:v/>
                </c:pt>
                <c:pt idx="8046">
                  <c:v/>
                </c:pt>
                <c:pt idx="8047">
                  <c:v/>
                </c:pt>
                <c:pt idx="8048">
                  <c:v/>
                </c:pt>
                <c:pt idx="8049">
                  <c:v/>
                </c:pt>
                <c:pt idx="8050">
                  <c:v/>
                </c:pt>
                <c:pt idx="8051">
                  <c:v/>
                </c:pt>
                <c:pt idx="8052">
                  <c:v/>
                </c:pt>
                <c:pt idx="8053">
                  <c:v/>
                </c:pt>
                <c:pt idx="8054">
                  <c:v/>
                </c:pt>
                <c:pt idx="8055">
                  <c:v/>
                </c:pt>
                <c:pt idx="8056">
                  <c:v/>
                </c:pt>
                <c:pt idx="8057">
                  <c:v/>
                </c:pt>
                <c:pt idx="8058">
                  <c:v/>
                </c:pt>
                <c:pt idx="8059">
                  <c:v/>
                </c:pt>
                <c:pt idx="8060">
                  <c:v/>
                </c:pt>
                <c:pt idx="8061">
                  <c:v/>
                </c:pt>
                <c:pt idx="8062">
                  <c:v/>
                </c:pt>
                <c:pt idx="8063">
                  <c:v/>
                </c:pt>
                <c:pt idx="8064">
                  <c:v/>
                </c:pt>
                <c:pt idx="8065">
                  <c:v/>
                </c:pt>
                <c:pt idx="8066">
                  <c:v/>
                </c:pt>
                <c:pt idx="8067">
                  <c:v/>
                </c:pt>
                <c:pt idx="8068">
                  <c:v/>
                </c:pt>
                <c:pt idx="8069">
                  <c:v/>
                </c:pt>
                <c:pt idx="8070">
                  <c:v/>
                </c:pt>
                <c:pt idx="8071">
                  <c:v/>
                </c:pt>
                <c:pt idx="8072">
                  <c:v/>
                </c:pt>
                <c:pt idx="8073">
                  <c:v/>
                </c:pt>
                <c:pt idx="8074">
                  <c:v/>
                </c:pt>
                <c:pt idx="8075">
                  <c:v/>
                </c:pt>
                <c:pt idx="8076">
                  <c:v/>
                </c:pt>
                <c:pt idx="8077">
                  <c:v/>
                </c:pt>
                <c:pt idx="8078">
                  <c:v/>
                </c:pt>
                <c:pt idx="8079">
                  <c:v/>
                </c:pt>
                <c:pt idx="8080">
                  <c:v/>
                </c:pt>
                <c:pt idx="8081">
                  <c:v/>
                </c:pt>
                <c:pt idx="8082">
                  <c:v/>
                </c:pt>
                <c:pt idx="8083">
                  <c:v/>
                </c:pt>
                <c:pt idx="8084">
                  <c:v/>
                </c:pt>
                <c:pt idx="8085">
                  <c:v/>
                </c:pt>
                <c:pt idx="8086">
                  <c:v/>
                </c:pt>
                <c:pt idx="8087">
                  <c:v/>
                </c:pt>
                <c:pt idx="8088">
                  <c:v/>
                </c:pt>
                <c:pt idx="8089">
                  <c:v/>
                </c:pt>
                <c:pt idx="8090">
                  <c:v/>
                </c:pt>
                <c:pt idx="8091">
                  <c:v/>
                </c:pt>
                <c:pt idx="8092">
                  <c:v/>
                </c:pt>
                <c:pt idx="8093">
                  <c:v/>
                </c:pt>
                <c:pt idx="8094">
                  <c:v/>
                </c:pt>
                <c:pt idx="8095">
                  <c:v/>
                </c:pt>
                <c:pt idx="8096">
                  <c:v/>
                </c:pt>
                <c:pt idx="8097">
                  <c:v/>
                </c:pt>
                <c:pt idx="8098">
                  <c:v/>
                </c:pt>
                <c:pt idx="8099">
                  <c:v/>
                </c:pt>
                <c:pt idx="8100">
                  <c:v/>
                </c:pt>
                <c:pt idx="8101">
                  <c:v/>
                </c:pt>
                <c:pt idx="8102">
                  <c:v/>
                </c:pt>
                <c:pt idx="8103">
                  <c:v/>
                </c:pt>
                <c:pt idx="8104">
                  <c:v/>
                </c:pt>
                <c:pt idx="8105">
                  <c:v/>
                </c:pt>
                <c:pt idx="8106">
                  <c:v/>
                </c:pt>
                <c:pt idx="8107">
                  <c:v/>
                </c:pt>
                <c:pt idx="8108">
                  <c:v/>
                </c:pt>
                <c:pt idx="8109">
                  <c:v/>
                </c:pt>
                <c:pt idx="8110">
                  <c:v/>
                </c:pt>
                <c:pt idx="8111">
                  <c:v/>
                </c:pt>
                <c:pt idx="8112">
                  <c:v/>
                </c:pt>
                <c:pt idx="8113">
                  <c:v/>
                </c:pt>
                <c:pt idx="8114">
                  <c:v/>
                </c:pt>
                <c:pt idx="8115">
                  <c:v/>
                </c:pt>
                <c:pt idx="8116">
                  <c:v/>
                </c:pt>
                <c:pt idx="8117">
                  <c:v/>
                </c:pt>
                <c:pt idx="8118">
                  <c:v/>
                </c:pt>
                <c:pt idx="8119">
                  <c:v/>
                </c:pt>
                <c:pt idx="8120">
                  <c:v/>
                </c:pt>
                <c:pt idx="8121">
                  <c:v/>
                </c:pt>
                <c:pt idx="8122">
                  <c:v/>
                </c:pt>
                <c:pt idx="8123">
                  <c:v/>
                </c:pt>
                <c:pt idx="8124">
                  <c:v/>
                </c:pt>
                <c:pt idx="8125">
                  <c:v/>
                </c:pt>
                <c:pt idx="8126">
                  <c:v/>
                </c:pt>
                <c:pt idx="8127">
                  <c:v/>
                </c:pt>
                <c:pt idx="8128">
                  <c:v/>
                </c:pt>
                <c:pt idx="8129">
                  <c:v/>
                </c:pt>
                <c:pt idx="8130">
                  <c:v/>
                </c:pt>
                <c:pt idx="8131">
                  <c:v/>
                </c:pt>
                <c:pt idx="8132">
                  <c:v/>
                </c:pt>
                <c:pt idx="8133">
                  <c:v/>
                </c:pt>
                <c:pt idx="8134">
                  <c:v/>
                </c:pt>
                <c:pt idx="8135">
                  <c:v/>
                </c:pt>
                <c:pt idx="8136">
                  <c:v/>
                </c:pt>
                <c:pt idx="8137">
                  <c:v/>
                </c:pt>
                <c:pt idx="8138">
                  <c:v/>
                </c:pt>
                <c:pt idx="8139">
                  <c:v/>
                </c:pt>
                <c:pt idx="8140">
                  <c:v/>
                </c:pt>
                <c:pt idx="8141">
                  <c:v/>
                </c:pt>
                <c:pt idx="8142">
                  <c:v/>
                </c:pt>
                <c:pt idx="8143">
                  <c:v/>
                </c:pt>
                <c:pt idx="8144">
                  <c:v/>
                </c:pt>
                <c:pt idx="8145">
                  <c:v/>
                </c:pt>
                <c:pt idx="8146">
                  <c:v/>
                </c:pt>
                <c:pt idx="8147">
                  <c:v/>
                </c:pt>
                <c:pt idx="8148">
                  <c:v/>
                </c:pt>
                <c:pt idx="8149">
                  <c:v/>
                </c:pt>
                <c:pt idx="8150">
                  <c:v/>
                </c:pt>
                <c:pt idx="8151">
                  <c:v/>
                </c:pt>
                <c:pt idx="8152">
                  <c:v/>
                </c:pt>
                <c:pt idx="8153">
                  <c:v/>
                </c:pt>
                <c:pt idx="8154">
                  <c:v/>
                </c:pt>
                <c:pt idx="8155">
                  <c:v/>
                </c:pt>
                <c:pt idx="8156">
                  <c:v/>
                </c:pt>
                <c:pt idx="8157">
                  <c:v/>
                </c:pt>
                <c:pt idx="8158">
                  <c:v/>
                </c:pt>
                <c:pt idx="8159">
                  <c:v/>
                </c:pt>
                <c:pt idx="8160">
                  <c:v/>
                </c:pt>
                <c:pt idx="8161">
                  <c:v/>
                </c:pt>
                <c:pt idx="8162">
                  <c:v/>
                </c:pt>
                <c:pt idx="8163">
                  <c:v/>
                </c:pt>
                <c:pt idx="8164">
                  <c:v/>
                </c:pt>
                <c:pt idx="8165">
                  <c:v/>
                </c:pt>
                <c:pt idx="8166">
                  <c:v/>
                </c:pt>
                <c:pt idx="8167">
                  <c:v/>
                </c:pt>
                <c:pt idx="8168">
                  <c:v/>
                </c:pt>
                <c:pt idx="8169">
                  <c:v/>
                </c:pt>
                <c:pt idx="8170">
                  <c:v/>
                </c:pt>
                <c:pt idx="8171">
                  <c:v/>
                </c:pt>
                <c:pt idx="8172">
                  <c:v/>
                </c:pt>
                <c:pt idx="8173">
                  <c:v/>
                </c:pt>
                <c:pt idx="8174">
                  <c:v/>
                </c:pt>
                <c:pt idx="8175">
                  <c:v/>
                </c:pt>
                <c:pt idx="8176">
                  <c:v/>
                </c:pt>
                <c:pt idx="8177">
                  <c:v/>
                </c:pt>
                <c:pt idx="8178">
                  <c:v/>
                </c:pt>
                <c:pt idx="8179">
                  <c:v/>
                </c:pt>
                <c:pt idx="8180">
                  <c:v/>
                </c:pt>
                <c:pt idx="8181">
                  <c:v/>
                </c:pt>
                <c:pt idx="8182">
                  <c:v/>
                </c:pt>
                <c:pt idx="8183">
                  <c:v/>
                </c:pt>
                <c:pt idx="8184">
                  <c:v/>
                </c:pt>
                <c:pt idx="8185">
                  <c:v/>
                </c:pt>
                <c:pt idx="8186">
                  <c:v/>
                </c:pt>
                <c:pt idx="8187">
                  <c:v/>
                </c:pt>
                <c:pt idx="8188">
                  <c:v/>
                </c:pt>
                <c:pt idx="8189">
                  <c:v/>
                </c:pt>
                <c:pt idx="8190">
                  <c:v/>
                </c:pt>
                <c:pt idx="8191">
                  <c:v/>
                </c:pt>
                <c:pt idx="8192">
                  <c:v/>
                </c:pt>
                <c:pt idx="8193">
                  <c:v/>
                </c:pt>
                <c:pt idx="8194">
                  <c:v/>
                </c:pt>
                <c:pt idx="8195">
                  <c:v/>
                </c:pt>
                <c:pt idx="8196">
                  <c:v/>
                </c:pt>
                <c:pt idx="8197">
                  <c:v/>
                </c:pt>
                <c:pt idx="8198">
                  <c:v/>
                </c:pt>
                <c:pt idx="8199">
                  <c:v/>
                </c:pt>
                <c:pt idx="8200">
                  <c:v/>
                </c:pt>
                <c:pt idx="8201">
                  <c:v/>
                </c:pt>
                <c:pt idx="8202">
                  <c:v/>
                </c:pt>
                <c:pt idx="8203">
                  <c:v/>
                </c:pt>
                <c:pt idx="8204">
                  <c:v/>
                </c:pt>
                <c:pt idx="8205">
                  <c:v/>
                </c:pt>
                <c:pt idx="8206">
                  <c:v/>
                </c:pt>
                <c:pt idx="8207">
                  <c:v/>
                </c:pt>
                <c:pt idx="8208">
                  <c:v/>
                </c:pt>
                <c:pt idx="8209">
                  <c:v/>
                </c:pt>
                <c:pt idx="8210">
                  <c:v/>
                </c:pt>
                <c:pt idx="8211">
                  <c:v/>
                </c:pt>
                <c:pt idx="8212">
                  <c:v/>
                </c:pt>
                <c:pt idx="8213">
                  <c:v/>
                </c:pt>
                <c:pt idx="8214">
                  <c:v/>
                </c:pt>
                <c:pt idx="8215">
                  <c:v/>
                </c:pt>
                <c:pt idx="8216">
                  <c:v/>
                </c:pt>
                <c:pt idx="8217">
                  <c:v/>
                </c:pt>
                <c:pt idx="8218">
                  <c:v/>
                </c:pt>
                <c:pt idx="8219">
                  <c:v/>
                </c:pt>
                <c:pt idx="8220">
                  <c:v/>
                </c:pt>
                <c:pt idx="8221">
                  <c:v/>
                </c:pt>
                <c:pt idx="8222">
                  <c:v/>
                </c:pt>
                <c:pt idx="8223">
                  <c:v/>
                </c:pt>
                <c:pt idx="8224">
                  <c:v/>
                </c:pt>
                <c:pt idx="8225">
                  <c:v/>
                </c:pt>
                <c:pt idx="8226">
                  <c:v/>
                </c:pt>
                <c:pt idx="8227">
                  <c:v/>
                </c:pt>
                <c:pt idx="8228">
                  <c:v/>
                </c:pt>
                <c:pt idx="8229">
                  <c:v/>
                </c:pt>
                <c:pt idx="8230">
                  <c:v/>
                </c:pt>
                <c:pt idx="8231">
                  <c:v/>
                </c:pt>
                <c:pt idx="8232">
                  <c:v/>
                </c:pt>
                <c:pt idx="8233">
                  <c:v/>
                </c:pt>
                <c:pt idx="8234">
                  <c:v/>
                </c:pt>
                <c:pt idx="8235">
                  <c:v/>
                </c:pt>
                <c:pt idx="8236">
                  <c:v/>
                </c:pt>
                <c:pt idx="8237">
                  <c:v/>
                </c:pt>
                <c:pt idx="8238">
                  <c:v/>
                </c:pt>
                <c:pt idx="8239">
                  <c:v/>
                </c:pt>
                <c:pt idx="8240">
                  <c:v/>
                </c:pt>
                <c:pt idx="8241">
                  <c:v/>
                </c:pt>
                <c:pt idx="8242">
                  <c:v/>
                </c:pt>
                <c:pt idx="8243">
                  <c:v/>
                </c:pt>
                <c:pt idx="8244">
                  <c:v/>
                </c:pt>
                <c:pt idx="8245">
                  <c:v/>
                </c:pt>
                <c:pt idx="8246">
                  <c:v/>
                </c:pt>
                <c:pt idx="8247">
                  <c:v/>
                </c:pt>
                <c:pt idx="8248">
                  <c:v/>
                </c:pt>
                <c:pt idx="8249">
                  <c:v/>
                </c:pt>
                <c:pt idx="8250">
                  <c:v/>
                </c:pt>
                <c:pt idx="8251">
                  <c:v/>
                </c:pt>
                <c:pt idx="8252">
                  <c:v/>
                </c:pt>
                <c:pt idx="8253">
                  <c:v/>
                </c:pt>
                <c:pt idx="8254">
                  <c:v/>
                </c:pt>
                <c:pt idx="8255">
                  <c:v/>
                </c:pt>
                <c:pt idx="8256">
                  <c:v/>
                </c:pt>
                <c:pt idx="8257">
                  <c:v/>
                </c:pt>
                <c:pt idx="8258">
                  <c:v/>
                </c:pt>
                <c:pt idx="8259">
                  <c:v/>
                </c:pt>
                <c:pt idx="8260">
                  <c:v/>
                </c:pt>
                <c:pt idx="8261">
                  <c:v/>
                </c:pt>
                <c:pt idx="8262">
                  <c:v/>
                </c:pt>
                <c:pt idx="8263">
                  <c:v/>
                </c:pt>
                <c:pt idx="8264">
                  <c:v/>
                </c:pt>
                <c:pt idx="8265">
                  <c:v/>
                </c:pt>
                <c:pt idx="8266">
                  <c:v/>
                </c:pt>
                <c:pt idx="8267">
                  <c:v/>
                </c:pt>
                <c:pt idx="8268">
                  <c:v/>
                </c:pt>
                <c:pt idx="8269">
                  <c:v/>
                </c:pt>
                <c:pt idx="8270">
                  <c:v/>
                </c:pt>
                <c:pt idx="8271">
                  <c:v/>
                </c:pt>
                <c:pt idx="8272">
                  <c:v/>
                </c:pt>
                <c:pt idx="8273">
                  <c:v/>
                </c:pt>
                <c:pt idx="8274">
                  <c:v/>
                </c:pt>
                <c:pt idx="8275">
                  <c:v/>
                </c:pt>
                <c:pt idx="8276">
                  <c:v/>
                </c:pt>
                <c:pt idx="8277">
                  <c:v/>
                </c:pt>
                <c:pt idx="8278">
                  <c:v/>
                </c:pt>
                <c:pt idx="8279">
                  <c:v/>
                </c:pt>
                <c:pt idx="8280">
                  <c:v/>
                </c:pt>
                <c:pt idx="8281">
                  <c:v/>
                </c:pt>
                <c:pt idx="8282">
                  <c:v/>
                </c:pt>
                <c:pt idx="8283">
                  <c:v/>
                </c:pt>
                <c:pt idx="8284">
                  <c:v/>
                </c:pt>
                <c:pt idx="8285">
                  <c:v/>
                </c:pt>
                <c:pt idx="8286">
                  <c:v/>
                </c:pt>
                <c:pt idx="8287">
                  <c:v/>
                </c:pt>
                <c:pt idx="8288">
                  <c:v/>
                </c:pt>
                <c:pt idx="8289">
                  <c:v/>
                </c:pt>
                <c:pt idx="8290">
                  <c:v/>
                </c:pt>
                <c:pt idx="8291">
                  <c:v/>
                </c:pt>
                <c:pt idx="8292">
                  <c:v/>
                </c:pt>
                <c:pt idx="8293">
                  <c:v/>
                </c:pt>
                <c:pt idx="8294">
                  <c:v/>
                </c:pt>
                <c:pt idx="8295">
                  <c:v/>
                </c:pt>
                <c:pt idx="8296">
                  <c:v/>
                </c:pt>
                <c:pt idx="8297">
                  <c:v/>
                </c:pt>
                <c:pt idx="8298">
                  <c:v/>
                </c:pt>
                <c:pt idx="8299">
                  <c:v/>
                </c:pt>
                <c:pt idx="8300">
                  <c:v/>
                </c:pt>
                <c:pt idx="8301">
                  <c:v/>
                </c:pt>
                <c:pt idx="8302">
                  <c:v/>
                </c:pt>
                <c:pt idx="8303">
                  <c:v/>
                </c:pt>
                <c:pt idx="8304">
                  <c:v/>
                </c:pt>
                <c:pt idx="8305">
                  <c:v/>
                </c:pt>
                <c:pt idx="8306">
                  <c:v/>
                </c:pt>
                <c:pt idx="8307">
                  <c:v/>
                </c:pt>
                <c:pt idx="8308">
                  <c:v/>
                </c:pt>
                <c:pt idx="8309">
                  <c:v/>
                </c:pt>
                <c:pt idx="8310">
                  <c:v/>
                </c:pt>
                <c:pt idx="8311">
                  <c:v/>
                </c:pt>
                <c:pt idx="8312">
                  <c:v/>
                </c:pt>
                <c:pt idx="8313">
                  <c:v/>
                </c:pt>
                <c:pt idx="8314">
                  <c:v/>
                </c:pt>
                <c:pt idx="8315">
                  <c:v/>
                </c:pt>
                <c:pt idx="8316">
                  <c:v/>
                </c:pt>
                <c:pt idx="8317">
                  <c:v/>
                </c:pt>
                <c:pt idx="8318">
                  <c:v/>
                </c:pt>
                <c:pt idx="8319">
                  <c:v/>
                </c:pt>
                <c:pt idx="8320">
                  <c:v/>
                </c:pt>
                <c:pt idx="8321">
                  <c:v/>
                </c:pt>
                <c:pt idx="8322">
                  <c:v/>
                </c:pt>
                <c:pt idx="8323">
                  <c:v/>
                </c:pt>
                <c:pt idx="8324">
                  <c:v/>
                </c:pt>
                <c:pt idx="8325">
                  <c:v/>
                </c:pt>
                <c:pt idx="8326">
                  <c:v/>
                </c:pt>
                <c:pt idx="8327">
                  <c:v/>
                </c:pt>
                <c:pt idx="8328">
                  <c:v/>
                </c:pt>
                <c:pt idx="8329">
                  <c:v/>
                </c:pt>
                <c:pt idx="8330">
                  <c:v/>
                </c:pt>
                <c:pt idx="8331">
                  <c:v/>
                </c:pt>
                <c:pt idx="8332">
                  <c:v/>
                </c:pt>
                <c:pt idx="8333">
                  <c:v/>
                </c:pt>
                <c:pt idx="8334">
                  <c:v/>
                </c:pt>
                <c:pt idx="8335">
                  <c:v/>
                </c:pt>
                <c:pt idx="8336">
                  <c:v/>
                </c:pt>
                <c:pt idx="8337">
                  <c:v/>
                </c:pt>
                <c:pt idx="8338">
                  <c:v/>
                </c:pt>
                <c:pt idx="8339">
                  <c:v/>
                </c:pt>
                <c:pt idx="8340">
                  <c:v/>
                </c:pt>
                <c:pt idx="8341">
                  <c:v/>
                </c:pt>
                <c:pt idx="8342">
                  <c:v/>
                </c:pt>
                <c:pt idx="8343">
                  <c:v/>
                </c:pt>
                <c:pt idx="8344">
                  <c:v/>
                </c:pt>
                <c:pt idx="8345">
                  <c:v/>
                </c:pt>
                <c:pt idx="8346">
                  <c:v/>
                </c:pt>
                <c:pt idx="8347">
                  <c:v/>
                </c:pt>
                <c:pt idx="8348">
                  <c:v/>
                </c:pt>
                <c:pt idx="8349">
                  <c:v/>
                </c:pt>
                <c:pt idx="8350">
                  <c:v/>
                </c:pt>
                <c:pt idx="8351">
                  <c:v/>
                </c:pt>
                <c:pt idx="8352">
                  <c:v/>
                </c:pt>
                <c:pt idx="8353">
                  <c:v/>
                </c:pt>
                <c:pt idx="8354">
                  <c:v/>
                </c:pt>
                <c:pt idx="8355">
                  <c:v/>
                </c:pt>
                <c:pt idx="8356">
                  <c:v/>
                </c:pt>
                <c:pt idx="8357">
                  <c:v/>
                </c:pt>
                <c:pt idx="8358">
                  <c:v/>
                </c:pt>
                <c:pt idx="8359">
                  <c:v/>
                </c:pt>
                <c:pt idx="8360">
                  <c:v/>
                </c:pt>
                <c:pt idx="8361">
                  <c:v/>
                </c:pt>
                <c:pt idx="8362">
                  <c:v/>
                </c:pt>
                <c:pt idx="8363">
                  <c:v/>
                </c:pt>
                <c:pt idx="8364">
                  <c:v/>
                </c:pt>
                <c:pt idx="8365">
                  <c:v/>
                </c:pt>
                <c:pt idx="8366">
                  <c:v/>
                </c:pt>
                <c:pt idx="8367">
                  <c:v/>
                </c:pt>
                <c:pt idx="8368">
                  <c:v/>
                </c:pt>
                <c:pt idx="8369">
                  <c:v/>
                </c:pt>
                <c:pt idx="8370">
                  <c:v/>
                </c:pt>
                <c:pt idx="8371">
                  <c:v/>
                </c:pt>
                <c:pt idx="8372">
                  <c:v/>
                </c:pt>
                <c:pt idx="8373">
                  <c:v/>
                </c:pt>
                <c:pt idx="8374">
                  <c:v/>
                </c:pt>
                <c:pt idx="8375">
                  <c:v/>
                </c:pt>
                <c:pt idx="8376">
                  <c:v/>
                </c:pt>
                <c:pt idx="8377">
                  <c:v/>
                </c:pt>
                <c:pt idx="8378">
                  <c:v/>
                </c:pt>
                <c:pt idx="8379">
                  <c:v/>
                </c:pt>
                <c:pt idx="8380">
                  <c:v/>
                </c:pt>
                <c:pt idx="8381">
                  <c:v/>
                </c:pt>
                <c:pt idx="8382">
                  <c:v/>
                </c:pt>
                <c:pt idx="8383">
                  <c:v/>
                </c:pt>
                <c:pt idx="8384">
                  <c:v/>
                </c:pt>
                <c:pt idx="8385">
                  <c:v/>
                </c:pt>
                <c:pt idx="8386">
                  <c:v/>
                </c:pt>
                <c:pt idx="8387">
                  <c:v/>
                </c:pt>
                <c:pt idx="8388">
                  <c:v/>
                </c:pt>
                <c:pt idx="8389">
                  <c:v/>
                </c:pt>
                <c:pt idx="8390">
                  <c:v/>
                </c:pt>
                <c:pt idx="8391">
                  <c:v/>
                </c:pt>
                <c:pt idx="8392">
                  <c:v/>
                </c:pt>
                <c:pt idx="8393">
                  <c:v/>
                </c:pt>
                <c:pt idx="8394">
                  <c:v/>
                </c:pt>
                <c:pt idx="8395">
                  <c:v/>
                </c:pt>
                <c:pt idx="8396">
                  <c:v/>
                </c:pt>
                <c:pt idx="8397">
                  <c:v/>
                </c:pt>
                <c:pt idx="8398">
                  <c:v/>
                </c:pt>
                <c:pt idx="8399">
                  <c:v/>
                </c:pt>
                <c:pt idx="8400">
                  <c:v>112</c:v>
                </c:pt>
                <c:pt idx="8401">
                  <c:v>50</c:v>
                </c:pt>
                <c:pt idx="8402">
                  <c:v>43</c:v>
                </c:pt>
                <c:pt idx="8403">
                  <c:v>70</c:v>
                </c:pt>
                <c:pt idx="8404">
                  <c:v>216</c:v>
                </c:pt>
                <c:pt idx="8405">
                  <c:v>109</c:v>
                </c:pt>
                <c:pt idx="8406">
                  <c:v>13</c:v>
                </c:pt>
                <c:pt idx="8407">
                  <c:v>193</c:v>
                </c:pt>
                <c:pt idx="8408">
                  <c:v>14</c:v>
                </c:pt>
                <c:pt idx="8409">
                  <c:v>46</c:v>
                </c:pt>
                <c:pt idx="8410">
                  <c:v>87</c:v>
                </c:pt>
                <c:pt idx="8411">
                  <c:v>180</c:v>
                </c:pt>
                <c:pt idx="8412">
                  <c:v>106</c:v>
                </c:pt>
                <c:pt idx="8413">
                  <c:v>106</c:v>
                </c:pt>
                <c:pt idx="8414">
                  <c:v>22</c:v>
                </c:pt>
                <c:pt idx="8415">
                  <c:v>168</c:v>
                </c:pt>
                <c:pt idx="8416">
                  <c:v>102</c:v>
                </c:pt>
                <c:pt idx="8417">
                  <c:v>248</c:v>
                </c:pt>
                <c:pt idx="8418">
                  <c:v>118</c:v>
                </c:pt>
                <c:pt idx="8419">
                  <c:v>10</c:v>
                </c:pt>
                <c:pt idx="8420">
                  <c:v>24</c:v>
                </c:pt>
                <c:pt idx="8421">
                  <c:v>74</c:v>
                </c:pt>
                <c:pt idx="8422">
                  <c:v>129</c:v>
                </c:pt>
                <c:pt idx="8423">
                  <c:v>29</c:v>
                </c:pt>
                <c:pt idx="8424">
                  <c:v>90</c:v>
                </c:pt>
                <c:pt idx="8425">
                  <c:v>147</c:v>
                </c:pt>
                <c:pt idx="8426">
                  <c:v>2</c:v>
                </c:pt>
                <c:pt idx="8427">
                  <c:v>176</c:v>
                </c:pt>
                <c:pt idx="8428">
                  <c:v>50</c:v>
                </c:pt>
                <c:pt idx="8429">
                  <c:v>12</c:v>
                </c:pt>
                <c:pt idx="8430">
                  <c:v>48</c:v>
                </c:pt>
                <c:pt idx="8431">
                  <c:v>202</c:v>
                </c:pt>
                <c:pt idx="8432">
                  <c:v>36</c:v>
                </c:pt>
                <c:pt idx="8433">
                  <c:v>103</c:v>
                </c:pt>
                <c:pt idx="8434">
                  <c:v>35</c:v>
                </c:pt>
                <c:pt idx="8435">
                  <c:v>31</c:v>
                </c:pt>
                <c:pt idx="8436">
                  <c:v>224</c:v>
                </c:pt>
                <c:pt idx="8437">
                  <c:v>11</c:v>
                </c:pt>
                <c:pt idx="8438">
                  <c:v>97</c:v>
                </c:pt>
                <c:pt idx="8439">
                  <c:v>110</c:v>
                </c:pt>
                <c:pt idx="8440">
                  <c:v>31</c:v>
                </c:pt>
                <c:pt idx="8441">
                  <c:v>105</c:v>
                </c:pt>
                <c:pt idx="8442">
                  <c:v>95</c:v>
                </c:pt>
                <c:pt idx="8443">
                  <c:v>84</c:v>
                </c:pt>
                <c:pt idx="8444">
                  <c:v>156</c:v>
                </c:pt>
                <c:pt idx="8445">
                  <c:v>40</c:v>
                </c:pt>
                <c:pt idx="8446">
                  <c:v>10</c:v>
                </c:pt>
                <c:pt idx="8447">
                  <c:v>213</c:v>
                </c:pt>
                <c:pt idx="8448">
                  <c:v>12</c:v>
                </c:pt>
                <c:pt idx="8449">
                  <c:v>90</c:v>
                </c:pt>
                <c:pt idx="8450">
                  <c:v>183</c:v>
                </c:pt>
                <c:pt idx="8451">
                  <c:v>115</c:v>
                </c:pt>
                <c:pt idx="8452">
                  <c:v>91</c:v>
                </c:pt>
                <c:pt idx="8453">
                  <c:v>4</c:v>
                </c:pt>
                <c:pt idx="8454">
                  <c:v>181</c:v>
                </c:pt>
                <c:pt idx="8455">
                  <c:v>107</c:v>
                </c:pt>
                <c:pt idx="8456">
                  <c:v>183</c:v>
                </c:pt>
                <c:pt idx="8457">
                  <c:v>110</c:v>
                </c:pt>
                <c:pt idx="8458">
                  <c:v>23</c:v>
                </c:pt>
                <c:pt idx="8459">
                  <c:v>38</c:v>
                </c:pt>
                <c:pt idx="8460">
                  <c:v>60</c:v>
                </c:pt>
                <c:pt idx="8461">
                  <c:v>71</c:v>
                </c:pt>
                <c:pt idx="8462">
                  <c:v>59</c:v>
                </c:pt>
                <c:pt idx="8463">
                  <c:v>3</c:v>
                </c:pt>
                <c:pt idx="8464">
                  <c:v>195</c:v>
                </c:pt>
                <c:pt idx="8465">
                  <c:v>74</c:v>
                </c:pt>
                <c:pt idx="8466">
                  <c:v>128</c:v>
                </c:pt>
                <c:pt idx="8467">
                  <c:v>200</c:v>
                </c:pt>
                <c:pt idx="8468">
                  <c:v>0</c:v>
                </c:pt>
                <c:pt idx="8469">
                  <c:v>33</c:v>
                </c:pt>
                <c:pt idx="8470">
                  <c:v>202</c:v>
                </c:pt>
                <c:pt idx="8471">
                  <c:v>91</c:v>
                </c:pt>
                <c:pt idx="8472">
                  <c:v>3</c:v>
                </c:pt>
                <c:pt idx="8473">
                  <c:v>172</c:v>
                </c:pt>
                <c:pt idx="8474">
                  <c:v>216</c:v>
                </c:pt>
                <c:pt idx="8475">
                  <c:v>206</c:v>
                </c:pt>
                <c:pt idx="8476">
                  <c:v>22</c:v>
                </c:pt>
                <c:pt idx="8477">
                  <c:v>31</c:v>
                </c:pt>
                <c:pt idx="8478">
                  <c:v/>
                </c:pt>
                <c:pt idx="8479">
                  <c:v>60</c:v>
                </c:pt>
                <c:pt idx="8480">
                  <c:v>35</c:v>
                </c:pt>
                <c:pt idx="8481">
                  <c:v>50</c:v>
                </c:pt>
                <c:pt idx="8482">
                  <c:v>5</c:v>
                </c:pt>
                <c:pt idx="8483">
                  <c:v>19</c:v>
                </c:pt>
                <c:pt idx="8484">
                  <c:v/>
                </c:pt>
                <c:pt idx="8485">
                  <c:v>13</c:v>
                </c:pt>
                <c:pt idx="8486">
                  <c:v>39</c:v>
                </c:pt>
                <c:pt idx="8487">
                  <c:v>70</c:v>
                </c:pt>
                <c:pt idx="8488">
                  <c:v>126</c:v>
                </c:pt>
                <c:pt idx="8489">
                  <c:v>150</c:v>
                </c:pt>
                <c:pt idx="8490">
                  <c:v>86</c:v>
                </c:pt>
                <c:pt idx="8491">
                  <c:v>133</c:v>
                </c:pt>
                <c:pt idx="8492">
                  <c:v>12</c:v>
                </c:pt>
                <c:pt idx="8493">
                  <c:v>22</c:v>
                </c:pt>
                <c:pt idx="8494">
                  <c:v>120</c:v>
                </c:pt>
                <c:pt idx="8495">
                  <c:v>35</c:v>
                </c:pt>
                <c:pt idx="8496">
                  <c:v/>
                </c:pt>
                <c:pt idx="8497">
                  <c:v>9</c:v>
                </c:pt>
                <c:pt idx="8498">
                  <c:v>92</c:v>
                </c:pt>
                <c:pt idx="8499">
                  <c:v>80</c:v>
                </c:pt>
                <c:pt idx="8500">
                  <c:v>26</c:v>
                </c:pt>
                <c:pt idx="8501">
                  <c:v>72</c:v>
                </c:pt>
                <c:pt idx="8502">
                  <c:v>94</c:v>
                </c:pt>
                <c:pt idx="8503">
                  <c:v>35</c:v>
                </c:pt>
                <c:pt idx="8504">
                  <c:v>66</c:v>
                </c:pt>
                <c:pt idx="8505">
                  <c:v>71</c:v>
                </c:pt>
                <c:pt idx="8506">
                  <c:v/>
                </c:pt>
                <c:pt idx="8507">
                  <c:v>40</c:v>
                </c:pt>
                <c:pt idx="8508">
                  <c:v>30</c:v>
                </c:pt>
                <c:pt idx="8509">
                  <c:v>27</c:v>
                </c:pt>
                <c:pt idx="8510">
                  <c:v>18</c:v>
                </c:pt>
                <c:pt idx="8511">
                  <c:v>91</c:v>
                </c:pt>
                <c:pt idx="8512">
                  <c:v>26</c:v>
                </c:pt>
                <c:pt idx="8513">
                  <c:v>111</c:v>
                </c:pt>
                <c:pt idx="8514">
                  <c:v>19</c:v>
                </c:pt>
                <c:pt idx="8515">
                  <c:v>42</c:v>
                </c:pt>
                <c:pt idx="8516">
                  <c:v>150</c:v>
                </c:pt>
                <c:pt idx="8517">
                  <c:v>184</c:v>
                </c:pt>
                <c:pt idx="8518">
                  <c:v>106</c:v>
                </c:pt>
                <c:pt idx="8519">
                  <c:v>204</c:v>
                </c:pt>
                <c:pt idx="8520">
                  <c:v/>
                </c:pt>
                <c:pt idx="8521">
                  <c:v/>
                </c:pt>
                <c:pt idx="8522">
                  <c:v>210</c:v>
                </c:pt>
                <c:pt idx="8523">
                  <c:v>163</c:v>
                </c:pt>
                <c:pt idx="8524">
                  <c:v>8</c:v>
                </c:pt>
                <c:pt idx="8525">
                  <c:v>82</c:v>
                </c:pt>
                <c:pt idx="8526">
                  <c:v/>
                </c:pt>
                <c:pt idx="8527">
                  <c:v>30</c:v>
                </c:pt>
                <c:pt idx="8528">
                  <c:v>48</c:v>
                </c:pt>
                <c:pt idx="8529">
                  <c:v>97</c:v>
                </c:pt>
                <c:pt idx="8530">
                  <c:v>21</c:v>
                </c:pt>
                <c:pt idx="8531">
                  <c:v>99</c:v>
                </c:pt>
                <c:pt idx="8532">
                  <c:v/>
                </c:pt>
                <c:pt idx="8533">
                  <c:v/>
                </c:pt>
                <c:pt idx="8534">
                  <c:v>129</c:v>
                </c:pt>
                <c:pt idx="8535">
                  <c:v>96</c:v>
                </c:pt>
                <c:pt idx="8536">
                  <c:v>197</c:v>
                </c:pt>
                <c:pt idx="8537">
                  <c:v>32</c:v>
                </c:pt>
                <c:pt idx="8538">
                  <c:v>1</c:v>
                </c:pt>
                <c:pt idx="8539">
                  <c:v>5</c:v>
                </c:pt>
                <c:pt idx="8540">
                  <c:v/>
                </c:pt>
                <c:pt idx="8541">
                  <c:v>103</c:v>
                </c:pt>
                <c:pt idx="8542">
                  <c:v/>
                </c:pt>
                <c:pt idx="8543">
                  <c:v/>
                </c:pt>
                <c:pt idx="8544">
                  <c:v/>
                </c:pt>
                <c:pt idx="8545">
                  <c:v/>
                </c:pt>
                <c:pt idx="8546">
                  <c:v/>
                </c:pt>
                <c:pt idx="8547">
                  <c:v/>
                </c:pt>
                <c:pt idx="8548">
                  <c:v/>
                </c:pt>
                <c:pt idx="8549">
                  <c:v/>
                </c:pt>
                <c:pt idx="8550">
                  <c:v/>
                </c:pt>
                <c:pt idx="8551">
                  <c:v/>
                </c:pt>
                <c:pt idx="8552">
                  <c:v/>
                </c:pt>
                <c:pt idx="8553">
                  <c:v/>
                </c:pt>
                <c:pt idx="8554">
                  <c:v/>
                </c:pt>
                <c:pt idx="8555">
                  <c:v/>
                </c:pt>
                <c:pt idx="8556">
                  <c:v/>
                </c:pt>
                <c:pt idx="8557">
                  <c:v/>
                </c:pt>
                <c:pt idx="8558">
                  <c:v/>
                </c:pt>
                <c:pt idx="8559">
                  <c:v/>
                </c:pt>
                <c:pt idx="8560">
                  <c:v/>
                </c:pt>
                <c:pt idx="8561">
                  <c:v/>
                </c:pt>
                <c:pt idx="8562">
                  <c:v/>
                </c:pt>
                <c:pt idx="8563">
                  <c:v/>
                </c:pt>
                <c:pt idx="8564">
                  <c:v/>
                </c:pt>
                <c:pt idx="8565">
                  <c:v/>
                </c:pt>
                <c:pt idx="8566">
                  <c:v/>
                </c:pt>
                <c:pt idx="8567">
                  <c:v/>
                </c:pt>
                <c:pt idx="8568">
                  <c:v/>
                </c:pt>
                <c:pt idx="8569">
                  <c:v/>
                </c:pt>
                <c:pt idx="8570">
                  <c:v/>
                </c:pt>
                <c:pt idx="8571">
                  <c:v/>
                </c:pt>
                <c:pt idx="8572">
                  <c:v/>
                </c:pt>
                <c:pt idx="8573">
                  <c:v/>
                </c:pt>
                <c:pt idx="8574">
                  <c:v/>
                </c:pt>
                <c:pt idx="8575">
                  <c:v/>
                </c:pt>
                <c:pt idx="8576">
                  <c:v/>
                </c:pt>
                <c:pt idx="8577">
                  <c:v/>
                </c:pt>
                <c:pt idx="8578">
                  <c:v/>
                </c:pt>
                <c:pt idx="8579">
                  <c:v/>
                </c:pt>
                <c:pt idx="8580">
                  <c:v/>
                </c:pt>
                <c:pt idx="8581">
                  <c:v/>
                </c:pt>
                <c:pt idx="8582">
                  <c:v/>
                </c:pt>
                <c:pt idx="8583">
                  <c:v/>
                </c:pt>
                <c:pt idx="8584">
                  <c:v/>
                </c:pt>
                <c:pt idx="8585">
                  <c:v/>
                </c:pt>
                <c:pt idx="8586">
                  <c:v/>
                </c:pt>
                <c:pt idx="8587">
                  <c:v/>
                </c:pt>
                <c:pt idx="8588">
                  <c:v/>
                </c:pt>
                <c:pt idx="8589">
                  <c:v/>
                </c:pt>
                <c:pt idx="8590">
                  <c:v/>
                </c:pt>
                <c:pt idx="8591">
                  <c:v/>
                </c:pt>
                <c:pt idx="8592">
                  <c:v/>
                </c:pt>
                <c:pt idx="8593">
                  <c:v/>
                </c:pt>
                <c:pt idx="8594">
                  <c:v/>
                </c:pt>
                <c:pt idx="8595">
                  <c:v/>
                </c:pt>
                <c:pt idx="8596">
                  <c:v/>
                </c:pt>
                <c:pt idx="8597">
                  <c:v/>
                </c:pt>
                <c:pt idx="8598">
                  <c:v/>
                </c:pt>
                <c:pt idx="8599">
                  <c:v/>
                </c:pt>
                <c:pt idx="8600">
                  <c:v/>
                </c:pt>
                <c:pt idx="8601">
                  <c:v/>
                </c:pt>
                <c:pt idx="8602">
                  <c:v/>
                </c:pt>
                <c:pt idx="8603">
                  <c:v/>
                </c:pt>
                <c:pt idx="8604">
                  <c:v/>
                </c:pt>
                <c:pt idx="8605">
                  <c:v/>
                </c:pt>
                <c:pt idx="8606">
                  <c:v/>
                </c:pt>
                <c:pt idx="8607">
                  <c:v/>
                </c:pt>
                <c:pt idx="8608">
                  <c:v/>
                </c:pt>
                <c:pt idx="8609">
                  <c:v/>
                </c:pt>
                <c:pt idx="8610">
                  <c:v/>
                </c:pt>
                <c:pt idx="8611">
                  <c:v/>
                </c:pt>
                <c:pt idx="8612">
                  <c:v/>
                </c:pt>
                <c:pt idx="8613">
                  <c:v/>
                </c:pt>
                <c:pt idx="8614">
                  <c:v/>
                </c:pt>
                <c:pt idx="8615">
                  <c:v/>
                </c:pt>
                <c:pt idx="8616">
                  <c:v/>
                </c:pt>
                <c:pt idx="8617">
                  <c:v/>
                </c:pt>
                <c:pt idx="8618">
                  <c:v/>
                </c:pt>
                <c:pt idx="8619">
                  <c:v/>
                </c:pt>
                <c:pt idx="8620">
                  <c:v/>
                </c:pt>
                <c:pt idx="8621">
                  <c:v/>
                </c:pt>
                <c:pt idx="8622">
                  <c:v/>
                </c:pt>
                <c:pt idx="8623">
                  <c:v/>
                </c:pt>
                <c:pt idx="8624">
                  <c:v/>
                </c:pt>
                <c:pt idx="8625">
                  <c:v/>
                </c:pt>
                <c:pt idx="8626">
                  <c:v/>
                </c:pt>
                <c:pt idx="8627">
                  <c:v/>
                </c:pt>
                <c:pt idx="8628">
                  <c:v/>
                </c:pt>
                <c:pt idx="8629">
                  <c:v/>
                </c:pt>
                <c:pt idx="8630">
                  <c:v/>
                </c:pt>
                <c:pt idx="8631">
                  <c:v/>
                </c:pt>
                <c:pt idx="8632">
                  <c:v/>
                </c:pt>
                <c:pt idx="8633">
                  <c:v/>
                </c:pt>
                <c:pt idx="8634">
                  <c:v/>
                </c:pt>
                <c:pt idx="8635">
                  <c:v/>
                </c:pt>
                <c:pt idx="8636">
                  <c:v/>
                </c:pt>
                <c:pt idx="8637">
                  <c:v/>
                </c:pt>
                <c:pt idx="8638">
                  <c:v/>
                </c:pt>
                <c:pt idx="8639">
                  <c:v/>
                </c:pt>
                <c:pt idx="8640">
                  <c:v/>
                </c:pt>
                <c:pt idx="8641">
                  <c:v/>
                </c:pt>
                <c:pt idx="8642">
                  <c:v/>
                </c:pt>
                <c:pt idx="8643">
                  <c:v/>
                </c:pt>
                <c:pt idx="8644">
                  <c:v/>
                </c:pt>
                <c:pt idx="8645">
                  <c:v/>
                </c:pt>
                <c:pt idx="8646">
                  <c:v/>
                </c:pt>
                <c:pt idx="8647">
                  <c:v/>
                </c:pt>
                <c:pt idx="8648">
                  <c:v/>
                </c:pt>
                <c:pt idx="8649">
                  <c:v/>
                </c:pt>
                <c:pt idx="8650">
                  <c:v/>
                </c:pt>
                <c:pt idx="8651">
                  <c:v/>
                </c:pt>
                <c:pt idx="8652">
                  <c:v/>
                </c:pt>
                <c:pt idx="8653">
                  <c:v/>
                </c:pt>
                <c:pt idx="8654">
                  <c:v/>
                </c:pt>
                <c:pt idx="8655">
                  <c:v/>
                </c:pt>
                <c:pt idx="8656">
                  <c:v/>
                </c:pt>
                <c:pt idx="8657">
                  <c:v/>
                </c:pt>
                <c:pt idx="8658">
                  <c:v/>
                </c:pt>
                <c:pt idx="8659">
                  <c:v/>
                </c:pt>
                <c:pt idx="8660">
                  <c:v/>
                </c:pt>
                <c:pt idx="8661">
                  <c:v/>
                </c:pt>
                <c:pt idx="8662">
                  <c:v/>
                </c:pt>
                <c:pt idx="8663">
                  <c:v/>
                </c:pt>
                <c:pt idx="8664">
                  <c:v/>
                </c:pt>
                <c:pt idx="8665">
                  <c:v/>
                </c:pt>
                <c:pt idx="8666">
                  <c:v/>
                </c:pt>
                <c:pt idx="8667">
                  <c:v/>
                </c:pt>
                <c:pt idx="8668">
                  <c:v/>
                </c:pt>
                <c:pt idx="8669">
                  <c:v/>
                </c:pt>
                <c:pt idx="8670">
                  <c:v/>
                </c:pt>
                <c:pt idx="8671">
                  <c:v/>
                </c:pt>
                <c:pt idx="8672">
                  <c:v/>
                </c:pt>
                <c:pt idx="8673">
                  <c:v/>
                </c:pt>
                <c:pt idx="8674">
                  <c:v/>
                </c:pt>
                <c:pt idx="8675">
                  <c:v/>
                </c:pt>
                <c:pt idx="8676">
                  <c:v/>
                </c:pt>
                <c:pt idx="8677">
                  <c:v/>
                </c:pt>
                <c:pt idx="8678">
                  <c:v/>
                </c:pt>
                <c:pt idx="8679">
                  <c:v/>
                </c:pt>
                <c:pt idx="8680">
                  <c:v/>
                </c:pt>
                <c:pt idx="8681">
                  <c:v/>
                </c:pt>
                <c:pt idx="8682">
                  <c:v/>
                </c:pt>
                <c:pt idx="8683">
                  <c:v/>
                </c:pt>
                <c:pt idx="8684">
                  <c:v/>
                </c:pt>
                <c:pt idx="8685">
                  <c:v/>
                </c:pt>
                <c:pt idx="8686">
                  <c:v/>
                </c:pt>
                <c:pt idx="8687">
                  <c:v/>
                </c:pt>
                <c:pt idx="8688">
                  <c:v/>
                </c:pt>
                <c:pt idx="8689">
                  <c:v/>
                </c:pt>
                <c:pt idx="8690">
                  <c:v/>
                </c:pt>
                <c:pt idx="8691">
                  <c:v/>
                </c:pt>
                <c:pt idx="8692">
                  <c:v/>
                </c:pt>
                <c:pt idx="8693">
                  <c:v/>
                </c:pt>
                <c:pt idx="8694">
                  <c:v/>
                </c:pt>
                <c:pt idx="8695">
                  <c:v/>
                </c:pt>
                <c:pt idx="8696">
                  <c:v/>
                </c:pt>
                <c:pt idx="8697">
                  <c:v/>
                </c:pt>
                <c:pt idx="8698">
                  <c:v/>
                </c:pt>
                <c:pt idx="8699">
                  <c:v/>
                </c:pt>
                <c:pt idx="8700">
                  <c:v/>
                </c:pt>
                <c:pt idx="8701">
                  <c:v/>
                </c:pt>
                <c:pt idx="8702">
                  <c:v/>
                </c:pt>
                <c:pt idx="8703">
                  <c:v/>
                </c:pt>
                <c:pt idx="8704">
                  <c:v/>
                </c:pt>
                <c:pt idx="8705">
                  <c:v/>
                </c:pt>
                <c:pt idx="8706">
                  <c:v/>
                </c:pt>
                <c:pt idx="8707">
                  <c:v/>
                </c:pt>
                <c:pt idx="8708">
                  <c:v/>
                </c:pt>
                <c:pt idx="8709">
                  <c:v/>
                </c:pt>
                <c:pt idx="8710">
                  <c:v/>
                </c:pt>
                <c:pt idx="8711">
                  <c:v/>
                </c:pt>
                <c:pt idx="8712">
                  <c:v/>
                </c:pt>
                <c:pt idx="8713">
                  <c:v/>
                </c:pt>
                <c:pt idx="8714">
                  <c:v/>
                </c:pt>
                <c:pt idx="8715">
                  <c:v/>
                </c:pt>
                <c:pt idx="8716">
                  <c:v/>
                </c:pt>
                <c:pt idx="8717">
                  <c:v/>
                </c:pt>
                <c:pt idx="8718">
                  <c:v/>
                </c:pt>
                <c:pt idx="8719">
                  <c:v/>
                </c:pt>
                <c:pt idx="8720">
                  <c:v/>
                </c:pt>
                <c:pt idx="8721">
                  <c:v/>
                </c:pt>
                <c:pt idx="8722">
                  <c:v/>
                </c:pt>
                <c:pt idx="8723">
                  <c:v/>
                </c:pt>
                <c:pt idx="8724">
                  <c:v/>
                </c:pt>
                <c:pt idx="8725">
                  <c:v/>
                </c:pt>
                <c:pt idx="8726">
                  <c:v/>
                </c:pt>
                <c:pt idx="8727">
                  <c:v/>
                </c:pt>
                <c:pt idx="8728">
                  <c:v/>
                </c:pt>
                <c:pt idx="8729">
                  <c:v/>
                </c:pt>
                <c:pt idx="8730">
                  <c:v/>
                </c:pt>
                <c:pt idx="8731">
                  <c:v/>
                </c:pt>
                <c:pt idx="8732">
                  <c:v/>
                </c:pt>
                <c:pt idx="8733">
                  <c:v/>
                </c:pt>
                <c:pt idx="8734">
                  <c:v/>
                </c:pt>
                <c:pt idx="8735">
                  <c:v/>
                </c:pt>
                <c:pt idx="8736">
                  <c:v/>
                </c:pt>
                <c:pt idx="8737">
                  <c:v/>
                </c:pt>
                <c:pt idx="8738">
                  <c:v/>
                </c:pt>
                <c:pt idx="8739">
                  <c:v/>
                </c:pt>
                <c:pt idx="8740">
                  <c:v/>
                </c:pt>
                <c:pt idx="8741">
                  <c:v/>
                </c:pt>
                <c:pt idx="8742">
                  <c:v/>
                </c:pt>
                <c:pt idx="8743">
                  <c:v/>
                </c:pt>
                <c:pt idx="8744">
                  <c:v/>
                </c:pt>
                <c:pt idx="8745">
                  <c:v/>
                </c:pt>
                <c:pt idx="8746">
                  <c:v/>
                </c:pt>
                <c:pt idx="8747">
                  <c:v/>
                </c:pt>
                <c:pt idx="8748">
                  <c:v/>
                </c:pt>
                <c:pt idx="8749">
                  <c:v/>
                </c:pt>
                <c:pt idx="8750">
                  <c:v/>
                </c:pt>
                <c:pt idx="8751">
                  <c:v/>
                </c:pt>
                <c:pt idx="8752">
                  <c:v/>
                </c:pt>
                <c:pt idx="8753">
                  <c:v/>
                </c:pt>
                <c:pt idx="8754">
                  <c:v/>
                </c:pt>
                <c:pt idx="8755">
                  <c:v/>
                </c:pt>
                <c:pt idx="8756">
                  <c:v/>
                </c:pt>
                <c:pt idx="8757">
                  <c:v/>
                </c:pt>
                <c:pt idx="8758">
                  <c:v/>
                </c:pt>
                <c:pt idx="8759">
                  <c:v/>
                </c:pt>
                <c:pt idx="8760">
                  <c:v/>
                </c:pt>
                <c:pt idx="8761">
                  <c:v/>
                </c:pt>
                <c:pt idx="8762">
                  <c:v/>
                </c:pt>
                <c:pt idx="8763">
                  <c:v/>
                </c:pt>
                <c:pt idx="8764">
                  <c:v/>
                </c:pt>
                <c:pt idx="8765">
                  <c:v/>
                </c:pt>
                <c:pt idx="8766">
                  <c:v/>
                </c:pt>
                <c:pt idx="8767">
                  <c:v/>
                </c:pt>
                <c:pt idx="8768">
                  <c:v/>
                </c:pt>
                <c:pt idx="8769">
                  <c:v/>
                </c:pt>
                <c:pt idx="8770">
                  <c:v/>
                </c:pt>
                <c:pt idx="8771">
                  <c:v/>
                </c:pt>
                <c:pt idx="8772">
                  <c:v/>
                </c:pt>
                <c:pt idx="8773">
                  <c:v/>
                </c:pt>
                <c:pt idx="8774">
                  <c:v/>
                </c:pt>
                <c:pt idx="8775">
                  <c:v/>
                </c:pt>
                <c:pt idx="8776">
                  <c:v/>
                </c:pt>
                <c:pt idx="8777">
                  <c:v/>
                </c:pt>
                <c:pt idx="8778">
                  <c:v/>
                </c:pt>
                <c:pt idx="8779">
                  <c:v/>
                </c:pt>
                <c:pt idx="8780">
                  <c:v/>
                </c:pt>
                <c:pt idx="8781">
                  <c:v/>
                </c:pt>
                <c:pt idx="8782">
                  <c:v/>
                </c:pt>
                <c:pt idx="8783">
                  <c:v/>
                </c:pt>
                <c:pt idx="8784">
                  <c:v/>
                </c:pt>
                <c:pt idx="8785">
                  <c:v/>
                </c:pt>
                <c:pt idx="8786">
                  <c:v/>
                </c:pt>
                <c:pt idx="8787">
                  <c:v/>
                </c:pt>
                <c:pt idx="8788">
                  <c:v/>
                </c:pt>
                <c:pt idx="8789">
                  <c:v/>
                </c:pt>
                <c:pt idx="8790">
                  <c:v/>
                </c:pt>
                <c:pt idx="8791">
                  <c:v/>
                </c:pt>
                <c:pt idx="8792">
                  <c:v/>
                </c:pt>
                <c:pt idx="8793">
                  <c:v/>
                </c:pt>
                <c:pt idx="8794">
                  <c:v/>
                </c:pt>
                <c:pt idx="8795">
                  <c:v/>
                </c:pt>
                <c:pt idx="8796">
                  <c:v/>
                </c:pt>
                <c:pt idx="8797">
                  <c:v/>
                </c:pt>
                <c:pt idx="8798">
                  <c:v/>
                </c:pt>
                <c:pt idx="8799">
                  <c:v/>
                </c:pt>
                <c:pt idx="8800">
                  <c:v/>
                </c:pt>
                <c:pt idx="8801">
                  <c:v/>
                </c:pt>
                <c:pt idx="8802">
                  <c:v/>
                </c:pt>
                <c:pt idx="8803">
                  <c:v/>
                </c:pt>
                <c:pt idx="8804">
                  <c:v/>
                </c:pt>
                <c:pt idx="8805">
                  <c:v/>
                </c:pt>
                <c:pt idx="8806">
                  <c:v/>
                </c:pt>
                <c:pt idx="8807">
                  <c:v/>
                </c:pt>
                <c:pt idx="8808">
                  <c:v/>
                </c:pt>
                <c:pt idx="8809">
                  <c:v/>
                </c:pt>
                <c:pt idx="8810">
                  <c:v/>
                </c:pt>
                <c:pt idx="8811">
                  <c:v/>
                </c:pt>
                <c:pt idx="8812">
                  <c:v/>
                </c:pt>
                <c:pt idx="8813">
                  <c:v/>
                </c:pt>
                <c:pt idx="8814">
                  <c:v/>
                </c:pt>
                <c:pt idx="8815">
                  <c:v/>
                </c:pt>
                <c:pt idx="8816">
                  <c:v/>
                </c:pt>
                <c:pt idx="8817">
                  <c:v/>
                </c:pt>
                <c:pt idx="8818">
                  <c:v/>
                </c:pt>
                <c:pt idx="8819">
                  <c:v/>
                </c:pt>
                <c:pt idx="8820">
                  <c:v/>
                </c:pt>
                <c:pt idx="8821">
                  <c:v/>
                </c:pt>
                <c:pt idx="8822">
                  <c:v/>
                </c:pt>
                <c:pt idx="8823">
                  <c:v/>
                </c:pt>
                <c:pt idx="8824">
                  <c:v/>
                </c:pt>
                <c:pt idx="8825">
                  <c:v/>
                </c:pt>
                <c:pt idx="8826">
                  <c:v/>
                </c:pt>
                <c:pt idx="8827">
                  <c:v/>
                </c:pt>
                <c:pt idx="8828">
                  <c:v/>
                </c:pt>
                <c:pt idx="8829">
                  <c:v/>
                </c:pt>
                <c:pt idx="8830">
                  <c:v/>
                </c:pt>
                <c:pt idx="8831">
                  <c:v/>
                </c:pt>
                <c:pt idx="8832">
                  <c:v/>
                </c:pt>
                <c:pt idx="8833">
                  <c:v/>
                </c:pt>
                <c:pt idx="8834">
                  <c:v/>
                </c:pt>
                <c:pt idx="8835">
                  <c:v/>
                </c:pt>
                <c:pt idx="8836">
                  <c:v/>
                </c:pt>
                <c:pt idx="8837">
                  <c:v/>
                </c:pt>
                <c:pt idx="8838">
                  <c:v/>
                </c:pt>
                <c:pt idx="8839">
                  <c:v/>
                </c:pt>
                <c:pt idx="8840">
                  <c:v/>
                </c:pt>
                <c:pt idx="8841">
                  <c:v/>
                </c:pt>
                <c:pt idx="8842">
                  <c:v/>
                </c:pt>
                <c:pt idx="8843">
                  <c:v/>
                </c:pt>
                <c:pt idx="8844">
                  <c:v/>
                </c:pt>
                <c:pt idx="8845">
                  <c:v/>
                </c:pt>
                <c:pt idx="8846">
                  <c:v/>
                </c:pt>
                <c:pt idx="8847">
                  <c:v/>
                </c:pt>
                <c:pt idx="8848">
                  <c:v/>
                </c:pt>
                <c:pt idx="8849">
                  <c:v/>
                </c:pt>
                <c:pt idx="8850">
                  <c:v/>
                </c:pt>
                <c:pt idx="8851">
                  <c:v/>
                </c:pt>
                <c:pt idx="8852">
                  <c:v/>
                </c:pt>
                <c:pt idx="8853">
                  <c:v/>
                </c:pt>
                <c:pt idx="8854">
                  <c:v/>
                </c:pt>
                <c:pt idx="8855">
                  <c:v/>
                </c:pt>
                <c:pt idx="8856">
                  <c:v/>
                </c:pt>
                <c:pt idx="8857">
                  <c:v/>
                </c:pt>
                <c:pt idx="8858">
                  <c:v/>
                </c:pt>
                <c:pt idx="8859">
                  <c:v/>
                </c:pt>
                <c:pt idx="8860">
                  <c:v/>
                </c:pt>
                <c:pt idx="8861">
                  <c:v/>
                </c:pt>
                <c:pt idx="8862">
                  <c:v/>
                </c:pt>
                <c:pt idx="8863">
                  <c:v/>
                </c:pt>
                <c:pt idx="8864">
                  <c:v/>
                </c:pt>
                <c:pt idx="8865">
                  <c:v/>
                </c:pt>
                <c:pt idx="8866">
                  <c:v/>
                </c:pt>
                <c:pt idx="8867">
                  <c:v/>
                </c:pt>
                <c:pt idx="8868">
                  <c:v/>
                </c:pt>
                <c:pt idx="8869">
                  <c:v/>
                </c:pt>
                <c:pt idx="8870">
                  <c:v/>
                </c:pt>
                <c:pt idx="8871">
                  <c:v/>
                </c:pt>
                <c:pt idx="8872">
                  <c:v/>
                </c:pt>
                <c:pt idx="8873">
                  <c:v/>
                </c:pt>
                <c:pt idx="8874">
                  <c:v/>
                </c:pt>
                <c:pt idx="8875">
                  <c:v/>
                </c:pt>
                <c:pt idx="8876">
                  <c:v/>
                </c:pt>
                <c:pt idx="8877">
                  <c:v/>
                </c:pt>
                <c:pt idx="8878">
                  <c:v/>
                </c:pt>
                <c:pt idx="8879">
                  <c:v/>
                </c:pt>
                <c:pt idx="8880">
                  <c:v/>
                </c:pt>
                <c:pt idx="8881">
                  <c:v/>
                </c:pt>
                <c:pt idx="8882">
                  <c:v/>
                </c:pt>
                <c:pt idx="8883">
                  <c:v/>
                </c:pt>
                <c:pt idx="8884">
                  <c:v/>
                </c:pt>
                <c:pt idx="8885">
                  <c:v/>
                </c:pt>
                <c:pt idx="8886">
                  <c:v/>
                </c:pt>
                <c:pt idx="8887">
                  <c:v/>
                </c:pt>
                <c:pt idx="8888">
                  <c:v/>
                </c:pt>
                <c:pt idx="8889">
                  <c:v/>
                </c:pt>
                <c:pt idx="8890">
                  <c:v/>
                </c:pt>
                <c:pt idx="8891">
                  <c:v/>
                </c:pt>
                <c:pt idx="8892">
                  <c:v/>
                </c:pt>
                <c:pt idx="8893">
                  <c:v/>
                </c:pt>
                <c:pt idx="8894">
                  <c:v/>
                </c:pt>
                <c:pt idx="8895">
                  <c:v/>
                </c:pt>
                <c:pt idx="8896">
                  <c:v/>
                </c:pt>
                <c:pt idx="8897">
                  <c:v/>
                </c:pt>
                <c:pt idx="8898">
                  <c:v/>
                </c:pt>
                <c:pt idx="8899">
                  <c:v/>
                </c:pt>
                <c:pt idx="8900">
                  <c:v/>
                </c:pt>
                <c:pt idx="8901">
                  <c:v/>
                </c:pt>
                <c:pt idx="8902">
                  <c:v/>
                </c:pt>
                <c:pt idx="8903">
                  <c:v/>
                </c:pt>
                <c:pt idx="8904">
                  <c:v/>
                </c:pt>
                <c:pt idx="8905">
                  <c:v/>
                </c:pt>
                <c:pt idx="8906">
                  <c:v/>
                </c:pt>
                <c:pt idx="8907">
                  <c:v/>
                </c:pt>
                <c:pt idx="8908">
                  <c:v/>
                </c:pt>
                <c:pt idx="8909">
                  <c:v/>
                </c:pt>
                <c:pt idx="8910">
                  <c:v/>
                </c:pt>
                <c:pt idx="8911">
                  <c:v/>
                </c:pt>
                <c:pt idx="8912">
                  <c:v/>
                </c:pt>
                <c:pt idx="8913">
                  <c:v/>
                </c:pt>
                <c:pt idx="8914">
                  <c:v/>
                </c:pt>
                <c:pt idx="8915">
                  <c:v/>
                </c:pt>
                <c:pt idx="8916">
                  <c:v/>
                </c:pt>
                <c:pt idx="8917">
                  <c:v/>
                </c:pt>
                <c:pt idx="8918">
                  <c:v/>
                </c:pt>
                <c:pt idx="8919">
                  <c:v/>
                </c:pt>
                <c:pt idx="8920">
                  <c:v/>
                </c:pt>
                <c:pt idx="8921">
                  <c:v/>
                </c:pt>
                <c:pt idx="8922">
                  <c:v/>
                </c:pt>
                <c:pt idx="8923">
                  <c:v/>
                </c:pt>
                <c:pt idx="8924">
                  <c:v/>
                </c:pt>
                <c:pt idx="8925">
                  <c:v/>
                </c:pt>
                <c:pt idx="8926">
                  <c:v/>
                </c:pt>
                <c:pt idx="8927">
                  <c:v/>
                </c:pt>
                <c:pt idx="8928">
                  <c:v/>
                </c:pt>
                <c:pt idx="8929">
                  <c:v/>
                </c:pt>
                <c:pt idx="8930">
                  <c:v/>
                </c:pt>
                <c:pt idx="8931">
                  <c:v/>
                </c:pt>
                <c:pt idx="8932">
                  <c:v/>
                </c:pt>
                <c:pt idx="8933">
                  <c:v/>
                </c:pt>
                <c:pt idx="8934">
                  <c:v/>
                </c:pt>
                <c:pt idx="8935">
                  <c:v/>
                </c:pt>
                <c:pt idx="8936">
                  <c:v/>
                </c:pt>
                <c:pt idx="8937">
                  <c:v/>
                </c:pt>
                <c:pt idx="8938">
                  <c:v/>
                </c:pt>
                <c:pt idx="8939">
                  <c:v/>
                </c:pt>
                <c:pt idx="8940">
                  <c:v/>
                </c:pt>
                <c:pt idx="8941">
                  <c:v/>
                </c:pt>
                <c:pt idx="8942">
                  <c:v/>
                </c:pt>
                <c:pt idx="8943">
                  <c:v/>
                </c:pt>
                <c:pt idx="8944">
                  <c:v/>
                </c:pt>
                <c:pt idx="8945">
                  <c:v/>
                </c:pt>
                <c:pt idx="8946">
                  <c:v/>
                </c:pt>
                <c:pt idx="8947">
                  <c:v/>
                </c:pt>
                <c:pt idx="8948">
                  <c:v/>
                </c:pt>
                <c:pt idx="8949">
                  <c:v/>
                </c:pt>
                <c:pt idx="8950">
                  <c:v/>
                </c:pt>
                <c:pt idx="8951">
                  <c:v/>
                </c:pt>
                <c:pt idx="8952">
                  <c:v/>
                </c:pt>
                <c:pt idx="8953">
                  <c:v/>
                </c:pt>
                <c:pt idx="8954">
                  <c:v/>
                </c:pt>
                <c:pt idx="8955">
                  <c:v/>
                </c:pt>
                <c:pt idx="8956">
                  <c:v/>
                </c:pt>
                <c:pt idx="8957">
                  <c:v/>
                </c:pt>
                <c:pt idx="8958">
                  <c:v/>
                </c:pt>
                <c:pt idx="8959">
                  <c:v/>
                </c:pt>
                <c:pt idx="8960">
                  <c:v/>
                </c:pt>
                <c:pt idx="8961">
                  <c:v/>
                </c:pt>
                <c:pt idx="8962">
                  <c:v/>
                </c:pt>
                <c:pt idx="8963">
                  <c:v/>
                </c:pt>
                <c:pt idx="8964">
                  <c:v/>
                </c:pt>
                <c:pt idx="8965">
                  <c:v/>
                </c:pt>
                <c:pt idx="8966">
                  <c:v/>
                </c:pt>
                <c:pt idx="8967">
                  <c:v/>
                </c:pt>
                <c:pt idx="8968">
                  <c:v/>
                </c:pt>
                <c:pt idx="8969">
                  <c:v/>
                </c:pt>
                <c:pt idx="8970">
                  <c:v/>
                </c:pt>
                <c:pt idx="8971">
                  <c:v/>
                </c:pt>
                <c:pt idx="8972">
                  <c:v/>
                </c:pt>
                <c:pt idx="8973">
                  <c:v/>
                </c:pt>
                <c:pt idx="8974">
                  <c:v/>
                </c:pt>
                <c:pt idx="8975">
                  <c:v/>
                </c:pt>
                <c:pt idx="8976">
                  <c:v/>
                </c:pt>
                <c:pt idx="8977">
                  <c:v/>
                </c:pt>
                <c:pt idx="8978">
                  <c:v/>
                </c:pt>
                <c:pt idx="8979">
                  <c:v/>
                </c:pt>
                <c:pt idx="8980">
                  <c:v/>
                </c:pt>
                <c:pt idx="8981">
                  <c:v/>
                </c:pt>
                <c:pt idx="8982">
                  <c:v/>
                </c:pt>
                <c:pt idx="8983">
                  <c:v/>
                </c:pt>
                <c:pt idx="8984">
                  <c:v/>
                </c:pt>
                <c:pt idx="8985">
                  <c:v/>
                </c:pt>
                <c:pt idx="8986">
                  <c:v/>
                </c:pt>
                <c:pt idx="8987">
                  <c:v/>
                </c:pt>
                <c:pt idx="8988">
                  <c:v/>
                </c:pt>
                <c:pt idx="8989">
                  <c:v/>
                </c:pt>
                <c:pt idx="8990">
                  <c:v/>
                </c:pt>
                <c:pt idx="8991">
                  <c:v/>
                </c:pt>
                <c:pt idx="8992">
                  <c:v/>
                </c:pt>
                <c:pt idx="8993">
                  <c:v/>
                </c:pt>
                <c:pt idx="8994">
                  <c:v/>
                </c:pt>
                <c:pt idx="8995">
                  <c:v/>
                </c:pt>
                <c:pt idx="8996">
                  <c:v/>
                </c:pt>
                <c:pt idx="8997">
                  <c:v/>
                </c:pt>
                <c:pt idx="8998">
                  <c:v/>
                </c:pt>
                <c:pt idx="8999">
                  <c:v/>
                </c:pt>
                <c:pt idx="9000">
                  <c:v>104,31</c:v>
                </c:pt>
                <c:pt idx="9001">
                  <c:v>104,39</c:v>
                </c:pt>
                <c:pt idx="9002">
                  <c:v>104,30</c:v>
                </c:pt>
                <c:pt idx="9003">
                  <c:v>104,34</c:v>
                </c:pt>
                <c:pt idx="9004">
                  <c:v>104,26</c:v>
                </c:pt>
                <c:pt idx="9005">
                  <c:v>66,98</c:v>
                </c:pt>
                <c:pt idx="9006">
                  <c:v>67,10</c:v>
                </c:pt>
                <c:pt idx="9007">
                  <c:v>104,34</c:v>
                </c:pt>
                <c:pt idx="9008">
                  <c:v>104,47</c:v>
                </c:pt>
                <c:pt idx="9009">
                  <c:v>66,94</c:v>
                </c:pt>
                <c:pt idx="9010">
                  <c:v>104,32</c:v>
                </c:pt>
                <c:pt idx="9011">
                  <c:v>104,37</c:v>
                </c:pt>
                <c:pt idx="9012">
                  <c:v>104,29</c:v>
                </c:pt>
                <c:pt idx="9013">
                  <c:v>105,25</c:v>
                </c:pt>
                <c:pt idx="9014">
                  <c:v>66,93</c:v>
                </c:pt>
                <c:pt idx="9015">
                  <c:v>66,95</c:v>
                </c:pt>
                <c:pt idx="9016">
                  <c:v>33,58</c:v>
                </c:pt>
                <c:pt idx="9017">
                  <c:v>104,29</c:v>
                </c:pt>
                <c:pt idx="9018">
                  <c:v>104,31</c:v>
                </c:pt>
                <c:pt idx="9019">
                  <c:v>33,60</c:v>
                </c:pt>
                <c:pt idx="9020">
                  <c:v>104,29</c:v>
                </c:pt>
                <c:pt idx="9021">
                  <c:v>66,94</c:v>
                </c:pt>
                <c:pt idx="9022">
                  <c:v>104,29</c:v>
                </c:pt>
                <c:pt idx="9023">
                  <c:v>104,19</c:v>
                </c:pt>
                <c:pt idx="9024">
                  <c:v>50,21</c:v>
                </c:pt>
                <c:pt idx="9025">
                  <c:v>33,59</c:v>
                </c:pt>
                <c:pt idx="9026">
                  <c:v>33,53</c:v>
                </c:pt>
                <c:pt idx="9027">
                  <c:v>66,95</c:v>
                </c:pt>
                <c:pt idx="9028">
                  <c:v>104,30</c:v>
                </c:pt>
                <c:pt idx="9029">
                  <c:v>104,32</c:v>
                </c:pt>
                <c:pt idx="9030">
                  <c:v>104,29</c:v>
                </c:pt>
                <c:pt idx="9031">
                  <c:v>66,92</c:v>
                </c:pt>
                <c:pt idx="9032">
                  <c:v>104,33</c:v>
                </c:pt>
                <c:pt idx="9033">
                  <c:v>66,94</c:v>
                </c:pt>
                <c:pt idx="9034">
                  <c:v>66,91</c:v>
                </c:pt>
                <c:pt idx="9035">
                  <c:v>66,91</c:v>
                </c:pt>
                <c:pt idx="9036">
                  <c:v>66,93</c:v>
                </c:pt>
                <c:pt idx="9037">
                  <c:v>66,96</c:v>
                </c:pt>
                <c:pt idx="9038">
                  <c:v>33,61</c:v>
                </c:pt>
                <c:pt idx="9039">
                  <c:v>104,32</c:v>
                </c:pt>
                <c:pt idx="9040">
                  <c:v>33,58</c:v>
                </c:pt>
                <c:pt idx="9041">
                  <c:v>104,33</c:v>
                </c:pt>
                <c:pt idx="9042">
                  <c:v>66,93</c:v>
                </c:pt>
                <c:pt idx="9043">
                  <c:v>67,21</c:v>
                </c:pt>
                <c:pt idx="9044">
                  <c:v>104,27</c:v>
                </c:pt>
                <c:pt idx="9045">
                  <c:v>66,91</c:v>
                </c:pt>
                <c:pt idx="9046">
                  <c:v>66,94</c:v>
                </c:pt>
                <c:pt idx="9047">
                  <c:v>66,92</c:v>
                </c:pt>
                <c:pt idx="9048">
                  <c:v>104,33</c:v>
                </c:pt>
                <c:pt idx="9049">
                  <c:v>104,34</c:v>
                </c:pt>
                <c:pt idx="9050">
                  <c:v>104,29</c:v>
                </c:pt>
                <c:pt idx="9051">
                  <c:v>66,92</c:v>
                </c:pt>
                <c:pt idx="9052">
                  <c:v>0,19</c:v>
                </c:pt>
                <c:pt idx="9053">
                  <c:v>104,40</c:v>
                </c:pt>
                <c:pt idx="9054">
                  <c:v>0,23</c:v>
                </c:pt>
                <c:pt idx="9055">
                  <c:v>66,93</c:v>
                </c:pt>
                <c:pt idx="9056">
                  <c:v>0,22</c:v>
                </c:pt>
                <c:pt idx="9057">
                  <c:v>104,27</c:v>
                </c:pt>
                <c:pt idx="9058">
                  <c:v>33,55</c:v>
                </c:pt>
                <c:pt idx="9059">
                  <c:v>104,30</c:v>
                </c:pt>
                <c:pt idx="9060">
                  <c:v>66,96</c:v>
                </c:pt>
                <c:pt idx="9061">
                  <c:v>33,60</c:v>
                </c:pt>
                <c:pt idx="9062">
                  <c:v>33,55</c:v>
                </c:pt>
                <c:pt idx="9063">
                  <c:v>66,97</c:v>
                </c:pt>
                <c:pt idx="9064">
                  <c:v>33,56</c:v>
                </c:pt>
                <c:pt idx="9065">
                  <c:v>25,18</c:v>
                </c:pt>
                <c:pt idx="9066">
                  <c:v>33,56</c:v>
                </c:pt>
                <c:pt idx="9067">
                  <c:v>33,59</c:v>
                </c:pt>
                <c:pt idx="9068">
                  <c:v>0,00</c:v>
                </c:pt>
                <c:pt idx="9069">
                  <c:v>33,57</c:v>
                </c:pt>
                <c:pt idx="9070">
                  <c:v>33,58</c:v>
                </c:pt>
                <c:pt idx="9071">
                  <c:v>75,22</c:v>
                </c:pt>
                <c:pt idx="9072">
                  <c:v>33,43</c:v>
                </c:pt>
                <c:pt idx="9073">
                  <c:v>104,29</c:v>
                </c:pt>
                <c:pt idx="9074">
                  <c:v>104,27</c:v>
                </c:pt>
                <c:pt idx="9075">
                  <c:v>104,26</c:v>
                </c:pt>
                <c:pt idx="9076">
                  <c:v>0,20</c:v>
                </c:pt>
                <c:pt idx="9077">
                  <c:v>66,91</c:v>
                </c:pt>
                <c:pt idx="9078">
                  <c:v>0,00</c:v>
                </c:pt>
                <c:pt idx="9079">
                  <c:v>0,14</c:v>
                </c:pt>
                <c:pt idx="9080">
                  <c:v>16,88</c:v>
                </c:pt>
                <c:pt idx="9081">
                  <c:v>0,19</c:v>
                </c:pt>
                <c:pt idx="9082">
                  <c:v>0,13</c:v>
                </c:pt>
                <c:pt idx="9083">
                  <c:v>0,12</c:v>
                </c:pt>
                <c:pt idx="9084">
                  <c:v>0,00</c:v>
                </c:pt>
                <c:pt idx="9085">
                  <c:v>103,39</c:v>
                </c:pt>
                <c:pt idx="9086">
                  <c:v>0,23</c:v>
                </c:pt>
                <c:pt idx="9087">
                  <c:v>0,20</c:v>
                </c:pt>
                <c:pt idx="9088">
                  <c:v>0,21</c:v>
                </c:pt>
                <c:pt idx="9089">
                  <c:v>66,93</c:v>
                </c:pt>
                <c:pt idx="9090">
                  <c:v>66,93</c:v>
                </c:pt>
                <c:pt idx="9091">
                  <c:v>33,56</c:v>
                </c:pt>
                <c:pt idx="9092">
                  <c:v>50,36</c:v>
                </c:pt>
                <c:pt idx="9093">
                  <c:v>33,48</c:v>
                </c:pt>
                <c:pt idx="9094">
                  <c:v>66,91</c:v>
                </c:pt>
                <c:pt idx="9095">
                  <c:v>16,88</c:v>
                </c:pt>
                <c:pt idx="9096">
                  <c:v>0,00</c:v>
                </c:pt>
                <c:pt idx="9097">
                  <c:v>33,58</c:v>
                </c:pt>
                <c:pt idx="9098">
                  <c:v>33,57</c:v>
                </c:pt>
                <c:pt idx="9099">
                  <c:v>33,56</c:v>
                </c:pt>
                <c:pt idx="9100">
                  <c:v>33,54</c:v>
                </c:pt>
                <c:pt idx="9101">
                  <c:v>66,94</c:v>
                </c:pt>
                <c:pt idx="9102">
                  <c:v>0,23</c:v>
                </c:pt>
                <c:pt idx="9103">
                  <c:v>0,17</c:v>
                </c:pt>
                <c:pt idx="9104">
                  <c:v>0,17</c:v>
                </c:pt>
                <c:pt idx="9105">
                  <c:v>0,19</c:v>
                </c:pt>
                <c:pt idx="9106">
                  <c:v>0,00</c:v>
                </c:pt>
                <c:pt idx="9107">
                  <c:v>33,57</c:v>
                </c:pt>
                <c:pt idx="9108">
                  <c:v>0,21</c:v>
                </c:pt>
                <c:pt idx="9109">
                  <c:v>66,92</c:v>
                </c:pt>
                <c:pt idx="9110">
                  <c:v>0,22</c:v>
                </c:pt>
                <c:pt idx="9111">
                  <c:v>33,58</c:v>
                </c:pt>
                <c:pt idx="9112">
                  <c:v>0,21</c:v>
                </c:pt>
                <c:pt idx="9113">
                  <c:v>33,58</c:v>
                </c:pt>
                <c:pt idx="9114">
                  <c:v>33,56</c:v>
                </c:pt>
                <c:pt idx="9115">
                  <c:v>33,54</c:v>
                </c:pt>
                <c:pt idx="9116">
                  <c:v>66,92</c:v>
                </c:pt>
                <c:pt idx="9117">
                  <c:v>0,23</c:v>
                </c:pt>
                <c:pt idx="9118">
                  <c:v>66,94</c:v>
                </c:pt>
                <c:pt idx="9119">
                  <c:v>66,92</c:v>
                </c:pt>
                <c:pt idx="9120">
                  <c:v>0,00</c:v>
                </c:pt>
                <c:pt idx="9121">
                  <c:v>0,00</c:v>
                </c:pt>
                <c:pt idx="9122">
                  <c:v>33,58</c:v>
                </c:pt>
                <c:pt idx="9123">
                  <c:v>33,59</c:v>
                </c:pt>
                <c:pt idx="9124">
                  <c:v>0,24</c:v>
                </c:pt>
                <c:pt idx="9125">
                  <c:v>33,59</c:v>
                </c:pt>
                <c:pt idx="9126">
                  <c:v>0,00</c:v>
                </c:pt>
                <c:pt idx="9127">
                  <c:v>0,09</c:v>
                </c:pt>
                <c:pt idx="9128">
                  <c:v>0,15</c:v>
                </c:pt>
                <c:pt idx="9129">
                  <c:v>0,17</c:v>
                </c:pt>
                <c:pt idx="9130">
                  <c:v>0,16</c:v>
                </c:pt>
                <c:pt idx="9131">
                  <c:v>33,54</c:v>
                </c:pt>
                <c:pt idx="9132">
                  <c:v>0,00</c:v>
                </c:pt>
                <c:pt idx="9133">
                  <c:v>0,00</c:v>
                </c:pt>
                <c:pt idx="9134">
                  <c:v>0,22</c:v>
                </c:pt>
                <c:pt idx="9135">
                  <c:v>0,21</c:v>
                </c:pt>
                <c:pt idx="9136">
                  <c:v>0,24</c:v>
                </c:pt>
                <c:pt idx="9137">
                  <c:v>0,12</c:v>
                </c:pt>
                <c:pt idx="9138">
                  <c:v>0,10</c:v>
                </c:pt>
                <c:pt idx="9139">
                  <c:v>0,14</c:v>
                </c:pt>
                <c:pt idx="9140">
                  <c:v>0,00</c:v>
                </c:pt>
                <c:pt idx="9141">
                  <c:v>0,16</c:v>
                </c:pt>
                <c:pt idx="9142">
                  <c:v>0,00</c:v>
                </c:pt>
                <c:pt idx="9143">
                  <c:v>0,00</c:v>
                </c:pt>
                <c:pt idx="9144">
                  <c:v>0,00</c:v>
                </c:pt>
                <c:pt idx="9145">
                  <c:v>0,00</c:v>
                </c:pt>
                <c:pt idx="9146">
                  <c:v>0,00</c:v>
                </c:pt>
                <c:pt idx="9147">
                  <c:v/>
                </c:pt>
                <c:pt idx="9148">
                  <c:v/>
                </c:pt>
                <c:pt idx="9149">
                  <c:v/>
                </c:pt>
                <c:pt idx="9150">
                  <c:v/>
                </c:pt>
                <c:pt idx="9151">
                  <c:v/>
                </c:pt>
                <c:pt idx="9152">
                  <c:v/>
                </c:pt>
                <c:pt idx="9153">
                  <c:v/>
                </c:pt>
                <c:pt idx="9154">
                  <c:v/>
                </c:pt>
                <c:pt idx="9155">
                  <c:v/>
                </c:pt>
                <c:pt idx="9156">
                  <c:v/>
                </c:pt>
                <c:pt idx="9157">
                  <c:v/>
                </c:pt>
                <c:pt idx="9158">
                  <c:v/>
                </c:pt>
                <c:pt idx="9159">
                  <c:v/>
                </c:pt>
                <c:pt idx="9160">
                  <c:v/>
                </c:pt>
                <c:pt idx="9161">
                  <c:v/>
                </c:pt>
                <c:pt idx="9162">
                  <c:v/>
                </c:pt>
                <c:pt idx="9163">
                  <c:v/>
                </c:pt>
                <c:pt idx="9164">
                  <c:v/>
                </c:pt>
                <c:pt idx="9165">
                  <c:v/>
                </c:pt>
                <c:pt idx="9166">
                  <c:v/>
                </c:pt>
                <c:pt idx="9167">
                  <c:v/>
                </c:pt>
                <c:pt idx="9168">
                  <c:v/>
                </c:pt>
                <c:pt idx="9169">
                  <c:v/>
                </c:pt>
                <c:pt idx="9170">
                  <c:v/>
                </c:pt>
                <c:pt idx="9171">
                  <c:v/>
                </c:pt>
                <c:pt idx="9172">
                  <c:v/>
                </c:pt>
                <c:pt idx="9173">
                  <c:v/>
                </c:pt>
                <c:pt idx="9174">
                  <c:v/>
                </c:pt>
                <c:pt idx="9175">
                  <c:v/>
                </c:pt>
                <c:pt idx="9176">
                  <c:v/>
                </c:pt>
                <c:pt idx="9177">
                  <c:v/>
                </c:pt>
                <c:pt idx="9178">
                  <c:v/>
                </c:pt>
                <c:pt idx="9179">
                  <c:v/>
                </c:pt>
                <c:pt idx="9180">
                  <c:v/>
                </c:pt>
                <c:pt idx="9181">
                  <c:v/>
                </c:pt>
                <c:pt idx="9182">
                  <c:v/>
                </c:pt>
                <c:pt idx="9183">
                  <c:v/>
                </c:pt>
                <c:pt idx="9184">
                  <c:v/>
                </c:pt>
                <c:pt idx="9185">
                  <c:v/>
                </c:pt>
                <c:pt idx="9186">
                  <c:v/>
                </c:pt>
                <c:pt idx="9187">
                  <c:v/>
                </c:pt>
                <c:pt idx="9188">
                  <c:v/>
                </c:pt>
                <c:pt idx="9189">
                  <c:v/>
                </c:pt>
                <c:pt idx="9190">
                  <c:v/>
                </c:pt>
                <c:pt idx="9191">
                  <c:v/>
                </c:pt>
                <c:pt idx="9192">
                  <c:v/>
                </c:pt>
                <c:pt idx="9193">
                  <c:v/>
                </c:pt>
                <c:pt idx="9194">
                  <c:v/>
                </c:pt>
                <c:pt idx="9195">
                  <c:v/>
                </c:pt>
                <c:pt idx="9196">
                  <c:v/>
                </c:pt>
                <c:pt idx="9197">
                  <c:v/>
                </c:pt>
                <c:pt idx="9198">
                  <c:v/>
                </c:pt>
                <c:pt idx="9199">
                  <c:v/>
                </c:pt>
                <c:pt idx="9200">
                  <c:v/>
                </c:pt>
                <c:pt idx="9201">
                  <c:v/>
                </c:pt>
                <c:pt idx="9202">
                  <c:v/>
                </c:pt>
                <c:pt idx="9203">
                  <c:v/>
                </c:pt>
                <c:pt idx="9204">
                  <c:v/>
                </c:pt>
                <c:pt idx="9205">
                  <c:v/>
                </c:pt>
                <c:pt idx="9206">
                  <c:v/>
                </c:pt>
                <c:pt idx="9207">
                  <c:v/>
                </c:pt>
                <c:pt idx="9208">
                  <c:v/>
                </c:pt>
                <c:pt idx="9209">
                  <c:v/>
                </c:pt>
                <c:pt idx="9210">
                  <c:v/>
                </c:pt>
                <c:pt idx="9211">
                  <c:v/>
                </c:pt>
                <c:pt idx="9212">
                  <c:v/>
                </c:pt>
                <c:pt idx="9213">
                  <c:v/>
                </c:pt>
                <c:pt idx="9214">
                  <c:v/>
                </c:pt>
                <c:pt idx="9215">
                  <c:v/>
                </c:pt>
                <c:pt idx="9216">
                  <c:v/>
                </c:pt>
                <c:pt idx="9217">
                  <c:v/>
                </c:pt>
                <c:pt idx="9218">
                  <c:v/>
                </c:pt>
                <c:pt idx="9219">
                  <c:v/>
                </c:pt>
                <c:pt idx="9220">
                  <c:v/>
                </c:pt>
                <c:pt idx="9221">
                  <c:v/>
                </c:pt>
                <c:pt idx="9222">
                  <c:v/>
                </c:pt>
                <c:pt idx="9223">
                  <c:v/>
                </c:pt>
                <c:pt idx="9224">
                  <c:v/>
                </c:pt>
                <c:pt idx="9225">
                  <c:v/>
                </c:pt>
                <c:pt idx="9226">
                  <c:v/>
                </c:pt>
                <c:pt idx="9227">
                  <c:v/>
                </c:pt>
                <c:pt idx="9228">
                  <c:v/>
                </c:pt>
                <c:pt idx="9229">
                  <c:v/>
                </c:pt>
                <c:pt idx="9230">
                  <c:v/>
                </c:pt>
                <c:pt idx="9231">
                  <c:v/>
                </c:pt>
                <c:pt idx="9232">
                  <c:v/>
                </c:pt>
                <c:pt idx="9233">
                  <c:v/>
                </c:pt>
                <c:pt idx="9234">
                  <c:v/>
                </c:pt>
                <c:pt idx="9235">
                  <c:v/>
                </c:pt>
                <c:pt idx="9236">
                  <c:v/>
                </c:pt>
                <c:pt idx="9237">
                  <c:v/>
                </c:pt>
                <c:pt idx="9238">
                  <c:v/>
                </c:pt>
                <c:pt idx="9239">
                  <c:v/>
                </c:pt>
                <c:pt idx="9240">
                  <c:v/>
                </c:pt>
                <c:pt idx="9241">
                  <c:v/>
                </c:pt>
                <c:pt idx="9242">
                  <c:v/>
                </c:pt>
                <c:pt idx="9243">
                  <c:v/>
                </c:pt>
                <c:pt idx="9244">
                  <c:v/>
                </c:pt>
                <c:pt idx="9245">
                  <c:v/>
                </c:pt>
                <c:pt idx="9246">
                  <c:v/>
                </c:pt>
                <c:pt idx="9247">
                  <c:v/>
                </c:pt>
                <c:pt idx="9248">
                  <c:v/>
                </c:pt>
                <c:pt idx="9249">
                  <c:v/>
                </c:pt>
                <c:pt idx="9250">
                  <c:v/>
                </c:pt>
                <c:pt idx="9251">
                  <c:v/>
                </c:pt>
                <c:pt idx="9252">
                  <c:v/>
                </c:pt>
                <c:pt idx="9253">
                  <c:v/>
                </c:pt>
                <c:pt idx="9254">
                  <c:v/>
                </c:pt>
                <c:pt idx="9255">
                  <c:v/>
                </c:pt>
                <c:pt idx="9256">
                  <c:v/>
                </c:pt>
                <c:pt idx="9257">
                  <c:v/>
                </c:pt>
                <c:pt idx="9258">
                  <c:v/>
                </c:pt>
                <c:pt idx="9259">
                  <c:v/>
                </c:pt>
                <c:pt idx="9260">
                  <c:v/>
                </c:pt>
                <c:pt idx="9261">
                  <c:v/>
                </c:pt>
                <c:pt idx="9262">
                  <c:v/>
                </c:pt>
                <c:pt idx="9263">
                  <c:v/>
                </c:pt>
                <c:pt idx="9264">
                  <c:v/>
                </c:pt>
                <c:pt idx="9265">
                  <c:v/>
                </c:pt>
                <c:pt idx="9266">
                  <c:v/>
                </c:pt>
                <c:pt idx="9267">
                  <c:v/>
                </c:pt>
                <c:pt idx="9268">
                  <c:v/>
                </c:pt>
                <c:pt idx="9269">
                  <c:v/>
                </c:pt>
                <c:pt idx="9270">
                  <c:v/>
                </c:pt>
                <c:pt idx="9271">
                  <c:v/>
                </c:pt>
                <c:pt idx="9272">
                  <c:v/>
                </c:pt>
                <c:pt idx="9273">
                  <c:v/>
                </c:pt>
                <c:pt idx="9274">
                  <c:v/>
                </c:pt>
                <c:pt idx="9275">
                  <c:v/>
                </c:pt>
                <c:pt idx="9276">
                  <c:v/>
                </c:pt>
                <c:pt idx="9277">
                  <c:v/>
                </c:pt>
                <c:pt idx="9278">
                  <c:v/>
                </c:pt>
                <c:pt idx="9279">
                  <c:v/>
                </c:pt>
                <c:pt idx="9280">
                  <c:v/>
                </c:pt>
                <c:pt idx="9281">
                  <c:v/>
                </c:pt>
                <c:pt idx="9282">
                  <c:v/>
                </c:pt>
                <c:pt idx="9283">
                  <c:v/>
                </c:pt>
                <c:pt idx="9284">
                  <c:v/>
                </c:pt>
                <c:pt idx="9285">
                  <c:v/>
                </c:pt>
                <c:pt idx="9286">
                  <c:v/>
                </c:pt>
                <c:pt idx="9287">
                  <c:v/>
                </c:pt>
                <c:pt idx="9288">
                  <c:v/>
                </c:pt>
                <c:pt idx="9289">
                  <c:v/>
                </c:pt>
                <c:pt idx="9290">
                  <c:v/>
                </c:pt>
                <c:pt idx="9291">
                  <c:v/>
                </c:pt>
                <c:pt idx="9292">
                  <c:v/>
                </c:pt>
                <c:pt idx="9293">
                  <c:v/>
                </c:pt>
                <c:pt idx="9294">
                  <c:v/>
                </c:pt>
                <c:pt idx="9295">
                  <c:v/>
                </c:pt>
                <c:pt idx="9296">
                  <c:v/>
                </c:pt>
                <c:pt idx="9297">
                  <c:v/>
                </c:pt>
                <c:pt idx="9298">
                  <c:v/>
                </c:pt>
                <c:pt idx="9299">
                  <c:v/>
                </c:pt>
                <c:pt idx="9300">
                  <c:v/>
                </c:pt>
                <c:pt idx="9301">
                  <c:v/>
                </c:pt>
                <c:pt idx="9302">
                  <c:v/>
                </c:pt>
                <c:pt idx="9303">
                  <c:v/>
                </c:pt>
                <c:pt idx="9304">
                  <c:v/>
                </c:pt>
                <c:pt idx="9305">
                  <c:v/>
                </c:pt>
                <c:pt idx="9306">
                  <c:v/>
                </c:pt>
                <c:pt idx="9307">
                  <c:v/>
                </c:pt>
                <c:pt idx="9308">
                  <c:v/>
                </c:pt>
                <c:pt idx="9309">
                  <c:v/>
                </c:pt>
                <c:pt idx="9310">
                  <c:v/>
                </c:pt>
                <c:pt idx="9311">
                  <c:v/>
                </c:pt>
                <c:pt idx="9312">
                  <c:v/>
                </c:pt>
                <c:pt idx="9313">
                  <c:v/>
                </c:pt>
                <c:pt idx="9314">
                  <c:v/>
                </c:pt>
                <c:pt idx="9315">
                  <c:v/>
                </c:pt>
                <c:pt idx="9316">
                  <c:v/>
                </c:pt>
                <c:pt idx="9317">
                  <c:v/>
                </c:pt>
                <c:pt idx="9318">
                  <c:v/>
                </c:pt>
                <c:pt idx="9319">
                  <c:v/>
                </c:pt>
                <c:pt idx="9320">
                  <c:v/>
                </c:pt>
                <c:pt idx="9321">
                  <c:v/>
                </c:pt>
                <c:pt idx="9322">
                  <c:v/>
                </c:pt>
                <c:pt idx="9323">
                  <c:v/>
                </c:pt>
                <c:pt idx="9324">
                  <c:v/>
                </c:pt>
                <c:pt idx="9325">
                  <c:v/>
                </c:pt>
                <c:pt idx="9326">
                  <c:v/>
                </c:pt>
                <c:pt idx="9327">
                  <c:v/>
                </c:pt>
                <c:pt idx="9328">
                  <c:v/>
                </c:pt>
                <c:pt idx="9329">
                  <c:v/>
                </c:pt>
                <c:pt idx="9330">
                  <c:v/>
                </c:pt>
                <c:pt idx="9331">
                  <c:v/>
                </c:pt>
                <c:pt idx="9332">
                  <c:v/>
                </c:pt>
                <c:pt idx="9333">
                  <c:v/>
                </c:pt>
                <c:pt idx="9334">
                  <c:v/>
                </c:pt>
                <c:pt idx="9335">
                  <c:v/>
                </c:pt>
                <c:pt idx="9336">
                  <c:v/>
                </c:pt>
                <c:pt idx="9337">
                  <c:v/>
                </c:pt>
                <c:pt idx="9338">
                  <c:v/>
                </c:pt>
                <c:pt idx="9339">
                  <c:v/>
                </c:pt>
                <c:pt idx="9340">
                  <c:v/>
                </c:pt>
                <c:pt idx="9341">
                  <c:v/>
                </c:pt>
                <c:pt idx="9342">
                  <c:v/>
                </c:pt>
                <c:pt idx="9343">
                  <c:v/>
                </c:pt>
                <c:pt idx="9344">
                  <c:v/>
                </c:pt>
                <c:pt idx="9345">
                  <c:v/>
                </c:pt>
                <c:pt idx="9346">
                  <c:v/>
                </c:pt>
                <c:pt idx="9347">
                  <c:v/>
                </c:pt>
                <c:pt idx="9348">
                  <c:v/>
                </c:pt>
                <c:pt idx="9349">
                  <c:v/>
                </c:pt>
                <c:pt idx="9350">
                  <c:v/>
                </c:pt>
                <c:pt idx="9351">
                  <c:v/>
                </c:pt>
                <c:pt idx="9352">
                  <c:v/>
                </c:pt>
                <c:pt idx="9353">
                  <c:v/>
                </c:pt>
                <c:pt idx="9354">
                  <c:v/>
                </c:pt>
                <c:pt idx="9355">
                  <c:v/>
                </c:pt>
                <c:pt idx="9356">
                  <c:v/>
                </c:pt>
                <c:pt idx="9357">
                  <c:v/>
                </c:pt>
                <c:pt idx="9358">
                  <c:v/>
                </c:pt>
                <c:pt idx="9359">
                  <c:v/>
                </c:pt>
                <c:pt idx="9360">
                  <c:v/>
                </c:pt>
                <c:pt idx="9361">
                  <c:v/>
                </c:pt>
                <c:pt idx="9362">
                  <c:v/>
                </c:pt>
                <c:pt idx="9363">
                  <c:v/>
                </c:pt>
                <c:pt idx="9364">
                  <c:v/>
                </c:pt>
                <c:pt idx="9365">
                  <c:v/>
                </c:pt>
                <c:pt idx="9366">
                  <c:v/>
                </c:pt>
                <c:pt idx="9367">
                  <c:v/>
                </c:pt>
                <c:pt idx="9368">
                  <c:v/>
                </c:pt>
                <c:pt idx="9369">
                  <c:v/>
                </c:pt>
                <c:pt idx="9370">
                  <c:v/>
                </c:pt>
                <c:pt idx="9371">
                  <c:v/>
                </c:pt>
                <c:pt idx="9372">
                  <c:v/>
                </c:pt>
                <c:pt idx="9373">
                  <c:v/>
                </c:pt>
                <c:pt idx="9374">
                  <c:v/>
                </c:pt>
                <c:pt idx="9375">
                  <c:v/>
                </c:pt>
                <c:pt idx="9376">
                  <c:v/>
                </c:pt>
                <c:pt idx="9377">
                  <c:v/>
                </c:pt>
                <c:pt idx="9378">
                  <c:v/>
                </c:pt>
                <c:pt idx="9379">
                  <c:v/>
                </c:pt>
                <c:pt idx="9380">
                  <c:v/>
                </c:pt>
                <c:pt idx="9381">
                  <c:v/>
                </c:pt>
                <c:pt idx="9382">
                  <c:v/>
                </c:pt>
                <c:pt idx="9383">
                  <c:v/>
                </c:pt>
                <c:pt idx="9384">
                  <c:v/>
                </c:pt>
                <c:pt idx="9385">
                  <c:v/>
                </c:pt>
                <c:pt idx="9386">
                  <c:v/>
                </c:pt>
                <c:pt idx="9387">
                  <c:v/>
                </c:pt>
                <c:pt idx="9388">
                  <c:v/>
                </c:pt>
                <c:pt idx="9389">
                  <c:v/>
                </c:pt>
                <c:pt idx="9390">
                  <c:v/>
                </c:pt>
                <c:pt idx="9391">
                  <c:v/>
                </c:pt>
                <c:pt idx="9392">
                  <c:v/>
                </c:pt>
                <c:pt idx="9393">
                  <c:v/>
                </c:pt>
                <c:pt idx="9394">
                  <c:v/>
                </c:pt>
                <c:pt idx="9395">
                  <c:v/>
                </c:pt>
                <c:pt idx="9396">
                  <c:v/>
                </c:pt>
                <c:pt idx="9397">
                  <c:v/>
                </c:pt>
                <c:pt idx="9398">
                  <c:v/>
                </c:pt>
                <c:pt idx="9399">
                  <c:v/>
                </c:pt>
                <c:pt idx="9400">
                  <c:v/>
                </c:pt>
                <c:pt idx="9401">
                  <c:v/>
                </c:pt>
                <c:pt idx="9402">
                  <c:v/>
                </c:pt>
                <c:pt idx="9403">
                  <c:v/>
                </c:pt>
                <c:pt idx="9404">
                  <c:v/>
                </c:pt>
                <c:pt idx="9405">
                  <c:v/>
                </c:pt>
                <c:pt idx="9406">
                  <c:v/>
                </c:pt>
                <c:pt idx="9407">
                  <c:v/>
                </c:pt>
                <c:pt idx="9408">
                  <c:v/>
                </c:pt>
                <c:pt idx="9409">
                  <c:v/>
                </c:pt>
                <c:pt idx="9410">
                  <c:v/>
                </c:pt>
                <c:pt idx="9411">
                  <c:v/>
                </c:pt>
                <c:pt idx="9412">
                  <c:v/>
                </c:pt>
                <c:pt idx="9413">
                  <c:v/>
                </c:pt>
                <c:pt idx="9414">
                  <c:v/>
                </c:pt>
                <c:pt idx="9415">
                  <c:v/>
                </c:pt>
                <c:pt idx="9416">
                  <c:v/>
                </c:pt>
                <c:pt idx="9417">
                  <c:v/>
                </c:pt>
                <c:pt idx="9418">
                  <c:v/>
                </c:pt>
                <c:pt idx="9419">
                  <c:v/>
                </c:pt>
                <c:pt idx="9420">
                  <c:v/>
                </c:pt>
                <c:pt idx="9421">
                  <c:v/>
                </c:pt>
                <c:pt idx="9422">
                  <c:v/>
                </c:pt>
                <c:pt idx="9423">
                  <c:v/>
                </c:pt>
                <c:pt idx="9424">
                  <c:v/>
                </c:pt>
                <c:pt idx="9425">
                  <c:v/>
                </c:pt>
                <c:pt idx="9426">
                  <c:v/>
                </c:pt>
                <c:pt idx="9427">
                  <c:v/>
                </c:pt>
                <c:pt idx="9428">
                  <c:v/>
                </c:pt>
                <c:pt idx="9429">
                  <c:v/>
                </c:pt>
                <c:pt idx="9430">
                  <c:v/>
                </c:pt>
                <c:pt idx="9431">
                  <c:v/>
                </c:pt>
                <c:pt idx="9432">
                  <c:v/>
                </c:pt>
                <c:pt idx="9433">
                  <c:v/>
                </c:pt>
                <c:pt idx="9434">
                  <c:v/>
                </c:pt>
                <c:pt idx="9435">
                  <c:v/>
                </c:pt>
                <c:pt idx="9436">
                  <c:v/>
                </c:pt>
                <c:pt idx="9437">
                  <c:v/>
                </c:pt>
                <c:pt idx="9438">
                  <c:v/>
                </c:pt>
                <c:pt idx="9439">
                  <c:v/>
                </c:pt>
                <c:pt idx="9440">
                  <c:v/>
                </c:pt>
                <c:pt idx="9441">
                  <c:v/>
                </c:pt>
                <c:pt idx="9442">
                  <c:v/>
                </c:pt>
                <c:pt idx="9443">
                  <c:v/>
                </c:pt>
                <c:pt idx="9444">
                  <c:v/>
                </c:pt>
                <c:pt idx="9445">
                  <c:v/>
                </c:pt>
                <c:pt idx="9446">
                  <c:v/>
                </c:pt>
                <c:pt idx="9447">
                  <c:v/>
                </c:pt>
                <c:pt idx="9448">
                  <c:v/>
                </c:pt>
                <c:pt idx="9449">
                  <c:v/>
                </c:pt>
                <c:pt idx="9450">
                  <c:v/>
                </c:pt>
                <c:pt idx="9451">
                  <c:v/>
                </c:pt>
                <c:pt idx="9452">
                  <c:v/>
                </c:pt>
                <c:pt idx="9453">
                  <c:v/>
                </c:pt>
                <c:pt idx="9454">
                  <c:v/>
                </c:pt>
                <c:pt idx="9455">
                  <c:v/>
                </c:pt>
                <c:pt idx="9456">
                  <c:v/>
                </c:pt>
                <c:pt idx="9457">
                  <c:v/>
                </c:pt>
                <c:pt idx="9458">
                  <c:v/>
                </c:pt>
                <c:pt idx="9459">
                  <c:v/>
                </c:pt>
                <c:pt idx="9460">
                  <c:v/>
                </c:pt>
                <c:pt idx="9461">
                  <c:v/>
                </c:pt>
                <c:pt idx="9462">
                  <c:v/>
                </c:pt>
                <c:pt idx="9463">
                  <c:v/>
                </c:pt>
                <c:pt idx="9464">
                  <c:v/>
                </c:pt>
                <c:pt idx="9465">
                  <c:v/>
                </c:pt>
                <c:pt idx="9466">
                  <c:v/>
                </c:pt>
                <c:pt idx="9467">
                  <c:v/>
                </c:pt>
                <c:pt idx="9468">
                  <c:v/>
                </c:pt>
                <c:pt idx="9469">
                  <c:v/>
                </c:pt>
                <c:pt idx="9470">
                  <c:v/>
                </c:pt>
                <c:pt idx="9471">
                  <c:v/>
                </c:pt>
                <c:pt idx="9472">
                  <c:v/>
                </c:pt>
                <c:pt idx="9473">
                  <c:v/>
                </c:pt>
                <c:pt idx="9474">
                  <c:v/>
                </c:pt>
                <c:pt idx="9475">
                  <c:v/>
                </c:pt>
                <c:pt idx="9476">
                  <c:v/>
                </c:pt>
                <c:pt idx="9477">
                  <c:v/>
                </c:pt>
                <c:pt idx="9478">
                  <c:v/>
                </c:pt>
                <c:pt idx="9479">
                  <c:v/>
                </c:pt>
                <c:pt idx="9480">
                  <c:v/>
                </c:pt>
                <c:pt idx="9481">
                  <c:v/>
                </c:pt>
                <c:pt idx="9482">
                  <c:v/>
                </c:pt>
                <c:pt idx="9483">
                  <c:v/>
                </c:pt>
                <c:pt idx="9484">
                  <c:v/>
                </c:pt>
                <c:pt idx="9485">
                  <c:v/>
                </c:pt>
                <c:pt idx="9486">
                  <c:v/>
                </c:pt>
                <c:pt idx="9487">
                  <c:v/>
                </c:pt>
                <c:pt idx="9488">
                  <c:v/>
                </c:pt>
                <c:pt idx="9489">
                  <c:v/>
                </c:pt>
                <c:pt idx="9490">
                  <c:v/>
                </c:pt>
                <c:pt idx="9491">
                  <c:v/>
                </c:pt>
                <c:pt idx="9492">
                  <c:v/>
                </c:pt>
                <c:pt idx="9493">
                  <c:v/>
                </c:pt>
                <c:pt idx="9494">
                  <c:v/>
                </c:pt>
                <c:pt idx="9495">
                  <c:v/>
                </c:pt>
                <c:pt idx="9496">
                  <c:v/>
                </c:pt>
                <c:pt idx="9497">
                  <c:v/>
                </c:pt>
                <c:pt idx="9498">
                  <c:v/>
                </c:pt>
                <c:pt idx="9499">
                  <c:v/>
                </c:pt>
                <c:pt idx="9500">
                  <c:v/>
                </c:pt>
                <c:pt idx="9501">
                  <c:v/>
                </c:pt>
                <c:pt idx="9502">
                  <c:v/>
                </c:pt>
                <c:pt idx="9503">
                  <c:v/>
                </c:pt>
                <c:pt idx="9504">
                  <c:v/>
                </c:pt>
                <c:pt idx="9505">
                  <c:v/>
                </c:pt>
                <c:pt idx="9506">
                  <c:v/>
                </c:pt>
                <c:pt idx="9507">
                  <c:v/>
                </c:pt>
                <c:pt idx="9508">
                  <c:v/>
                </c:pt>
                <c:pt idx="9509">
                  <c:v/>
                </c:pt>
                <c:pt idx="9510">
                  <c:v/>
                </c:pt>
                <c:pt idx="9511">
                  <c:v/>
                </c:pt>
                <c:pt idx="9512">
                  <c:v/>
                </c:pt>
                <c:pt idx="9513">
                  <c:v/>
                </c:pt>
                <c:pt idx="9514">
                  <c:v/>
                </c:pt>
                <c:pt idx="9515">
                  <c:v/>
                </c:pt>
                <c:pt idx="9516">
                  <c:v/>
                </c:pt>
                <c:pt idx="9517">
                  <c:v/>
                </c:pt>
                <c:pt idx="9518">
                  <c:v/>
                </c:pt>
                <c:pt idx="9519">
                  <c:v/>
                </c:pt>
                <c:pt idx="9520">
                  <c:v/>
                </c:pt>
                <c:pt idx="9521">
                  <c:v/>
                </c:pt>
                <c:pt idx="9522">
                  <c:v/>
                </c:pt>
                <c:pt idx="9523">
                  <c:v/>
                </c:pt>
                <c:pt idx="9524">
                  <c:v/>
                </c:pt>
                <c:pt idx="9525">
                  <c:v/>
                </c:pt>
                <c:pt idx="9526">
                  <c:v/>
                </c:pt>
                <c:pt idx="9527">
                  <c:v/>
                </c:pt>
                <c:pt idx="9528">
                  <c:v/>
                </c:pt>
                <c:pt idx="9529">
                  <c:v/>
                </c:pt>
                <c:pt idx="9530">
                  <c:v/>
                </c:pt>
                <c:pt idx="9531">
                  <c:v/>
                </c:pt>
                <c:pt idx="9532">
                  <c:v/>
                </c:pt>
                <c:pt idx="9533">
                  <c:v/>
                </c:pt>
                <c:pt idx="9534">
                  <c:v/>
                </c:pt>
                <c:pt idx="9535">
                  <c:v/>
                </c:pt>
                <c:pt idx="9536">
                  <c:v/>
                </c:pt>
                <c:pt idx="9537">
                  <c:v/>
                </c:pt>
                <c:pt idx="9538">
                  <c:v/>
                </c:pt>
                <c:pt idx="9539">
                  <c:v/>
                </c:pt>
                <c:pt idx="9540">
                  <c:v/>
                </c:pt>
                <c:pt idx="9541">
                  <c:v/>
                </c:pt>
                <c:pt idx="9542">
                  <c:v/>
                </c:pt>
                <c:pt idx="9543">
                  <c:v/>
                </c:pt>
                <c:pt idx="9544">
                  <c:v/>
                </c:pt>
                <c:pt idx="9545">
                  <c:v/>
                </c:pt>
                <c:pt idx="9546">
                  <c:v/>
                </c:pt>
                <c:pt idx="9547">
                  <c:v/>
                </c:pt>
                <c:pt idx="9548">
                  <c:v/>
                </c:pt>
                <c:pt idx="9549">
                  <c:v/>
                </c:pt>
                <c:pt idx="9550">
                  <c:v/>
                </c:pt>
                <c:pt idx="9551">
                  <c:v/>
                </c:pt>
                <c:pt idx="9552">
                  <c:v/>
                </c:pt>
                <c:pt idx="9553">
                  <c:v/>
                </c:pt>
                <c:pt idx="9554">
                  <c:v/>
                </c:pt>
                <c:pt idx="9555">
                  <c:v/>
                </c:pt>
                <c:pt idx="9556">
                  <c:v/>
                </c:pt>
                <c:pt idx="9557">
                  <c:v/>
                </c:pt>
                <c:pt idx="9558">
                  <c:v/>
                </c:pt>
                <c:pt idx="9559">
                  <c:v/>
                </c:pt>
                <c:pt idx="9560">
                  <c:v/>
                </c:pt>
                <c:pt idx="9561">
                  <c:v/>
                </c:pt>
                <c:pt idx="9562">
                  <c:v/>
                </c:pt>
                <c:pt idx="9563">
                  <c:v/>
                </c:pt>
                <c:pt idx="9564">
                  <c:v/>
                </c:pt>
                <c:pt idx="9565">
                  <c:v/>
                </c:pt>
                <c:pt idx="9566">
                  <c:v/>
                </c:pt>
                <c:pt idx="9567">
                  <c:v/>
                </c:pt>
                <c:pt idx="9568">
                  <c:v/>
                </c:pt>
                <c:pt idx="9569">
                  <c:v/>
                </c:pt>
                <c:pt idx="9570">
                  <c:v/>
                </c:pt>
                <c:pt idx="9571">
                  <c:v/>
                </c:pt>
                <c:pt idx="9572">
                  <c:v/>
                </c:pt>
                <c:pt idx="9573">
                  <c:v/>
                </c:pt>
                <c:pt idx="9574">
                  <c:v/>
                </c:pt>
                <c:pt idx="9575">
                  <c:v/>
                </c:pt>
                <c:pt idx="9576">
                  <c:v/>
                </c:pt>
                <c:pt idx="9577">
                  <c:v/>
                </c:pt>
                <c:pt idx="9578">
                  <c:v/>
                </c:pt>
                <c:pt idx="9579">
                  <c:v/>
                </c:pt>
                <c:pt idx="9580">
                  <c:v/>
                </c:pt>
                <c:pt idx="9581">
                  <c:v/>
                </c:pt>
                <c:pt idx="9582">
                  <c:v/>
                </c:pt>
                <c:pt idx="9583">
                  <c:v/>
                </c:pt>
                <c:pt idx="9584">
                  <c:v/>
                </c:pt>
                <c:pt idx="9585">
                  <c:v/>
                </c:pt>
                <c:pt idx="9586">
                  <c:v/>
                </c:pt>
                <c:pt idx="9587">
                  <c:v/>
                </c:pt>
                <c:pt idx="9588">
                  <c:v/>
                </c:pt>
                <c:pt idx="9589">
                  <c:v/>
                </c:pt>
                <c:pt idx="9590">
                  <c:v/>
                </c:pt>
                <c:pt idx="9591">
                  <c:v/>
                </c:pt>
                <c:pt idx="9592">
                  <c:v/>
                </c:pt>
                <c:pt idx="9593">
                  <c:v/>
                </c:pt>
                <c:pt idx="9594">
                  <c:v/>
                </c:pt>
                <c:pt idx="9595">
                  <c:v/>
                </c:pt>
                <c:pt idx="9596">
                  <c:v/>
                </c:pt>
                <c:pt idx="9597">
                  <c:v/>
                </c:pt>
                <c:pt idx="9598">
                  <c:v/>
                </c:pt>
                <c:pt idx="9599">
                  <c:v/>
                </c:pt>
                <c:pt idx="9600">
                  <c:v>7 Wonders</c:v>
                </c:pt>
                <c:pt idx="9601">
                  <c:v>Linko</c:v>
                </c:pt>
                <c:pt idx="9602">
                  <c:v>Carcassonne</c:v>
                </c:pt>
                <c:pt idx="9603">
                  <c:v>Broom Service Kaartspel</c:v>
                </c:pt>
                <c:pt idx="9604">
                  <c:v>7 Wonders</c:v>
                </c:pt>
                <c:pt idx="9605">
                  <c:v>Splendor</c:v>
                </c:pt>
                <c:pt idx="9606">
                  <c:v>Cartagena</c:v>
                </c:pt>
                <c:pt idx="9607">
                  <c:v>Cartagena</c:v>
                </c:pt>
                <c:pt idx="9608">
                  <c:v>Cartagena</c:v>
                </c:pt>
                <c:pt idx="9609">
                  <c:v>Splendor</c:v>
                </c:pt>
                <c:pt idx="9610">
                  <c:v>Splendor</c:v>
                </c:pt>
                <c:pt idx="9611">
                  <c:v>Dominion </c:v>
                </c:pt>
                <c:pt idx="9612">
                  <c:v>Cartagena</c:v>
                </c:pt>
                <c:pt idx="9613">
                  <c:v>Splendor</c:v>
                </c:pt>
                <c:pt idx="9614">
                  <c:v>Trans Europa</c:v>
                </c:pt>
                <c:pt idx="9615">
                  <c:v>7 Wonders</c:v>
                </c:pt>
                <c:pt idx="9616">
                  <c:v>Cartagena</c:v>
                </c:pt>
                <c:pt idx="9617">
                  <c:v>Cartagena</c:v>
                </c:pt>
                <c:pt idx="9618">
                  <c:v>Linko</c:v>
                </c:pt>
                <c:pt idx="9619">
                  <c:v>Kilt Castle</c:v>
                </c:pt>
                <c:pt idx="9620">
                  <c:v>Trans Europa</c:v>
                </c:pt>
                <c:pt idx="9621">
                  <c:v>Kilt Castle</c:v>
                </c:pt>
                <c:pt idx="9622">
                  <c:v>Dominion </c:v>
                </c:pt>
                <c:pt idx="9623">
                  <c:v>Chariot Race</c:v>
                </c:pt>
                <c:pt idx="9624">
                  <c:v>Camel Up</c:v>
                </c:pt>
                <c:pt idx="9625">
                  <c:v>7 Wonders</c:v>
                </c:pt>
                <c:pt idx="9626">
                  <c:v>Carcassonne</c:v>
                </c:pt>
                <c:pt idx="9627">
                  <c:v>7 Wonders</c:v>
                </c:pt>
                <c:pt idx="9628">
                  <c:v>Dominion </c:v>
                </c:pt>
                <c:pt idx="9629">
                  <c:v>Kilt Castle</c:v>
                </c:pt>
                <c:pt idx="9630">
                  <c:v>Splendor</c:v>
                </c:pt>
                <c:pt idx="9631">
                  <c:v>Las Vegas Kaartspel</c:v>
                </c:pt>
                <c:pt idx="9632">
                  <c:v>Las Vegas Kaartspel</c:v>
                </c:pt>
                <c:pt idx="9633">
                  <c:v>Chariot Race</c:v>
                </c:pt>
                <c:pt idx="9634">
                  <c:v>7 Wonders</c:v>
                </c:pt>
                <c:pt idx="9635">
                  <c:v>Kilt Castle</c:v>
                </c:pt>
                <c:pt idx="9636">
                  <c:v>Dominion </c:v>
                </c:pt>
                <c:pt idx="9637">
                  <c:v>Broom Service Kaartspel</c:v>
                </c:pt>
                <c:pt idx="9638">
                  <c:v>Splendor</c:v>
                </c:pt>
                <c:pt idx="9639">
                  <c:v>Splendor</c:v>
                </c:pt>
                <c:pt idx="9640">
                  <c:v>Splendor</c:v>
                </c:pt>
                <c:pt idx="9641">
                  <c:v>Kilt Castle</c:v>
                </c:pt>
                <c:pt idx="9642">
                  <c:v>Splendor</c:v>
                </c:pt>
                <c:pt idx="9643">
                  <c:v>7 Wonders</c:v>
                </c:pt>
                <c:pt idx="9644">
                  <c:v>7 Wonders</c:v>
                </c:pt>
                <c:pt idx="9645">
                  <c:v>7 Wonders</c:v>
                </c:pt>
                <c:pt idx="9646">
                  <c:v>Trans Europa</c:v>
                </c:pt>
                <c:pt idx="9647">
                  <c:v>Splendor</c:v>
                </c:pt>
                <c:pt idx="9648">
                  <c:v>Splendor</c:v>
                </c:pt>
                <c:pt idx="9649">
                  <c:v>Linko</c:v>
                </c:pt>
                <c:pt idx="9650">
                  <c:v>Las Vegas Kaartspel</c:v>
                </c:pt>
                <c:pt idx="9651">
                  <c:v>7 Wonders</c:v>
                </c:pt>
                <c:pt idx="9652">
                  <c:v>Las Vegas Kaartspel</c:v>
                </c:pt>
                <c:pt idx="9653">
                  <c:v>Splendor</c:v>
                </c:pt>
                <c:pt idx="9654">
                  <c:v>Splendor</c:v>
                </c:pt>
                <c:pt idx="9655">
                  <c:v>Splendor</c:v>
                </c:pt>
                <c:pt idx="9656">
                  <c:v>Linko</c:v>
                </c:pt>
                <c:pt idx="9657">
                  <c:v>Kilt Castle</c:v>
                </c:pt>
                <c:pt idx="9658">
                  <c:v>Dominion </c:v>
                </c:pt>
                <c:pt idx="9659">
                  <c:v>Splendor</c:v>
                </c:pt>
                <c:pt idx="9660">
                  <c:v>Splendor</c:v>
                </c:pt>
                <c:pt idx="9661">
                  <c:v>Splendor</c:v>
                </c:pt>
                <c:pt idx="9662">
                  <c:v>Kilt Castle</c:v>
                </c:pt>
                <c:pt idx="9663">
                  <c:v>Las Vegas Kaartspel</c:v>
                </c:pt>
                <c:pt idx="9664">
                  <c:v>Splendor</c:v>
                </c:pt>
                <c:pt idx="9665">
                  <c:v>Dominion </c:v>
                </c:pt>
                <c:pt idx="9666">
                  <c:v>7 Wonders</c:v>
                </c:pt>
                <c:pt idx="9667">
                  <c:v>7 Wonders</c:v>
                </c:pt>
                <c:pt idx="9668">
                  <c:v>Dominion </c:v>
                </c:pt>
                <c:pt idx="9669">
                  <c:v>Dominion </c:v>
                </c:pt>
                <c:pt idx="9670">
                  <c:v>Carcassonne</c:v>
                </c:pt>
                <c:pt idx="9671">
                  <c:v>Splendor</c:v>
                </c:pt>
                <c:pt idx="9672">
                  <c:v>Kilt Castle</c:v>
                </c:pt>
                <c:pt idx="9673">
                  <c:v>Splendor</c:v>
                </c:pt>
                <c:pt idx="9674">
                  <c:v>Splendor</c:v>
                </c:pt>
                <c:pt idx="9675">
                  <c:v>Chariot Race</c:v>
                </c:pt>
                <c:pt idx="9676">
                  <c:v>Splendor</c:v>
                </c:pt>
                <c:pt idx="9677">
                  <c:v>Cartagena</c:v>
                </c:pt>
                <c:pt idx="9678">
                  <c:v>Splendor</c:v>
                </c:pt>
                <c:pt idx="9679">
                  <c:v>Las Vegas Kaartspel</c:v>
                </c:pt>
                <c:pt idx="9680">
                  <c:v>Dominion </c:v>
                </c:pt>
                <c:pt idx="9681">
                  <c:v>Splendor</c:v>
                </c:pt>
                <c:pt idx="9682">
                  <c:v>Camel Up</c:v>
                </c:pt>
                <c:pt idx="9683">
                  <c:v>Splendor</c:v>
                </c:pt>
                <c:pt idx="9684">
                  <c:v>Kilt Castle</c:v>
                </c:pt>
                <c:pt idx="9685">
                  <c:v>Cartagena</c:v>
                </c:pt>
                <c:pt idx="9686">
                  <c:v>Cartagena</c:v>
                </c:pt>
                <c:pt idx="9687">
                  <c:v>Dominion </c:v>
                </c:pt>
                <c:pt idx="9688">
                  <c:v>Dominion </c:v>
                </c:pt>
                <c:pt idx="9689">
                  <c:v>Dominion </c:v>
                </c:pt>
                <c:pt idx="9690">
                  <c:v>Cartagena</c:v>
                </c:pt>
                <c:pt idx="9691">
                  <c:v>Cartagena</c:v>
                </c:pt>
                <c:pt idx="9692">
                  <c:v>Trans Europa</c:v>
                </c:pt>
                <c:pt idx="9693">
                  <c:v>Kilt Castle</c:v>
                </c:pt>
                <c:pt idx="9694">
                  <c:v>Cartagena</c:v>
                </c:pt>
                <c:pt idx="9695">
                  <c:v>7 Wonders</c:v>
                </c:pt>
                <c:pt idx="9696">
                  <c:v>Carcassonne</c:v>
                </c:pt>
                <c:pt idx="9697">
                  <c:v>Las Vegas Kaartspel</c:v>
                </c:pt>
                <c:pt idx="9698">
                  <c:v>Dominion </c:v>
                </c:pt>
                <c:pt idx="9699">
                  <c:v>Splendor</c:v>
                </c:pt>
                <c:pt idx="9700">
                  <c:v>7 Wonders</c:v>
                </c:pt>
                <c:pt idx="9701">
                  <c:v>7 Wonders</c:v>
                </c:pt>
                <c:pt idx="9702">
                  <c:v>Chariot Race</c:v>
                </c:pt>
                <c:pt idx="9703">
                  <c:v>Camel Up</c:v>
                </c:pt>
                <c:pt idx="9704">
                  <c:v>Las Vegas Kaartspel</c:v>
                </c:pt>
                <c:pt idx="9705">
                  <c:v>Chariot Race</c:v>
                </c:pt>
                <c:pt idx="9706">
                  <c:v/>
                </c:pt>
                <c:pt idx="9707">
                  <c:v>7 Wonders</c:v>
                </c:pt>
                <c:pt idx="9708">
                  <c:v>Kilt Castle</c:v>
                </c:pt>
                <c:pt idx="9709">
                  <c:v>Dominion </c:v>
                </c:pt>
                <c:pt idx="9710">
                  <c:v>Splendor</c:v>
                </c:pt>
                <c:pt idx="9711">
                  <c:v>Kilt Castle</c:v>
                </c:pt>
                <c:pt idx="9712">
                  <c:v>Splendor</c:v>
                </c:pt>
                <c:pt idx="9713">
                  <c:v>7 Wonders</c:v>
                </c:pt>
                <c:pt idx="9714">
                  <c:v>7 Wonders</c:v>
                </c:pt>
                <c:pt idx="9715">
                  <c:v>Camel Up</c:v>
                </c:pt>
                <c:pt idx="9716">
                  <c:v>Broom Service Kaartspel</c:v>
                </c:pt>
                <c:pt idx="9717">
                  <c:v>Broom Service Kaartspel</c:v>
                </c:pt>
                <c:pt idx="9718">
                  <c:v/>
                </c:pt>
                <c:pt idx="9719">
                  <c:v>Splendor</c:v>
                </c:pt>
                <c:pt idx="9720">
                  <c:v/>
                </c:pt>
                <c:pt idx="9721">
                  <c:v>Camel Up</c:v>
                </c:pt>
                <c:pt idx="9722">
                  <c:v>Las Vegas Kaartspel</c:v>
                </c:pt>
                <c:pt idx="9723">
                  <c:v>Las Vegas Kaartspel</c:v>
                </c:pt>
                <c:pt idx="9724">
                  <c:v>7 Wonders</c:v>
                </c:pt>
                <c:pt idx="9725">
                  <c:v>7 Wonders</c:v>
                </c:pt>
                <c:pt idx="9726">
                  <c:v>Camel Up</c:v>
                </c:pt>
                <c:pt idx="9727">
                  <c:v>7 Wonders</c:v>
                </c:pt>
                <c:pt idx="9728">
                  <c:v>Chariot Race</c:v>
                </c:pt>
                <c:pt idx="9729">
                  <c:v>Splendor</c:v>
                </c:pt>
                <c:pt idx="9730">
                  <c:v>7 Wonders</c:v>
                </c:pt>
                <c:pt idx="9731">
                  <c:v>Splendor</c:v>
                </c:pt>
                <c:pt idx="9732">
                  <c:v>Dominion </c:v>
                </c:pt>
                <c:pt idx="9733">
                  <c:v/>
                </c:pt>
                <c:pt idx="9734">
                  <c:v>Carcassonne</c:v>
                </c:pt>
                <c:pt idx="9735">
                  <c:v>Splendor</c:v>
                </c:pt>
                <c:pt idx="9736">
                  <c:v>7 Wonders</c:v>
                </c:pt>
                <c:pt idx="9737">
                  <c:v>Dominion </c:v>
                </c:pt>
                <c:pt idx="9738">
                  <c:v>Camel Up</c:v>
                </c:pt>
                <c:pt idx="9739">
                  <c:v>Camel Up</c:v>
                </c:pt>
                <c:pt idx="9740">
                  <c:v/>
                </c:pt>
                <c:pt idx="9741">
                  <c:v/>
                </c:pt>
                <c:pt idx="9742">
                  <c:v/>
                </c:pt>
                <c:pt idx="9743">
                  <c:v/>
                </c:pt>
                <c:pt idx="9744">
                  <c:v/>
                </c:pt>
                <c:pt idx="9745">
                  <c:v/>
                </c:pt>
                <c:pt idx="9746">
                  <c:v/>
                </c:pt>
                <c:pt idx="9747">
                  <c:v/>
                </c:pt>
                <c:pt idx="9748">
                  <c:v/>
                </c:pt>
                <c:pt idx="9749">
                  <c:v/>
                </c:pt>
                <c:pt idx="9750">
                  <c:v/>
                </c:pt>
                <c:pt idx="9751">
                  <c:v/>
                </c:pt>
                <c:pt idx="9752">
                  <c:v/>
                </c:pt>
                <c:pt idx="9753">
                  <c:v/>
                </c:pt>
                <c:pt idx="9754">
                  <c:v/>
                </c:pt>
                <c:pt idx="9755">
                  <c:v/>
                </c:pt>
                <c:pt idx="9756">
                  <c:v/>
                </c:pt>
                <c:pt idx="9757">
                  <c:v/>
                </c:pt>
                <c:pt idx="9758">
                  <c:v/>
                </c:pt>
                <c:pt idx="9759">
                  <c:v/>
                </c:pt>
                <c:pt idx="9760">
                  <c:v/>
                </c:pt>
                <c:pt idx="9761">
                  <c:v/>
                </c:pt>
                <c:pt idx="9762">
                  <c:v/>
                </c:pt>
                <c:pt idx="9763">
                  <c:v/>
                </c:pt>
                <c:pt idx="9764">
                  <c:v/>
                </c:pt>
                <c:pt idx="9765">
                  <c:v/>
                </c:pt>
                <c:pt idx="9766">
                  <c:v/>
                </c:pt>
                <c:pt idx="9767">
                  <c:v/>
                </c:pt>
                <c:pt idx="9768">
                  <c:v/>
                </c:pt>
                <c:pt idx="9769">
                  <c:v/>
                </c:pt>
                <c:pt idx="9770">
                  <c:v/>
                </c:pt>
                <c:pt idx="9771">
                  <c:v/>
                </c:pt>
                <c:pt idx="9772">
                  <c:v/>
                </c:pt>
                <c:pt idx="9773">
                  <c:v/>
                </c:pt>
                <c:pt idx="9774">
                  <c:v/>
                </c:pt>
                <c:pt idx="9775">
                  <c:v/>
                </c:pt>
                <c:pt idx="9776">
                  <c:v/>
                </c:pt>
                <c:pt idx="9777">
                  <c:v/>
                </c:pt>
                <c:pt idx="9778">
                  <c:v/>
                </c:pt>
                <c:pt idx="9779">
                  <c:v/>
                </c:pt>
                <c:pt idx="9780">
                  <c:v/>
                </c:pt>
                <c:pt idx="9781">
                  <c:v/>
                </c:pt>
                <c:pt idx="9782">
                  <c:v/>
                </c:pt>
                <c:pt idx="9783">
                  <c:v/>
                </c:pt>
                <c:pt idx="9784">
                  <c:v/>
                </c:pt>
                <c:pt idx="9785">
                  <c:v/>
                </c:pt>
                <c:pt idx="9786">
                  <c:v/>
                </c:pt>
                <c:pt idx="9787">
                  <c:v/>
                </c:pt>
                <c:pt idx="9788">
                  <c:v/>
                </c:pt>
                <c:pt idx="9789">
                  <c:v/>
                </c:pt>
                <c:pt idx="9790">
                  <c:v/>
                </c:pt>
                <c:pt idx="9791">
                  <c:v/>
                </c:pt>
                <c:pt idx="9792">
                  <c:v/>
                </c:pt>
                <c:pt idx="9793">
                  <c:v/>
                </c:pt>
                <c:pt idx="9794">
                  <c:v/>
                </c:pt>
                <c:pt idx="9795">
                  <c:v/>
                </c:pt>
                <c:pt idx="9796">
                  <c:v/>
                </c:pt>
                <c:pt idx="9797">
                  <c:v/>
                </c:pt>
                <c:pt idx="9798">
                  <c:v/>
                </c:pt>
                <c:pt idx="9799">
                  <c:v/>
                </c:pt>
                <c:pt idx="9800">
                  <c:v/>
                </c:pt>
                <c:pt idx="9801">
                  <c:v/>
                </c:pt>
                <c:pt idx="9802">
                  <c:v/>
                </c:pt>
                <c:pt idx="9803">
                  <c:v/>
                </c:pt>
                <c:pt idx="9804">
                  <c:v/>
                </c:pt>
                <c:pt idx="9805">
                  <c:v/>
                </c:pt>
                <c:pt idx="9806">
                  <c:v/>
                </c:pt>
                <c:pt idx="9807">
                  <c:v/>
                </c:pt>
                <c:pt idx="9808">
                  <c:v/>
                </c:pt>
                <c:pt idx="9809">
                  <c:v/>
                </c:pt>
                <c:pt idx="9810">
                  <c:v/>
                </c:pt>
                <c:pt idx="9811">
                  <c:v/>
                </c:pt>
                <c:pt idx="9812">
                  <c:v/>
                </c:pt>
                <c:pt idx="9813">
                  <c:v/>
                </c:pt>
                <c:pt idx="9814">
                  <c:v/>
                </c:pt>
                <c:pt idx="9815">
                  <c:v/>
                </c:pt>
                <c:pt idx="9816">
                  <c:v/>
                </c:pt>
                <c:pt idx="9817">
                  <c:v/>
                </c:pt>
                <c:pt idx="9818">
                  <c:v/>
                </c:pt>
                <c:pt idx="9819">
                  <c:v/>
                </c:pt>
                <c:pt idx="9820">
                  <c:v/>
                </c:pt>
                <c:pt idx="9821">
                  <c:v/>
                </c:pt>
                <c:pt idx="9822">
                  <c:v/>
                </c:pt>
                <c:pt idx="9823">
                  <c:v/>
                </c:pt>
                <c:pt idx="9824">
                  <c:v/>
                </c:pt>
                <c:pt idx="9825">
                  <c:v/>
                </c:pt>
                <c:pt idx="9826">
                  <c:v/>
                </c:pt>
                <c:pt idx="9827">
                  <c:v/>
                </c:pt>
                <c:pt idx="9828">
                  <c:v/>
                </c:pt>
                <c:pt idx="9829">
                  <c:v/>
                </c:pt>
                <c:pt idx="9830">
                  <c:v/>
                </c:pt>
                <c:pt idx="9831">
                  <c:v/>
                </c:pt>
                <c:pt idx="9832">
                  <c:v/>
                </c:pt>
                <c:pt idx="9833">
                  <c:v/>
                </c:pt>
                <c:pt idx="9834">
                  <c:v/>
                </c:pt>
                <c:pt idx="9835">
                  <c:v/>
                </c:pt>
                <c:pt idx="9836">
                  <c:v/>
                </c:pt>
                <c:pt idx="9837">
                  <c:v/>
                </c:pt>
                <c:pt idx="9838">
                  <c:v/>
                </c:pt>
                <c:pt idx="9839">
                  <c:v/>
                </c:pt>
                <c:pt idx="9840">
                  <c:v/>
                </c:pt>
                <c:pt idx="9841">
                  <c:v/>
                </c:pt>
                <c:pt idx="9842">
                  <c:v/>
                </c:pt>
                <c:pt idx="9843">
                  <c:v/>
                </c:pt>
                <c:pt idx="9844">
                  <c:v/>
                </c:pt>
                <c:pt idx="9845">
                  <c:v/>
                </c:pt>
                <c:pt idx="9846">
                  <c:v/>
                </c:pt>
                <c:pt idx="9847">
                  <c:v/>
                </c:pt>
                <c:pt idx="9848">
                  <c:v/>
                </c:pt>
                <c:pt idx="9849">
                  <c:v/>
                </c:pt>
                <c:pt idx="9850">
                  <c:v/>
                </c:pt>
                <c:pt idx="9851">
                  <c:v/>
                </c:pt>
                <c:pt idx="9852">
                  <c:v/>
                </c:pt>
                <c:pt idx="9853">
                  <c:v/>
                </c:pt>
                <c:pt idx="9854">
                  <c:v/>
                </c:pt>
                <c:pt idx="9855">
                  <c:v/>
                </c:pt>
                <c:pt idx="9856">
                  <c:v/>
                </c:pt>
                <c:pt idx="9857">
                  <c:v/>
                </c:pt>
                <c:pt idx="9858">
                  <c:v/>
                </c:pt>
                <c:pt idx="9859">
                  <c:v/>
                </c:pt>
                <c:pt idx="9860">
                  <c:v/>
                </c:pt>
                <c:pt idx="9861">
                  <c:v/>
                </c:pt>
                <c:pt idx="9862">
                  <c:v/>
                </c:pt>
                <c:pt idx="9863">
                  <c:v/>
                </c:pt>
                <c:pt idx="9864">
                  <c:v/>
                </c:pt>
                <c:pt idx="9865">
                  <c:v/>
                </c:pt>
                <c:pt idx="9866">
                  <c:v/>
                </c:pt>
                <c:pt idx="9867">
                  <c:v/>
                </c:pt>
                <c:pt idx="9868">
                  <c:v/>
                </c:pt>
                <c:pt idx="9869">
                  <c:v/>
                </c:pt>
                <c:pt idx="9870">
                  <c:v/>
                </c:pt>
                <c:pt idx="9871">
                  <c:v/>
                </c:pt>
                <c:pt idx="9872">
                  <c:v/>
                </c:pt>
                <c:pt idx="9873">
                  <c:v/>
                </c:pt>
                <c:pt idx="9874">
                  <c:v/>
                </c:pt>
                <c:pt idx="9875">
                  <c:v/>
                </c:pt>
                <c:pt idx="9876">
                  <c:v/>
                </c:pt>
                <c:pt idx="9877">
                  <c:v/>
                </c:pt>
                <c:pt idx="9878">
                  <c:v/>
                </c:pt>
                <c:pt idx="9879">
                  <c:v/>
                </c:pt>
                <c:pt idx="9880">
                  <c:v/>
                </c:pt>
                <c:pt idx="9881">
                  <c:v/>
                </c:pt>
                <c:pt idx="9882">
                  <c:v/>
                </c:pt>
                <c:pt idx="9883">
                  <c:v/>
                </c:pt>
                <c:pt idx="9884">
                  <c:v/>
                </c:pt>
                <c:pt idx="9885">
                  <c:v/>
                </c:pt>
                <c:pt idx="9886">
                  <c:v/>
                </c:pt>
                <c:pt idx="9887">
                  <c:v/>
                </c:pt>
                <c:pt idx="9888">
                  <c:v/>
                </c:pt>
                <c:pt idx="9889">
                  <c:v/>
                </c:pt>
                <c:pt idx="9890">
                  <c:v/>
                </c:pt>
                <c:pt idx="9891">
                  <c:v/>
                </c:pt>
                <c:pt idx="9892">
                  <c:v/>
                </c:pt>
                <c:pt idx="9893">
                  <c:v/>
                </c:pt>
                <c:pt idx="9894">
                  <c:v/>
                </c:pt>
                <c:pt idx="9895">
                  <c:v/>
                </c:pt>
                <c:pt idx="9896">
                  <c:v/>
                </c:pt>
                <c:pt idx="9897">
                  <c:v/>
                </c:pt>
                <c:pt idx="9898">
                  <c:v/>
                </c:pt>
                <c:pt idx="9899">
                  <c:v/>
                </c:pt>
                <c:pt idx="9900">
                  <c:v/>
                </c:pt>
                <c:pt idx="9901">
                  <c:v/>
                </c:pt>
                <c:pt idx="9902">
                  <c:v/>
                </c:pt>
                <c:pt idx="9903">
                  <c:v/>
                </c:pt>
                <c:pt idx="9904">
                  <c:v/>
                </c:pt>
                <c:pt idx="9905">
                  <c:v/>
                </c:pt>
                <c:pt idx="9906">
                  <c:v/>
                </c:pt>
                <c:pt idx="9907">
                  <c:v/>
                </c:pt>
                <c:pt idx="9908">
                  <c:v/>
                </c:pt>
                <c:pt idx="9909">
                  <c:v/>
                </c:pt>
                <c:pt idx="9910">
                  <c:v/>
                </c:pt>
                <c:pt idx="9911">
                  <c:v/>
                </c:pt>
                <c:pt idx="9912">
                  <c:v/>
                </c:pt>
                <c:pt idx="9913">
                  <c:v/>
                </c:pt>
                <c:pt idx="9914">
                  <c:v/>
                </c:pt>
                <c:pt idx="9915">
                  <c:v/>
                </c:pt>
                <c:pt idx="9916">
                  <c:v/>
                </c:pt>
                <c:pt idx="9917">
                  <c:v/>
                </c:pt>
                <c:pt idx="9918">
                  <c:v/>
                </c:pt>
                <c:pt idx="9919">
                  <c:v/>
                </c:pt>
                <c:pt idx="9920">
                  <c:v/>
                </c:pt>
                <c:pt idx="9921">
                  <c:v/>
                </c:pt>
                <c:pt idx="9922">
                  <c:v/>
                </c:pt>
                <c:pt idx="9923">
                  <c:v/>
                </c:pt>
                <c:pt idx="9924">
                  <c:v/>
                </c:pt>
                <c:pt idx="9925">
                  <c:v/>
                </c:pt>
                <c:pt idx="9926">
                  <c:v/>
                </c:pt>
                <c:pt idx="9927">
                  <c:v/>
                </c:pt>
                <c:pt idx="9928">
                  <c:v/>
                </c:pt>
                <c:pt idx="9929">
                  <c:v/>
                </c:pt>
                <c:pt idx="9930">
                  <c:v/>
                </c:pt>
                <c:pt idx="9931">
                  <c:v/>
                </c:pt>
                <c:pt idx="9932">
                  <c:v/>
                </c:pt>
                <c:pt idx="9933">
                  <c:v/>
                </c:pt>
                <c:pt idx="9934">
                  <c:v/>
                </c:pt>
                <c:pt idx="9935">
                  <c:v/>
                </c:pt>
                <c:pt idx="9936">
                  <c:v/>
                </c:pt>
                <c:pt idx="9937">
                  <c:v/>
                </c:pt>
                <c:pt idx="9938">
                  <c:v/>
                </c:pt>
                <c:pt idx="9939">
                  <c:v/>
                </c:pt>
                <c:pt idx="9940">
                  <c:v/>
                </c:pt>
                <c:pt idx="9941">
                  <c:v/>
                </c:pt>
                <c:pt idx="9942">
                  <c:v/>
                </c:pt>
                <c:pt idx="9943">
                  <c:v/>
                </c:pt>
                <c:pt idx="9944">
                  <c:v/>
                </c:pt>
                <c:pt idx="9945">
                  <c:v/>
                </c:pt>
                <c:pt idx="9946">
                  <c:v/>
                </c:pt>
                <c:pt idx="9947">
                  <c:v/>
                </c:pt>
                <c:pt idx="9948">
                  <c:v/>
                </c:pt>
                <c:pt idx="9949">
                  <c:v/>
                </c:pt>
                <c:pt idx="9950">
                  <c:v/>
                </c:pt>
                <c:pt idx="9951">
                  <c:v/>
                </c:pt>
                <c:pt idx="9952">
                  <c:v/>
                </c:pt>
                <c:pt idx="9953">
                  <c:v/>
                </c:pt>
                <c:pt idx="9954">
                  <c:v/>
                </c:pt>
                <c:pt idx="9955">
                  <c:v/>
                </c:pt>
                <c:pt idx="9956">
                  <c:v/>
                </c:pt>
                <c:pt idx="9957">
                  <c:v/>
                </c:pt>
                <c:pt idx="9958">
                  <c:v/>
                </c:pt>
                <c:pt idx="9959">
                  <c:v/>
                </c:pt>
                <c:pt idx="9960">
                  <c:v/>
                </c:pt>
                <c:pt idx="9961">
                  <c:v/>
                </c:pt>
                <c:pt idx="9962">
                  <c:v/>
                </c:pt>
                <c:pt idx="9963">
                  <c:v/>
                </c:pt>
                <c:pt idx="9964">
                  <c:v/>
                </c:pt>
                <c:pt idx="9965">
                  <c:v/>
                </c:pt>
                <c:pt idx="9966">
                  <c:v/>
                </c:pt>
                <c:pt idx="9967">
                  <c:v/>
                </c:pt>
                <c:pt idx="9968">
                  <c:v/>
                </c:pt>
                <c:pt idx="9969">
                  <c:v/>
                </c:pt>
                <c:pt idx="9970">
                  <c:v/>
                </c:pt>
                <c:pt idx="9971">
                  <c:v/>
                </c:pt>
                <c:pt idx="9972">
                  <c:v/>
                </c:pt>
                <c:pt idx="9973">
                  <c:v/>
                </c:pt>
                <c:pt idx="9974">
                  <c:v/>
                </c:pt>
                <c:pt idx="9975">
                  <c:v/>
                </c:pt>
                <c:pt idx="9976">
                  <c:v/>
                </c:pt>
                <c:pt idx="9977">
                  <c:v/>
                </c:pt>
                <c:pt idx="9978">
                  <c:v/>
                </c:pt>
                <c:pt idx="9979">
                  <c:v/>
                </c:pt>
                <c:pt idx="9980">
                  <c:v/>
                </c:pt>
                <c:pt idx="9981">
                  <c:v/>
                </c:pt>
                <c:pt idx="9982">
                  <c:v/>
                </c:pt>
                <c:pt idx="9983">
                  <c:v/>
                </c:pt>
                <c:pt idx="9984">
                  <c:v/>
                </c:pt>
                <c:pt idx="9985">
                  <c:v/>
                </c:pt>
                <c:pt idx="9986">
                  <c:v/>
                </c:pt>
                <c:pt idx="9987">
                  <c:v/>
                </c:pt>
                <c:pt idx="9988">
                  <c:v/>
                </c:pt>
                <c:pt idx="9989">
                  <c:v/>
                </c:pt>
                <c:pt idx="9990">
                  <c:v/>
                </c:pt>
                <c:pt idx="9991">
                  <c:v/>
                </c:pt>
                <c:pt idx="9992">
                  <c:v/>
                </c:pt>
                <c:pt idx="9993">
                  <c:v/>
                </c:pt>
                <c:pt idx="9994">
                  <c:v/>
                </c:pt>
                <c:pt idx="9995">
                  <c:v/>
                </c:pt>
                <c:pt idx="9996">
                  <c:v/>
                </c:pt>
                <c:pt idx="9997">
                  <c:v/>
                </c:pt>
                <c:pt idx="9998">
                  <c:v/>
                </c:pt>
                <c:pt idx="9999">
                  <c:v/>
                </c:pt>
                <c:pt idx="10000">
                  <c:v/>
                </c:pt>
                <c:pt idx="10001">
                  <c:v/>
                </c:pt>
                <c:pt idx="10002">
                  <c:v/>
                </c:pt>
                <c:pt idx="10003">
                  <c:v/>
                </c:pt>
                <c:pt idx="10004">
                  <c:v/>
                </c:pt>
                <c:pt idx="10005">
                  <c:v/>
                </c:pt>
                <c:pt idx="10006">
                  <c:v/>
                </c:pt>
                <c:pt idx="10007">
                  <c:v/>
                </c:pt>
                <c:pt idx="10008">
                  <c:v/>
                </c:pt>
                <c:pt idx="10009">
                  <c:v/>
                </c:pt>
                <c:pt idx="10010">
                  <c:v/>
                </c:pt>
                <c:pt idx="10011">
                  <c:v/>
                </c:pt>
                <c:pt idx="10012">
                  <c:v/>
                </c:pt>
                <c:pt idx="10013">
                  <c:v/>
                </c:pt>
                <c:pt idx="10014">
                  <c:v/>
                </c:pt>
                <c:pt idx="10015">
                  <c:v/>
                </c:pt>
                <c:pt idx="10016">
                  <c:v/>
                </c:pt>
                <c:pt idx="10017">
                  <c:v/>
                </c:pt>
                <c:pt idx="10018">
                  <c:v/>
                </c:pt>
                <c:pt idx="10019">
                  <c:v/>
                </c:pt>
                <c:pt idx="10020">
                  <c:v/>
                </c:pt>
                <c:pt idx="10021">
                  <c:v/>
                </c:pt>
                <c:pt idx="10022">
                  <c:v/>
                </c:pt>
                <c:pt idx="10023">
                  <c:v/>
                </c:pt>
                <c:pt idx="10024">
                  <c:v/>
                </c:pt>
                <c:pt idx="10025">
                  <c:v/>
                </c:pt>
                <c:pt idx="10026">
                  <c:v/>
                </c:pt>
                <c:pt idx="10027">
                  <c:v/>
                </c:pt>
                <c:pt idx="10028">
                  <c:v/>
                </c:pt>
                <c:pt idx="10029">
                  <c:v/>
                </c:pt>
                <c:pt idx="10030">
                  <c:v/>
                </c:pt>
                <c:pt idx="10031">
                  <c:v/>
                </c:pt>
                <c:pt idx="10032">
                  <c:v/>
                </c:pt>
                <c:pt idx="10033">
                  <c:v/>
                </c:pt>
                <c:pt idx="10034">
                  <c:v/>
                </c:pt>
                <c:pt idx="10035">
                  <c:v/>
                </c:pt>
                <c:pt idx="10036">
                  <c:v/>
                </c:pt>
                <c:pt idx="10037">
                  <c:v/>
                </c:pt>
                <c:pt idx="10038">
                  <c:v/>
                </c:pt>
                <c:pt idx="10039">
                  <c:v/>
                </c:pt>
                <c:pt idx="10040">
                  <c:v/>
                </c:pt>
                <c:pt idx="10041">
                  <c:v/>
                </c:pt>
                <c:pt idx="10042">
                  <c:v/>
                </c:pt>
                <c:pt idx="10043">
                  <c:v/>
                </c:pt>
                <c:pt idx="10044">
                  <c:v/>
                </c:pt>
                <c:pt idx="10045">
                  <c:v/>
                </c:pt>
                <c:pt idx="10046">
                  <c:v/>
                </c:pt>
                <c:pt idx="10047">
                  <c:v/>
                </c:pt>
                <c:pt idx="10048">
                  <c:v/>
                </c:pt>
                <c:pt idx="10049">
                  <c:v/>
                </c:pt>
                <c:pt idx="10050">
                  <c:v/>
                </c:pt>
                <c:pt idx="10051">
                  <c:v/>
                </c:pt>
                <c:pt idx="10052">
                  <c:v/>
                </c:pt>
                <c:pt idx="10053">
                  <c:v/>
                </c:pt>
                <c:pt idx="10054">
                  <c:v/>
                </c:pt>
                <c:pt idx="10055">
                  <c:v/>
                </c:pt>
                <c:pt idx="10056">
                  <c:v/>
                </c:pt>
                <c:pt idx="10057">
                  <c:v/>
                </c:pt>
                <c:pt idx="10058">
                  <c:v/>
                </c:pt>
                <c:pt idx="10059">
                  <c:v/>
                </c:pt>
                <c:pt idx="10060">
                  <c:v/>
                </c:pt>
                <c:pt idx="10061">
                  <c:v/>
                </c:pt>
                <c:pt idx="10062">
                  <c:v/>
                </c:pt>
                <c:pt idx="10063">
                  <c:v/>
                </c:pt>
                <c:pt idx="10064">
                  <c:v/>
                </c:pt>
                <c:pt idx="10065">
                  <c:v/>
                </c:pt>
                <c:pt idx="10066">
                  <c:v/>
                </c:pt>
                <c:pt idx="10067">
                  <c:v/>
                </c:pt>
                <c:pt idx="10068">
                  <c:v/>
                </c:pt>
                <c:pt idx="10069">
                  <c:v/>
                </c:pt>
                <c:pt idx="10070">
                  <c:v/>
                </c:pt>
                <c:pt idx="10071">
                  <c:v/>
                </c:pt>
                <c:pt idx="10072">
                  <c:v/>
                </c:pt>
                <c:pt idx="10073">
                  <c:v/>
                </c:pt>
                <c:pt idx="10074">
                  <c:v/>
                </c:pt>
                <c:pt idx="10075">
                  <c:v/>
                </c:pt>
                <c:pt idx="10076">
                  <c:v/>
                </c:pt>
                <c:pt idx="10077">
                  <c:v/>
                </c:pt>
                <c:pt idx="10078">
                  <c:v/>
                </c:pt>
                <c:pt idx="10079">
                  <c:v/>
                </c:pt>
                <c:pt idx="10080">
                  <c:v/>
                </c:pt>
                <c:pt idx="10081">
                  <c:v/>
                </c:pt>
                <c:pt idx="10082">
                  <c:v/>
                </c:pt>
                <c:pt idx="10083">
                  <c:v/>
                </c:pt>
                <c:pt idx="10084">
                  <c:v/>
                </c:pt>
                <c:pt idx="10085">
                  <c:v/>
                </c:pt>
                <c:pt idx="10086">
                  <c:v/>
                </c:pt>
                <c:pt idx="10087">
                  <c:v/>
                </c:pt>
                <c:pt idx="10088">
                  <c:v/>
                </c:pt>
                <c:pt idx="10089">
                  <c:v/>
                </c:pt>
                <c:pt idx="10090">
                  <c:v/>
                </c:pt>
                <c:pt idx="10091">
                  <c:v/>
                </c:pt>
                <c:pt idx="10092">
                  <c:v/>
                </c:pt>
                <c:pt idx="10093">
                  <c:v/>
                </c:pt>
                <c:pt idx="10094">
                  <c:v/>
                </c:pt>
                <c:pt idx="10095">
                  <c:v/>
                </c:pt>
                <c:pt idx="10096">
                  <c:v/>
                </c:pt>
                <c:pt idx="10097">
                  <c:v/>
                </c:pt>
                <c:pt idx="10098">
                  <c:v/>
                </c:pt>
                <c:pt idx="10099">
                  <c:v/>
                </c:pt>
                <c:pt idx="10100">
                  <c:v/>
                </c:pt>
                <c:pt idx="10101">
                  <c:v/>
                </c:pt>
                <c:pt idx="10102">
                  <c:v/>
                </c:pt>
                <c:pt idx="10103">
                  <c:v/>
                </c:pt>
                <c:pt idx="10104">
                  <c:v/>
                </c:pt>
                <c:pt idx="10105">
                  <c:v/>
                </c:pt>
                <c:pt idx="10106">
                  <c:v/>
                </c:pt>
                <c:pt idx="10107">
                  <c:v/>
                </c:pt>
                <c:pt idx="10108">
                  <c:v/>
                </c:pt>
                <c:pt idx="10109">
                  <c:v/>
                </c:pt>
                <c:pt idx="10110">
                  <c:v/>
                </c:pt>
                <c:pt idx="10111">
                  <c:v/>
                </c:pt>
                <c:pt idx="10112">
                  <c:v/>
                </c:pt>
                <c:pt idx="10113">
                  <c:v/>
                </c:pt>
                <c:pt idx="10114">
                  <c:v/>
                </c:pt>
                <c:pt idx="10115">
                  <c:v/>
                </c:pt>
                <c:pt idx="10116">
                  <c:v/>
                </c:pt>
                <c:pt idx="10117">
                  <c:v/>
                </c:pt>
                <c:pt idx="10118">
                  <c:v/>
                </c:pt>
                <c:pt idx="10119">
                  <c:v/>
                </c:pt>
                <c:pt idx="10120">
                  <c:v/>
                </c:pt>
                <c:pt idx="10121">
                  <c:v/>
                </c:pt>
                <c:pt idx="10122">
                  <c:v/>
                </c:pt>
                <c:pt idx="10123">
                  <c:v/>
                </c:pt>
                <c:pt idx="10124">
                  <c:v/>
                </c:pt>
                <c:pt idx="10125">
                  <c:v/>
                </c:pt>
                <c:pt idx="10126">
                  <c:v/>
                </c:pt>
                <c:pt idx="10127">
                  <c:v/>
                </c:pt>
                <c:pt idx="10128">
                  <c:v/>
                </c:pt>
                <c:pt idx="10129">
                  <c:v/>
                </c:pt>
                <c:pt idx="10130">
                  <c:v/>
                </c:pt>
                <c:pt idx="10131">
                  <c:v/>
                </c:pt>
                <c:pt idx="10132">
                  <c:v/>
                </c:pt>
                <c:pt idx="10133">
                  <c:v/>
                </c:pt>
                <c:pt idx="10134">
                  <c:v/>
                </c:pt>
                <c:pt idx="10135">
                  <c:v/>
                </c:pt>
                <c:pt idx="10136">
                  <c:v/>
                </c:pt>
                <c:pt idx="10137">
                  <c:v/>
                </c:pt>
                <c:pt idx="10138">
                  <c:v/>
                </c:pt>
                <c:pt idx="10139">
                  <c:v/>
                </c:pt>
                <c:pt idx="10140">
                  <c:v/>
                </c:pt>
                <c:pt idx="10141">
                  <c:v/>
                </c:pt>
                <c:pt idx="10142">
                  <c:v/>
                </c:pt>
                <c:pt idx="10143">
                  <c:v/>
                </c:pt>
                <c:pt idx="10144">
                  <c:v/>
                </c:pt>
                <c:pt idx="10145">
                  <c:v/>
                </c:pt>
                <c:pt idx="10146">
                  <c:v/>
                </c:pt>
                <c:pt idx="10147">
                  <c:v/>
                </c:pt>
                <c:pt idx="10148">
                  <c:v/>
                </c:pt>
                <c:pt idx="10149">
                  <c:v/>
                </c:pt>
                <c:pt idx="10150">
                  <c:v/>
                </c:pt>
                <c:pt idx="10151">
                  <c:v/>
                </c:pt>
                <c:pt idx="10152">
                  <c:v/>
                </c:pt>
                <c:pt idx="10153">
                  <c:v/>
                </c:pt>
                <c:pt idx="10154">
                  <c:v/>
                </c:pt>
                <c:pt idx="10155">
                  <c:v/>
                </c:pt>
                <c:pt idx="10156">
                  <c:v/>
                </c:pt>
                <c:pt idx="10157">
                  <c:v/>
                </c:pt>
                <c:pt idx="10158">
                  <c:v/>
                </c:pt>
                <c:pt idx="10159">
                  <c:v/>
                </c:pt>
                <c:pt idx="10160">
                  <c:v/>
                </c:pt>
                <c:pt idx="10161">
                  <c:v/>
                </c:pt>
                <c:pt idx="10162">
                  <c:v/>
                </c:pt>
                <c:pt idx="10163">
                  <c:v/>
                </c:pt>
                <c:pt idx="10164">
                  <c:v/>
                </c:pt>
                <c:pt idx="10165">
                  <c:v/>
                </c:pt>
                <c:pt idx="10166">
                  <c:v/>
                </c:pt>
                <c:pt idx="10167">
                  <c:v/>
                </c:pt>
                <c:pt idx="10168">
                  <c:v/>
                </c:pt>
                <c:pt idx="10169">
                  <c:v/>
                </c:pt>
                <c:pt idx="10170">
                  <c:v/>
                </c:pt>
                <c:pt idx="10171">
                  <c:v/>
                </c:pt>
                <c:pt idx="10172">
                  <c:v/>
                </c:pt>
                <c:pt idx="10173">
                  <c:v/>
                </c:pt>
                <c:pt idx="10174">
                  <c:v/>
                </c:pt>
                <c:pt idx="10175">
                  <c:v/>
                </c:pt>
                <c:pt idx="10176">
                  <c:v/>
                </c:pt>
                <c:pt idx="10177">
                  <c:v/>
                </c:pt>
                <c:pt idx="10178">
                  <c:v/>
                </c:pt>
                <c:pt idx="10179">
                  <c:v/>
                </c:pt>
                <c:pt idx="10180">
                  <c:v/>
                </c:pt>
                <c:pt idx="10181">
                  <c:v/>
                </c:pt>
                <c:pt idx="10182">
                  <c:v/>
                </c:pt>
                <c:pt idx="10183">
                  <c:v/>
                </c:pt>
                <c:pt idx="10184">
                  <c:v/>
                </c:pt>
                <c:pt idx="10185">
                  <c:v/>
                </c:pt>
                <c:pt idx="10186">
                  <c:v/>
                </c:pt>
                <c:pt idx="10187">
                  <c:v/>
                </c:pt>
                <c:pt idx="10188">
                  <c:v/>
                </c:pt>
                <c:pt idx="10189">
                  <c:v/>
                </c:pt>
                <c:pt idx="10190">
                  <c:v/>
                </c:pt>
                <c:pt idx="10191">
                  <c:v/>
                </c:pt>
                <c:pt idx="10192">
                  <c:v/>
                </c:pt>
                <c:pt idx="10193">
                  <c:v/>
                </c:pt>
                <c:pt idx="10194">
                  <c:v/>
                </c:pt>
                <c:pt idx="10195">
                  <c:v/>
                </c:pt>
                <c:pt idx="10196">
                  <c:v/>
                </c:pt>
                <c:pt idx="10197">
                  <c:v/>
                </c:pt>
                <c:pt idx="10198">
                  <c:v/>
                </c:pt>
                <c:pt idx="10199">
                  <c:v/>
                </c:pt>
                <c:pt idx="10200">
                  <c:v>3</c:v>
                </c:pt>
                <c:pt idx="10201">
                  <c:v>1</c:v>
                </c:pt>
                <c:pt idx="10202">
                  <c:v>1</c:v>
                </c:pt>
                <c:pt idx="10203">
                  <c:v>1</c:v>
                </c:pt>
                <c:pt idx="10204">
                  <c:v>2</c:v>
                </c:pt>
                <c:pt idx="10205">
                  <c:v>8</c:v>
                </c:pt>
                <c:pt idx="10206">
                  <c:v>2</c:v>
                </c:pt>
                <c:pt idx="10207">
                  <c:v>1</c:v>
                </c:pt>
                <c:pt idx="10208">
                  <c:v>3</c:v>
                </c:pt>
                <c:pt idx="10209">
                  <c:v>1</c:v>
                </c:pt>
                <c:pt idx="10210">
                  <c:v>5</c:v>
                </c:pt>
                <c:pt idx="10211">
                  <c:v>3</c:v>
                </c:pt>
                <c:pt idx="10212">
                  <c:v>2</c:v>
                </c:pt>
                <c:pt idx="10213">
                  <c:v>6</c:v>
                </c:pt>
                <c:pt idx="10214">
                  <c:v>1</c:v>
                </c:pt>
                <c:pt idx="10215">
                  <c:v>1</c:v>
                </c:pt>
                <c:pt idx="10216">
                  <c:v>3</c:v>
                </c:pt>
                <c:pt idx="10217">
                  <c:v>1</c:v>
                </c:pt>
                <c:pt idx="10218">
                  <c:v>1</c:v>
                </c:pt>
                <c:pt idx="10219">
                  <c:v>2</c:v>
                </c:pt>
                <c:pt idx="10220">
                  <c:v>1</c:v>
                </c:pt>
                <c:pt idx="10221">
                  <c:v>1</c:v>
                </c:pt>
                <c:pt idx="10222">
                  <c:v>2</c:v>
                </c:pt>
                <c:pt idx="10223">
                  <c:v>1</c:v>
                </c:pt>
                <c:pt idx="10224">
                  <c:v>2</c:v>
                </c:pt>
                <c:pt idx="10225">
                  <c:v>3</c:v>
                </c:pt>
                <c:pt idx="10226">
                  <c:v>1</c:v>
                </c:pt>
                <c:pt idx="10227">
                  <c:v>3</c:v>
                </c:pt>
                <c:pt idx="10228">
                  <c:v>1</c:v>
                </c:pt>
                <c:pt idx="10229">
                  <c:v>3</c:v>
                </c:pt>
                <c:pt idx="10230">
                  <c:v>7</c:v>
                </c:pt>
                <c:pt idx="10231">
                  <c:v>1</c:v>
                </c:pt>
                <c:pt idx="10232">
                  <c:v>2</c:v>
                </c:pt>
                <c:pt idx="10233">
                  <c:v>1</c:v>
                </c:pt>
                <c:pt idx="10234">
                  <c:v>1</c:v>
                </c:pt>
                <c:pt idx="10235">
                  <c:v>3</c:v>
                </c:pt>
                <c:pt idx="10236">
                  <c:v>4</c:v>
                </c:pt>
                <c:pt idx="10237">
                  <c:v>1</c:v>
                </c:pt>
                <c:pt idx="10238">
                  <c:v>3</c:v>
                </c:pt>
                <c:pt idx="10239">
                  <c:v>7</c:v>
                </c:pt>
                <c:pt idx="10240">
                  <c:v>4</c:v>
                </c:pt>
                <c:pt idx="10241">
                  <c:v>3</c:v>
                </c:pt>
                <c:pt idx="10242">
                  <c:v>8</c:v>
                </c:pt>
                <c:pt idx="10243">
                  <c:v>3</c:v>
                </c:pt>
                <c:pt idx="10244">
                  <c:v>1</c:v>
                </c:pt>
                <c:pt idx="10245">
                  <c:v>2</c:v>
                </c:pt>
                <c:pt idx="10246">
                  <c:v>1</c:v>
                </c:pt>
                <c:pt idx="10247">
                  <c:v>2</c:v>
                </c:pt>
                <c:pt idx="10248">
                  <c:v>2</c:v>
                </c:pt>
                <c:pt idx="10249">
                  <c:v>1</c:v>
                </c:pt>
                <c:pt idx="10250">
                  <c:v>2</c:v>
                </c:pt>
                <c:pt idx="10251">
                  <c:v>4</c:v>
                </c:pt>
                <c:pt idx="10252">
                  <c:v>2</c:v>
                </c:pt>
                <c:pt idx="10253">
                  <c:v>1</c:v>
                </c:pt>
                <c:pt idx="10254">
                  <c:v>2</c:v>
                </c:pt>
                <c:pt idx="10255">
                  <c:v>7</c:v>
                </c:pt>
                <c:pt idx="10256">
                  <c:v>1</c:v>
                </c:pt>
                <c:pt idx="10257">
                  <c:v>2</c:v>
                </c:pt>
                <c:pt idx="10258">
                  <c:v>3</c:v>
                </c:pt>
                <c:pt idx="10259">
                  <c:v>4</c:v>
                </c:pt>
                <c:pt idx="10260">
                  <c:v>3</c:v>
                </c:pt>
                <c:pt idx="10261">
                  <c:v>5</c:v>
                </c:pt>
                <c:pt idx="10262">
                  <c:v>2</c:v>
                </c:pt>
                <c:pt idx="10263">
                  <c:v>1</c:v>
                </c:pt>
                <c:pt idx="10264">
                  <c:v>4</c:v>
                </c:pt>
                <c:pt idx="10265">
                  <c:v>4</c:v>
                </c:pt>
                <c:pt idx="10266">
                  <c:v>2</c:v>
                </c:pt>
                <c:pt idx="10267">
                  <c:v>4</c:v>
                </c:pt>
                <c:pt idx="10268">
                  <c:v>2</c:v>
                </c:pt>
                <c:pt idx="10269">
                  <c:v>4</c:v>
                </c:pt>
                <c:pt idx="10270">
                  <c:v>1</c:v>
                </c:pt>
                <c:pt idx="10271">
                  <c:v>5</c:v>
                </c:pt>
                <c:pt idx="10272">
                  <c:v>2</c:v>
                </c:pt>
                <c:pt idx="10273">
                  <c:v>7</c:v>
                </c:pt>
                <c:pt idx="10274">
                  <c:v>4</c:v>
                </c:pt>
                <c:pt idx="10275">
                  <c:v>1</c:v>
                </c:pt>
                <c:pt idx="10276">
                  <c:v>6</c:v>
                </c:pt>
                <c:pt idx="10277">
                  <c:v>1</c:v>
                </c:pt>
                <c:pt idx="10278">
                  <c:v>8</c:v>
                </c:pt>
                <c:pt idx="10279">
                  <c:v>1</c:v>
                </c:pt>
                <c:pt idx="10280">
                  <c:v>1</c:v>
                </c:pt>
                <c:pt idx="10281">
                  <c:v>8</c:v>
                </c:pt>
                <c:pt idx="10282">
                  <c:v>1</c:v>
                </c:pt>
                <c:pt idx="10283">
                  <c:v>1</c:v>
                </c:pt>
                <c:pt idx="10284">
                  <c:v>3</c:v>
                </c:pt>
                <c:pt idx="10285">
                  <c:v>2</c:v>
                </c:pt>
                <c:pt idx="10286">
                  <c:v>3</c:v>
                </c:pt>
                <c:pt idx="10287">
                  <c:v>3</c:v>
                </c:pt>
                <c:pt idx="10288">
                  <c:v>1</c:v>
                </c:pt>
                <c:pt idx="10289">
                  <c:v>3</c:v>
                </c:pt>
                <c:pt idx="10290">
                  <c:v>2</c:v>
                </c:pt>
                <c:pt idx="10291">
                  <c:v>3</c:v>
                </c:pt>
                <c:pt idx="10292">
                  <c:v>1</c:v>
                </c:pt>
                <c:pt idx="10293">
                  <c:v>1</c:v>
                </c:pt>
                <c:pt idx="10294">
                  <c:v>1</c:v>
                </c:pt>
                <c:pt idx="10295">
                  <c:v>4</c:v>
                </c:pt>
                <c:pt idx="10296">
                  <c:v>1</c:v>
                </c:pt>
                <c:pt idx="10297">
                  <c:v>2</c:v>
                </c:pt>
                <c:pt idx="10298">
                  <c:v>1</c:v>
                </c:pt>
                <c:pt idx="10299">
                  <c:v>6</c:v>
                </c:pt>
                <c:pt idx="10300">
                  <c:v>4</c:v>
                </c:pt>
                <c:pt idx="10301">
                  <c:v>3</c:v>
                </c:pt>
                <c:pt idx="10302">
                  <c:v>1</c:v>
                </c:pt>
                <c:pt idx="10303">
                  <c:v>2</c:v>
                </c:pt>
                <c:pt idx="10304">
                  <c:v>2</c:v>
                </c:pt>
                <c:pt idx="10305">
                  <c:v>1</c:v>
                </c:pt>
                <c:pt idx="10306">
                  <c:v/>
                </c:pt>
                <c:pt idx="10307">
                  <c:v>1</c:v>
                </c:pt>
                <c:pt idx="10308">
                  <c:v>1</c:v>
                </c:pt>
                <c:pt idx="10309">
                  <c:v>2</c:v>
                </c:pt>
                <c:pt idx="10310">
                  <c:v>3</c:v>
                </c:pt>
                <c:pt idx="10311">
                  <c:v>1</c:v>
                </c:pt>
                <c:pt idx="10312">
                  <c:v>2</c:v>
                </c:pt>
                <c:pt idx="10313">
                  <c:v>2</c:v>
                </c:pt>
                <c:pt idx="10314">
                  <c:v>3</c:v>
                </c:pt>
                <c:pt idx="10315">
                  <c:v>1</c:v>
                </c:pt>
                <c:pt idx="10316">
                  <c:v>1</c:v>
                </c:pt>
                <c:pt idx="10317">
                  <c:v>1</c:v>
                </c:pt>
                <c:pt idx="10318">
                  <c:v/>
                </c:pt>
                <c:pt idx="10319">
                  <c:v>5</c:v>
                </c:pt>
                <c:pt idx="10320">
                  <c:v/>
                </c:pt>
                <c:pt idx="10321">
                  <c:v>1</c:v>
                </c:pt>
                <c:pt idx="10322">
                  <c:v>1</c:v>
                </c:pt>
                <c:pt idx="10323">
                  <c:v>1</c:v>
                </c:pt>
                <c:pt idx="10324">
                  <c:v>1</c:v>
                </c:pt>
                <c:pt idx="10325">
                  <c:v>2</c:v>
                </c:pt>
                <c:pt idx="10326">
                  <c:v>2</c:v>
                </c:pt>
                <c:pt idx="10327">
                  <c:v>2</c:v>
                </c:pt>
                <c:pt idx="10328">
                  <c:v>1</c:v>
                </c:pt>
                <c:pt idx="10329">
                  <c:v>1</c:v>
                </c:pt>
                <c:pt idx="10330">
                  <c:v>4</c:v>
                </c:pt>
                <c:pt idx="10331">
                  <c:v>3</c:v>
                </c:pt>
                <c:pt idx="10332">
                  <c:v>2</c:v>
                </c:pt>
                <c:pt idx="10333">
                  <c:v/>
                </c:pt>
                <c:pt idx="10334">
                  <c:v>1</c:v>
                </c:pt>
                <c:pt idx="10335">
                  <c:v>6</c:v>
                </c:pt>
                <c:pt idx="10336">
                  <c:v>1</c:v>
                </c:pt>
                <c:pt idx="10337">
                  <c:v>4</c:v>
                </c:pt>
                <c:pt idx="10338">
                  <c:v>2</c:v>
                </c:pt>
                <c:pt idx="10339">
                  <c:v>1</c:v>
                </c:pt>
                <c:pt idx="10340">
                  <c:v/>
                </c:pt>
                <c:pt idx="10341">
                  <c:v/>
                </c:pt>
                <c:pt idx="10342">
                  <c:v/>
                </c:pt>
                <c:pt idx="10343">
                  <c:v/>
                </c:pt>
                <c:pt idx="10344">
                  <c:v/>
                </c:pt>
                <c:pt idx="10345">
                  <c:v/>
                </c:pt>
                <c:pt idx="10346">
                  <c:v/>
                </c:pt>
                <c:pt idx="10347">
                  <c:v/>
                </c:pt>
                <c:pt idx="10348">
                  <c:v/>
                </c:pt>
                <c:pt idx="10349">
                  <c:v/>
                </c:pt>
                <c:pt idx="10350">
                  <c:v/>
                </c:pt>
                <c:pt idx="10351">
                  <c:v/>
                </c:pt>
                <c:pt idx="10352">
                  <c:v/>
                </c:pt>
                <c:pt idx="10353">
                  <c:v/>
                </c:pt>
                <c:pt idx="10354">
                  <c:v/>
                </c:pt>
                <c:pt idx="10355">
                  <c:v/>
                </c:pt>
                <c:pt idx="10356">
                  <c:v/>
                </c:pt>
                <c:pt idx="10357">
                  <c:v/>
                </c:pt>
                <c:pt idx="10358">
                  <c:v/>
                </c:pt>
                <c:pt idx="10359">
                  <c:v/>
                </c:pt>
                <c:pt idx="10360">
                  <c:v/>
                </c:pt>
                <c:pt idx="10361">
                  <c:v/>
                </c:pt>
                <c:pt idx="10362">
                  <c:v/>
                </c:pt>
                <c:pt idx="10363">
                  <c:v/>
                </c:pt>
                <c:pt idx="10364">
                  <c:v/>
                </c:pt>
                <c:pt idx="10365">
                  <c:v/>
                </c:pt>
                <c:pt idx="10366">
                  <c:v/>
                </c:pt>
                <c:pt idx="10367">
                  <c:v/>
                </c:pt>
                <c:pt idx="10368">
                  <c:v/>
                </c:pt>
                <c:pt idx="10369">
                  <c:v/>
                </c:pt>
                <c:pt idx="10370">
                  <c:v/>
                </c:pt>
                <c:pt idx="10371">
                  <c:v/>
                </c:pt>
                <c:pt idx="10372">
                  <c:v/>
                </c:pt>
                <c:pt idx="10373">
                  <c:v/>
                </c:pt>
                <c:pt idx="10374">
                  <c:v/>
                </c:pt>
                <c:pt idx="10375">
                  <c:v/>
                </c:pt>
                <c:pt idx="10376">
                  <c:v/>
                </c:pt>
                <c:pt idx="10377">
                  <c:v/>
                </c:pt>
                <c:pt idx="10378">
                  <c:v/>
                </c:pt>
                <c:pt idx="10379">
                  <c:v/>
                </c:pt>
                <c:pt idx="10380">
                  <c:v/>
                </c:pt>
                <c:pt idx="10381">
                  <c:v/>
                </c:pt>
                <c:pt idx="10382">
                  <c:v/>
                </c:pt>
                <c:pt idx="10383">
                  <c:v/>
                </c:pt>
                <c:pt idx="10384">
                  <c:v/>
                </c:pt>
                <c:pt idx="10385">
                  <c:v/>
                </c:pt>
                <c:pt idx="10386">
                  <c:v/>
                </c:pt>
                <c:pt idx="10387">
                  <c:v/>
                </c:pt>
                <c:pt idx="10388">
                  <c:v/>
                </c:pt>
                <c:pt idx="10389">
                  <c:v/>
                </c:pt>
                <c:pt idx="10390">
                  <c:v/>
                </c:pt>
                <c:pt idx="10391">
                  <c:v/>
                </c:pt>
                <c:pt idx="10392">
                  <c:v/>
                </c:pt>
                <c:pt idx="10393">
                  <c:v/>
                </c:pt>
                <c:pt idx="10394">
                  <c:v/>
                </c:pt>
                <c:pt idx="10395">
                  <c:v/>
                </c:pt>
                <c:pt idx="10396">
                  <c:v/>
                </c:pt>
                <c:pt idx="10397">
                  <c:v/>
                </c:pt>
                <c:pt idx="10398">
                  <c:v/>
                </c:pt>
                <c:pt idx="10399">
                  <c:v/>
                </c:pt>
                <c:pt idx="10400">
                  <c:v/>
                </c:pt>
                <c:pt idx="10401">
                  <c:v/>
                </c:pt>
                <c:pt idx="10402">
                  <c:v/>
                </c:pt>
                <c:pt idx="10403">
                  <c:v/>
                </c:pt>
                <c:pt idx="10404">
                  <c:v/>
                </c:pt>
                <c:pt idx="10405">
                  <c:v/>
                </c:pt>
                <c:pt idx="10406">
                  <c:v/>
                </c:pt>
                <c:pt idx="10407">
                  <c:v/>
                </c:pt>
                <c:pt idx="10408">
                  <c:v/>
                </c:pt>
                <c:pt idx="10409">
                  <c:v/>
                </c:pt>
                <c:pt idx="10410">
                  <c:v/>
                </c:pt>
                <c:pt idx="10411">
                  <c:v/>
                </c:pt>
                <c:pt idx="10412">
                  <c:v/>
                </c:pt>
                <c:pt idx="10413">
                  <c:v/>
                </c:pt>
                <c:pt idx="10414">
                  <c:v/>
                </c:pt>
                <c:pt idx="10415">
                  <c:v/>
                </c:pt>
                <c:pt idx="10416">
                  <c:v/>
                </c:pt>
                <c:pt idx="10417">
                  <c:v/>
                </c:pt>
                <c:pt idx="10418">
                  <c:v/>
                </c:pt>
                <c:pt idx="10419">
                  <c:v/>
                </c:pt>
                <c:pt idx="10420">
                  <c:v/>
                </c:pt>
                <c:pt idx="10421">
                  <c:v/>
                </c:pt>
                <c:pt idx="10422">
                  <c:v/>
                </c:pt>
                <c:pt idx="10423">
                  <c:v/>
                </c:pt>
                <c:pt idx="10424">
                  <c:v/>
                </c:pt>
                <c:pt idx="10425">
                  <c:v/>
                </c:pt>
                <c:pt idx="10426">
                  <c:v/>
                </c:pt>
                <c:pt idx="10427">
                  <c:v/>
                </c:pt>
                <c:pt idx="10428">
                  <c:v/>
                </c:pt>
                <c:pt idx="10429">
                  <c:v/>
                </c:pt>
                <c:pt idx="10430">
                  <c:v/>
                </c:pt>
                <c:pt idx="10431">
                  <c:v/>
                </c:pt>
                <c:pt idx="10432">
                  <c:v/>
                </c:pt>
                <c:pt idx="10433">
                  <c:v/>
                </c:pt>
                <c:pt idx="10434">
                  <c:v/>
                </c:pt>
                <c:pt idx="10435">
                  <c:v/>
                </c:pt>
                <c:pt idx="10436">
                  <c:v/>
                </c:pt>
                <c:pt idx="10437">
                  <c:v/>
                </c:pt>
                <c:pt idx="10438">
                  <c:v/>
                </c:pt>
                <c:pt idx="10439">
                  <c:v/>
                </c:pt>
                <c:pt idx="10440">
                  <c:v/>
                </c:pt>
                <c:pt idx="10441">
                  <c:v/>
                </c:pt>
                <c:pt idx="10442">
                  <c:v/>
                </c:pt>
                <c:pt idx="10443">
                  <c:v/>
                </c:pt>
                <c:pt idx="10444">
                  <c:v/>
                </c:pt>
                <c:pt idx="10445">
                  <c:v/>
                </c:pt>
                <c:pt idx="10446">
                  <c:v/>
                </c:pt>
                <c:pt idx="10447">
                  <c:v/>
                </c:pt>
                <c:pt idx="10448">
                  <c:v/>
                </c:pt>
                <c:pt idx="10449">
                  <c:v/>
                </c:pt>
                <c:pt idx="10450">
                  <c:v/>
                </c:pt>
                <c:pt idx="10451">
                  <c:v/>
                </c:pt>
                <c:pt idx="10452">
                  <c:v/>
                </c:pt>
                <c:pt idx="10453">
                  <c:v/>
                </c:pt>
                <c:pt idx="10454">
                  <c:v/>
                </c:pt>
                <c:pt idx="10455">
                  <c:v/>
                </c:pt>
                <c:pt idx="10456">
                  <c:v/>
                </c:pt>
                <c:pt idx="10457">
                  <c:v/>
                </c:pt>
                <c:pt idx="10458">
                  <c:v/>
                </c:pt>
                <c:pt idx="10459">
                  <c:v/>
                </c:pt>
                <c:pt idx="10460">
                  <c:v/>
                </c:pt>
                <c:pt idx="10461">
                  <c:v/>
                </c:pt>
                <c:pt idx="10462">
                  <c:v/>
                </c:pt>
                <c:pt idx="10463">
                  <c:v/>
                </c:pt>
                <c:pt idx="10464">
                  <c:v/>
                </c:pt>
                <c:pt idx="10465">
                  <c:v/>
                </c:pt>
                <c:pt idx="10466">
                  <c:v/>
                </c:pt>
                <c:pt idx="10467">
                  <c:v/>
                </c:pt>
                <c:pt idx="10468">
                  <c:v/>
                </c:pt>
                <c:pt idx="10469">
                  <c:v/>
                </c:pt>
                <c:pt idx="10470">
                  <c:v/>
                </c:pt>
                <c:pt idx="10471">
                  <c:v/>
                </c:pt>
                <c:pt idx="10472">
                  <c:v/>
                </c:pt>
                <c:pt idx="10473">
                  <c:v/>
                </c:pt>
                <c:pt idx="10474">
                  <c:v/>
                </c:pt>
                <c:pt idx="10475">
                  <c:v/>
                </c:pt>
                <c:pt idx="10476">
                  <c:v/>
                </c:pt>
                <c:pt idx="10477">
                  <c:v/>
                </c:pt>
                <c:pt idx="10478">
                  <c:v/>
                </c:pt>
                <c:pt idx="10479">
                  <c:v/>
                </c:pt>
                <c:pt idx="10480">
                  <c:v/>
                </c:pt>
                <c:pt idx="10481">
                  <c:v/>
                </c:pt>
                <c:pt idx="10482">
                  <c:v/>
                </c:pt>
                <c:pt idx="10483">
                  <c:v/>
                </c:pt>
                <c:pt idx="10484">
                  <c:v/>
                </c:pt>
                <c:pt idx="10485">
                  <c:v/>
                </c:pt>
                <c:pt idx="10486">
                  <c:v/>
                </c:pt>
                <c:pt idx="10487">
                  <c:v/>
                </c:pt>
                <c:pt idx="10488">
                  <c:v/>
                </c:pt>
                <c:pt idx="10489">
                  <c:v/>
                </c:pt>
                <c:pt idx="10490">
                  <c:v/>
                </c:pt>
                <c:pt idx="10491">
                  <c:v/>
                </c:pt>
                <c:pt idx="10492">
                  <c:v/>
                </c:pt>
                <c:pt idx="10493">
                  <c:v/>
                </c:pt>
                <c:pt idx="10494">
                  <c:v/>
                </c:pt>
                <c:pt idx="10495">
                  <c:v/>
                </c:pt>
                <c:pt idx="10496">
                  <c:v/>
                </c:pt>
                <c:pt idx="10497">
                  <c:v/>
                </c:pt>
                <c:pt idx="10498">
                  <c:v/>
                </c:pt>
                <c:pt idx="10499">
                  <c:v/>
                </c:pt>
                <c:pt idx="10500">
                  <c:v/>
                </c:pt>
                <c:pt idx="10501">
                  <c:v/>
                </c:pt>
                <c:pt idx="10502">
                  <c:v/>
                </c:pt>
                <c:pt idx="10503">
                  <c:v/>
                </c:pt>
                <c:pt idx="10504">
                  <c:v/>
                </c:pt>
                <c:pt idx="10505">
                  <c:v/>
                </c:pt>
                <c:pt idx="10506">
                  <c:v/>
                </c:pt>
                <c:pt idx="10507">
                  <c:v/>
                </c:pt>
                <c:pt idx="10508">
                  <c:v/>
                </c:pt>
                <c:pt idx="10509">
                  <c:v/>
                </c:pt>
                <c:pt idx="10510">
                  <c:v/>
                </c:pt>
                <c:pt idx="10511">
                  <c:v/>
                </c:pt>
                <c:pt idx="10512">
                  <c:v/>
                </c:pt>
                <c:pt idx="10513">
                  <c:v/>
                </c:pt>
                <c:pt idx="10514">
                  <c:v/>
                </c:pt>
                <c:pt idx="10515">
                  <c:v/>
                </c:pt>
                <c:pt idx="10516">
                  <c:v/>
                </c:pt>
                <c:pt idx="10517">
                  <c:v/>
                </c:pt>
                <c:pt idx="10518">
                  <c:v/>
                </c:pt>
                <c:pt idx="10519">
                  <c:v/>
                </c:pt>
                <c:pt idx="10520">
                  <c:v/>
                </c:pt>
                <c:pt idx="10521">
                  <c:v/>
                </c:pt>
                <c:pt idx="10522">
                  <c:v/>
                </c:pt>
                <c:pt idx="10523">
                  <c:v/>
                </c:pt>
                <c:pt idx="10524">
                  <c:v/>
                </c:pt>
                <c:pt idx="10525">
                  <c:v/>
                </c:pt>
                <c:pt idx="10526">
                  <c:v/>
                </c:pt>
                <c:pt idx="10527">
                  <c:v/>
                </c:pt>
                <c:pt idx="10528">
                  <c:v/>
                </c:pt>
                <c:pt idx="10529">
                  <c:v/>
                </c:pt>
                <c:pt idx="10530">
                  <c:v/>
                </c:pt>
                <c:pt idx="10531">
                  <c:v/>
                </c:pt>
                <c:pt idx="10532">
                  <c:v/>
                </c:pt>
                <c:pt idx="10533">
                  <c:v/>
                </c:pt>
                <c:pt idx="10534">
                  <c:v/>
                </c:pt>
                <c:pt idx="10535">
                  <c:v/>
                </c:pt>
                <c:pt idx="10536">
                  <c:v/>
                </c:pt>
                <c:pt idx="10537">
                  <c:v/>
                </c:pt>
                <c:pt idx="10538">
                  <c:v/>
                </c:pt>
                <c:pt idx="10539">
                  <c:v/>
                </c:pt>
                <c:pt idx="10540">
                  <c:v/>
                </c:pt>
                <c:pt idx="10541">
                  <c:v/>
                </c:pt>
                <c:pt idx="10542">
                  <c:v/>
                </c:pt>
                <c:pt idx="10543">
                  <c:v/>
                </c:pt>
                <c:pt idx="10544">
                  <c:v/>
                </c:pt>
                <c:pt idx="10545">
                  <c:v/>
                </c:pt>
                <c:pt idx="10546">
                  <c:v/>
                </c:pt>
                <c:pt idx="10547">
                  <c:v/>
                </c:pt>
                <c:pt idx="10548">
                  <c:v/>
                </c:pt>
                <c:pt idx="10549">
                  <c:v/>
                </c:pt>
                <c:pt idx="10550">
                  <c:v/>
                </c:pt>
                <c:pt idx="10551">
                  <c:v/>
                </c:pt>
                <c:pt idx="10552">
                  <c:v/>
                </c:pt>
                <c:pt idx="10553">
                  <c:v/>
                </c:pt>
                <c:pt idx="10554">
                  <c:v/>
                </c:pt>
                <c:pt idx="10555">
                  <c:v/>
                </c:pt>
                <c:pt idx="10556">
                  <c:v/>
                </c:pt>
                <c:pt idx="10557">
                  <c:v/>
                </c:pt>
                <c:pt idx="10558">
                  <c:v/>
                </c:pt>
                <c:pt idx="10559">
                  <c:v/>
                </c:pt>
                <c:pt idx="10560">
                  <c:v/>
                </c:pt>
                <c:pt idx="10561">
                  <c:v/>
                </c:pt>
                <c:pt idx="10562">
                  <c:v/>
                </c:pt>
                <c:pt idx="10563">
                  <c:v/>
                </c:pt>
                <c:pt idx="10564">
                  <c:v/>
                </c:pt>
                <c:pt idx="10565">
                  <c:v/>
                </c:pt>
                <c:pt idx="10566">
                  <c:v/>
                </c:pt>
                <c:pt idx="10567">
                  <c:v/>
                </c:pt>
                <c:pt idx="10568">
                  <c:v/>
                </c:pt>
                <c:pt idx="10569">
                  <c:v/>
                </c:pt>
                <c:pt idx="10570">
                  <c:v/>
                </c:pt>
                <c:pt idx="10571">
                  <c:v/>
                </c:pt>
                <c:pt idx="10572">
                  <c:v/>
                </c:pt>
                <c:pt idx="10573">
                  <c:v/>
                </c:pt>
                <c:pt idx="10574">
                  <c:v/>
                </c:pt>
                <c:pt idx="10575">
                  <c:v/>
                </c:pt>
                <c:pt idx="10576">
                  <c:v/>
                </c:pt>
                <c:pt idx="10577">
                  <c:v/>
                </c:pt>
                <c:pt idx="10578">
                  <c:v/>
                </c:pt>
                <c:pt idx="10579">
                  <c:v/>
                </c:pt>
                <c:pt idx="10580">
                  <c:v/>
                </c:pt>
                <c:pt idx="10581">
                  <c:v/>
                </c:pt>
                <c:pt idx="10582">
                  <c:v/>
                </c:pt>
                <c:pt idx="10583">
                  <c:v/>
                </c:pt>
                <c:pt idx="10584">
                  <c:v/>
                </c:pt>
                <c:pt idx="10585">
                  <c:v/>
                </c:pt>
                <c:pt idx="10586">
                  <c:v/>
                </c:pt>
                <c:pt idx="10587">
                  <c:v/>
                </c:pt>
                <c:pt idx="10588">
                  <c:v/>
                </c:pt>
                <c:pt idx="10589">
                  <c:v/>
                </c:pt>
                <c:pt idx="10590">
                  <c:v/>
                </c:pt>
                <c:pt idx="10591">
                  <c:v/>
                </c:pt>
                <c:pt idx="10592">
                  <c:v/>
                </c:pt>
                <c:pt idx="10593">
                  <c:v/>
                </c:pt>
                <c:pt idx="10594">
                  <c:v/>
                </c:pt>
                <c:pt idx="10595">
                  <c:v/>
                </c:pt>
                <c:pt idx="10596">
                  <c:v/>
                </c:pt>
                <c:pt idx="10597">
                  <c:v/>
                </c:pt>
                <c:pt idx="10598">
                  <c:v/>
                </c:pt>
                <c:pt idx="10599">
                  <c:v/>
                </c:pt>
                <c:pt idx="10600">
                  <c:v/>
                </c:pt>
                <c:pt idx="10601">
                  <c:v/>
                </c:pt>
                <c:pt idx="10602">
                  <c:v/>
                </c:pt>
                <c:pt idx="10603">
                  <c:v/>
                </c:pt>
                <c:pt idx="10604">
                  <c:v/>
                </c:pt>
                <c:pt idx="10605">
                  <c:v/>
                </c:pt>
                <c:pt idx="10606">
                  <c:v/>
                </c:pt>
                <c:pt idx="10607">
                  <c:v/>
                </c:pt>
                <c:pt idx="10608">
                  <c:v/>
                </c:pt>
                <c:pt idx="10609">
                  <c:v/>
                </c:pt>
                <c:pt idx="10610">
                  <c:v/>
                </c:pt>
                <c:pt idx="10611">
                  <c:v/>
                </c:pt>
                <c:pt idx="10612">
                  <c:v/>
                </c:pt>
                <c:pt idx="10613">
                  <c:v/>
                </c:pt>
                <c:pt idx="10614">
                  <c:v/>
                </c:pt>
                <c:pt idx="10615">
                  <c:v/>
                </c:pt>
                <c:pt idx="10616">
                  <c:v/>
                </c:pt>
                <c:pt idx="10617">
                  <c:v/>
                </c:pt>
                <c:pt idx="10618">
                  <c:v/>
                </c:pt>
                <c:pt idx="10619">
                  <c:v/>
                </c:pt>
                <c:pt idx="10620">
                  <c:v/>
                </c:pt>
                <c:pt idx="10621">
                  <c:v/>
                </c:pt>
                <c:pt idx="10622">
                  <c:v/>
                </c:pt>
                <c:pt idx="10623">
                  <c:v/>
                </c:pt>
                <c:pt idx="10624">
                  <c:v/>
                </c:pt>
                <c:pt idx="10625">
                  <c:v/>
                </c:pt>
                <c:pt idx="10626">
                  <c:v/>
                </c:pt>
                <c:pt idx="10627">
                  <c:v/>
                </c:pt>
                <c:pt idx="10628">
                  <c:v/>
                </c:pt>
                <c:pt idx="10629">
                  <c:v/>
                </c:pt>
                <c:pt idx="10630">
                  <c:v/>
                </c:pt>
                <c:pt idx="10631">
                  <c:v/>
                </c:pt>
                <c:pt idx="10632">
                  <c:v/>
                </c:pt>
                <c:pt idx="10633">
                  <c:v/>
                </c:pt>
                <c:pt idx="10634">
                  <c:v/>
                </c:pt>
                <c:pt idx="10635">
                  <c:v/>
                </c:pt>
                <c:pt idx="10636">
                  <c:v/>
                </c:pt>
                <c:pt idx="10637">
                  <c:v/>
                </c:pt>
                <c:pt idx="10638">
                  <c:v/>
                </c:pt>
                <c:pt idx="10639">
                  <c:v/>
                </c:pt>
                <c:pt idx="10640">
                  <c:v/>
                </c:pt>
                <c:pt idx="10641">
                  <c:v/>
                </c:pt>
                <c:pt idx="10642">
                  <c:v/>
                </c:pt>
                <c:pt idx="10643">
                  <c:v/>
                </c:pt>
                <c:pt idx="10644">
                  <c:v/>
                </c:pt>
                <c:pt idx="10645">
                  <c:v/>
                </c:pt>
                <c:pt idx="10646">
                  <c:v/>
                </c:pt>
                <c:pt idx="10647">
                  <c:v/>
                </c:pt>
                <c:pt idx="10648">
                  <c:v/>
                </c:pt>
                <c:pt idx="10649">
                  <c:v/>
                </c:pt>
                <c:pt idx="10650">
                  <c:v/>
                </c:pt>
                <c:pt idx="10651">
                  <c:v/>
                </c:pt>
                <c:pt idx="10652">
                  <c:v/>
                </c:pt>
                <c:pt idx="10653">
                  <c:v/>
                </c:pt>
                <c:pt idx="10654">
                  <c:v/>
                </c:pt>
                <c:pt idx="10655">
                  <c:v/>
                </c:pt>
                <c:pt idx="10656">
                  <c:v/>
                </c:pt>
                <c:pt idx="10657">
                  <c:v/>
                </c:pt>
                <c:pt idx="10658">
                  <c:v/>
                </c:pt>
                <c:pt idx="10659">
                  <c:v/>
                </c:pt>
                <c:pt idx="10660">
                  <c:v/>
                </c:pt>
                <c:pt idx="10661">
                  <c:v/>
                </c:pt>
                <c:pt idx="10662">
                  <c:v/>
                </c:pt>
                <c:pt idx="10663">
                  <c:v/>
                </c:pt>
                <c:pt idx="10664">
                  <c:v/>
                </c:pt>
                <c:pt idx="10665">
                  <c:v/>
                </c:pt>
                <c:pt idx="10666">
                  <c:v/>
                </c:pt>
                <c:pt idx="10667">
                  <c:v/>
                </c:pt>
                <c:pt idx="10668">
                  <c:v/>
                </c:pt>
                <c:pt idx="10669">
                  <c:v/>
                </c:pt>
                <c:pt idx="10670">
                  <c:v/>
                </c:pt>
                <c:pt idx="10671">
                  <c:v/>
                </c:pt>
                <c:pt idx="10672">
                  <c:v/>
                </c:pt>
                <c:pt idx="10673">
                  <c:v/>
                </c:pt>
                <c:pt idx="10674">
                  <c:v/>
                </c:pt>
                <c:pt idx="10675">
                  <c:v/>
                </c:pt>
                <c:pt idx="10676">
                  <c:v/>
                </c:pt>
                <c:pt idx="10677">
                  <c:v/>
                </c:pt>
                <c:pt idx="10678">
                  <c:v/>
                </c:pt>
                <c:pt idx="10679">
                  <c:v/>
                </c:pt>
                <c:pt idx="10680">
                  <c:v/>
                </c:pt>
                <c:pt idx="10681">
                  <c:v/>
                </c:pt>
                <c:pt idx="10682">
                  <c:v/>
                </c:pt>
                <c:pt idx="10683">
                  <c:v/>
                </c:pt>
                <c:pt idx="10684">
                  <c:v/>
                </c:pt>
                <c:pt idx="10685">
                  <c:v/>
                </c:pt>
                <c:pt idx="10686">
                  <c:v/>
                </c:pt>
                <c:pt idx="10687">
                  <c:v/>
                </c:pt>
                <c:pt idx="10688">
                  <c:v/>
                </c:pt>
                <c:pt idx="10689">
                  <c:v/>
                </c:pt>
                <c:pt idx="10690">
                  <c:v/>
                </c:pt>
                <c:pt idx="10691">
                  <c:v/>
                </c:pt>
                <c:pt idx="10692">
                  <c:v/>
                </c:pt>
                <c:pt idx="10693">
                  <c:v/>
                </c:pt>
                <c:pt idx="10694">
                  <c:v/>
                </c:pt>
                <c:pt idx="10695">
                  <c:v/>
                </c:pt>
                <c:pt idx="10696">
                  <c:v/>
                </c:pt>
                <c:pt idx="10697">
                  <c:v/>
                </c:pt>
                <c:pt idx="10698">
                  <c:v/>
                </c:pt>
                <c:pt idx="10699">
                  <c:v/>
                </c:pt>
                <c:pt idx="10700">
                  <c:v/>
                </c:pt>
                <c:pt idx="10701">
                  <c:v/>
                </c:pt>
                <c:pt idx="10702">
                  <c:v/>
                </c:pt>
                <c:pt idx="10703">
                  <c:v/>
                </c:pt>
                <c:pt idx="10704">
                  <c:v/>
                </c:pt>
                <c:pt idx="10705">
                  <c:v/>
                </c:pt>
                <c:pt idx="10706">
                  <c:v/>
                </c:pt>
                <c:pt idx="10707">
                  <c:v/>
                </c:pt>
                <c:pt idx="10708">
                  <c:v/>
                </c:pt>
                <c:pt idx="10709">
                  <c:v/>
                </c:pt>
                <c:pt idx="10710">
                  <c:v/>
                </c:pt>
                <c:pt idx="10711">
                  <c:v/>
                </c:pt>
                <c:pt idx="10712">
                  <c:v/>
                </c:pt>
                <c:pt idx="10713">
                  <c:v/>
                </c:pt>
                <c:pt idx="10714">
                  <c:v/>
                </c:pt>
                <c:pt idx="10715">
                  <c:v/>
                </c:pt>
                <c:pt idx="10716">
                  <c:v/>
                </c:pt>
                <c:pt idx="10717">
                  <c:v/>
                </c:pt>
                <c:pt idx="10718">
                  <c:v/>
                </c:pt>
                <c:pt idx="10719">
                  <c:v/>
                </c:pt>
                <c:pt idx="10720">
                  <c:v/>
                </c:pt>
                <c:pt idx="10721">
                  <c:v/>
                </c:pt>
                <c:pt idx="10722">
                  <c:v/>
                </c:pt>
                <c:pt idx="10723">
                  <c:v/>
                </c:pt>
                <c:pt idx="10724">
                  <c:v/>
                </c:pt>
                <c:pt idx="10725">
                  <c:v/>
                </c:pt>
                <c:pt idx="10726">
                  <c:v/>
                </c:pt>
                <c:pt idx="10727">
                  <c:v/>
                </c:pt>
                <c:pt idx="10728">
                  <c:v/>
                </c:pt>
                <c:pt idx="10729">
                  <c:v/>
                </c:pt>
                <c:pt idx="10730">
                  <c:v/>
                </c:pt>
                <c:pt idx="10731">
                  <c:v/>
                </c:pt>
                <c:pt idx="10732">
                  <c:v/>
                </c:pt>
                <c:pt idx="10733">
                  <c:v/>
                </c:pt>
                <c:pt idx="10734">
                  <c:v/>
                </c:pt>
                <c:pt idx="10735">
                  <c:v/>
                </c:pt>
                <c:pt idx="10736">
                  <c:v/>
                </c:pt>
                <c:pt idx="10737">
                  <c:v/>
                </c:pt>
                <c:pt idx="10738">
                  <c:v/>
                </c:pt>
                <c:pt idx="10739">
                  <c:v/>
                </c:pt>
                <c:pt idx="10740">
                  <c:v/>
                </c:pt>
                <c:pt idx="10741">
                  <c:v/>
                </c:pt>
                <c:pt idx="10742">
                  <c:v/>
                </c:pt>
                <c:pt idx="10743">
                  <c:v/>
                </c:pt>
                <c:pt idx="10744">
                  <c:v/>
                </c:pt>
                <c:pt idx="10745">
                  <c:v/>
                </c:pt>
                <c:pt idx="10746">
                  <c:v/>
                </c:pt>
                <c:pt idx="10747">
                  <c:v/>
                </c:pt>
                <c:pt idx="10748">
                  <c:v/>
                </c:pt>
                <c:pt idx="10749">
                  <c:v/>
                </c:pt>
                <c:pt idx="10750">
                  <c:v/>
                </c:pt>
                <c:pt idx="10751">
                  <c:v/>
                </c:pt>
                <c:pt idx="10752">
                  <c:v/>
                </c:pt>
                <c:pt idx="10753">
                  <c:v/>
                </c:pt>
                <c:pt idx="10754">
                  <c:v/>
                </c:pt>
                <c:pt idx="10755">
                  <c:v/>
                </c:pt>
                <c:pt idx="10756">
                  <c:v/>
                </c:pt>
                <c:pt idx="10757">
                  <c:v/>
                </c:pt>
                <c:pt idx="10758">
                  <c:v/>
                </c:pt>
                <c:pt idx="10759">
                  <c:v/>
                </c:pt>
                <c:pt idx="10760">
                  <c:v/>
                </c:pt>
                <c:pt idx="10761">
                  <c:v/>
                </c:pt>
                <c:pt idx="10762">
                  <c:v/>
                </c:pt>
                <c:pt idx="10763">
                  <c:v/>
                </c:pt>
                <c:pt idx="10764">
                  <c:v/>
                </c:pt>
                <c:pt idx="10765">
                  <c:v/>
                </c:pt>
                <c:pt idx="10766">
                  <c:v/>
                </c:pt>
                <c:pt idx="10767">
                  <c:v/>
                </c:pt>
                <c:pt idx="10768">
                  <c:v/>
                </c:pt>
                <c:pt idx="10769">
                  <c:v/>
                </c:pt>
                <c:pt idx="10770">
                  <c:v/>
                </c:pt>
                <c:pt idx="10771">
                  <c:v/>
                </c:pt>
                <c:pt idx="10772">
                  <c:v/>
                </c:pt>
                <c:pt idx="10773">
                  <c:v/>
                </c:pt>
                <c:pt idx="10774">
                  <c:v/>
                </c:pt>
                <c:pt idx="10775">
                  <c:v/>
                </c:pt>
                <c:pt idx="10776">
                  <c:v/>
                </c:pt>
                <c:pt idx="10777">
                  <c:v/>
                </c:pt>
                <c:pt idx="10778">
                  <c:v/>
                </c:pt>
                <c:pt idx="10779">
                  <c:v/>
                </c:pt>
                <c:pt idx="10780">
                  <c:v/>
                </c:pt>
                <c:pt idx="10781">
                  <c:v/>
                </c:pt>
                <c:pt idx="10782">
                  <c:v/>
                </c:pt>
                <c:pt idx="10783">
                  <c:v/>
                </c:pt>
                <c:pt idx="10784">
                  <c:v/>
                </c:pt>
                <c:pt idx="10785">
                  <c:v/>
                </c:pt>
                <c:pt idx="10786">
                  <c:v/>
                </c:pt>
                <c:pt idx="10787">
                  <c:v/>
                </c:pt>
                <c:pt idx="10788">
                  <c:v/>
                </c:pt>
                <c:pt idx="10789">
                  <c:v/>
                </c:pt>
                <c:pt idx="10790">
                  <c:v/>
                </c:pt>
                <c:pt idx="10791">
                  <c:v/>
                </c:pt>
                <c:pt idx="10792">
                  <c:v/>
                </c:pt>
                <c:pt idx="10793">
                  <c:v/>
                </c:pt>
                <c:pt idx="10794">
                  <c:v/>
                </c:pt>
                <c:pt idx="10795">
                  <c:v/>
                </c:pt>
                <c:pt idx="10796">
                  <c:v/>
                </c:pt>
                <c:pt idx="10797">
                  <c:v/>
                </c:pt>
                <c:pt idx="10798">
                  <c:v/>
                </c:pt>
                <c:pt idx="10799">
                  <c:v/>
                </c:pt>
                <c:pt idx="10800">
                  <c:v>1</c:v>
                </c:pt>
                <c:pt idx="10801">
                  <c:v>1</c:v>
                </c:pt>
                <c:pt idx="10802">
                  <c:v>1</c:v>
                </c:pt>
                <c:pt idx="10803">
                  <c:v>1</c:v>
                </c:pt>
                <c:pt idx="10804">
                  <c:v>1</c:v>
                </c:pt>
                <c:pt idx="10805">
                  <c:v>1</c:v>
                </c:pt>
                <c:pt idx="10806">
                  <c:v>1</c:v>
                </c:pt>
                <c:pt idx="10807">
                  <c:v>2</c:v>
                </c:pt>
                <c:pt idx="10808">
                  <c:v>2</c:v>
                </c:pt>
                <c:pt idx="10809">
                  <c:v>1</c:v>
                </c:pt>
                <c:pt idx="10810">
                  <c:v>1</c:v>
                </c:pt>
                <c:pt idx="10811">
                  <c:v>2</c:v>
                </c:pt>
                <c:pt idx="10812">
                  <c:v>2</c:v>
                </c:pt>
                <c:pt idx="10813">
                  <c:v>1</c:v>
                </c:pt>
                <c:pt idx="10814">
                  <c:v>1,5</c:v>
                </c:pt>
                <c:pt idx="10815">
                  <c:v>2</c:v>
                </c:pt>
                <c:pt idx="10816">
                  <c:v>1</c:v>
                </c:pt>
                <c:pt idx="10817">
                  <c:v>1</c:v>
                </c:pt>
                <c:pt idx="10818">
                  <c:v>3</c:v>
                </c:pt>
                <c:pt idx="10819">
                  <c:v>1</c:v>
                </c:pt>
                <c:pt idx="10820">
                  <c:v>3</c:v>
                </c:pt>
                <c:pt idx="10821">
                  <c:v>1</c:v>
                </c:pt>
                <c:pt idx="10822">
                  <c:v>2</c:v>
                </c:pt>
                <c:pt idx="10823">
                  <c:v>3</c:v>
                </c:pt>
                <c:pt idx="10824">
                  <c:v>1</c:v>
                </c:pt>
                <c:pt idx="10825">
                  <c:v>2</c:v>
                </c:pt>
                <c:pt idx="10826">
                  <c:v>2</c:v>
                </c:pt>
                <c:pt idx="10827">
                  <c:v>4</c:v>
                </c:pt>
                <c:pt idx="10828">
                  <c:v>4</c:v>
                </c:pt>
                <c:pt idx="10829">
                  <c:v>4</c:v>
                </c:pt>
                <c:pt idx="10830">
                  <c:v>4</c:v>
                </c:pt>
                <c:pt idx="10831">
                  <c:v>2</c:v>
                </c:pt>
                <c:pt idx="10832">
                  <c:v>5</c:v>
                </c:pt>
                <c:pt idx="10833">
                  <c:v>1</c:v>
                </c:pt>
                <c:pt idx="10834">
                  <c:v>1</c:v>
                </c:pt>
                <c:pt idx="10835">
                  <c:v>3</c:v>
                </c:pt>
                <c:pt idx="10836">
                  <c:v>3</c:v>
                </c:pt>
                <c:pt idx="10837">
                  <c:v>3</c:v>
                </c:pt>
                <c:pt idx="10838">
                  <c:v>1</c:v>
                </c:pt>
                <c:pt idx="10839">
                  <c:v>2</c:v>
                </c:pt>
                <c:pt idx="10840">
                  <c:v>2</c:v>
                </c:pt>
                <c:pt idx="10841">
                  <c:v>2</c:v>
                </c:pt>
                <c:pt idx="10842">
                  <c:v>3</c:v>
                </c:pt>
                <c:pt idx="10843">
                  <c:v>3</c:v>
                </c:pt>
                <c:pt idx="10844">
                  <c:v>3</c:v>
                </c:pt>
                <c:pt idx="10845">
                  <c:v>2</c:v>
                </c:pt>
                <c:pt idx="10846">
                  <c:v>1,5</c:v>
                </c:pt>
                <c:pt idx="10847">
                  <c:v>2</c:v>
                </c:pt>
                <c:pt idx="10848">
                  <c:v>4</c:v>
                </c:pt>
                <c:pt idx="10849">
                  <c:v>4</c:v>
                </c:pt>
                <c:pt idx="10850">
                  <c:v>2</c:v>
                </c:pt>
                <c:pt idx="10851">
                  <c:v>1</c:v>
                </c:pt>
                <c:pt idx="10852">
                  <c:v>1</c:v>
                </c:pt>
                <c:pt idx="10853">
                  <c:v>2</c:v>
                </c:pt>
                <c:pt idx="10854">
                  <c:v>1</c:v>
                </c:pt>
                <c:pt idx="10855">
                  <c:v>1</c:v>
                </c:pt>
                <c:pt idx="10856">
                  <c:v>2</c:v>
                </c:pt>
                <c:pt idx="10857">
                  <c:v>4</c:v>
                </c:pt>
                <c:pt idx="10858">
                  <c:v>1</c:v>
                </c:pt>
                <c:pt idx="10859">
                  <c:v>4</c:v>
                </c:pt>
                <c:pt idx="10860">
                  <c:v>2</c:v>
                </c:pt>
                <c:pt idx="10861">
                  <c:v>2</c:v>
                </c:pt>
                <c:pt idx="10862">
                  <c:v>2</c:v>
                </c:pt>
                <c:pt idx="10863">
                  <c:v>3</c:v>
                </c:pt>
                <c:pt idx="10864">
                  <c:v>1</c:v>
                </c:pt>
                <c:pt idx="10865">
                  <c:v>1</c:v>
                </c:pt>
                <c:pt idx="10866">
                  <c:v>3</c:v>
                </c:pt>
                <c:pt idx="10867">
                  <c:v>2</c:v>
                </c:pt>
                <c:pt idx="10868">
                  <c:v>1</c:v>
                </c:pt>
                <c:pt idx="10869">
                  <c:v>2</c:v>
                </c:pt>
                <c:pt idx="10870">
                  <c:v>3</c:v>
                </c:pt>
                <c:pt idx="10871">
                  <c:v>3</c:v>
                </c:pt>
                <c:pt idx="10872">
                  <c:v>3</c:v>
                </c:pt>
                <c:pt idx="10873">
                  <c:v>3</c:v>
                </c:pt>
                <c:pt idx="10874">
                  <c:v>3</c:v>
                </c:pt>
                <c:pt idx="10875">
                  <c:v>6</c:v>
                </c:pt>
                <c:pt idx="10876">
                  <c:v>2</c:v>
                </c:pt>
                <c:pt idx="10877">
                  <c:v>3</c:v>
                </c:pt>
                <c:pt idx="10878">
                  <c:v>2</c:v>
                </c:pt>
                <c:pt idx="10879">
                  <c:v>1</c:v>
                </c:pt>
                <c:pt idx="10880">
                  <c:v>1</c:v>
                </c:pt>
                <c:pt idx="10881">
                  <c:v>4</c:v>
                </c:pt>
                <c:pt idx="10882">
                  <c:v>1</c:v>
                </c:pt>
                <c:pt idx="10883">
                  <c:v>4</c:v>
                </c:pt>
                <c:pt idx="10884">
                  <c:v>1</c:v>
                </c:pt>
                <c:pt idx="10885">
                  <c:v>4</c:v>
                </c:pt>
                <c:pt idx="10886">
                  <c:v>3</c:v>
                </c:pt>
                <c:pt idx="10887">
                  <c:v>3</c:v>
                </c:pt>
                <c:pt idx="10888">
                  <c:v>2</c:v>
                </c:pt>
                <c:pt idx="10889">
                  <c:v>4</c:v>
                </c:pt>
                <c:pt idx="10890">
                  <c:v>3</c:v>
                </c:pt>
                <c:pt idx="10891">
                  <c:v>4</c:v>
                </c:pt>
                <c:pt idx="10892">
                  <c:v>4</c:v>
                </c:pt>
                <c:pt idx="10893">
                  <c:v>4</c:v>
                </c:pt>
                <c:pt idx="10894">
                  <c:v>4</c:v>
                </c:pt>
                <c:pt idx="10895">
                  <c:v>3</c:v>
                </c:pt>
                <c:pt idx="10896">
                  <c:v>4</c:v>
                </c:pt>
                <c:pt idx="10897">
                  <c:v>4</c:v>
                </c:pt>
                <c:pt idx="10898">
                  <c:v>3</c:v>
                </c:pt>
                <c:pt idx="10899">
                  <c:v>3</c:v>
                </c:pt>
                <c:pt idx="10900">
                  <c:v>4</c:v>
                </c:pt>
                <c:pt idx="10901">
                  <c:v>5</c:v>
                </c:pt>
                <c:pt idx="10902">
                  <c:v>5</c:v>
                </c:pt>
                <c:pt idx="10903">
                  <c:v>2,5</c:v>
                </c:pt>
                <c:pt idx="10904">
                  <c:v>3</c:v>
                </c:pt>
                <c:pt idx="10905">
                  <c:v>2</c:v>
                </c:pt>
                <c:pt idx="10906">
                  <c:v/>
                </c:pt>
                <c:pt idx="10907">
                  <c:v>4</c:v>
                </c:pt>
                <c:pt idx="10908">
                  <c:v>2</c:v>
                </c:pt>
                <c:pt idx="10909">
                  <c:v>4</c:v>
                </c:pt>
                <c:pt idx="10910">
                  <c:v>3</c:v>
                </c:pt>
                <c:pt idx="10911">
                  <c:v>3</c:v>
                </c:pt>
                <c:pt idx="10912">
                  <c:v>3</c:v>
                </c:pt>
                <c:pt idx="10913">
                  <c:v>6</c:v>
                </c:pt>
                <c:pt idx="10914">
                  <c:v>6</c:v>
                </c:pt>
                <c:pt idx="10915">
                  <c:v>3</c:v>
                </c:pt>
                <c:pt idx="10916">
                  <c:v>4</c:v>
                </c:pt>
                <c:pt idx="10917">
                  <c:v>2</c:v>
                </c:pt>
                <c:pt idx="10918">
                  <c:v/>
                </c:pt>
                <c:pt idx="10919">
                  <c:v>4</c:v>
                </c:pt>
                <c:pt idx="10920">
                  <c:v/>
                </c:pt>
                <c:pt idx="10921">
                  <c:v>2</c:v>
                </c:pt>
                <c:pt idx="10922">
                  <c:v>5</c:v>
                </c:pt>
                <c:pt idx="10923">
                  <c:v>4</c:v>
                </c:pt>
                <c:pt idx="10924">
                  <c:v>5</c:v>
                </c:pt>
                <c:pt idx="10925">
                  <c:v>5</c:v>
                </c:pt>
                <c:pt idx="10926">
                  <c:v>2,5</c:v>
                </c:pt>
                <c:pt idx="10927">
                  <c:v>4</c:v>
                </c:pt>
                <c:pt idx="10928">
                  <c:v>4</c:v>
                </c:pt>
                <c:pt idx="10929">
                  <c:v>3</c:v>
                </c:pt>
                <c:pt idx="10930">
                  <c:v>5</c:v>
                </c:pt>
                <c:pt idx="10931">
                  <c:v>4</c:v>
                </c:pt>
                <c:pt idx="10932">
                  <c:v>3</c:v>
                </c:pt>
                <c:pt idx="10933">
                  <c:v/>
                </c:pt>
                <c:pt idx="10934">
                  <c:v>5</c:v>
                </c:pt>
                <c:pt idx="10935">
                  <c:v>4</c:v>
                </c:pt>
                <c:pt idx="10936">
                  <c:v>6</c:v>
                </c:pt>
                <c:pt idx="10937">
                  <c:v>4</c:v>
                </c:pt>
                <c:pt idx="10938">
                  <c:v>4</c:v>
                </c:pt>
                <c:pt idx="10939">
                  <c:v>4</c:v>
                </c:pt>
                <c:pt idx="10940">
                  <c:v/>
                </c:pt>
                <c:pt idx="10941">
                  <c:v/>
                </c:pt>
                <c:pt idx="10942">
                  <c:v/>
                </c:pt>
                <c:pt idx="10943">
                  <c:v/>
                </c:pt>
                <c:pt idx="10944">
                  <c:v/>
                </c:pt>
                <c:pt idx="10945">
                  <c:v/>
                </c:pt>
                <c:pt idx="10946">
                  <c:v/>
                </c:pt>
                <c:pt idx="10947">
                  <c:v/>
                </c:pt>
                <c:pt idx="10948">
                  <c:v/>
                </c:pt>
                <c:pt idx="10949">
                  <c:v/>
                </c:pt>
                <c:pt idx="10950">
                  <c:v/>
                </c:pt>
                <c:pt idx="10951">
                  <c:v/>
                </c:pt>
                <c:pt idx="10952">
                  <c:v/>
                </c:pt>
                <c:pt idx="10953">
                  <c:v/>
                </c:pt>
                <c:pt idx="10954">
                  <c:v/>
                </c:pt>
                <c:pt idx="10955">
                  <c:v/>
                </c:pt>
                <c:pt idx="10956">
                  <c:v/>
                </c:pt>
                <c:pt idx="10957">
                  <c:v/>
                </c:pt>
                <c:pt idx="10958">
                  <c:v/>
                </c:pt>
                <c:pt idx="10959">
                  <c:v/>
                </c:pt>
                <c:pt idx="10960">
                  <c:v/>
                </c:pt>
                <c:pt idx="10961">
                  <c:v/>
                </c:pt>
                <c:pt idx="10962">
                  <c:v/>
                </c:pt>
                <c:pt idx="10963">
                  <c:v/>
                </c:pt>
                <c:pt idx="10964">
                  <c:v/>
                </c:pt>
                <c:pt idx="10965">
                  <c:v/>
                </c:pt>
                <c:pt idx="10966">
                  <c:v/>
                </c:pt>
                <c:pt idx="10967">
                  <c:v/>
                </c:pt>
                <c:pt idx="10968">
                  <c:v/>
                </c:pt>
                <c:pt idx="10969">
                  <c:v/>
                </c:pt>
                <c:pt idx="10970">
                  <c:v/>
                </c:pt>
                <c:pt idx="10971">
                  <c:v/>
                </c:pt>
                <c:pt idx="10972">
                  <c:v/>
                </c:pt>
                <c:pt idx="10973">
                  <c:v/>
                </c:pt>
                <c:pt idx="10974">
                  <c:v/>
                </c:pt>
                <c:pt idx="10975">
                  <c:v/>
                </c:pt>
                <c:pt idx="10976">
                  <c:v/>
                </c:pt>
                <c:pt idx="10977">
                  <c:v/>
                </c:pt>
                <c:pt idx="10978">
                  <c:v/>
                </c:pt>
                <c:pt idx="10979">
                  <c:v/>
                </c:pt>
                <c:pt idx="10980">
                  <c:v/>
                </c:pt>
                <c:pt idx="10981">
                  <c:v/>
                </c:pt>
                <c:pt idx="10982">
                  <c:v/>
                </c:pt>
                <c:pt idx="10983">
                  <c:v/>
                </c:pt>
                <c:pt idx="10984">
                  <c:v/>
                </c:pt>
                <c:pt idx="10985">
                  <c:v/>
                </c:pt>
                <c:pt idx="10986">
                  <c:v/>
                </c:pt>
                <c:pt idx="10987">
                  <c:v/>
                </c:pt>
                <c:pt idx="10988">
                  <c:v/>
                </c:pt>
                <c:pt idx="10989">
                  <c:v/>
                </c:pt>
                <c:pt idx="10990">
                  <c:v/>
                </c:pt>
                <c:pt idx="10991">
                  <c:v/>
                </c:pt>
                <c:pt idx="10992">
                  <c:v/>
                </c:pt>
                <c:pt idx="10993">
                  <c:v/>
                </c:pt>
                <c:pt idx="10994">
                  <c:v/>
                </c:pt>
                <c:pt idx="10995">
                  <c:v/>
                </c:pt>
                <c:pt idx="10996">
                  <c:v/>
                </c:pt>
                <c:pt idx="10997">
                  <c:v/>
                </c:pt>
                <c:pt idx="10998">
                  <c:v/>
                </c:pt>
                <c:pt idx="10999">
                  <c:v/>
                </c:pt>
                <c:pt idx="11000">
                  <c:v/>
                </c:pt>
                <c:pt idx="11001">
                  <c:v/>
                </c:pt>
                <c:pt idx="11002">
                  <c:v/>
                </c:pt>
                <c:pt idx="11003">
                  <c:v/>
                </c:pt>
                <c:pt idx="11004">
                  <c:v/>
                </c:pt>
                <c:pt idx="11005">
                  <c:v/>
                </c:pt>
                <c:pt idx="11006">
                  <c:v/>
                </c:pt>
                <c:pt idx="11007">
                  <c:v/>
                </c:pt>
                <c:pt idx="11008">
                  <c:v/>
                </c:pt>
                <c:pt idx="11009">
                  <c:v/>
                </c:pt>
                <c:pt idx="11010">
                  <c:v/>
                </c:pt>
                <c:pt idx="11011">
                  <c:v/>
                </c:pt>
                <c:pt idx="11012">
                  <c:v/>
                </c:pt>
                <c:pt idx="11013">
                  <c:v/>
                </c:pt>
                <c:pt idx="11014">
                  <c:v/>
                </c:pt>
                <c:pt idx="11015">
                  <c:v/>
                </c:pt>
                <c:pt idx="11016">
                  <c:v/>
                </c:pt>
                <c:pt idx="11017">
                  <c:v/>
                </c:pt>
                <c:pt idx="11018">
                  <c:v/>
                </c:pt>
                <c:pt idx="11019">
                  <c:v/>
                </c:pt>
                <c:pt idx="11020">
                  <c:v/>
                </c:pt>
                <c:pt idx="11021">
                  <c:v/>
                </c:pt>
                <c:pt idx="11022">
                  <c:v/>
                </c:pt>
                <c:pt idx="11023">
                  <c:v/>
                </c:pt>
                <c:pt idx="11024">
                  <c:v/>
                </c:pt>
                <c:pt idx="11025">
                  <c:v/>
                </c:pt>
                <c:pt idx="11026">
                  <c:v/>
                </c:pt>
                <c:pt idx="11027">
                  <c:v/>
                </c:pt>
                <c:pt idx="11028">
                  <c:v/>
                </c:pt>
                <c:pt idx="11029">
                  <c:v/>
                </c:pt>
                <c:pt idx="11030">
                  <c:v/>
                </c:pt>
                <c:pt idx="11031">
                  <c:v/>
                </c:pt>
                <c:pt idx="11032">
                  <c:v/>
                </c:pt>
                <c:pt idx="11033">
                  <c:v/>
                </c:pt>
                <c:pt idx="11034">
                  <c:v/>
                </c:pt>
                <c:pt idx="11035">
                  <c:v/>
                </c:pt>
                <c:pt idx="11036">
                  <c:v/>
                </c:pt>
                <c:pt idx="11037">
                  <c:v/>
                </c:pt>
                <c:pt idx="11038">
                  <c:v/>
                </c:pt>
                <c:pt idx="11039">
                  <c:v/>
                </c:pt>
                <c:pt idx="11040">
                  <c:v/>
                </c:pt>
                <c:pt idx="11041">
                  <c:v/>
                </c:pt>
                <c:pt idx="11042">
                  <c:v/>
                </c:pt>
                <c:pt idx="11043">
                  <c:v/>
                </c:pt>
                <c:pt idx="11044">
                  <c:v/>
                </c:pt>
                <c:pt idx="11045">
                  <c:v/>
                </c:pt>
                <c:pt idx="11046">
                  <c:v/>
                </c:pt>
                <c:pt idx="11047">
                  <c:v/>
                </c:pt>
                <c:pt idx="11048">
                  <c:v/>
                </c:pt>
                <c:pt idx="11049">
                  <c:v/>
                </c:pt>
                <c:pt idx="11050">
                  <c:v/>
                </c:pt>
                <c:pt idx="11051">
                  <c:v/>
                </c:pt>
                <c:pt idx="11052">
                  <c:v/>
                </c:pt>
                <c:pt idx="11053">
                  <c:v/>
                </c:pt>
                <c:pt idx="11054">
                  <c:v/>
                </c:pt>
                <c:pt idx="11055">
                  <c:v/>
                </c:pt>
                <c:pt idx="11056">
                  <c:v/>
                </c:pt>
                <c:pt idx="11057">
                  <c:v/>
                </c:pt>
                <c:pt idx="11058">
                  <c:v/>
                </c:pt>
                <c:pt idx="11059">
                  <c:v/>
                </c:pt>
                <c:pt idx="11060">
                  <c:v/>
                </c:pt>
                <c:pt idx="11061">
                  <c:v/>
                </c:pt>
                <c:pt idx="11062">
                  <c:v/>
                </c:pt>
                <c:pt idx="11063">
                  <c:v/>
                </c:pt>
                <c:pt idx="11064">
                  <c:v/>
                </c:pt>
                <c:pt idx="11065">
                  <c:v/>
                </c:pt>
                <c:pt idx="11066">
                  <c:v/>
                </c:pt>
                <c:pt idx="11067">
                  <c:v/>
                </c:pt>
                <c:pt idx="11068">
                  <c:v/>
                </c:pt>
                <c:pt idx="11069">
                  <c:v/>
                </c:pt>
                <c:pt idx="11070">
                  <c:v/>
                </c:pt>
                <c:pt idx="11071">
                  <c:v/>
                </c:pt>
                <c:pt idx="11072">
                  <c:v/>
                </c:pt>
                <c:pt idx="11073">
                  <c:v/>
                </c:pt>
                <c:pt idx="11074">
                  <c:v/>
                </c:pt>
                <c:pt idx="11075">
                  <c:v/>
                </c:pt>
                <c:pt idx="11076">
                  <c:v/>
                </c:pt>
                <c:pt idx="11077">
                  <c:v/>
                </c:pt>
                <c:pt idx="11078">
                  <c:v/>
                </c:pt>
                <c:pt idx="11079">
                  <c:v/>
                </c:pt>
                <c:pt idx="11080">
                  <c:v/>
                </c:pt>
                <c:pt idx="11081">
                  <c:v/>
                </c:pt>
                <c:pt idx="11082">
                  <c:v/>
                </c:pt>
                <c:pt idx="11083">
                  <c:v/>
                </c:pt>
                <c:pt idx="11084">
                  <c:v/>
                </c:pt>
                <c:pt idx="11085">
                  <c:v/>
                </c:pt>
                <c:pt idx="11086">
                  <c:v/>
                </c:pt>
                <c:pt idx="11087">
                  <c:v/>
                </c:pt>
                <c:pt idx="11088">
                  <c:v/>
                </c:pt>
                <c:pt idx="11089">
                  <c:v/>
                </c:pt>
                <c:pt idx="11090">
                  <c:v/>
                </c:pt>
                <c:pt idx="11091">
                  <c:v/>
                </c:pt>
                <c:pt idx="11092">
                  <c:v/>
                </c:pt>
                <c:pt idx="11093">
                  <c:v/>
                </c:pt>
                <c:pt idx="11094">
                  <c:v/>
                </c:pt>
                <c:pt idx="11095">
                  <c:v/>
                </c:pt>
                <c:pt idx="11096">
                  <c:v/>
                </c:pt>
                <c:pt idx="11097">
                  <c:v/>
                </c:pt>
                <c:pt idx="11098">
                  <c:v/>
                </c:pt>
                <c:pt idx="11099">
                  <c:v/>
                </c:pt>
                <c:pt idx="11100">
                  <c:v/>
                </c:pt>
                <c:pt idx="11101">
                  <c:v/>
                </c:pt>
                <c:pt idx="11102">
                  <c:v/>
                </c:pt>
                <c:pt idx="11103">
                  <c:v/>
                </c:pt>
                <c:pt idx="11104">
                  <c:v/>
                </c:pt>
                <c:pt idx="11105">
                  <c:v/>
                </c:pt>
                <c:pt idx="11106">
                  <c:v/>
                </c:pt>
                <c:pt idx="11107">
                  <c:v/>
                </c:pt>
                <c:pt idx="11108">
                  <c:v/>
                </c:pt>
                <c:pt idx="11109">
                  <c:v/>
                </c:pt>
                <c:pt idx="11110">
                  <c:v/>
                </c:pt>
                <c:pt idx="11111">
                  <c:v/>
                </c:pt>
                <c:pt idx="11112">
                  <c:v/>
                </c:pt>
                <c:pt idx="11113">
                  <c:v/>
                </c:pt>
                <c:pt idx="11114">
                  <c:v/>
                </c:pt>
                <c:pt idx="11115">
                  <c:v/>
                </c:pt>
                <c:pt idx="11116">
                  <c:v/>
                </c:pt>
                <c:pt idx="11117">
                  <c:v/>
                </c:pt>
                <c:pt idx="11118">
                  <c:v/>
                </c:pt>
                <c:pt idx="11119">
                  <c:v/>
                </c:pt>
                <c:pt idx="11120">
                  <c:v/>
                </c:pt>
                <c:pt idx="11121">
                  <c:v/>
                </c:pt>
                <c:pt idx="11122">
                  <c:v/>
                </c:pt>
                <c:pt idx="11123">
                  <c:v/>
                </c:pt>
                <c:pt idx="11124">
                  <c:v/>
                </c:pt>
                <c:pt idx="11125">
                  <c:v/>
                </c:pt>
                <c:pt idx="11126">
                  <c:v/>
                </c:pt>
                <c:pt idx="11127">
                  <c:v/>
                </c:pt>
                <c:pt idx="11128">
                  <c:v/>
                </c:pt>
                <c:pt idx="11129">
                  <c:v/>
                </c:pt>
                <c:pt idx="11130">
                  <c:v/>
                </c:pt>
                <c:pt idx="11131">
                  <c:v/>
                </c:pt>
                <c:pt idx="11132">
                  <c:v/>
                </c:pt>
                <c:pt idx="11133">
                  <c:v/>
                </c:pt>
                <c:pt idx="11134">
                  <c:v/>
                </c:pt>
                <c:pt idx="11135">
                  <c:v/>
                </c:pt>
                <c:pt idx="11136">
                  <c:v/>
                </c:pt>
                <c:pt idx="11137">
                  <c:v/>
                </c:pt>
                <c:pt idx="11138">
                  <c:v/>
                </c:pt>
                <c:pt idx="11139">
                  <c:v/>
                </c:pt>
                <c:pt idx="11140">
                  <c:v/>
                </c:pt>
                <c:pt idx="11141">
                  <c:v/>
                </c:pt>
                <c:pt idx="11142">
                  <c:v/>
                </c:pt>
                <c:pt idx="11143">
                  <c:v/>
                </c:pt>
                <c:pt idx="11144">
                  <c:v/>
                </c:pt>
                <c:pt idx="11145">
                  <c:v/>
                </c:pt>
                <c:pt idx="11146">
                  <c:v/>
                </c:pt>
                <c:pt idx="11147">
                  <c:v/>
                </c:pt>
                <c:pt idx="11148">
                  <c:v/>
                </c:pt>
                <c:pt idx="11149">
                  <c:v/>
                </c:pt>
                <c:pt idx="11150">
                  <c:v/>
                </c:pt>
                <c:pt idx="11151">
                  <c:v/>
                </c:pt>
                <c:pt idx="11152">
                  <c:v/>
                </c:pt>
                <c:pt idx="11153">
                  <c:v/>
                </c:pt>
                <c:pt idx="11154">
                  <c:v/>
                </c:pt>
                <c:pt idx="11155">
                  <c:v/>
                </c:pt>
                <c:pt idx="11156">
                  <c:v/>
                </c:pt>
                <c:pt idx="11157">
                  <c:v/>
                </c:pt>
                <c:pt idx="11158">
                  <c:v/>
                </c:pt>
                <c:pt idx="11159">
                  <c:v/>
                </c:pt>
                <c:pt idx="11160">
                  <c:v/>
                </c:pt>
                <c:pt idx="11161">
                  <c:v/>
                </c:pt>
                <c:pt idx="11162">
                  <c:v/>
                </c:pt>
                <c:pt idx="11163">
                  <c:v/>
                </c:pt>
                <c:pt idx="11164">
                  <c:v/>
                </c:pt>
                <c:pt idx="11165">
                  <c:v/>
                </c:pt>
                <c:pt idx="11166">
                  <c:v/>
                </c:pt>
                <c:pt idx="11167">
                  <c:v/>
                </c:pt>
                <c:pt idx="11168">
                  <c:v/>
                </c:pt>
                <c:pt idx="11169">
                  <c:v/>
                </c:pt>
                <c:pt idx="11170">
                  <c:v/>
                </c:pt>
                <c:pt idx="11171">
                  <c:v/>
                </c:pt>
                <c:pt idx="11172">
                  <c:v/>
                </c:pt>
                <c:pt idx="11173">
                  <c:v/>
                </c:pt>
                <c:pt idx="11174">
                  <c:v/>
                </c:pt>
                <c:pt idx="11175">
                  <c:v/>
                </c:pt>
                <c:pt idx="11176">
                  <c:v/>
                </c:pt>
                <c:pt idx="11177">
                  <c:v/>
                </c:pt>
                <c:pt idx="11178">
                  <c:v/>
                </c:pt>
                <c:pt idx="11179">
                  <c:v/>
                </c:pt>
                <c:pt idx="11180">
                  <c:v/>
                </c:pt>
                <c:pt idx="11181">
                  <c:v/>
                </c:pt>
                <c:pt idx="11182">
                  <c:v/>
                </c:pt>
                <c:pt idx="11183">
                  <c:v/>
                </c:pt>
                <c:pt idx="11184">
                  <c:v/>
                </c:pt>
                <c:pt idx="11185">
                  <c:v/>
                </c:pt>
                <c:pt idx="11186">
                  <c:v/>
                </c:pt>
                <c:pt idx="11187">
                  <c:v/>
                </c:pt>
                <c:pt idx="11188">
                  <c:v/>
                </c:pt>
                <c:pt idx="11189">
                  <c:v/>
                </c:pt>
                <c:pt idx="11190">
                  <c:v/>
                </c:pt>
                <c:pt idx="11191">
                  <c:v/>
                </c:pt>
                <c:pt idx="11192">
                  <c:v/>
                </c:pt>
                <c:pt idx="11193">
                  <c:v/>
                </c:pt>
                <c:pt idx="11194">
                  <c:v/>
                </c:pt>
                <c:pt idx="11195">
                  <c:v/>
                </c:pt>
                <c:pt idx="11196">
                  <c:v/>
                </c:pt>
                <c:pt idx="11197">
                  <c:v/>
                </c:pt>
                <c:pt idx="11198">
                  <c:v/>
                </c:pt>
                <c:pt idx="11199">
                  <c:v/>
                </c:pt>
                <c:pt idx="11200">
                  <c:v/>
                </c:pt>
                <c:pt idx="11201">
                  <c:v/>
                </c:pt>
                <c:pt idx="11202">
                  <c:v/>
                </c:pt>
                <c:pt idx="11203">
                  <c:v/>
                </c:pt>
                <c:pt idx="11204">
                  <c:v/>
                </c:pt>
                <c:pt idx="11205">
                  <c:v/>
                </c:pt>
                <c:pt idx="11206">
                  <c:v/>
                </c:pt>
                <c:pt idx="11207">
                  <c:v/>
                </c:pt>
                <c:pt idx="11208">
                  <c:v/>
                </c:pt>
                <c:pt idx="11209">
                  <c:v/>
                </c:pt>
                <c:pt idx="11210">
                  <c:v/>
                </c:pt>
                <c:pt idx="11211">
                  <c:v/>
                </c:pt>
                <c:pt idx="11212">
                  <c:v/>
                </c:pt>
                <c:pt idx="11213">
                  <c:v/>
                </c:pt>
                <c:pt idx="11214">
                  <c:v/>
                </c:pt>
                <c:pt idx="11215">
                  <c:v/>
                </c:pt>
                <c:pt idx="11216">
                  <c:v/>
                </c:pt>
                <c:pt idx="11217">
                  <c:v/>
                </c:pt>
                <c:pt idx="11218">
                  <c:v/>
                </c:pt>
                <c:pt idx="11219">
                  <c:v/>
                </c:pt>
                <c:pt idx="11220">
                  <c:v/>
                </c:pt>
                <c:pt idx="11221">
                  <c:v/>
                </c:pt>
                <c:pt idx="11222">
                  <c:v/>
                </c:pt>
                <c:pt idx="11223">
                  <c:v/>
                </c:pt>
                <c:pt idx="11224">
                  <c:v/>
                </c:pt>
                <c:pt idx="11225">
                  <c:v/>
                </c:pt>
                <c:pt idx="11226">
                  <c:v/>
                </c:pt>
                <c:pt idx="11227">
                  <c:v/>
                </c:pt>
                <c:pt idx="11228">
                  <c:v/>
                </c:pt>
                <c:pt idx="11229">
                  <c:v/>
                </c:pt>
                <c:pt idx="11230">
                  <c:v/>
                </c:pt>
                <c:pt idx="11231">
                  <c:v/>
                </c:pt>
                <c:pt idx="11232">
                  <c:v/>
                </c:pt>
                <c:pt idx="11233">
                  <c:v/>
                </c:pt>
                <c:pt idx="11234">
                  <c:v/>
                </c:pt>
                <c:pt idx="11235">
                  <c:v/>
                </c:pt>
                <c:pt idx="11236">
                  <c:v/>
                </c:pt>
                <c:pt idx="11237">
                  <c:v/>
                </c:pt>
                <c:pt idx="11238">
                  <c:v/>
                </c:pt>
                <c:pt idx="11239">
                  <c:v/>
                </c:pt>
                <c:pt idx="11240">
                  <c:v/>
                </c:pt>
                <c:pt idx="11241">
                  <c:v/>
                </c:pt>
                <c:pt idx="11242">
                  <c:v/>
                </c:pt>
                <c:pt idx="11243">
                  <c:v/>
                </c:pt>
                <c:pt idx="11244">
                  <c:v/>
                </c:pt>
                <c:pt idx="11245">
                  <c:v/>
                </c:pt>
                <c:pt idx="11246">
                  <c:v/>
                </c:pt>
                <c:pt idx="11247">
                  <c:v/>
                </c:pt>
                <c:pt idx="11248">
                  <c:v/>
                </c:pt>
                <c:pt idx="11249">
                  <c:v/>
                </c:pt>
                <c:pt idx="11250">
                  <c:v/>
                </c:pt>
                <c:pt idx="11251">
                  <c:v/>
                </c:pt>
                <c:pt idx="11252">
                  <c:v/>
                </c:pt>
                <c:pt idx="11253">
                  <c:v/>
                </c:pt>
                <c:pt idx="11254">
                  <c:v/>
                </c:pt>
                <c:pt idx="11255">
                  <c:v/>
                </c:pt>
                <c:pt idx="11256">
                  <c:v/>
                </c:pt>
                <c:pt idx="11257">
                  <c:v/>
                </c:pt>
                <c:pt idx="11258">
                  <c:v/>
                </c:pt>
                <c:pt idx="11259">
                  <c:v/>
                </c:pt>
                <c:pt idx="11260">
                  <c:v/>
                </c:pt>
                <c:pt idx="11261">
                  <c:v/>
                </c:pt>
                <c:pt idx="11262">
                  <c:v/>
                </c:pt>
                <c:pt idx="11263">
                  <c:v/>
                </c:pt>
                <c:pt idx="11264">
                  <c:v/>
                </c:pt>
                <c:pt idx="11265">
                  <c:v/>
                </c:pt>
                <c:pt idx="11266">
                  <c:v/>
                </c:pt>
                <c:pt idx="11267">
                  <c:v/>
                </c:pt>
                <c:pt idx="11268">
                  <c:v/>
                </c:pt>
                <c:pt idx="11269">
                  <c:v/>
                </c:pt>
                <c:pt idx="11270">
                  <c:v/>
                </c:pt>
                <c:pt idx="11271">
                  <c:v/>
                </c:pt>
                <c:pt idx="11272">
                  <c:v/>
                </c:pt>
                <c:pt idx="11273">
                  <c:v/>
                </c:pt>
                <c:pt idx="11274">
                  <c:v/>
                </c:pt>
                <c:pt idx="11275">
                  <c:v/>
                </c:pt>
                <c:pt idx="11276">
                  <c:v/>
                </c:pt>
                <c:pt idx="11277">
                  <c:v/>
                </c:pt>
                <c:pt idx="11278">
                  <c:v/>
                </c:pt>
                <c:pt idx="11279">
                  <c:v/>
                </c:pt>
                <c:pt idx="11280">
                  <c:v/>
                </c:pt>
                <c:pt idx="11281">
                  <c:v/>
                </c:pt>
                <c:pt idx="11282">
                  <c:v/>
                </c:pt>
                <c:pt idx="11283">
                  <c:v/>
                </c:pt>
                <c:pt idx="11284">
                  <c:v/>
                </c:pt>
                <c:pt idx="11285">
                  <c:v/>
                </c:pt>
                <c:pt idx="11286">
                  <c:v/>
                </c:pt>
                <c:pt idx="11287">
                  <c:v/>
                </c:pt>
                <c:pt idx="11288">
                  <c:v/>
                </c:pt>
                <c:pt idx="11289">
                  <c:v/>
                </c:pt>
                <c:pt idx="11290">
                  <c:v/>
                </c:pt>
                <c:pt idx="11291">
                  <c:v/>
                </c:pt>
                <c:pt idx="11292">
                  <c:v/>
                </c:pt>
                <c:pt idx="11293">
                  <c:v/>
                </c:pt>
                <c:pt idx="11294">
                  <c:v/>
                </c:pt>
                <c:pt idx="11295">
                  <c:v/>
                </c:pt>
                <c:pt idx="11296">
                  <c:v/>
                </c:pt>
                <c:pt idx="11297">
                  <c:v/>
                </c:pt>
                <c:pt idx="11298">
                  <c:v/>
                </c:pt>
                <c:pt idx="11299">
                  <c:v/>
                </c:pt>
                <c:pt idx="11300">
                  <c:v/>
                </c:pt>
                <c:pt idx="11301">
                  <c:v/>
                </c:pt>
                <c:pt idx="11302">
                  <c:v/>
                </c:pt>
                <c:pt idx="11303">
                  <c:v/>
                </c:pt>
                <c:pt idx="11304">
                  <c:v/>
                </c:pt>
                <c:pt idx="11305">
                  <c:v/>
                </c:pt>
                <c:pt idx="11306">
                  <c:v/>
                </c:pt>
                <c:pt idx="11307">
                  <c:v/>
                </c:pt>
                <c:pt idx="11308">
                  <c:v/>
                </c:pt>
                <c:pt idx="11309">
                  <c:v/>
                </c:pt>
                <c:pt idx="11310">
                  <c:v/>
                </c:pt>
                <c:pt idx="11311">
                  <c:v/>
                </c:pt>
                <c:pt idx="11312">
                  <c:v/>
                </c:pt>
                <c:pt idx="11313">
                  <c:v/>
                </c:pt>
                <c:pt idx="11314">
                  <c:v/>
                </c:pt>
                <c:pt idx="11315">
                  <c:v/>
                </c:pt>
                <c:pt idx="11316">
                  <c:v/>
                </c:pt>
                <c:pt idx="11317">
                  <c:v/>
                </c:pt>
                <c:pt idx="11318">
                  <c:v/>
                </c:pt>
                <c:pt idx="11319">
                  <c:v/>
                </c:pt>
                <c:pt idx="11320">
                  <c:v/>
                </c:pt>
                <c:pt idx="11321">
                  <c:v/>
                </c:pt>
                <c:pt idx="11322">
                  <c:v/>
                </c:pt>
                <c:pt idx="11323">
                  <c:v/>
                </c:pt>
                <c:pt idx="11324">
                  <c:v/>
                </c:pt>
                <c:pt idx="11325">
                  <c:v/>
                </c:pt>
                <c:pt idx="11326">
                  <c:v/>
                </c:pt>
                <c:pt idx="11327">
                  <c:v/>
                </c:pt>
                <c:pt idx="11328">
                  <c:v/>
                </c:pt>
                <c:pt idx="11329">
                  <c:v/>
                </c:pt>
                <c:pt idx="11330">
                  <c:v/>
                </c:pt>
                <c:pt idx="11331">
                  <c:v/>
                </c:pt>
                <c:pt idx="11332">
                  <c:v/>
                </c:pt>
                <c:pt idx="11333">
                  <c:v/>
                </c:pt>
                <c:pt idx="11334">
                  <c:v/>
                </c:pt>
                <c:pt idx="11335">
                  <c:v/>
                </c:pt>
                <c:pt idx="11336">
                  <c:v/>
                </c:pt>
                <c:pt idx="11337">
                  <c:v/>
                </c:pt>
                <c:pt idx="11338">
                  <c:v/>
                </c:pt>
                <c:pt idx="11339">
                  <c:v/>
                </c:pt>
                <c:pt idx="11340">
                  <c:v/>
                </c:pt>
                <c:pt idx="11341">
                  <c:v/>
                </c:pt>
                <c:pt idx="11342">
                  <c:v/>
                </c:pt>
                <c:pt idx="11343">
                  <c:v/>
                </c:pt>
                <c:pt idx="11344">
                  <c:v/>
                </c:pt>
                <c:pt idx="11345">
                  <c:v/>
                </c:pt>
                <c:pt idx="11346">
                  <c:v/>
                </c:pt>
                <c:pt idx="11347">
                  <c:v/>
                </c:pt>
                <c:pt idx="11348">
                  <c:v/>
                </c:pt>
                <c:pt idx="11349">
                  <c:v/>
                </c:pt>
                <c:pt idx="11350">
                  <c:v/>
                </c:pt>
                <c:pt idx="11351">
                  <c:v/>
                </c:pt>
                <c:pt idx="11352">
                  <c:v/>
                </c:pt>
                <c:pt idx="11353">
                  <c:v/>
                </c:pt>
                <c:pt idx="11354">
                  <c:v/>
                </c:pt>
                <c:pt idx="11355">
                  <c:v/>
                </c:pt>
                <c:pt idx="11356">
                  <c:v/>
                </c:pt>
                <c:pt idx="11357">
                  <c:v/>
                </c:pt>
                <c:pt idx="11358">
                  <c:v/>
                </c:pt>
                <c:pt idx="11359">
                  <c:v/>
                </c:pt>
                <c:pt idx="11360">
                  <c:v/>
                </c:pt>
                <c:pt idx="11361">
                  <c:v/>
                </c:pt>
                <c:pt idx="11362">
                  <c:v/>
                </c:pt>
                <c:pt idx="11363">
                  <c:v/>
                </c:pt>
                <c:pt idx="11364">
                  <c:v/>
                </c:pt>
                <c:pt idx="11365">
                  <c:v/>
                </c:pt>
                <c:pt idx="11366">
                  <c:v/>
                </c:pt>
                <c:pt idx="11367">
                  <c:v/>
                </c:pt>
                <c:pt idx="11368">
                  <c:v/>
                </c:pt>
                <c:pt idx="11369">
                  <c:v/>
                </c:pt>
                <c:pt idx="11370">
                  <c:v/>
                </c:pt>
                <c:pt idx="11371">
                  <c:v/>
                </c:pt>
                <c:pt idx="11372">
                  <c:v/>
                </c:pt>
                <c:pt idx="11373">
                  <c:v/>
                </c:pt>
                <c:pt idx="11374">
                  <c:v/>
                </c:pt>
                <c:pt idx="11375">
                  <c:v/>
                </c:pt>
                <c:pt idx="11376">
                  <c:v/>
                </c:pt>
                <c:pt idx="11377">
                  <c:v/>
                </c:pt>
                <c:pt idx="11378">
                  <c:v/>
                </c:pt>
                <c:pt idx="11379">
                  <c:v/>
                </c:pt>
                <c:pt idx="11380">
                  <c:v/>
                </c:pt>
                <c:pt idx="11381">
                  <c:v/>
                </c:pt>
                <c:pt idx="11382">
                  <c:v/>
                </c:pt>
                <c:pt idx="11383">
                  <c:v/>
                </c:pt>
                <c:pt idx="11384">
                  <c:v/>
                </c:pt>
                <c:pt idx="11385">
                  <c:v/>
                </c:pt>
                <c:pt idx="11386">
                  <c:v/>
                </c:pt>
                <c:pt idx="11387">
                  <c:v/>
                </c:pt>
                <c:pt idx="11388">
                  <c:v/>
                </c:pt>
                <c:pt idx="11389">
                  <c:v/>
                </c:pt>
                <c:pt idx="11390">
                  <c:v/>
                </c:pt>
                <c:pt idx="11391">
                  <c:v/>
                </c:pt>
                <c:pt idx="11392">
                  <c:v/>
                </c:pt>
                <c:pt idx="11393">
                  <c:v/>
                </c:pt>
                <c:pt idx="11394">
                  <c:v/>
                </c:pt>
                <c:pt idx="11395">
                  <c:v/>
                </c:pt>
                <c:pt idx="11396">
                  <c:v/>
                </c:pt>
                <c:pt idx="11397">
                  <c:v/>
                </c:pt>
                <c:pt idx="11398">
                  <c:v/>
                </c:pt>
                <c:pt idx="11399">
                  <c:v/>
                </c:pt>
                <c:pt idx="11400">
                  <c:v>67</c:v>
                </c:pt>
                <c:pt idx="11401">
                  <c:v>54</c:v>
                </c:pt>
                <c:pt idx="11402">
                  <c:v>104</c:v>
                </c:pt>
                <c:pt idx="11403">
                  <c:v>29</c:v>
                </c:pt>
                <c:pt idx="11404">
                  <c:v>62</c:v>
                </c:pt>
                <c:pt idx="11405">
                  <c:v>15</c:v>
                </c:pt>
                <c:pt idx="11406">
                  <c:v>4</c:v>
                </c:pt>
                <c:pt idx="11407">
                  <c:v>3</c:v>
                </c:pt>
                <c:pt idx="11408">
                  <c:v>3</c:v>
                </c:pt>
                <c:pt idx="11409">
                  <c:v>15</c:v>
                </c:pt>
                <c:pt idx="11410">
                  <c:v>15</c:v>
                </c:pt>
                <c:pt idx="11411">
                  <c:v>27</c:v>
                </c:pt>
                <c:pt idx="11412">
                  <c:v>3</c:v>
                </c:pt>
                <c:pt idx="11413">
                  <c:v>16</c:v>
                </c:pt>
                <c:pt idx="11414">
                  <c:v>10</c:v>
                </c:pt>
                <c:pt idx="11415">
                  <c:v>51</c:v>
                </c:pt>
                <c:pt idx="11416">
                  <c:v>4</c:v>
                </c:pt>
                <c:pt idx="11417">
                  <c:v>4</c:v>
                </c:pt>
                <c:pt idx="11418">
                  <c:v>36</c:v>
                </c:pt>
                <c:pt idx="11419">
                  <c:v>59</c:v>
                </c:pt>
                <c:pt idx="11420">
                  <c:v>5</c:v>
                </c:pt>
                <c:pt idx="11421">
                  <c:v>66</c:v>
                </c:pt>
                <c:pt idx="11422">
                  <c:v>34</c:v>
                </c:pt>
                <c:pt idx="11423">
                  <c:v>4</c:v>
                </c:pt>
                <c:pt idx="11424">
                  <c:v>25</c:v>
                </c:pt>
                <c:pt idx="11425">
                  <c:v>56</c:v>
                </c:pt>
                <c:pt idx="11426">
                  <c:v>85</c:v>
                </c:pt>
                <c:pt idx="11427">
                  <c:v>48</c:v>
                </c:pt>
                <c:pt idx="11428">
                  <c:v>21</c:v>
                </c:pt>
                <c:pt idx="11429">
                  <c:v>56</c:v>
                </c:pt>
                <c:pt idx="11430">
                  <c:v>2</c:v>
                </c:pt>
                <c:pt idx="11431">
                  <c:v>640</c:v>
                </c:pt>
                <c:pt idx="11432">
                  <c:v>410</c:v>
                </c:pt>
                <c:pt idx="11433">
                  <c:v>6</c:v>
                </c:pt>
                <c:pt idx="11434">
                  <c:v>62</c:v>
                </c:pt>
                <c:pt idx="11435">
                  <c:v>59</c:v>
                </c:pt>
                <c:pt idx="11436">
                  <c:v>23</c:v>
                </c:pt>
                <c:pt idx="11437">
                  <c:v>24</c:v>
                </c:pt>
                <c:pt idx="11438">
                  <c:v>15</c:v>
                </c:pt>
                <c:pt idx="11439">
                  <c:v>15</c:v>
                </c:pt>
                <c:pt idx="11440">
                  <c:v>11</c:v>
                </c:pt>
                <c:pt idx="11441">
                  <c:v>59</c:v>
                </c:pt>
                <c:pt idx="11442">
                  <c:v>11</c:v>
                </c:pt>
                <c:pt idx="11443">
                  <c:v>53</c:v>
                </c:pt>
                <c:pt idx="11444">
                  <c:v>46</c:v>
                </c:pt>
                <c:pt idx="11445">
                  <c:v>52</c:v>
                </c:pt>
                <c:pt idx="11446">
                  <c:v>10</c:v>
                </c:pt>
                <c:pt idx="11447">
                  <c:v>11</c:v>
                </c:pt>
                <c:pt idx="11448">
                  <c:v>7</c:v>
                </c:pt>
                <c:pt idx="11449">
                  <c:v>30</c:v>
                </c:pt>
                <c:pt idx="11450">
                  <c:v>810</c:v>
                </c:pt>
                <c:pt idx="11451">
                  <c:v>57</c:v>
                </c:pt>
                <c:pt idx="11452">
                  <c:v>890</c:v>
                </c:pt>
                <c:pt idx="11453">
                  <c:v>14</c:v>
                </c:pt>
                <c:pt idx="11454">
                  <c:v>16</c:v>
                </c:pt>
                <c:pt idx="11455">
                  <c:v>15</c:v>
                </c:pt>
                <c:pt idx="11456">
                  <c:v>46</c:v>
                </c:pt>
                <c:pt idx="11457">
                  <c:v>47</c:v>
                </c:pt>
                <c:pt idx="11458">
                  <c:v>33</c:v>
                </c:pt>
                <c:pt idx="11459">
                  <c:v>5</c:v>
                </c:pt>
                <c:pt idx="11460">
                  <c:v>14</c:v>
                </c:pt>
                <c:pt idx="11461">
                  <c:v>10</c:v>
                </c:pt>
                <c:pt idx="11462">
                  <c:v>58</c:v>
                </c:pt>
                <c:pt idx="11463">
                  <c:v>590</c:v>
                </c:pt>
                <c:pt idx="11464">
                  <c:v>15</c:v>
                </c:pt>
                <c:pt idx="11465">
                  <c:v>27</c:v>
                </c:pt>
                <c:pt idx="11466">
                  <c:v>41</c:v>
                </c:pt>
                <c:pt idx="11467">
                  <c:v>51</c:v>
                </c:pt>
                <c:pt idx="11468">
                  <c:v>37</c:v>
                </c:pt>
                <c:pt idx="11469">
                  <c:v>27</c:v>
                </c:pt>
                <c:pt idx="11470">
                  <c:v>77</c:v>
                </c:pt>
                <c:pt idx="11471">
                  <c:v>9</c:v>
                </c:pt>
                <c:pt idx="11472">
                  <c:v>49</c:v>
                </c:pt>
                <c:pt idx="11473">
                  <c:v>12</c:v>
                </c:pt>
                <c:pt idx="11474">
                  <c:v>10</c:v>
                </c:pt>
                <c:pt idx="11475">
                  <c:v>1</c:v>
                </c:pt>
                <c:pt idx="11476">
                  <c:v>15</c:v>
                </c:pt>
                <c:pt idx="11477">
                  <c:v>2</c:v>
                </c:pt>
                <c:pt idx="11478">
                  <c:v>13</c:v>
                </c:pt>
                <c:pt idx="11479">
                  <c:v>780</c:v>
                </c:pt>
                <c:pt idx="11480">
                  <c:v>34</c:v>
                </c:pt>
                <c:pt idx="11481">
                  <c:v>10</c:v>
                </c:pt>
                <c:pt idx="11482">
                  <c:v>42</c:v>
                </c:pt>
                <c:pt idx="11483">
                  <c:v>4</c:v>
                </c:pt>
                <c:pt idx="11484">
                  <c:v>80</c:v>
                </c:pt>
                <c:pt idx="11485">
                  <c:v>1</c:v>
                </c:pt>
                <c:pt idx="11486">
                  <c:v>2</c:v>
                </c:pt>
                <c:pt idx="11487">
                  <c:v>24</c:v>
                </c:pt>
                <c:pt idx="11488">
                  <c:v>24</c:v>
                </c:pt>
                <c:pt idx="11489">
                  <c:v>17</c:v>
                </c:pt>
                <c:pt idx="11490">
                  <c:v>2</c:v>
                </c:pt>
                <c:pt idx="11491">
                  <c:v>1</c:v>
                </c:pt>
                <c:pt idx="11492">
                  <c:v>0</c:v>
                </c:pt>
                <c:pt idx="11493">
                  <c:v>37</c:v>
                </c:pt>
                <c:pt idx="11494">
                  <c:v>1</c:v>
                </c:pt>
                <c:pt idx="11495">
                  <c:v>49</c:v>
                </c:pt>
                <c:pt idx="11496">
                  <c:v>76</c:v>
                </c:pt>
                <c:pt idx="11497">
                  <c:v>620</c:v>
                </c:pt>
                <c:pt idx="11498">
                  <c:v>23</c:v>
                </c:pt>
                <c:pt idx="11499">
                  <c:v>11</c:v>
                </c:pt>
                <c:pt idx="11500">
                  <c:v>41</c:v>
                </c:pt>
                <c:pt idx="11501">
                  <c:v>41</c:v>
                </c:pt>
                <c:pt idx="11502">
                  <c:v>2</c:v>
                </c:pt>
                <c:pt idx="11503">
                  <c:v>21</c:v>
                </c:pt>
                <c:pt idx="11504">
                  <c:v>630</c:v>
                </c:pt>
                <c:pt idx="11505">
                  <c:v>5</c:v>
                </c:pt>
                <c:pt idx="11506">
                  <c:v/>
                </c:pt>
                <c:pt idx="11507">
                  <c:v>43</c:v>
                </c:pt>
                <c:pt idx="11508">
                  <c:v>66</c:v>
                </c:pt>
                <c:pt idx="11509">
                  <c:v>31</c:v>
                </c:pt>
                <c:pt idx="11510">
                  <c:v>10</c:v>
                </c:pt>
                <c:pt idx="11511">
                  <c:v>39</c:v>
                </c:pt>
                <c:pt idx="11512">
                  <c:v>10</c:v>
                </c:pt>
                <c:pt idx="11513">
                  <c:v>35</c:v>
                </c:pt>
                <c:pt idx="11514">
                  <c:v>40</c:v>
                </c:pt>
                <c:pt idx="11515">
                  <c:v>18</c:v>
                </c:pt>
                <c:pt idx="11516">
                  <c:v>14</c:v>
                </c:pt>
                <c:pt idx="11517">
                  <c:v>27</c:v>
                </c:pt>
                <c:pt idx="11518">
                  <c:v/>
                </c:pt>
                <c:pt idx="11519">
                  <c:v>7</c:v>
                </c:pt>
                <c:pt idx="11520">
                  <c:v/>
                </c:pt>
                <c:pt idx="11521">
                  <c:v>23</c:v>
                </c:pt>
                <c:pt idx="11522">
                  <c:v>510</c:v>
                </c:pt>
                <c:pt idx="11523">
                  <c:v>560</c:v>
                </c:pt>
                <c:pt idx="11524">
                  <c:v>42</c:v>
                </c:pt>
                <c:pt idx="11525">
                  <c:v>36</c:v>
                </c:pt>
                <c:pt idx="11526">
                  <c:v>21</c:v>
                </c:pt>
                <c:pt idx="11527">
                  <c:v>37</c:v>
                </c:pt>
                <c:pt idx="11528">
                  <c:v>3</c:v>
                </c:pt>
                <c:pt idx="11529">
                  <c:v>9</c:v>
                </c:pt>
                <c:pt idx="11530">
                  <c:v>40</c:v>
                </c:pt>
                <c:pt idx="11531">
                  <c:v>3</c:v>
                </c:pt>
                <c:pt idx="11532">
                  <c:v>33</c:v>
                </c:pt>
                <c:pt idx="11533">
                  <c:v/>
                </c:pt>
                <c:pt idx="11534">
                  <c:v>66</c:v>
                </c:pt>
                <c:pt idx="11535">
                  <c:v>9</c:v>
                </c:pt>
                <c:pt idx="11536">
                  <c:v>40</c:v>
                </c:pt>
                <c:pt idx="11537">
                  <c:v>21</c:v>
                </c:pt>
                <c:pt idx="11538">
                  <c:v>11</c:v>
                </c:pt>
                <c:pt idx="11539">
                  <c:v>17</c:v>
                </c:pt>
                <c:pt idx="11540">
                  <c:v/>
                </c:pt>
                <c:pt idx="11541">
                  <c:v/>
                </c:pt>
                <c:pt idx="11542">
                  <c:v/>
                </c:pt>
                <c:pt idx="11543">
                  <c:v/>
                </c:pt>
                <c:pt idx="11544">
                  <c:v/>
                </c:pt>
                <c:pt idx="11545">
                  <c:v/>
                </c:pt>
                <c:pt idx="11546">
                  <c:v/>
                </c:pt>
                <c:pt idx="11547">
                  <c:v/>
                </c:pt>
                <c:pt idx="11548">
                  <c:v/>
                </c:pt>
                <c:pt idx="11549">
                  <c:v/>
                </c:pt>
                <c:pt idx="11550">
                  <c:v/>
                </c:pt>
                <c:pt idx="11551">
                  <c:v/>
                </c:pt>
                <c:pt idx="11552">
                  <c:v/>
                </c:pt>
                <c:pt idx="11553">
                  <c:v/>
                </c:pt>
                <c:pt idx="11554">
                  <c:v/>
                </c:pt>
                <c:pt idx="11555">
                  <c:v/>
                </c:pt>
                <c:pt idx="11556">
                  <c:v/>
                </c:pt>
                <c:pt idx="11557">
                  <c:v/>
                </c:pt>
                <c:pt idx="11558">
                  <c:v/>
                </c:pt>
                <c:pt idx="11559">
                  <c:v/>
                </c:pt>
                <c:pt idx="11560">
                  <c:v/>
                </c:pt>
                <c:pt idx="11561">
                  <c:v/>
                </c:pt>
                <c:pt idx="11562">
                  <c:v/>
                </c:pt>
                <c:pt idx="11563">
                  <c:v/>
                </c:pt>
                <c:pt idx="11564">
                  <c:v/>
                </c:pt>
                <c:pt idx="11565">
                  <c:v/>
                </c:pt>
                <c:pt idx="11566">
                  <c:v/>
                </c:pt>
                <c:pt idx="11567">
                  <c:v/>
                </c:pt>
                <c:pt idx="11568">
                  <c:v/>
                </c:pt>
                <c:pt idx="11569">
                  <c:v/>
                </c:pt>
                <c:pt idx="11570">
                  <c:v/>
                </c:pt>
                <c:pt idx="11571">
                  <c:v/>
                </c:pt>
                <c:pt idx="11572">
                  <c:v/>
                </c:pt>
                <c:pt idx="11573">
                  <c:v/>
                </c:pt>
                <c:pt idx="11574">
                  <c:v/>
                </c:pt>
                <c:pt idx="11575">
                  <c:v/>
                </c:pt>
                <c:pt idx="11576">
                  <c:v/>
                </c:pt>
                <c:pt idx="11577">
                  <c:v/>
                </c:pt>
                <c:pt idx="11578">
                  <c:v/>
                </c:pt>
                <c:pt idx="11579">
                  <c:v/>
                </c:pt>
                <c:pt idx="11580">
                  <c:v/>
                </c:pt>
                <c:pt idx="11581">
                  <c:v/>
                </c:pt>
                <c:pt idx="11582">
                  <c:v/>
                </c:pt>
                <c:pt idx="11583">
                  <c:v/>
                </c:pt>
                <c:pt idx="11584">
                  <c:v/>
                </c:pt>
                <c:pt idx="11585">
                  <c:v/>
                </c:pt>
                <c:pt idx="11586">
                  <c:v/>
                </c:pt>
                <c:pt idx="11587">
                  <c:v/>
                </c:pt>
                <c:pt idx="11588">
                  <c:v/>
                </c:pt>
                <c:pt idx="11589">
                  <c:v/>
                </c:pt>
                <c:pt idx="11590">
                  <c:v/>
                </c:pt>
                <c:pt idx="11591">
                  <c:v/>
                </c:pt>
                <c:pt idx="11592">
                  <c:v/>
                </c:pt>
                <c:pt idx="11593">
                  <c:v/>
                </c:pt>
                <c:pt idx="11594">
                  <c:v/>
                </c:pt>
                <c:pt idx="11595">
                  <c:v/>
                </c:pt>
                <c:pt idx="11596">
                  <c:v/>
                </c:pt>
                <c:pt idx="11597">
                  <c:v/>
                </c:pt>
                <c:pt idx="11598">
                  <c:v/>
                </c:pt>
                <c:pt idx="11599">
                  <c:v/>
                </c:pt>
                <c:pt idx="11600">
                  <c:v/>
                </c:pt>
                <c:pt idx="11601">
                  <c:v/>
                </c:pt>
                <c:pt idx="11602">
                  <c:v/>
                </c:pt>
                <c:pt idx="11603">
                  <c:v/>
                </c:pt>
                <c:pt idx="11604">
                  <c:v/>
                </c:pt>
                <c:pt idx="11605">
                  <c:v/>
                </c:pt>
                <c:pt idx="11606">
                  <c:v/>
                </c:pt>
                <c:pt idx="11607">
                  <c:v/>
                </c:pt>
                <c:pt idx="11608">
                  <c:v/>
                </c:pt>
                <c:pt idx="11609">
                  <c:v/>
                </c:pt>
                <c:pt idx="11610">
                  <c:v/>
                </c:pt>
                <c:pt idx="11611">
                  <c:v/>
                </c:pt>
                <c:pt idx="11612">
                  <c:v/>
                </c:pt>
                <c:pt idx="11613">
                  <c:v/>
                </c:pt>
                <c:pt idx="11614">
                  <c:v/>
                </c:pt>
                <c:pt idx="11615">
                  <c:v/>
                </c:pt>
                <c:pt idx="11616">
                  <c:v/>
                </c:pt>
                <c:pt idx="11617">
                  <c:v/>
                </c:pt>
                <c:pt idx="11618">
                  <c:v/>
                </c:pt>
                <c:pt idx="11619">
                  <c:v/>
                </c:pt>
                <c:pt idx="11620">
                  <c:v/>
                </c:pt>
                <c:pt idx="11621">
                  <c:v/>
                </c:pt>
                <c:pt idx="11622">
                  <c:v/>
                </c:pt>
                <c:pt idx="11623">
                  <c:v/>
                </c:pt>
                <c:pt idx="11624">
                  <c:v/>
                </c:pt>
                <c:pt idx="11625">
                  <c:v/>
                </c:pt>
                <c:pt idx="11626">
                  <c:v/>
                </c:pt>
                <c:pt idx="11627">
                  <c:v/>
                </c:pt>
                <c:pt idx="11628">
                  <c:v/>
                </c:pt>
                <c:pt idx="11629">
                  <c:v/>
                </c:pt>
                <c:pt idx="11630">
                  <c:v/>
                </c:pt>
                <c:pt idx="11631">
                  <c:v/>
                </c:pt>
                <c:pt idx="11632">
                  <c:v/>
                </c:pt>
                <c:pt idx="11633">
                  <c:v/>
                </c:pt>
                <c:pt idx="11634">
                  <c:v/>
                </c:pt>
                <c:pt idx="11635">
                  <c:v/>
                </c:pt>
                <c:pt idx="11636">
                  <c:v/>
                </c:pt>
                <c:pt idx="11637">
                  <c:v/>
                </c:pt>
                <c:pt idx="11638">
                  <c:v/>
                </c:pt>
                <c:pt idx="11639">
                  <c:v/>
                </c:pt>
                <c:pt idx="11640">
                  <c:v/>
                </c:pt>
                <c:pt idx="11641">
                  <c:v/>
                </c:pt>
                <c:pt idx="11642">
                  <c:v/>
                </c:pt>
                <c:pt idx="11643">
                  <c:v/>
                </c:pt>
                <c:pt idx="11644">
                  <c:v/>
                </c:pt>
                <c:pt idx="11645">
                  <c:v/>
                </c:pt>
                <c:pt idx="11646">
                  <c:v/>
                </c:pt>
                <c:pt idx="11647">
                  <c:v/>
                </c:pt>
                <c:pt idx="11648">
                  <c:v/>
                </c:pt>
                <c:pt idx="11649">
                  <c:v/>
                </c:pt>
                <c:pt idx="11650">
                  <c:v/>
                </c:pt>
                <c:pt idx="11651">
                  <c:v/>
                </c:pt>
                <c:pt idx="11652">
                  <c:v/>
                </c:pt>
                <c:pt idx="11653">
                  <c:v/>
                </c:pt>
                <c:pt idx="11654">
                  <c:v/>
                </c:pt>
                <c:pt idx="11655">
                  <c:v/>
                </c:pt>
                <c:pt idx="11656">
                  <c:v/>
                </c:pt>
                <c:pt idx="11657">
                  <c:v/>
                </c:pt>
                <c:pt idx="11658">
                  <c:v/>
                </c:pt>
                <c:pt idx="11659">
                  <c:v/>
                </c:pt>
                <c:pt idx="11660">
                  <c:v/>
                </c:pt>
                <c:pt idx="11661">
                  <c:v/>
                </c:pt>
                <c:pt idx="11662">
                  <c:v/>
                </c:pt>
                <c:pt idx="11663">
                  <c:v/>
                </c:pt>
                <c:pt idx="11664">
                  <c:v/>
                </c:pt>
                <c:pt idx="11665">
                  <c:v/>
                </c:pt>
                <c:pt idx="11666">
                  <c:v/>
                </c:pt>
                <c:pt idx="11667">
                  <c:v/>
                </c:pt>
                <c:pt idx="11668">
                  <c:v/>
                </c:pt>
                <c:pt idx="11669">
                  <c:v/>
                </c:pt>
                <c:pt idx="11670">
                  <c:v/>
                </c:pt>
                <c:pt idx="11671">
                  <c:v/>
                </c:pt>
                <c:pt idx="11672">
                  <c:v/>
                </c:pt>
                <c:pt idx="11673">
                  <c:v/>
                </c:pt>
                <c:pt idx="11674">
                  <c:v/>
                </c:pt>
                <c:pt idx="11675">
                  <c:v/>
                </c:pt>
                <c:pt idx="11676">
                  <c:v/>
                </c:pt>
                <c:pt idx="11677">
                  <c:v/>
                </c:pt>
                <c:pt idx="11678">
                  <c:v/>
                </c:pt>
                <c:pt idx="11679">
                  <c:v/>
                </c:pt>
                <c:pt idx="11680">
                  <c:v/>
                </c:pt>
                <c:pt idx="11681">
                  <c:v/>
                </c:pt>
                <c:pt idx="11682">
                  <c:v/>
                </c:pt>
                <c:pt idx="11683">
                  <c:v/>
                </c:pt>
                <c:pt idx="11684">
                  <c:v/>
                </c:pt>
                <c:pt idx="11685">
                  <c:v/>
                </c:pt>
                <c:pt idx="11686">
                  <c:v/>
                </c:pt>
                <c:pt idx="11687">
                  <c:v/>
                </c:pt>
                <c:pt idx="11688">
                  <c:v/>
                </c:pt>
                <c:pt idx="11689">
                  <c:v/>
                </c:pt>
                <c:pt idx="11690">
                  <c:v/>
                </c:pt>
                <c:pt idx="11691">
                  <c:v/>
                </c:pt>
                <c:pt idx="11692">
                  <c:v/>
                </c:pt>
                <c:pt idx="11693">
                  <c:v/>
                </c:pt>
                <c:pt idx="11694">
                  <c:v/>
                </c:pt>
                <c:pt idx="11695">
                  <c:v/>
                </c:pt>
                <c:pt idx="11696">
                  <c:v/>
                </c:pt>
                <c:pt idx="11697">
                  <c:v/>
                </c:pt>
                <c:pt idx="11698">
                  <c:v/>
                </c:pt>
                <c:pt idx="11699">
                  <c:v/>
                </c:pt>
                <c:pt idx="11700">
                  <c:v/>
                </c:pt>
                <c:pt idx="11701">
                  <c:v/>
                </c:pt>
                <c:pt idx="11702">
                  <c:v/>
                </c:pt>
                <c:pt idx="11703">
                  <c:v/>
                </c:pt>
                <c:pt idx="11704">
                  <c:v/>
                </c:pt>
                <c:pt idx="11705">
                  <c:v/>
                </c:pt>
                <c:pt idx="11706">
                  <c:v/>
                </c:pt>
                <c:pt idx="11707">
                  <c:v/>
                </c:pt>
                <c:pt idx="11708">
                  <c:v/>
                </c:pt>
                <c:pt idx="11709">
                  <c:v/>
                </c:pt>
                <c:pt idx="11710">
                  <c:v/>
                </c:pt>
                <c:pt idx="11711">
                  <c:v/>
                </c:pt>
                <c:pt idx="11712">
                  <c:v/>
                </c:pt>
                <c:pt idx="11713">
                  <c:v/>
                </c:pt>
                <c:pt idx="11714">
                  <c:v/>
                </c:pt>
                <c:pt idx="11715">
                  <c:v/>
                </c:pt>
                <c:pt idx="11716">
                  <c:v/>
                </c:pt>
                <c:pt idx="11717">
                  <c:v/>
                </c:pt>
                <c:pt idx="11718">
                  <c:v/>
                </c:pt>
                <c:pt idx="11719">
                  <c:v/>
                </c:pt>
                <c:pt idx="11720">
                  <c:v/>
                </c:pt>
                <c:pt idx="11721">
                  <c:v/>
                </c:pt>
                <c:pt idx="11722">
                  <c:v/>
                </c:pt>
                <c:pt idx="11723">
                  <c:v/>
                </c:pt>
                <c:pt idx="11724">
                  <c:v/>
                </c:pt>
                <c:pt idx="11725">
                  <c:v/>
                </c:pt>
                <c:pt idx="11726">
                  <c:v/>
                </c:pt>
                <c:pt idx="11727">
                  <c:v/>
                </c:pt>
                <c:pt idx="11728">
                  <c:v/>
                </c:pt>
                <c:pt idx="11729">
                  <c:v/>
                </c:pt>
                <c:pt idx="11730">
                  <c:v/>
                </c:pt>
                <c:pt idx="11731">
                  <c:v/>
                </c:pt>
                <c:pt idx="11732">
                  <c:v/>
                </c:pt>
                <c:pt idx="11733">
                  <c:v/>
                </c:pt>
                <c:pt idx="11734">
                  <c:v/>
                </c:pt>
                <c:pt idx="11735">
                  <c:v/>
                </c:pt>
                <c:pt idx="11736">
                  <c:v/>
                </c:pt>
                <c:pt idx="11737">
                  <c:v/>
                </c:pt>
                <c:pt idx="11738">
                  <c:v/>
                </c:pt>
                <c:pt idx="11739">
                  <c:v/>
                </c:pt>
                <c:pt idx="11740">
                  <c:v/>
                </c:pt>
                <c:pt idx="11741">
                  <c:v/>
                </c:pt>
                <c:pt idx="11742">
                  <c:v/>
                </c:pt>
                <c:pt idx="11743">
                  <c:v/>
                </c:pt>
                <c:pt idx="11744">
                  <c:v/>
                </c:pt>
                <c:pt idx="11745">
                  <c:v/>
                </c:pt>
                <c:pt idx="11746">
                  <c:v/>
                </c:pt>
                <c:pt idx="11747">
                  <c:v/>
                </c:pt>
                <c:pt idx="11748">
                  <c:v/>
                </c:pt>
                <c:pt idx="11749">
                  <c:v/>
                </c:pt>
                <c:pt idx="11750">
                  <c:v/>
                </c:pt>
                <c:pt idx="11751">
                  <c:v/>
                </c:pt>
                <c:pt idx="11752">
                  <c:v/>
                </c:pt>
                <c:pt idx="11753">
                  <c:v/>
                </c:pt>
                <c:pt idx="11754">
                  <c:v/>
                </c:pt>
                <c:pt idx="11755">
                  <c:v/>
                </c:pt>
                <c:pt idx="11756">
                  <c:v/>
                </c:pt>
                <c:pt idx="11757">
                  <c:v/>
                </c:pt>
                <c:pt idx="11758">
                  <c:v/>
                </c:pt>
                <c:pt idx="11759">
                  <c:v/>
                </c:pt>
                <c:pt idx="11760">
                  <c:v/>
                </c:pt>
                <c:pt idx="11761">
                  <c:v/>
                </c:pt>
                <c:pt idx="11762">
                  <c:v/>
                </c:pt>
                <c:pt idx="11763">
                  <c:v/>
                </c:pt>
                <c:pt idx="11764">
                  <c:v/>
                </c:pt>
                <c:pt idx="11765">
                  <c:v/>
                </c:pt>
                <c:pt idx="11766">
                  <c:v/>
                </c:pt>
                <c:pt idx="11767">
                  <c:v/>
                </c:pt>
                <c:pt idx="11768">
                  <c:v/>
                </c:pt>
                <c:pt idx="11769">
                  <c:v/>
                </c:pt>
                <c:pt idx="11770">
                  <c:v/>
                </c:pt>
                <c:pt idx="11771">
                  <c:v/>
                </c:pt>
                <c:pt idx="11772">
                  <c:v/>
                </c:pt>
                <c:pt idx="11773">
                  <c:v/>
                </c:pt>
                <c:pt idx="11774">
                  <c:v/>
                </c:pt>
                <c:pt idx="11775">
                  <c:v/>
                </c:pt>
                <c:pt idx="11776">
                  <c:v/>
                </c:pt>
                <c:pt idx="11777">
                  <c:v/>
                </c:pt>
                <c:pt idx="11778">
                  <c:v/>
                </c:pt>
                <c:pt idx="11779">
                  <c:v/>
                </c:pt>
                <c:pt idx="11780">
                  <c:v/>
                </c:pt>
                <c:pt idx="11781">
                  <c:v/>
                </c:pt>
                <c:pt idx="11782">
                  <c:v/>
                </c:pt>
                <c:pt idx="11783">
                  <c:v/>
                </c:pt>
                <c:pt idx="11784">
                  <c:v/>
                </c:pt>
                <c:pt idx="11785">
                  <c:v/>
                </c:pt>
                <c:pt idx="11786">
                  <c:v/>
                </c:pt>
                <c:pt idx="11787">
                  <c:v/>
                </c:pt>
                <c:pt idx="11788">
                  <c:v/>
                </c:pt>
                <c:pt idx="11789">
                  <c:v/>
                </c:pt>
                <c:pt idx="11790">
                  <c:v/>
                </c:pt>
                <c:pt idx="11791">
                  <c:v/>
                </c:pt>
                <c:pt idx="11792">
                  <c:v/>
                </c:pt>
                <c:pt idx="11793">
                  <c:v/>
                </c:pt>
                <c:pt idx="11794">
                  <c:v/>
                </c:pt>
                <c:pt idx="11795">
                  <c:v/>
                </c:pt>
                <c:pt idx="11796">
                  <c:v/>
                </c:pt>
                <c:pt idx="11797">
                  <c:v/>
                </c:pt>
                <c:pt idx="11798">
                  <c:v/>
                </c:pt>
                <c:pt idx="11799">
                  <c:v/>
                </c:pt>
                <c:pt idx="11800">
                  <c:v/>
                </c:pt>
                <c:pt idx="11801">
                  <c:v/>
                </c:pt>
                <c:pt idx="11802">
                  <c:v/>
                </c:pt>
                <c:pt idx="11803">
                  <c:v/>
                </c:pt>
                <c:pt idx="11804">
                  <c:v/>
                </c:pt>
                <c:pt idx="11805">
                  <c:v/>
                </c:pt>
                <c:pt idx="11806">
                  <c:v/>
                </c:pt>
                <c:pt idx="11807">
                  <c:v/>
                </c:pt>
                <c:pt idx="11808">
                  <c:v/>
                </c:pt>
                <c:pt idx="11809">
                  <c:v/>
                </c:pt>
                <c:pt idx="11810">
                  <c:v/>
                </c:pt>
                <c:pt idx="11811">
                  <c:v/>
                </c:pt>
                <c:pt idx="11812">
                  <c:v/>
                </c:pt>
                <c:pt idx="11813">
                  <c:v/>
                </c:pt>
                <c:pt idx="11814">
                  <c:v/>
                </c:pt>
                <c:pt idx="11815">
                  <c:v/>
                </c:pt>
                <c:pt idx="11816">
                  <c:v/>
                </c:pt>
                <c:pt idx="11817">
                  <c:v/>
                </c:pt>
                <c:pt idx="11818">
                  <c:v/>
                </c:pt>
                <c:pt idx="11819">
                  <c:v/>
                </c:pt>
                <c:pt idx="11820">
                  <c:v/>
                </c:pt>
                <c:pt idx="11821">
                  <c:v/>
                </c:pt>
                <c:pt idx="11822">
                  <c:v/>
                </c:pt>
                <c:pt idx="11823">
                  <c:v/>
                </c:pt>
                <c:pt idx="11824">
                  <c:v/>
                </c:pt>
                <c:pt idx="11825">
                  <c:v/>
                </c:pt>
                <c:pt idx="11826">
                  <c:v/>
                </c:pt>
                <c:pt idx="11827">
                  <c:v/>
                </c:pt>
                <c:pt idx="11828">
                  <c:v/>
                </c:pt>
                <c:pt idx="11829">
                  <c:v/>
                </c:pt>
                <c:pt idx="11830">
                  <c:v/>
                </c:pt>
                <c:pt idx="11831">
                  <c:v/>
                </c:pt>
                <c:pt idx="11832">
                  <c:v/>
                </c:pt>
                <c:pt idx="11833">
                  <c:v/>
                </c:pt>
                <c:pt idx="11834">
                  <c:v/>
                </c:pt>
                <c:pt idx="11835">
                  <c:v/>
                </c:pt>
                <c:pt idx="11836">
                  <c:v/>
                </c:pt>
                <c:pt idx="11837">
                  <c:v/>
                </c:pt>
                <c:pt idx="11838">
                  <c:v/>
                </c:pt>
                <c:pt idx="11839">
                  <c:v/>
                </c:pt>
                <c:pt idx="11840">
                  <c:v/>
                </c:pt>
                <c:pt idx="11841">
                  <c:v/>
                </c:pt>
                <c:pt idx="11842">
                  <c:v/>
                </c:pt>
                <c:pt idx="11843">
                  <c:v/>
                </c:pt>
                <c:pt idx="11844">
                  <c:v/>
                </c:pt>
                <c:pt idx="11845">
                  <c:v/>
                </c:pt>
                <c:pt idx="11846">
                  <c:v/>
                </c:pt>
                <c:pt idx="11847">
                  <c:v/>
                </c:pt>
                <c:pt idx="11848">
                  <c:v/>
                </c:pt>
                <c:pt idx="11849">
                  <c:v/>
                </c:pt>
                <c:pt idx="11850">
                  <c:v/>
                </c:pt>
                <c:pt idx="11851">
                  <c:v/>
                </c:pt>
                <c:pt idx="11852">
                  <c:v/>
                </c:pt>
                <c:pt idx="11853">
                  <c:v/>
                </c:pt>
                <c:pt idx="11854">
                  <c:v/>
                </c:pt>
                <c:pt idx="11855">
                  <c:v/>
                </c:pt>
                <c:pt idx="11856">
                  <c:v/>
                </c:pt>
                <c:pt idx="11857">
                  <c:v/>
                </c:pt>
                <c:pt idx="11858">
                  <c:v/>
                </c:pt>
                <c:pt idx="11859">
                  <c:v/>
                </c:pt>
                <c:pt idx="11860">
                  <c:v/>
                </c:pt>
                <c:pt idx="11861">
                  <c:v/>
                </c:pt>
                <c:pt idx="11862">
                  <c:v/>
                </c:pt>
                <c:pt idx="11863">
                  <c:v/>
                </c:pt>
                <c:pt idx="11864">
                  <c:v/>
                </c:pt>
                <c:pt idx="11865">
                  <c:v/>
                </c:pt>
                <c:pt idx="11866">
                  <c:v/>
                </c:pt>
                <c:pt idx="11867">
                  <c:v/>
                </c:pt>
                <c:pt idx="11868">
                  <c:v/>
                </c:pt>
                <c:pt idx="11869">
                  <c:v/>
                </c:pt>
                <c:pt idx="11870">
                  <c:v/>
                </c:pt>
                <c:pt idx="11871">
                  <c:v/>
                </c:pt>
                <c:pt idx="11872">
                  <c:v/>
                </c:pt>
                <c:pt idx="11873">
                  <c:v/>
                </c:pt>
                <c:pt idx="11874">
                  <c:v/>
                </c:pt>
                <c:pt idx="11875">
                  <c:v/>
                </c:pt>
                <c:pt idx="11876">
                  <c:v/>
                </c:pt>
                <c:pt idx="11877">
                  <c:v/>
                </c:pt>
                <c:pt idx="11878">
                  <c:v/>
                </c:pt>
                <c:pt idx="11879">
                  <c:v/>
                </c:pt>
                <c:pt idx="11880">
                  <c:v/>
                </c:pt>
                <c:pt idx="11881">
                  <c:v/>
                </c:pt>
                <c:pt idx="11882">
                  <c:v/>
                </c:pt>
                <c:pt idx="11883">
                  <c:v/>
                </c:pt>
                <c:pt idx="11884">
                  <c:v/>
                </c:pt>
                <c:pt idx="11885">
                  <c:v/>
                </c:pt>
                <c:pt idx="11886">
                  <c:v/>
                </c:pt>
                <c:pt idx="11887">
                  <c:v/>
                </c:pt>
                <c:pt idx="11888">
                  <c:v/>
                </c:pt>
                <c:pt idx="11889">
                  <c:v/>
                </c:pt>
                <c:pt idx="11890">
                  <c:v/>
                </c:pt>
                <c:pt idx="11891">
                  <c:v/>
                </c:pt>
                <c:pt idx="11892">
                  <c:v/>
                </c:pt>
                <c:pt idx="11893">
                  <c:v/>
                </c:pt>
                <c:pt idx="11894">
                  <c:v/>
                </c:pt>
                <c:pt idx="11895">
                  <c:v/>
                </c:pt>
                <c:pt idx="11896">
                  <c:v/>
                </c:pt>
                <c:pt idx="11897">
                  <c:v/>
                </c:pt>
                <c:pt idx="11898">
                  <c:v/>
                </c:pt>
                <c:pt idx="11899">
                  <c:v/>
                </c:pt>
                <c:pt idx="11900">
                  <c:v/>
                </c:pt>
                <c:pt idx="11901">
                  <c:v/>
                </c:pt>
                <c:pt idx="11902">
                  <c:v/>
                </c:pt>
                <c:pt idx="11903">
                  <c:v/>
                </c:pt>
                <c:pt idx="11904">
                  <c:v/>
                </c:pt>
                <c:pt idx="11905">
                  <c:v/>
                </c:pt>
                <c:pt idx="11906">
                  <c:v/>
                </c:pt>
                <c:pt idx="11907">
                  <c:v/>
                </c:pt>
                <c:pt idx="11908">
                  <c:v/>
                </c:pt>
                <c:pt idx="11909">
                  <c:v/>
                </c:pt>
                <c:pt idx="11910">
                  <c:v/>
                </c:pt>
                <c:pt idx="11911">
                  <c:v/>
                </c:pt>
                <c:pt idx="11912">
                  <c:v/>
                </c:pt>
                <c:pt idx="11913">
                  <c:v/>
                </c:pt>
                <c:pt idx="11914">
                  <c:v/>
                </c:pt>
                <c:pt idx="11915">
                  <c:v/>
                </c:pt>
                <c:pt idx="11916">
                  <c:v/>
                </c:pt>
                <c:pt idx="11917">
                  <c:v/>
                </c:pt>
                <c:pt idx="11918">
                  <c:v/>
                </c:pt>
                <c:pt idx="11919">
                  <c:v/>
                </c:pt>
                <c:pt idx="11920">
                  <c:v/>
                </c:pt>
                <c:pt idx="11921">
                  <c:v/>
                </c:pt>
                <c:pt idx="11922">
                  <c:v/>
                </c:pt>
                <c:pt idx="11923">
                  <c:v/>
                </c:pt>
                <c:pt idx="11924">
                  <c:v/>
                </c:pt>
                <c:pt idx="11925">
                  <c:v/>
                </c:pt>
                <c:pt idx="11926">
                  <c:v/>
                </c:pt>
                <c:pt idx="11927">
                  <c:v/>
                </c:pt>
                <c:pt idx="11928">
                  <c:v/>
                </c:pt>
                <c:pt idx="11929">
                  <c:v/>
                </c:pt>
                <c:pt idx="11930">
                  <c:v/>
                </c:pt>
                <c:pt idx="11931">
                  <c:v/>
                </c:pt>
                <c:pt idx="11932">
                  <c:v/>
                </c:pt>
                <c:pt idx="11933">
                  <c:v/>
                </c:pt>
                <c:pt idx="11934">
                  <c:v/>
                </c:pt>
                <c:pt idx="11935">
                  <c:v/>
                </c:pt>
                <c:pt idx="11936">
                  <c:v/>
                </c:pt>
                <c:pt idx="11937">
                  <c:v/>
                </c:pt>
                <c:pt idx="11938">
                  <c:v/>
                </c:pt>
                <c:pt idx="11939">
                  <c:v/>
                </c:pt>
                <c:pt idx="11940">
                  <c:v/>
                </c:pt>
                <c:pt idx="11941">
                  <c:v/>
                </c:pt>
                <c:pt idx="11942">
                  <c:v/>
                </c:pt>
                <c:pt idx="11943">
                  <c:v/>
                </c:pt>
                <c:pt idx="11944">
                  <c:v/>
                </c:pt>
                <c:pt idx="11945">
                  <c:v/>
                </c:pt>
                <c:pt idx="11946">
                  <c:v/>
                </c:pt>
                <c:pt idx="11947">
                  <c:v/>
                </c:pt>
                <c:pt idx="11948">
                  <c:v/>
                </c:pt>
                <c:pt idx="11949">
                  <c:v/>
                </c:pt>
                <c:pt idx="11950">
                  <c:v/>
                </c:pt>
                <c:pt idx="11951">
                  <c:v/>
                </c:pt>
                <c:pt idx="11952">
                  <c:v/>
                </c:pt>
                <c:pt idx="11953">
                  <c:v/>
                </c:pt>
                <c:pt idx="11954">
                  <c:v/>
                </c:pt>
                <c:pt idx="11955">
                  <c:v/>
                </c:pt>
                <c:pt idx="11956">
                  <c:v/>
                </c:pt>
                <c:pt idx="11957">
                  <c:v/>
                </c:pt>
                <c:pt idx="11958">
                  <c:v/>
                </c:pt>
                <c:pt idx="11959">
                  <c:v/>
                </c:pt>
                <c:pt idx="11960">
                  <c:v/>
                </c:pt>
                <c:pt idx="11961">
                  <c:v/>
                </c:pt>
                <c:pt idx="11962">
                  <c:v/>
                </c:pt>
                <c:pt idx="11963">
                  <c:v/>
                </c:pt>
                <c:pt idx="11964">
                  <c:v/>
                </c:pt>
                <c:pt idx="11965">
                  <c:v/>
                </c:pt>
                <c:pt idx="11966">
                  <c:v/>
                </c:pt>
                <c:pt idx="11967">
                  <c:v/>
                </c:pt>
                <c:pt idx="11968">
                  <c:v/>
                </c:pt>
                <c:pt idx="11969">
                  <c:v/>
                </c:pt>
                <c:pt idx="11970">
                  <c:v/>
                </c:pt>
                <c:pt idx="11971">
                  <c:v/>
                </c:pt>
                <c:pt idx="11972">
                  <c:v/>
                </c:pt>
                <c:pt idx="11973">
                  <c:v/>
                </c:pt>
                <c:pt idx="11974">
                  <c:v/>
                </c:pt>
                <c:pt idx="11975">
                  <c:v/>
                </c:pt>
                <c:pt idx="11976">
                  <c:v/>
                </c:pt>
                <c:pt idx="11977">
                  <c:v/>
                </c:pt>
                <c:pt idx="11978">
                  <c:v/>
                </c:pt>
                <c:pt idx="11979">
                  <c:v/>
                </c:pt>
                <c:pt idx="11980">
                  <c:v/>
                </c:pt>
                <c:pt idx="11981">
                  <c:v/>
                </c:pt>
                <c:pt idx="11982">
                  <c:v/>
                </c:pt>
                <c:pt idx="11983">
                  <c:v/>
                </c:pt>
                <c:pt idx="11984">
                  <c:v/>
                </c:pt>
                <c:pt idx="11985">
                  <c:v/>
                </c:pt>
                <c:pt idx="11986">
                  <c:v/>
                </c:pt>
                <c:pt idx="11987">
                  <c:v/>
                </c:pt>
                <c:pt idx="11988">
                  <c:v/>
                </c:pt>
                <c:pt idx="11989">
                  <c:v/>
                </c:pt>
                <c:pt idx="11990">
                  <c:v/>
                </c:pt>
                <c:pt idx="11991">
                  <c:v/>
                </c:pt>
                <c:pt idx="11992">
                  <c:v/>
                </c:pt>
                <c:pt idx="11993">
                  <c:v/>
                </c:pt>
                <c:pt idx="11994">
                  <c:v/>
                </c:pt>
                <c:pt idx="11995">
                  <c:v/>
                </c:pt>
                <c:pt idx="11996">
                  <c:v/>
                </c:pt>
                <c:pt idx="11997">
                  <c:v/>
                </c:pt>
                <c:pt idx="11998">
                  <c:v/>
                </c:pt>
                <c:pt idx="11999">
                  <c:v/>
                </c:pt>
                <c:pt idx="12000">
                  <c:v>106,22</c:v>
                </c:pt>
                <c:pt idx="12001">
                  <c:v>104,33</c:v>
                </c:pt>
                <c:pt idx="12002">
                  <c:v>105,25</c:v>
                </c:pt>
                <c:pt idx="12003">
                  <c:v>104,31</c:v>
                </c:pt>
                <c:pt idx="12004">
                  <c:v>106,24</c:v>
                </c:pt>
                <c:pt idx="12005">
                  <c:v>104,31</c:v>
                </c:pt>
                <c:pt idx="12006">
                  <c:v>104,40</c:v>
                </c:pt>
                <c:pt idx="12007">
                  <c:v>66,97</c:v>
                </c:pt>
                <c:pt idx="12008">
                  <c:v>66,97</c:v>
                </c:pt>
                <c:pt idx="12009">
                  <c:v>104,36</c:v>
                </c:pt>
                <c:pt idx="12010">
                  <c:v>104,37</c:v>
                </c:pt>
                <c:pt idx="12011">
                  <c:v>66,93</c:v>
                </c:pt>
                <c:pt idx="12012">
                  <c:v>66,97</c:v>
                </c:pt>
                <c:pt idx="12013">
                  <c:v>104,31</c:v>
                </c:pt>
                <c:pt idx="12014">
                  <c:v>87,73</c:v>
                </c:pt>
                <c:pt idx="12015">
                  <c:v>80,18</c:v>
                </c:pt>
                <c:pt idx="12016">
                  <c:v>104,40</c:v>
                </c:pt>
                <c:pt idx="12017">
                  <c:v>104,40</c:v>
                </c:pt>
                <c:pt idx="12018">
                  <c:v>33,55</c:v>
                </c:pt>
                <c:pt idx="12019">
                  <c:v>104,28</c:v>
                </c:pt>
                <c:pt idx="12020">
                  <c:v>33,53</c:v>
                </c:pt>
                <c:pt idx="12021">
                  <c:v>104,32</c:v>
                </c:pt>
                <c:pt idx="12022">
                  <c:v>66,92</c:v>
                </c:pt>
                <c:pt idx="12023">
                  <c:v>60,19</c:v>
                </c:pt>
                <c:pt idx="12024">
                  <c:v>104,32</c:v>
                </c:pt>
                <c:pt idx="12025">
                  <c:v>80,18</c:v>
                </c:pt>
                <c:pt idx="12026">
                  <c:v>75,21</c:v>
                </c:pt>
                <c:pt idx="12027">
                  <c:v>40,16</c:v>
                </c:pt>
                <c:pt idx="12028">
                  <c:v>0,21</c:v>
                </c:pt>
                <c:pt idx="12029">
                  <c:v>0,22</c:v>
                </c:pt>
                <c:pt idx="12030">
                  <c:v>0,05</c:v>
                </c:pt>
                <c:pt idx="12031">
                  <c:v>75,21</c:v>
                </c:pt>
                <c:pt idx="12032">
                  <c:v>0,12</c:v>
                </c:pt>
                <c:pt idx="12033">
                  <c:v>106,29</c:v>
                </c:pt>
                <c:pt idx="12034">
                  <c:v>106,22</c:v>
                </c:pt>
                <c:pt idx="12035">
                  <c:v>33,57</c:v>
                </c:pt>
                <c:pt idx="12036">
                  <c:v>33,57</c:v>
                </c:pt>
                <c:pt idx="12037">
                  <c:v>33,59</c:v>
                </c:pt>
                <c:pt idx="12038">
                  <c:v>104,36</c:v>
                </c:pt>
                <c:pt idx="12039">
                  <c:v>67,01</c:v>
                </c:pt>
                <c:pt idx="12040">
                  <c:v>66,93</c:v>
                </c:pt>
                <c:pt idx="12041">
                  <c:v>66,90</c:v>
                </c:pt>
                <c:pt idx="12042">
                  <c:v>33,56</c:v>
                </c:pt>
                <c:pt idx="12043">
                  <c:v>60,17</c:v>
                </c:pt>
                <c:pt idx="12044">
                  <c:v>60,16</c:v>
                </c:pt>
                <c:pt idx="12045">
                  <c:v>80,20</c:v>
                </c:pt>
                <c:pt idx="12046">
                  <c:v>87,73</c:v>
                </c:pt>
                <c:pt idx="12047">
                  <c:v>66,92</c:v>
                </c:pt>
                <c:pt idx="12048">
                  <c:v>0,16</c:v>
                </c:pt>
                <c:pt idx="12049">
                  <c:v>0,18</c:v>
                </c:pt>
                <c:pt idx="12050">
                  <c:v>75,24</c:v>
                </c:pt>
                <c:pt idx="12051">
                  <c:v>105,24</c:v>
                </c:pt>
                <c:pt idx="12052">
                  <c:v>105,26</c:v>
                </c:pt>
                <c:pt idx="12053">
                  <c:v>67,00</c:v>
                </c:pt>
                <c:pt idx="12054">
                  <c:v>104,36</c:v>
                </c:pt>
                <c:pt idx="12055">
                  <c:v>104,34</c:v>
                </c:pt>
                <c:pt idx="12056">
                  <c:v>66,94</c:v>
                </c:pt>
                <c:pt idx="12057">
                  <c:v>0,22</c:v>
                </c:pt>
                <c:pt idx="12058">
                  <c:v>104,33</c:v>
                </c:pt>
                <c:pt idx="12059">
                  <c:v>0,12</c:v>
                </c:pt>
                <c:pt idx="12060">
                  <c:v>67,00</c:v>
                </c:pt>
                <c:pt idx="12061">
                  <c:v>66,91</c:v>
                </c:pt>
                <c:pt idx="12062">
                  <c:v>66,94</c:v>
                </c:pt>
                <c:pt idx="12063">
                  <c:v>50,19</c:v>
                </c:pt>
                <c:pt idx="12064">
                  <c:v>104,37</c:v>
                </c:pt>
                <c:pt idx="12065">
                  <c:v>104,28</c:v>
                </c:pt>
                <c:pt idx="12066">
                  <c:v>60,16</c:v>
                </c:pt>
                <c:pt idx="12067">
                  <c:v>75,21</c:v>
                </c:pt>
                <c:pt idx="12068">
                  <c:v>104,27</c:v>
                </c:pt>
                <c:pt idx="12069">
                  <c:v>66,94</c:v>
                </c:pt>
                <c:pt idx="12070">
                  <c:v>50,19</c:v>
                </c:pt>
                <c:pt idx="12071">
                  <c:v>33,55</c:v>
                </c:pt>
                <c:pt idx="12072">
                  <c:v>33,56</c:v>
                </c:pt>
                <c:pt idx="12073">
                  <c:v>33,61</c:v>
                </c:pt>
                <c:pt idx="12074">
                  <c:v>33,58</c:v>
                </c:pt>
                <c:pt idx="12075">
                  <c:v>0,05</c:v>
                </c:pt>
                <c:pt idx="12076">
                  <c:v>66,96</c:v>
                </c:pt>
                <c:pt idx="12077">
                  <c:v>33,53</c:v>
                </c:pt>
                <c:pt idx="12078">
                  <c:v>66,93</c:v>
                </c:pt>
                <c:pt idx="12079">
                  <c:v>105,25</c:v>
                </c:pt>
                <c:pt idx="12080">
                  <c:v>104,33</c:v>
                </c:pt>
                <c:pt idx="12081">
                  <c:v>0,20</c:v>
                </c:pt>
                <c:pt idx="12082">
                  <c:v>104,42</c:v>
                </c:pt>
                <c:pt idx="12083">
                  <c:v>0,10</c:v>
                </c:pt>
                <c:pt idx="12084">
                  <c:v>104,31</c:v>
                </c:pt>
                <c:pt idx="12085">
                  <c:v>0,10</c:v>
                </c:pt>
                <c:pt idx="12086">
                  <c:v>33,53</c:v>
                </c:pt>
                <c:pt idx="12087">
                  <c:v>33,57</c:v>
                </c:pt>
                <c:pt idx="12088">
                  <c:v>66,90</c:v>
                </c:pt>
                <c:pt idx="12089">
                  <c:v>0,17</c:v>
                </c:pt>
                <c:pt idx="12090">
                  <c:v>33,53</c:v>
                </c:pt>
                <c:pt idx="12091">
                  <c:v>0,10</c:v>
                </c:pt>
                <c:pt idx="12092">
                  <c:v>0,00</c:v>
                </c:pt>
                <c:pt idx="12093">
                  <c:v>0,18</c:v>
                </c:pt>
                <c:pt idx="12094">
                  <c:v>0,10</c:v>
                </c:pt>
                <c:pt idx="12095">
                  <c:v>50,21</c:v>
                </c:pt>
                <c:pt idx="12096">
                  <c:v>25,19</c:v>
                </c:pt>
                <c:pt idx="12097">
                  <c:v>25,18</c:v>
                </c:pt>
                <c:pt idx="12098">
                  <c:v>33,56</c:v>
                </c:pt>
                <c:pt idx="12099">
                  <c:v>33,55</c:v>
                </c:pt>
                <c:pt idx="12100">
                  <c:v>25,17</c:v>
                </c:pt>
                <c:pt idx="12101">
                  <c:v>20,13</c:v>
                </c:pt>
                <c:pt idx="12102">
                  <c:v>20,10</c:v>
                </c:pt>
                <c:pt idx="12103">
                  <c:v>50,27</c:v>
                </c:pt>
                <c:pt idx="12104">
                  <c:v>50,19</c:v>
                </c:pt>
                <c:pt idx="12105">
                  <c:v>80,24</c:v>
                </c:pt>
                <c:pt idx="12106">
                  <c:v>0,00</c:v>
                </c:pt>
                <c:pt idx="12107">
                  <c:v>40,15</c:v>
                </c:pt>
                <c:pt idx="12108">
                  <c:v>66,98</c:v>
                </c:pt>
                <c:pt idx="12109">
                  <c:v>0,23</c:v>
                </c:pt>
                <c:pt idx="12110">
                  <c:v>33,57</c:v>
                </c:pt>
                <c:pt idx="12111">
                  <c:v>33,52</c:v>
                </c:pt>
                <c:pt idx="12112">
                  <c:v>33,56</c:v>
                </c:pt>
                <c:pt idx="12113">
                  <c:v>0,13</c:v>
                </c:pt>
                <c:pt idx="12114">
                  <c:v>0,13</c:v>
                </c:pt>
                <c:pt idx="12115">
                  <c:v>33,51</c:v>
                </c:pt>
                <c:pt idx="12116">
                  <c:v>0,15</c:v>
                </c:pt>
                <c:pt idx="12117">
                  <c:v>66,95</c:v>
                </c:pt>
                <c:pt idx="12118">
                  <c:v>0,00</c:v>
                </c:pt>
                <c:pt idx="12119">
                  <c:v>0,17</c:v>
                </c:pt>
                <c:pt idx="12120">
                  <c:v>0,00</c:v>
                </c:pt>
                <c:pt idx="12121">
                  <c:v>66,90</c:v>
                </c:pt>
                <c:pt idx="12122">
                  <c:v>0,17</c:v>
                </c:pt>
                <c:pt idx="12123">
                  <c:v>25,18</c:v>
                </c:pt>
                <c:pt idx="12124">
                  <c:v>20,15</c:v>
                </c:pt>
                <c:pt idx="12125">
                  <c:v>20,14</c:v>
                </c:pt>
                <c:pt idx="12126">
                  <c:v>50,27</c:v>
                </c:pt>
                <c:pt idx="12127">
                  <c:v>40,14</c:v>
                </c:pt>
                <c:pt idx="12128">
                  <c:v>40,14</c:v>
                </c:pt>
                <c:pt idx="12129">
                  <c:v>33,55</c:v>
                </c:pt>
                <c:pt idx="12130">
                  <c:v>0,17</c:v>
                </c:pt>
                <c:pt idx="12131">
                  <c:v>0,07</c:v>
                </c:pt>
                <c:pt idx="12132">
                  <c:v>33,58</c:v>
                </c:pt>
                <c:pt idx="12133">
                  <c:v>0,00</c:v>
                </c:pt>
                <c:pt idx="12134">
                  <c:v>0,16</c:v>
                </c:pt>
                <c:pt idx="12135">
                  <c:v>0,18</c:v>
                </c:pt>
                <c:pt idx="12136">
                  <c:v>0,14</c:v>
                </c:pt>
                <c:pt idx="12137">
                  <c:v>0,21</c:v>
                </c:pt>
                <c:pt idx="12138">
                  <c:v>0,14</c:v>
                </c:pt>
                <c:pt idx="12139">
                  <c:v>0,17</c:v>
                </c:pt>
                <c:pt idx="12140">
                  <c:v>0,00</c:v>
                </c:pt>
                <c:pt idx="12141">
                  <c:v>0,00</c:v>
                </c:pt>
                <c:pt idx="12142">
                  <c:v>0,00</c:v>
                </c:pt>
                <c:pt idx="12143">
                  <c:v>0,00</c:v>
                </c:pt>
                <c:pt idx="12144">
                  <c:v>0,00</c:v>
                </c:pt>
                <c:pt idx="12145">
                  <c:v>0,00</c:v>
                </c:pt>
                <c:pt idx="12146">
                  <c:v>0,00</c:v>
                </c:pt>
                <c:pt idx="12147">
                  <c:v/>
                </c:pt>
                <c:pt idx="12148">
                  <c:v/>
                </c:pt>
                <c:pt idx="12149">
                  <c:v/>
                </c:pt>
                <c:pt idx="12150">
                  <c:v/>
                </c:pt>
                <c:pt idx="12151">
                  <c:v/>
                </c:pt>
                <c:pt idx="12152">
                  <c:v/>
                </c:pt>
                <c:pt idx="12153">
                  <c:v/>
                </c:pt>
                <c:pt idx="12154">
                  <c:v/>
                </c:pt>
                <c:pt idx="12155">
                  <c:v/>
                </c:pt>
                <c:pt idx="12156">
                  <c:v/>
                </c:pt>
                <c:pt idx="12157">
                  <c:v/>
                </c:pt>
                <c:pt idx="12158">
                  <c:v/>
                </c:pt>
                <c:pt idx="12159">
                  <c:v/>
                </c:pt>
                <c:pt idx="12160">
                  <c:v/>
                </c:pt>
                <c:pt idx="12161">
                  <c:v/>
                </c:pt>
                <c:pt idx="12162">
                  <c:v/>
                </c:pt>
                <c:pt idx="12163">
                  <c:v/>
                </c:pt>
                <c:pt idx="12164">
                  <c:v/>
                </c:pt>
                <c:pt idx="12165">
                  <c:v/>
                </c:pt>
                <c:pt idx="12166">
                  <c:v/>
                </c:pt>
                <c:pt idx="12167">
                  <c:v/>
                </c:pt>
                <c:pt idx="12168">
                  <c:v/>
                </c:pt>
                <c:pt idx="12169">
                  <c:v/>
                </c:pt>
                <c:pt idx="12170">
                  <c:v/>
                </c:pt>
                <c:pt idx="12171">
                  <c:v/>
                </c:pt>
                <c:pt idx="12172">
                  <c:v/>
                </c:pt>
                <c:pt idx="12173">
                  <c:v/>
                </c:pt>
                <c:pt idx="12174">
                  <c:v/>
                </c:pt>
                <c:pt idx="12175">
                  <c:v/>
                </c:pt>
                <c:pt idx="12176">
                  <c:v/>
                </c:pt>
                <c:pt idx="12177">
                  <c:v/>
                </c:pt>
                <c:pt idx="12178">
                  <c:v/>
                </c:pt>
                <c:pt idx="12179">
                  <c:v/>
                </c:pt>
                <c:pt idx="12180">
                  <c:v/>
                </c:pt>
                <c:pt idx="12181">
                  <c:v/>
                </c:pt>
                <c:pt idx="12182">
                  <c:v/>
                </c:pt>
                <c:pt idx="12183">
                  <c:v/>
                </c:pt>
                <c:pt idx="12184">
                  <c:v/>
                </c:pt>
                <c:pt idx="12185">
                  <c:v/>
                </c:pt>
                <c:pt idx="12186">
                  <c:v/>
                </c:pt>
                <c:pt idx="12187">
                  <c:v/>
                </c:pt>
                <c:pt idx="12188">
                  <c:v/>
                </c:pt>
                <c:pt idx="12189">
                  <c:v/>
                </c:pt>
                <c:pt idx="12190">
                  <c:v/>
                </c:pt>
                <c:pt idx="12191">
                  <c:v/>
                </c:pt>
                <c:pt idx="12192">
                  <c:v/>
                </c:pt>
                <c:pt idx="12193">
                  <c:v/>
                </c:pt>
                <c:pt idx="12194">
                  <c:v/>
                </c:pt>
                <c:pt idx="12195">
                  <c:v/>
                </c:pt>
                <c:pt idx="12196">
                  <c:v/>
                </c:pt>
                <c:pt idx="12197">
                  <c:v/>
                </c:pt>
                <c:pt idx="12198">
                  <c:v/>
                </c:pt>
                <c:pt idx="12199">
                  <c:v/>
                </c:pt>
                <c:pt idx="12200">
                  <c:v/>
                </c:pt>
                <c:pt idx="12201">
                  <c:v/>
                </c:pt>
                <c:pt idx="12202">
                  <c:v/>
                </c:pt>
                <c:pt idx="12203">
                  <c:v/>
                </c:pt>
                <c:pt idx="12204">
                  <c:v/>
                </c:pt>
                <c:pt idx="12205">
                  <c:v/>
                </c:pt>
                <c:pt idx="12206">
                  <c:v/>
                </c:pt>
                <c:pt idx="12207">
                  <c:v/>
                </c:pt>
                <c:pt idx="12208">
                  <c:v/>
                </c:pt>
                <c:pt idx="12209">
                  <c:v/>
                </c:pt>
                <c:pt idx="12210">
                  <c:v/>
                </c:pt>
                <c:pt idx="12211">
                  <c:v/>
                </c:pt>
                <c:pt idx="12212">
                  <c:v/>
                </c:pt>
                <c:pt idx="12213">
                  <c:v/>
                </c:pt>
                <c:pt idx="12214">
                  <c:v/>
                </c:pt>
                <c:pt idx="12215">
                  <c:v/>
                </c:pt>
                <c:pt idx="12216">
                  <c:v/>
                </c:pt>
                <c:pt idx="12217">
                  <c:v/>
                </c:pt>
                <c:pt idx="12218">
                  <c:v/>
                </c:pt>
                <c:pt idx="12219">
                  <c:v/>
                </c:pt>
                <c:pt idx="12220">
                  <c:v/>
                </c:pt>
                <c:pt idx="12221">
                  <c:v/>
                </c:pt>
                <c:pt idx="12222">
                  <c:v/>
                </c:pt>
                <c:pt idx="12223">
                  <c:v/>
                </c:pt>
                <c:pt idx="12224">
                  <c:v/>
                </c:pt>
                <c:pt idx="12225">
                  <c:v/>
                </c:pt>
                <c:pt idx="12226">
                  <c:v/>
                </c:pt>
                <c:pt idx="12227">
                  <c:v/>
                </c:pt>
                <c:pt idx="12228">
                  <c:v/>
                </c:pt>
                <c:pt idx="12229">
                  <c:v/>
                </c:pt>
                <c:pt idx="12230">
                  <c:v/>
                </c:pt>
                <c:pt idx="12231">
                  <c:v/>
                </c:pt>
                <c:pt idx="12232">
                  <c:v/>
                </c:pt>
                <c:pt idx="12233">
                  <c:v/>
                </c:pt>
                <c:pt idx="12234">
                  <c:v/>
                </c:pt>
                <c:pt idx="12235">
                  <c:v/>
                </c:pt>
                <c:pt idx="12236">
                  <c:v/>
                </c:pt>
                <c:pt idx="12237">
                  <c:v/>
                </c:pt>
                <c:pt idx="12238">
                  <c:v/>
                </c:pt>
                <c:pt idx="12239">
                  <c:v/>
                </c:pt>
                <c:pt idx="12240">
                  <c:v/>
                </c:pt>
                <c:pt idx="12241">
                  <c:v/>
                </c:pt>
                <c:pt idx="12242">
                  <c:v/>
                </c:pt>
                <c:pt idx="12243">
                  <c:v/>
                </c:pt>
                <c:pt idx="12244">
                  <c:v/>
                </c:pt>
                <c:pt idx="12245">
                  <c:v/>
                </c:pt>
                <c:pt idx="12246">
                  <c:v/>
                </c:pt>
                <c:pt idx="12247">
                  <c:v/>
                </c:pt>
                <c:pt idx="12248">
                  <c:v/>
                </c:pt>
                <c:pt idx="12249">
                  <c:v/>
                </c:pt>
                <c:pt idx="12250">
                  <c:v/>
                </c:pt>
                <c:pt idx="12251">
                  <c:v/>
                </c:pt>
                <c:pt idx="12252">
                  <c:v/>
                </c:pt>
                <c:pt idx="12253">
                  <c:v/>
                </c:pt>
                <c:pt idx="12254">
                  <c:v/>
                </c:pt>
                <c:pt idx="12255">
                  <c:v/>
                </c:pt>
                <c:pt idx="12256">
                  <c:v/>
                </c:pt>
                <c:pt idx="12257">
                  <c:v/>
                </c:pt>
                <c:pt idx="12258">
                  <c:v/>
                </c:pt>
                <c:pt idx="12259">
                  <c:v/>
                </c:pt>
                <c:pt idx="12260">
                  <c:v/>
                </c:pt>
                <c:pt idx="12261">
                  <c:v/>
                </c:pt>
                <c:pt idx="12262">
                  <c:v/>
                </c:pt>
                <c:pt idx="12263">
                  <c:v/>
                </c:pt>
                <c:pt idx="12264">
                  <c:v/>
                </c:pt>
                <c:pt idx="12265">
                  <c:v/>
                </c:pt>
                <c:pt idx="12266">
                  <c:v/>
                </c:pt>
                <c:pt idx="12267">
                  <c:v/>
                </c:pt>
                <c:pt idx="12268">
                  <c:v/>
                </c:pt>
                <c:pt idx="12269">
                  <c:v/>
                </c:pt>
                <c:pt idx="12270">
                  <c:v/>
                </c:pt>
                <c:pt idx="12271">
                  <c:v/>
                </c:pt>
                <c:pt idx="12272">
                  <c:v/>
                </c:pt>
                <c:pt idx="12273">
                  <c:v/>
                </c:pt>
                <c:pt idx="12274">
                  <c:v/>
                </c:pt>
                <c:pt idx="12275">
                  <c:v/>
                </c:pt>
                <c:pt idx="12276">
                  <c:v/>
                </c:pt>
                <c:pt idx="12277">
                  <c:v/>
                </c:pt>
                <c:pt idx="12278">
                  <c:v/>
                </c:pt>
                <c:pt idx="12279">
                  <c:v/>
                </c:pt>
                <c:pt idx="12280">
                  <c:v/>
                </c:pt>
                <c:pt idx="12281">
                  <c:v/>
                </c:pt>
                <c:pt idx="12282">
                  <c:v/>
                </c:pt>
                <c:pt idx="12283">
                  <c:v/>
                </c:pt>
                <c:pt idx="12284">
                  <c:v/>
                </c:pt>
                <c:pt idx="12285">
                  <c:v/>
                </c:pt>
                <c:pt idx="12286">
                  <c:v/>
                </c:pt>
                <c:pt idx="12287">
                  <c:v/>
                </c:pt>
                <c:pt idx="12288">
                  <c:v/>
                </c:pt>
                <c:pt idx="12289">
                  <c:v/>
                </c:pt>
                <c:pt idx="12290">
                  <c:v/>
                </c:pt>
                <c:pt idx="12291">
                  <c:v/>
                </c:pt>
                <c:pt idx="12292">
                  <c:v/>
                </c:pt>
                <c:pt idx="12293">
                  <c:v/>
                </c:pt>
                <c:pt idx="12294">
                  <c:v/>
                </c:pt>
                <c:pt idx="12295">
                  <c:v/>
                </c:pt>
                <c:pt idx="12296">
                  <c:v/>
                </c:pt>
                <c:pt idx="12297">
                  <c:v/>
                </c:pt>
                <c:pt idx="12298">
                  <c:v/>
                </c:pt>
                <c:pt idx="12299">
                  <c:v/>
                </c:pt>
                <c:pt idx="12300">
                  <c:v/>
                </c:pt>
                <c:pt idx="12301">
                  <c:v/>
                </c:pt>
                <c:pt idx="12302">
                  <c:v/>
                </c:pt>
                <c:pt idx="12303">
                  <c:v/>
                </c:pt>
                <c:pt idx="12304">
                  <c:v/>
                </c:pt>
                <c:pt idx="12305">
                  <c:v/>
                </c:pt>
                <c:pt idx="12306">
                  <c:v/>
                </c:pt>
                <c:pt idx="12307">
                  <c:v/>
                </c:pt>
                <c:pt idx="12308">
                  <c:v/>
                </c:pt>
                <c:pt idx="12309">
                  <c:v/>
                </c:pt>
                <c:pt idx="12310">
                  <c:v/>
                </c:pt>
                <c:pt idx="12311">
                  <c:v/>
                </c:pt>
                <c:pt idx="12312">
                  <c:v/>
                </c:pt>
                <c:pt idx="12313">
                  <c:v/>
                </c:pt>
                <c:pt idx="12314">
                  <c:v/>
                </c:pt>
                <c:pt idx="12315">
                  <c:v/>
                </c:pt>
                <c:pt idx="12316">
                  <c:v/>
                </c:pt>
                <c:pt idx="12317">
                  <c:v/>
                </c:pt>
                <c:pt idx="12318">
                  <c:v/>
                </c:pt>
                <c:pt idx="12319">
                  <c:v/>
                </c:pt>
                <c:pt idx="12320">
                  <c:v/>
                </c:pt>
                <c:pt idx="12321">
                  <c:v/>
                </c:pt>
                <c:pt idx="12322">
                  <c:v/>
                </c:pt>
                <c:pt idx="12323">
                  <c:v/>
                </c:pt>
                <c:pt idx="12324">
                  <c:v/>
                </c:pt>
                <c:pt idx="12325">
                  <c:v/>
                </c:pt>
                <c:pt idx="12326">
                  <c:v/>
                </c:pt>
                <c:pt idx="12327">
                  <c:v/>
                </c:pt>
                <c:pt idx="12328">
                  <c:v/>
                </c:pt>
                <c:pt idx="12329">
                  <c:v/>
                </c:pt>
                <c:pt idx="12330">
                  <c:v/>
                </c:pt>
                <c:pt idx="12331">
                  <c:v/>
                </c:pt>
                <c:pt idx="12332">
                  <c:v/>
                </c:pt>
                <c:pt idx="12333">
                  <c:v/>
                </c:pt>
                <c:pt idx="12334">
                  <c:v/>
                </c:pt>
                <c:pt idx="12335">
                  <c:v/>
                </c:pt>
                <c:pt idx="12336">
                  <c:v/>
                </c:pt>
                <c:pt idx="12337">
                  <c:v/>
                </c:pt>
                <c:pt idx="12338">
                  <c:v/>
                </c:pt>
                <c:pt idx="12339">
                  <c:v/>
                </c:pt>
                <c:pt idx="12340">
                  <c:v/>
                </c:pt>
                <c:pt idx="12341">
                  <c:v/>
                </c:pt>
                <c:pt idx="12342">
                  <c:v/>
                </c:pt>
                <c:pt idx="12343">
                  <c:v/>
                </c:pt>
                <c:pt idx="12344">
                  <c:v/>
                </c:pt>
                <c:pt idx="12345">
                  <c:v/>
                </c:pt>
                <c:pt idx="12346">
                  <c:v/>
                </c:pt>
                <c:pt idx="12347">
                  <c:v/>
                </c:pt>
                <c:pt idx="12348">
                  <c:v/>
                </c:pt>
                <c:pt idx="12349">
                  <c:v/>
                </c:pt>
                <c:pt idx="12350">
                  <c:v/>
                </c:pt>
                <c:pt idx="12351">
                  <c:v/>
                </c:pt>
                <c:pt idx="12352">
                  <c:v/>
                </c:pt>
                <c:pt idx="12353">
                  <c:v/>
                </c:pt>
                <c:pt idx="12354">
                  <c:v/>
                </c:pt>
                <c:pt idx="12355">
                  <c:v/>
                </c:pt>
                <c:pt idx="12356">
                  <c:v/>
                </c:pt>
                <c:pt idx="12357">
                  <c:v/>
                </c:pt>
                <c:pt idx="12358">
                  <c:v/>
                </c:pt>
                <c:pt idx="12359">
                  <c:v/>
                </c:pt>
                <c:pt idx="12360">
                  <c:v/>
                </c:pt>
                <c:pt idx="12361">
                  <c:v/>
                </c:pt>
                <c:pt idx="12362">
                  <c:v/>
                </c:pt>
                <c:pt idx="12363">
                  <c:v/>
                </c:pt>
                <c:pt idx="12364">
                  <c:v/>
                </c:pt>
                <c:pt idx="12365">
                  <c:v/>
                </c:pt>
                <c:pt idx="12366">
                  <c:v/>
                </c:pt>
                <c:pt idx="12367">
                  <c:v/>
                </c:pt>
                <c:pt idx="12368">
                  <c:v/>
                </c:pt>
                <c:pt idx="12369">
                  <c:v/>
                </c:pt>
                <c:pt idx="12370">
                  <c:v/>
                </c:pt>
                <c:pt idx="12371">
                  <c:v/>
                </c:pt>
                <c:pt idx="12372">
                  <c:v/>
                </c:pt>
                <c:pt idx="12373">
                  <c:v/>
                </c:pt>
                <c:pt idx="12374">
                  <c:v/>
                </c:pt>
                <c:pt idx="12375">
                  <c:v/>
                </c:pt>
                <c:pt idx="12376">
                  <c:v/>
                </c:pt>
                <c:pt idx="12377">
                  <c:v/>
                </c:pt>
                <c:pt idx="12378">
                  <c:v/>
                </c:pt>
                <c:pt idx="12379">
                  <c:v/>
                </c:pt>
                <c:pt idx="12380">
                  <c:v/>
                </c:pt>
                <c:pt idx="12381">
                  <c:v/>
                </c:pt>
                <c:pt idx="12382">
                  <c:v/>
                </c:pt>
                <c:pt idx="12383">
                  <c:v/>
                </c:pt>
                <c:pt idx="12384">
                  <c:v/>
                </c:pt>
                <c:pt idx="12385">
                  <c:v/>
                </c:pt>
                <c:pt idx="12386">
                  <c:v/>
                </c:pt>
                <c:pt idx="12387">
                  <c:v/>
                </c:pt>
                <c:pt idx="12388">
                  <c:v/>
                </c:pt>
                <c:pt idx="12389">
                  <c:v/>
                </c:pt>
                <c:pt idx="12390">
                  <c:v/>
                </c:pt>
                <c:pt idx="12391">
                  <c:v/>
                </c:pt>
                <c:pt idx="12392">
                  <c:v/>
                </c:pt>
                <c:pt idx="12393">
                  <c:v/>
                </c:pt>
                <c:pt idx="12394">
                  <c:v/>
                </c:pt>
                <c:pt idx="12395">
                  <c:v/>
                </c:pt>
                <c:pt idx="12396">
                  <c:v/>
                </c:pt>
                <c:pt idx="12397">
                  <c:v/>
                </c:pt>
                <c:pt idx="12398">
                  <c:v/>
                </c:pt>
                <c:pt idx="12399">
                  <c:v/>
                </c:pt>
                <c:pt idx="12400">
                  <c:v/>
                </c:pt>
                <c:pt idx="12401">
                  <c:v/>
                </c:pt>
                <c:pt idx="12402">
                  <c:v/>
                </c:pt>
                <c:pt idx="12403">
                  <c:v/>
                </c:pt>
                <c:pt idx="12404">
                  <c:v/>
                </c:pt>
                <c:pt idx="12405">
                  <c:v/>
                </c:pt>
                <c:pt idx="12406">
                  <c:v/>
                </c:pt>
                <c:pt idx="12407">
                  <c:v/>
                </c:pt>
                <c:pt idx="12408">
                  <c:v/>
                </c:pt>
                <c:pt idx="12409">
                  <c:v/>
                </c:pt>
                <c:pt idx="12410">
                  <c:v/>
                </c:pt>
                <c:pt idx="12411">
                  <c:v/>
                </c:pt>
                <c:pt idx="12412">
                  <c:v/>
                </c:pt>
                <c:pt idx="12413">
                  <c:v/>
                </c:pt>
                <c:pt idx="12414">
                  <c:v/>
                </c:pt>
                <c:pt idx="12415">
                  <c:v/>
                </c:pt>
                <c:pt idx="12416">
                  <c:v/>
                </c:pt>
                <c:pt idx="12417">
                  <c:v/>
                </c:pt>
                <c:pt idx="12418">
                  <c:v/>
                </c:pt>
                <c:pt idx="12419">
                  <c:v/>
                </c:pt>
                <c:pt idx="12420">
                  <c:v/>
                </c:pt>
                <c:pt idx="12421">
                  <c:v/>
                </c:pt>
                <c:pt idx="12422">
                  <c:v/>
                </c:pt>
                <c:pt idx="12423">
                  <c:v/>
                </c:pt>
                <c:pt idx="12424">
                  <c:v/>
                </c:pt>
                <c:pt idx="12425">
                  <c:v/>
                </c:pt>
                <c:pt idx="12426">
                  <c:v/>
                </c:pt>
                <c:pt idx="12427">
                  <c:v/>
                </c:pt>
                <c:pt idx="12428">
                  <c:v/>
                </c:pt>
                <c:pt idx="12429">
                  <c:v/>
                </c:pt>
                <c:pt idx="12430">
                  <c:v/>
                </c:pt>
                <c:pt idx="12431">
                  <c:v/>
                </c:pt>
                <c:pt idx="12432">
                  <c:v/>
                </c:pt>
                <c:pt idx="12433">
                  <c:v/>
                </c:pt>
                <c:pt idx="12434">
                  <c:v/>
                </c:pt>
                <c:pt idx="12435">
                  <c:v/>
                </c:pt>
                <c:pt idx="12436">
                  <c:v/>
                </c:pt>
                <c:pt idx="12437">
                  <c:v/>
                </c:pt>
                <c:pt idx="12438">
                  <c:v/>
                </c:pt>
                <c:pt idx="12439">
                  <c:v/>
                </c:pt>
                <c:pt idx="12440">
                  <c:v/>
                </c:pt>
                <c:pt idx="12441">
                  <c:v/>
                </c:pt>
                <c:pt idx="12442">
                  <c:v/>
                </c:pt>
                <c:pt idx="12443">
                  <c:v/>
                </c:pt>
                <c:pt idx="12444">
                  <c:v/>
                </c:pt>
                <c:pt idx="12445">
                  <c:v/>
                </c:pt>
                <c:pt idx="12446">
                  <c:v/>
                </c:pt>
                <c:pt idx="12447">
                  <c:v/>
                </c:pt>
                <c:pt idx="12448">
                  <c:v/>
                </c:pt>
                <c:pt idx="12449">
                  <c:v/>
                </c:pt>
                <c:pt idx="12450">
                  <c:v/>
                </c:pt>
                <c:pt idx="12451">
                  <c:v/>
                </c:pt>
                <c:pt idx="12452">
                  <c:v/>
                </c:pt>
                <c:pt idx="12453">
                  <c:v/>
                </c:pt>
                <c:pt idx="12454">
                  <c:v/>
                </c:pt>
                <c:pt idx="12455">
                  <c:v/>
                </c:pt>
                <c:pt idx="12456">
                  <c:v/>
                </c:pt>
                <c:pt idx="12457">
                  <c:v/>
                </c:pt>
                <c:pt idx="12458">
                  <c:v/>
                </c:pt>
                <c:pt idx="12459">
                  <c:v/>
                </c:pt>
                <c:pt idx="12460">
                  <c:v/>
                </c:pt>
                <c:pt idx="12461">
                  <c:v/>
                </c:pt>
                <c:pt idx="12462">
                  <c:v/>
                </c:pt>
                <c:pt idx="12463">
                  <c:v/>
                </c:pt>
                <c:pt idx="12464">
                  <c:v/>
                </c:pt>
                <c:pt idx="12465">
                  <c:v/>
                </c:pt>
                <c:pt idx="12466">
                  <c:v/>
                </c:pt>
                <c:pt idx="12467">
                  <c:v/>
                </c:pt>
                <c:pt idx="12468">
                  <c:v/>
                </c:pt>
                <c:pt idx="12469">
                  <c:v/>
                </c:pt>
                <c:pt idx="12470">
                  <c:v/>
                </c:pt>
                <c:pt idx="12471">
                  <c:v/>
                </c:pt>
                <c:pt idx="12472">
                  <c:v/>
                </c:pt>
                <c:pt idx="12473">
                  <c:v/>
                </c:pt>
                <c:pt idx="12474">
                  <c:v/>
                </c:pt>
                <c:pt idx="12475">
                  <c:v/>
                </c:pt>
                <c:pt idx="12476">
                  <c:v/>
                </c:pt>
                <c:pt idx="12477">
                  <c:v/>
                </c:pt>
                <c:pt idx="12478">
                  <c:v/>
                </c:pt>
                <c:pt idx="12479">
                  <c:v/>
                </c:pt>
                <c:pt idx="12480">
                  <c:v/>
                </c:pt>
                <c:pt idx="12481">
                  <c:v/>
                </c:pt>
                <c:pt idx="12482">
                  <c:v/>
                </c:pt>
                <c:pt idx="12483">
                  <c:v/>
                </c:pt>
                <c:pt idx="12484">
                  <c:v/>
                </c:pt>
                <c:pt idx="12485">
                  <c:v/>
                </c:pt>
                <c:pt idx="12486">
                  <c:v/>
                </c:pt>
                <c:pt idx="12487">
                  <c:v/>
                </c:pt>
                <c:pt idx="12488">
                  <c:v/>
                </c:pt>
                <c:pt idx="12489">
                  <c:v/>
                </c:pt>
                <c:pt idx="12490">
                  <c:v/>
                </c:pt>
                <c:pt idx="12491">
                  <c:v/>
                </c:pt>
                <c:pt idx="12492">
                  <c:v/>
                </c:pt>
                <c:pt idx="12493">
                  <c:v/>
                </c:pt>
                <c:pt idx="12494">
                  <c:v/>
                </c:pt>
                <c:pt idx="12495">
                  <c:v/>
                </c:pt>
                <c:pt idx="12496">
                  <c:v/>
                </c:pt>
                <c:pt idx="12497">
                  <c:v/>
                </c:pt>
                <c:pt idx="12498">
                  <c:v/>
                </c:pt>
                <c:pt idx="12499">
                  <c:v/>
                </c:pt>
                <c:pt idx="12500">
                  <c:v/>
                </c:pt>
                <c:pt idx="12501">
                  <c:v/>
                </c:pt>
                <c:pt idx="12502">
                  <c:v/>
                </c:pt>
                <c:pt idx="12503">
                  <c:v/>
                </c:pt>
                <c:pt idx="12504">
                  <c:v/>
                </c:pt>
                <c:pt idx="12505">
                  <c:v/>
                </c:pt>
                <c:pt idx="12506">
                  <c:v/>
                </c:pt>
                <c:pt idx="12507">
                  <c:v/>
                </c:pt>
                <c:pt idx="12508">
                  <c:v/>
                </c:pt>
                <c:pt idx="12509">
                  <c:v/>
                </c:pt>
                <c:pt idx="12510">
                  <c:v/>
                </c:pt>
                <c:pt idx="12511">
                  <c:v/>
                </c:pt>
                <c:pt idx="12512">
                  <c:v/>
                </c:pt>
                <c:pt idx="12513">
                  <c:v/>
                </c:pt>
                <c:pt idx="12514">
                  <c:v/>
                </c:pt>
                <c:pt idx="12515">
                  <c:v/>
                </c:pt>
                <c:pt idx="12516">
                  <c:v/>
                </c:pt>
                <c:pt idx="12517">
                  <c:v/>
                </c:pt>
                <c:pt idx="12518">
                  <c:v/>
                </c:pt>
                <c:pt idx="12519">
                  <c:v/>
                </c:pt>
                <c:pt idx="12520">
                  <c:v/>
                </c:pt>
                <c:pt idx="12521">
                  <c:v/>
                </c:pt>
                <c:pt idx="12522">
                  <c:v/>
                </c:pt>
                <c:pt idx="12523">
                  <c:v/>
                </c:pt>
                <c:pt idx="12524">
                  <c:v/>
                </c:pt>
                <c:pt idx="12525">
                  <c:v/>
                </c:pt>
                <c:pt idx="12526">
                  <c:v/>
                </c:pt>
                <c:pt idx="12527">
                  <c:v/>
                </c:pt>
                <c:pt idx="12528">
                  <c:v/>
                </c:pt>
                <c:pt idx="12529">
                  <c:v/>
                </c:pt>
                <c:pt idx="12530">
                  <c:v/>
                </c:pt>
                <c:pt idx="12531">
                  <c:v/>
                </c:pt>
                <c:pt idx="12532">
                  <c:v/>
                </c:pt>
                <c:pt idx="12533">
                  <c:v/>
                </c:pt>
                <c:pt idx="12534">
                  <c:v/>
                </c:pt>
                <c:pt idx="12535">
                  <c:v/>
                </c:pt>
                <c:pt idx="12536">
                  <c:v/>
                </c:pt>
                <c:pt idx="12537">
                  <c:v/>
                </c:pt>
                <c:pt idx="12538">
                  <c:v/>
                </c:pt>
                <c:pt idx="12539">
                  <c:v/>
                </c:pt>
                <c:pt idx="12540">
                  <c:v/>
                </c:pt>
                <c:pt idx="12541">
                  <c:v/>
                </c:pt>
                <c:pt idx="12542">
                  <c:v/>
                </c:pt>
                <c:pt idx="12543">
                  <c:v/>
                </c:pt>
                <c:pt idx="12544">
                  <c:v/>
                </c:pt>
                <c:pt idx="12545">
                  <c:v/>
                </c:pt>
                <c:pt idx="12546">
                  <c:v/>
                </c:pt>
                <c:pt idx="12547">
                  <c:v/>
                </c:pt>
                <c:pt idx="12548">
                  <c:v/>
                </c:pt>
                <c:pt idx="12549">
                  <c:v/>
                </c:pt>
                <c:pt idx="12550">
                  <c:v/>
                </c:pt>
                <c:pt idx="12551">
                  <c:v/>
                </c:pt>
                <c:pt idx="12552">
                  <c:v/>
                </c:pt>
                <c:pt idx="12553">
                  <c:v/>
                </c:pt>
                <c:pt idx="12554">
                  <c:v/>
                </c:pt>
                <c:pt idx="12555">
                  <c:v/>
                </c:pt>
                <c:pt idx="12556">
                  <c:v/>
                </c:pt>
                <c:pt idx="12557">
                  <c:v/>
                </c:pt>
                <c:pt idx="12558">
                  <c:v/>
                </c:pt>
                <c:pt idx="12559">
                  <c:v/>
                </c:pt>
                <c:pt idx="12560">
                  <c:v/>
                </c:pt>
                <c:pt idx="12561">
                  <c:v/>
                </c:pt>
                <c:pt idx="12562">
                  <c:v/>
                </c:pt>
                <c:pt idx="12563">
                  <c:v/>
                </c:pt>
                <c:pt idx="12564">
                  <c:v/>
                </c:pt>
                <c:pt idx="12565">
                  <c:v/>
                </c:pt>
                <c:pt idx="12566">
                  <c:v/>
                </c:pt>
                <c:pt idx="12567">
                  <c:v/>
                </c:pt>
                <c:pt idx="12568">
                  <c:v/>
                </c:pt>
                <c:pt idx="12569">
                  <c:v/>
                </c:pt>
                <c:pt idx="12570">
                  <c:v/>
                </c:pt>
                <c:pt idx="12571">
                  <c:v/>
                </c:pt>
                <c:pt idx="12572">
                  <c:v/>
                </c:pt>
                <c:pt idx="12573">
                  <c:v/>
                </c:pt>
                <c:pt idx="12574">
                  <c:v/>
                </c:pt>
                <c:pt idx="12575">
                  <c:v/>
                </c:pt>
                <c:pt idx="12576">
                  <c:v/>
                </c:pt>
                <c:pt idx="12577">
                  <c:v/>
                </c:pt>
                <c:pt idx="12578">
                  <c:v/>
                </c:pt>
                <c:pt idx="12579">
                  <c:v/>
                </c:pt>
                <c:pt idx="12580">
                  <c:v/>
                </c:pt>
                <c:pt idx="12581">
                  <c:v/>
                </c:pt>
                <c:pt idx="12582">
                  <c:v/>
                </c:pt>
                <c:pt idx="12583">
                  <c:v/>
                </c:pt>
                <c:pt idx="12584">
                  <c:v/>
                </c:pt>
                <c:pt idx="12585">
                  <c:v/>
                </c:pt>
                <c:pt idx="12586">
                  <c:v/>
                </c:pt>
                <c:pt idx="12587">
                  <c:v/>
                </c:pt>
                <c:pt idx="12588">
                  <c:v/>
                </c:pt>
                <c:pt idx="12589">
                  <c:v/>
                </c:pt>
                <c:pt idx="12590">
                  <c:v/>
                </c:pt>
                <c:pt idx="12591">
                  <c:v/>
                </c:pt>
                <c:pt idx="12592">
                  <c:v/>
                </c:pt>
                <c:pt idx="12593">
                  <c:v/>
                </c:pt>
                <c:pt idx="12594">
                  <c:v/>
                </c:pt>
                <c:pt idx="12595">
                  <c:v/>
                </c:pt>
                <c:pt idx="12596">
                  <c:v/>
                </c:pt>
                <c:pt idx="12597">
                  <c:v/>
                </c:pt>
                <c:pt idx="12598">
                  <c:v/>
                </c:pt>
                <c:pt idx="12599">
                  <c:v/>
                </c:pt>
                <c:pt idx="12600">
                  <c:v>314,82</c:v>
                </c:pt>
                <c:pt idx="12601">
                  <c:v>314,06</c:v>
                </c:pt>
                <c:pt idx="12602">
                  <c:v>313,96</c:v>
                </c:pt>
                <c:pt idx="12603">
                  <c:v>312,96</c:v>
                </c:pt>
                <c:pt idx="12604">
                  <c:v>277,43</c:v>
                </c:pt>
                <c:pt idx="12605">
                  <c:v>276,59</c:v>
                </c:pt>
                <c:pt idx="12606">
                  <c:v>275,85</c:v>
                </c:pt>
                <c:pt idx="12607">
                  <c:v>275,83</c:v>
                </c:pt>
                <c:pt idx="12608">
                  <c:v>275,72</c:v>
                </c:pt>
                <c:pt idx="12609">
                  <c:v>275,64</c:v>
                </c:pt>
                <c:pt idx="12610">
                  <c:v>275,64</c:v>
                </c:pt>
                <c:pt idx="12611">
                  <c:v>275,60</c:v>
                </c:pt>
                <c:pt idx="12612">
                  <c:v>275,52</c:v>
                </c:pt>
                <c:pt idx="12613">
                  <c:v>259,74</c:v>
                </c:pt>
                <c:pt idx="12614">
                  <c:v>259,02</c:v>
                </c:pt>
                <c:pt idx="12615">
                  <c:v>251,42</c:v>
                </c:pt>
                <c:pt idx="12616">
                  <c:v>242,29</c:v>
                </c:pt>
                <c:pt idx="12617">
                  <c:v>242,28</c:v>
                </c:pt>
                <c:pt idx="12618">
                  <c:v>242,23</c:v>
                </c:pt>
                <c:pt idx="12619">
                  <c:v>242,18</c:v>
                </c:pt>
                <c:pt idx="12620">
                  <c:v>242,11</c:v>
                </c:pt>
                <c:pt idx="12621">
                  <c:v>238,18</c:v>
                </c:pt>
                <c:pt idx="12622">
                  <c:v>238,12</c:v>
                </c:pt>
                <c:pt idx="12623">
                  <c:v>231,30</c:v>
                </c:pt>
                <c:pt idx="12624">
                  <c:v>221,43</c:v>
                </c:pt>
                <c:pt idx="12625">
                  <c:v>218,05</c:v>
                </c:pt>
                <c:pt idx="12626">
                  <c:v>213,41</c:v>
                </c:pt>
                <c:pt idx="12627">
                  <c:v>211,42</c:v>
                </c:pt>
                <c:pt idx="12628">
                  <c:v>209,84</c:v>
                </c:pt>
                <c:pt idx="12629">
                  <c:v>209,80</c:v>
                </c:pt>
                <c:pt idx="12630">
                  <c:v>209,60</c:v>
                </c:pt>
                <c:pt idx="12631">
                  <c:v>209,04</c:v>
                </c:pt>
                <c:pt idx="12632">
                  <c:v>208,79</c:v>
                </c:pt>
                <c:pt idx="12633">
                  <c:v>206,80</c:v>
                </c:pt>
                <c:pt idx="12634">
                  <c:v>206,70</c:v>
                </c:pt>
                <c:pt idx="12635">
                  <c:v>205,73</c:v>
                </c:pt>
                <c:pt idx="12636">
                  <c:v>205,12</c:v>
                </c:pt>
                <c:pt idx="12637">
                  <c:v>204,96</c:v>
                </c:pt>
                <c:pt idx="12638">
                  <c:v>204,94</c:v>
                </c:pt>
                <c:pt idx="12639">
                  <c:v>204,87</c:v>
                </c:pt>
                <c:pt idx="12640">
                  <c:v>204,83</c:v>
                </c:pt>
                <c:pt idx="12641">
                  <c:v>204,80</c:v>
                </c:pt>
                <c:pt idx="12642">
                  <c:v>204,78</c:v>
                </c:pt>
                <c:pt idx="12643">
                  <c:v>202,64</c:v>
                </c:pt>
                <c:pt idx="12644">
                  <c:v>197,96</c:v>
                </c:pt>
                <c:pt idx="12645">
                  <c:v>197,35</c:v>
                </c:pt>
                <c:pt idx="12646">
                  <c:v>188,22</c:v>
                </c:pt>
                <c:pt idx="12647">
                  <c:v>184,04</c:v>
                </c:pt>
                <c:pt idx="12648">
                  <c:v>179,76</c:v>
                </c:pt>
                <c:pt idx="12649">
                  <c:v>179,73</c:v>
                </c:pt>
                <c:pt idx="12650">
                  <c:v>179,72</c:v>
                </c:pt>
                <c:pt idx="12651">
                  <c:v>172,38</c:v>
                </c:pt>
                <c:pt idx="12652">
                  <c:v>172,38</c:v>
                </c:pt>
                <c:pt idx="12653">
                  <c:v>171,54</c:v>
                </c:pt>
                <c:pt idx="12654">
                  <c:v>171,49</c:v>
                </c:pt>
                <c:pt idx="12655">
                  <c:v>171,46</c:v>
                </c:pt>
                <c:pt idx="12656">
                  <c:v>171,45</c:v>
                </c:pt>
                <c:pt idx="12657">
                  <c:v>171,44</c:v>
                </c:pt>
                <c:pt idx="12658">
                  <c:v>171,41</c:v>
                </c:pt>
                <c:pt idx="12659">
                  <c:v>171,36</c:v>
                </c:pt>
                <c:pt idx="12660">
                  <c:v>167,54</c:v>
                </c:pt>
                <c:pt idx="12661">
                  <c:v>167,45</c:v>
                </c:pt>
                <c:pt idx="12662">
                  <c:v>167,44</c:v>
                </c:pt>
                <c:pt idx="12663">
                  <c:v>167,35</c:v>
                </c:pt>
                <c:pt idx="12664">
                  <c:v>163,10</c:v>
                </c:pt>
                <c:pt idx="12665">
                  <c:v>162,90</c:v>
                </c:pt>
                <c:pt idx="12666">
                  <c:v>160,63</c:v>
                </c:pt>
                <c:pt idx="12667">
                  <c:v>158,95</c:v>
                </c:pt>
                <c:pt idx="12668">
                  <c:v>154,44</c:v>
                </c:pt>
                <c:pt idx="12669">
                  <c:v>150,76</c:v>
                </c:pt>
                <c:pt idx="12670">
                  <c:v>150,72</c:v>
                </c:pt>
                <c:pt idx="12671">
                  <c:v>142,32</c:v>
                </c:pt>
                <c:pt idx="12672">
                  <c:v>142,20</c:v>
                </c:pt>
                <c:pt idx="12673">
                  <c:v>138,09</c:v>
                </c:pt>
                <c:pt idx="12674">
                  <c:v>137,85</c:v>
                </c:pt>
                <c:pt idx="12675">
                  <c:v>137,80</c:v>
                </c:pt>
                <c:pt idx="12676">
                  <c:v>134,10</c:v>
                </c:pt>
                <c:pt idx="12677">
                  <c:v>134,02</c:v>
                </c:pt>
                <c:pt idx="12678">
                  <c:v>133,86</c:v>
                </c:pt>
                <c:pt idx="12679">
                  <c:v>130,58</c:v>
                </c:pt>
                <c:pt idx="12680">
                  <c:v>121,21</c:v>
                </c:pt>
                <c:pt idx="12681">
                  <c:v>104,67</c:v>
                </c:pt>
                <c:pt idx="12682">
                  <c:v>104,55</c:v>
                </c:pt>
                <c:pt idx="12683">
                  <c:v>104,53</c:v>
                </c:pt>
                <c:pt idx="12684">
                  <c:v>104,31</c:v>
                </c:pt>
                <c:pt idx="12685">
                  <c:v>103,64</c:v>
                </c:pt>
                <c:pt idx="12686">
                  <c:v>100,74</c:v>
                </c:pt>
                <c:pt idx="12687">
                  <c:v>100,72</c:v>
                </c:pt>
                <c:pt idx="12688">
                  <c:v>100,70</c:v>
                </c:pt>
                <c:pt idx="12689">
                  <c:v>100,68</c:v>
                </c:pt>
                <c:pt idx="12690">
                  <c:v>100,66</c:v>
                </c:pt>
                <c:pt idx="12691">
                  <c:v>100,61</c:v>
                </c:pt>
                <c:pt idx="12692">
                  <c:v>100,57</c:v>
                </c:pt>
                <c:pt idx="12693">
                  <c:v>100,57</c:v>
                </c:pt>
                <c:pt idx="12694">
                  <c:v>100,55</c:v>
                </c:pt>
                <c:pt idx="12695">
                  <c:v>100,52</c:v>
                </c:pt>
                <c:pt idx="12696">
                  <c:v>100,41</c:v>
                </c:pt>
                <c:pt idx="12697">
                  <c:v>92,35</c:v>
                </c:pt>
                <c:pt idx="12698">
                  <c:v>92,28</c:v>
                </c:pt>
                <c:pt idx="12699">
                  <c:v>92,26</c:v>
                </c:pt>
                <c:pt idx="12700">
                  <c:v>92,26</c:v>
                </c:pt>
                <c:pt idx="12701">
                  <c:v>87,25</c:v>
                </c:pt>
                <c:pt idx="12702">
                  <c:v>87,25</c:v>
                </c:pt>
                <c:pt idx="12703">
                  <c:v>84,00</c:v>
                </c:pt>
                <c:pt idx="12704">
                  <c:v>83,91</c:v>
                </c:pt>
                <c:pt idx="12705">
                  <c:v>80,62</c:v>
                </c:pt>
                <c:pt idx="12706">
                  <c:v>75,22</c:v>
                </c:pt>
                <c:pt idx="12707">
                  <c:v>73,84</c:v>
                </c:pt>
                <c:pt idx="12708">
                  <c:v>67,39</c:v>
                </c:pt>
                <c:pt idx="12709">
                  <c:v>67,35</c:v>
                </c:pt>
                <c:pt idx="12710">
                  <c:v>67,35</c:v>
                </c:pt>
                <c:pt idx="12711">
                  <c:v>67,31</c:v>
                </c:pt>
                <c:pt idx="12712">
                  <c:v>67,31</c:v>
                </c:pt>
                <c:pt idx="12713">
                  <c:v>67,29</c:v>
                </c:pt>
                <c:pt idx="12714">
                  <c:v>67,25</c:v>
                </c:pt>
                <c:pt idx="12715">
                  <c:v>67,24</c:v>
                </c:pt>
                <c:pt idx="12716">
                  <c:v>67,24</c:v>
                </c:pt>
                <c:pt idx="12717">
                  <c:v>67,23</c:v>
                </c:pt>
                <c:pt idx="12718">
                  <c:v>67,14</c:v>
                </c:pt>
                <c:pt idx="12719">
                  <c:v>67,09</c:v>
                </c:pt>
                <c:pt idx="12720">
                  <c:v>66,94</c:v>
                </c:pt>
                <c:pt idx="12721">
                  <c:v>66,90</c:v>
                </c:pt>
                <c:pt idx="12722">
                  <c:v>58,92</c:v>
                </c:pt>
                <c:pt idx="12723">
                  <c:v>58,91</c:v>
                </c:pt>
                <c:pt idx="12724">
                  <c:v>53,92</c:v>
                </c:pt>
                <c:pt idx="12725">
                  <c:v>53,88</c:v>
                </c:pt>
                <c:pt idx="12726">
                  <c:v>50,27</c:v>
                </c:pt>
                <c:pt idx="12727">
                  <c:v>40,42</c:v>
                </c:pt>
                <c:pt idx="12728">
                  <c:v>40,36</c:v>
                </c:pt>
                <c:pt idx="12729">
                  <c:v>33,92</c:v>
                </c:pt>
                <c:pt idx="12730">
                  <c:v>33,89</c:v>
                </c:pt>
                <c:pt idx="12731">
                  <c:v>33,84</c:v>
                </c:pt>
                <c:pt idx="12732">
                  <c:v>33,58</c:v>
                </c:pt>
                <c:pt idx="12733">
                  <c:v>25,15</c:v>
                </c:pt>
                <c:pt idx="12734">
                  <c:v>0,59</c:v>
                </c:pt>
                <c:pt idx="12735">
                  <c:v>0,57</c:v>
                </c:pt>
                <c:pt idx="12736">
                  <c:v>0,53</c:v>
                </c:pt>
                <c:pt idx="12737">
                  <c:v>0,52</c:v>
                </c:pt>
                <c:pt idx="12738">
                  <c:v>0,31</c:v>
                </c:pt>
                <c:pt idx="12739">
                  <c:v>0,31</c:v>
                </c:pt>
                <c:pt idx="12740">
                  <c:v>0,17</c:v>
                </c:pt>
                <c:pt idx="12741">
                  <c:v>0,16</c:v>
                </c:pt>
                <c:pt idx="12742">
                  <c:v>0,00</c:v>
                </c:pt>
                <c:pt idx="12743">
                  <c:v>0,00</c:v>
                </c:pt>
                <c:pt idx="12744">
                  <c:v>0,00</c:v>
                </c:pt>
                <c:pt idx="12745">
                  <c:v>0,00</c:v>
                </c:pt>
                <c:pt idx="12746">
                  <c:v>0,00</c:v>
                </c:pt>
                <c:pt idx="12747">
                  <c:v>0,00</c:v>
                </c:pt>
                <c:pt idx="12748">
                  <c:v>0,00</c:v>
                </c:pt>
                <c:pt idx="12749">
                  <c:v>0,00</c:v>
                </c:pt>
                <c:pt idx="12750">
                  <c:v>0,00</c:v>
                </c:pt>
                <c:pt idx="12751">
                  <c:v>0,00</c:v>
                </c:pt>
                <c:pt idx="12752">
                  <c:v>0,00</c:v>
                </c:pt>
                <c:pt idx="12753">
                  <c:v>0,00</c:v>
                </c:pt>
                <c:pt idx="12754">
                  <c:v>0,00</c:v>
                </c:pt>
                <c:pt idx="12755">
                  <c:v>0,00</c:v>
                </c:pt>
                <c:pt idx="12756">
                  <c:v>0,00</c:v>
                </c:pt>
                <c:pt idx="12757">
                  <c:v>0,00</c:v>
                </c:pt>
                <c:pt idx="12758">
                  <c:v>0,00</c:v>
                </c:pt>
                <c:pt idx="12759">
                  <c:v>0,00</c:v>
                </c:pt>
                <c:pt idx="12760">
                  <c:v>0,00</c:v>
                </c:pt>
                <c:pt idx="12761">
                  <c:v>0,00</c:v>
                </c:pt>
                <c:pt idx="12762">
                  <c:v>0,00</c:v>
                </c:pt>
                <c:pt idx="12763">
                  <c:v>0,00</c:v>
                </c:pt>
                <c:pt idx="12764">
                  <c:v>0,00</c:v>
                </c:pt>
                <c:pt idx="12765">
                  <c:v>0,00</c:v>
                </c:pt>
                <c:pt idx="12766">
                  <c:v>0,00</c:v>
                </c:pt>
                <c:pt idx="12767">
                  <c:v>0,00</c:v>
                </c:pt>
                <c:pt idx="12768">
                  <c:v>0,00</c:v>
                </c:pt>
                <c:pt idx="12769">
                  <c:v>0,00</c:v>
                </c:pt>
                <c:pt idx="12770">
                  <c:v>0,00</c:v>
                </c:pt>
                <c:pt idx="12771">
                  <c:v>0,00</c:v>
                </c:pt>
                <c:pt idx="12772">
                  <c:v>0,00</c:v>
                </c:pt>
                <c:pt idx="12773">
                  <c:v>0,00</c:v>
                </c:pt>
                <c:pt idx="12774">
                  <c:v>0,00</c:v>
                </c:pt>
                <c:pt idx="12775">
                  <c:v>0,00</c:v>
                </c:pt>
                <c:pt idx="12776">
                  <c:v>0,00</c:v>
                </c:pt>
                <c:pt idx="12777">
                  <c:v>0,00</c:v>
                </c:pt>
                <c:pt idx="12778">
                  <c:v>0,00</c:v>
                </c:pt>
                <c:pt idx="12779">
                  <c:v>0,00</c:v>
                </c:pt>
                <c:pt idx="12780">
                  <c:v>0,00</c:v>
                </c:pt>
                <c:pt idx="12781">
                  <c:v>0,00</c:v>
                </c:pt>
                <c:pt idx="12782">
                  <c:v>0,00</c:v>
                </c:pt>
                <c:pt idx="12783">
                  <c:v>0,00</c:v>
                </c:pt>
                <c:pt idx="12784">
                  <c:v>0,00</c:v>
                </c:pt>
                <c:pt idx="12785">
                  <c:v>0,00</c:v>
                </c:pt>
                <c:pt idx="12786">
                  <c:v>0,00</c:v>
                </c:pt>
                <c:pt idx="12787">
                  <c:v>0,00</c:v>
                </c:pt>
                <c:pt idx="12788">
                  <c:v>0,00</c:v>
                </c:pt>
                <c:pt idx="12789">
                  <c:v>0,00</c:v>
                </c:pt>
                <c:pt idx="12790">
                  <c:v>0,00</c:v>
                </c:pt>
                <c:pt idx="12791">
                  <c:v>0,00</c:v>
                </c:pt>
                <c:pt idx="12792">
                  <c:v>0,00</c:v>
                </c:pt>
                <c:pt idx="12793">
                  <c:v>0,00</c:v>
                </c:pt>
                <c:pt idx="12794">
                  <c:v>0,00</c:v>
                </c:pt>
                <c:pt idx="12795">
                  <c:v>0,00</c:v>
                </c:pt>
                <c:pt idx="12796">
                  <c:v>0,00</c:v>
                </c:pt>
                <c:pt idx="12797">
                  <c:v>0,00</c:v>
                </c:pt>
                <c:pt idx="12798">
                  <c:v>0,00</c:v>
                </c:pt>
                <c:pt idx="12799">
                  <c:v>0,00</c:v>
                </c:pt>
                <c:pt idx="12800">
                  <c:v>0,00</c:v>
                </c:pt>
                <c:pt idx="12801">
                  <c:v>0,00</c:v>
                </c:pt>
                <c:pt idx="12802">
                  <c:v>0,00</c:v>
                </c:pt>
                <c:pt idx="12803">
                  <c:v>0,00</c:v>
                </c:pt>
                <c:pt idx="12804">
                  <c:v>0,00</c:v>
                </c:pt>
                <c:pt idx="12805">
                  <c:v>0,00</c:v>
                </c:pt>
                <c:pt idx="12806">
                  <c:v>0,00</c:v>
                </c:pt>
                <c:pt idx="12807">
                  <c:v>0,00</c:v>
                </c:pt>
                <c:pt idx="12808">
                  <c:v>0,00</c:v>
                </c:pt>
                <c:pt idx="12809">
                  <c:v>0,00</c:v>
                </c:pt>
                <c:pt idx="12810">
                  <c:v>0,00</c:v>
                </c:pt>
                <c:pt idx="12811">
                  <c:v>0,00</c:v>
                </c:pt>
                <c:pt idx="12812">
                  <c:v>0,00</c:v>
                </c:pt>
                <c:pt idx="12813">
                  <c:v>0,00</c:v>
                </c:pt>
                <c:pt idx="12814">
                  <c:v>0,00</c:v>
                </c:pt>
                <c:pt idx="12815">
                  <c:v>0,00</c:v>
                </c:pt>
                <c:pt idx="12816">
                  <c:v>0,00</c:v>
                </c:pt>
                <c:pt idx="12817">
                  <c:v>0,00</c:v>
                </c:pt>
                <c:pt idx="12818">
                  <c:v>0,00</c:v>
                </c:pt>
                <c:pt idx="12819">
                  <c:v>0,00</c:v>
                </c:pt>
                <c:pt idx="12820">
                  <c:v>0,00</c:v>
                </c:pt>
                <c:pt idx="12821">
                  <c:v>0,00</c:v>
                </c:pt>
                <c:pt idx="12822">
                  <c:v>0,00</c:v>
                </c:pt>
                <c:pt idx="12823">
                  <c:v>0,00</c:v>
                </c:pt>
                <c:pt idx="12824">
                  <c:v>0,00</c:v>
                </c:pt>
                <c:pt idx="12825">
                  <c:v>0,00</c:v>
                </c:pt>
                <c:pt idx="12826">
                  <c:v>0,00</c:v>
                </c:pt>
                <c:pt idx="12827">
                  <c:v>0,00</c:v>
                </c:pt>
                <c:pt idx="12828">
                  <c:v>0,00</c:v>
                </c:pt>
                <c:pt idx="12829">
                  <c:v>0,00</c:v>
                </c:pt>
                <c:pt idx="12830">
                  <c:v>0,00</c:v>
                </c:pt>
                <c:pt idx="12831">
                  <c:v>0,00</c:v>
                </c:pt>
                <c:pt idx="12832">
                  <c:v>0,00</c:v>
                </c:pt>
                <c:pt idx="12833">
                  <c:v>0,00</c:v>
                </c:pt>
                <c:pt idx="12834">
                  <c:v>0,00</c:v>
                </c:pt>
                <c:pt idx="12835">
                  <c:v>0,00</c:v>
                </c:pt>
                <c:pt idx="12836">
                  <c:v>0,00</c:v>
                </c:pt>
                <c:pt idx="12837">
                  <c:v>0,00</c:v>
                </c:pt>
                <c:pt idx="12838">
                  <c:v>0,00</c:v>
                </c:pt>
                <c:pt idx="12839">
                  <c:v>0,00</c:v>
                </c:pt>
                <c:pt idx="12840">
                  <c:v>0,00</c:v>
                </c:pt>
                <c:pt idx="12841">
                  <c:v>0,00</c:v>
                </c:pt>
                <c:pt idx="12842">
                  <c:v>0,00</c:v>
                </c:pt>
                <c:pt idx="12843">
                  <c:v>0,00</c:v>
                </c:pt>
                <c:pt idx="12844">
                  <c:v>0,00</c:v>
                </c:pt>
                <c:pt idx="12845">
                  <c:v>0,00</c:v>
                </c:pt>
                <c:pt idx="12846">
                  <c:v>0,00</c:v>
                </c:pt>
                <c:pt idx="12847">
                  <c:v>0,00</c:v>
                </c:pt>
                <c:pt idx="12848">
                  <c:v>0,00</c:v>
                </c:pt>
                <c:pt idx="12849">
                  <c:v>0,00</c:v>
                </c:pt>
                <c:pt idx="12850">
                  <c:v>0,00</c:v>
                </c:pt>
                <c:pt idx="12851">
                  <c:v>0,00</c:v>
                </c:pt>
                <c:pt idx="12852">
                  <c:v>0,00</c:v>
                </c:pt>
                <c:pt idx="12853">
                  <c:v>0,00</c:v>
                </c:pt>
                <c:pt idx="12854">
                  <c:v>0,00</c:v>
                </c:pt>
                <c:pt idx="12855">
                  <c:v>0,00</c:v>
                </c:pt>
                <c:pt idx="12856">
                  <c:v>0,00</c:v>
                </c:pt>
                <c:pt idx="12857">
                  <c:v>0,00</c:v>
                </c:pt>
                <c:pt idx="12858">
                  <c:v>0,00</c:v>
                </c:pt>
                <c:pt idx="12859">
                  <c:v>0,00</c:v>
                </c:pt>
                <c:pt idx="12860">
                  <c:v>0,00</c:v>
                </c:pt>
                <c:pt idx="12861">
                  <c:v>0,00</c:v>
                </c:pt>
                <c:pt idx="12862">
                  <c:v>0,00</c:v>
                </c:pt>
                <c:pt idx="12863">
                  <c:v>0,00</c:v>
                </c:pt>
                <c:pt idx="12864">
                  <c:v>0,00</c:v>
                </c:pt>
                <c:pt idx="12865">
                  <c:v>0,00</c:v>
                </c:pt>
                <c:pt idx="12866">
                  <c:v>0,00</c:v>
                </c:pt>
                <c:pt idx="12867">
                  <c:v>0,00</c:v>
                </c:pt>
                <c:pt idx="12868">
                  <c:v>0,00</c:v>
                </c:pt>
                <c:pt idx="12869">
                  <c:v>0,00</c:v>
                </c:pt>
                <c:pt idx="12870">
                  <c:v>0,00</c:v>
                </c:pt>
                <c:pt idx="12871">
                  <c:v>0,00</c:v>
                </c:pt>
                <c:pt idx="12872">
                  <c:v>0,00</c:v>
                </c:pt>
                <c:pt idx="12873">
                  <c:v>0,00</c:v>
                </c:pt>
                <c:pt idx="12874">
                  <c:v>0,00</c:v>
                </c:pt>
                <c:pt idx="12875">
                  <c:v>0,00</c:v>
                </c:pt>
                <c:pt idx="12876">
                  <c:v>0,00</c:v>
                </c:pt>
                <c:pt idx="12877">
                  <c:v>0,00</c:v>
                </c:pt>
                <c:pt idx="12878">
                  <c:v>0,00</c:v>
                </c:pt>
                <c:pt idx="12879">
                  <c:v>0,00</c:v>
                </c:pt>
                <c:pt idx="12880">
                  <c:v>0,00</c:v>
                </c:pt>
                <c:pt idx="12881">
                  <c:v>0,00</c:v>
                </c:pt>
                <c:pt idx="12882">
                  <c:v>0,00</c:v>
                </c:pt>
                <c:pt idx="12883">
                  <c:v>0,00</c:v>
                </c:pt>
                <c:pt idx="12884">
                  <c:v>0,00</c:v>
                </c:pt>
                <c:pt idx="12885">
                  <c:v>0,00</c:v>
                </c:pt>
                <c:pt idx="12886">
                  <c:v>0,00</c:v>
                </c:pt>
                <c:pt idx="12887">
                  <c:v>0,00</c:v>
                </c:pt>
                <c:pt idx="12888">
                  <c:v>0,00</c:v>
                </c:pt>
                <c:pt idx="12889">
                  <c:v>0,00</c:v>
                </c:pt>
                <c:pt idx="12890">
                  <c:v>0,00</c:v>
                </c:pt>
                <c:pt idx="12891">
                  <c:v>0,00</c:v>
                </c:pt>
                <c:pt idx="12892">
                  <c:v>0,00</c:v>
                </c:pt>
                <c:pt idx="12893">
                  <c:v>0,00</c:v>
                </c:pt>
                <c:pt idx="12894">
                  <c:v>0,00</c:v>
                </c:pt>
                <c:pt idx="12895">
                  <c:v>0,00</c:v>
                </c:pt>
                <c:pt idx="12896">
                  <c:v>0,00</c:v>
                </c:pt>
                <c:pt idx="12897">
                  <c:v>0,00</c:v>
                </c:pt>
                <c:pt idx="12898">
                  <c:v>0,00</c:v>
                </c:pt>
                <c:pt idx="12899">
                  <c:v>0,00</c:v>
                </c:pt>
                <c:pt idx="12900">
                  <c:v>0,00</c:v>
                </c:pt>
                <c:pt idx="12901">
                  <c:v>0,00</c:v>
                </c:pt>
                <c:pt idx="12902">
                  <c:v>0,00</c:v>
                </c:pt>
                <c:pt idx="12903">
                  <c:v>0,00</c:v>
                </c:pt>
                <c:pt idx="12904">
                  <c:v>0,00</c:v>
                </c:pt>
                <c:pt idx="12905">
                  <c:v>0,00</c:v>
                </c:pt>
                <c:pt idx="12906">
                  <c:v>0,00</c:v>
                </c:pt>
                <c:pt idx="12907">
                  <c:v>0,00</c:v>
                </c:pt>
                <c:pt idx="12908">
                  <c:v>0,00</c:v>
                </c:pt>
                <c:pt idx="12909">
                  <c:v>0,00</c:v>
                </c:pt>
                <c:pt idx="12910">
                  <c:v>0,00</c:v>
                </c:pt>
                <c:pt idx="12911">
                  <c:v>0,00</c:v>
                </c:pt>
                <c:pt idx="12912">
                  <c:v>0,00</c:v>
                </c:pt>
                <c:pt idx="12913">
                  <c:v>0,00</c:v>
                </c:pt>
                <c:pt idx="12914">
                  <c:v>0,00</c:v>
                </c:pt>
                <c:pt idx="12915">
                  <c:v>0,00</c:v>
                </c:pt>
                <c:pt idx="12916">
                  <c:v>0,00</c:v>
                </c:pt>
                <c:pt idx="12917">
                  <c:v>0,00</c:v>
                </c:pt>
                <c:pt idx="12918">
                  <c:v>0,00</c:v>
                </c:pt>
                <c:pt idx="12919">
                  <c:v>0,00</c:v>
                </c:pt>
                <c:pt idx="12920">
                  <c:v>0,00</c:v>
                </c:pt>
                <c:pt idx="12921">
                  <c:v>0,00</c:v>
                </c:pt>
                <c:pt idx="12922">
                  <c:v>0,00</c:v>
                </c:pt>
                <c:pt idx="12923">
                  <c:v>0,00</c:v>
                </c:pt>
                <c:pt idx="12924">
                  <c:v>0,00</c:v>
                </c:pt>
                <c:pt idx="12925">
                  <c:v>0,00</c:v>
                </c:pt>
                <c:pt idx="12926">
                  <c:v>0,00</c:v>
                </c:pt>
                <c:pt idx="12927">
                  <c:v>0,00</c:v>
                </c:pt>
                <c:pt idx="12928">
                  <c:v>0,00</c:v>
                </c:pt>
                <c:pt idx="12929">
                  <c:v>0,00</c:v>
                </c:pt>
                <c:pt idx="12930">
                  <c:v>0,00</c:v>
                </c:pt>
                <c:pt idx="12931">
                  <c:v>0,00</c:v>
                </c:pt>
                <c:pt idx="12932">
                  <c:v>0,00</c:v>
                </c:pt>
                <c:pt idx="12933">
                  <c:v>0,00</c:v>
                </c:pt>
                <c:pt idx="12934">
                  <c:v>0,00</c:v>
                </c:pt>
                <c:pt idx="12935">
                  <c:v>0,00</c:v>
                </c:pt>
                <c:pt idx="12936">
                  <c:v>0,00</c:v>
                </c:pt>
                <c:pt idx="12937">
                  <c:v>0,00</c:v>
                </c:pt>
                <c:pt idx="12938">
                  <c:v>0,00</c:v>
                </c:pt>
                <c:pt idx="12939">
                  <c:v>0,00</c:v>
                </c:pt>
                <c:pt idx="12940">
                  <c:v>0,00</c:v>
                </c:pt>
                <c:pt idx="12941">
                  <c:v>0,00</c:v>
                </c:pt>
                <c:pt idx="12942">
                  <c:v>0,00</c:v>
                </c:pt>
                <c:pt idx="12943">
                  <c:v>0,00</c:v>
                </c:pt>
                <c:pt idx="12944">
                  <c:v>0,00</c:v>
                </c:pt>
                <c:pt idx="12945">
                  <c:v>0,00</c:v>
                </c:pt>
                <c:pt idx="12946">
                  <c:v>0,00</c:v>
                </c:pt>
                <c:pt idx="12947">
                  <c:v>0,00</c:v>
                </c:pt>
                <c:pt idx="12948">
                  <c:v>0,00</c:v>
                </c:pt>
                <c:pt idx="12949">
                  <c:v>0,00</c:v>
                </c:pt>
                <c:pt idx="12950">
                  <c:v>0,00</c:v>
                </c:pt>
                <c:pt idx="12951">
                  <c:v>0,00</c:v>
                </c:pt>
                <c:pt idx="12952">
                  <c:v>0,00</c:v>
                </c:pt>
                <c:pt idx="12953">
                  <c:v>0,00</c:v>
                </c:pt>
                <c:pt idx="12954">
                  <c:v>0,00</c:v>
                </c:pt>
                <c:pt idx="12955">
                  <c:v>0,00</c:v>
                </c:pt>
                <c:pt idx="12956">
                  <c:v>0,00</c:v>
                </c:pt>
                <c:pt idx="12957">
                  <c:v>0,00</c:v>
                </c:pt>
                <c:pt idx="12958">
                  <c:v>0,00</c:v>
                </c:pt>
                <c:pt idx="12959">
                  <c:v>0,00</c:v>
                </c:pt>
                <c:pt idx="12960">
                  <c:v>0,00</c:v>
                </c:pt>
                <c:pt idx="12961">
                  <c:v>0,00</c:v>
                </c:pt>
                <c:pt idx="12962">
                  <c:v>0,00</c:v>
                </c:pt>
                <c:pt idx="12963">
                  <c:v>0,00</c:v>
                </c:pt>
                <c:pt idx="12964">
                  <c:v>0,00</c:v>
                </c:pt>
                <c:pt idx="12965">
                  <c:v>0,00</c:v>
                </c:pt>
                <c:pt idx="12966">
                  <c:v>0,00</c:v>
                </c:pt>
                <c:pt idx="12967">
                  <c:v>0,00</c:v>
                </c:pt>
                <c:pt idx="12968">
                  <c:v>0,00</c:v>
                </c:pt>
                <c:pt idx="12969">
                  <c:v>0,00</c:v>
                </c:pt>
                <c:pt idx="12970">
                  <c:v>0,00</c:v>
                </c:pt>
                <c:pt idx="12971">
                  <c:v>0,00</c:v>
                </c:pt>
                <c:pt idx="12972">
                  <c:v>0,00</c:v>
                </c:pt>
                <c:pt idx="12973">
                  <c:v>0,00</c:v>
                </c:pt>
                <c:pt idx="12974">
                  <c:v>0,00</c:v>
                </c:pt>
                <c:pt idx="12975">
                  <c:v>0,00</c:v>
                </c:pt>
                <c:pt idx="12976">
                  <c:v>0,00</c:v>
                </c:pt>
                <c:pt idx="12977">
                  <c:v>0,00</c:v>
                </c:pt>
                <c:pt idx="12978">
                  <c:v>0,00</c:v>
                </c:pt>
                <c:pt idx="12979">
                  <c:v>0,00</c:v>
                </c:pt>
                <c:pt idx="12980">
                  <c:v>0,00</c:v>
                </c:pt>
                <c:pt idx="12981">
                  <c:v>0,00</c:v>
                </c:pt>
                <c:pt idx="12982">
                  <c:v>0,00</c:v>
                </c:pt>
                <c:pt idx="12983">
                  <c:v>0,00</c:v>
                </c:pt>
                <c:pt idx="12984">
                  <c:v>0,00</c:v>
                </c:pt>
                <c:pt idx="12985">
                  <c:v>0,00</c:v>
                </c:pt>
                <c:pt idx="12986">
                  <c:v>0,00</c:v>
                </c:pt>
                <c:pt idx="12987">
                  <c:v>0,00</c:v>
                </c:pt>
                <c:pt idx="12988">
                  <c:v>0,00</c:v>
                </c:pt>
                <c:pt idx="12989">
                  <c:v>0,00</c:v>
                </c:pt>
                <c:pt idx="12990">
                  <c:v>0,00</c:v>
                </c:pt>
                <c:pt idx="12991">
                  <c:v>0,00</c:v>
                </c:pt>
                <c:pt idx="12992">
                  <c:v>0,00</c:v>
                </c:pt>
                <c:pt idx="12993">
                  <c:v>0,00</c:v>
                </c:pt>
                <c:pt idx="12994">
                  <c:v>0,00</c:v>
                </c:pt>
                <c:pt idx="12995">
                  <c:v>0,00</c:v>
                </c:pt>
                <c:pt idx="12996">
                  <c:v>0,00</c:v>
                </c:pt>
                <c:pt idx="12997">
                  <c:v>0,00</c:v>
                </c:pt>
                <c:pt idx="12998">
                  <c:v>0,00</c:v>
                </c:pt>
                <c:pt idx="12999">
                  <c:v>0,00</c:v>
                </c:pt>
                <c:pt idx="13000">
                  <c:v>0,00</c:v>
                </c:pt>
                <c:pt idx="13001">
                  <c:v>0,00</c:v>
                </c:pt>
                <c:pt idx="13002">
                  <c:v>0,00</c:v>
                </c:pt>
                <c:pt idx="13003">
                  <c:v>0,00</c:v>
                </c:pt>
                <c:pt idx="13004">
                  <c:v>0,00</c:v>
                </c:pt>
                <c:pt idx="13005">
                  <c:v>0,00</c:v>
                </c:pt>
                <c:pt idx="13006">
                  <c:v>0,00</c:v>
                </c:pt>
                <c:pt idx="13007">
                  <c:v>0,00</c:v>
                </c:pt>
                <c:pt idx="13008">
                  <c:v>0,00</c:v>
                </c:pt>
                <c:pt idx="13009">
                  <c:v>0,00</c:v>
                </c:pt>
                <c:pt idx="13010">
                  <c:v>0,00</c:v>
                </c:pt>
                <c:pt idx="13011">
                  <c:v>0,00</c:v>
                </c:pt>
                <c:pt idx="13012">
                  <c:v>0,00</c:v>
                </c:pt>
                <c:pt idx="13013">
                  <c:v>0,00</c:v>
                </c:pt>
                <c:pt idx="13014">
                  <c:v>0,00</c:v>
                </c:pt>
                <c:pt idx="13015">
                  <c:v>0,00</c:v>
                </c:pt>
                <c:pt idx="13016">
                  <c:v>0,00</c:v>
                </c:pt>
                <c:pt idx="13017">
                  <c:v>0,00</c:v>
                </c:pt>
                <c:pt idx="13018">
                  <c:v>0,00</c:v>
                </c:pt>
                <c:pt idx="13019">
                  <c:v>0,00</c:v>
                </c:pt>
                <c:pt idx="13020">
                  <c:v>0,00</c:v>
                </c:pt>
                <c:pt idx="13021">
                  <c:v>0,00</c:v>
                </c:pt>
                <c:pt idx="13022">
                  <c:v>0,00</c:v>
                </c:pt>
                <c:pt idx="13023">
                  <c:v>0,00</c:v>
                </c:pt>
                <c:pt idx="13024">
                  <c:v>0,00</c:v>
                </c:pt>
                <c:pt idx="13025">
                  <c:v>0,00</c:v>
                </c:pt>
                <c:pt idx="13026">
                  <c:v>0,00</c:v>
                </c:pt>
                <c:pt idx="13027">
                  <c:v>0,00</c:v>
                </c:pt>
                <c:pt idx="13028">
                  <c:v>0,00</c:v>
                </c:pt>
                <c:pt idx="13029">
                  <c:v>0,00</c:v>
                </c:pt>
                <c:pt idx="13030">
                  <c:v>0,00</c:v>
                </c:pt>
                <c:pt idx="13031">
                  <c:v>0,00</c:v>
                </c:pt>
                <c:pt idx="13032">
                  <c:v>0,00</c:v>
                </c:pt>
                <c:pt idx="13033">
                  <c:v>0,00</c:v>
                </c:pt>
                <c:pt idx="13034">
                  <c:v>0,00</c:v>
                </c:pt>
                <c:pt idx="13035">
                  <c:v>0,00</c:v>
                </c:pt>
                <c:pt idx="13036">
                  <c:v>0,00</c:v>
                </c:pt>
                <c:pt idx="13037">
                  <c:v>0,00</c:v>
                </c:pt>
                <c:pt idx="13038">
                  <c:v>0,00</c:v>
                </c:pt>
                <c:pt idx="13039">
                  <c:v>0,00</c:v>
                </c:pt>
                <c:pt idx="13040">
                  <c:v>0,00</c:v>
                </c:pt>
                <c:pt idx="13041">
                  <c:v>0,00</c:v>
                </c:pt>
                <c:pt idx="13042">
                  <c:v>0,00</c:v>
                </c:pt>
                <c:pt idx="13043">
                  <c:v>0,00</c:v>
                </c:pt>
                <c:pt idx="13044">
                  <c:v>0,00</c:v>
                </c:pt>
                <c:pt idx="13045">
                  <c:v>0,00</c:v>
                </c:pt>
                <c:pt idx="13046">
                  <c:v>0,00</c:v>
                </c:pt>
                <c:pt idx="13047">
                  <c:v>0,00</c:v>
                </c:pt>
                <c:pt idx="13048">
                  <c:v>0,00</c:v>
                </c:pt>
                <c:pt idx="13049">
                  <c:v>0,00</c:v>
                </c:pt>
                <c:pt idx="13050">
                  <c:v>0,00</c:v>
                </c:pt>
                <c:pt idx="13051">
                  <c:v>0,00</c:v>
                </c:pt>
                <c:pt idx="13052">
                  <c:v>0,00</c:v>
                </c:pt>
                <c:pt idx="13053">
                  <c:v>0,00</c:v>
                </c:pt>
                <c:pt idx="13054">
                  <c:v>0,00</c:v>
                </c:pt>
                <c:pt idx="13055">
                  <c:v>0,00</c:v>
                </c:pt>
                <c:pt idx="13056">
                  <c:v>0,00</c:v>
                </c:pt>
                <c:pt idx="13057">
                  <c:v>0,00</c:v>
                </c:pt>
                <c:pt idx="13058">
                  <c:v>0,00</c:v>
                </c:pt>
                <c:pt idx="13059">
                  <c:v>0,00</c:v>
                </c:pt>
                <c:pt idx="13060">
                  <c:v>0,00</c:v>
                </c:pt>
                <c:pt idx="13061">
                  <c:v>0,00</c:v>
                </c:pt>
                <c:pt idx="13062">
                  <c:v>0,00</c:v>
                </c:pt>
                <c:pt idx="13063">
                  <c:v>0,00</c:v>
                </c:pt>
                <c:pt idx="13064">
                  <c:v>0,00</c:v>
                </c:pt>
                <c:pt idx="13065">
                  <c:v>0,00</c:v>
                </c:pt>
                <c:pt idx="13066">
                  <c:v>0,00</c:v>
                </c:pt>
                <c:pt idx="13067">
                  <c:v>0,00</c:v>
                </c:pt>
                <c:pt idx="13068">
                  <c:v>0,00</c:v>
                </c:pt>
                <c:pt idx="13069">
                  <c:v>0,00</c:v>
                </c:pt>
                <c:pt idx="13070">
                  <c:v>0,00</c:v>
                </c:pt>
                <c:pt idx="13071">
                  <c:v>0,00</c:v>
                </c:pt>
                <c:pt idx="13072">
                  <c:v>0,00</c:v>
                </c:pt>
                <c:pt idx="13073">
                  <c:v>0,00</c:v>
                </c:pt>
                <c:pt idx="13074">
                  <c:v>0,00</c:v>
                </c:pt>
                <c:pt idx="13075">
                  <c:v>0,00</c:v>
                </c:pt>
                <c:pt idx="13076">
                  <c:v>0,00</c:v>
                </c:pt>
                <c:pt idx="13077">
                  <c:v>0,00</c:v>
                </c:pt>
                <c:pt idx="13078">
                  <c:v>0,00</c:v>
                </c:pt>
                <c:pt idx="13079">
                  <c:v>0,00</c:v>
                </c:pt>
                <c:pt idx="13080">
                  <c:v>0,00</c:v>
                </c:pt>
                <c:pt idx="13081">
                  <c:v>0,00</c:v>
                </c:pt>
                <c:pt idx="13082">
                  <c:v>0,00</c:v>
                </c:pt>
                <c:pt idx="13083">
                  <c:v>0,00</c:v>
                </c:pt>
                <c:pt idx="13084">
                  <c:v>0,00</c:v>
                </c:pt>
                <c:pt idx="13085">
                  <c:v>0,00</c:v>
                </c:pt>
                <c:pt idx="13086">
                  <c:v>0,00</c:v>
                </c:pt>
                <c:pt idx="13087">
                  <c:v>0,00</c:v>
                </c:pt>
                <c:pt idx="13088">
                  <c:v>0,00</c:v>
                </c:pt>
                <c:pt idx="13089">
                  <c:v>0,00</c:v>
                </c:pt>
                <c:pt idx="13090">
                  <c:v>0,00</c:v>
                </c:pt>
                <c:pt idx="13091">
                  <c:v>0,00</c:v>
                </c:pt>
                <c:pt idx="13092">
                  <c:v>0,00</c:v>
                </c:pt>
                <c:pt idx="13093">
                  <c:v>0,00</c:v>
                </c:pt>
                <c:pt idx="13094">
                  <c:v>0,00</c:v>
                </c:pt>
                <c:pt idx="13095">
                  <c:v>0,00</c:v>
                </c:pt>
                <c:pt idx="13096">
                  <c:v>0,00</c:v>
                </c:pt>
                <c:pt idx="13097">
                  <c:v>0,00</c:v>
                </c:pt>
                <c:pt idx="13098">
                  <c:v>0,00</c:v>
                </c:pt>
                <c:pt idx="13099">
                  <c:v>0,00</c:v>
                </c:pt>
                <c:pt idx="13100">
                  <c:v>0,00</c:v>
                </c:pt>
                <c:pt idx="13101">
                  <c:v>0,00</c:v>
                </c:pt>
                <c:pt idx="13102">
                  <c:v>0,00</c:v>
                </c:pt>
                <c:pt idx="13103">
                  <c:v>0,00</c:v>
                </c:pt>
                <c:pt idx="13104">
                  <c:v>0,00</c:v>
                </c:pt>
                <c:pt idx="13105">
                  <c:v>0,00</c:v>
                </c:pt>
                <c:pt idx="13106">
                  <c:v>0,00</c:v>
                </c:pt>
                <c:pt idx="13107">
                  <c:v>0,00</c:v>
                </c:pt>
                <c:pt idx="13108">
                  <c:v>0,00</c:v>
                </c:pt>
                <c:pt idx="13109">
                  <c:v>0,00</c:v>
                </c:pt>
                <c:pt idx="13110">
                  <c:v>0,00</c:v>
                </c:pt>
                <c:pt idx="13111">
                  <c:v>0,00</c:v>
                </c:pt>
                <c:pt idx="13112">
                  <c:v>0,00</c:v>
                </c:pt>
                <c:pt idx="13113">
                  <c:v>0,00</c:v>
                </c:pt>
                <c:pt idx="13114">
                  <c:v>0,00</c:v>
                </c:pt>
                <c:pt idx="13115">
                  <c:v>0,00</c:v>
                </c:pt>
                <c:pt idx="13116">
                  <c:v>0,00</c:v>
                </c:pt>
                <c:pt idx="13117">
                  <c:v>0,00</c:v>
                </c:pt>
                <c:pt idx="13118">
                  <c:v>0,00</c:v>
                </c:pt>
                <c:pt idx="13119">
                  <c:v>0,00</c:v>
                </c:pt>
                <c:pt idx="13120">
                  <c:v>0,00</c:v>
                </c:pt>
                <c:pt idx="13121">
                  <c:v>0,00</c:v>
                </c:pt>
                <c:pt idx="13122">
                  <c:v>0,00</c:v>
                </c:pt>
                <c:pt idx="13123">
                  <c:v>0,00</c:v>
                </c:pt>
                <c:pt idx="13124">
                  <c:v>0,00</c:v>
                </c:pt>
                <c:pt idx="13125">
                  <c:v>0,00</c:v>
                </c:pt>
                <c:pt idx="13126">
                  <c:v>0,00</c:v>
                </c:pt>
                <c:pt idx="13127">
                  <c:v>0,00</c:v>
                </c:pt>
                <c:pt idx="13128">
                  <c:v>0,00</c:v>
                </c:pt>
                <c:pt idx="13129">
                  <c:v>0,00</c:v>
                </c:pt>
                <c:pt idx="13130">
                  <c:v>0,00</c:v>
                </c:pt>
                <c:pt idx="13131">
                  <c:v>0,00</c:v>
                </c:pt>
                <c:pt idx="13132">
                  <c:v>0,00</c:v>
                </c:pt>
                <c:pt idx="13133">
                  <c:v>0,00</c:v>
                </c:pt>
                <c:pt idx="13134">
                  <c:v>0,00</c:v>
                </c:pt>
                <c:pt idx="13135">
                  <c:v>0,00</c:v>
                </c:pt>
                <c:pt idx="13136">
                  <c:v>0,00</c:v>
                </c:pt>
                <c:pt idx="13137">
                  <c:v>0,00</c:v>
                </c:pt>
                <c:pt idx="13138">
                  <c:v>0,00</c:v>
                </c:pt>
                <c:pt idx="13139">
                  <c:v>0,00</c:v>
                </c:pt>
                <c:pt idx="13140">
                  <c:v>0,00</c:v>
                </c:pt>
                <c:pt idx="13141">
                  <c:v>0,00</c:v>
                </c:pt>
                <c:pt idx="13142">
                  <c:v>0,00</c:v>
                </c:pt>
                <c:pt idx="13143">
                  <c:v>0,00</c:v>
                </c:pt>
                <c:pt idx="13144">
                  <c:v>0,00</c:v>
                </c:pt>
                <c:pt idx="13145">
                  <c:v>0,00</c:v>
                </c:pt>
                <c:pt idx="13146">
                  <c:v>0,00</c:v>
                </c:pt>
                <c:pt idx="13147">
                  <c:v>0,00</c:v>
                </c:pt>
                <c:pt idx="13148">
                  <c:v>0,00</c:v>
                </c:pt>
                <c:pt idx="13149">
                  <c:v>0,00</c:v>
                </c:pt>
                <c:pt idx="13150">
                  <c:v>0,00</c:v>
                </c:pt>
                <c:pt idx="13151">
                  <c:v>0,00</c:v>
                </c:pt>
                <c:pt idx="13152">
                  <c:v>0,00</c:v>
                </c:pt>
                <c:pt idx="13153">
                  <c:v>0,00</c:v>
                </c:pt>
                <c:pt idx="13154">
                  <c:v>0,00</c:v>
                </c:pt>
                <c:pt idx="13155">
                  <c:v>0,00</c:v>
                </c:pt>
                <c:pt idx="13156">
                  <c:v>0,00</c:v>
                </c:pt>
                <c:pt idx="13157">
                  <c:v>0,00</c:v>
                </c:pt>
                <c:pt idx="13158">
                  <c:v>0,00</c:v>
                </c:pt>
                <c:pt idx="13159">
                  <c:v>0,00</c:v>
                </c:pt>
                <c:pt idx="13160">
                  <c:v>0,00</c:v>
                </c:pt>
                <c:pt idx="13161">
                  <c:v>0,00</c:v>
                </c:pt>
                <c:pt idx="13162">
                  <c:v>0,00</c:v>
                </c:pt>
                <c:pt idx="13163">
                  <c:v>0,00</c:v>
                </c:pt>
                <c:pt idx="13164">
                  <c:v>0,00</c:v>
                </c:pt>
                <c:pt idx="13165">
                  <c:v>0,00</c:v>
                </c:pt>
                <c:pt idx="13166">
                  <c:v>0,00</c:v>
                </c:pt>
                <c:pt idx="13167">
                  <c:v>0,00</c:v>
                </c:pt>
                <c:pt idx="13168">
                  <c:v>0,00</c:v>
                </c:pt>
                <c:pt idx="13169">
                  <c:v>0,00</c:v>
                </c:pt>
                <c:pt idx="13170">
                  <c:v>0,00</c:v>
                </c:pt>
                <c:pt idx="13171">
                  <c:v>0,00</c:v>
                </c:pt>
                <c:pt idx="13172">
                  <c:v>0,00</c:v>
                </c:pt>
                <c:pt idx="13173">
                  <c:v>0,00</c:v>
                </c:pt>
                <c:pt idx="13174">
                  <c:v>0,00</c:v>
                </c:pt>
                <c:pt idx="13175">
                  <c:v>0,00</c:v>
                </c:pt>
                <c:pt idx="13176">
                  <c:v>0,00</c:v>
                </c:pt>
                <c:pt idx="13177">
                  <c:v>0,00</c:v>
                </c:pt>
                <c:pt idx="13178">
                  <c:v>0,00</c:v>
                </c:pt>
                <c:pt idx="13179">
                  <c:v>0,00</c:v>
                </c:pt>
                <c:pt idx="13180">
                  <c:v>0,00</c:v>
                </c:pt>
                <c:pt idx="13181">
                  <c:v>0,00</c:v>
                </c:pt>
                <c:pt idx="13182">
                  <c:v>0,00</c:v>
                </c:pt>
                <c:pt idx="13183">
                  <c:v>0,00</c:v>
                </c:pt>
                <c:pt idx="13184">
                  <c:v>0,00</c:v>
                </c:pt>
                <c:pt idx="13185">
                  <c:v>0,00</c:v>
                </c:pt>
                <c:pt idx="13186">
                  <c:v>0,00</c:v>
                </c:pt>
                <c:pt idx="13187">
                  <c:v>0,00</c:v>
                </c:pt>
                <c:pt idx="13188">
                  <c:v>0,00</c:v>
                </c:pt>
                <c:pt idx="13189">
                  <c:v>0,00</c:v>
                </c:pt>
                <c:pt idx="13190">
                  <c:v>0,00</c:v>
                </c:pt>
                <c:pt idx="13191">
                  <c:v>0,00</c:v>
                </c:pt>
                <c:pt idx="13192">
                  <c:v>0,00</c:v>
                </c:pt>
                <c:pt idx="13193">
                  <c:v>0,00</c:v>
                </c:pt>
                <c:pt idx="13194">
                  <c:v>0,00</c:v>
                </c:pt>
                <c:pt idx="13195">
                  <c:v>0,00</c:v>
                </c:pt>
                <c:pt idx="13196">
                  <c:v>0,00</c:v>
                </c:pt>
                <c:pt idx="13197">
                  <c:v>0,00</c:v>
                </c:pt>
                <c:pt idx="13198">
                  <c:v>0,00</c:v>
                </c:pt>
                <c:pt idx="13199">
                  <c:v>0,00</c:v>
                </c:pt>
                <c:pt idx="13200">
                  <c:v>70</c:v>
                </c:pt>
                <c:pt idx="13201">
                  <c:v>69</c:v>
                </c:pt>
                <c:pt idx="13202">
                  <c:v>68</c:v>
                </c:pt>
                <c:pt idx="13203">
                  <c:v>67</c:v>
                </c:pt>
                <c:pt idx="13204">
                  <c:v>66</c:v>
                </c:pt>
                <c:pt idx="13205">
                  <c:v>65</c:v>
                </c:pt>
                <c:pt idx="13206">
                  <c:v>64</c:v>
                </c:pt>
                <c:pt idx="13207">
                  <c:v>63</c:v>
                </c:pt>
                <c:pt idx="13208">
                  <c:v>62</c:v>
                </c:pt>
                <c:pt idx="13209">
                  <c:v>61</c:v>
                </c:pt>
                <c:pt idx="13210">
                  <c:v>60</c:v>
                </c:pt>
                <c:pt idx="13211">
                  <c:v>59</c:v>
                </c:pt>
                <c:pt idx="13212">
                  <c:v>58</c:v>
                </c:pt>
                <c:pt idx="13213">
                  <c:v>57</c:v>
                </c:pt>
                <c:pt idx="13214">
                  <c:v>56</c:v>
                </c:pt>
                <c:pt idx="13215">
                  <c:v>55</c:v>
                </c:pt>
                <c:pt idx="13216">
                  <c:v>54</c:v>
                </c:pt>
                <c:pt idx="13217">
                  <c:v>53</c:v>
                </c:pt>
                <c:pt idx="13218">
                  <c:v>52</c:v>
                </c:pt>
                <c:pt idx="13219">
                  <c:v>51</c:v>
                </c:pt>
                <c:pt idx="13220">
                  <c:v>50</c:v>
                </c:pt>
                <c:pt idx="13221">
                  <c:v>49</c:v>
                </c:pt>
                <c:pt idx="13222">
                  <c:v>48</c:v>
                </c:pt>
                <c:pt idx="13223">
                  <c:v>47</c:v>
                </c:pt>
                <c:pt idx="13224">
                  <c:v>46</c:v>
                </c:pt>
                <c:pt idx="13225">
                  <c:v>45</c:v>
                </c:pt>
                <c:pt idx="13226">
                  <c:v>44</c:v>
                </c:pt>
                <c:pt idx="13227">
                  <c:v>43</c:v>
                </c:pt>
                <c:pt idx="13228">
                  <c:v>42</c:v>
                </c:pt>
                <c:pt idx="13229">
                  <c:v>41</c:v>
                </c:pt>
                <c:pt idx="13230">
                  <c:v>40</c:v>
                </c:pt>
                <c:pt idx="13231">
                  <c:v>39</c:v>
                </c:pt>
                <c:pt idx="13232">
                  <c:v>38</c:v>
                </c:pt>
                <c:pt idx="13233">
                  <c:v>37</c:v>
                </c:pt>
                <c:pt idx="13234">
                  <c:v>36</c:v>
                </c:pt>
                <c:pt idx="13235">
                  <c:v>35</c:v>
                </c:pt>
                <c:pt idx="13236">
                  <c:v>34</c:v>
                </c:pt>
                <c:pt idx="13237">
                  <c:v>33</c:v>
                </c:pt>
                <c:pt idx="13238">
                  <c:v>32</c:v>
                </c:pt>
                <c:pt idx="13239">
                  <c:v>31</c:v>
                </c:pt>
                <c:pt idx="13240">
                  <c:v>30</c:v>
                </c:pt>
                <c:pt idx="13241">
                  <c:v>29</c:v>
                </c:pt>
                <c:pt idx="13242">
                  <c:v>28</c:v>
                </c:pt>
                <c:pt idx="13243">
                  <c:v>27</c:v>
                </c:pt>
                <c:pt idx="13244">
                  <c:v>26</c:v>
                </c:pt>
                <c:pt idx="13245">
                  <c:v>25</c:v>
                </c:pt>
                <c:pt idx="13246">
                  <c:v>24</c:v>
                </c:pt>
                <c:pt idx="13247">
                  <c:v>23</c:v>
                </c:pt>
                <c:pt idx="13248">
                  <c:v>22</c:v>
                </c:pt>
                <c:pt idx="13249">
                  <c:v>21</c:v>
                </c:pt>
                <c:pt idx="13250">
                  <c:v>20</c:v>
                </c:pt>
                <c:pt idx="13251">
                  <c:v>19</c:v>
                </c:pt>
                <c:pt idx="13252">
                  <c:v>18</c:v>
                </c:pt>
                <c:pt idx="13253">
                  <c:v>17</c:v>
                </c:pt>
                <c:pt idx="13254">
                  <c:v>16</c:v>
                </c:pt>
                <c:pt idx="13255">
                  <c:v>15</c:v>
                </c:pt>
                <c:pt idx="13256">
                  <c:v>14</c:v>
                </c:pt>
                <c:pt idx="13257">
                  <c:v>13</c:v>
                </c:pt>
                <c:pt idx="13258">
                  <c:v>12</c:v>
                </c:pt>
                <c:pt idx="13259">
                  <c:v>11</c:v>
                </c:pt>
                <c:pt idx="13260">
                  <c:v>10</c:v>
                </c:pt>
                <c:pt idx="13261">
                  <c:v>9</c:v>
                </c:pt>
                <c:pt idx="13262">
                  <c:v>8</c:v>
                </c:pt>
                <c:pt idx="13263">
                  <c:v>7</c:v>
                </c:pt>
                <c:pt idx="13264">
                  <c:v>6</c:v>
                </c:pt>
                <c:pt idx="13265">
                  <c:v>5</c:v>
                </c:pt>
                <c:pt idx="13266">
                  <c:v>4</c:v>
                </c:pt>
                <c:pt idx="13267">
                  <c:v>3</c:v>
                </c:pt>
                <c:pt idx="13268">
                  <c:v>2</c:v>
                </c:pt>
                <c:pt idx="13269">
                  <c:v>1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384,82</c:v>
                </c:pt>
                <c:pt idx="13801">
                  <c:v>383,06</c:v>
                </c:pt>
                <c:pt idx="13802">
                  <c:v>381,96</c:v>
                </c:pt>
                <c:pt idx="13803">
                  <c:v>379,96</c:v>
                </c:pt>
                <c:pt idx="13804">
                  <c:v>343,43</c:v>
                </c:pt>
                <c:pt idx="13805">
                  <c:v>341,59</c:v>
                </c:pt>
                <c:pt idx="13806">
                  <c:v>339,85</c:v>
                </c:pt>
                <c:pt idx="13807">
                  <c:v>338,83</c:v>
                </c:pt>
                <c:pt idx="13808">
                  <c:v>337,72</c:v>
                </c:pt>
                <c:pt idx="13809">
                  <c:v>336,64</c:v>
                </c:pt>
                <c:pt idx="13810">
                  <c:v>335,64</c:v>
                </c:pt>
                <c:pt idx="13811">
                  <c:v>334,60</c:v>
                </c:pt>
                <c:pt idx="13812">
                  <c:v>333,52</c:v>
                </c:pt>
                <c:pt idx="13813">
                  <c:v>316,74</c:v>
                </c:pt>
                <c:pt idx="13814">
                  <c:v>315,02</c:v>
                </c:pt>
                <c:pt idx="13815">
                  <c:v>306,42</c:v>
                </c:pt>
                <c:pt idx="13816">
                  <c:v>296,29</c:v>
                </c:pt>
                <c:pt idx="13817">
                  <c:v>295,28</c:v>
                </c:pt>
                <c:pt idx="13818">
                  <c:v>294,23</c:v>
                </c:pt>
                <c:pt idx="13819">
                  <c:v>293,18</c:v>
                </c:pt>
                <c:pt idx="13820">
                  <c:v>292,11</c:v>
                </c:pt>
                <c:pt idx="13821">
                  <c:v>287,18</c:v>
                </c:pt>
                <c:pt idx="13822">
                  <c:v>286,12</c:v>
                </c:pt>
                <c:pt idx="13823">
                  <c:v>278,30</c:v>
                </c:pt>
                <c:pt idx="13824">
                  <c:v>267,43</c:v>
                </c:pt>
                <c:pt idx="13825">
                  <c:v>263,05</c:v>
                </c:pt>
                <c:pt idx="13826">
                  <c:v>257,41</c:v>
                </c:pt>
                <c:pt idx="13827">
                  <c:v>254,42</c:v>
                </c:pt>
                <c:pt idx="13828">
                  <c:v>251,84</c:v>
                </c:pt>
                <c:pt idx="13829">
                  <c:v>250,80</c:v>
                </c:pt>
                <c:pt idx="13830">
                  <c:v>249,60</c:v>
                </c:pt>
                <c:pt idx="13831">
                  <c:v>248,04</c:v>
                </c:pt>
                <c:pt idx="13832">
                  <c:v>246,79</c:v>
                </c:pt>
                <c:pt idx="13833">
                  <c:v>243,80</c:v>
                </c:pt>
                <c:pt idx="13834">
                  <c:v>242,70</c:v>
                </c:pt>
                <c:pt idx="13835">
                  <c:v>240,73</c:v>
                </c:pt>
                <c:pt idx="13836">
                  <c:v>239,12</c:v>
                </c:pt>
                <c:pt idx="13837">
                  <c:v>237,96</c:v>
                </c:pt>
                <c:pt idx="13838">
                  <c:v>236,94</c:v>
                </c:pt>
                <c:pt idx="13839">
                  <c:v>235,87</c:v>
                </c:pt>
                <c:pt idx="13840">
                  <c:v>234,83</c:v>
                </c:pt>
                <c:pt idx="13841">
                  <c:v>233,80</c:v>
                </c:pt>
                <c:pt idx="13842">
                  <c:v>232,78</c:v>
                </c:pt>
                <c:pt idx="13843">
                  <c:v>229,64</c:v>
                </c:pt>
                <c:pt idx="13844">
                  <c:v>223,96</c:v>
                </c:pt>
                <c:pt idx="13845">
                  <c:v>222,35</c:v>
                </c:pt>
                <c:pt idx="13846">
                  <c:v>212,22</c:v>
                </c:pt>
                <c:pt idx="13847">
                  <c:v>207,04</c:v>
                </c:pt>
                <c:pt idx="13848">
                  <c:v>201,76</c:v>
                </c:pt>
                <c:pt idx="13849">
                  <c:v>200,73</c:v>
                </c:pt>
                <c:pt idx="13850">
                  <c:v>199,72</c:v>
                </c:pt>
                <c:pt idx="13851">
                  <c:v>191,38</c:v>
                </c:pt>
                <c:pt idx="13852">
                  <c:v>190,38</c:v>
                </c:pt>
                <c:pt idx="13853">
                  <c:v>188,54</c:v>
                </c:pt>
                <c:pt idx="13854">
                  <c:v>187,49</c:v>
                </c:pt>
                <c:pt idx="13855">
                  <c:v>186,46</c:v>
                </c:pt>
                <c:pt idx="13856">
                  <c:v>185,45</c:v>
                </c:pt>
                <c:pt idx="13857">
                  <c:v>184,44</c:v>
                </c:pt>
                <c:pt idx="13858">
                  <c:v>183,41</c:v>
                </c:pt>
                <c:pt idx="13859">
                  <c:v>182,36</c:v>
                </c:pt>
                <c:pt idx="13860">
                  <c:v>177,54</c:v>
                </c:pt>
                <c:pt idx="13861">
                  <c:v>176,45</c:v>
                </c:pt>
                <c:pt idx="13862">
                  <c:v>175,44</c:v>
                </c:pt>
                <c:pt idx="13863">
                  <c:v>174,35</c:v>
                </c:pt>
                <c:pt idx="13864">
                  <c:v>169,10</c:v>
                </c:pt>
                <c:pt idx="13865">
                  <c:v>167,90</c:v>
                </c:pt>
                <c:pt idx="13866">
                  <c:v>164,63</c:v>
                </c:pt>
                <c:pt idx="13867">
                  <c:v>161,95</c:v>
                </c:pt>
                <c:pt idx="13868">
                  <c:v>156,44</c:v>
                </c:pt>
                <c:pt idx="13869">
                  <c:v>151,76</c:v>
                </c:pt>
                <c:pt idx="13870">
                  <c:v>150,72</c:v>
                </c:pt>
                <c:pt idx="13871">
                  <c:v>142,32</c:v>
                </c:pt>
                <c:pt idx="13872">
                  <c:v>142,20</c:v>
                </c:pt>
                <c:pt idx="13873">
                  <c:v>138,09</c:v>
                </c:pt>
                <c:pt idx="13874">
                  <c:v>137,85</c:v>
                </c:pt>
                <c:pt idx="13875">
                  <c:v>137,80</c:v>
                </c:pt>
                <c:pt idx="13876">
                  <c:v>134,10</c:v>
                </c:pt>
                <c:pt idx="13877">
                  <c:v>134,02</c:v>
                </c:pt>
                <c:pt idx="13878">
                  <c:v>133,86</c:v>
                </c:pt>
                <c:pt idx="13879">
                  <c:v>130,58</c:v>
                </c:pt>
                <c:pt idx="13880">
                  <c:v>121,21</c:v>
                </c:pt>
                <c:pt idx="13881">
                  <c:v>104,67</c:v>
                </c:pt>
                <c:pt idx="13882">
                  <c:v>104,55</c:v>
                </c:pt>
                <c:pt idx="13883">
                  <c:v>104,53</c:v>
                </c:pt>
                <c:pt idx="13884">
                  <c:v>104,31</c:v>
                </c:pt>
                <c:pt idx="13885">
                  <c:v>103,64</c:v>
                </c:pt>
                <c:pt idx="13886">
                  <c:v>100,74</c:v>
                </c:pt>
                <c:pt idx="13887">
                  <c:v>100,72</c:v>
                </c:pt>
                <c:pt idx="13888">
                  <c:v>100,70</c:v>
                </c:pt>
                <c:pt idx="13889">
                  <c:v>100,68</c:v>
                </c:pt>
                <c:pt idx="13890">
                  <c:v>100,66</c:v>
                </c:pt>
                <c:pt idx="13891">
                  <c:v>100,61</c:v>
                </c:pt>
                <c:pt idx="13892">
                  <c:v>100,57</c:v>
                </c:pt>
                <c:pt idx="13893">
                  <c:v>100,57</c:v>
                </c:pt>
                <c:pt idx="13894">
                  <c:v>100,55</c:v>
                </c:pt>
                <c:pt idx="13895">
                  <c:v>100,52</c:v>
                </c:pt>
                <c:pt idx="13896">
                  <c:v>100,41</c:v>
                </c:pt>
                <c:pt idx="13897">
                  <c:v>92,35</c:v>
                </c:pt>
                <c:pt idx="13898">
                  <c:v>92,28</c:v>
                </c:pt>
                <c:pt idx="13899">
                  <c:v>92,26</c:v>
                </c:pt>
                <c:pt idx="13900">
                  <c:v>92,26</c:v>
                </c:pt>
                <c:pt idx="13901">
                  <c:v>87,25</c:v>
                </c:pt>
                <c:pt idx="13902">
                  <c:v>87,25</c:v>
                </c:pt>
                <c:pt idx="13903">
                  <c:v>84,00</c:v>
                </c:pt>
                <c:pt idx="13904">
                  <c:v>83,91</c:v>
                </c:pt>
                <c:pt idx="13905">
                  <c:v>80,62</c:v>
                </c:pt>
                <c:pt idx="13906">
                  <c:v>75,22</c:v>
                </c:pt>
                <c:pt idx="13907">
                  <c:v>73,84</c:v>
                </c:pt>
                <c:pt idx="13908">
                  <c:v>67,39</c:v>
                </c:pt>
                <c:pt idx="13909">
                  <c:v>67,35</c:v>
                </c:pt>
                <c:pt idx="13910">
                  <c:v>67,35</c:v>
                </c:pt>
                <c:pt idx="13911">
                  <c:v>67,31</c:v>
                </c:pt>
                <c:pt idx="13912">
                  <c:v>67,31</c:v>
                </c:pt>
                <c:pt idx="13913">
                  <c:v>67,29</c:v>
                </c:pt>
                <c:pt idx="13914">
                  <c:v>67,25</c:v>
                </c:pt>
                <c:pt idx="13915">
                  <c:v>67,24</c:v>
                </c:pt>
                <c:pt idx="13916">
                  <c:v>67,24</c:v>
                </c:pt>
                <c:pt idx="13917">
                  <c:v>67,23</c:v>
                </c:pt>
                <c:pt idx="13918">
                  <c:v>67,14</c:v>
                </c:pt>
                <c:pt idx="13919">
                  <c:v>67,09</c:v>
                </c:pt>
                <c:pt idx="13920">
                  <c:v>66,94</c:v>
                </c:pt>
                <c:pt idx="13921">
                  <c:v>66,90</c:v>
                </c:pt>
                <c:pt idx="13922">
                  <c:v>58,92</c:v>
                </c:pt>
                <c:pt idx="13923">
                  <c:v>58,91</c:v>
                </c:pt>
                <c:pt idx="13924">
                  <c:v>53,92</c:v>
                </c:pt>
                <c:pt idx="13925">
                  <c:v>53,88</c:v>
                </c:pt>
                <c:pt idx="13926">
                  <c:v>50,27</c:v>
                </c:pt>
                <c:pt idx="13927">
                  <c:v>40,42</c:v>
                </c:pt>
                <c:pt idx="13928">
                  <c:v>40,36</c:v>
                </c:pt>
                <c:pt idx="13929">
                  <c:v>33,92</c:v>
                </c:pt>
                <c:pt idx="13930">
                  <c:v>33,89</c:v>
                </c:pt>
                <c:pt idx="13931">
                  <c:v>33,84</c:v>
                </c:pt>
                <c:pt idx="13932">
                  <c:v>33,58</c:v>
                </c:pt>
                <c:pt idx="13933">
                  <c:v>25,15</c:v>
                </c:pt>
                <c:pt idx="13934">
                  <c:v>0,59</c:v>
                </c:pt>
                <c:pt idx="13935">
                  <c:v>0,57</c:v>
                </c:pt>
                <c:pt idx="13936">
                  <c:v>0,53</c:v>
                </c:pt>
                <c:pt idx="13937">
                  <c:v>0,52</c:v>
                </c:pt>
                <c:pt idx="13938">
                  <c:v>0,31</c:v>
                </c:pt>
                <c:pt idx="13939">
                  <c:v>0,31</c:v>
                </c:pt>
                <c:pt idx="13940">
                  <c:v>0,17</c:v>
                </c:pt>
                <c:pt idx="13941">
                  <c:v>0,16</c:v>
                </c:pt>
                <c:pt idx="13942">
                  <c:v>0,00</c:v>
                </c:pt>
                <c:pt idx="13943">
                  <c:v>0,00</c:v>
                </c:pt>
                <c:pt idx="13944">
                  <c:v>0,00</c:v>
                </c:pt>
                <c:pt idx="13945">
                  <c:v>0,00</c:v>
                </c:pt>
                <c:pt idx="13946">
                  <c:v>0,00</c:v>
                </c:pt>
                <c:pt idx="13947">
                  <c:v>0,00</c:v>
                </c:pt>
                <c:pt idx="13948">
                  <c:v>0,00</c:v>
                </c:pt>
                <c:pt idx="13949">
                  <c:v>0,00</c:v>
                </c:pt>
                <c:pt idx="13950">
                  <c:v>0,00</c:v>
                </c:pt>
                <c:pt idx="13951">
                  <c:v>0,00</c:v>
                </c:pt>
                <c:pt idx="13952">
                  <c:v>0,00</c:v>
                </c:pt>
                <c:pt idx="13953">
                  <c:v>0,00</c:v>
                </c:pt>
                <c:pt idx="13954">
                  <c:v>0,00</c:v>
                </c:pt>
                <c:pt idx="13955">
                  <c:v>0,00</c:v>
                </c:pt>
                <c:pt idx="13956">
                  <c:v>0,00</c:v>
                </c:pt>
                <c:pt idx="13957">
                  <c:v>0,00</c:v>
                </c:pt>
                <c:pt idx="13958">
                  <c:v>0,00</c:v>
                </c:pt>
                <c:pt idx="13959">
                  <c:v>0,00</c:v>
                </c:pt>
                <c:pt idx="13960">
                  <c:v>0,00</c:v>
                </c:pt>
                <c:pt idx="13961">
                  <c:v>0,00</c:v>
                </c:pt>
                <c:pt idx="13962">
                  <c:v>0,00</c:v>
                </c:pt>
                <c:pt idx="13963">
                  <c:v>0,00</c:v>
                </c:pt>
                <c:pt idx="13964">
                  <c:v>0,00</c:v>
                </c:pt>
                <c:pt idx="13965">
                  <c:v>0,00</c:v>
                </c:pt>
                <c:pt idx="13966">
                  <c:v>0,00</c:v>
                </c:pt>
                <c:pt idx="13967">
                  <c:v>0,00</c:v>
                </c:pt>
                <c:pt idx="13968">
                  <c:v>0,00</c:v>
                </c:pt>
                <c:pt idx="13969">
                  <c:v>0,00</c:v>
                </c:pt>
                <c:pt idx="13970">
                  <c:v>0,00</c:v>
                </c:pt>
                <c:pt idx="13971">
                  <c:v>0,00</c:v>
                </c:pt>
                <c:pt idx="13972">
                  <c:v>0,00</c:v>
                </c:pt>
                <c:pt idx="13973">
                  <c:v>0,00</c:v>
                </c:pt>
                <c:pt idx="13974">
                  <c:v>0,00</c:v>
                </c:pt>
                <c:pt idx="13975">
                  <c:v>0,00</c:v>
                </c:pt>
                <c:pt idx="13976">
                  <c:v>0,00</c:v>
                </c:pt>
                <c:pt idx="13977">
                  <c:v>0,00</c:v>
                </c:pt>
                <c:pt idx="13978">
                  <c:v>0,00</c:v>
                </c:pt>
                <c:pt idx="13979">
                  <c:v>0,00</c:v>
                </c:pt>
                <c:pt idx="13980">
                  <c:v>0,00</c:v>
                </c:pt>
                <c:pt idx="13981">
                  <c:v>0,00</c:v>
                </c:pt>
                <c:pt idx="13982">
                  <c:v>0,00</c:v>
                </c:pt>
                <c:pt idx="13983">
                  <c:v>0,00</c:v>
                </c:pt>
                <c:pt idx="13984">
                  <c:v>0,00</c:v>
                </c:pt>
                <c:pt idx="13985">
                  <c:v>0,00</c:v>
                </c:pt>
                <c:pt idx="13986">
                  <c:v>0,00</c:v>
                </c:pt>
                <c:pt idx="13987">
                  <c:v>0,00</c:v>
                </c:pt>
                <c:pt idx="13988">
                  <c:v>0,00</c:v>
                </c:pt>
                <c:pt idx="13989">
                  <c:v>0,00</c:v>
                </c:pt>
                <c:pt idx="13990">
                  <c:v>0,00</c:v>
                </c:pt>
                <c:pt idx="13991">
                  <c:v>0,00</c:v>
                </c:pt>
                <c:pt idx="13992">
                  <c:v>0,00</c:v>
                </c:pt>
                <c:pt idx="13993">
                  <c:v>0,00</c:v>
                </c:pt>
                <c:pt idx="13994">
                  <c:v>0,00</c:v>
                </c:pt>
                <c:pt idx="13995">
                  <c:v>0,00</c:v>
                </c:pt>
                <c:pt idx="13996">
                  <c:v>0,00</c:v>
                </c:pt>
                <c:pt idx="13997">
                  <c:v>0,00</c:v>
                </c:pt>
                <c:pt idx="13998">
                  <c:v>0,00</c:v>
                </c:pt>
                <c:pt idx="13999">
                  <c:v>0,00</c:v>
                </c:pt>
                <c:pt idx="14000">
                  <c:v>0,00</c:v>
                </c:pt>
                <c:pt idx="14001">
                  <c:v>0,00</c:v>
                </c:pt>
                <c:pt idx="14002">
                  <c:v>0,00</c:v>
                </c:pt>
                <c:pt idx="14003">
                  <c:v>0,00</c:v>
                </c:pt>
                <c:pt idx="14004">
                  <c:v>0,00</c:v>
                </c:pt>
                <c:pt idx="14005">
                  <c:v>0,00</c:v>
                </c:pt>
                <c:pt idx="14006">
                  <c:v>0,00</c:v>
                </c:pt>
                <c:pt idx="14007">
                  <c:v>0,00</c:v>
                </c:pt>
                <c:pt idx="14008">
                  <c:v>0,00</c:v>
                </c:pt>
                <c:pt idx="14009">
                  <c:v>0,00</c:v>
                </c:pt>
                <c:pt idx="14010">
                  <c:v>0,00</c:v>
                </c:pt>
                <c:pt idx="14011">
                  <c:v>0,00</c:v>
                </c:pt>
                <c:pt idx="14012">
                  <c:v>0,00</c:v>
                </c:pt>
                <c:pt idx="14013">
                  <c:v>0,00</c:v>
                </c:pt>
                <c:pt idx="14014">
                  <c:v>0,00</c:v>
                </c:pt>
                <c:pt idx="14015">
                  <c:v>0,00</c:v>
                </c:pt>
                <c:pt idx="14016">
                  <c:v>0,00</c:v>
                </c:pt>
                <c:pt idx="14017">
                  <c:v>0,00</c:v>
                </c:pt>
                <c:pt idx="14018">
                  <c:v>0,00</c:v>
                </c:pt>
                <c:pt idx="14019">
                  <c:v>0,00</c:v>
                </c:pt>
                <c:pt idx="14020">
                  <c:v>0,00</c:v>
                </c:pt>
                <c:pt idx="14021">
                  <c:v>0,00</c:v>
                </c:pt>
                <c:pt idx="14022">
                  <c:v>0,00</c:v>
                </c:pt>
                <c:pt idx="14023">
                  <c:v>0,00</c:v>
                </c:pt>
                <c:pt idx="14024">
                  <c:v>0,00</c:v>
                </c:pt>
                <c:pt idx="14025">
                  <c:v>0,00</c:v>
                </c:pt>
                <c:pt idx="14026">
                  <c:v>0,00</c:v>
                </c:pt>
                <c:pt idx="14027">
                  <c:v>0,00</c:v>
                </c:pt>
                <c:pt idx="14028">
                  <c:v>0,00</c:v>
                </c:pt>
                <c:pt idx="14029">
                  <c:v>0,00</c:v>
                </c:pt>
                <c:pt idx="14030">
                  <c:v>0,00</c:v>
                </c:pt>
                <c:pt idx="14031">
                  <c:v>0,00</c:v>
                </c:pt>
                <c:pt idx="14032">
                  <c:v>0,00</c:v>
                </c:pt>
                <c:pt idx="14033">
                  <c:v>0,00</c:v>
                </c:pt>
                <c:pt idx="14034">
                  <c:v>0,00</c:v>
                </c:pt>
                <c:pt idx="14035">
                  <c:v>0,00</c:v>
                </c:pt>
                <c:pt idx="14036">
                  <c:v>0,00</c:v>
                </c:pt>
                <c:pt idx="14037">
                  <c:v>0,00</c:v>
                </c:pt>
                <c:pt idx="14038">
                  <c:v>0,00</c:v>
                </c:pt>
                <c:pt idx="14039">
                  <c:v>0,00</c:v>
                </c:pt>
                <c:pt idx="14040">
                  <c:v>0,00</c:v>
                </c:pt>
                <c:pt idx="14041">
                  <c:v>0,00</c:v>
                </c:pt>
                <c:pt idx="14042">
                  <c:v>0,00</c:v>
                </c:pt>
                <c:pt idx="14043">
                  <c:v>0,00</c:v>
                </c:pt>
                <c:pt idx="14044">
                  <c:v>0,00</c:v>
                </c:pt>
                <c:pt idx="14045">
                  <c:v>0,00</c:v>
                </c:pt>
                <c:pt idx="14046">
                  <c:v>0,00</c:v>
                </c:pt>
                <c:pt idx="14047">
                  <c:v>0,00</c:v>
                </c:pt>
                <c:pt idx="14048">
                  <c:v>0,00</c:v>
                </c:pt>
                <c:pt idx="14049">
                  <c:v>0,00</c:v>
                </c:pt>
                <c:pt idx="14050">
                  <c:v>0,00</c:v>
                </c:pt>
                <c:pt idx="14051">
                  <c:v>0,00</c:v>
                </c:pt>
                <c:pt idx="14052">
                  <c:v>0,00</c:v>
                </c:pt>
                <c:pt idx="14053">
                  <c:v>0,00</c:v>
                </c:pt>
                <c:pt idx="14054">
                  <c:v>0,00</c:v>
                </c:pt>
                <c:pt idx="14055">
                  <c:v>0,00</c:v>
                </c:pt>
                <c:pt idx="14056">
                  <c:v>0,00</c:v>
                </c:pt>
                <c:pt idx="14057">
                  <c:v>0,00</c:v>
                </c:pt>
                <c:pt idx="14058">
                  <c:v>0,00</c:v>
                </c:pt>
                <c:pt idx="14059">
                  <c:v>0,00</c:v>
                </c:pt>
                <c:pt idx="14060">
                  <c:v>0,00</c:v>
                </c:pt>
                <c:pt idx="14061">
                  <c:v>0,00</c:v>
                </c:pt>
                <c:pt idx="14062">
                  <c:v>0,00</c:v>
                </c:pt>
                <c:pt idx="14063">
                  <c:v>0,00</c:v>
                </c:pt>
                <c:pt idx="14064">
                  <c:v>0,00</c:v>
                </c:pt>
                <c:pt idx="14065">
                  <c:v>0,00</c:v>
                </c:pt>
                <c:pt idx="14066">
                  <c:v>0,00</c:v>
                </c:pt>
                <c:pt idx="14067">
                  <c:v>0,00</c:v>
                </c:pt>
                <c:pt idx="14068">
                  <c:v>0,00</c:v>
                </c:pt>
                <c:pt idx="14069">
                  <c:v>0,00</c:v>
                </c:pt>
                <c:pt idx="14070">
                  <c:v>0,00</c:v>
                </c:pt>
                <c:pt idx="14071">
                  <c:v>0,00</c:v>
                </c:pt>
                <c:pt idx="14072">
                  <c:v>0,00</c:v>
                </c:pt>
                <c:pt idx="14073">
                  <c:v>0,00</c:v>
                </c:pt>
                <c:pt idx="14074">
                  <c:v>0,00</c:v>
                </c:pt>
                <c:pt idx="14075">
                  <c:v>0,00</c:v>
                </c:pt>
                <c:pt idx="14076">
                  <c:v>0,00</c:v>
                </c:pt>
                <c:pt idx="14077">
                  <c:v>0,00</c:v>
                </c:pt>
                <c:pt idx="14078">
                  <c:v>0,00</c:v>
                </c:pt>
                <c:pt idx="14079">
                  <c:v>0,00</c:v>
                </c:pt>
                <c:pt idx="14080">
                  <c:v>0,00</c:v>
                </c:pt>
                <c:pt idx="14081">
                  <c:v>0,00</c:v>
                </c:pt>
                <c:pt idx="14082">
                  <c:v>0,00</c:v>
                </c:pt>
                <c:pt idx="14083">
                  <c:v>0,00</c:v>
                </c:pt>
                <c:pt idx="14084">
                  <c:v>0,00</c:v>
                </c:pt>
                <c:pt idx="14085">
                  <c:v>0,00</c:v>
                </c:pt>
                <c:pt idx="14086">
                  <c:v>0,00</c:v>
                </c:pt>
                <c:pt idx="14087">
                  <c:v>0,00</c:v>
                </c:pt>
                <c:pt idx="14088">
                  <c:v>0,00</c:v>
                </c:pt>
                <c:pt idx="14089">
                  <c:v>0,00</c:v>
                </c:pt>
                <c:pt idx="14090">
                  <c:v>0,00</c:v>
                </c:pt>
                <c:pt idx="14091">
                  <c:v>0,00</c:v>
                </c:pt>
                <c:pt idx="14092">
                  <c:v>0,00</c:v>
                </c:pt>
                <c:pt idx="14093">
                  <c:v>0,00</c:v>
                </c:pt>
                <c:pt idx="14094">
                  <c:v>0,00</c:v>
                </c:pt>
                <c:pt idx="14095">
                  <c:v>0,00</c:v>
                </c:pt>
                <c:pt idx="14096">
                  <c:v>0,00</c:v>
                </c:pt>
                <c:pt idx="14097">
                  <c:v>0,00</c:v>
                </c:pt>
                <c:pt idx="14098">
                  <c:v>0,00</c:v>
                </c:pt>
                <c:pt idx="14099">
                  <c:v>0,00</c:v>
                </c:pt>
                <c:pt idx="14100">
                  <c:v>0,00</c:v>
                </c:pt>
                <c:pt idx="14101">
                  <c:v>0,00</c:v>
                </c:pt>
                <c:pt idx="14102">
                  <c:v>0,00</c:v>
                </c:pt>
                <c:pt idx="14103">
                  <c:v>0,00</c:v>
                </c:pt>
                <c:pt idx="14104">
                  <c:v>0,00</c:v>
                </c:pt>
                <c:pt idx="14105">
                  <c:v>0,00</c:v>
                </c:pt>
                <c:pt idx="14106">
                  <c:v>0,00</c:v>
                </c:pt>
                <c:pt idx="14107">
                  <c:v>0,00</c:v>
                </c:pt>
                <c:pt idx="14108">
                  <c:v>0,00</c:v>
                </c:pt>
                <c:pt idx="14109">
                  <c:v>0,00</c:v>
                </c:pt>
                <c:pt idx="14110">
                  <c:v>0,00</c:v>
                </c:pt>
                <c:pt idx="14111">
                  <c:v>0,00</c:v>
                </c:pt>
                <c:pt idx="14112">
                  <c:v>0,00</c:v>
                </c:pt>
                <c:pt idx="14113">
                  <c:v>0,00</c:v>
                </c:pt>
                <c:pt idx="14114">
                  <c:v>0,00</c:v>
                </c:pt>
                <c:pt idx="14115">
                  <c:v>0,00</c:v>
                </c:pt>
                <c:pt idx="14116">
                  <c:v>0,00</c:v>
                </c:pt>
                <c:pt idx="14117">
                  <c:v>0,00</c:v>
                </c:pt>
                <c:pt idx="14118">
                  <c:v>0,00</c:v>
                </c:pt>
                <c:pt idx="14119">
                  <c:v>0,00</c:v>
                </c:pt>
                <c:pt idx="14120">
                  <c:v>0,00</c:v>
                </c:pt>
                <c:pt idx="14121">
                  <c:v>0,00</c:v>
                </c:pt>
                <c:pt idx="14122">
                  <c:v>0,00</c:v>
                </c:pt>
                <c:pt idx="14123">
                  <c:v>0,00</c:v>
                </c:pt>
                <c:pt idx="14124">
                  <c:v>0,00</c:v>
                </c:pt>
                <c:pt idx="14125">
                  <c:v>0,00</c:v>
                </c:pt>
                <c:pt idx="14126">
                  <c:v>0,00</c:v>
                </c:pt>
                <c:pt idx="14127">
                  <c:v>0,00</c:v>
                </c:pt>
                <c:pt idx="14128">
                  <c:v>0,00</c:v>
                </c:pt>
                <c:pt idx="14129">
                  <c:v>0,00</c:v>
                </c:pt>
                <c:pt idx="14130">
                  <c:v>0,00</c:v>
                </c:pt>
                <c:pt idx="14131">
                  <c:v>0,00</c:v>
                </c:pt>
                <c:pt idx="14132">
                  <c:v>0,00</c:v>
                </c:pt>
                <c:pt idx="14133">
                  <c:v>0,00</c:v>
                </c:pt>
                <c:pt idx="14134">
                  <c:v>0,00</c:v>
                </c:pt>
                <c:pt idx="14135">
                  <c:v>0,00</c:v>
                </c:pt>
                <c:pt idx="14136">
                  <c:v>0,00</c:v>
                </c:pt>
                <c:pt idx="14137">
                  <c:v>0,00</c:v>
                </c:pt>
                <c:pt idx="14138">
                  <c:v>0,00</c:v>
                </c:pt>
                <c:pt idx="14139">
                  <c:v>0,00</c:v>
                </c:pt>
                <c:pt idx="14140">
                  <c:v>0,00</c:v>
                </c:pt>
                <c:pt idx="14141">
                  <c:v>0,00</c:v>
                </c:pt>
                <c:pt idx="14142">
                  <c:v>0,00</c:v>
                </c:pt>
                <c:pt idx="14143">
                  <c:v>0,00</c:v>
                </c:pt>
                <c:pt idx="14144">
                  <c:v>0,00</c:v>
                </c:pt>
                <c:pt idx="14145">
                  <c:v>0,00</c:v>
                </c:pt>
                <c:pt idx="14146">
                  <c:v>0,00</c:v>
                </c:pt>
                <c:pt idx="14147">
                  <c:v>0,00</c:v>
                </c:pt>
                <c:pt idx="14148">
                  <c:v>0,00</c:v>
                </c:pt>
                <c:pt idx="14149">
                  <c:v>0,00</c:v>
                </c:pt>
                <c:pt idx="14150">
                  <c:v>0,00</c:v>
                </c:pt>
                <c:pt idx="14151">
                  <c:v>0,00</c:v>
                </c:pt>
                <c:pt idx="14152">
                  <c:v>0,00</c:v>
                </c:pt>
                <c:pt idx="14153">
                  <c:v>0,00</c:v>
                </c:pt>
                <c:pt idx="14154">
                  <c:v>0,00</c:v>
                </c:pt>
                <c:pt idx="14155">
                  <c:v>0,00</c:v>
                </c:pt>
                <c:pt idx="14156">
                  <c:v>0,00</c:v>
                </c:pt>
                <c:pt idx="14157">
                  <c:v>0,00</c:v>
                </c:pt>
                <c:pt idx="14158">
                  <c:v>0,00</c:v>
                </c:pt>
                <c:pt idx="14159">
                  <c:v>0,00</c:v>
                </c:pt>
                <c:pt idx="14160">
                  <c:v>0,00</c:v>
                </c:pt>
                <c:pt idx="14161">
                  <c:v>0,00</c:v>
                </c:pt>
                <c:pt idx="14162">
                  <c:v>0,00</c:v>
                </c:pt>
                <c:pt idx="14163">
                  <c:v>0,00</c:v>
                </c:pt>
                <c:pt idx="14164">
                  <c:v>0,00</c:v>
                </c:pt>
                <c:pt idx="14165">
                  <c:v>0,00</c:v>
                </c:pt>
                <c:pt idx="14166">
                  <c:v>0,00</c:v>
                </c:pt>
                <c:pt idx="14167">
                  <c:v>0,00</c:v>
                </c:pt>
                <c:pt idx="14168">
                  <c:v>0,00</c:v>
                </c:pt>
                <c:pt idx="14169">
                  <c:v>0,00</c:v>
                </c:pt>
                <c:pt idx="14170">
                  <c:v>0,00</c:v>
                </c:pt>
                <c:pt idx="14171">
                  <c:v>0,00</c:v>
                </c:pt>
                <c:pt idx="14172">
                  <c:v>0,00</c:v>
                </c:pt>
                <c:pt idx="14173">
                  <c:v>0,00</c:v>
                </c:pt>
                <c:pt idx="14174">
                  <c:v>0,00</c:v>
                </c:pt>
                <c:pt idx="14175">
                  <c:v>0,00</c:v>
                </c:pt>
                <c:pt idx="14176">
                  <c:v>0,00</c:v>
                </c:pt>
                <c:pt idx="14177">
                  <c:v>0,00</c:v>
                </c:pt>
                <c:pt idx="14178">
                  <c:v>0,00</c:v>
                </c:pt>
                <c:pt idx="14179">
                  <c:v>0,00</c:v>
                </c:pt>
                <c:pt idx="14180">
                  <c:v>0,00</c:v>
                </c:pt>
                <c:pt idx="14181">
                  <c:v>0,00</c:v>
                </c:pt>
                <c:pt idx="14182">
                  <c:v>0,00</c:v>
                </c:pt>
                <c:pt idx="14183">
                  <c:v>0,00</c:v>
                </c:pt>
                <c:pt idx="14184">
                  <c:v>0,00</c:v>
                </c:pt>
                <c:pt idx="14185">
                  <c:v>0,00</c:v>
                </c:pt>
                <c:pt idx="14186">
                  <c:v>0,00</c:v>
                </c:pt>
                <c:pt idx="14187">
                  <c:v>0,00</c:v>
                </c:pt>
                <c:pt idx="14188">
                  <c:v>0,00</c:v>
                </c:pt>
                <c:pt idx="14189">
                  <c:v>0,00</c:v>
                </c:pt>
                <c:pt idx="14190">
                  <c:v>0,00</c:v>
                </c:pt>
                <c:pt idx="14191">
                  <c:v>0,00</c:v>
                </c:pt>
                <c:pt idx="14192">
                  <c:v>0,00</c:v>
                </c:pt>
                <c:pt idx="14193">
                  <c:v>0,00</c:v>
                </c:pt>
                <c:pt idx="14194">
                  <c:v>0,00</c:v>
                </c:pt>
                <c:pt idx="14195">
                  <c:v>0,00</c:v>
                </c:pt>
                <c:pt idx="14196">
                  <c:v>0,00</c:v>
                </c:pt>
                <c:pt idx="14197">
                  <c:v>0,00</c:v>
                </c:pt>
                <c:pt idx="14198">
                  <c:v>0,00</c:v>
                </c:pt>
                <c:pt idx="14199">
                  <c:v>0,00</c:v>
                </c:pt>
                <c:pt idx="14200">
                  <c:v>0,00</c:v>
                </c:pt>
                <c:pt idx="14201">
                  <c:v>0,00</c:v>
                </c:pt>
                <c:pt idx="14202">
                  <c:v>0,00</c:v>
                </c:pt>
                <c:pt idx="14203">
                  <c:v>0,00</c:v>
                </c:pt>
                <c:pt idx="14204">
                  <c:v>0,00</c:v>
                </c:pt>
                <c:pt idx="14205">
                  <c:v>0,00</c:v>
                </c:pt>
                <c:pt idx="14206">
                  <c:v>0,00</c:v>
                </c:pt>
                <c:pt idx="14207">
                  <c:v>0,00</c:v>
                </c:pt>
                <c:pt idx="14208">
                  <c:v>0,00</c:v>
                </c:pt>
                <c:pt idx="14209">
                  <c:v>0,00</c:v>
                </c:pt>
                <c:pt idx="14210">
                  <c:v>0,00</c:v>
                </c:pt>
                <c:pt idx="14211">
                  <c:v>0,00</c:v>
                </c:pt>
                <c:pt idx="14212">
                  <c:v>0,00</c:v>
                </c:pt>
                <c:pt idx="14213">
                  <c:v>0,00</c:v>
                </c:pt>
                <c:pt idx="14214">
                  <c:v>0,00</c:v>
                </c:pt>
                <c:pt idx="14215">
                  <c:v>0,00</c:v>
                </c:pt>
                <c:pt idx="14216">
                  <c:v>0,00</c:v>
                </c:pt>
                <c:pt idx="14217">
                  <c:v>0,00</c:v>
                </c:pt>
                <c:pt idx="14218">
                  <c:v>0,00</c:v>
                </c:pt>
                <c:pt idx="14219">
                  <c:v>0,00</c:v>
                </c:pt>
                <c:pt idx="14220">
                  <c:v>0,00</c:v>
                </c:pt>
                <c:pt idx="14221">
                  <c:v>0,00</c:v>
                </c:pt>
                <c:pt idx="14222">
                  <c:v>0,00</c:v>
                </c:pt>
                <c:pt idx="14223">
                  <c:v>0,00</c:v>
                </c:pt>
                <c:pt idx="14224">
                  <c:v>0,00</c:v>
                </c:pt>
                <c:pt idx="14225">
                  <c:v>0,00</c:v>
                </c:pt>
                <c:pt idx="14226">
                  <c:v>0,00</c:v>
                </c:pt>
                <c:pt idx="14227">
                  <c:v>0,00</c:v>
                </c:pt>
                <c:pt idx="14228">
                  <c:v>0,00</c:v>
                </c:pt>
                <c:pt idx="14229">
                  <c:v>0,00</c:v>
                </c:pt>
                <c:pt idx="14230">
                  <c:v>0,00</c:v>
                </c:pt>
                <c:pt idx="14231">
                  <c:v>0,00</c:v>
                </c:pt>
                <c:pt idx="14232">
                  <c:v>0,00</c:v>
                </c:pt>
                <c:pt idx="14233">
                  <c:v>0,00</c:v>
                </c:pt>
                <c:pt idx="14234">
                  <c:v>0,00</c:v>
                </c:pt>
                <c:pt idx="14235">
                  <c:v>0,00</c:v>
                </c:pt>
                <c:pt idx="14236">
                  <c:v>0,00</c:v>
                </c:pt>
                <c:pt idx="14237">
                  <c:v>0,00</c:v>
                </c:pt>
                <c:pt idx="14238">
                  <c:v>0,00</c:v>
                </c:pt>
                <c:pt idx="14239">
                  <c:v>0,00</c:v>
                </c:pt>
                <c:pt idx="14240">
                  <c:v>0,00</c:v>
                </c:pt>
                <c:pt idx="14241">
                  <c:v>0,00</c:v>
                </c:pt>
                <c:pt idx="14242">
                  <c:v>0,00</c:v>
                </c:pt>
                <c:pt idx="14243">
                  <c:v>0,00</c:v>
                </c:pt>
                <c:pt idx="14244">
                  <c:v>0,00</c:v>
                </c:pt>
                <c:pt idx="14245">
                  <c:v>0,00</c:v>
                </c:pt>
                <c:pt idx="14246">
                  <c:v>0,00</c:v>
                </c:pt>
                <c:pt idx="14247">
                  <c:v>0,00</c:v>
                </c:pt>
                <c:pt idx="14248">
                  <c:v>0,00</c:v>
                </c:pt>
                <c:pt idx="14249">
                  <c:v>0,00</c:v>
                </c:pt>
                <c:pt idx="14250">
                  <c:v>0,00</c:v>
                </c:pt>
                <c:pt idx="14251">
                  <c:v>0,00</c:v>
                </c:pt>
                <c:pt idx="14252">
                  <c:v>0,00</c:v>
                </c:pt>
                <c:pt idx="14253">
                  <c:v>0,00</c:v>
                </c:pt>
                <c:pt idx="14254">
                  <c:v>0,00</c:v>
                </c:pt>
                <c:pt idx="14255">
                  <c:v>0,00</c:v>
                </c:pt>
                <c:pt idx="14256">
                  <c:v>0,00</c:v>
                </c:pt>
                <c:pt idx="14257">
                  <c:v>0,00</c:v>
                </c:pt>
                <c:pt idx="14258">
                  <c:v>0,00</c:v>
                </c:pt>
                <c:pt idx="14259">
                  <c:v>0,00</c:v>
                </c:pt>
                <c:pt idx="14260">
                  <c:v>0,00</c:v>
                </c:pt>
                <c:pt idx="14261">
                  <c:v>0,00</c:v>
                </c:pt>
                <c:pt idx="14262">
                  <c:v>0,00</c:v>
                </c:pt>
                <c:pt idx="14263">
                  <c:v>0,00</c:v>
                </c:pt>
                <c:pt idx="14264">
                  <c:v>0,00</c:v>
                </c:pt>
                <c:pt idx="14265">
                  <c:v>0,00</c:v>
                </c:pt>
                <c:pt idx="14266">
                  <c:v>0,00</c:v>
                </c:pt>
                <c:pt idx="14267">
                  <c:v>0,00</c:v>
                </c:pt>
                <c:pt idx="14268">
                  <c:v>0,00</c:v>
                </c:pt>
                <c:pt idx="14269">
                  <c:v>0,00</c:v>
                </c:pt>
                <c:pt idx="14270">
                  <c:v>0,00</c:v>
                </c:pt>
                <c:pt idx="14271">
                  <c:v>0,00</c:v>
                </c:pt>
                <c:pt idx="14272">
                  <c:v>0,00</c:v>
                </c:pt>
                <c:pt idx="14273">
                  <c:v>0,00</c:v>
                </c:pt>
                <c:pt idx="14274">
                  <c:v>0,00</c:v>
                </c:pt>
                <c:pt idx="14275">
                  <c:v>0,00</c:v>
                </c:pt>
                <c:pt idx="14276">
                  <c:v>0,00</c:v>
                </c:pt>
                <c:pt idx="14277">
                  <c:v>0,00</c:v>
                </c:pt>
                <c:pt idx="14278">
                  <c:v>0,00</c:v>
                </c:pt>
                <c:pt idx="14279">
                  <c:v>0,00</c:v>
                </c:pt>
                <c:pt idx="14280">
                  <c:v>0,00</c:v>
                </c:pt>
                <c:pt idx="14281">
                  <c:v>0,00</c:v>
                </c:pt>
                <c:pt idx="14282">
                  <c:v>0,00</c:v>
                </c:pt>
                <c:pt idx="14283">
                  <c:v>0,00</c:v>
                </c:pt>
                <c:pt idx="14284">
                  <c:v>0,00</c:v>
                </c:pt>
                <c:pt idx="14285">
                  <c:v>0,00</c:v>
                </c:pt>
                <c:pt idx="14286">
                  <c:v>0,00</c:v>
                </c:pt>
                <c:pt idx="14287">
                  <c:v>0,00</c:v>
                </c:pt>
                <c:pt idx="14288">
                  <c:v>0,00</c:v>
                </c:pt>
                <c:pt idx="14289">
                  <c:v>0,00</c:v>
                </c:pt>
                <c:pt idx="14290">
                  <c:v>0,00</c:v>
                </c:pt>
                <c:pt idx="14291">
                  <c:v>0,00</c:v>
                </c:pt>
                <c:pt idx="14292">
                  <c:v>0,00</c:v>
                </c:pt>
                <c:pt idx="14293">
                  <c:v>0,00</c:v>
                </c:pt>
                <c:pt idx="14294">
                  <c:v>0,00</c:v>
                </c:pt>
                <c:pt idx="14295">
                  <c:v>0,00</c:v>
                </c:pt>
                <c:pt idx="14296">
                  <c:v>0,00</c:v>
                </c:pt>
                <c:pt idx="14297">
                  <c:v>0,00</c:v>
                </c:pt>
                <c:pt idx="14298">
                  <c:v>0,00</c:v>
                </c:pt>
                <c:pt idx="14299">
                  <c:v>0,00</c:v>
                </c:pt>
                <c:pt idx="14300">
                  <c:v>0,00</c:v>
                </c:pt>
                <c:pt idx="14301">
                  <c:v>0,00</c:v>
                </c:pt>
                <c:pt idx="14302">
                  <c:v>0,00</c:v>
                </c:pt>
                <c:pt idx="14303">
                  <c:v>0,00</c:v>
                </c:pt>
                <c:pt idx="14304">
                  <c:v>0,00</c:v>
                </c:pt>
                <c:pt idx="14305">
                  <c:v>0,00</c:v>
                </c:pt>
                <c:pt idx="14306">
                  <c:v>0,00</c:v>
                </c:pt>
                <c:pt idx="14307">
                  <c:v>0,00</c:v>
                </c:pt>
                <c:pt idx="14308">
                  <c:v>0,00</c:v>
                </c:pt>
                <c:pt idx="14309">
                  <c:v>0,00</c:v>
                </c:pt>
                <c:pt idx="14310">
                  <c:v>0,00</c:v>
                </c:pt>
                <c:pt idx="14311">
                  <c:v>0,00</c:v>
                </c:pt>
                <c:pt idx="14312">
                  <c:v>0,00</c:v>
                </c:pt>
                <c:pt idx="14313">
                  <c:v>0,00</c:v>
                </c:pt>
                <c:pt idx="14314">
                  <c:v>0,00</c:v>
                </c:pt>
                <c:pt idx="14315">
                  <c:v>0,00</c:v>
                </c:pt>
                <c:pt idx="14316">
                  <c:v>0,00</c:v>
                </c:pt>
                <c:pt idx="14317">
                  <c:v>0,00</c:v>
                </c:pt>
                <c:pt idx="14318">
                  <c:v>0,00</c:v>
                </c:pt>
                <c:pt idx="14319">
                  <c:v>0,00</c:v>
                </c:pt>
                <c:pt idx="14320">
                  <c:v>0,00</c:v>
                </c:pt>
                <c:pt idx="14321">
                  <c:v>0,00</c:v>
                </c:pt>
                <c:pt idx="14322">
                  <c:v>0,00</c:v>
                </c:pt>
                <c:pt idx="14323">
                  <c:v>0,00</c:v>
                </c:pt>
                <c:pt idx="14324">
                  <c:v>0,00</c:v>
                </c:pt>
                <c:pt idx="14325">
                  <c:v>0,00</c:v>
                </c:pt>
                <c:pt idx="14326">
                  <c:v>0,00</c:v>
                </c:pt>
                <c:pt idx="14327">
                  <c:v>0,00</c:v>
                </c:pt>
                <c:pt idx="14328">
                  <c:v>0,00</c:v>
                </c:pt>
                <c:pt idx="14329">
                  <c:v>0,00</c:v>
                </c:pt>
                <c:pt idx="14330">
                  <c:v>0,00</c:v>
                </c:pt>
                <c:pt idx="14331">
                  <c:v>0,00</c:v>
                </c:pt>
                <c:pt idx="14332">
                  <c:v>0,00</c:v>
                </c:pt>
                <c:pt idx="14333">
                  <c:v>0,00</c:v>
                </c:pt>
                <c:pt idx="14334">
                  <c:v>0,00</c:v>
                </c:pt>
                <c:pt idx="14335">
                  <c:v>0,00</c:v>
                </c:pt>
                <c:pt idx="14336">
                  <c:v>0,00</c:v>
                </c:pt>
                <c:pt idx="14337">
                  <c:v>0,00</c:v>
                </c:pt>
                <c:pt idx="14338">
                  <c:v>0,00</c:v>
                </c:pt>
                <c:pt idx="14339">
                  <c:v>0,00</c:v>
                </c:pt>
                <c:pt idx="14340">
                  <c:v>0,00</c:v>
                </c:pt>
                <c:pt idx="14341">
                  <c:v>0,00</c:v>
                </c:pt>
                <c:pt idx="14342">
                  <c:v>0,00</c:v>
                </c:pt>
                <c:pt idx="14343">
                  <c:v>0,00</c:v>
                </c:pt>
                <c:pt idx="14344">
                  <c:v>0,00</c:v>
                </c:pt>
                <c:pt idx="14345">
                  <c:v>0,00</c:v>
                </c:pt>
                <c:pt idx="14346">
                  <c:v>0,00</c:v>
                </c:pt>
                <c:pt idx="14347">
                  <c:v>0,00</c:v>
                </c:pt>
                <c:pt idx="14348">
                  <c:v>0,00</c:v>
                </c:pt>
                <c:pt idx="14349">
                  <c:v>0,00</c:v>
                </c:pt>
                <c:pt idx="14350">
                  <c:v>0,00</c:v>
                </c:pt>
                <c:pt idx="14351">
                  <c:v>0,00</c:v>
                </c:pt>
                <c:pt idx="14352">
                  <c:v>0,00</c:v>
                </c:pt>
                <c:pt idx="14353">
                  <c:v>0,00</c:v>
                </c:pt>
                <c:pt idx="14354">
                  <c:v>0,00</c:v>
                </c:pt>
                <c:pt idx="14355">
                  <c:v>0,00</c:v>
                </c:pt>
                <c:pt idx="14356">
                  <c:v>0,00</c:v>
                </c:pt>
                <c:pt idx="14357">
                  <c:v>0,00</c:v>
                </c:pt>
                <c:pt idx="14358">
                  <c:v>0,00</c:v>
                </c:pt>
                <c:pt idx="14359">
                  <c:v>0,00</c:v>
                </c:pt>
                <c:pt idx="14360">
                  <c:v>0,00</c:v>
                </c:pt>
                <c:pt idx="14361">
                  <c:v>0,00</c:v>
                </c:pt>
                <c:pt idx="14362">
                  <c:v>0,00</c:v>
                </c:pt>
                <c:pt idx="14363">
                  <c:v>0,00</c:v>
                </c:pt>
                <c:pt idx="14364">
                  <c:v>0,00</c:v>
                </c:pt>
                <c:pt idx="14365">
                  <c:v>0,00</c:v>
                </c:pt>
                <c:pt idx="14366">
                  <c:v>0,00</c:v>
                </c:pt>
                <c:pt idx="14367">
                  <c:v>0,00</c:v>
                </c:pt>
                <c:pt idx="14368">
                  <c:v>0,00</c:v>
                </c:pt>
                <c:pt idx="14369">
                  <c:v>0,00</c:v>
                </c:pt>
                <c:pt idx="14370">
                  <c:v>0,00</c:v>
                </c:pt>
                <c:pt idx="14371">
                  <c:v>0,00</c:v>
                </c:pt>
                <c:pt idx="14372">
                  <c:v>0,00</c:v>
                </c:pt>
                <c:pt idx="14373">
                  <c:v>0,00</c:v>
                </c:pt>
                <c:pt idx="14374">
                  <c:v>0,00</c:v>
                </c:pt>
                <c:pt idx="14375">
                  <c:v>0,00</c:v>
                </c:pt>
                <c:pt idx="14376">
                  <c:v>0,00</c:v>
                </c:pt>
                <c:pt idx="14377">
                  <c:v>0,00</c:v>
                </c:pt>
                <c:pt idx="14378">
                  <c:v>0,00</c:v>
                </c:pt>
                <c:pt idx="14379">
                  <c:v>0,00</c:v>
                </c:pt>
                <c:pt idx="14380">
                  <c:v>0,00</c:v>
                </c:pt>
                <c:pt idx="14381">
                  <c:v>0,00</c:v>
                </c:pt>
                <c:pt idx="14382">
                  <c:v>0,00</c:v>
                </c:pt>
                <c:pt idx="14383">
                  <c:v>0,00</c:v>
                </c:pt>
                <c:pt idx="14384">
                  <c:v>0,00</c:v>
                </c:pt>
                <c:pt idx="14385">
                  <c:v>0,00</c:v>
                </c:pt>
                <c:pt idx="14386">
                  <c:v>0,00</c:v>
                </c:pt>
                <c:pt idx="14387">
                  <c:v>0,00</c:v>
                </c:pt>
                <c:pt idx="14388">
                  <c:v>0,00</c:v>
                </c:pt>
                <c:pt idx="14389">
                  <c:v>0,00</c:v>
                </c:pt>
                <c:pt idx="14390">
                  <c:v>0,00</c:v>
                </c:pt>
                <c:pt idx="14391">
                  <c:v>0,00</c:v>
                </c:pt>
                <c:pt idx="14392">
                  <c:v>0,00</c:v>
                </c:pt>
                <c:pt idx="14393">
                  <c:v>0,00</c:v>
                </c:pt>
                <c:pt idx="14394">
                  <c:v>0,00</c:v>
                </c:pt>
                <c:pt idx="14395">
                  <c:v>0,00</c:v>
                </c:pt>
                <c:pt idx="14396">
                  <c:v>0,00</c:v>
                </c:pt>
                <c:pt idx="14397">
                  <c:v>0,00</c:v>
                </c:pt>
                <c:pt idx="14398">
                  <c:v>0,00</c:v>
                </c:pt>
                <c:pt idx="14399">
                  <c:v>0,00</c:v>
                </c:pt>
                <c:pt idx="14400">
                  <c:v>1</c:v>
                </c:pt>
                <c:pt idx="14401">
                  <c:v>2</c:v>
                </c:pt>
                <c:pt idx="14402">
                  <c:v>3</c:v>
                </c:pt>
                <c:pt idx="14403">
                  <c:v>4</c:v>
                </c:pt>
                <c:pt idx="14404">
                  <c:v>5</c:v>
                </c:pt>
                <c:pt idx="14405">
                  <c:v>6</c:v>
                </c:pt>
                <c:pt idx="14406">
                  <c:v>7</c:v>
                </c:pt>
                <c:pt idx="14407">
                  <c:v>8</c:v>
                </c:pt>
                <c:pt idx="14408">
                  <c:v>9</c:v>
                </c:pt>
                <c:pt idx="14409">
                  <c:v>10</c:v>
                </c:pt>
                <c:pt idx="14410">
                  <c:v>11</c:v>
                </c:pt>
                <c:pt idx="14411">
                  <c:v>12</c:v>
                </c:pt>
                <c:pt idx="14412">
                  <c:v>13</c:v>
                </c:pt>
                <c:pt idx="14413">
                  <c:v>14</c:v>
                </c:pt>
                <c:pt idx="14414">
                  <c:v>15</c:v>
                </c:pt>
                <c:pt idx="14415">
                  <c:v>16</c:v>
                </c:pt>
                <c:pt idx="14416">
                  <c:v>17</c:v>
                </c:pt>
                <c:pt idx="14417">
                  <c:v>18</c:v>
                </c:pt>
                <c:pt idx="14418">
                  <c:v>19</c:v>
                </c:pt>
                <c:pt idx="14419">
                  <c:v>20</c:v>
                </c:pt>
                <c:pt idx="14420">
                  <c:v>21</c:v>
                </c:pt>
                <c:pt idx="14421">
                  <c:v>22</c:v>
                </c:pt>
                <c:pt idx="14422">
                  <c:v>23</c:v>
                </c:pt>
                <c:pt idx="14423">
                  <c:v>24</c:v>
                </c:pt>
                <c:pt idx="14424">
                  <c:v>25</c:v>
                </c:pt>
                <c:pt idx="14425">
                  <c:v>26</c:v>
                </c:pt>
                <c:pt idx="14426">
                  <c:v>27</c:v>
                </c:pt>
                <c:pt idx="14427">
                  <c:v>28</c:v>
                </c:pt>
                <c:pt idx="14428">
                  <c:v>29</c:v>
                </c:pt>
                <c:pt idx="14429">
                  <c:v>30</c:v>
                </c:pt>
                <c:pt idx="14430">
                  <c:v>31</c:v>
                </c:pt>
                <c:pt idx="14431">
                  <c:v>32</c:v>
                </c:pt>
                <c:pt idx="14432">
                  <c:v>33</c:v>
                </c:pt>
                <c:pt idx="14433">
                  <c:v>34</c:v>
                </c:pt>
                <c:pt idx="14434">
                  <c:v>35</c:v>
                </c:pt>
                <c:pt idx="14435">
                  <c:v>36</c:v>
                </c:pt>
                <c:pt idx="14436">
                  <c:v>37</c:v>
                </c:pt>
                <c:pt idx="14437">
                  <c:v>38</c:v>
                </c:pt>
                <c:pt idx="14438">
                  <c:v>39</c:v>
                </c:pt>
                <c:pt idx="14439">
                  <c:v>40</c:v>
                </c:pt>
                <c:pt idx="14440">
                  <c:v>41</c:v>
                </c:pt>
                <c:pt idx="14441">
                  <c:v>42</c:v>
                </c:pt>
                <c:pt idx="14442">
                  <c:v>43</c:v>
                </c:pt>
                <c:pt idx="14443">
                  <c:v>44</c:v>
                </c:pt>
                <c:pt idx="14444">
                  <c:v>45</c:v>
                </c:pt>
                <c:pt idx="14445">
                  <c:v>46</c:v>
                </c:pt>
                <c:pt idx="14446">
                  <c:v>47</c:v>
                </c:pt>
                <c:pt idx="14447">
                  <c:v>48</c:v>
                </c:pt>
                <c:pt idx="14448">
                  <c:v>49</c:v>
                </c:pt>
                <c:pt idx="14449">
                  <c:v>50</c:v>
                </c:pt>
                <c:pt idx="14450">
                  <c:v>51</c:v>
                </c:pt>
                <c:pt idx="14451">
                  <c:v>52</c:v>
                </c:pt>
                <c:pt idx="14452">
                  <c:v>53</c:v>
                </c:pt>
                <c:pt idx="14453">
                  <c:v>54</c:v>
                </c:pt>
                <c:pt idx="14454">
                  <c:v>55</c:v>
                </c:pt>
                <c:pt idx="14455">
                  <c:v>56</c:v>
                </c:pt>
                <c:pt idx="14456">
                  <c:v>57</c:v>
                </c:pt>
                <c:pt idx="14457">
                  <c:v>58</c:v>
                </c:pt>
                <c:pt idx="14458">
                  <c:v>59</c:v>
                </c:pt>
                <c:pt idx="14459">
                  <c:v>60</c:v>
                </c:pt>
                <c:pt idx="14460">
                  <c:v>61</c:v>
                </c:pt>
                <c:pt idx="14461">
                  <c:v>62</c:v>
                </c:pt>
                <c:pt idx="14462">
                  <c:v>63</c:v>
                </c:pt>
                <c:pt idx="14463">
                  <c:v>64</c:v>
                </c:pt>
                <c:pt idx="14464">
                  <c:v>65</c:v>
                </c:pt>
                <c:pt idx="14465">
                  <c:v>66</c:v>
                </c:pt>
                <c:pt idx="14466">
                  <c:v>67</c:v>
                </c:pt>
                <c:pt idx="14467">
                  <c:v>68</c:v>
                </c:pt>
                <c:pt idx="14468">
                  <c:v>69</c:v>
                </c:pt>
                <c:pt idx="14469">
                  <c:v>70</c:v>
                </c:pt>
                <c:pt idx="14470">
                  <c:v>71</c:v>
                </c:pt>
                <c:pt idx="14471">
                  <c:v>72</c:v>
                </c:pt>
                <c:pt idx="14472">
                  <c:v>73</c:v>
                </c:pt>
                <c:pt idx="14473">
                  <c:v>74</c:v>
                </c:pt>
                <c:pt idx="14474">
                  <c:v>75</c:v>
                </c:pt>
                <c:pt idx="14475">
                  <c:v>76</c:v>
                </c:pt>
                <c:pt idx="14476">
                  <c:v>77</c:v>
                </c:pt>
                <c:pt idx="14477">
                  <c:v>78</c:v>
                </c:pt>
                <c:pt idx="14478">
                  <c:v>79</c:v>
                </c:pt>
                <c:pt idx="14479">
                  <c:v>80</c:v>
                </c:pt>
                <c:pt idx="14480">
                  <c:v>81</c:v>
                </c:pt>
                <c:pt idx="14481">
                  <c:v>82</c:v>
                </c:pt>
                <c:pt idx="14482">
                  <c:v>83</c:v>
                </c:pt>
                <c:pt idx="14483">
                  <c:v>84</c:v>
                </c:pt>
                <c:pt idx="14484">
                  <c:v>85</c:v>
                </c:pt>
                <c:pt idx="14485">
                  <c:v>86</c:v>
                </c:pt>
                <c:pt idx="14486">
                  <c:v>87</c:v>
                </c:pt>
                <c:pt idx="14487">
                  <c:v>88</c:v>
                </c:pt>
                <c:pt idx="14488">
                  <c:v>89</c:v>
                </c:pt>
                <c:pt idx="14489">
                  <c:v>90</c:v>
                </c:pt>
                <c:pt idx="14490">
                  <c:v>91</c:v>
                </c:pt>
                <c:pt idx="14491">
                  <c:v>92</c:v>
                </c:pt>
                <c:pt idx="14492">
                  <c:v>93</c:v>
                </c:pt>
                <c:pt idx="14493">
                  <c:v>94</c:v>
                </c:pt>
                <c:pt idx="14494">
                  <c:v>95</c:v>
                </c:pt>
                <c:pt idx="14495">
                  <c:v>96</c:v>
                </c:pt>
                <c:pt idx="14496">
                  <c:v>97</c:v>
                </c:pt>
                <c:pt idx="14497">
                  <c:v>98</c:v>
                </c:pt>
                <c:pt idx="14498">
                  <c:v>99</c:v>
                </c:pt>
                <c:pt idx="14499">
                  <c:v>100</c:v>
                </c:pt>
                <c:pt idx="14500">
                  <c:v>101</c:v>
                </c:pt>
                <c:pt idx="14501">
                  <c:v>102</c:v>
                </c:pt>
                <c:pt idx="14502">
                  <c:v>103</c:v>
                </c:pt>
                <c:pt idx="14503">
                  <c:v>104</c:v>
                </c:pt>
                <c:pt idx="14504">
                  <c:v>105</c:v>
                </c:pt>
                <c:pt idx="14505">
                  <c:v>106</c:v>
                </c:pt>
                <c:pt idx="14506">
                  <c:v>107</c:v>
                </c:pt>
                <c:pt idx="14507">
                  <c:v>108</c:v>
                </c:pt>
                <c:pt idx="14508">
                  <c:v>109</c:v>
                </c:pt>
                <c:pt idx="14509">
                  <c:v>110</c:v>
                </c:pt>
                <c:pt idx="14510">
                  <c:v>111</c:v>
                </c:pt>
                <c:pt idx="14511">
                  <c:v>112</c:v>
                </c:pt>
                <c:pt idx="14512">
                  <c:v>113</c:v>
                </c:pt>
                <c:pt idx="14513">
                  <c:v>114</c:v>
                </c:pt>
                <c:pt idx="14514">
                  <c:v>115</c:v>
                </c:pt>
                <c:pt idx="14515">
                  <c:v>116</c:v>
                </c:pt>
                <c:pt idx="14516">
                  <c:v>117</c:v>
                </c:pt>
                <c:pt idx="14517">
                  <c:v>118</c:v>
                </c:pt>
                <c:pt idx="14518">
                  <c:v>119</c:v>
                </c:pt>
                <c:pt idx="14519">
                  <c:v>120</c:v>
                </c:pt>
                <c:pt idx="14520">
                  <c:v>121</c:v>
                </c:pt>
                <c:pt idx="14521">
                  <c:v>122</c:v>
                </c:pt>
                <c:pt idx="14522">
                  <c:v>123</c:v>
                </c:pt>
                <c:pt idx="14523">
                  <c:v>124</c:v>
                </c:pt>
                <c:pt idx="14524">
                  <c:v>125</c:v>
                </c:pt>
                <c:pt idx="14525">
                  <c:v>126</c:v>
                </c:pt>
                <c:pt idx="14526">
                  <c:v>127</c:v>
                </c:pt>
                <c:pt idx="14527">
                  <c:v>128</c:v>
                </c:pt>
                <c:pt idx="14528">
                  <c:v>129</c:v>
                </c:pt>
                <c:pt idx="14529">
                  <c:v>130</c:v>
                </c:pt>
                <c:pt idx="14530">
                  <c:v>131</c:v>
                </c:pt>
                <c:pt idx="14531">
                  <c:v>132</c:v>
                </c:pt>
                <c:pt idx="14532">
                  <c:v>133</c:v>
                </c:pt>
                <c:pt idx="14533">
                  <c:v>134</c:v>
                </c:pt>
                <c:pt idx="14534">
                  <c:v>135</c:v>
                </c:pt>
                <c:pt idx="14535">
                  <c:v>136</c:v>
                </c:pt>
                <c:pt idx="14536">
                  <c:v>137</c:v>
                </c:pt>
                <c:pt idx="14537">
                  <c:v>138</c:v>
                </c:pt>
                <c:pt idx="14538">
                  <c:v>139</c:v>
                </c:pt>
                <c:pt idx="14539">
                  <c:v>140</c:v>
                </c:pt>
                <c:pt idx="14540">
                  <c:v>141</c:v>
                </c:pt>
                <c:pt idx="14541">
                  <c:v>142</c:v>
                </c:pt>
                <c:pt idx="14542">
                  <c:v/>
                </c:pt>
                <c:pt idx="14543">
                  <c:v/>
                </c:pt>
                <c:pt idx="14544">
                  <c:v/>
                </c:pt>
                <c:pt idx="14545">
                  <c:v/>
                </c:pt>
                <c:pt idx="14546">
                  <c:v/>
                </c:pt>
                <c:pt idx="14547">
                  <c:v/>
                </c:pt>
                <c:pt idx="14548">
                  <c:v/>
                </c:pt>
                <c:pt idx="14549">
                  <c:v/>
                </c:pt>
                <c:pt idx="14550">
                  <c:v/>
                </c:pt>
                <c:pt idx="14551">
                  <c:v/>
                </c:pt>
                <c:pt idx="14552">
                  <c:v/>
                </c:pt>
                <c:pt idx="14553">
                  <c:v/>
                </c:pt>
                <c:pt idx="14554">
                  <c:v/>
                </c:pt>
                <c:pt idx="14555">
                  <c:v/>
                </c:pt>
                <c:pt idx="14556">
                  <c:v/>
                </c:pt>
                <c:pt idx="14557">
                  <c:v/>
                </c:pt>
                <c:pt idx="14558">
                  <c:v/>
                </c:pt>
                <c:pt idx="14559">
                  <c:v/>
                </c:pt>
                <c:pt idx="14560">
                  <c:v/>
                </c:pt>
                <c:pt idx="14561">
                  <c:v/>
                </c:pt>
                <c:pt idx="14562">
                  <c:v/>
                </c:pt>
                <c:pt idx="14563">
                  <c:v/>
                </c:pt>
                <c:pt idx="14564">
                  <c:v/>
                </c:pt>
                <c:pt idx="14565">
                  <c:v/>
                </c:pt>
                <c:pt idx="14566">
                  <c:v/>
                </c:pt>
                <c:pt idx="14567">
                  <c:v/>
                </c:pt>
                <c:pt idx="14568">
                  <c:v/>
                </c:pt>
                <c:pt idx="14569">
                  <c:v/>
                </c:pt>
                <c:pt idx="14570">
                  <c:v/>
                </c:pt>
                <c:pt idx="14571">
                  <c:v/>
                </c:pt>
                <c:pt idx="14572">
                  <c:v/>
                </c:pt>
                <c:pt idx="14573">
                  <c:v/>
                </c:pt>
                <c:pt idx="14574">
                  <c:v/>
                </c:pt>
                <c:pt idx="14575">
                  <c:v/>
                </c:pt>
                <c:pt idx="14576">
                  <c:v/>
                </c:pt>
                <c:pt idx="14577">
                  <c:v/>
                </c:pt>
                <c:pt idx="14578">
                  <c:v/>
                </c:pt>
                <c:pt idx="14579">
                  <c:v/>
                </c:pt>
                <c:pt idx="14580">
                  <c:v/>
                </c:pt>
                <c:pt idx="14581">
                  <c:v/>
                </c:pt>
                <c:pt idx="14582">
                  <c:v/>
                </c:pt>
                <c:pt idx="14583">
                  <c:v/>
                </c:pt>
                <c:pt idx="14584">
                  <c:v/>
                </c:pt>
                <c:pt idx="14585">
                  <c:v/>
                </c:pt>
                <c:pt idx="14586">
                  <c:v/>
                </c:pt>
                <c:pt idx="14587">
                  <c:v/>
                </c:pt>
                <c:pt idx="14588">
                  <c:v/>
                </c:pt>
                <c:pt idx="14589">
                  <c:v/>
                </c:pt>
                <c:pt idx="14590">
                  <c:v/>
                </c:pt>
                <c:pt idx="14591">
                  <c:v/>
                </c:pt>
                <c:pt idx="14592">
                  <c:v/>
                </c:pt>
                <c:pt idx="14593">
                  <c:v/>
                </c:pt>
                <c:pt idx="14594">
                  <c:v/>
                </c:pt>
                <c:pt idx="14595">
                  <c:v/>
                </c:pt>
                <c:pt idx="14596">
                  <c:v/>
                </c:pt>
                <c:pt idx="14597">
                  <c:v/>
                </c:pt>
                <c:pt idx="14598">
                  <c:v/>
                </c:pt>
                <c:pt idx="14599">
                  <c:v/>
                </c:pt>
                <c:pt idx="14600">
                  <c:v/>
                </c:pt>
                <c:pt idx="14601">
                  <c:v/>
                </c:pt>
                <c:pt idx="14602">
                  <c:v/>
                </c:pt>
                <c:pt idx="14603">
                  <c:v/>
                </c:pt>
                <c:pt idx="14604">
                  <c:v/>
                </c:pt>
                <c:pt idx="14605">
                  <c:v/>
                </c:pt>
                <c:pt idx="14606">
                  <c:v/>
                </c:pt>
                <c:pt idx="14607">
                  <c:v/>
                </c:pt>
                <c:pt idx="14608">
                  <c:v/>
                </c:pt>
                <c:pt idx="14609">
                  <c:v/>
                </c:pt>
                <c:pt idx="14610">
                  <c:v/>
                </c:pt>
                <c:pt idx="14611">
                  <c:v/>
                </c:pt>
                <c:pt idx="14612">
                  <c:v/>
                </c:pt>
                <c:pt idx="14613">
                  <c:v/>
                </c:pt>
                <c:pt idx="14614">
                  <c:v/>
                </c:pt>
                <c:pt idx="14615">
                  <c:v/>
                </c:pt>
                <c:pt idx="14616">
                  <c:v/>
                </c:pt>
                <c:pt idx="14617">
                  <c:v/>
                </c:pt>
                <c:pt idx="14618">
                  <c:v/>
                </c:pt>
                <c:pt idx="14619">
                  <c:v/>
                </c:pt>
                <c:pt idx="14620">
                  <c:v/>
                </c:pt>
                <c:pt idx="14621">
                  <c:v/>
                </c:pt>
                <c:pt idx="14622">
                  <c:v/>
                </c:pt>
                <c:pt idx="14623">
                  <c:v/>
                </c:pt>
                <c:pt idx="14624">
                  <c:v/>
                </c:pt>
                <c:pt idx="14625">
                  <c:v/>
                </c:pt>
                <c:pt idx="14626">
                  <c:v/>
                </c:pt>
                <c:pt idx="14627">
                  <c:v/>
                </c:pt>
                <c:pt idx="14628">
                  <c:v/>
                </c:pt>
                <c:pt idx="14629">
                  <c:v/>
                </c:pt>
                <c:pt idx="14630">
                  <c:v/>
                </c:pt>
                <c:pt idx="14631">
                  <c:v/>
                </c:pt>
                <c:pt idx="14632">
                  <c:v/>
                </c:pt>
                <c:pt idx="14633">
                  <c:v/>
                </c:pt>
                <c:pt idx="14634">
                  <c:v/>
                </c:pt>
                <c:pt idx="14635">
                  <c:v/>
                </c:pt>
                <c:pt idx="14636">
                  <c:v/>
                </c:pt>
                <c:pt idx="14637">
                  <c:v/>
                </c:pt>
                <c:pt idx="14638">
                  <c:v/>
                </c:pt>
                <c:pt idx="14639">
                  <c:v/>
                </c:pt>
                <c:pt idx="14640">
                  <c:v/>
                </c:pt>
                <c:pt idx="14641">
                  <c:v/>
                </c:pt>
                <c:pt idx="14642">
                  <c:v/>
                </c:pt>
                <c:pt idx="14643">
                  <c:v/>
                </c:pt>
                <c:pt idx="14644">
                  <c:v/>
                </c:pt>
                <c:pt idx="14645">
                  <c:v/>
                </c:pt>
                <c:pt idx="14646">
                  <c:v/>
                </c:pt>
                <c:pt idx="14647">
                  <c:v/>
                </c:pt>
                <c:pt idx="14648">
                  <c:v/>
                </c:pt>
                <c:pt idx="14649">
                  <c:v/>
                </c:pt>
                <c:pt idx="14650">
                  <c:v/>
                </c:pt>
                <c:pt idx="14651">
                  <c:v/>
                </c:pt>
                <c:pt idx="14652">
                  <c:v/>
                </c:pt>
                <c:pt idx="14653">
                  <c:v/>
                </c:pt>
                <c:pt idx="14654">
                  <c:v/>
                </c:pt>
                <c:pt idx="14655">
                  <c:v/>
                </c:pt>
                <c:pt idx="14656">
                  <c:v/>
                </c:pt>
                <c:pt idx="14657">
                  <c:v/>
                </c:pt>
                <c:pt idx="14658">
                  <c:v/>
                </c:pt>
                <c:pt idx="14659">
                  <c:v/>
                </c:pt>
                <c:pt idx="14660">
                  <c:v/>
                </c:pt>
                <c:pt idx="14661">
                  <c:v/>
                </c:pt>
                <c:pt idx="14662">
                  <c:v/>
                </c:pt>
                <c:pt idx="14663">
                  <c:v/>
                </c:pt>
                <c:pt idx="14664">
                  <c:v/>
                </c:pt>
                <c:pt idx="14665">
                  <c:v/>
                </c:pt>
                <c:pt idx="14666">
                  <c:v/>
                </c:pt>
                <c:pt idx="14667">
                  <c:v/>
                </c:pt>
                <c:pt idx="14668">
                  <c:v/>
                </c:pt>
                <c:pt idx="14669">
                  <c:v/>
                </c:pt>
                <c:pt idx="14670">
                  <c:v/>
                </c:pt>
                <c:pt idx="14671">
                  <c:v/>
                </c:pt>
                <c:pt idx="14672">
                  <c:v/>
                </c:pt>
                <c:pt idx="14673">
                  <c:v/>
                </c:pt>
                <c:pt idx="14674">
                  <c:v/>
                </c:pt>
                <c:pt idx="14675">
                  <c:v/>
                </c:pt>
                <c:pt idx="14676">
                  <c:v/>
                </c:pt>
                <c:pt idx="14677">
                  <c:v/>
                </c:pt>
                <c:pt idx="14678">
                  <c:v/>
                </c:pt>
                <c:pt idx="14679">
                  <c:v/>
                </c:pt>
                <c:pt idx="14680">
                  <c:v/>
                </c:pt>
                <c:pt idx="14681">
                  <c:v/>
                </c:pt>
                <c:pt idx="14682">
                  <c:v/>
                </c:pt>
                <c:pt idx="14683">
                  <c:v/>
                </c:pt>
                <c:pt idx="14684">
                  <c:v/>
                </c:pt>
                <c:pt idx="14685">
                  <c:v/>
                </c:pt>
                <c:pt idx="14686">
                  <c:v/>
                </c:pt>
                <c:pt idx="14687">
                  <c:v/>
                </c:pt>
                <c:pt idx="14688">
                  <c:v/>
                </c:pt>
                <c:pt idx="14689">
                  <c:v/>
                </c:pt>
                <c:pt idx="14690">
                  <c:v/>
                </c:pt>
                <c:pt idx="14691">
                  <c:v/>
                </c:pt>
                <c:pt idx="14692">
                  <c:v/>
                </c:pt>
                <c:pt idx="14693">
                  <c:v/>
                </c:pt>
                <c:pt idx="14694">
                  <c:v/>
                </c:pt>
                <c:pt idx="14695">
                  <c:v/>
                </c:pt>
                <c:pt idx="14696">
                  <c:v/>
                </c:pt>
                <c:pt idx="14697">
                  <c:v/>
                </c:pt>
                <c:pt idx="14698">
                  <c:v/>
                </c:pt>
                <c:pt idx="14699">
                  <c:v/>
                </c:pt>
                <c:pt idx="14700">
                  <c:v/>
                </c:pt>
                <c:pt idx="14701">
                  <c:v/>
                </c:pt>
                <c:pt idx="14702">
                  <c:v/>
                </c:pt>
                <c:pt idx="14703">
                  <c:v/>
                </c:pt>
                <c:pt idx="14704">
                  <c:v/>
                </c:pt>
                <c:pt idx="14705">
                  <c:v/>
                </c:pt>
                <c:pt idx="14706">
                  <c:v/>
                </c:pt>
                <c:pt idx="14707">
                  <c:v/>
                </c:pt>
                <c:pt idx="14708">
                  <c:v/>
                </c:pt>
                <c:pt idx="14709">
                  <c:v/>
                </c:pt>
                <c:pt idx="14710">
                  <c:v/>
                </c:pt>
                <c:pt idx="14711">
                  <c:v/>
                </c:pt>
                <c:pt idx="14712">
                  <c:v/>
                </c:pt>
                <c:pt idx="14713">
                  <c:v/>
                </c:pt>
                <c:pt idx="14714">
                  <c:v/>
                </c:pt>
                <c:pt idx="14715">
                  <c:v/>
                </c:pt>
                <c:pt idx="14716">
                  <c:v/>
                </c:pt>
                <c:pt idx="14717">
                  <c:v/>
                </c:pt>
                <c:pt idx="14718">
                  <c:v/>
                </c:pt>
                <c:pt idx="14719">
                  <c:v/>
                </c:pt>
                <c:pt idx="14720">
                  <c:v/>
                </c:pt>
                <c:pt idx="14721">
                  <c:v/>
                </c:pt>
                <c:pt idx="14722">
                  <c:v/>
                </c:pt>
                <c:pt idx="14723">
                  <c:v/>
                </c:pt>
                <c:pt idx="14724">
                  <c:v/>
                </c:pt>
                <c:pt idx="14725">
                  <c:v/>
                </c:pt>
                <c:pt idx="14726">
                  <c:v/>
                </c:pt>
                <c:pt idx="14727">
                  <c:v/>
                </c:pt>
                <c:pt idx="14728">
                  <c:v/>
                </c:pt>
                <c:pt idx="14729">
                  <c:v/>
                </c:pt>
                <c:pt idx="14730">
                  <c:v/>
                </c:pt>
                <c:pt idx="14731">
                  <c:v/>
                </c:pt>
                <c:pt idx="14732">
                  <c:v/>
                </c:pt>
                <c:pt idx="14733">
                  <c:v/>
                </c:pt>
                <c:pt idx="14734">
                  <c:v/>
                </c:pt>
                <c:pt idx="14735">
                  <c:v/>
                </c:pt>
                <c:pt idx="14736">
                  <c:v/>
                </c:pt>
                <c:pt idx="14737">
                  <c:v/>
                </c:pt>
                <c:pt idx="14738">
                  <c:v/>
                </c:pt>
                <c:pt idx="14739">
                  <c:v/>
                </c:pt>
                <c:pt idx="14740">
                  <c:v/>
                </c:pt>
                <c:pt idx="14741">
                  <c:v/>
                </c:pt>
                <c:pt idx="14742">
                  <c:v/>
                </c:pt>
                <c:pt idx="14743">
                  <c:v/>
                </c:pt>
                <c:pt idx="14744">
                  <c:v/>
                </c:pt>
                <c:pt idx="14745">
                  <c:v/>
                </c:pt>
                <c:pt idx="14746">
                  <c:v/>
                </c:pt>
                <c:pt idx="14747">
                  <c:v/>
                </c:pt>
                <c:pt idx="14748">
                  <c:v/>
                </c:pt>
                <c:pt idx="14749">
                  <c:v/>
                </c:pt>
                <c:pt idx="14750">
                  <c:v/>
                </c:pt>
                <c:pt idx="14751">
                  <c:v/>
                </c:pt>
                <c:pt idx="14752">
                  <c:v/>
                </c:pt>
                <c:pt idx="14753">
                  <c:v/>
                </c:pt>
                <c:pt idx="14754">
                  <c:v/>
                </c:pt>
                <c:pt idx="14755">
                  <c:v/>
                </c:pt>
                <c:pt idx="14756">
                  <c:v/>
                </c:pt>
                <c:pt idx="14757">
                  <c:v/>
                </c:pt>
                <c:pt idx="14758">
                  <c:v/>
                </c:pt>
                <c:pt idx="14759">
                  <c:v/>
                </c:pt>
                <c:pt idx="14760">
                  <c:v/>
                </c:pt>
                <c:pt idx="14761">
                  <c:v/>
                </c:pt>
                <c:pt idx="14762">
                  <c:v/>
                </c:pt>
                <c:pt idx="14763">
                  <c:v/>
                </c:pt>
                <c:pt idx="14764">
                  <c:v/>
                </c:pt>
                <c:pt idx="14765">
                  <c:v/>
                </c:pt>
                <c:pt idx="14766">
                  <c:v/>
                </c:pt>
                <c:pt idx="14767">
                  <c:v/>
                </c:pt>
                <c:pt idx="14768">
                  <c:v/>
                </c:pt>
                <c:pt idx="14769">
                  <c:v/>
                </c:pt>
                <c:pt idx="14770">
                  <c:v/>
                </c:pt>
                <c:pt idx="14771">
                  <c:v/>
                </c:pt>
                <c:pt idx="14772">
                  <c:v/>
                </c:pt>
                <c:pt idx="14773">
                  <c:v/>
                </c:pt>
                <c:pt idx="14774">
                  <c:v/>
                </c:pt>
                <c:pt idx="14775">
                  <c:v/>
                </c:pt>
                <c:pt idx="14776">
                  <c:v/>
                </c:pt>
                <c:pt idx="14777">
                  <c:v/>
                </c:pt>
                <c:pt idx="14778">
                  <c:v/>
                </c:pt>
                <c:pt idx="14779">
                  <c:v/>
                </c:pt>
                <c:pt idx="14780">
                  <c:v/>
                </c:pt>
                <c:pt idx="14781">
                  <c:v/>
                </c:pt>
                <c:pt idx="14782">
                  <c:v/>
                </c:pt>
                <c:pt idx="14783">
                  <c:v/>
                </c:pt>
                <c:pt idx="14784">
                  <c:v/>
                </c:pt>
                <c:pt idx="14785">
                  <c:v/>
                </c:pt>
                <c:pt idx="14786">
                  <c:v/>
                </c:pt>
                <c:pt idx="14787">
                  <c:v/>
                </c:pt>
                <c:pt idx="14788">
                  <c:v/>
                </c:pt>
                <c:pt idx="14789">
                  <c:v/>
                </c:pt>
                <c:pt idx="14790">
                  <c:v/>
                </c:pt>
                <c:pt idx="14791">
                  <c:v/>
                </c:pt>
                <c:pt idx="14792">
                  <c:v/>
                </c:pt>
                <c:pt idx="14793">
                  <c:v/>
                </c:pt>
                <c:pt idx="14794">
                  <c:v/>
                </c:pt>
                <c:pt idx="14795">
                  <c:v/>
                </c:pt>
                <c:pt idx="14796">
                  <c:v/>
                </c:pt>
                <c:pt idx="14797">
                  <c:v/>
                </c:pt>
                <c:pt idx="14798">
                  <c:v/>
                </c:pt>
                <c:pt idx="14799">
                  <c:v/>
                </c:pt>
                <c:pt idx="14800">
                  <c:v/>
                </c:pt>
                <c:pt idx="14801">
                  <c:v/>
                </c:pt>
                <c:pt idx="14802">
                  <c:v/>
                </c:pt>
                <c:pt idx="14803">
                  <c:v/>
                </c:pt>
                <c:pt idx="14804">
                  <c:v/>
                </c:pt>
                <c:pt idx="14805">
                  <c:v/>
                </c:pt>
                <c:pt idx="14806">
                  <c:v/>
                </c:pt>
                <c:pt idx="14807">
                  <c:v/>
                </c:pt>
                <c:pt idx="14808">
                  <c:v/>
                </c:pt>
                <c:pt idx="14809">
                  <c:v/>
                </c:pt>
                <c:pt idx="14810">
                  <c:v/>
                </c:pt>
                <c:pt idx="14811">
                  <c:v/>
                </c:pt>
                <c:pt idx="14812">
                  <c:v/>
                </c:pt>
                <c:pt idx="14813">
                  <c:v/>
                </c:pt>
                <c:pt idx="14814">
                  <c:v/>
                </c:pt>
                <c:pt idx="14815">
                  <c:v/>
                </c:pt>
                <c:pt idx="14816">
                  <c:v/>
                </c:pt>
                <c:pt idx="14817">
                  <c:v/>
                </c:pt>
                <c:pt idx="14818">
                  <c:v/>
                </c:pt>
                <c:pt idx="14819">
                  <c:v/>
                </c:pt>
                <c:pt idx="14820">
                  <c:v/>
                </c:pt>
                <c:pt idx="14821">
                  <c:v/>
                </c:pt>
                <c:pt idx="14822">
                  <c:v/>
                </c:pt>
                <c:pt idx="14823">
                  <c:v/>
                </c:pt>
                <c:pt idx="14824">
                  <c:v/>
                </c:pt>
                <c:pt idx="14825">
                  <c:v/>
                </c:pt>
                <c:pt idx="14826">
                  <c:v/>
                </c:pt>
                <c:pt idx="14827">
                  <c:v/>
                </c:pt>
                <c:pt idx="14828">
                  <c:v/>
                </c:pt>
                <c:pt idx="14829">
                  <c:v/>
                </c:pt>
                <c:pt idx="14830">
                  <c:v/>
                </c:pt>
                <c:pt idx="14831">
                  <c:v/>
                </c:pt>
                <c:pt idx="14832">
                  <c:v/>
                </c:pt>
                <c:pt idx="14833">
                  <c:v/>
                </c:pt>
                <c:pt idx="14834">
                  <c:v/>
                </c:pt>
                <c:pt idx="14835">
                  <c:v/>
                </c:pt>
                <c:pt idx="14836">
                  <c:v/>
                </c:pt>
                <c:pt idx="14837">
                  <c:v/>
                </c:pt>
                <c:pt idx="14838">
                  <c:v/>
                </c:pt>
                <c:pt idx="14839">
                  <c:v/>
                </c:pt>
                <c:pt idx="14840">
                  <c:v/>
                </c:pt>
                <c:pt idx="14841">
                  <c:v/>
                </c:pt>
                <c:pt idx="14842">
                  <c:v/>
                </c:pt>
                <c:pt idx="14843">
                  <c:v/>
                </c:pt>
                <c:pt idx="14844">
                  <c:v/>
                </c:pt>
                <c:pt idx="14845">
                  <c:v/>
                </c:pt>
                <c:pt idx="14846">
                  <c:v/>
                </c:pt>
                <c:pt idx="14847">
                  <c:v/>
                </c:pt>
                <c:pt idx="14848">
                  <c:v/>
                </c:pt>
                <c:pt idx="14849">
                  <c:v/>
                </c:pt>
                <c:pt idx="14850">
                  <c:v/>
                </c:pt>
                <c:pt idx="14851">
                  <c:v/>
                </c:pt>
                <c:pt idx="14852">
                  <c:v/>
                </c:pt>
                <c:pt idx="14853">
                  <c:v/>
                </c:pt>
                <c:pt idx="14854">
                  <c:v/>
                </c:pt>
                <c:pt idx="14855">
                  <c:v/>
                </c:pt>
                <c:pt idx="14856">
                  <c:v/>
                </c:pt>
                <c:pt idx="14857">
                  <c:v/>
                </c:pt>
                <c:pt idx="14858">
                  <c:v/>
                </c:pt>
                <c:pt idx="14859">
                  <c:v/>
                </c:pt>
                <c:pt idx="14860">
                  <c:v/>
                </c:pt>
                <c:pt idx="14861">
                  <c:v/>
                </c:pt>
                <c:pt idx="14862">
                  <c:v/>
                </c:pt>
                <c:pt idx="14863">
                  <c:v/>
                </c:pt>
                <c:pt idx="14864">
                  <c:v/>
                </c:pt>
                <c:pt idx="14865">
                  <c:v/>
                </c:pt>
                <c:pt idx="14866">
                  <c:v/>
                </c:pt>
                <c:pt idx="14867">
                  <c:v/>
                </c:pt>
                <c:pt idx="14868">
                  <c:v/>
                </c:pt>
                <c:pt idx="14869">
                  <c:v/>
                </c:pt>
                <c:pt idx="14870">
                  <c:v/>
                </c:pt>
                <c:pt idx="14871">
                  <c:v/>
                </c:pt>
                <c:pt idx="14872">
                  <c:v/>
                </c:pt>
                <c:pt idx="14873">
                  <c:v/>
                </c:pt>
                <c:pt idx="14874">
                  <c:v/>
                </c:pt>
                <c:pt idx="14875">
                  <c:v/>
                </c:pt>
                <c:pt idx="14876">
                  <c:v/>
                </c:pt>
                <c:pt idx="14877">
                  <c:v/>
                </c:pt>
                <c:pt idx="14878">
                  <c:v/>
                </c:pt>
                <c:pt idx="14879">
                  <c:v/>
                </c:pt>
                <c:pt idx="14880">
                  <c:v/>
                </c:pt>
                <c:pt idx="14881">
                  <c:v/>
                </c:pt>
                <c:pt idx="14882">
                  <c:v/>
                </c:pt>
                <c:pt idx="14883">
                  <c:v/>
                </c:pt>
                <c:pt idx="14884">
                  <c:v/>
                </c:pt>
                <c:pt idx="14885">
                  <c:v/>
                </c:pt>
                <c:pt idx="14886">
                  <c:v/>
                </c:pt>
                <c:pt idx="14887">
                  <c:v/>
                </c:pt>
                <c:pt idx="14888">
                  <c:v/>
                </c:pt>
                <c:pt idx="14889">
                  <c:v/>
                </c:pt>
                <c:pt idx="14890">
                  <c:v/>
                </c:pt>
                <c:pt idx="14891">
                  <c:v/>
                </c:pt>
                <c:pt idx="14892">
                  <c:v/>
                </c:pt>
                <c:pt idx="14893">
                  <c:v/>
                </c:pt>
                <c:pt idx="14894">
                  <c:v/>
                </c:pt>
                <c:pt idx="14895">
                  <c:v/>
                </c:pt>
                <c:pt idx="14896">
                  <c:v/>
                </c:pt>
                <c:pt idx="14897">
                  <c:v/>
                </c:pt>
                <c:pt idx="14898">
                  <c:v/>
                </c:pt>
                <c:pt idx="14899">
                  <c:v/>
                </c:pt>
                <c:pt idx="14900">
                  <c:v/>
                </c:pt>
                <c:pt idx="14901">
                  <c:v/>
                </c:pt>
                <c:pt idx="14902">
                  <c:v/>
                </c:pt>
                <c:pt idx="14903">
                  <c:v/>
                </c:pt>
                <c:pt idx="14904">
                  <c:v/>
                </c:pt>
                <c:pt idx="14905">
                  <c:v/>
                </c:pt>
                <c:pt idx="14906">
                  <c:v/>
                </c:pt>
                <c:pt idx="14907">
                  <c:v/>
                </c:pt>
                <c:pt idx="14908">
                  <c:v/>
                </c:pt>
                <c:pt idx="14909">
                  <c:v/>
                </c:pt>
                <c:pt idx="14910">
                  <c:v/>
                </c:pt>
                <c:pt idx="14911">
                  <c:v/>
                </c:pt>
                <c:pt idx="14912">
                  <c:v/>
                </c:pt>
                <c:pt idx="14913">
                  <c:v/>
                </c:pt>
                <c:pt idx="14914">
                  <c:v/>
                </c:pt>
                <c:pt idx="14915">
                  <c:v/>
                </c:pt>
                <c:pt idx="14916">
                  <c:v/>
                </c:pt>
                <c:pt idx="14917">
                  <c:v/>
                </c:pt>
                <c:pt idx="14918">
                  <c:v/>
                </c:pt>
                <c:pt idx="14919">
                  <c:v/>
                </c:pt>
                <c:pt idx="14920">
                  <c:v/>
                </c:pt>
                <c:pt idx="14921">
                  <c:v/>
                </c:pt>
                <c:pt idx="14922">
                  <c:v/>
                </c:pt>
                <c:pt idx="14923">
                  <c:v/>
                </c:pt>
                <c:pt idx="14924">
                  <c:v/>
                </c:pt>
                <c:pt idx="14925">
                  <c:v/>
                </c:pt>
                <c:pt idx="14926">
                  <c:v/>
                </c:pt>
                <c:pt idx="14927">
                  <c:v/>
                </c:pt>
                <c:pt idx="14928">
                  <c:v/>
                </c:pt>
                <c:pt idx="14929">
                  <c:v/>
                </c:pt>
                <c:pt idx="14930">
                  <c:v/>
                </c:pt>
                <c:pt idx="14931">
                  <c:v/>
                </c:pt>
                <c:pt idx="14932">
                  <c:v/>
                </c:pt>
                <c:pt idx="14933">
                  <c:v/>
                </c:pt>
                <c:pt idx="14934">
                  <c:v/>
                </c:pt>
                <c:pt idx="14935">
                  <c:v/>
                </c:pt>
                <c:pt idx="14936">
                  <c:v/>
                </c:pt>
                <c:pt idx="14937">
                  <c:v/>
                </c:pt>
                <c:pt idx="14938">
                  <c:v/>
                </c:pt>
                <c:pt idx="14939">
                  <c:v/>
                </c:pt>
                <c:pt idx="14940">
                  <c:v/>
                </c:pt>
                <c:pt idx="14941">
                  <c:v/>
                </c:pt>
                <c:pt idx="14942">
                  <c:v/>
                </c:pt>
                <c:pt idx="14943">
                  <c:v/>
                </c:pt>
                <c:pt idx="14944">
                  <c:v/>
                </c:pt>
                <c:pt idx="14945">
                  <c:v/>
                </c:pt>
                <c:pt idx="14946">
                  <c:v/>
                </c:pt>
                <c:pt idx="14947">
                  <c:v/>
                </c:pt>
                <c:pt idx="14948">
                  <c:v/>
                </c:pt>
                <c:pt idx="14949">
                  <c:v/>
                </c:pt>
                <c:pt idx="14950">
                  <c:v/>
                </c:pt>
                <c:pt idx="14951">
                  <c:v/>
                </c:pt>
                <c:pt idx="14952">
                  <c:v/>
                </c:pt>
                <c:pt idx="14953">
                  <c:v/>
                </c:pt>
                <c:pt idx="14954">
                  <c:v/>
                </c:pt>
                <c:pt idx="14955">
                  <c:v/>
                </c:pt>
                <c:pt idx="14956">
                  <c:v/>
                </c:pt>
                <c:pt idx="14957">
                  <c:v/>
                </c:pt>
                <c:pt idx="14958">
                  <c:v/>
                </c:pt>
                <c:pt idx="14959">
                  <c:v/>
                </c:pt>
                <c:pt idx="14960">
                  <c:v/>
                </c:pt>
                <c:pt idx="14961">
                  <c:v/>
                </c:pt>
                <c:pt idx="14962">
                  <c:v/>
                </c:pt>
                <c:pt idx="14963">
                  <c:v/>
                </c:pt>
                <c:pt idx="14964">
                  <c:v/>
                </c:pt>
                <c:pt idx="14965">
                  <c:v/>
                </c:pt>
                <c:pt idx="14966">
                  <c:v/>
                </c:pt>
                <c:pt idx="14967">
                  <c:v/>
                </c:pt>
                <c:pt idx="14968">
                  <c:v/>
                </c:pt>
                <c:pt idx="14969">
                  <c:v/>
                </c:pt>
                <c:pt idx="14970">
                  <c:v/>
                </c:pt>
                <c:pt idx="14971">
                  <c:v/>
                </c:pt>
                <c:pt idx="14972">
                  <c:v/>
                </c:pt>
                <c:pt idx="14973">
                  <c:v/>
                </c:pt>
                <c:pt idx="14974">
                  <c:v/>
                </c:pt>
                <c:pt idx="14975">
                  <c:v/>
                </c:pt>
                <c:pt idx="14976">
                  <c:v/>
                </c:pt>
                <c:pt idx="14977">
                  <c:v/>
                </c:pt>
                <c:pt idx="14978">
                  <c:v/>
                </c:pt>
                <c:pt idx="14979">
                  <c:v/>
                </c:pt>
                <c:pt idx="14980">
                  <c:v/>
                </c:pt>
                <c:pt idx="14981">
                  <c:v/>
                </c:pt>
                <c:pt idx="14982">
                  <c:v/>
                </c:pt>
                <c:pt idx="14983">
                  <c:v/>
                </c:pt>
                <c:pt idx="14984">
                  <c:v/>
                </c:pt>
                <c:pt idx="14985">
                  <c:v/>
                </c:pt>
                <c:pt idx="14986">
                  <c:v/>
                </c:pt>
                <c:pt idx="14987">
                  <c:v/>
                </c:pt>
                <c:pt idx="14988">
                  <c:v/>
                </c:pt>
                <c:pt idx="14989">
                  <c:v/>
                </c:pt>
                <c:pt idx="14990">
                  <c:v/>
                </c:pt>
                <c:pt idx="14991">
                  <c:v/>
                </c:pt>
                <c:pt idx="14992">
                  <c:v/>
                </c:pt>
                <c:pt idx="14993">
                  <c:v/>
                </c:pt>
                <c:pt idx="14994">
                  <c:v/>
                </c:pt>
                <c:pt idx="14995">
                  <c:v/>
                </c:pt>
                <c:pt idx="14996">
                  <c:v/>
                </c:pt>
                <c:pt idx="14997">
                  <c:v/>
                </c:pt>
                <c:pt idx="14998">
                  <c:v/>
                </c:pt>
                <c:pt idx="14999">
                  <c:v/>
                </c:pt>
              </c:strCache>
            </c:strRef>
          </c:cat>
          <c:val>
            <c:numRef>
              <c:f>Tournoi!$AG$2:$AG$601</c:f>
              <c:numCache>
                <c:formatCode>General</c:formatCode>
                <c:ptCount val="60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/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  <c:pt idx="170">
                  <c:v/>
                </c:pt>
                <c:pt idx="171">
                  <c:v/>
                </c:pt>
                <c:pt idx="172">
                  <c:v/>
                </c:pt>
                <c:pt idx="173">
                  <c:v/>
                </c:pt>
                <c:pt idx="174">
                  <c:v/>
                </c:pt>
                <c:pt idx="175">
                  <c:v/>
                </c:pt>
                <c:pt idx="176">
                  <c:v/>
                </c:pt>
                <c:pt idx="177">
                  <c:v/>
                </c:pt>
                <c:pt idx="178">
                  <c:v/>
                </c:pt>
                <c:pt idx="179">
                  <c:v/>
                </c:pt>
                <c:pt idx="180">
                  <c:v/>
                </c:pt>
                <c:pt idx="181">
                  <c:v/>
                </c:pt>
                <c:pt idx="182">
                  <c:v/>
                </c:pt>
                <c:pt idx="183">
                  <c:v/>
                </c:pt>
                <c:pt idx="184">
                  <c:v/>
                </c:pt>
                <c:pt idx="185">
                  <c:v/>
                </c:pt>
                <c:pt idx="186">
                  <c:v/>
                </c:pt>
                <c:pt idx="187">
                  <c:v/>
                </c:pt>
                <c:pt idx="188">
                  <c:v/>
                </c:pt>
                <c:pt idx="189">
                  <c:v/>
                </c:pt>
                <c:pt idx="190">
                  <c:v/>
                </c:pt>
                <c:pt idx="191">
                  <c:v/>
                </c:pt>
                <c:pt idx="192">
                  <c:v/>
                </c:pt>
                <c:pt idx="193">
                  <c:v/>
                </c:pt>
                <c:pt idx="194">
                  <c:v/>
                </c:pt>
                <c:pt idx="195">
                  <c:v/>
                </c:pt>
                <c:pt idx="196">
                  <c:v/>
                </c:pt>
                <c:pt idx="197">
                  <c:v/>
                </c:pt>
                <c:pt idx="198">
                  <c:v/>
                </c:pt>
                <c:pt idx="199">
                  <c:v/>
                </c:pt>
                <c:pt idx="200">
                  <c:v/>
                </c:pt>
                <c:pt idx="201">
                  <c:v/>
                </c:pt>
                <c:pt idx="202">
                  <c:v/>
                </c:pt>
                <c:pt idx="203">
                  <c:v/>
                </c:pt>
                <c:pt idx="204">
                  <c:v/>
                </c:pt>
                <c:pt idx="205">
                  <c:v/>
                </c:pt>
                <c:pt idx="206">
                  <c:v/>
                </c:pt>
                <c:pt idx="207">
                  <c:v/>
                </c:pt>
                <c:pt idx="208">
                  <c:v/>
                </c:pt>
                <c:pt idx="209">
                  <c:v/>
                </c:pt>
                <c:pt idx="210">
                  <c:v/>
                </c:pt>
                <c:pt idx="211">
                  <c:v/>
                </c:pt>
                <c:pt idx="212">
                  <c:v/>
                </c:pt>
                <c:pt idx="213">
                  <c:v/>
                </c:pt>
                <c:pt idx="214">
                  <c:v/>
                </c:pt>
                <c:pt idx="215">
                  <c:v/>
                </c:pt>
                <c:pt idx="216">
                  <c:v/>
                </c:pt>
                <c:pt idx="217">
                  <c:v/>
                </c:pt>
                <c:pt idx="218">
                  <c:v/>
                </c:pt>
                <c:pt idx="219">
                  <c:v/>
                </c:pt>
                <c:pt idx="220">
                  <c:v/>
                </c:pt>
                <c:pt idx="221">
                  <c:v/>
                </c:pt>
                <c:pt idx="222">
                  <c:v/>
                </c:pt>
                <c:pt idx="223">
                  <c:v/>
                </c:pt>
                <c:pt idx="224">
                  <c:v/>
                </c:pt>
                <c:pt idx="225">
                  <c:v/>
                </c:pt>
                <c:pt idx="226">
                  <c:v/>
                </c:pt>
                <c:pt idx="227">
                  <c:v/>
                </c:pt>
                <c:pt idx="228">
                  <c:v/>
                </c:pt>
                <c:pt idx="229">
                  <c:v/>
                </c:pt>
                <c:pt idx="230">
                  <c:v/>
                </c:pt>
                <c:pt idx="231">
                  <c:v/>
                </c:pt>
                <c:pt idx="232">
                  <c:v/>
                </c:pt>
                <c:pt idx="233">
                  <c:v/>
                </c:pt>
                <c:pt idx="234">
                  <c:v/>
                </c:pt>
                <c:pt idx="235">
                  <c:v/>
                </c:pt>
                <c:pt idx="236">
                  <c:v/>
                </c:pt>
                <c:pt idx="237">
                  <c:v/>
                </c:pt>
                <c:pt idx="238">
                  <c:v/>
                </c:pt>
                <c:pt idx="239">
                  <c:v/>
                </c:pt>
                <c:pt idx="240">
                  <c:v/>
                </c:pt>
                <c:pt idx="241">
                  <c:v/>
                </c:pt>
                <c:pt idx="242">
                  <c:v/>
                </c:pt>
                <c:pt idx="243">
                  <c:v/>
                </c:pt>
                <c:pt idx="244">
                  <c:v/>
                </c:pt>
                <c:pt idx="245">
                  <c:v/>
                </c:pt>
                <c:pt idx="246">
                  <c:v/>
                </c:pt>
                <c:pt idx="247">
                  <c:v/>
                </c:pt>
                <c:pt idx="248">
                  <c:v/>
                </c:pt>
                <c:pt idx="249">
                  <c:v/>
                </c:pt>
                <c:pt idx="250">
                  <c:v/>
                </c:pt>
                <c:pt idx="251">
                  <c:v/>
                </c:pt>
                <c:pt idx="252">
                  <c:v/>
                </c:pt>
                <c:pt idx="253">
                  <c:v/>
                </c:pt>
                <c:pt idx="254">
                  <c:v/>
                </c:pt>
                <c:pt idx="255">
                  <c:v/>
                </c:pt>
                <c:pt idx="256">
                  <c:v/>
                </c:pt>
                <c:pt idx="257">
                  <c:v/>
                </c:pt>
                <c:pt idx="258">
                  <c:v/>
                </c:pt>
                <c:pt idx="259">
                  <c:v/>
                </c:pt>
                <c:pt idx="260">
                  <c:v/>
                </c:pt>
                <c:pt idx="261">
                  <c:v/>
                </c:pt>
                <c:pt idx="262">
                  <c:v/>
                </c:pt>
                <c:pt idx="263">
                  <c:v/>
                </c:pt>
                <c:pt idx="264">
                  <c:v/>
                </c:pt>
                <c:pt idx="265">
                  <c:v/>
                </c:pt>
                <c:pt idx="266">
                  <c:v/>
                </c:pt>
                <c:pt idx="267">
                  <c:v/>
                </c:pt>
                <c:pt idx="268">
                  <c:v/>
                </c:pt>
                <c:pt idx="269">
                  <c:v/>
                </c:pt>
                <c:pt idx="270">
                  <c:v/>
                </c:pt>
                <c:pt idx="271">
                  <c:v/>
                </c:pt>
                <c:pt idx="272">
                  <c:v/>
                </c:pt>
                <c:pt idx="273">
                  <c:v/>
                </c:pt>
                <c:pt idx="274">
                  <c:v/>
                </c:pt>
                <c:pt idx="275">
                  <c:v/>
                </c:pt>
                <c:pt idx="276">
                  <c:v/>
                </c:pt>
                <c:pt idx="277">
                  <c:v/>
                </c:pt>
                <c:pt idx="278">
                  <c:v/>
                </c:pt>
                <c:pt idx="279">
                  <c:v/>
                </c:pt>
                <c:pt idx="280">
                  <c:v/>
                </c:pt>
                <c:pt idx="281">
                  <c:v/>
                </c:pt>
                <c:pt idx="282">
                  <c:v/>
                </c:pt>
                <c:pt idx="283">
                  <c:v/>
                </c:pt>
                <c:pt idx="284">
                  <c:v/>
                </c:pt>
                <c:pt idx="285">
                  <c:v/>
                </c:pt>
                <c:pt idx="286">
                  <c:v/>
                </c:pt>
                <c:pt idx="287">
                  <c:v/>
                </c:pt>
                <c:pt idx="288">
                  <c:v/>
                </c:pt>
                <c:pt idx="289">
                  <c:v/>
                </c:pt>
                <c:pt idx="290">
                  <c:v/>
                </c:pt>
                <c:pt idx="291">
                  <c:v/>
                </c:pt>
                <c:pt idx="292">
                  <c:v/>
                </c:pt>
                <c:pt idx="293">
                  <c:v/>
                </c:pt>
                <c:pt idx="294">
                  <c:v/>
                </c:pt>
                <c:pt idx="295">
                  <c:v/>
                </c:pt>
                <c:pt idx="296">
                  <c:v/>
                </c:pt>
                <c:pt idx="297">
                  <c:v/>
                </c:pt>
                <c:pt idx="298">
                  <c:v/>
                </c:pt>
                <c:pt idx="299">
                  <c:v/>
                </c:pt>
                <c:pt idx="300">
                  <c:v/>
                </c:pt>
                <c:pt idx="301">
                  <c:v/>
                </c:pt>
                <c:pt idx="302">
                  <c:v/>
                </c:pt>
                <c:pt idx="303">
                  <c:v/>
                </c:pt>
                <c:pt idx="304">
                  <c:v/>
                </c:pt>
                <c:pt idx="305">
                  <c:v/>
                </c:pt>
                <c:pt idx="306">
                  <c:v/>
                </c:pt>
                <c:pt idx="307">
                  <c:v/>
                </c:pt>
                <c:pt idx="308">
                  <c:v/>
                </c:pt>
                <c:pt idx="309">
                  <c:v/>
                </c:pt>
                <c:pt idx="310">
                  <c:v/>
                </c:pt>
                <c:pt idx="311">
                  <c:v/>
                </c:pt>
                <c:pt idx="312">
                  <c:v/>
                </c:pt>
                <c:pt idx="313">
                  <c:v/>
                </c:pt>
                <c:pt idx="314">
                  <c:v/>
                </c:pt>
                <c:pt idx="315">
                  <c:v/>
                </c:pt>
                <c:pt idx="316">
                  <c:v/>
                </c:pt>
                <c:pt idx="317">
                  <c:v/>
                </c:pt>
                <c:pt idx="318">
                  <c:v/>
                </c:pt>
                <c:pt idx="319">
                  <c:v/>
                </c:pt>
                <c:pt idx="320">
                  <c:v/>
                </c:pt>
                <c:pt idx="321">
                  <c:v/>
                </c:pt>
                <c:pt idx="322">
                  <c:v/>
                </c:pt>
                <c:pt idx="323">
                  <c:v/>
                </c:pt>
                <c:pt idx="324">
                  <c:v/>
                </c:pt>
                <c:pt idx="325">
                  <c:v/>
                </c:pt>
                <c:pt idx="326">
                  <c:v/>
                </c:pt>
                <c:pt idx="327">
                  <c:v/>
                </c:pt>
                <c:pt idx="328">
                  <c:v/>
                </c:pt>
                <c:pt idx="329">
                  <c:v/>
                </c:pt>
                <c:pt idx="330">
                  <c:v/>
                </c:pt>
                <c:pt idx="331">
                  <c:v/>
                </c:pt>
                <c:pt idx="332">
                  <c:v/>
                </c:pt>
                <c:pt idx="333">
                  <c:v/>
                </c:pt>
                <c:pt idx="334">
                  <c:v/>
                </c:pt>
                <c:pt idx="335">
                  <c:v/>
                </c:pt>
                <c:pt idx="336">
                  <c:v/>
                </c:pt>
                <c:pt idx="337">
                  <c:v/>
                </c:pt>
                <c:pt idx="338">
                  <c:v/>
                </c:pt>
                <c:pt idx="339">
                  <c:v/>
                </c:pt>
                <c:pt idx="340">
                  <c:v/>
                </c:pt>
                <c:pt idx="341">
                  <c:v/>
                </c:pt>
                <c:pt idx="342">
                  <c:v/>
                </c:pt>
                <c:pt idx="343">
                  <c:v/>
                </c:pt>
                <c:pt idx="344">
                  <c:v/>
                </c:pt>
                <c:pt idx="345">
                  <c:v/>
                </c:pt>
                <c:pt idx="346">
                  <c:v/>
                </c:pt>
                <c:pt idx="347">
                  <c:v/>
                </c:pt>
                <c:pt idx="348">
                  <c:v/>
                </c:pt>
                <c:pt idx="349">
                  <c:v/>
                </c:pt>
                <c:pt idx="350">
                  <c:v/>
                </c:pt>
                <c:pt idx="351">
                  <c:v/>
                </c:pt>
                <c:pt idx="352">
                  <c:v/>
                </c:pt>
                <c:pt idx="353">
                  <c:v/>
                </c:pt>
                <c:pt idx="354">
                  <c:v/>
                </c:pt>
                <c:pt idx="355">
                  <c:v/>
                </c:pt>
                <c:pt idx="356">
                  <c:v/>
                </c:pt>
                <c:pt idx="357">
                  <c:v/>
                </c:pt>
                <c:pt idx="358">
                  <c:v/>
                </c:pt>
                <c:pt idx="359">
                  <c:v/>
                </c:pt>
                <c:pt idx="360">
                  <c:v/>
                </c:pt>
                <c:pt idx="361">
                  <c:v/>
                </c:pt>
                <c:pt idx="362">
                  <c:v/>
                </c:pt>
                <c:pt idx="363">
                  <c:v/>
                </c:pt>
                <c:pt idx="364">
                  <c:v/>
                </c:pt>
                <c:pt idx="365">
                  <c:v/>
                </c:pt>
                <c:pt idx="366">
                  <c:v/>
                </c:pt>
                <c:pt idx="367">
                  <c:v/>
                </c:pt>
                <c:pt idx="368">
                  <c:v/>
                </c:pt>
                <c:pt idx="369">
                  <c:v/>
                </c:pt>
                <c:pt idx="370">
                  <c:v/>
                </c:pt>
                <c:pt idx="371">
                  <c:v/>
                </c:pt>
                <c:pt idx="372">
                  <c:v/>
                </c:pt>
                <c:pt idx="373">
                  <c:v/>
                </c:pt>
                <c:pt idx="374">
                  <c:v/>
                </c:pt>
                <c:pt idx="375">
                  <c:v/>
                </c:pt>
                <c:pt idx="376">
                  <c:v/>
                </c:pt>
                <c:pt idx="377">
                  <c:v/>
                </c:pt>
                <c:pt idx="378">
                  <c:v/>
                </c:pt>
                <c:pt idx="379">
                  <c:v/>
                </c:pt>
                <c:pt idx="380">
                  <c:v/>
                </c:pt>
                <c:pt idx="381">
                  <c:v/>
                </c:pt>
                <c:pt idx="382">
                  <c:v/>
                </c:pt>
                <c:pt idx="383">
                  <c:v/>
                </c:pt>
                <c:pt idx="384">
                  <c:v/>
                </c:pt>
                <c:pt idx="385">
                  <c:v/>
                </c:pt>
                <c:pt idx="386">
                  <c:v/>
                </c:pt>
                <c:pt idx="387">
                  <c:v/>
                </c:pt>
                <c:pt idx="388">
                  <c:v/>
                </c:pt>
                <c:pt idx="389">
                  <c:v/>
                </c:pt>
                <c:pt idx="390">
                  <c:v/>
                </c:pt>
                <c:pt idx="391">
                  <c:v/>
                </c:pt>
                <c:pt idx="392">
                  <c:v/>
                </c:pt>
                <c:pt idx="393">
                  <c:v/>
                </c:pt>
                <c:pt idx="394">
                  <c:v/>
                </c:pt>
                <c:pt idx="395">
                  <c:v/>
                </c:pt>
                <c:pt idx="396">
                  <c:v/>
                </c:pt>
                <c:pt idx="397">
                  <c:v/>
                </c:pt>
                <c:pt idx="398">
                  <c:v/>
                </c:pt>
                <c:pt idx="399">
                  <c:v/>
                </c:pt>
                <c:pt idx="400">
                  <c:v/>
                </c:pt>
                <c:pt idx="401">
                  <c:v/>
                </c:pt>
                <c:pt idx="402">
                  <c:v/>
                </c:pt>
                <c:pt idx="403">
                  <c:v/>
                </c:pt>
                <c:pt idx="404">
                  <c:v/>
                </c:pt>
                <c:pt idx="405">
                  <c:v/>
                </c:pt>
                <c:pt idx="406">
                  <c:v/>
                </c:pt>
                <c:pt idx="407">
                  <c:v/>
                </c:pt>
                <c:pt idx="408">
                  <c:v/>
                </c:pt>
                <c:pt idx="409">
                  <c:v/>
                </c:pt>
                <c:pt idx="410">
                  <c:v/>
                </c:pt>
                <c:pt idx="411">
                  <c:v/>
                </c:pt>
                <c:pt idx="412">
                  <c:v/>
                </c:pt>
                <c:pt idx="413">
                  <c:v/>
                </c:pt>
                <c:pt idx="414">
                  <c:v/>
                </c:pt>
                <c:pt idx="415">
                  <c:v/>
                </c:pt>
                <c:pt idx="416">
                  <c:v/>
                </c:pt>
                <c:pt idx="417">
                  <c:v/>
                </c:pt>
                <c:pt idx="418">
                  <c:v/>
                </c:pt>
                <c:pt idx="419">
                  <c:v/>
                </c:pt>
                <c:pt idx="420">
                  <c:v/>
                </c:pt>
                <c:pt idx="421">
                  <c:v/>
                </c:pt>
                <c:pt idx="422">
                  <c:v/>
                </c:pt>
                <c:pt idx="423">
                  <c:v/>
                </c:pt>
                <c:pt idx="424">
                  <c:v/>
                </c:pt>
                <c:pt idx="425">
                  <c:v/>
                </c:pt>
                <c:pt idx="426">
                  <c:v/>
                </c:pt>
                <c:pt idx="427">
                  <c:v/>
                </c:pt>
                <c:pt idx="428">
                  <c:v/>
                </c:pt>
                <c:pt idx="429">
                  <c:v/>
                </c:pt>
                <c:pt idx="430">
                  <c:v/>
                </c:pt>
                <c:pt idx="431">
                  <c:v/>
                </c:pt>
                <c:pt idx="432">
                  <c:v/>
                </c:pt>
                <c:pt idx="433">
                  <c:v/>
                </c:pt>
                <c:pt idx="434">
                  <c:v/>
                </c:pt>
                <c:pt idx="435">
                  <c:v/>
                </c:pt>
                <c:pt idx="436">
                  <c:v/>
                </c:pt>
                <c:pt idx="437">
                  <c:v/>
                </c:pt>
                <c:pt idx="438">
                  <c:v/>
                </c:pt>
                <c:pt idx="439">
                  <c:v/>
                </c:pt>
                <c:pt idx="440">
                  <c:v/>
                </c:pt>
                <c:pt idx="441">
                  <c:v/>
                </c:pt>
                <c:pt idx="442">
                  <c:v/>
                </c:pt>
                <c:pt idx="443">
                  <c:v/>
                </c:pt>
                <c:pt idx="444">
                  <c:v/>
                </c:pt>
                <c:pt idx="445">
                  <c:v/>
                </c:pt>
                <c:pt idx="446">
                  <c:v/>
                </c:pt>
                <c:pt idx="447">
                  <c:v/>
                </c:pt>
                <c:pt idx="448">
                  <c:v/>
                </c:pt>
                <c:pt idx="449">
                  <c:v/>
                </c:pt>
                <c:pt idx="450">
                  <c:v/>
                </c:pt>
                <c:pt idx="451">
                  <c:v/>
                </c:pt>
                <c:pt idx="452">
                  <c:v/>
                </c:pt>
                <c:pt idx="453">
                  <c:v/>
                </c:pt>
                <c:pt idx="454">
                  <c:v/>
                </c:pt>
                <c:pt idx="455">
                  <c:v/>
                </c:pt>
                <c:pt idx="456">
                  <c:v/>
                </c:pt>
                <c:pt idx="457">
                  <c:v/>
                </c:pt>
                <c:pt idx="458">
                  <c:v/>
                </c:pt>
                <c:pt idx="459">
                  <c:v/>
                </c:pt>
                <c:pt idx="460">
                  <c:v/>
                </c:pt>
                <c:pt idx="461">
                  <c:v/>
                </c:pt>
                <c:pt idx="462">
                  <c:v/>
                </c:pt>
                <c:pt idx="463">
                  <c:v/>
                </c:pt>
                <c:pt idx="464">
                  <c:v/>
                </c:pt>
                <c:pt idx="465">
                  <c:v/>
                </c:pt>
                <c:pt idx="466">
                  <c:v/>
                </c:pt>
                <c:pt idx="467">
                  <c:v/>
                </c:pt>
                <c:pt idx="468">
                  <c:v/>
                </c:pt>
                <c:pt idx="469">
                  <c:v/>
                </c:pt>
                <c:pt idx="470">
                  <c:v/>
                </c:pt>
                <c:pt idx="471">
                  <c:v/>
                </c:pt>
                <c:pt idx="472">
                  <c:v/>
                </c:pt>
                <c:pt idx="473">
                  <c:v/>
                </c:pt>
                <c:pt idx="474">
                  <c:v/>
                </c:pt>
                <c:pt idx="475">
                  <c:v/>
                </c:pt>
                <c:pt idx="476">
                  <c:v/>
                </c:pt>
                <c:pt idx="477">
                  <c:v/>
                </c:pt>
                <c:pt idx="478">
                  <c:v/>
                </c:pt>
                <c:pt idx="479">
                  <c:v/>
                </c:pt>
                <c:pt idx="480">
                  <c:v/>
                </c:pt>
                <c:pt idx="481">
                  <c:v/>
                </c:pt>
                <c:pt idx="482">
                  <c:v/>
                </c:pt>
                <c:pt idx="483">
                  <c:v/>
                </c:pt>
                <c:pt idx="484">
                  <c:v/>
                </c:pt>
                <c:pt idx="485">
                  <c:v/>
                </c:pt>
                <c:pt idx="486">
                  <c:v/>
                </c:pt>
                <c:pt idx="487">
                  <c:v/>
                </c:pt>
                <c:pt idx="488">
                  <c:v/>
                </c:pt>
                <c:pt idx="489">
                  <c:v/>
                </c:pt>
                <c:pt idx="490">
                  <c:v/>
                </c:pt>
                <c:pt idx="491">
                  <c:v/>
                </c:pt>
                <c:pt idx="492">
                  <c:v/>
                </c:pt>
                <c:pt idx="493">
                  <c:v/>
                </c:pt>
                <c:pt idx="494">
                  <c:v/>
                </c:pt>
                <c:pt idx="495">
                  <c:v/>
                </c:pt>
                <c:pt idx="496">
                  <c:v/>
                </c:pt>
                <c:pt idx="497">
                  <c:v/>
                </c:pt>
                <c:pt idx="498">
                  <c:v/>
                </c:pt>
                <c:pt idx="499">
                  <c:v/>
                </c:pt>
                <c:pt idx="500">
                  <c:v/>
                </c:pt>
                <c:pt idx="501">
                  <c:v/>
                </c:pt>
                <c:pt idx="502">
                  <c:v/>
                </c:pt>
                <c:pt idx="503">
                  <c:v/>
                </c:pt>
                <c:pt idx="504">
                  <c:v/>
                </c:pt>
                <c:pt idx="505">
                  <c:v/>
                </c:pt>
                <c:pt idx="506">
                  <c:v/>
                </c:pt>
                <c:pt idx="507">
                  <c:v/>
                </c:pt>
                <c:pt idx="508">
                  <c:v/>
                </c:pt>
                <c:pt idx="509">
                  <c:v/>
                </c:pt>
                <c:pt idx="510">
                  <c:v/>
                </c:pt>
                <c:pt idx="511">
                  <c:v/>
                </c:pt>
                <c:pt idx="512">
                  <c:v/>
                </c:pt>
                <c:pt idx="513">
                  <c:v/>
                </c:pt>
                <c:pt idx="514">
                  <c:v/>
                </c:pt>
                <c:pt idx="515">
                  <c:v/>
                </c:pt>
                <c:pt idx="516">
                  <c:v/>
                </c:pt>
                <c:pt idx="517">
                  <c:v/>
                </c:pt>
                <c:pt idx="518">
                  <c:v/>
                </c:pt>
                <c:pt idx="519">
                  <c:v/>
                </c:pt>
                <c:pt idx="520">
                  <c:v/>
                </c:pt>
                <c:pt idx="521">
                  <c:v/>
                </c:pt>
                <c:pt idx="522">
                  <c:v/>
                </c:pt>
                <c:pt idx="523">
                  <c:v/>
                </c:pt>
                <c:pt idx="524">
                  <c:v/>
                </c:pt>
                <c:pt idx="525">
                  <c:v/>
                </c:pt>
                <c:pt idx="526">
                  <c:v/>
                </c:pt>
                <c:pt idx="527">
                  <c:v/>
                </c:pt>
                <c:pt idx="528">
                  <c:v/>
                </c:pt>
                <c:pt idx="529">
                  <c:v/>
                </c:pt>
                <c:pt idx="530">
                  <c:v/>
                </c:pt>
                <c:pt idx="531">
                  <c:v/>
                </c:pt>
                <c:pt idx="532">
                  <c:v/>
                </c:pt>
                <c:pt idx="533">
                  <c:v/>
                </c:pt>
                <c:pt idx="534">
                  <c:v/>
                </c:pt>
                <c:pt idx="535">
                  <c:v/>
                </c:pt>
                <c:pt idx="536">
                  <c:v/>
                </c:pt>
                <c:pt idx="537">
                  <c:v/>
                </c:pt>
                <c:pt idx="538">
                  <c:v/>
                </c:pt>
                <c:pt idx="539">
                  <c:v/>
                </c:pt>
                <c:pt idx="540">
                  <c:v/>
                </c:pt>
                <c:pt idx="541">
                  <c:v/>
                </c:pt>
                <c:pt idx="542">
                  <c:v/>
                </c:pt>
                <c:pt idx="543">
                  <c:v/>
                </c:pt>
                <c:pt idx="544">
                  <c:v/>
                </c:pt>
                <c:pt idx="545">
                  <c:v/>
                </c:pt>
                <c:pt idx="546">
                  <c:v/>
                </c:pt>
                <c:pt idx="547">
                  <c:v/>
                </c:pt>
                <c:pt idx="548">
                  <c:v/>
                </c:pt>
                <c:pt idx="549">
                  <c:v/>
                </c:pt>
                <c:pt idx="550">
                  <c:v/>
                </c:pt>
                <c:pt idx="551">
                  <c:v/>
                </c:pt>
                <c:pt idx="552">
                  <c:v/>
                </c:pt>
                <c:pt idx="553">
                  <c:v/>
                </c:pt>
                <c:pt idx="554">
                  <c:v/>
                </c:pt>
                <c:pt idx="555">
                  <c:v/>
                </c:pt>
                <c:pt idx="556">
                  <c:v/>
                </c:pt>
                <c:pt idx="557">
                  <c:v/>
                </c:pt>
                <c:pt idx="558">
                  <c:v/>
                </c:pt>
                <c:pt idx="559">
                  <c:v/>
                </c:pt>
                <c:pt idx="560">
                  <c:v/>
                </c:pt>
                <c:pt idx="561">
                  <c:v/>
                </c:pt>
                <c:pt idx="562">
                  <c:v/>
                </c:pt>
                <c:pt idx="563">
                  <c:v/>
                </c:pt>
                <c:pt idx="564">
                  <c:v/>
                </c:pt>
                <c:pt idx="565">
                  <c:v/>
                </c:pt>
                <c:pt idx="566">
                  <c:v/>
                </c:pt>
                <c:pt idx="567">
                  <c:v/>
                </c:pt>
                <c:pt idx="568">
                  <c:v/>
                </c:pt>
                <c:pt idx="569">
                  <c:v/>
                </c:pt>
                <c:pt idx="570">
                  <c:v/>
                </c:pt>
                <c:pt idx="571">
                  <c:v/>
                </c:pt>
                <c:pt idx="572">
                  <c:v/>
                </c:pt>
                <c:pt idx="573">
                  <c:v/>
                </c:pt>
                <c:pt idx="574">
                  <c:v/>
                </c:pt>
                <c:pt idx="575">
                  <c:v/>
                </c:pt>
                <c:pt idx="576">
                  <c:v/>
                </c:pt>
                <c:pt idx="577">
                  <c:v/>
                </c:pt>
                <c:pt idx="578">
                  <c:v/>
                </c:pt>
                <c:pt idx="579">
                  <c:v/>
                </c:pt>
                <c:pt idx="580">
                  <c:v/>
                </c:pt>
                <c:pt idx="581">
                  <c:v/>
                </c:pt>
                <c:pt idx="582">
                  <c:v/>
                </c:pt>
                <c:pt idx="583">
                  <c:v/>
                </c:pt>
                <c:pt idx="584">
                  <c:v/>
                </c:pt>
                <c:pt idx="585">
                  <c:v/>
                </c:pt>
                <c:pt idx="586">
                  <c:v/>
                </c:pt>
                <c:pt idx="587">
                  <c:v/>
                </c:pt>
                <c:pt idx="588">
                  <c:v/>
                </c:pt>
                <c:pt idx="589">
                  <c:v/>
                </c:pt>
                <c:pt idx="590">
                  <c:v/>
                </c:pt>
                <c:pt idx="591">
                  <c:v/>
                </c:pt>
                <c:pt idx="592">
                  <c:v/>
                </c:pt>
                <c:pt idx="593">
                  <c:v/>
                </c:pt>
                <c:pt idx="594">
                  <c:v/>
                </c:pt>
                <c:pt idx="595">
                  <c:v/>
                </c:pt>
                <c:pt idx="596">
                  <c:v/>
                </c:pt>
                <c:pt idx="597">
                  <c:v/>
                </c:pt>
                <c:pt idx="598">
                  <c:v/>
                </c:pt>
                <c:pt idx="599">
                  <c:v/>
                </c:pt>
              </c:numCache>
            </c:numRef>
          </c:val>
        </c:ser>
        <c:ser>
          <c:idx val="1"/>
          <c:order val="1"/>
          <c:tx>
            <c:strRef>
              <c:f>Tournoi!$AH$1</c:f>
              <c:strCache>
                <c:ptCount val="1"/>
                <c:pt idx="0">
                  <c:v>Res2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</c:spPr>
          <c:invertIfNegative val="0"/>
          <c:dLbls>
            <c:dLblPos val="outEnd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Tournoi!$A$2:$AF$601</c:f>
              <c:strCache>
                <c:ptCount val="1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/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  <c:pt idx="170">
                  <c:v/>
                </c:pt>
                <c:pt idx="171">
                  <c:v/>
                </c:pt>
                <c:pt idx="172">
                  <c:v/>
                </c:pt>
                <c:pt idx="173">
                  <c:v/>
                </c:pt>
                <c:pt idx="174">
                  <c:v/>
                </c:pt>
                <c:pt idx="175">
                  <c:v/>
                </c:pt>
                <c:pt idx="176">
                  <c:v/>
                </c:pt>
                <c:pt idx="177">
                  <c:v/>
                </c:pt>
                <c:pt idx="178">
                  <c:v/>
                </c:pt>
                <c:pt idx="179">
                  <c:v/>
                </c:pt>
                <c:pt idx="180">
                  <c:v/>
                </c:pt>
                <c:pt idx="181">
                  <c:v/>
                </c:pt>
                <c:pt idx="182">
                  <c:v/>
                </c:pt>
                <c:pt idx="183">
                  <c:v/>
                </c:pt>
                <c:pt idx="184">
                  <c:v/>
                </c:pt>
                <c:pt idx="185">
                  <c:v/>
                </c:pt>
                <c:pt idx="186">
                  <c:v/>
                </c:pt>
                <c:pt idx="187">
                  <c:v/>
                </c:pt>
                <c:pt idx="188">
                  <c:v/>
                </c:pt>
                <c:pt idx="189">
                  <c:v/>
                </c:pt>
                <c:pt idx="190">
                  <c:v/>
                </c:pt>
                <c:pt idx="191">
                  <c:v/>
                </c:pt>
                <c:pt idx="192">
                  <c:v/>
                </c:pt>
                <c:pt idx="193">
                  <c:v/>
                </c:pt>
                <c:pt idx="194">
                  <c:v/>
                </c:pt>
                <c:pt idx="195">
                  <c:v/>
                </c:pt>
                <c:pt idx="196">
                  <c:v/>
                </c:pt>
                <c:pt idx="197">
                  <c:v/>
                </c:pt>
                <c:pt idx="198">
                  <c:v/>
                </c:pt>
                <c:pt idx="199">
                  <c:v/>
                </c:pt>
                <c:pt idx="200">
                  <c:v/>
                </c:pt>
                <c:pt idx="201">
                  <c:v/>
                </c:pt>
                <c:pt idx="202">
                  <c:v/>
                </c:pt>
                <c:pt idx="203">
                  <c:v/>
                </c:pt>
                <c:pt idx="204">
                  <c:v/>
                </c:pt>
                <c:pt idx="205">
                  <c:v/>
                </c:pt>
                <c:pt idx="206">
                  <c:v/>
                </c:pt>
                <c:pt idx="207">
                  <c:v/>
                </c:pt>
                <c:pt idx="208">
                  <c:v/>
                </c:pt>
                <c:pt idx="209">
                  <c:v/>
                </c:pt>
                <c:pt idx="210">
                  <c:v/>
                </c:pt>
                <c:pt idx="211">
                  <c:v/>
                </c:pt>
                <c:pt idx="212">
                  <c:v/>
                </c:pt>
                <c:pt idx="213">
                  <c:v/>
                </c:pt>
                <c:pt idx="214">
                  <c:v/>
                </c:pt>
                <c:pt idx="215">
                  <c:v/>
                </c:pt>
                <c:pt idx="216">
                  <c:v/>
                </c:pt>
                <c:pt idx="217">
                  <c:v/>
                </c:pt>
                <c:pt idx="218">
                  <c:v/>
                </c:pt>
                <c:pt idx="219">
                  <c:v/>
                </c:pt>
                <c:pt idx="220">
                  <c:v/>
                </c:pt>
                <c:pt idx="221">
                  <c:v/>
                </c:pt>
                <c:pt idx="222">
                  <c:v/>
                </c:pt>
                <c:pt idx="223">
                  <c:v/>
                </c:pt>
                <c:pt idx="224">
                  <c:v/>
                </c:pt>
                <c:pt idx="225">
                  <c:v/>
                </c:pt>
                <c:pt idx="226">
                  <c:v/>
                </c:pt>
                <c:pt idx="227">
                  <c:v/>
                </c:pt>
                <c:pt idx="228">
                  <c:v/>
                </c:pt>
                <c:pt idx="229">
                  <c:v/>
                </c:pt>
                <c:pt idx="230">
                  <c:v/>
                </c:pt>
                <c:pt idx="231">
                  <c:v/>
                </c:pt>
                <c:pt idx="232">
                  <c:v/>
                </c:pt>
                <c:pt idx="233">
                  <c:v/>
                </c:pt>
                <c:pt idx="234">
                  <c:v/>
                </c:pt>
                <c:pt idx="235">
                  <c:v/>
                </c:pt>
                <c:pt idx="236">
                  <c:v/>
                </c:pt>
                <c:pt idx="237">
                  <c:v/>
                </c:pt>
                <c:pt idx="238">
                  <c:v/>
                </c:pt>
                <c:pt idx="239">
                  <c:v/>
                </c:pt>
                <c:pt idx="240">
                  <c:v/>
                </c:pt>
                <c:pt idx="241">
                  <c:v/>
                </c:pt>
                <c:pt idx="242">
                  <c:v/>
                </c:pt>
                <c:pt idx="243">
                  <c:v/>
                </c:pt>
                <c:pt idx="244">
                  <c:v/>
                </c:pt>
                <c:pt idx="245">
                  <c:v/>
                </c:pt>
                <c:pt idx="246">
                  <c:v/>
                </c:pt>
                <c:pt idx="247">
                  <c:v/>
                </c:pt>
                <c:pt idx="248">
                  <c:v/>
                </c:pt>
                <c:pt idx="249">
                  <c:v/>
                </c:pt>
                <c:pt idx="250">
                  <c:v/>
                </c:pt>
                <c:pt idx="251">
                  <c:v/>
                </c:pt>
                <c:pt idx="252">
                  <c:v/>
                </c:pt>
                <c:pt idx="253">
                  <c:v/>
                </c:pt>
                <c:pt idx="254">
                  <c:v/>
                </c:pt>
                <c:pt idx="255">
                  <c:v/>
                </c:pt>
                <c:pt idx="256">
                  <c:v/>
                </c:pt>
                <c:pt idx="257">
                  <c:v/>
                </c:pt>
                <c:pt idx="258">
                  <c:v/>
                </c:pt>
                <c:pt idx="259">
                  <c:v/>
                </c:pt>
                <c:pt idx="260">
                  <c:v/>
                </c:pt>
                <c:pt idx="261">
                  <c:v/>
                </c:pt>
                <c:pt idx="262">
                  <c:v/>
                </c:pt>
                <c:pt idx="263">
                  <c:v/>
                </c:pt>
                <c:pt idx="264">
                  <c:v/>
                </c:pt>
                <c:pt idx="265">
                  <c:v/>
                </c:pt>
                <c:pt idx="266">
                  <c:v/>
                </c:pt>
                <c:pt idx="267">
                  <c:v/>
                </c:pt>
                <c:pt idx="268">
                  <c:v/>
                </c:pt>
                <c:pt idx="269">
                  <c:v/>
                </c:pt>
                <c:pt idx="270">
                  <c:v/>
                </c:pt>
                <c:pt idx="271">
                  <c:v/>
                </c:pt>
                <c:pt idx="272">
                  <c:v/>
                </c:pt>
                <c:pt idx="273">
                  <c:v/>
                </c:pt>
                <c:pt idx="274">
                  <c:v/>
                </c:pt>
                <c:pt idx="275">
                  <c:v/>
                </c:pt>
                <c:pt idx="276">
                  <c:v/>
                </c:pt>
                <c:pt idx="277">
                  <c:v/>
                </c:pt>
                <c:pt idx="278">
                  <c:v/>
                </c:pt>
                <c:pt idx="279">
                  <c:v/>
                </c:pt>
                <c:pt idx="280">
                  <c:v/>
                </c:pt>
                <c:pt idx="281">
                  <c:v/>
                </c:pt>
                <c:pt idx="282">
                  <c:v/>
                </c:pt>
                <c:pt idx="283">
                  <c:v/>
                </c:pt>
                <c:pt idx="284">
                  <c:v/>
                </c:pt>
                <c:pt idx="285">
                  <c:v/>
                </c:pt>
                <c:pt idx="286">
                  <c:v/>
                </c:pt>
                <c:pt idx="287">
                  <c:v/>
                </c:pt>
                <c:pt idx="288">
                  <c:v/>
                </c:pt>
                <c:pt idx="289">
                  <c:v/>
                </c:pt>
                <c:pt idx="290">
                  <c:v/>
                </c:pt>
                <c:pt idx="291">
                  <c:v/>
                </c:pt>
                <c:pt idx="292">
                  <c:v/>
                </c:pt>
                <c:pt idx="293">
                  <c:v/>
                </c:pt>
                <c:pt idx="294">
                  <c:v/>
                </c:pt>
                <c:pt idx="295">
                  <c:v/>
                </c:pt>
                <c:pt idx="296">
                  <c:v/>
                </c:pt>
                <c:pt idx="297">
                  <c:v/>
                </c:pt>
                <c:pt idx="298">
                  <c:v/>
                </c:pt>
                <c:pt idx="299">
                  <c:v/>
                </c:pt>
                <c:pt idx="300">
                  <c:v/>
                </c:pt>
                <c:pt idx="301">
                  <c:v/>
                </c:pt>
                <c:pt idx="302">
                  <c:v/>
                </c:pt>
                <c:pt idx="303">
                  <c:v/>
                </c:pt>
                <c:pt idx="304">
                  <c:v/>
                </c:pt>
                <c:pt idx="305">
                  <c:v/>
                </c:pt>
                <c:pt idx="306">
                  <c:v/>
                </c:pt>
                <c:pt idx="307">
                  <c:v/>
                </c:pt>
                <c:pt idx="308">
                  <c:v/>
                </c:pt>
                <c:pt idx="309">
                  <c:v/>
                </c:pt>
                <c:pt idx="310">
                  <c:v/>
                </c:pt>
                <c:pt idx="311">
                  <c:v/>
                </c:pt>
                <c:pt idx="312">
                  <c:v/>
                </c:pt>
                <c:pt idx="313">
                  <c:v/>
                </c:pt>
                <c:pt idx="314">
                  <c:v/>
                </c:pt>
                <c:pt idx="315">
                  <c:v/>
                </c:pt>
                <c:pt idx="316">
                  <c:v/>
                </c:pt>
                <c:pt idx="317">
                  <c:v/>
                </c:pt>
                <c:pt idx="318">
                  <c:v/>
                </c:pt>
                <c:pt idx="319">
                  <c:v/>
                </c:pt>
                <c:pt idx="320">
                  <c:v/>
                </c:pt>
                <c:pt idx="321">
                  <c:v/>
                </c:pt>
                <c:pt idx="322">
                  <c:v/>
                </c:pt>
                <c:pt idx="323">
                  <c:v/>
                </c:pt>
                <c:pt idx="324">
                  <c:v/>
                </c:pt>
                <c:pt idx="325">
                  <c:v/>
                </c:pt>
                <c:pt idx="326">
                  <c:v/>
                </c:pt>
                <c:pt idx="327">
                  <c:v/>
                </c:pt>
                <c:pt idx="328">
                  <c:v/>
                </c:pt>
                <c:pt idx="329">
                  <c:v/>
                </c:pt>
                <c:pt idx="330">
                  <c:v/>
                </c:pt>
                <c:pt idx="331">
                  <c:v/>
                </c:pt>
                <c:pt idx="332">
                  <c:v/>
                </c:pt>
                <c:pt idx="333">
                  <c:v/>
                </c:pt>
                <c:pt idx="334">
                  <c:v/>
                </c:pt>
                <c:pt idx="335">
                  <c:v/>
                </c:pt>
                <c:pt idx="336">
                  <c:v/>
                </c:pt>
                <c:pt idx="337">
                  <c:v/>
                </c:pt>
                <c:pt idx="338">
                  <c:v/>
                </c:pt>
                <c:pt idx="339">
                  <c:v/>
                </c:pt>
                <c:pt idx="340">
                  <c:v/>
                </c:pt>
                <c:pt idx="341">
                  <c:v/>
                </c:pt>
                <c:pt idx="342">
                  <c:v/>
                </c:pt>
                <c:pt idx="343">
                  <c:v/>
                </c:pt>
                <c:pt idx="344">
                  <c:v/>
                </c:pt>
                <c:pt idx="345">
                  <c:v/>
                </c:pt>
                <c:pt idx="346">
                  <c:v/>
                </c:pt>
                <c:pt idx="347">
                  <c:v/>
                </c:pt>
                <c:pt idx="348">
                  <c:v/>
                </c:pt>
                <c:pt idx="349">
                  <c:v/>
                </c:pt>
                <c:pt idx="350">
                  <c:v/>
                </c:pt>
                <c:pt idx="351">
                  <c:v/>
                </c:pt>
                <c:pt idx="352">
                  <c:v/>
                </c:pt>
                <c:pt idx="353">
                  <c:v/>
                </c:pt>
                <c:pt idx="354">
                  <c:v/>
                </c:pt>
                <c:pt idx="355">
                  <c:v/>
                </c:pt>
                <c:pt idx="356">
                  <c:v/>
                </c:pt>
                <c:pt idx="357">
                  <c:v/>
                </c:pt>
                <c:pt idx="358">
                  <c:v/>
                </c:pt>
                <c:pt idx="359">
                  <c:v/>
                </c:pt>
                <c:pt idx="360">
                  <c:v/>
                </c:pt>
                <c:pt idx="361">
                  <c:v/>
                </c:pt>
                <c:pt idx="362">
                  <c:v/>
                </c:pt>
                <c:pt idx="363">
                  <c:v/>
                </c:pt>
                <c:pt idx="364">
                  <c:v/>
                </c:pt>
                <c:pt idx="365">
                  <c:v/>
                </c:pt>
                <c:pt idx="366">
                  <c:v/>
                </c:pt>
                <c:pt idx="367">
                  <c:v/>
                </c:pt>
                <c:pt idx="368">
                  <c:v/>
                </c:pt>
                <c:pt idx="369">
                  <c:v/>
                </c:pt>
                <c:pt idx="370">
                  <c:v/>
                </c:pt>
                <c:pt idx="371">
                  <c:v/>
                </c:pt>
                <c:pt idx="372">
                  <c:v/>
                </c:pt>
                <c:pt idx="373">
                  <c:v/>
                </c:pt>
                <c:pt idx="374">
                  <c:v/>
                </c:pt>
                <c:pt idx="375">
                  <c:v/>
                </c:pt>
                <c:pt idx="376">
                  <c:v/>
                </c:pt>
                <c:pt idx="377">
                  <c:v/>
                </c:pt>
                <c:pt idx="378">
                  <c:v/>
                </c:pt>
                <c:pt idx="379">
                  <c:v/>
                </c:pt>
                <c:pt idx="380">
                  <c:v/>
                </c:pt>
                <c:pt idx="381">
                  <c:v/>
                </c:pt>
                <c:pt idx="382">
                  <c:v/>
                </c:pt>
                <c:pt idx="383">
                  <c:v/>
                </c:pt>
                <c:pt idx="384">
                  <c:v/>
                </c:pt>
                <c:pt idx="385">
                  <c:v/>
                </c:pt>
                <c:pt idx="386">
                  <c:v/>
                </c:pt>
                <c:pt idx="387">
                  <c:v/>
                </c:pt>
                <c:pt idx="388">
                  <c:v/>
                </c:pt>
                <c:pt idx="389">
                  <c:v/>
                </c:pt>
                <c:pt idx="390">
                  <c:v/>
                </c:pt>
                <c:pt idx="391">
                  <c:v/>
                </c:pt>
                <c:pt idx="392">
                  <c:v/>
                </c:pt>
                <c:pt idx="393">
                  <c:v/>
                </c:pt>
                <c:pt idx="394">
                  <c:v/>
                </c:pt>
                <c:pt idx="395">
                  <c:v/>
                </c:pt>
                <c:pt idx="396">
                  <c:v/>
                </c:pt>
                <c:pt idx="397">
                  <c:v/>
                </c:pt>
                <c:pt idx="398">
                  <c:v/>
                </c:pt>
                <c:pt idx="399">
                  <c:v/>
                </c:pt>
                <c:pt idx="400">
                  <c:v/>
                </c:pt>
                <c:pt idx="401">
                  <c:v/>
                </c:pt>
                <c:pt idx="402">
                  <c:v/>
                </c:pt>
                <c:pt idx="403">
                  <c:v/>
                </c:pt>
                <c:pt idx="404">
                  <c:v/>
                </c:pt>
                <c:pt idx="405">
                  <c:v/>
                </c:pt>
                <c:pt idx="406">
                  <c:v/>
                </c:pt>
                <c:pt idx="407">
                  <c:v/>
                </c:pt>
                <c:pt idx="408">
                  <c:v/>
                </c:pt>
                <c:pt idx="409">
                  <c:v/>
                </c:pt>
                <c:pt idx="410">
                  <c:v/>
                </c:pt>
                <c:pt idx="411">
                  <c:v/>
                </c:pt>
                <c:pt idx="412">
                  <c:v/>
                </c:pt>
                <c:pt idx="413">
                  <c:v/>
                </c:pt>
                <c:pt idx="414">
                  <c:v/>
                </c:pt>
                <c:pt idx="415">
                  <c:v/>
                </c:pt>
                <c:pt idx="416">
                  <c:v/>
                </c:pt>
                <c:pt idx="417">
                  <c:v/>
                </c:pt>
                <c:pt idx="418">
                  <c:v/>
                </c:pt>
                <c:pt idx="419">
                  <c:v/>
                </c:pt>
                <c:pt idx="420">
                  <c:v/>
                </c:pt>
                <c:pt idx="421">
                  <c:v/>
                </c:pt>
                <c:pt idx="422">
                  <c:v/>
                </c:pt>
                <c:pt idx="423">
                  <c:v/>
                </c:pt>
                <c:pt idx="424">
                  <c:v/>
                </c:pt>
                <c:pt idx="425">
                  <c:v/>
                </c:pt>
                <c:pt idx="426">
                  <c:v/>
                </c:pt>
                <c:pt idx="427">
                  <c:v/>
                </c:pt>
                <c:pt idx="428">
                  <c:v/>
                </c:pt>
                <c:pt idx="429">
                  <c:v/>
                </c:pt>
                <c:pt idx="430">
                  <c:v/>
                </c:pt>
                <c:pt idx="431">
                  <c:v/>
                </c:pt>
                <c:pt idx="432">
                  <c:v/>
                </c:pt>
                <c:pt idx="433">
                  <c:v/>
                </c:pt>
                <c:pt idx="434">
                  <c:v/>
                </c:pt>
                <c:pt idx="435">
                  <c:v/>
                </c:pt>
                <c:pt idx="436">
                  <c:v/>
                </c:pt>
                <c:pt idx="437">
                  <c:v/>
                </c:pt>
                <c:pt idx="438">
                  <c:v/>
                </c:pt>
                <c:pt idx="439">
                  <c:v/>
                </c:pt>
                <c:pt idx="440">
                  <c:v/>
                </c:pt>
                <c:pt idx="441">
                  <c:v/>
                </c:pt>
                <c:pt idx="442">
                  <c:v/>
                </c:pt>
                <c:pt idx="443">
                  <c:v/>
                </c:pt>
                <c:pt idx="444">
                  <c:v/>
                </c:pt>
                <c:pt idx="445">
                  <c:v/>
                </c:pt>
                <c:pt idx="446">
                  <c:v/>
                </c:pt>
                <c:pt idx="447">
                  <c:v/>
                </c:pt>
                <c:pt idx="448">
                  <c:v/>
                </c:pt>
                <c:pt idx="449">
                  <c:v/>
                </c:pt>
                <c:pt idx="450">
                  <c:v/>
                </c:pt>
                <c:pt idx="451">
                  <c:v/>
                </c:pt>
                <c:pt idx="452">
                  <c:v/>
                </c:pt>
                <c:pt idx="453">
                  <c:v/>
                </c:pt>
                <c:pt idx="454">
                  <c:v/>
                </c:pt>
                <c:pt idx="455">
                  <c:v/>
                </c:pt>
                <c:pt idx="456">
                  <c:v/>
                </c:pt>
                <c:pt idx="457">
                  <c:v/>
                </c:pt>
                <c:pt idx="458">
                  <c:v/>
                </c:pt>
                <c:pt idx="459">
                  <c:v/>
                </c:pt>
                <c:pt idx="460">
                  <c:v/>
                </c:pt>
                <c:pt idx="461">
                  <c:v/>
                </c:pt>
                <c:pt idx="462">
                  <c:v/>
                </c:pt>
                <c:pt idx="463">
                  <c:v/>
                </c:pt>
                <c:pt idx="464">
                  <c:v/>
                </c:pt>
                <c:pt idx="465">
                  <c:v/>
                </c:pt>
                <c:pt idx="466">
                  <c:v/>
                </c:pt>
                <c:pt idx="467">
                  <c:v/>
                </c:pt>
                <c:pt idx="468">
                  <c:v/>
                </c:pt>
                <c:pt idx="469">
                  <c:v/>
                </c:pt>
                <c:pt idx="470">
                  <c:v/>
                </c:pt>
                <c:pt idx="471">
                  <c:v/>
                </c:pt>
                <c:pt idx="472">
                  <c:v/>
                </c:pt>
                <c:pt idx="473">
                  <c:v/>
                </c:pt>
                <c:pt idx="474">
                  <c:v/>
                </c:pt>
                <c:pt idx="475">
                  <c:v/>
                </c:pt>
                <c:pt idx="476">
                  <c:v/>
                </c:pt>
                <c:pt idx="477">
                  <c:v/>
                </c:pt>
                <c:pt idx="478">
                  <c:v/>
                </c:pt>
                <c:pt idx="479">
                  <c:v/>
                </c:pt>
                <c:pt idx="480">
                  <c:v/>
                </c:pt>
                <c:pt idx="481">
                  <c:v/>
                </c:pt>
                <c:pt idx="482">
                  <c:v/>
                </c:pt>
                <c:pt idx="483">
                  <c:v/>
                </c:pt>
                <c:pt idx="484">
                  <c:v/>
                </c:pt>
                <c:pt idx="485">
                  <c:v/>
                </c:pt>
                <c:pt idx="486">
                  <c:v/>
                </c:pt>
                <c:pt idx="487">
                  <c:v/>
                </c:pt>
                <c:pt idx="488">
                  <c:v/>
                </c:pt>
                <c:pt idx="489">
                  <c:v/>
                </c:pt>
                <c:pt idx="490">
                  <c:v/>
                </c:pt>
                <c:pt idx="491">
                  <c:v/>
                </c:pt>
                <c:pt idx="492">
                  <c:v/>
                </c:pt>
                <c:pt idx="493">
                  <c:v/>
                </c:pt>
                <c:pt idx="494">
                  <c:v/>
                </c:pt>
                <c:pt idx="495">
                  <c:v/>
                </c:pt>
                <c:pt idx="496">
                  <c:v/>
                </c:pt>
                <c:pt idx="497">
                  <c:v/>
                </c:pt>
                <c:pt idx="498">
                  <c:v/>
                </c:pt>
                <c:pt idx="499">
                  <c:v/>
                </c:pt>
                <c:pt idx="500">
                  <c:v/>
                </c:pt>
                <c:pt idx="501">
                  <c:v/>
                </c:pt>
                <c:pt idx="502">
                  <c:v/>
                </c:pt>
                <c:pt idx="503">
                  <c:v/>
                </c:pt>
                <c:pt idx="504">
                  <c:v/>
                </c:pt>
                <c:pt idx="505">
                  <c:v/>
                </c:pt>
                <c:pt idx="506">
                  <c:v/>
                </c:pt>
                <c:pt idx="507">
                  <c:v/>
                </c:pt>
                <c:pt idx="508">
                  <c:v/>
                </c:pt>
                <c:pt idx="509">
                  <c:v/>
                </c:pt>
                <c:pt idx="510">
                  <c:v/>
                </c:pt>
                <c:pt idx="511">
                  <c:v/>
                </c:pt>
                <c:pt idx="512">
                  <c:v/>
                </c:pt>
                <c:pt idx="513">
                  <c:v/>
                </c:pt>
                <c:pt idx="514">
                  <c:v/>
                </c:pt>
                <c:pt idx="515">
                  <c:v/>
                </c:pt>
                <c:pt idx="516">
                  <c:v/>
                </c:pt>
                <c:pt idx="517">
                  <c:v/>
                </c:pt>
                <c:pt idx="518">
                  <c:v/>
                </c:pt>
                <c:pt idx="519">
                  <c:v/>
                </c:pt>
                <c:pt idx="520">
                  <c:v/>
                </c:pt>
                <c:pt idx="521">
                  <c:v/>
                </c:pt>
                <c:pt idx="522">
                  <c:v/>
                </c:pt>
                <c:pt idx="523">
                  <c:v/>
                </c:pt>
                <c:pt idx="524">
                  <c:v/>
                </c:pt>
                <c:pt idx="525">
                  <c:v/>
                </c:pt>
                <c:pt idx="526">
                  <c:v/>
                </c:pt>
                <c:pt idx="527">
                  <c:v/>
                </c:pt>
                <c:pt idx="528">
                  <c:v/>
                </c:pt>
                <c:pt idx="529">
                  <c:v/>
                </c:pt>
                <c:pt idx="530">
                  <c:v/>
                </c:pt>
                <c:pt idx="531">
                  <c:v/>
                </c:pt>
                <c:pt idx="532">
                  <c:v/>
                </c:pt>
                <c:pt idx="533">
                  <c:v/>
                </c:pt>
                <c:pt idx="534">
                  <c:v/>
                </c:pt>
                <c:pt idx="535">
                  <c:v/>
                </c:pt>
                <c:pt idx="536">
                  <c:v/>
                </c:pt>
                <c:pt idx="537">
                  <c:v/>
                </c:pt>
                <c:pt idx="538">
                  <c:v/>
                </c:pt>
                <c:pt idx="539">
                  <c:v/>
                </c:pt>
                <c:pt idx="540">
                  <c:v/>
                </c:pt>
                <c:pt idx="541">
                  <c:v/>
                </c:pt>
                <c:pt idx="542">
                  <c:v/>
                </c:pt>
                <c:pt idx="543">
                  <c:v/>
                </c:pt>
                <c:pt idx="544">
                  <c:v/>
                </c:pt>
                <c:pt idx="545">
                  <c:v/>
                </c:pt>
                <c:pt idx="546">
                  <c:v/>
                </c:pt>
                <c:pt idx="547">
                  <c:v/>
                </c:pt>
                <c:pt idx="548">
                  <c:v/>
                </c:pt>
                <c:pt idx="549">
                  <c:v/>
                </c:pt>
                <c:pt idx="550">
                  <c:v/>
                </c:pt>
                <c:pt idx="551">
                  <c:v/>
                </c:pt>
                <c:pt idx="552">
                  <c:v/>
                </c:pt>
                <c:pt idx="553">
                  <c:v/>
                </c:pt>
                <c:pt idx="554">
                  <c:v/>
                </c:pt>
                <c:pt idx="555">
                  <c:v/>
                </c:pt>
                <c:pt idx="556">
                  <c:v/>
                </c:pt>
                <c:pt idx="557">
                  <c:v/>
                </c:pt>
                <c:pt idx="558">
                  <c:v/>
                </c:pt>
                <c:pt idx="559">
                  <c:v/>
                </c:pt>
                <c:pt idx="560">
                  <c:v/>
                </c:pt>
                <c:pt idx="561">
                  <c:v/>
                </c:pt>
                <c:pt idx="562">
                  <c:v/>
                </c:pt>
                <c:pt idx="563">
                  <c:v/>
                </c:pt>
                <c:pt idx="564">
                  <c:v/>
                </c:pt>
                <c:pt idx="565">
                  <c:v/>
                </c:pt>
                <c:pt idx="566">
                  <c:v/>
                </c:pt>
                <c:pt idx="567">
                  <c:v/>
                </c:pt>
                <c:pt idx="568">
                  <c:v/>
                </c:pt>
                <c:pt idx="569">
                  <c:v/>
                </c:pt>
                <c:pt idx="570">
                  <c:v/>
                </c:pt>
                <c:pt idx="571">
                  <c:v/>
                </c:pt>
                <c:pt idx="572">
                  <c:v/>
                </c:pt>
                <c:pt idx="573">
                  <c:v/>
                </c:pt>
                <c:pt idx="574">
                  <c:v/>
                </c:pt>
                <c:pt idx="575">
                  <c:v/>
                </c:pt>
                <c:pt idx="576">
                  <c:v/>
                </c:pt>
                <c:pt idx="577">
                  <c:v/>
                </c:pt>
                <c:pt idx="578">
                  <c:v/>
                </c:pt>
                <c:pt idx="579">
                  <c:v/>
                </c:pt>
                <c:pt idx="580">
                  <c:v/>
                </c:pt>
                <c:pt idx="581">
                  <c:v/>
                </c:pt>
                <c:pt idx="582">
                  <c:v/>
                </c:pt>
                <c:pt idx="583">
                  <c:v/>
                </c:pt>
                <c:pt idx="584">
                  <c:v/>
                </c:pt>
                <c:pt idx="585">
                  <c:v/>
                </c:pt>
                <c:pt idx="586">
                  <c:v/>
                </c:pt>
                <c:pt idx="587">
                  <c:v/>
                </c:pt>
                <c:pt idx="588">
                  <c:v/>
                </c:pt>
                <c:pt idx="589">
                  <c:v/>
                </c:pt>
                <c:pt idx="590">
                  <c:v/>
                </c:pt>
                <c:pt idx="591">
                  <c:v/>
                </c:pt>
                <c:pt idx="592">
                  <c:v/>
                </c:pt>
                <c:pt idx="593">
                  <c:v/>
                </c:pt>
                <c:pt idx="594">
                  <c:v/>
                </c:pt>
                <c:pt idx="595">
                  <c:v/>
                </c:pt>
                <c:pt idx="596">
                  <c:v/>
                </c:pt>
                <c:pt idx="597">
                  <c:v/>
                </c:pt>
                <c:pt idx="598">
                  <c:v/>
                </c:pt>
                <c:pt idx="599">
                  <c:v/>
                </c:pt>
                <c:pt idx="600">
                  <c:v>6</c:v>
                </c:pt>
                <c:pt idx="601">
                  <c:v>72</c:v>
                </c:pt>
                <c:pt idx="602">
                  <c:v>1</c:v>
                </c:pt>
                <c:pt idx="603">
                  <c:v>21</c:v>
                </c:pt>
                <c:pt idx="604">
                  <c:v>13</c:v>
                </c:pt>
                <c:pt idx="605">
                  <c:v>7</c:v>
                </c:pt>
                <c:pt idx="606">
                  <c:v>2</c:v>
                </c:pt>
                <c:pt idx="607">
                  <c:v>20</c:v>
                </c:pt>
                <c:pt idx="608">
                  <c:v>37</c:v>
                </c:pt>
                <c:pt idx="609">
                  <c:v>137</c:v>
                </c:pt>
                <c:pt idx="610">
                  <c:v>35</c:v>
                </c:pt>
                <c:pt idx="611">
                  <c:v>76</c:v>
                </c:pt>
                <c:pt idx="612">
                  <c:v>118</c:v>
                </c:pt>
                <c:pt idx="613">
                  <c:v>108</c:v>
                </c:pt>
                <c:pt idx="614">
                  <c:v>59</c:v>
                </c:pt>
                <c:pt idx="615">
                  <c:v>95</c:v>
                </c:pt>
                <c:pt idx="616">
                  <c:v>80</c:v>
                </c:pt>
                <c:pt idx="617">
                  <c:v>9</c:v>
                </c:pt>
                <c:pt idx="618">
                  <c:v>4</c:v>
                </c:pt>
                <c:pt idx="619">
                  <c:v>63</c:v>
                </c:pt>
                <c:pt idx="620">
                  <c:v>26</c:v>
                </c:pt>
                <c:pt idx="621">
                  <c:v>55</c:v>
                </c:pt>
                <c:pt idx="622">
                  <c:v>167</c:v>
                </c:pt>
                <c:pt idx="623">
                  <c:v>134</c:v>
                </c:pt>
                <c:pt idx="624">
                  <c:v>180</c:v>
                </c:pt>
                <c:pt idx="625">
                  <c:v>61</c:v>
                </c:pt>
                <c:pt idx="626">
                  <c:v>186</c:v>
                </c:pt>
                <c:pt idx="627">
                  <c:v>75</c:v>
                </c:pt>
                <c:pt idx="628">
                  <c:v>109</c:v>
                </c:pt>
                <c:pt idx="629">
                  <c:v>110</c:v>
                </c:pt>
                <c:pt idx="630">
                  <c:v>154</c:v>
                </c:pt>
                <c:pt idx="631">
                  <c:v>107</c:v>
                </c:pt>
                <c:pt idx="632">
                  <c:v>62</c:v>
                </c:pt>
                <c:pt idx="633">
                  <c:v>34</c:v>
                </c:pt>
                <c:pt idx="634">
                  <c:v>159</c:v>
                </c:pt>
                <c:pt idx="635">
                  <c:v>86</c:v>
                </c:pt>
                <c:pt idx="636">
                  <c:v>106</c:v>
                </c:pt>
                <c:pt idx="637">
                  <c:v>125</c:v>
                </c:pt>
                <c:pt idx="638">
                  <c:v>41</c:v>
                </c:pt>
                <c:pt idx="639">
                  <c:v>38</c:v>
                </c:pt>
                <c:pt idx="640">
                  <c:v>18</c:v>
                </c:pt>
                <c:pt idx="641">
                  <c:v>24</c:v>
                </c:pt>
                <c:pt idx="642">
                  <c:v>11</c:v>
                </c:pt>
                <c:pt idx="643">
                  <c:v>198</c:v>
                </c:pt>
                <c:pt idx="644">
                  <c:v>36</c:v>
                </c:pt>
                <c:pt idx="645">
                  <c:v>29</c:v>
                </c:pt>
                <c:pt idx="646">
                  <c:v>31</c:v>
                </c:pt>
                <c:pt idx="647">
                  <c:v>153</c:v>
                </c:pt>
                <c:pt idx="648">
                  <c:v>220</c:v>
                </c:pt>
                <c:pt idx="649">
                  <c:v>60</c:v>
                </c:pt>
                <c:pt idx="650">
                  <c:v>39</c:v>
                </c:pt>
                <c:pt idx="651">
                  <c:v>123</c:v>
                </c:pt>
                <c:pt idx="652">
                  <c:v>66</c:v>
                </c:pt>
                <c:pt idx="653">
                  <c:v>216</c:v>
                </c:pt>
                <c:pt idx="654">
                  <c:v>46</c:v>
                </c:pt>
                <c:pt idx="655">
                  <c:v>228</c:v>
                </c:pt>
                <c:pt idx="656">
                  <c:v>28</c:v>
                </c:pt>
                <c:pt idx="657">
                  <c:v>52</c:v>
                </c:pt>
                <c:pt idx="658">
                  <c:v>194</c:v>
                </c:pt>
                <c:pt idx="659">
                  <c:v>49</c:v>
                </c:pt>
                <c:pt idx="660">
                  <c:v>5</c:v>
                </c:pt>
                <c:pt idx="661">
                  <c:v>246</c:v>
                </c:pt>
                <c:pt idx="662">
                  <c:v>8</c:v>
                </c:pt>
                <c:pt idx="663">
                  <c:v>248</c:v>
                </c:pt>
                <c:pt idx="664">
                  <c:v>43</c:v>
                </c:pt>
                <c:pt idx="665">
                  <c:v>33</c:v>
                </c:pt>
                <c:pt idx="666">
                  <c:v>17</c:v>
                </c:pt>
                <c:pt idx="667">
                  <c:v>42</c:v>
                </c:pt>
                <c:pt idx="668">
                  <c:v>234</c:v>
                </c:pt>
                <c:pt idx="669">
                  <c:v>156</c:v>
                </c:pt>
                <c:pt idx="670">
                  <c:v>270</c:v>
                </c:pt>
                <c:pt idx="671">
                  <c:v>247</c:v>
                </c:pt>
                <c:pt idx="672">
                  <c:v>278</c:v>
                </c:pt>
                <c:pt idx="673">
                  <c:v>281</c:v>
                </c:pt>
                <c:pt idx="674">
                  <c:v>99</c:v>
                </c:pt>
                <c:pt idx="675">
                  <c:v>284</c:v>
                </c:pt>
                <c:pt idx="676">
                  <c:v>130</c:v>
                </c:pt>
                <c:pt idx="677">
                  <c:v>16</c:v>
                </c:pt>
                <c:pt idx="678">
                  <c:v>119</c:v>
                </c:pt>
                <c:pt idx="679">
                  <c:v>290</c:v>
                </c:pt>
                <c:pt idx="680">
                  <c:v>301</c:v>
                </c:pt>
                <c:pt idx="681">
                  <c:v>319</c:v>
                </c:pt>
                <c:pt idx="682">
                  <c:v>321</c:v>
                </c:pt>
                <c:pt idx="683">
                  <c:v>87</c:v>
                </c:pt>
                <c:pt idx="684">
                  <c:v>100</c:v>
                </c:pt>
                <c:pt idx="685">
                  <c:v>133</c:v>
                </c:pt>
                <c:pt idx="686">
                  <c:v>208</c:v>
                </c:pt>
                <c:pt idx="687">
                  <c:v>73</c:v>
                </c:pt>
                <c:pt idx="688">
                  <c:v>143</c:v>
                </c:pt>
                <c:pt idx="689">
                  <c:v>227</c:v>
                </c:pt>
                <c:pt idx="690">
                  <c:v>193</c:v>
                </c:pt>
                <c:pt idx="691">
                  <c:v>332</c:v>
                </c:pt>
                <c:pt idx="692">
                  <c:v>131</c:v>
                </c:pt>
                <c:pt idx="693">
                  <c:v>150</c:v>
                </c:pt>
                <c:pt idx="694">
                  <c:v>85</c:v>
                </c:pt>
                <c:pt idx="695">
                  <c:v>333</c:v>
                </c:pt>
                <c:pt idx="696">
                  <c:v>334</c:v>
                </c:pt>
                <c:pt idx="697">
                  <c:v>67</c:v>
                </c:pt>
                <c:pt idx="698">
                  <c:v>254</c:v>
                </c:pt>
                <c:pt idx="699">
                  <c:v>249</c:v>
                </c:pt>
                <c:pt idx="700">
                  <c:v>343</c:v>
                </c:pt>
                <c:pt idx="701">
                  <c:v>357</c:v>
                </c:pt>
                <c:pt idx="702">
                  <c:v>148</c:v>
                </c:pt>
                <c:pt idx="703">
                  <c:v>286</c:v>
                </c:pt>
                <c:pt idx="704">
                  <c:v>223</c:v>
                </c:pt>
                <c:pt idx="705">
                  <c:v>53</c:v>
                </c:pt>
                <c:pt idx="706">
                  <c:v>374</c:v>
                </c:pt>
                <c:pt idx="707">
                  <c:v>98</c:v>
                </c:pt>
                <c:pt idx="708">
                  <c:v>389</c:v>
                </c:pt>
                <c:pt idx="709">
                  <c:v>390</c:v>
                </c:pt>
                <c:pt idx="710">
                  <c:v>328</c:v>
                </c:pt>
                <c:pt idx="711">
                  <c:v>44</c:v>
                </c:pt>
                <c:pt idx="712">
                  <c:v>57</c:v>
                </c:pt>
                <c:pt idx="713">
                  <c:v>392</c:v>
                </c:pt>
                <c:pt idx="714">
                  <c:v>160</c:v>
                </c:pt>
                <c:pt idx="715">
                  <c:v>394</c:v>
                </c:pt>
                <c:pt idx="716">
                  <c:v>30</c:v>
                </c:pt>
                <c:pt idx="717">
                  <c:v>64</c:v>
                </c:pt>
                <c:pt idx="718">
                  <c:v>379</c:v>
                </c:pt>
                <c:pt idx="719">
                  <c:v>211</c:v>
                </c:pt>
                <c:pt idx="720">
                  <c:v>398</c:v>
                </c:pt>
                <c:pt idx="721">
                  <c:v>326</c:v>
                </c:pt>
                <c:pt idx="722">
                  <c:v>81</c:v>
                </c:pt>
                <c:pt idx="723">
                  <c:v>300</c:v>
                </c:pt>
                <c:pt idx="724">
                  <c:v>209</c:v>
                </c:pt>
                <c:pt idx="725">
                  <c:v>425</c:v>
                </c:pt>
                <c:pt idx="726">
                  <c:v>277</c:v>
                </c:pt>
                <c:pt idx="727">
                  <c:v>305</c:v>
                </c:pt>
                <c:pt idx="728">
                  <c:v>169</c:v>
                </c:pt>
                <c:pt idx="729">
                  <c:v>486</c:v>
                </c:pt>
                <c:pt idx="730">
                  <c:v>487</c:v>
                </c:pt>
                <c:pt idx="731">
                  <c:v>91</c:v>
                </c:pt>
                <c:pt idx="732">
                  <c:v>488</c:v>
                </c:pt>
                <c:pt idx="733">
                  <c:v>514</c:v>
                </c:pt>
                <c:pt idx="734">
                  <c:v>500</c:v>
                </c:pt>
                <c:pt idx="735">
                  <c:v>360</c:v>
                </c:pt>
                <c:pt idx="736">
                  <c:v>232</c:v>
                </c:pt>
                <c:pt idx="737">
                  <c:v>349</c:v>
                </c:pt>
                <c:pt idx="738">
                  <c:v>567</c:v>
                </c:pt>
                <c:pt idx="739">
                  <c:v>568</c:v>
                </c:pt>
                <c:pt idx="740">
                  <c:v>569</c:v>
                </c:pt>
                <c:pt idx="741">
                  <c:v>557</c:v>
                </c:pt>
                <c:pt idx="742">
                  <c:v>510</c:v>
                </c:pt>
                <c:pt idx="743">
                  <c:v>257</c:v>
                </c:pt>
                <c:pt idx="744">
                  <c:v>577</c:v>
                </c:pt>
                <c:pt idx="745">
                  <c:v>352</c:v>
                </c:pt>
                <c:pt idx="746">
                  <c:v>3</c:v>
                </c:pt>
                <c:pt idx="747">
                  <c:v>577</c:v>
                </c:pt>
                <c:pt idx="748">
                  <c:v>577</c:v>
                </c:pt>
                <c:pt idx="749">
                  <c:v>577</c:v>
                </c:pt>
                <c:pt idx="750">
                  <c:v>577</c:v>
                </c:pt>
                <c:pt idx="751">
                  <c:v>577</c:v>
                </c:pt>
                <c:pt idx="752">
                  <c:v>577</c:v>
                </c:pt>
                <c:pt idx="753">
                  <c:v>577</c:v>
                </c:pt>
                <c:pt idx="754">
                  <c:v>577</c:v>
                </c:pt>
                <c:pt idx="755">
                  <c:v>577</c:v>
                </c:pt>
                <c:pt idx="756">
                  <c:v>577</c:v>
                </c:pt>
                <c:pt idx="757">
                  <c:v>577</c:v>
                </c:pt>
                <c:pt idx="758">
                  <c:v>577</c:v>
                </c:pt>
                <c:pt idx="759">
                  <c:v>577</c:v>
                </c:pt>
                <c:pt idx="760">
                  <c:v>577</c:v>
                </c:pt>
                <c:pt idx="761">
                  <c:v>577</c:v>
                </c:pt>
                <c:pt idx="762">
                  <c:v>577</c:v>
                </c:pt>
                <c:pt idx="763">
                  <c:v>577</c:v>
                </c:pt>
                <c:pt idx="764">
                  <c:v>577</c:v>
                </c:pt>
                <c:pt idx="765">
                  <c:v>531</c:v>
                </c:pt>
                <c:pt idx="766">
                  <c:v>479</c:v>
                </c:pt>
                <c:pt idx="767">
                  <c:v>468</c:v>
                </c:pt>
                <c:pt idx="768">
                  <c:v>494</c:v>
                </c:pt>
                <c:pt idx="769">
                  <c:v>378</c:v>
                </c:pt>
                <c:pt idx="770">
                  <c:v>261</c:v>
                </c:pt>
                <c:pt idx="771">
                  <c:v>306</c:v>
                </c:pt>
                <c:pt idx="772">
                  <c:v>435</c:v>
                </c:pt>
                <c:pt idx="773">
                  <c:v>324</c:v>
                </c:pt>
                <c:pt idx="774">
                  <c:v>132</c:v>
                </c:pt>
                <c:pt idx="775">
                  <c:v>535</c:v>
                </c:pt>
                <c:pt idx="776">
                  <c:v>433</c:v>
                </c:pt>
                <c:pt idx="777">
                  <c:v>493</c:v>
                </c:pt>
                <c:pt idx="778">
                  <c:v>412</c:v>
                </c:pt>
                <c:pt idx="779">
                  <c:v>452</c:v>
                </c:pt>
                <c:pt idx="780">
                  <c:v>544</c:v>
                </c:pt>
                <c:pt idx="781">
                  <c:v>414</c:v>
                </c:pt>
                <c:pt idx="782">
                  <c:v>93</c:v>
                </c:pt>
                <c:pt idx="783">
                  <c:v>542</c:v>
                </c:pt>
                <c:pt idx="784">
                  <c:v>497</c:v>
                </c:pt>
                <c:pt idx="785">
                  <c:v>299</c:v>
                </c:pt>
                <c:pt idx="786">
                  <c:v>408</c:v>
                </c:pt>
                <c:pt idx="787">
                  <c:v>240</c:v>
                </c:pt>
                <c:pt idx="788">
                  <c:v>187</c:v>
                </c:pt>
                <c:pt idx="789">
                  <c:v>293</c:v>
                </c:pt>
                <c:pt idx="790">
                  <c:v>517</c:v>
                </c:pt>
                <c:pt idx="791">
                  <c:v>424</c:v>
                </c:pt>
                <c:pt idx="792">
                  <c:v>185</c:v>
                </c:pt>
                <c:pt idx="793">
                  <c:v>259</c:v>
                </c:pt>
                <c:pt idx="794">
                  <c:v>509</c:v>
                </c:pt>
                <c:pt idx="795">
                  <c:v>385</c:v>
                </c:pt>
                <c:pt idx="796">
                  <c:v>267</c:v>
                </c:pt>
                <c:pt idx="797">
                  <c:v>506</c:v>
                </c:pt>
                <c:pt idx="798">
                  <c:v>339</c:v>
                </c:pt>
                <c:pt idx="799">
                  <c:v>529</c:v>
                </c:pt>
                <c:pt idx="800">
                  <c:v>522</c:v>
                </c:pt>
                <c:pt idx="801">
                  <c:v>403</c:v>
                </c:pt>
                <c:pt idx="802">
                  <c:v>369</c:v>
                </c:pt>
                <c:pt idx="803">
                  <c:v>288</c:v>
                </c:pt>
                <c:pt idx="804">
                  <c:v>350</c:v>
                </c:pt>
                <c:pt idx="805">
                  <c:v>518</c:v>
                </c:pt>
                <c:pt idx="806">
                  <c:v>512</c:v>
                </c:pt>
                <c:pt idx="807">
                  <c:v>238</c:v>
                </c:pt>
                <c:pt idx="808">
                  <c:v>204</c:v>
                </c:pt>
                <c:pt idx="809">
                  <c:v>179</c:v>
                </c:pt>
                <c:pt idx="810">
                  <c:v>526</c:v>
                </c:pt>
                <c:pt idx="811">
                  <c:v>449</c:v>
                </c:pt>
                <c:pt idx="812">
                  <c:v>540</c:v>
                </c:pt>
                <c:pt idx="813">
                  <c:v>466</c:v>
                </c:pt>
                <c:pt idx="814">
                  <c:v>539</c:v>
                </c:pt>
                <c:pt idx="815">
                  <c:v>317</c:v>
                </c:pt>
                <c:pt idx="816">
                  <c:v>530</c:v>
                </c:pt>
                <c:pt idx="817">
                  <c:v>355</c:v>
                </c:pt>
                <c:pt idx="818">
                  <c:v>549</c:v>
                </c:pt>
                <c:pt idx="819">
                  <c:v>501</c:v>
                </c:pt>
                <c:pt idx="820">
                  <c:v>504</c:v>
                </c:pt>
                <c:pt idx="821">
                  <c:v>431</c:v>
                </c:pt>
                <c:pt idx="822">
                  <c:v>128</c:v>
                </c:pt>
                <c:pt idx="823">
                  <c:v>556</c:v>
                </c:pt>
                <c:pt idx="824">
                  <c:v>443</c:v>
                </c:pt>
                <c:pt idx="825">
                  <c:v>419</c:v>
                </c:pt>
                <c:pt idx="826">
                  <c:v>502</c:v>
                </c:pt>
                <c:pt idx="827">
                  <c:v>404</c:v>
                </c:pt>
                <c:pt idx="828">
                  <c:v>255</c:v>
                </c:pt>
                <c:pt idx="829">
                  <c:v>97</c:v>
                </c:pt>
                <c:pt idx="830">
                  <c:v>471</c:v>
                </c:pt>
                <c:pt idx="831">
                  <c:v>441</c:v>
                </c:pt>
                <c:pt idx="832">
                  <c:v>503</c:v>
                </c:pt>
                <c:pt idx="833">
                  <c:v>386</c:v>
                </c:pt>
                <c:pt idx="834">
                  <c:v>382</c:v>
                </c:pt>
                <c:pt idx="835">
                  <c:v>447</c:v>
                </c:pt>
                <c:pt idx="836">
                  <c:v>543</c:v>
                </c:pt>
                <c:pt idx="837">
                  <c:v>395</c:v>
                </c:pt>
                <c:pt idx="838">
                  <c:v>507</c:v>
                </c:pt>
                <c:pt idx="839">
                  <c:v>527</c:v>
                </c:pt>
                <c:pt idx="840">
                  <c:v>268</c:v>
                </c:pt>
                <c:pt idx="841">
                  <c:v>537</c:v>
                </c:pt>
                <c:pt idx="842">
                  <c:v>144</c:v>
                </c:pt>
                <c:pt idx="843">
                  <c:v>384</c:v>
                </c:pt>
                <c:pt idx="844">
                  <c:v>262</c:v>
                </c:pt>
                <c:pt idx="845">
                  <c:v>266</c:v>
                </c:pt>
                <c:pt idx="846">
                  <c:v>495</c:v>
                </c:pt>
                <c:pt idx="847">
                  <c:v>575</c:v>
                </c:pt>
                <c:pt idx="848">
                  <c:v>206</c:v>
                </c:pt>
                <c:pt idx="849">
                  <c:v>94</c:v>
                </c:pt>
                <c:pt idx="850">
                  <c:v>127</c:v>
                </c:pt>
                <c:pt idx="851">
                  <c:v>151</c:v>
                </c:pt>
                <c:pt idx="852">
                  <c:v>207</c:v>
                </c:pt>
                <c:pt idx="853">
                  <c:v>439</c:v>
                </c:pt>
                <c:pt idx="854">
                  <c:v>562</c:v>
                </c:pt>
                <c:pt idx="855">
                  <c:v>547</c:v>
                </c:pt>
                <c:pt idx="856">
                  <c:v>291</c:v>
                </c:pt>
                <c:pt idx="857">
                  <c:v>264</c:v>
                </c:pt>
                <c:pt idx="858">
                  <c:v>367</c:v>
                </c:pt>
                <c:pt idx="859">
                  <c:v>532</c:v>
                </c:pt>
                <c:pt idx="860">
                  <c:v>555</c:v>
                </c:pt>
                <c:pt idx="861">
                  <c:v>534</c:v>
                </c:pt>
                <c:pt idx="862">
                  <c:v>491</c:v>
                </c:pt>
                <c:pt idx="863">
                  <c:v>362</c:v>
                </c:pt>
                <c:pt idx="864">
                  <c:v>176</c:v>
                </c:pt>
                <c:pt idx="865">
                  <c:v>197</c:v>
                </c:pt>
                <c:pt idx="866">
                  <c:v>338</c:v>
                </c:pt>
                <c:pt idx="867">
                  <c:v>417</c:v>
                </c:pt>
                <c:pt idx="868">
                  <c:v>442</c:v>
                </c:pt>
                <c:pt idx="869">
                  <c:v>434</c:v>
                </c:pt>
                <c:pt idx="870">
                  <c:v>263</c:v>
                </c:pt>
                <c:pt idx="871">
                  <c:v>161</c:v>
                </c:pt>
                <c:pt idx="872">
                  <c:v>409</c:v>
                </c:pt>
                <c:pt idx="873">
                  <c:v>271</c:v>
                </c:pt>
                <c:pt idx="874">
                  <c:v>56</c:v>
                </c:pt>
                <c:pt idx="875">
                  <c:v>520</c:v>
                </c:pt>
                <c:pt idx="876">
                  <c:v>492</c:v>
                </c:pt>
                <c:pt idx="877">
                  <c:v>475</c:v>
                </c:pt>
                <c:pt idx="878">
                  <c:v>157</c:v>
                </c:pt>
                <c:pt idx="879">
                  <c:v>377</c:v>
                </c:pt>
                <c:pt idx="880">
                  <c:v>499</c:v>
                </c:pt>
                <c:pt idx="881">
                  <c:v>117</c:v>
                </c:pt>
                <c:pt idx="882">
                  <c:v>149</c:v>
                </c:pt>
                <c:pt idx="883">
                  <c:v>162</c:v>
                </c:pt>
                <c:pt idx="884">
                  <c:v>430</c:v>
                </c:pt>
                <c:pt idx="885">
                  <c:v>445</c:v>
                </c:pt>
                <c:pt idx="886">
                  <c:v>566</c:v>
                </c:pt>
                <c:pt idx="887">
                  <c:v>381</c:v>
                </c:pt>
                <c:pt idx="888">
                  <c:v>572</c:v>
                </c:pt>
                <c:pt idx="889">
                  <c:v>294</c:v>
                </c:pt>
                <c:pt idx="890">
                  <c:v>481</c:v>
                </c:pt>
                <c:pt idx="891">
                  <c:v>329</c:v>
                </c:pt>
                <c:pt idx="892">
                  <c:v>201</c:v>
                </c:pt>
                <c:pt idx="893">
                  <c:v>359</c:v>
                </c:pt>
                <c:pt idx="894">
                  <c:v>233</c:v>
                </c:pt>
                <c:pt idx="895">
                  <c:v>560</c:v>
                </c:pt>
                <c:pt idx="896">
                  <c:v>289</c:v>
                </c:pt>
                <c:pt idx="897">
                  <c:v>375</c:v>
                </c:pt>
                <c:pt idx="898">
                  <c:v>285</c:v>
                </c:pt>
                <c:pt idx="899">
                  <c:v>309</c:v>
                </c:pt>
                <c:pt idx="900">
                  <c:v>576</c:v>
                </c:pt>
                <c:pt idx="901">
                  <c:v>545</c:v>
                </c:pt>
                <c:pt idx="902">
                  <c:v>314</c:v>
                </c:pt>
                <c:pt idx="903">
                  <c:v>548</c:v>
                </c:pt>
                <c:pt idx="904">
                  <c:v>296</c:v>
                </c:pt>
                <c:pt idx="905">
                  <c:v>429</c:v>
                </c:pt>
                <c:pt idx="906">
                  <c:v>564</c:v>
                </c:pt>
                <c:pt idx="907">
                  <c:v>190</c:v>
                </c:pt>
                <c:pt idx="908">
                  <c:v>456</c:v>
                </c:pt>
                <c:pt idx="909">
                  <c:v>464</c:v>
                </c:pt>
                <c:pt idx="910">
                  <c:v>258</c:v>
                </c:pt>
                <c:pt idx="911">
                  <c:v>336</c:v>
                </c:pt>
                <c:pt idx="912">
                  <c:v>505</c:v>
                </c:pt>
                <c:pt idx="913">
                  <c:v>376</c:v>
                </c:pt>
                <c:pt idx="914">
                  <c:v>225</c:v>
                </c:pt>
                <c:pt idx="915">
                  <c:v>402</c:v>
                </c:pt>
                <c:pt idx="916">
                  <c:v>188</c:v>
                </c:pt>
                <c:pt idx="917">
                  <c:v>474</c:v>
                </c:pt>
                <c:pt idx="918">
                  <c:v>436</c:v>
                </c:pt>
                <c:pt idx="919">
                  <c:v>387</c:v>
                </c:pt>
                <c:pt idx="920">
                  <c:v>175</c:v>
                </c:pt>
                <c:pt idx="921">
                  <c:v>279</c:v>
                </c:pt>
                <c:pt idx="922">
                  <c:v>406</c:v>
                </c:pt>
                <c:pt idx="923">
                  <c:v>484</c:v>
                </c:pt>
                <c:pt idx="924">
                  <c:v>472</c:v>
                </c:pt>
                <c:pt idx="925">
                  <c:v>372</c:v>
                </c:pt>
                <c:pt idx="926">
                  <c:v>577</c:v>
                </c:pt>
                <c:pt idx="927">
                  <c:v>373</c:v>
                </c:pt>
                <c:pt idx="928">
                  <c:v>450</c:v>
                </c:pt>
                <c:pt idx="929">
                  <c:v>577</c:v>
                </c:pt>
                <c:pt idx="930">
                  <c:v>173</c:v>
                </c:pt>
                <c:pt idx="931">
                  <c:v>142</c:v>
                </c:pt>
                <c:pt idx="932">
                  <c:v>363</c:v>
                </c:pt>
                <c:pt idx="933">
                  <c:v>401</c:v>
                </c:pt>
                <c:pt idx="934">
                  <c:v>364</c:v>
                </c:pt>
                <c:pt idx="935">
                  <c:v>170</c:v>
                </c:pt>
                <c:pt idx="936">
                  <c:v>353</c:v>
                </c:pt>
                <c:pt idx="937">
                  <c:v>311</c:v>
                </c:pt>
                <c:pt idx="938">
                  <c:v>549</c:v>
                </c:pt>
                <c:pt idx="939">
                  <c:v>460</c:v>
                </c:pt>
                <c:pt idx="940">
                  <c:v>310</c:v>
                </c:pt>
                <c:pt idx="941">
                  <c:v>45</c:v>
                </c:pt>
                <c:pt idx="942">
                  <c:v>451</c:v>
                </c:pt>
                <c:pt idx="943">
                  <c:v>516</c:v>
                </c:pt>
                <c:pt idx="944">
                  <c:v>521</c:v>
                </c:pt>
                <c:pt idx="945">
                  <c:v>561</c:v>
                </c:pt>
                <c:pt idx="946">
                  <c:v>346</c:v>
                </c:pt>
                <c:pt idx="947">
                  <c:v>463</c:v>
                </c:pt>
                <c:pt idx="948">
                  <c:v>407</c:v>
                </c:pt>
                <c:pt idx="949">
                  <c:v>348</c:v>
                </c:pt>
                <c:pt idx="950">
                  <c:v>351</c:v>
                </c:pt>
                <c:pt idx="951">
                  <c:v>303</c:v>
                </c:pt>
                <c:pt idx="952">
                  <c:v>422</c:v>
                </c:pt>
                <c:pt idx="953">
                  <c:v>253</c:v>
                </c:pt>
                <c:pt idx="954">
                  <c:v>215</c:v>
                </c:pt>
                <c:pt idx="955">
                  <c:v>366</c:v>
                </c:pt>
                <c:pt idx="956">
                  <c:v>165</c:v>
                </c:pt>
                <c:pt idx="957">
                  <c:v>368</c:v>
                </c:pt>
                <c:pt idx="958">
                  <c:v>183</c:v>
                </c:pt>
                <c:pt idx="959">
                  <c:v>405</c:v>
                </c:pt>
                <c:pt idx="960">
                  <c:v>461</c:v>
                </c:pt>
                <c:pt idx="961">
                  <c:v>536</c:v>
                </c:pt>
                <c:pt idx="962">
                  <c:v>388</c:v>
                </c:pt>
                <c:pt idx="963">
                  <c:v>416</c:v>
                </c:pt>
                <c:pt idx="964">
                  <c:v>168</c:v>
                </c:pt>
                <c:pt idx="965">
                  <c:v>358</c:v>
                </c:pt>
                <c:pt idx="966">
                  <c:v>498</c:v>
                </c:pt>
                <c:pt idx="967">
                  <c:v>469</c:v>
                </c:pt>
                <c:pt idx="968">
                  <c:v>213</c:v>
                </c:pt>
                <c:pt idx="969">
                  <c:v>476</c:v>
                </c:pt>
                <c:pt idx="970">
                  <c:v>298</c:v>
                </c:pt>
                <c:pt idx="971">
                  <c:v>196</c:v>
                </c:pt>
                <c:pt idx="972">
                  <c:v>519</c:v>
                </c:pt>
                <c:pt idx="973">
                  <c:v>341</c:v>
                </c:pt>
                <c:pt idx="974">
                  <c:v>420</c:v>
                </c:pt>
                <c:pt idx="975">
                  <c:v>496</c:v>
                </c:pt>
                <c:pt idx="976">
                  <c:v>489</c:v>
                </c:pt>
                <c:pt idx="977">
                  <c:v>523</c:v>
                </c:pt>
                <c:pt idx="978">
                  <c:v>533</c:v>
                </c:pt>
                <c:pt idx="979">
                  <c:v>235</c:v>
                </c:pt>
                <c:pt idx="980">
                  <c:v>473</c:v>
                </c:pt>
                <c:pt idx="981">
                  <c:v>467</c:v>
                </c:pt>
                <c:pt idx="982">
                  <c:v>541</c:v>
                </c:pt>
                <c:pt idx="983">
                  <c:v>462</c:v>
                </c:pt>
                <c:pt idx="984">
                  <c:v>508</c:v>
                </c:pt>
                <c:pt idx="985">
                  <c:v>477</c:v>
                </c:pt>
                <c:pt idx="986">
                  <c:v>483</c:v>
                </c:pt>
                <c:pt idx="987">
                  <c:v>280</c:v>
                </c:pt>
                <c:pt idx="988">
                  <c:v>269</c:v>
                </c:pt>
                <c:pt idx="989">
                  <c:v>459</c:v>
                </c:pt>
                <c:pt idx="990">
                  <c:v>139</c:v>
                </c:pt>
                <c:pt idx="991">
                  <c:v>448</c:v>
                </c:pt>
                <c:pt idx="992">
                  <c:v>525</c:v>
                </c:pt>
                <c:pt idx="993">
                  <c:v>231</c:v>
                </c:pt>
                <c:pt idx="994">
                  <c:v>335</c:v>
                </c:pt>
                <c:pt idx="995">
                  <c:v>524</c:v>
                </c:pt>
                <c:pt idx="996">
                  <c:v>340</c:v>
                </c:pt>
                <c:pt idx="997">
                  <c:v>361</c:v>
                </c:pt>
                <c:pt idx="998">
                  <c:v>432</c:v>
                </c:pt>
                <c:pt idx="999">
                  <c:v>563</c:v>
                </c:pt>
                <c:pt idx="1000">
                  <c:v>423</c:v>
                </c:pt>
                <c:pt idx="1001">
                  <c:v>571</c:v>
                </c:pt>
                <c:pt idx="1002">
                  <c:v>327</c:v>
                </c:pt>
                <c:pt idx="1003">
                  <c:v>528</c:v>
                </c:pt>
                <c:pt idx="1004">
                  <c:v>251</c:v>
                </c:pt>
                <c:pt idx="1005">
                  <c:v>418</c:v>
                </c:pt>
                <c:pt idx="1006">
                  <c:v>482</c:v>
                </c:pt>
                <c:pt idx="1007">
                  <c:v>538</c:v>
                </c:pt>
                <c:pt idx="1008">
                  <c:v>554</c:v>
                </c:pt>
                <c:pt idx="1009">
                  <c:v>410</c:v>
                </c:pt>
                <c:pt idx="1010">
                  <c:v>323</c:v>
                </c:pt>
                <c:pt idx="1011">
                  <c:v>316</c:v>
                </c:pt>
                <c:pt idx="1012">
                  <c:v>342</c:v>
                </c:pt>
                <c:pt idx="1013">
                  <c:v>354</c:v>
                </c:pt>
                <c:pt idx="1014">
                  <c:v>312</c:v>
                </c:pt>
                <c:pt idx="1015">
                  <c:v>337</c:v>
                </c:pt>
                <c:pt idx="1016">
                  <c:v>428</c:v>
                </c:pt>
                <c:pt idx="1017">
                  <c:v>438</c:v>
                </c:pt>
                <c:pt idx="1018">
                  <c:v>239</c:v>
                </c:pt>
                <c:pt idx="1019">
                  <c:v>546</c:v>
                </c:pt>
                <c:pt idx="1020">
                  <c:v>322</c:v>
                </c:pt>
                <c:pt idx="1021">
                  <c:v>347</c:v>
                </c:pt>
                <c:pt idx="1022">
                  <c:v>440</c:v>
                </c:pt>
                <c:pt idx="1023">
                  <c:v>437</c:v>
                </c:pt>
                <c:pt idx="1024">
                  <c:v>455</c:v>
                </c:pt>
                <c:pt idx="1025">
                  <c:v>427</c:v>
                </c:pt>
                <c:pt idx="1026">
                  <c:v>111</c:v>
                </c:pt>
                <c:pt idx="1027">
                  <c:v>490</c:v>
                </c:pt>
                <c:pt idx="1028">
                  <c:v>315</c:v>
                </c:pt>
                <c:pt idx="1029">
                  <c:v>573</c:v>
                </c:pt>
                <c:pt idx="1030">
                  <c:v>27</c:v>
                </c:pt>
                <c:pt idx="1031">
                  <c:v>549</c:v>
                </c:pt>
                <c:pt idx="1032">
                  <c:v>515</c:v>
                </c:pt>
                <c:pt idx="1033">
                  <c:v>365</c:v>
                </c:pt>
                <c:pt idx="1034">
                  <c:v>325</c:v>
                </c:pt>
                <c:pt idx="1035">
                  <c:v>356</c:v>
                </c:pt>
                <c:pt idx="1036">
                  <c:v>480</c:v>
                </c:pt>
                <c:pt idx="1037">
                  <c:v>549</c:v>
                </c:pt>
                <c:pt idx="1038">
                  <c:v>276</c:v>
                </c:pt>
                <c:pt idx="1039">
                  <c:v>549</c:v>
                </c:pt>
                <c:pt idx="1040">
                  <c:v>181</c:v>
                </c:pt>
                <c:pt idx="1041">
                  <c:v>274</c:v>
                </c:pt>
                <c:pt idx="1042">
                  <c:v>478</c:v>
                </c:pt>
                <c:pt idx="1043">
                  <c:v>444</c:v>
                </c:pt>
                <c:pt idx="1044">
                  <c:v>177</c:v>
                </c:pt>
                <c:pt idx="1045">
                  <c:v>345</c:v>
                </c:pt>
                <c:pt idx="1046">
                  <c:v>485</c:v>
                </c:pt>
                <c:pt idx="1047">
                  <c:v>174</c:v>
                </c:pt>
                <c:pt idx="1048">
                  <c:v>558</c:v>
                </c:pt>
                <c:pt idx="1049">
                  <c:v>470</c:v>
                </c:pt>
                <c:pt idx="1050">
                  <c:v>421</c:v>
                </c:pt>
                <c:pt idx="1051">
                  <c:v>370</c:v>
                </c:pt>
                <c:pt idx="1052">
                  <c:v>380</c:v>
                </c:pt>
                <c:pt idx="1053">
                  <c:v>308</c:v>
                </c:pt>
                <c:pt idx="1054">
                  <c:v>465</c:v>
                </c:pt>
                <c:pt idx="1055">
                  <c:v>171</c:v>
                </c:pt>
                <c:pt idx="1056">
                  <c:v>244</c:v>
                </c:pt>
                <c:pt idx="1057">
                  <c:v>511</c:v>
                </c:pt>
                <c:pt idx="1058">
                  <c:v>245</c:v>
                </c:pt>
                <c:pt idx="1059">
                  <c:v>103</c:v>
                </c:pt>
                <c:pt idx="1060">
                  <c:v>50</c:v>
                </c:pt>
                <c:pt idx="1061">
                  <c:v>371</c:v>
                </c:pt>
                <c:pt idx="1062">
                  <c:v>122</c:v>
                </c:pt>
                <c:pt idx="1063">
                  <c:v>79</c:v>
                </c:pt>
                <c:pt idx="1064">
                  <c:v>14</c:v>
                </c:pt>
                <c:pt idx="1065">
                  <c:v>70</c:v>
                </c:pt>
                <c:pt idx="1066">
                  <c:v>15</c:v>
                </c:pt>
                <c:pt idx="1067">
                  <c:v>212</c:v>
                </c:pt>
                <c:pt idx="1068">
                  <c:v>219</c:v>
                </c:pt>
                <c:pt idx="1069">
                  <c:v>205</c:v>
                </c:pt>
                <c:pt idx="1070">
                  <c:v>426</c:v>
                </c:pt>
                <c:pt idx="1071">
                  <c:v>25</c:v>
                </c:pt>
                <c:pt idx="1072">
                  <c:v>47</c:v>
                </c:pt>
                <c:pt idx="1073">
                  <c:v>10</c:v>
                </c:pt>
                <c:pt idx="1074">
                  <c:v>40</c:v>
                </c:pt>
                <c:pt idx="1075">
                  <c:v>577</c:v>
                </c:pt>
                <c:pt idx="1076">
                  <c:v>48</c:v>
                </c:pt>
                <c:pt idx="1077">
                  <c:v>218</c:v>
                </c:pt>
                <c:pt idx="1078">
                  <c:v>282</c:v>
                </c:pt>
                <c:pt idx="1079">
                  <c:v>114</c:v>
                </c:pt>
                <c:pt idx="1080">
                  <c:v>116</c:v>
                </c:pt>
                <c:pt idx="1081">
                  <c:v>84</c:v>
                </c:pt>
                <c:pt idx="1082">
                  <c:v>226</c:v>
                </c:pt>
                <c:pt idx="1083">
                  <c:v>71</c:v>
                </c:pt>
                <c:pt idx="1084">
                  <c:v>256</c:v>
                </c:pt>
                <c:pt idx="1085">
                  <c:v>164</c:v>
                </c:pt>
                <c:pt idx="1086">
                  <c:v>54</c:v>
                </c:pt>
                <c:pt idx="1087">
                  <c:v>101</c:v>
                </c:pt>
                <c:pt idx="1088">
                  <c:v>32</c:v>
                </c:pt>
                <c:pt idx="1089">
                  <c:v>113</c:v>
                </c:pt>
                <c:pt idx="1090">
                  <c:v>104</c:v>
                </c:pt>
                <c:pt idx="1091">
                  <c:v>307</c:v>
                </c:pt>
                <c:pt idx="1092">
                  <c:v>217</c:v>
                </c:pt>
                <c:pt idx="1093">
                  <c:v>273</c:v>
                </c:pt>
                <c:pt idx="1094">
                  <c:v>68</c:v>
                </c:pt>
                <c:pt idx="1095">
                  <c:v>12</c:v>
                </c:pt>
                <c:pt idx="1096">
                  <c:v>124</c:v>
                </c:pt>
                <c:pt idx="1097">
                  <c:v>65</c:v>
                </c:pt>
                <c:pt idx="1098">
                  <c:v>51</c:v>
                </c:pt>
                <c:pt idx="1099">
                  <c:v>74</c:v>
                </c:pt>
                <c:pt idx="1100">
                  <c:v>214</c:v>
                </c:pt>
                <c:pt idx="1101">
                  <c:v>397</c:v>
                </c:pt>
                <c:pt idx="1102">
                  <c:v>292</c:v>
                </c:pt>
                <c:pt idx="1103">
                  <c:v>415</c:v>
                </c:pt>
                <c:pt idx="1104">
                  <c:v>302</c:v>
                </c:pt>
                <c:pt idx="1105">
                  <c:v>400</c:v>
                </c:pt>
                <c:pt idx="1106">
                  <c:v>413</c:v>
                </c:pt>
                <c:pt idx="1107">
                  <c:v>92</c:v>
                </c:pt>
                <c:pt idx="1108">
                  <c:v>320</c:v>
                </c:pt>
                <c:pt idx="1109">
                  <c:v>241</c:v>
                </c:pt>
                <c:pt idx="1110">
                  <c:v>210</c:v>
                </c:pt>
                <c:pt idx="1111">
                  <c:v>120</c:v>
                </c:pt>
                <c:pt idx="1112">
                  <c:v>399</c:v>
                </c:pt>
                <c:pt idx="1113">
                  <c:v>283</c:v>
                </c:pt>
                <c:pt idx="1114">
                  <c:v>411</c:v>
                </c:pt>
                <c:pt idx="1115">
                  <c:v>152</c:v>
                </c:pt>
                <c:pt idx="1116">
                  <c:v>222</c:v>
                </c:pt>
                <c:pt idx="1117">
                  <c:v>297</c:v>
                </c:pt>
                <c:pt idx="1118">
                  <c:v>147</c:v>
                </c:pt>
                <c:pt idx="1119">
                  <c:v>275</c:v>
                </c:pt>
                <c:pt idx="1120">
                  <c:v>565</c:v>
                </c:pt>
                <c:pt idx="1121">
                  <c:v>115</c:v>
                </c:pt>
                <c:pt idx="1122">
                  <c:v>155</c:v>
                </c:pt>
                <c:pt idx="1123">
                  <c:v>200</c:v>
                </c:pt>
                <c:pt idx="1124">
                  <c:v>237</c:v>
                </c:pt>
                <c:pt idx="1125">
                  <c:v>82</c:v>
                </c:pt>
                <c:pt idx="1126">
                  <c:v>446</c:v>
                </c:pt>
                <c:pt idx="1127">
                  <c:v>163</c:v>
                </c:pt>
                <c:pt idx="1128">
                  <c:v>250</c:v>
                </c:pt>
                <c:pt idx="1129">
                  <c:v>272</c:v>
                </c:pt>
                <c:pt idx="1130">
                  <c:v>121</c:v>
                </c:pt>
                <c:pt idx="1131">
                  <c:v>126</c:v>
                </c:pt>
                <c:pt idx="1132">
                  <c:v>166</c:v>
                </c:pt>
                <c:pt idx="1133">
                  <c:v>570</c:v>
                </c:pt>
                <c:pt idx="1134">
                  <c:v>202</c:v>
                </c:pt>
                <c:pt idx="1135">
                  <c:v>243</c:v>
                </c:pt>
                <c:pt idx="1136">
                  <c:v>453</c:v>
                </c:pt>
                <c:pt idx="1137">
                  <c:v>295</c:v>
                </c:pt>
                <c:pt idx="1138">
                  <c:v>136</c:v>
                </c:pt>
                <c:pt idx="1139">
                  <c:v>318</c:v>
                </c:pt>
                <c:pt idx="1140">
                  <c:v>577</c:v>
                </c:pt>
                <c:pt idx="1141">
                  <c:v>178</c:v>
                </c:pt>
                <c:pt idx="1142">
                  <c:v>195</c:v>
                </c:pt>
                <c:pt idx="1143">
                  <c:v>189</c:v>
                </c:pt>
                <c:pt idx="1144">
                  <c:v>224</c:v>
                </c:pt>
                <c:pt idx="1145">
                  <c:v>89</c:v>
                </c:pt>
                <c:pt idx="1146">
                  <c:v>192</c:v>
                </c:pt>
                <c:pt idx="1147">
                  <c:v>391</c:v>
                </c:pt>
                <c:pt idx="1148">
                  <c:v>454</c:v>
                </c:pt>
                <c:pt idx="1149">
                  <c:v>331</c:v>
                </c:pt>
                <c:pt idx="1150">
                  <c:v>396</c:v>
                </c:pt>
                <c:pt idx="1151">
                  <c:v>287</c:v>
                </c:pt>
                <c:pt idx="1152">
                  <c:v>129</c:v>
                </c:pt>
                <c:pt idx="1153">
                  <c:v>138</c:v>
                </c:pt>
                <c:pt idx="1154">
                  <c:v>140</c:v>
                </c:pt>
                <c:pt idx="1155">
                  <c:v>77</c:v>
                </c:pt>
                <c:pt idx="1156">
                  <c:v>105</c:v>
                </c:pt>
                <c:pt idx="1157">
                  <c:v>304</c:v>
                </c:pt>
                <c:pt idx="1158">
                  <c:v>458</c:v>
                </c:pt>
                <c:pt idx="1159">
                  <c:v>574</c:v>
                </c:pt>
                <c:pt idx="1160">
                  <c:v>135</c:v>
                </c:pt>
                <c:pt idx="1161">
                  <c:v>252</c:v>
                </c:pt>
                <c:pt idx="1162">
                  <c:v>203</c:v>
                </c:pt>
                <c:pt idx="1163">
                  <c:v>184</c:v>
                </c:pt>
                <c:pt idx="1164">
                  <c:v>22</c:v>
                </c:pt>
                <c:pt idx="1165">
                  <c:v>23</c:v>
                </c:pt>
                <c:pt idx="1166">
                  <c:v>19</c:v>
                </c:pt>
                <c:pt idx="1167">
                  <c:v>78</c:v>
                </c:pt>
                <c:pt idx="1168">
                  <c:v>330</c:v>
                </c:pt>
                <c:pt idx="1169">
                  <c:v>229</c:v>
                </c:pt>
                <c:pt idx="1170">
                  <c:v>102</c:v>
                </c:pt>
                <c:pt idx="1171">
                  <c:v>393</c:v>
                </c:pt>
                <c:pt idx="1172">
                  <c:v>96</c:v>
                </c:pt>
                <c:pt idx="1173">
                  <c:v>83</c:v>
                </c:pt>
                <c:pt idx="1174">
                  <c:v>313</c:v>
                </c:pt>
                <c:pt idx="1175">
                  <c:v>112</c:v>
                </c:pt>
                <c:pt idx="1176">
                  <c:v>146</c:v>
                </c:pt>
                <c:pt idx="1177">
                  <c:v>141</c:v>
                </c:pt>
                <c:pt idx="1178">
                  <c:v>158</c:v>
                </c:pt>
                <c:pt idx="1179">
                  <c:v>191</c:v>
                </c:pt>
                <c:pt idx="1180">
                  <c:v>260</c:v>
                </c:pt>
                <c:pt idx="1181">
                  <c:v>58</c:v>
                </c:pt>
                <c:pt idx="1182">
                  <c:v>230</c:v>
                </c:pt>
                <c:pt idx="1183">
                  <c:v>69</c:v>
                </c:pt>
                <c:pt idx="1184">
                  <c:v>88</c:v>
                </c:pt>
                <c:pt idx="1185">
                  <c:v>182</c:v>
                </c:pt>
                <c:pt idx="1186">
                  <c:v>172</c:v>
                </c:pt>
                <c:pt idx="1187">
                  <c:v>265</c:v>
                </c:pt>
                <c:pt idx="1188">
                  <c:v>457</c:v>
                </c:pt>
                <c:pt idx="1189">
                  <c:v>199</c:v>
                </c:pt>
                <c:pt idx="1190">
                  <c:v>344</c:v>
                </c:pt>
                <c:pt idx="1191">
                  <c:v>383</c:v>
                </c:pt>
                <c:pt idx="1192">
                  <c:v>513</c:v>
                </c:pt>
                <c:pt idx="1193">
                  <c:v>242</c:v>
                </c:pt>
                <c:pt idx="1194">
                  <c:v>577</c:v>
                </c:pt>
                <c:pt idx="1195">
                  <c:v>90</c:v>
                </c:pt>
                <c:pt idx="1196">
                  <c:v>236</c:v>
                </c:pt>
                <c:pt idx="1197">
                  <c:v>221</c:v>
                </c:pt>
                <c:pt idx="1198">
                  <c:v>145</c:v>
                </c:pt>
                <c:pt idx="1199">
                  <c:v>559</c:v>
                </c:pt>
                <c:pt idx="1200">
                  <c:v>Verheyen</c:v>
                </c:pt>
                <c:pt idx="1201">
                  <c:v>Verstraete</c:v>
                </c:pt>
                <c:pt idx="1202">
                  <c:v>Verheyden</c:v>
                </c:pt>
                <c:pt idx="1203">
                  <c:v>Heymans</c:v>
                </c:pt>
                <c:pt idx="1204">
                  <c:v>Nuyts</c:v>
                </c:pt>
                <c:pt idx="1205">
                  <c:v>Jonckers</c:v>
                </c:pt>
                <c:pt idx="1206">
                  <c:v>Van Hove</c:v>
                </c:pt>
                <c:pt idx="1207">
                  <c:v>Geukens</c:v>
                </c:pt>
                <c:pt idx="1208">
                  <c:v>Loncke</c:v>
                </c:pt>
                <c:pt idx="1209">
                  <c:v>Gheerardijn</c:v>
                </c:pt>
                <c:pt idx="1210">
                  <c:v>Debisschop</c:v>
                </c:pt>
                <c:pt idx="1211">
                  <c:v>Franken</c:v>
                </c:pt>
                <c:pt idx="1212">
                  <c:v>Van Reusel</c:v>
                </c:pt>
                <c:pt idx="1213">
                  <c:v>De Permentier</c:v>
                </c:pt>
                <c:pt idx="1214">
                  <c:v>Hillewaert</c:v>
                </c:pt>
                <c:pt idx="1215">
                  <c:v>Blieck</c:v>
                </c:pt>
                <c:pt idx="1216">
                  <c:v>Dedeurwaerder</c:v>
                </c:pt>
                <c:pt idx="1217">
                  <c:v>Rosseeuw</c:v>
                </c:pt>
                <c:pt idx="1218">
                  <c:v>Rébérez</c:v>
                </c:pt>
                <c:pt idx="1219">
                  <c:v>Verhulst</c:v>
                </c:pt>
                <c:pt idx="1220">
                  <c:v>Candaele</c:v>
                </c:pt>
                <c:pt idx="1221">
                  <c:v>Gysels </c:v>
                </c:pt>
                <c:pt idx="1222">
                  <c:v>Devos</c:v>
                </c:pt>
                <c:pt idx="1223">
                  <c:v>Bremeesch</c:v>
                </c:pt>
                <c:pt idx="1224">
                  <c:v>Van de Maele</c:v>
                </c:pt>
                <c:pt idx="1225">
                  <c:v>Verhenne</c:v>
                </c:pt>
                <c:pt idx="1226">
                  <c:v>Willems</c:v>
                </c:pt>
                <c:pt idx="1227">
                  <c:v>Asselman</c:v>
                </c:pt>
                <c:pt idx="1228">
                  <c:v>Dom</c:v>
                </c:pt>
                <c:pt idx="1229">
                  <c:v>Mannens</c:v>
                </c:pt>
                <c:pt idx="1230">
                  <c:v>Stroobant</c:v>
                </c:pt>
                <c:pt idx="1231">
                  <c:v>Verrept</c:v>
                </c:pt>
                <c:pt idx="1232">
                  <c:v>Vande Kerckhove</c:v>
                </c:pt>
                <c:pt idx="1233">
                  <c:v>Slingeneyer</c:v>
                </c:pt>
                <c:pt idx="1234">
                  <c:v>Brabant</c:v>
                </c:pt>
                <c:pt idx="1235">
                  <c:v>De Waey</c:v>
                </c:pt>
                <c:pt idx="1236">
                  <c:v>Delafontaine</c:v>
                </c:pt>
                <c:pt idx="1237">
                  <c:v>Henderickx</c:v>
                </c:pt>
                <c:pt idx="1238">
                  <c:v>Hautecoeur</c:v>
                </c:pt>
                <c:pt idx="1239">
                  <c:v>Allard</c:v>
                </c:pt>
                <c:pt idx="1240">
                  <c:v>Lodewijckx</c:v>
                </c:pt>
                <c:pt idx="1241">
                  <c:v>Baeckelandt</c:v>
                </c:pt>
                <c:pt idx="1242">
                  <c:v>Van Roosbroeck</c:v>
                </c:pt>
                <c:pt idx="1243">
                  <c:v>Le fevre</c:v>
                </c:pt>
                <c:pt idx="1244">
                  <c:v>Peters</c:v>
                </c:pt>
                <c:pt idx="1245">
                  <c:v>Verheyden</c:v>
                </c:pt>
                <c:pt idx="1246">
                  <c:v>Wolput</c:v>
                </c:pt>
                <c:pt idx="1247">
                  <c:v>Van Kerchove</c:v>
                </c:pt>
                <c:pt idx="1248">
                  <c:v>Waelput</c:v>
                </c:pt>
                <c:pt idx="1249">
                  <c:v>Strubbe</c:v>
                </c:pt>
                <c:pt idx="1250">
                  <c:v>Kenens</c:v>
                </c:pt>
                <c:pt idx="1251">
                  <c:v>Vercauteren</c:v>
                </c:pt>
                <c:pt idx="1252">
                  <c:v>Malisse</c:v>
                </c:pt>
                <c:pt idx="1253">
                  <c:v>Gheerardijn</c:v>
                </c:pt>
                <c:pt idx="1254">
                  <c:v>Dalle</c:v>
                </c:pt>
                <c:pt idx="1255">
                  <c:v>Vanherle</c:v>
                </c:pt>
                <c:pt idx="1256">
                  <c:v>Sterkens</c:v>
                </c:pt>
                <c:pt idx="1257">
                  <c:v>Lecossois</c:v>
                </c:pt>
                <c:pt idx="1258">
                  <c:v>Vanderhelst</c:v>
                </c:pt>
                <c:pt idx="1259">
                  <c:v>Degrieck</c:v>
                </c:pt>
                <c:pt idx="1260">
                  <c:v>Wellemans</c:v>
                </c:pt>
                <c:pt idx="1261">
                  <c:v>De Wilde</c:v>
                </c:pt>
                <c:pt idx="1262">
                  <c:v>Vervoort</c:v>
                </c:pt>
                <c:pt idx="1263">
                  <c:v>Room</c:v>
                </c:pt>
                <c:pt idx="1264">
                  <c:v>Vandendriessche</c:v>
                </c:pt>
                <c:pt idx="1265">
                  <c:v>Verheyden</c:v>
                </c:pt>
                <c:pt idx="1266">
                  <c:v>Ambroos</c:v>
                </c:pt>
                <c:pt idx="1267">
                  <c:v>Houart</c:v>
                </c:pt>
                <c:pt idx="1268">
                  <c:v>Stroobant</c:v>
                </c:pt>
                <c:pt idx="1269">
                  <c:v>Meganck</c:v>
                </c:pt>
                <c:pt idx="1270">
                  <c:v>Wopereis</c:v>
                </c:pt>
                <c:pt idx="1271">
                  <c:v>Tallieu</c:v>
                </c:pt>
                <c:pt idx="1272">
                  <c:v>Van Hecke</c:v>
                </c:pt>
                <c:pt idx="1273">
                  <c:v>Keppens</c:v>
                </c:pt>
                <c:pt idx="1274">
                  <c:v>Pelgrims</c:v>
                </c:pt>
                <c:pt idx="1275">
                  <c:v>Rits</c:v>
                </c:pt>
                <c:pt idx="1276">
                  <c:v>Proost</c:v>
                </c:pt>
                <c:pt idx="1277">
                  <c:v>Liekens</c:v>
                </c:pt>
                <c:pt idx="1278">
                  <c:v>De Buck</c:v>
                </c:pt>
                <c:pt idx="1279">
                  <c:v>Waelput</c:v>
                </c:pt>
                <c:pt idx="1280">
                  <c:v>Van Buynder</c:v>
                </c:pt>
                <c:pt idx="1281">
                  <c:v>Billiet</c:v>
                </c:pt>
                <c:pt idx="1282">
                  <c:v>Vanhoudt</c:v>
                </c:pt>
                <c:pt idx="1283">
                  <c:v>Verrept</c:v>
                </c:pt>
                <c:pt idx="1284">
                  <c:v>Everaert</c:v>
                </c:pt>
                <c:pt idx="1285">
                  <c:v>Verstraete</c:v>
                </c:pt>
                <c:pt idx="1286">
                  <c:v>Deniz</c:v>
                </c:pt>
                <c:pt idx="1287">
                  <c:v>Verhulst</c:v>
                </c:pt>
                <c:pt idx="1288">
                  <c:v>Croene</c:v>
                </c:pt>
                <c:pt idx="1289">
                  <c:v>Ameel</c:v>
                </c:pt>
                <c:pt idx="1290">
                  <c:v>Noppen</c:v>
                </c:pt>
                <c:pt idx="1291">
                  <c:v>Jonckheere</c:v>
                </c:pt>
                <c:pt idx="1292">
                  <c:v>Verstraete</c:v>
                </c:pt>
                <c:pt idx="1293">
                  <c:v>Beyen</c:v>
                </c:pt>
                <c:pt idx="1294">
                  <c:v>Schatteman</c:v>
                </c:pt>
                <c:pt idx="1295">
                  <c:v>Van Buynder</c:v>
                </c:pt>
                <c:pt idx="1296">
                  <c:v>Brys</c:v>
                </c:pt>
                <c:pt idx="1297">
                  <c:v>Liekens</c:v>
                </c:pt>
                <c:pt idx="1298">
                  <c:v>De Graef</c:v>
                </c:pt>
                <c:pt idx="1299">
                  <c:v>Van Damme</c:v>
                </c:pt>
                <c:pt idx="1300">
                  <c:v>Martens</c:v>
                </c:pt>
                <c:pt idx="1301">
                  <c:v>Belis </c:v>
                </c:pt>
                <c:pt idx="1302">
                  <c:v>Merchiers</c:v>
                </c:pt>
                <c:pt idx="1303">
                  <c:v>Beyen</c:v>
                </c:pt>
                <c:pt idx="1304">
                  <c:v>Huylebroeck</c:v>
                </c:pt>
                <c:pt idx="1305">
                  <c:v>Puylaert</c:v>
                </c:pt>
                <c:pt idx="1306">
                  <c:v>De Meulder</c:v>
                </c:pt>
                <c:pt idx="1307">
                  <c:v>Baert</c:v>
                </c:pt>
                <c:pt idx="1308">
                  <c:v>Polfliet</c:v>
                </c:pt>
                <c:pt idx="1309">
                  <c:v>Staelens</c:v>
                </c:pt>
                <c:pt idx="1310">
                  <c:v>Breugelmans</c:v>
                </c:pt>
                <c:pt idx="1311">
                  <c:v>Verleye</c:v>
                </c:pt>
                <c:pt idx="1312">
                  <c:v>Janssen</c:v>
                </c:pt>
                <c:pt idx="1313">
                  <c:v>Van Poucke</c:v>
                </c:pt>
                <c:pt idx="1314">
                  <c:v>Heyerick</c:v>
                </c:pt>
                <c:pt idx="1315">
                  <c:v>De Witte</c:v>
                </c:pt>
                <c:pt idx="1316">
                  <c:v>Kenens</c:v>
                </c:pt>
                <c:pt idx="1317">
                  <c:v>Stoops</c:v>
                </c:pt>
                <c:pt idx="1318">
                  <c:v>De Coninck</c:v>
                </c:pt>
                <c:pt idx="1319">
                  <c:v>Van Bouwel</c:v>
                </c:pt>
                <c:pt idx="1320">
                  <c:v>Van Campenhoudt</c:v>
                </c:pt>
                <c:pt idx="1321">
                  <c:v>De Tender</c:v>
                </c:pt>
                <c:pt idx="1322">
                  <c:v>Lefevre</c:v>
                </c:pt>
                <c:pt idx="1323">
                  <c:v>Van Vooren</c:v>
                </c:pt>
                <c:pt idx="1324">
                  <c:v>De Prycker</c:v>
                </c:pt>
                <c:pt idx="1325">
                  <c:v>Poupe</c:v>
                </c:pt>
                <c:pt idx="1326">
                  <c:v>Gevaert</c:v>
                </c:pt>
                <c:pt idx="1327">
                  <c:v>Boudaer</c:v>
                </c:pt>
                <c:pt idx="1328">
                  <c:v>Van Peteghem</c:v>
                </c:pt>
                <c:pt idx="1329">
                  <c:v>Deketelaere</c:v>
                </c:pt>
                <c:pt idx="1330">
                  <c:v>De Lepeleire</c:v>
                </c:pt>
                <c:pt idx="1331">
                  <c:v>Van Osselaer</c:v>
                </c:pt>
                <c:pt idx="1332">
                  <c:v>De Bot</c:v>
                </c:pt>
                <c:pt idx="1333">
                  <c:v>Verhenne</c:v>
                </c:pt>
                <c:pt idx="1334">
                  <c:v>Rébérez</c:v>
                </c:pt>
                <c:pt idx="1335">
                  <c:v>Wyns</c:v>
                </c:pt>
                <c:pt idx="1336">
                  <c:v>De Prycker</c:v>
                </c:pt>
                <c:pt idx="1337">
                  <c:v>Willems</c:v>
                </c:pt>
                <c:pt idx="1338">
                  <c:v>Debisschop</c:v>
                </c:pt>
                <c:pt idx="1339">
                  <c:v>De Block</c:v>
                </c:pt>
                <c:pt idx="1340">
                  <c:v>Van Roeyen</c:v>
                </c:pt>
                <c:pt idx="1341">
                  <c:v>Saey - Van Peteghem</c:v>
                </c:pt>
                <c:pt idx="1342">
                  <c:v>Helderweirdt</c:v>
                </c:pt>
                <c:pt idx="1343">
                  <c:v>Caljon</c:v>
                </c:pt>
                <c:pt idx="1344">
                  <c:v>Verhaegen</c:v>
                </c:pt>
                <c:pt idx="1345">
                  <c:v>Verryt</c:v>
                </c:pt>
                <c:pt idx="1346">
                  <c:v>Van Bilzen</c:v>
                </c:pt>
                <c:pt idx="1347">
                  <c:v/>
                </c:pt>
                <c:pt idx="1348">
                  <c:v/>
                </c:pt>
                <c:pt idx="1349">
                  <c:v/>
                </c:pt>
                <c:pt idx="1350">
                  <c:v/>
                </c:pt>
                <c:pt idx="1351">
                  <c:v/>
                </c:pt>
                <c:pt idx="1352">
                  <c:v/>
                </c:pt>
                <c:pt idx="1353">
                  <c:v/>
                </c:pt>
                <c:pt idx="1354">
                  <c:v/>
                </c:pt>
                <c:pt idx="1355">
                  <c:v/>
                </c:pt>
                <c:pt idx="1356">
                  <c:v/>
                </c:pt>
                <c:pt idx="1357">
                  <c:v/>
                </c:pt>
                <c:pt idx="1358">
                  <c:v/>
                </c:pt>
                <c:pt idx="1359">
                  <c:v/>
                </c:pt>
                <c:pt idx="1360">
                  <c:v/>
                </c:pt>
                <c:pt idx="1361">
                  <c:v/>
                </c:pt>
                <c:pt idx="1362">
                  <c:v/>
                </c:pt>
                <c:pt idx="1363">
                  <c:v/>
                </c:pt>
                <c:pt idx="1364">
                  <c:v/>
                </c:pt>
                <c:pt idx="1365">
                  <c:v>Adriaenssens</c:v>
                </c:pt>
                <c:pt idx="1366">
                  <c:v>Alders</c:v>
                </c:pt>
                <c:pt idx="1367">
                  <c:v>Ameel</c:v>
                </c:pt>
                <c:pt idx="1368">
                  <c:v>Ameel</c:v>
                </c:pt>
                <c:pt idx="1369">
                  <c:v>Andres</c:v>
                </c:pt>
                <c:pt idx="1370">
                  <c:v>Andries</c:v>
                </c:pt>
                <c:pt idx="1371">
                  <c:v>Andriessens</c:v>
                </c:pt>
                <c:pt idx="1372">
                  <c:v>Andriessens</c:v>
                </c:pt>
                <c:pt idx="1373">
                  <c:v>Baeck</c:v>
                </c:pt>
                <c:pt idx="1374">
                  <c:v>Barbiaux</c:v>
                </c:pt>
                <c:pt idx="1375">
                  <c:v>Barrea</c:v>
                </c:pt>
                <c:pt idx="1376">
                  <c:v>Belis</c:v>
                </c:pt>
                <c:pt idx="1377">
                  <c:v>Bickx</c:v>
                </c:pt>
                <c:pt idx="1378">
                  <c:v>Boel</c:v>
                </c:pt>
                <c:pt idx="1379">
                  <c:v>Boey </c:v>
                </c:pt>
                <c:pt idx="1380">
                  <c:v>Bonjé</c:v>
                </c:pt>
                <c:pt idx="1381">
                  <c:v>Bonte</c:v>
                </c:pt>
                <c:pt idx="1382">
                  <c:v>Boonen</c:v>
                </c:pt>
                <c:pt idx="1383">
                  <c:v>Boysen</c:v>
                </c:pt>
                <c:pt idx="1384">
                  <c:v>Bracke</c:v>
                </c:pt>
                <c:pt idx="1385">
                  <c:v>Bragard</c:v>
                </c:pt>
                <c:pt idx="1386">
                  <c:v>Bremeesch</c:v>
                </c:pt>
                <c:pt idx="1387">
                  <c:v>Budke</c:v>
                </c:pt>
                <c:pt idx="1388">
                  <c:v>Calingaert</c:v>
                </c:pt>
                <c:pt idx="1389">
                  <c:v>Callebaut</c:v>
                </c:pt>
                <c:pt idx="1390">
                  <c:v>Campas</c:v>
                </c:pt>
                <c:pt idx="1391">
                  <c:v>Carlier</c:v>
                </c:pt>
                <c:pt idx="1392">
                  <c:v>Chartier</c:v>
                </c:pt>
                <c:pt idx="1393">
                  <c:v>Christiaens</c:v>
                </c:pt>
                <c:pt idx="1394">
                  <c:v>Christiaens</c:v>
                </c:pt>
                <c:pt idx="1395">
                  <c:v>Cierkens</c:v>
                </c:pt>
                <c:pt idx="1396">
                  <c:v>Clinckemaillie</c:v>
                </c:pt>
                <c:pt idx="1397">
                  <c:v>Cnockaert</c:v>
                </c:pt>
                <c:pt idx="1398">
                  <c:v>Cobbaert</c:v>
                </c:pt>
                <c:pt idx="1399">
                  <c:v>Coenen</c:v>
                </c:pt>
                <c:pt idx="1400">
                  <c:v>Cordova</c:v>
                </c:pt>
                <c:pt idx="1401">
                  <c:v>Crauwels</c:v>
                </c:pt>
                <c:pt idx="1402">
                  <c:v>Custers</c:v>
                </c:pt>
                <c:pt idx="1403">
                  <c:v>Cuyt</c:v>
                </c:pt>
                <c:pt idx="1404">
                  <c:v>Daniels</c:v>
                </c:pt>
                <c:pt idx="1405">
                  <c:v>Danlois</c:v>
                </c:pt>
                <c:pt idx="1406">
                  <c:v>Dauge</c:v>
                </c:pt>
                <c:pt idx="1407">
                  <c:v>de Blochouse</c:v>
                </c:pt>
                <c:pt idx="1408">
                  <c:v>De Bruyne</c:v>
                </c:pt>
                <c:pt idx="1409">
                  <c:v>De Clercq</c:v>
                </c:pt>
                <c:pt idx="1410">
                  <c:v>De Clercq</c:v>
                </c:pt>
                <c:pt idx="1411">
                  <c:v>De Cock</c:v>
                </c:pt>
                <c:pt idx="1412">
                  <c:v>De Coen</c:v>
                </c:pt>
                <c:pt idx="1413">
                  <c:v>De Fré</c:v>
                </c:pt>
                <c:pt idx="1414">
                  <c:v>De Grom</c:v>
                </c:pt>
                <c:pt idx="1415">
                  <c:v>De Kegel</c:v>
                </c:pt>
                <c:pt idx="1416">
                  <c:v>De Maesschalk</c:v>
                </c:pt>
                <c:pt idx="1417">
                  <c:v>De Man</c:v>
                </c:pt>
                <c:pt idx="1418">
                  <c:v>De Medts</c:v>
                </c:pt>
                <c:pt idx="1419">
                  <c:v>De Mul</c:v>
                </c:pt>
                <c:pt idx="1420">
                  <c:v>De Munck</c:v>
                </c:pt>
                <c:pt idx="1421">
                  <c:v>De Pooter</c:v>
                </c:pt>
                <c:pt idx="1422">
                  <c:v>De Raed</c:v>
                </c:pt>
                <c:pt idx="1423">
                  <c:v>De Rop</c:v>
                </c:pt>
                <c:pt idx="1424">
                  <c:v>De Rycke</c:v>
                </c:pt>
                <c:pt idx="1425">
                  <c:v>de Santana</c:v>
                </c:pt>
                <c:pt idx="1426">
                  <c:v>De Tender</c:v>
                </c:pt>
                <c:pt idx="1427">
                  <c:v>de Vogelaere</c:v>
                </c:pt>
                <c:pt idx="1428">
                  <c:v>De Vos</c:v>
                </c:pt>
                <c:pt idx="1429">
                  <c:v>Debrule</c:v>
                </c:pt>
                <c:pt idx="1430">
                  <c:v>Deceuninck</c:v>
                </c:pt>
                <c:pt idx="1431">
                  <c:v>Deckers</c:v>
                </c:pt>
                <c:pt idx="1432">
                  <c:v>Deckers</c:v>
                </c:pt>
                <c:pt idx="1433">
                  <c:v>Dekempeneer</c:v>
                </c:pt>
                <c:pt idx="1434">
                  <c:v>Delafontaine</c:v>
                </c:pt>
                <c:pt idx="1435">
                  <c:v>Delanghe</c:v>
                </c:pt>
                <c:pt idx="1436">
                  <c:v>Delaunoy</c:v>
                </c:pt>
                <c:pt idx="1437">
                  <c:v>Deleu</c:v>
                </c:pt>
                <c:pt idx="1438">
                  <c:v>Deliège</c:v>
                </c:pt>
                <c:pt idx="1439">
                  <c:v>Delva</c:v>
                </c:pt>
                <c:pt idx="1440">
                  <c:v>Demanet</c:v>
                </c:pt>
                <c:pt idx="1441">
                  <c:v>Demeulenaere</c:v>
                </c:pt>
                <c:pt idx="1442">
                  <c:v>Demilie</c:v>
                </c:pt>
                <c:pt idx="1443">
                  <c:v>Deniz </c:v>
                </c:pt>
                <c:pt idx="1444">
                  <c:v>Denoulet</c:v>
                </c:pt>
                <c:pt idx="1445">
                  <c:v>Denoulet</c:v>
                </c:pt>
                <c:pt idx="1446">
                  <c:v>Denoulet</c:v>
                </c:pt>
                <c:pt idx="1447">
                  <c:v>Denys</c:v>
                </c:pt>
                <c:pt idx="1448">
                  <c:v>Desmedt</c:v>
                </c:pt>
                <c:pt idx="1449">
                  <c:v>Deventer</c:v>
                </c:pt>
                <c:pt idx="1450">
                  <c:v>Deventer</c:v>
                </c:pt>
                <c:pt idx="1451">
                  <c:v>Dewit</c:v>
                </c:pt>
                <c:pt idx="1452">
                  <c:v>D'Hondt</c:v>
                </c:pt>
                <c:pt idx="1453">
                  <c:v>Di Bennardo</c:v>
                </c:pt>
                <c:pt idx="1454">
                  <c:v>Dierickx</c:v>
                </c:pt>
                <c:pt idx="1455">
                  <c:v>Dieryckx Visschers</c:v>
                </c:pt>
                <c:pt idx="1456">
                  <c:v>Dockx</c:v>
                </c:pt>
                <c:pt idx="1457">
                  <c:v>Drubbel</c:v>
                </c:pt>
                <c:pt idx="1458">
                  <c:v>Duffaut</c:v>
                </c:pt>
                <c:pt idx="1459">
                  <c:v>Dumortier</c:v>
                </c:pt>
                <c:pt idx="1460">
                  <c:v>Dumoulin</c:v>
                </c:pt>
                <c:pt idx="1461">
                  <c:v>Durinck</c:v>
                </c:pt>
                <c:pt idx="1462">
                  <c:v>Dyzers</c:v>
                </c:pt>
                <c:pt idx="1463">
                  <c:v>Errembault</c:v>
                </c:pt>
                <c:pt idx="1464">
                  <c:v>Evras</c:v>
                </c:pt>
                <c:pt idx="1465">
                  <c:v>Expeels</c:v>
                </c:pt>
                <c:pt idx="1466">
                  <c:v>Expeels</c:v>
                </c:pt>
                <c:pt idx="1467">
                  <c:v>Expeels</c:v>
                </c:pt>
                <c:pt idx="1468">
                  <c:v>Ferrais</c:v>
                </c:pt>
                <c:pt idx="1469">
                  <c:v>Feyaerts</c:v>
                </c:pt>
                <c:pt idx="1470">
                  <c:v>Feyen</c:v>
                </c:pt>
                <c:pt idx="1471">
                  <c:v>Filippi</c:v>
                </c:pt>
                <c:pt idx="1472">
                  <c:v>Floré</c:v>
                </c:pt>
                <c:pt idx="1473">
                  <c:v>Florin</c:v>
                </c:pt>
                <c:pt idx="1474">
                  <c:v>Fournier</c:v>
                </c:pt>
                <c:pt idx="1475">
                  <c:v>Fraiteur</c:v>
                </c:pt>
                <c:pt idx="1476">
                  <c:v>Francois</c:v>
                </c:pt>
                <c:pt idx="1477">
                  <c:v>Friart</c:v>
                </c:pt>
                <c:pt idx="1478">
                  <c:v>Gabrielli</c:v>
                </c:pt>
                <c:pt idx="1479">
                  <c:v>Galle</c:v>
                </c:pt>
                <c:pt idx="1480">
                  <c:v>Garcia</c:v>
                </c:pt>
                <c:pt idx="1481">
                  <c:v>Geens</c:v>
                </c:pt>
                <c:pt idx="1482">
                  <c:v>Gobert</c:v>
                </c:pt>
                <c:pt idx="1483">
                  <c:v>Gobert</c:v>
                </c:pt>
                <c:pt idx="1484">
                  <c:v>Goethals</c:v>
                </c:pt>
                <c:pt idx="1485">
                  <c:v>Goethals</c:v>
                </c:pt>
                <c:pt idx="1486">
                  <c:v>Goffin</c:v>
                </c:pt>
                <c:pt idx="1487">
                  <c:v>Goossens</c:v>
                </c:pt>
                <c:pt idx="1488">
                  <c:v>Goris</c:v>
                </c:pt>
                <c:pt idx="1489">
                  <c:v>Gosse</c:v>
                </c:pt>
                <c:pt idx="1490">
                  <c:v>Govaert</c:v>
                </c:pt>
                <c:pt idx="1491">
                  <c:v>Gvardeitsev</c:v>
                </c:pt>
                <c:pt idx="1492">
                  <c:v>Hautecoeur</c:v>
                </c:pt>
                <c:pt idx="1493">
                  <c:v>Hautecoeur</c:v>
                </c:pt>
                <c:pt idx="1494">
                  <c:v>Hendrickx</c:v>
                </c:pt>
                <c:pt idx="1495">
                  <c:v>Hennuy</c:v>
                </c:pt>
                <c:pt idx="1496">
                  <c:v>Hermans</c:v>
                </c:pt>
                <c:pt idx="1497">
                  <c:v>Hermans</c:v>
                </c:pt>
                <c:pt idx="1498">
                  <c:v>Heymans</c:v>
                </c:pt>
                <c:pt idx="1499">
                  <c:v>Hillaert</c:v>
                </c:pt>
                <c:pt idx="1500">
                  <c:v>Hillaert</c:v>
                </c:pt>
                <c:pt idx="1501">
                  <c:v>Hillewaert</c:v>
                </c:pt>
                <c:pt idx="1502">
                  <c:v>Holtz</c:v>
                </c:pt>
                <c:pt idx="1503">
                  <c:v>Hombergen</c:v>
                </c:pt>
                <c:pt idx="1504">
                  <c:v>Hoogstyn</c:v>
                </c:pt>
                <c:pt idx="1505">
                  <c:v>Inghelbrecht</c:v>
                </c:pt>
                <c:pt idx="1506">
                  <c:v>Jans</c:v>
                </c:pt>
                <c:pt idx="1507">
                  <c:v>Keppens</c:v>
                </c:pt>
                <c:pt idx="1508">
                  <c:v>Korsten</c:v>
                </c:pt>
                <c:pt idx="1509">
                  <c:v>Kremer</c:v>
                </c:pt>
                <c:pt idx="1510">
                  <c:v>Kumps</c:v>
                </c:pt>
                <c:pt idx="1511">
                  <c:v>Labeeuw </c:v>
                </c:pt>
                <c:pt idx="1512">
                  <c:v>Lambert</c:v>
                </c:pt>
                <c:pt idx="1513">
                  <c:v>Larivière</c:v>
                </c:pt>
                <c:pt idx="1514">
                  <c:v>Lavens</c:v>
                </c:pt>
                <c:pt idx="1515">
                  <c:v>Lefebvre</c:v>
                </c:pt>
                <c:pt idx="1516">
                  <c:v>Lefevre</c:v>
                </c:pt>
                <c:pt idx="1517">
                  <c:v>Lefevre</c:v>
                </c:pt>
                <c:pt idx="1518">
                  <c:v>Leloup</c:v>
                </c:pt>
                <c:pt idx="1519">
                  <c:v>Lempereur</c:v>
                </c:pt>
                <c:pt idx="1520">
                  <c:v>Löfberg</c:v>
                </c:pt>
                <c:pt idx="1521">
                  <c:v>Logeot</c:v>
                </c:pt>
                <c:pt idx="1522">
                  <c:v>Luijer</c:v>
                </c:pt>
                <c:pt idx="1523">
                  <c:v>Luyckx</c:v>
                </c:pt>
                <c:pt idx="1524">
                  <c:v>Luyten</c:v>
                </c:pt>
                <c:pt idx="1525">
                  <c:v>Madueno</c:v>
                </c:pt>
                <c:pt idx="1526">
                  <c:v>Mailleux</c:v>
                </c:pt>
                <c:pt idx="1527">
                  <c:v>Maréchal</c:v>
                </c:pt>
                <c:pt idx="1528">
                  <c:v>Maron</c:v>
                </c:pt>
                <c:pt idx="1529">
                  <c:v>Mathys</c:v>
                </c:pt>
                <c:pt idx="1530">
                  <c:v>Matthieu</c:v>
                </c:pt>
                <c:pt idx="1531">
                  <c:v>Meekers</c:v>
                </c:pt>
                <c:pt idx="1532">
                  <c:v>Meersman</c:v>
                </c:pt>
                <c:pt idx="1533">
                  <c:v>Meersman</c:v>
                </c:pt>
                <c:pt idx="1534">
                  <c:v>Mels</c:v>
                </c:pt>
                <c:pt idx="1535">
                  <c:v>Mertens</c:v>
                </c:pt>
                <c:pt idx="1536">
                  <c:v>Mertens</c:v>
                </c:pt>
                <c:pt idx="1537">
                  <c:v>Michalski</c:v>
                </c:pt>
                <c:pt idx="1538">
                  <c:v>Micheli</c:v>
                </c:pt>
                <c:pt idx="1539">
                  <c:v>Neil</c:v>
                </c:pt>
                <c:pt idx="1540">
                  <c:v>Nisole</c:v>
                </c:pt>
                <c:pt idx="1541">
                  <c:v>Nuyts</c:v>
                </c:pt>
                <c:pt idx="1542">
                  <c:v>Peeters</c:v>
                </c:pt>
                <c:pt idx="1543">
                  <c:v>Peeters</c:v>
                </c:pt>
                <c:pt idx="1544">
                  <c:v>Periquet</c:v>
                </c:pt>
                <c:pt idx="1545">
                  <c:v>Peters</c:v>
                </c:pt>
                <c:pt idx="1546">
                  <c:v>Petit</c:v>
                </c:pt>
                <c:pt idx="1547">
                  <c:v>Petit</c:v>
                </c:pt>
                <c:pt idx="1548">
                  <c:v>Pierlot</c:v>
                </c:pt>
                <c:pt idx="1549">
                  <c:v>Piraux</c:v>
                </c:pt>
                <c:pt idx="1550">
                  <c:v>Plaza</c:v>
                </c:pt>
                <c:pt idx="1551">
                  <c:v>Podevyn</c:v>
                </c:pt>
                <c:pt idx="1552">
                  <c:v>Pollet</c:v>
                </c:pt>
                <c:pt idx="1553">
                  <c:v>Ponjaert</c:v>
                </c:pt>
                <c:pt idx="1554">
                  <c:v>Prins</c:v>
                </c:pt>
                <c:pt idx="1555">
                  <c:v>Pyck</c:v>
                </c:pt>
                <c:pt idx="1556">
                  <c:v>Renard</c:v>
                </c:pt>
                <c:pt idx="1557">
                  <c:v>Repriels</c:v>
                </c:pt>
                <c:pt idx="1558">
                  <c:v>Reusen</c:v>
                </c:pt>
                <c:pt idx="1559">
                  <c:v>Roelants</c:v>
                </c:pt>
                <c:pt idx="1560">
                  <c:v>Rotsaert</c:v>
                </c:pt>
                <c:pt idx="1561">
                  <c:v>Sabbe</c:v>
                </c:pt>
                <c:pt idx="1562">
                  <c:v>Saey</c:v>
                </c:pt>
                <c:pt idx="1563">
                  <c:v>Safarova</c:v>
                </c:pt>
                <c:pt idx="1564">
                  <c:v>Schelfaut</c:v>
                </c:pt>
                <c:pt idx="1565">
                  <c:v>Schmids</c:v>
                </c:pt>
                <c:pt idx="1566">
                  <c:v>Schoevaerts</c:v>
                </c:pt>
                <c:pt idx="1567">
                  <c:v>Schroeder</c:v>
                </c:pt>
                <c:pt idx="1568">
                  <c:v>Schuer</c:v>
                </c:pt>
                <c:pt idx="1569">
                  <c:v>Seressia</c:v>
                </c:pt>
                <c:pt idx="1570">
                  <c:v>Servotte</c:v>
                </c:pt>
                <c:pt idx="1571">
                  <c:v>Severino</c:v>
                </c:pt>
                <c:pt idx="1572">
                  <c:v>Sidis</c:v>
                </c:pt>
                <c:pt idx="1573">
                  <c:v>Simonis</c:v>
                </c:pt>
                <c:pt idx="1574">
                  <c:v>Simonis</c:v>
                </c:pt>
                <c:pt idx="1575">
                  <c:v>Simons</c:v>
                </c:pt>
                <c:pt idx="1576">
                  <c:v>Sintubin</c:v>
                </c:pt>
                <c:pt idx="1577">
                  <c:v>Spaens</c:v>
                </c:pt>
                <c:pt idx="1578">
                  <c:v>Spildooren</c:v>
                </c:pt>
                <c:pt idx="1579">
                  <c:v>Steyaert</c:v>
                </c:pt>
                <c:pt idx="1580">
                  <c:v>Steyaert</c:v>
                </c:pt>
                <c:pt idx="1581">
                  <c:v>Storme</c:v>
                </c:pt>
                <c:pt idx="1582">
                  <c:v>Stremus</c:v>
                </c:pt>
                <c:pt idx="1583">
                  <c:v>Tellin</c:v>
                </c:pt>
                <c:pt idx="1584">
                  <c:v>Thiry</c:v>
                </c:pt>
                <c:pt idx="1585">
                  <c:v>Thonon</c:v>
                </c:pt>
                <c:pt idx="1586">
                  <c:v>Timmerman</c:v>
                </c:pt>
                <c:pt idx="1587">
                  <c:v>Tytgat</c:v>
                </c:pt>
                <c:pt idx="1588">
                  <c:v>Van Acker</c:v>
                </c:pt>
                <c:pt idx="1589">
                  <c:v>Van Audenaerde</c:v>
                </c:pt>
                <c:pt idx="1590">
                  <c:v>Van Bogaert</c:v>
                </c:pt>
                <c:pt idx="1591">
                  <c:v>Van Bouwel</c:v>
                </c:pt>
                <c:pt idx="1592">
                  <c:v>Van Damme</c:v>
                </c:pt>
                <c:pt idx="1593">
                  <c:v>Van De Voorde</c:v>
                </c:pt>
                <c:pt idx="1594">
                  <c:v>Van De Walle</c:v>
                </c:pt>
                <c:pt idx="1595">
                  <c:v>Van den Berge</c:v>
                </c:pt>
                <c:pt idx="1596">
                  <c:v>Van den Eynde</c:v>
                </c:pt>
                <c:pt idx="1597">
                  <c:v>Van der Borght</c:v>
                </c:pt>
                <c:pt idx="1598">
                  <c:v>Van der Slagmolen</c:v>
                </c:pt>
                <c:pt idx="1599">
                  <c:v>Van Herck</c:v>
                </c:pt>
                <c:pt idx="1600">
                  <c:v>Van Hoef</c:v>
                </c:pt>
                <c:pt idx="1601">
                  <c:v>Van Hoof</c:v>
                </c:pt>
                <c:pt idx="1602">
                  <c:v>Van Hulle</c:v>
                </c:pt>
                <c:pt idx="1603">
                  <c:v>Van Kerschaver</c:v>
                </c:pt>
                <c:pt idx="1604">
                  <c:v>Van Langendonckt</c:v>
                </c:pt>
                <c:pt idx="1605">
                  <c:v>Van Langenhove</c:v>
                </c:pt>
                <c:pt idx="1606">
                  <c:v>Van Loo</c:v>
                </c:pt>
                <c:pt idx="1607">
                  <c:v>Van Loo</c:v>
                </c:pt>
                <c:pt idx="1608">
                  <c:v>Van Loo</c:v>
                </c:pt>
                <c:pt idx="1609">
                  <c:v>Van Nauw</c:v>
                </c:pt>
                <c:pt idx="1610">
                  <c:v>Van Neste</c:v>
                </c:pt>
                <c:pt idx="1611">
                  <c:v>Van Nieuwenhuyse</c:v>
                </c:pt>
                <c:pt idx="1612">
                  <c:v>Van Oppens</c:v>
                </c:pt>
                <c:pt idx="1613">
                  <c:v>Van Orshaegen</c:v>
                </c:pt>
                <c:pt idx="1614">
                  <c:v>Van Reusel</c:v>
                </c:pt>
                <c:pt idx="1615">
                  <c:v>Van Reusel</c:v>
                </c:pt>
                <c:pt idx="1616">
                  <c:v>Van Wittenberghe</c:v>
                </c:pt>
                <c:pt idx="1617">
                  <c:v>Vanbellinghen</c:v>
                </c:pt>
                <c:pt idx="1618">
                  <c:v>Vandemaele</c:v>
                </c:pt>
                <c:pt idx="1619">
                  <c:v>Vandenberghe</c:v>
                </c:pt>
                <c:pt idx="1620">
                  <c:v>Vanderbeken</c:v>
                </c:pt>
                <c:pt idx="1621">
                  <c:v>Vanderhaeghen</c:v>
                </c:pt>
                <c:pt idx="1622">
                  <c:v>Vanderheyden</c:v>
                </c:pt>
                <c:pt idx="1623">
                  <c:v>Vangheluwe</c:v>
                </c:pt>
                <c:pt idx="1624">
                  <c:v>Vanhauwaert</c:v>
                </c:pt>
                <c:pt idx="1625">
                  <c:v>Vanhee</c:v>
                </c:pt>
                <c:pt idx="1626">
                  <c:v>Vanparys</c:v>
                </c:pt>
                <c:pt idx="1627">
                  <c:v>Vansteelandt</c:v>
                </c:pt>
                <c:pt idx="1628">
                  <c:v>Verbanck</c:v>
                </c:pt>
                <c:pt idx="1629">
                  <c:v>Verbeke</c:v>
                </c:pt>
                <c:pt idx="1630">
                  <c:v>Verbiest</c:v>
                </c:pt>
                <c:pt idx="1631">
                  <c:v>Vercayie</c:v>
                </c:pt>
                <c:pt idx="1632">
                  <c:v>Verhoeven</c:v>
                </c:pt>
                <c:pt idx="1633">
                  <c:v>Verhulst</c:v>
                </c:pt>
                <c:pt idx="1634">
                  <c:v>Verkeyn</c:v>
                </c:pt>
                <c:pt idx="1635">
                  <c:v>Verlaan</c:v>
                </c:pt>
                <c:pt idx="1636">
                  <c:v>Verlaan</c:v>
                </c:pt>
                <c:pt idx="1637">
                  <c:v>Vermeersch</c:v>
                </c:pt>
                <c:pt idx="1638">
                  <c:v>Vermeiren</c:v>
                </c:pt>
                <c:pt idx="1639">
                  <c:v>Vermeulen</c:v>
                </c:pt>
                <c:pt idx="1640">
                  <c:v>Verplancke</c:v>
                </c:pt>
                <c:pt idx="1641">
                  <c:v>Vervecke</c:v>
                </c:pt>
                <c:pt idx="1642">
                  <c:v>Victor</c:v>
                </c:pt>
                <c:pt idx="1643">
                  <c:v>Vlaeminck</c:v>
                </c:pt>
                <c:pt idx="1644">
                  <c:v>Vlasselaer</c:v>
                </c:pt>
                <c:pt idx="1645">
                  <c:v>Vossaert</c:v>
                </c:pt>
                <c:pt idx="1646">
                  <c:v>Waegemans</c:v>
                </c:pt>
                <c:pt idx="1647">
                  <c:v>Wallaert</c:v>
                </c:pt>
                <c:pt idx="1648">
                  <c:v>Watelet</c:v>
                </c:pt>
                <c:pt idx="1649">
                  <c:v>Waterlot</c:v>
                </c:pt>
                <c:pt idx="1650">
                  <c:v>Weicker</c:v>
                </c:pt>
                <c:pt idx="1651">
                  <c:v>Weyenbergh</c:v>
                </c:pt>
                <c:pt idx="1652">
                  <c:v>Wilemme</c:v>
                </c:pt>
                <c:pt idx="1653">
                  <c:v>Wilmart</c:v>
                </c:pt>
                <c:pt idx="1654">
                  <c:v>Wirard</c:v>
                </c:pt>
                <c:pt idx="1655">
                  <c:v>Witters</c:v>
                </c:pt>
                <c:pt idx="1656">
                  <c:v>Witters</c:v>
                </c:pt>
                <c:pt idx="1657">
                  <c:v>Wouters</c:v>
                </c:pt>
                <c:pt idx="1658">
                  <c:v>Zijlmans</c:v>
                </c:pt>
                <c:pt idx="1659">
                  <c:v>Pals</c:v>
                </c:pt>
                <c:pt idx="1660">
                  <c:v>Decker</c:v>
                </c:pt>
                <c:pt idx="1661">
                  <c:v>Dohogne</c:v>
                </c:pt>
                <c:pt idx="1662">
                  <c:v>Douniaux</c:v>
                </c:pt>
                <c:pt idx="1663">
                  <c:v>Lecouvet</c:v>
                </c:pt>
                <c:pt idx="1664">
                  <c:v>Lehman</c:v>
                </c:pt>
                <c:pt idx="1665">
                  <c:v>Muraille</c:v>
                </c:pt>
                <c:pt idx="1666">
                  <c:v>Poliakoff</c:v>
                </c:pt>
                <c:pt idx="1667">
                  <c:v>Weets</c:v>
                </c:pt>
                <c:pt idx="1668">
                  <c:v>Nagant</c:v>
                </c:pt>
                <c:pt idx="1669">
                  <c:v>Calcoen</c:v>
                </c:pt>
                <c:pt idx="1670">
                  <c:v>Calcoen</c:v>
                </c:pt>
                <c:pt idx="1671">
                  <c:v>Cadot</c:v>
                </c:pt>
                <c:pt idx="1672">
                  <c:v>Clinckemaillie</c:v>
                </c:pt>
                <c:pt idx="1673">
                  <c:v>De Breucker</c:v>
                </c:pt>
                <c:pt idx="1674">
                  <c:v>Goossens</c:v>
                </c:pt>
                <c:pt idx="1675">
                  <c:v>Janssens</c:v>
                </c:pt>
                <c:pt idx="1676">
                  <c:v>Van der Borght</c:v>
                </c:pt>
                <c:pt idx="1677">
                  <c:v>Exter</c:v>
                </c:pt>
                <c:pt idx="1678">
                  <c:v>Albrecht</c:v>
                </c:pt>
                <c:pt idx="1679">
                  <c:v>Beschuyt</c:v>
                </c:pt>
                <c:pt idx="1680">
                  <c:v>Beschuyt</c:v>
                </c:pt>
                <c:pt idx="1681">
                  <c:v>Devreker</c:v>
                </c:pt>
                <c:pt idx="1682">
                  <c:v>Vermeersch</c:v>
                </c:pt>
                <c:pt idx="1683">
                  <c:v>De Breuck</c:v>
                </c:pt>
                <c:pt idx="1684">
                  <c:v>Vanwalleghem</c:v>
                </c:pt>
                <c:pt idx="1685">
                  <c:v>Callewaert</c:v>
                </c:pt>
                <c:pt idx="1686">
                  <c:v>De Vos</c:v>
                </c:pt>
                <c:pt idx="1687">
                  <c:v>Veldekens</c:v>
                </c:pt>
                <c:pt idx="1688">
                  <c:v>Cadot</c:v>
                </c:pt>
                <c:pt idx="1689">
                  <c:v>Caruso</c:v>
                </c:pt>
                <c:pt idx="1690">
                  <c:v>Gobert</c:v>
                </c:pt>
                <c:pt idx="1691">
                  <c:v>Brutin</c:v>
                </c:pt>
                <c:pt idx="1692">
                  <c:v>Scheemaker</c:v>
                </c:pt>
                <c:pt idx="1693">
                  <c:v>Deseck</c:v>
                </c:pt>
                <c:pt idx="1694">
                  <c:v>Claesen</c:v>
                </c:pt>
                <c:pt idx="1695">
                  <c:v>Smekens</c:v>
                </c:pt>
                <c:pt idx="1696">
                  <c:v>Van Hecke</c:v>
                </c:pt>
                <c:pt idx="1697">
                  <c:v>Van Orshaegen</c:v>
                </c:pt>
                <c:pt idx="1698">
                  <c:v>Vanzeir</c:v>
                </c:pt>
                <c:pt idx="1699">
                  <c:v>Ver Elst</c:v>
                </c:pt>
                <c:pt idx="1700">
                  <c:v>Baeyens</c:v>
                </c:pt>
                <c:pt idx="1701">
                  <c:v>Beuselinck</c:v>
                </c:pt>
                <c:pt idx="1702">
                  <c:v>Bonjé</c:v>
                </c:pt>
                <c:pt idx="1703">
                  <c:v>Bonjé</c:v>
                </c:pt>
                <c:pt idx="1704">
                  <c:v>Brouckmeersch</c:v>
                </c:pt>
                <c:pt idx="1705">
                  <c:v>Cheyns</c:v>
                </c:pt>
                <c:pt idx="1706">
                  <c:v>Claus</c:v>
                </c:pt>
                <c:pt idx="1707">
                  <c:v>Coppens</c:v>
                </c:pt>
                <c:pt idx="1708">
                  <c:v>De Cock</c:v>
                </c:pt>
                <c:pt idx="1709">
                  <c:v>De Groote</c:v>
                </c:pt>
                <c:pt idx="1710">
                  <c:v>Debourgh</c:v>
                </c:pt>
                <c:pt idx="1711">
                  <c:v>Debyser</c:v>
                </c:pt>
                <c:pt idx="1712">
                  <c:v>Degrieck</c:v>
                </c:pt>
                <c:pt idx="1713">
                  <c:v>Dejonghe</c:v>
                </c:pt>
                <c:pt idx="1714">
                  <c:v>Delafontaine</c:v>
                </c:pt>
                <c:pt idx="1715">
                  <c:v>Delhaye</c:v>
                </c:pt>
                <c:pt idx="1716">
                  <c:v>Denecker</c:v>
                </c:pt>
                <c:pt idx="1717">
                  <c:v>Denys</c:v>
                </c:pt>
                <c:pt idx="1718">
                  <c:v>Florizoone</c:v>
                </c:pt>
                <c:pt idx="1719">
                  <c:v>Gardin</c:v>
                </c:pt>
                <c:pt idx="1720">
                  <c:v>Gavart</c:v>
                </c:pt>
                <c:pt idx="1721">
                  <c:v>Goethals</c:v>
                </c:pt>
                <c:pt idx="1722">
                  <c:v>Goethals</c:v>
                </c:pt>
                <c:pt idx="1723">
                  <c:v>Goethals</c:v>
                </c:pt>
                <c:pt idx="1724">
                  <c:v>Goethals</c:v>
                </c:pt>
                <c:pt idx="1725">
                  <c:v>Goussaert</c:v>
                </c:pt>
                <c:pt idx="1726">
                  <c:v>Hosseel</c:v>
                </c:pt>
                <c:pt idx="1727">
                  <c:v>Kerkhove</c:v>
                </c:pt>
                <c:pt idx="1728">
                  <c:v>Kerkhove</c:v>
                </c:pt>
                <c:pt idx="1729">
                  <c:v>Laethem</c:v>
                </c:pt>
                <c:pt idx="1730">
                  <c:v>Lefevre</c:v>
                </c:pt>
                <c:pt idx="1731">
                  <c:v>Lemahieu</c:v>
                </c:pt>
                <c:pt idx="1732">
                  <c:v>Lust</c:v>
                </c:pt>
                <c:pt idx="1733">
                  <c:v>Maes</c:v>
                </c:pt>
                <c:pt idx="1734">
                  <c:v>Meersschaert</c:v>
                </c:pt>
                <c:pt idx="1735">
                  <c:v>Monbailliu</c:v>
                </c:pt>
                <c:pt idx="1736">
                  <c:v>Neels</c:v>
                </c:pt>
                <c:pt idx="1737">
                  <c:v>Passchyn</c:v>
                </c:pt>
                <c:pt idx="1738">
                  <c:v>Pattyn</c:v>
                </c:pt>
                <c:pt idx="1739">
                  <c:v>Pluvier</c:v>
                </c:pt>
                <c:pt idx="1740">
                  <c:v>Saeys</c:v>
                </c:pt>
                <c:pt idx="1741">
                  <c:v>Schepens</c:v>
                </c:pt>
                <c:pt idx="1742">
                  <c:v>Schepens</c:v>
                </c:pt>
                <c:pt idx="1743">
                  <c:v>Stael</c:v>
                </c:pt>
                <c:pt idx="1744">
                  <c:v>Storme</c:v>
                </c:pt>
                <c:pt idx="1745">
                  <c:v>Struye</c:v>
                </c:pt>
                <c:pt idx="1746">
                  <c:v>Vackier</c:v>
                </c:pt>
                <c:pt idx="1747">
                  <c:v>Van Colen</c:v>
                </c:pt>
                <c:pt idx="1748">
                  <c:v>Van Kerschaver</c:v>
                </c:pt>
                <c:pt idx="1749">
                  <c:v>Vancompernolle</c:v>
                </c:pt>
                <c:pt idx="1750">
                  <c:v>Vancompernolle</c:v>
                </c:pt>
                <c:pt idx="1751">
                  <c:v>Vandamme</c:v>
                </c:pt>
                <c:pt idx="1752">
                  <c:v>Vandenabeele</c:v>
                </c:pt>
                <c:pt idx="1753">
                  <c:v>Vandenabeele</c:v>
                </c:pt>
                <c:pt idx="1754">
                  <c:v>Vandenabeele</c:v>
                </c:pt>
                <c:pt idx="1755">
                  <c:v>Vandenplas</c:v>
                </c:pt>
                <c:pt idx="1756">
                  <c:v>Vanderbeke</c:v>
                </c:pt>
                <c:pt idx="1757">
                  <c:v>Vandierendonck</c:v>
                </c:pt>
                <c:pt idx="1758">
                  <c:v>Vandierendonck</c:v>
                </c:pt>
                <c:pt idx="1759">
                  <c:v>Vandierendonck</c:v>
                </c:pt>
                <c:pt idx="1760">
                  <c:v>Vanhoorne</c:v>
                </c:pt>
                <c:pt idx="1761">
                  <c:v>Vansteenkiste</c:v>
                </c:pt>
                <c:pt idx="1762">
                  <c:v>Verwaerde</c:v>
                </c:pt>
                <c:pt idx="1763">
                  <c:v>Vosters</c:v>
                </c:pt>
                <c:pt idx="1764">
                  <c:v>Bultijnck</c:v>
                </c:pt>
                <c:pt idx="1765">
                  <c:v>Geeraerts</c:v>
                </c:pt>
                <c:pt idx="1766">
                  <c:v>Goddeeris</c:v>
                </c:pt>
                <c:pt idx="1767">
                  <c:v>Peerens</c:v>
                </c:pt>
                <c:pt idx="1768">
                  <c:v>Debaere</c:v>
                </c:pt>
                <c:pt idx="1769">
                  <c:v>Devlaminck</c:v>
                </c:pt>
                <c:pt idx="1770">
                  <c:v>Lenssens</c:v>
                </c:pt>
                <c:pt idx="1771">
                  <c:v>Lenssens</c:v>
                </c:pt>
                <c:pt idx="1772">
                  <c:v>Bracke</c:v>
                </c:pt>
                <c:pt idx="1773">
                  <c:v>Van den Abbeele</c:v>
                </c:pt>
                <c:pt idx="1774">
                  <c:v>Dauwe</c:v>
                </c:pt>
                <c:pt idx="1775">
                  <c:v>Mariën</c:v>
                </c:pt>
                <c:pt idx="1776">
                  <c:v>Mariën</c:v>
                </c:pt>
                <c:pt idx="1777">
                  <c:v>Siccard</c:v>
                </c:pt>
                <c:pt idx="1778">
                  <c:v>De Sloover</c:v>
                </c:pt>
                <c:pt idx="1779">
                  <c:v>Hautekeete</c:v>
                </c:pt>
                <c:pt idx="1780">
                  <c:v>De Mul</c:v>
                </c:pt>
                <c:pt idx="1781">
                  <c:v>Laget</c:v>
                </c:pt>
                <c:pt idx="1782">
                  <c:v>Van Damme</c:v>
                </c:pt>
                <c:pt idx="1783">
                  <c:v>Van Roy</c:v>
                </c:pt>
                <c:pt idx="1784">
                  <c:v>Dyzers</c:v>
                </c:pt>
                <c:pt idx="1785">
                  <c:v>Azou</c:v>
                </c:pt>
                <c:pt idx="1786">
                  <c:v>Boey </c:v>
                </c:pt>
                <c:pt idx="1787">
                  <c:v>De Schrijver</c:v>
                </c:pt>
                <c:pt idx="1788">
                  <c:v>De Vlaeminck</c:v>
                </c:pt>
                <c:pt idx="1789">
                  <c:v>Denblijden</c:v>
                </c:pt>
                <c:pt idx="1790">
                  <c:v>Dolmans</c:v>
                </c:pt>
                <c:pt idx="1791">
                  <c:v>Hanne</c:v>
                </c:pt>
                <c:pt idx="1792">
                  <c:v>Lievens</c:v>
                </c:pt>
                <c:pt idx="1793">
                  <c:v>Lucas</c:v>
                </c:pt>
                <c:pt idx="1794">
                  <c:v>Pollet</c:v>
                </c:pt>
                <c:pt idx="1795">
                  <c:v>Simoens</c:v>
                </c:pt>
                <c:pt idx="1796">
                  <c:v>Vanassche</c:v>
                </c:pt>
                <c:pt idx="1797">
                  <c:v>Verhelst</c:v>
                </c:pt>
                <c:pt idx="1798">
                  <c:v>Willems</c:v>
                </c:pt>
                <c:pt idx="1799">
                  <c:v>Ysenbrandt</c:v>
                </c:pt>
                <c:pt idx="1800">
                  <c:v>Jan</c:v>
                </c:pt>
                <c:pt idx="1801">
                  <c:v>Koen</c:v>
                </c:pt>
                <c:pt idx="1802">
                  <c:v>Karl</c:v>
                </c:pt>
                <c:pt idx="1803">
                  <c:v>Roel</c:v>
                </c:pt>
                <c:pt idx="1804">
                  <c:v>Johan</c:v>
                </c:pt>
                <c:pt idx="1805">
                  <c:v>Gunther</c:v>
                </c:pt>
                <c:pt idx="1806">
                  <c:v>Paul</c:v>
                </c:pt>
                <c:pt idx="1807">
                  <c:v>Tom</c:v>
                </c:pt>
                <c:pt idx="1808">
                  <c:v>Miguel</c:v>
                </c:pt>
                <c:pt idx="1809">
                  <c:v>Andy</c:v>
                </c:pt>
                <c:pt idx="1810">
                  <c:v>Wouter</c:v>
                </c:pt>
                <c:pt idx="1811">
                  <c:v>Pieter</c:v>
                </c:pt>
                <c:pt idx="1812">
                  <c:v>Brecht</c:v>
                </c:pt>
                <c:pt idx="1813">
                  <c:v>Cindy</c:v>
                </c:pt>
                <c:pt idx="1814">
                  <c:v>Bart</c:v>
                </c:pt>
                <c:pt idx="1815">
                  <c:v>Andy</c:v>
                </c:pt>
                <c:pt idx="1816">
                  <c:v>Lien</c:v>
                </c:pt>
                <c:pt idx="1817">
                  <c:v>Kristof</c:v>
                </c:pt>
                <c:pt idx="1818">
                  <c:v>Dominic</c:v>
                </c:pt>
                <c:pt idx="1819">
                  <c:v>Lotte</c:v>
                </c:pt>
                <c:pt idx="1820">
                  <c:v>Tom</c:v>
                </c:pt>
                <c:pt idx="1821">
                  <c:v>Sven</c:v>
                </c:pt>
                <c:pt idx="1822">
                  <c:v>Jonas</c:v>
                </c:pt>
                <c:pt idx="1823">
                  <c:v>Ymke</c:v>
                </c:pt>
                <c:pt idx="1824">
                  <c:v>Dave</c:v>
                </c:pt>
                <c:pt idx="1825">
                  <c:v>Kristof</c:v>
                </c:pt>
                <c:pt idx="1826">
                  <c:v>Britt</c:v>
                </c:pt>
                <c:pt idx="1827">
                  <c:v>Andreas</c:v>
                </c:pt>
                <c:pt idx="1828">
                  <c:v>Stein</c:v>
                </c:pt>
                <c:pt idx="1829">
                  <c:v>Wouter</c:v>
                </c:pt>
                <c:pt idx="1830">
                  <c:v>Ludwig</c:v>
                </c:pt>
                <c:pt idx="1831">
                  <c:v>Rhuwe</c:v>
                </c:pt>
                <c:pt idx="1832">
                  <c:v>Christian</c:v>
                </c:pt>
                <c:pt idx="1833">
                  <c:v>Emmanuel</c:v>
                </c:pt>
                <c:pt idx="1834">
                  <c:v>Pieter</c:v>
                </c:pt>
                <c:pt idx="1835">
                  <c:v>Joeri</c:v>
                </c:pt>
                <c:pt idx="1836">
                  <c:v>Peter</c:v>
                </c:pt>
                <c:pt idx="1837">
                  <c:v>Stefaan</c:v>
                </c:pt>
                <c:pt idx="1838">
                  <c:v>Michel</c:v>
                </c:pt>
                <c:pt idx="1839">
                  <c:v>Fabienne</c:v>
                </c:pt>
                <c:pt idx="1840">
                  <c:v>Peter</c:v>
                </c:pt>
                <c:pt idx="1841">
                  <c:v>Timothy</c:v>
                </c:pt>
                <c:pt idx="1842">
                  <c:v>Jan</c:v>
                </c:pt>
                <c:pt idx="1843">
                  <c:v>Joffrey</c:v>
                </c:pt>
                <c:pt idx="1844">
                  <c:v>Danny</c:v>
                </c:pt>
                <c:pt idx="1845">
                  <c:v>Lieze</c:v>
                </c:pt>
                <c:pt idx="1846">
                  <c:v>Anja</c:v>
                </c:pt>
                <c:pt idx="1847">
                  <c:v>Elke</c:v>
                </c:pt>
                <c:pt idx="1848">
                  <c:v>Koen</c:v>
                </c:pt>
                <c:pt idx="1849">
                  <c:v>Arnold</c:v>
                </c:pt>
                <c:pt idx="1850">
                  <c:v>Patrick</c:v>
                </c:pt>
                <c:pt idx="1851">
                  <c:v>Joeri</c:v>
                </c:pt>
                <c:pt idx="1852">
                  <c:v>Jean-Pierre</c:v>
                </c:pt>
                <c:pt idx="1853">
                  <c:v>Janne</c:v>
                </c:pt>
                <c:pt idx="1854">
                  <c:v>Marie</c:v>
                </c:pt>
                <c:pt idx="1855">
                  <c:v>Wim</c:v>
                </c:pt>
                <c:pt idx="1856">
                  <c:v>Ellen</c:v>
                </c:pt>
                <c:pt idx="1857">
                  <c:v>Bart</c:v>
                </c:pt>
                <c:pt idx="1858">
                  <c:v>Anne-Mie</c:v>
                </c:pt>
                <c:pt idx="1859">
                  <c:v>Yves</c:v>
                </c:pt>
                <c:pt idx="1860">
                  <c:v>Nico</c:v>
                </c:pt>
                <c:pt idx="1861">
                  <c:v>Steven</c:v>
                </c:pt>
                <c:pt idx="1862">
                  <c:v>Dorien</c:v>
                </c:pt>
                <c:pt idx="1863">
                  <c:v>Pieter</c:v>
                </c:pt>
                <c:pt idx="1864">
                  <c:v>Jeroen</c:v>
                </c:pt>
                <c:pt idx="1865">
                  <c:v>Hanne</c:v>
                </c:pt>
                <c:pt idx="1866">
                  <c:v>Ronny</c:v>
                </c:pt>
                <c:pt idx="1867">
                  <c:v>Dany</c:v>
                </c:pt>
                <c:pt idx="1868">
                  <c:v>Sara</c:v>
                </c:pt>
                <c:pt idx="1869">
                  <c:v>Ellen</c:v>
                </c:pt>
                <c:pt idx="1870">
                  <c:v>Liza</c:v>
                </c:pt>
                <c:pt idx="1871">
                  <c:v>Pedro</c:v>
                </c:pt>
                <c:pt idx="1872">
                  <c:v>Ides</c:v>
                </c:pt>
                <c:pt idx="1873">
                  <c:v>Geert</c:v>
                </c:pt>
                <c:pt idx="1874">
                  <c:v>Jonathan</c:v>
                </c:pt>
                <c:pt idx="1875">
                  <c:v>Beere </c:v>
                </c:pt>
                <c:pt idx="1876">
                  <c:v>An</c:v>
                </c:pt>
                <c:pt idx="1877">
                  <c:v>Patrick</c:v>
                </c:pt>
                <c:pt idx="1878">
                  <c:v>Nadja</c:v>
                </c:pt>
                <c:pt idx="1879">
                  <c:v>Tijl</c:v>
                </c:pt>
                <c:pt idx="1880">
                  <c:v>Koen</c:v>
                </c:pt>
                <c:pt idx="1881">
                  <c:v>Joost</c:v>
                </c:pt>
                <c:pt idx="1882">
                  <c:v>Brammert</c:v>
                </c:pt>
                <c:pt idx="1883">
                  <c:v>Marc</c:v>
                </c:pt>
                <c:pt idx="1884">
                  <c:v>Sebastiaan</c:v>
                </c:pt>
                <c:pt idx="1885">
                  <c:v>Jasper</c:v>
                </c:pt>
                <c:pt idx="1886">
                  <c:v>Patrick</c:v>
                </c:pt>
                <c:pt idx="1887">
                  <c:v>Kristof</c:v>
                </c:pt>
                <c:pt idx="1888">
                  <c:v>Charlotte</c:v>
                </c:pt>
                <c:pt idx="1889">
                  <c:v>Sander</c:v>
                </c:pt>
                <c:pt idx="1890">
                  <c:v>Niki</c:v>
                </c:pt>
                <c:pt idx="1891">
                  <c:v>Tania</c:v>
                </c:pt>
                <c:pt idx="1892">
                  <c:v>Saar</c:v>
                </c:pt>
                <c:pt idx="1893">
                  <c:v>Jan</c:v>
                </c:pt>
                <c:pt idx="1894">
                  <c:v>Sven</c:v>
                </c:pt>
                <c:pt idx="1895">
                  <c:v>Wim</c:v>
                </c:pt>
                <c:pt idx="1896">
                  <c:v>Bart</c:v>
                </c:pt>
                <c:pt idx="1897">
                  <c:v>Bianca</c:v>
                </c:pt>
                <c:pt idx="1898">
                  <c:v>Maarten</c:v>
                </c:pt>
                <c:pt idx="1899">
                  <c:v>Gunter</c:v>
                </c:pt>
                <c:pt idx="1900">
                  <c:v>Anthony</c:v>
                </c:pt>
                <c:pt idx="1901">
                  <c:v>Glenn </c:v>
                </c:pt>
                <c:pt idx="1902">
                  <c:v>Koen</c:v>
                </c:pt>
                <c:pt idx="1903">
                  <c:v>Elias</c:v>
                </c:pt>
                <c:pt idx="1904">
                  <c:v>Jeroen</c:v>
                </c:pt>
                <c:pt idx="1905">
                  <c:v>Benny</c:v>
                </c:pt>
                <c:pt idx="1906">
                  <c:v>Yannick</c:v>
                </c:pt>
                <c:pt idx="1907">
                  <c:v>Birger</c:v>
                </c:pt>
                <c:pt idx="1908">
                  <c:v>Bart</c:v>
                </c:pt>
                <c:pt idx="1909">
                  <c:v>Kasper-Rork</c:v>
                </c:pt>
                <c:pt idx="1910">
                  <c:v>Gert</c:v>
                </c:pt>
                <c:pt idx="1911">
                  <c:v>Henk</c:v>
                </c:pt>
                <c:pt idx="1912">
                  <c:v>Patrick</c:v>
                </c:pt>
                <c:pt idx="1913">
                  <c:v>Reinhart</c:v>
                </c:pt>
                <c:pt idx="1914">
                  <c:v>Frederique</c:v>
                </c:pt>
                <c:pt idx="1915">
                  <c:v>Niek</c:v>
                </c:pt>
                <c:pt idx="1916">
                  <c:v>Philippe</c:v>
                </c:pt>
                <c:pt idx="1917">
                  <c:v>Nicole</c:v>
                </c:pt>
                <c:pt idx="1918">
                  <c:v>Guy</c:v>
                </c:pt>
                <c:pt idx="1919">
                  <c:v>Gert</c:v>
                </c:pt>
                <c:pt idx="1920">
                  <c:v>Niels</c:v>
                </c:pt>
                <c:pt idx="1921">
                  <c:v>Tina</c:v>
                </c:pt>
                <c:pt idx="1922">
                  <c:v>Rita</c:v>
                </c:pt>
                <c:pt idx="1923">
                  <c:v>Steven</c:v>
                </c:pt>
                <c:pt idx="1924">
                  <c:v>Ruben</c:v>
                </c:pt>
                <c:pt idx="1925">
                  <c:v>Raphael</c:v>
                </c:pt>
                <c:pt idx="1926">
                  <c:v>Anaïs</c:v>
                </c:pt>
                <c:pt idx="1927">
                  <c:v>Glenn</c:v>
                </c:pt>
                <c:pt idx="1928">
                  <c:v>Lucien</c:v>
                </c:pt>
                <c:pt idx="1929">
                  <c:v>Kimberley</c:v>
                </c:pt>
                <c:pt idx="1930">
                  <c:v>Leen</c:v>
                </c:pt>
                <c:pt idx="1931">
                  <c:v>Christof</c:v>
                </c:pt>
                <c:pt idx="1932">
                  <c:v>Elfi</c:v>
                </c:pt>
                <c:pt idx="1933">
                  <c:v>Tim</c:v>
                </c:pt>
                <c:pt idx="1934">
                  <c:v>Lasse</c:v>
                </c:pt>
                <c:pt idx="1935">
                  <c:v>Lisa</c:v>
                </c:pt>
                <c:pt idx="1936">
                  <c:v>Wannes</c:v>
                </c:pt>
                <c:pt idx="1937">
                  <c:v>Ian</c:v>
                </c:pt>
                <c:pt idx="1938">
                  <c:v>Tibe</c:v>
                </c:pt>
                <c:pt idx="1939">
                  <c:v>Maarten</c:v>
                </c:pt>
                <c:pt idx="1940">
                  <c:v>Joke</c:v>
                </c:pt>
                <c:pt idx="1941">
                  <c:v>Dieter</c:v>
                </c:pt>
                <c:pt idx="1942">
                  <c:v>Bart</c:v>
                </c:pt>
                <c:pt idx="1943">
                  <c:v>Jan</c:v>
                </c:pt>
                <c:pt idx="1944">
                  <c:v>Stijn</c:v>
                </c:pt>
                <c:pt idx="1945">
                  <c:v>Bjorn</c:v>
                </c:pt>
                <c:pt idx="1946">
                  <c:v>Bart</c:v>
                </c:pt>
                <c:pt idx="1947">
                  <c:v/>
                </c:pt>
                <c:pt idx="1948">
                  <c:v/>
                </c:pt>
                <c:pt idx="1949">
                  <c:v/>
                </c:pt>
                <c:pt idx="1950">
                  <c:v/>
                </c:pt>
                <c:pt idx="1951">
                  <c:v/>
                </c:pt>
                <c:pt idx="1952">
                  <c:v/>
                </c:pt>
                <c:pt idx="1953">
                  <c:v/>
                </c:pt>
                <c:pt idx="1954">
                  <c:v/>
                </c:pt>
                <c:pt idx="1955">
                  <c:v/>
                </c:pt>
                <c:pt idx="1956">
                  <c:v/>
                </c:pt>
                <c:pt idx="1957">
                  <c:v/>
                </c:pt>
                <c:pt idx="1958">
                  <c:v/>
                </c:pt>
                <c:pt idx="1959">
                  <c:v/>
                </c:pt>
                <c:pt idx="1960">
                  <c:v/>
                </c:pt>
                <c:pt idx="1961">
                  <c:v/>
                </c:pt>
                <c:pt idx="1962">
                  <c:v/>
                </c:pt>
                <c:pt idx="1963">
                  <c:v/>
                </c:pt>
                <c:pt idx="1964">
                  <c:v/>
                </c:pt>
                <c:pt idx="1965">
                  <c:v>Katrijn</c:v>
                </c:pt>
                <c:pt idx="1966">
                  <c:v>Sanne</c:v>
                </c:pt>
                <c:pt idx="1967">
                  <c:v>Roel</c:v>
                </c:pt>
                <c:pt idx="1968">
                  <c:v>Bart</c:v>
                </c:pt>
                <c:pt idx="1969">
                  <c:v>Bertrand</c:v>
                </c:pt>
                <c:pt idx="1970">
                  <c:v>Peggy</c:v>
                </c:pt>
                <c:pt idx="1971">
                  <c:v>Didier</c:v>
                </c:pt>
                <c:pt idx="1972">
                  <c:v>Cassandre</c:v>
                </c:pt>
                <c:pt idx="1973">
                  <c:v>Jeremy</c:v>
                </c:pt>
                <c:pt idx="1974">
                  <c:v>Vincent</c:v>
                </c:pt>
                <c:pt idx="1975">
                  <c:v>Allan</c:v>
                </c:pt>
                <c:pt idx="1976">
                  <c:v>Jan</c:v>
                </c:pt>
                <c:pt idx="1977">
                  <c:v>Vanessa</c:v>
                </c:pt>
                <c:pt idx="1978">
                  <c:v>Evelien</c:v>
                </c:pt>
                <c:pt idx="1979">
                  <c:v>Lauranne</c:v>
                </c:pt>
                <c:pt idx="1980">
                  <c:v>Hadia</c:v>
                </c:pt>
                <c:pt idx="1981">
                  <c:v>Els</c:v>
                </c:pt>
                <c:pt idx="1982">
                  <c:v>Lucas</c:v>
                </c:pt>
                <c:pt idx="1983">
                  <c:v>Bjorn</c:v>
                </c:pt>
                <c:pt idx="1984">
                  <c:v>Charlot</c:v>
                </c:pt>
                <c:pt idx="1985">
                  <c:v>Louis</c:v>
                </c:pt>
                <c:pt idx="1986">
                  <c:v>Anika</c:v>
                </c:pt>
                <c:pt idx="1987">
                  <c:v>Sébastien</c:v>
                </c:pt>
                <c:pt idx="1988">
                  <c:v>Axel</c:v>
                </c:pt>
                <c:pt idx="1989">
                  <c:v>Florence</c:v>
                </c:pt>
                <c:pt idx="1990">
                  <c:v>Damien</c:v>
                </c:pt>
                <c:pt idx="1991">
                  <c:v>Sven</c:v>
                </c:pt>
                <c:pt idx="1992">
                  <c:v>Dominique</c:v>
                </c:pt>
                <c:pt idx="1993">
                  <c:v>Werner</c:v>
                </c:pt>
                <c:pt idx="1994">
                  <c:v>Niels</c:v>
                </c:pt>
                <c:pt idx="1995">
                  <c:v>Kim</c:v>
                </c:pt>
                <c:pt idx="1996">
                  <c:v>Wolf</c:v>
                </c:pt>
                <c:pt idx="1997">
                  <c:v>Christophe</c:v>
                </c:pt>
                <c:pt idx="1998">
                  <c:v>Anneleen</c:v>
                </c:pt>
                <c:pt idx="1999">
                  <c:v>Danny</c:v>
                </c:pt>
                <c:pt idx="2000">
                  <c:v>David</c:v>
                </c:pt>
                <c:pt idx="2001">
                  <c:v>Glen</c:v>
                </c:pt>
                <c:pt idx="2002">
                  <c:v>Sonja</c:v>
                </c:pt>
                <c:pt idx="2003">
                  <c:v>Sven</c:v>
                </c:pt>
                <c:pt idx="2004">
                  <c:v>Balthazar</c:v>
                </c:pt>
                <c:pt idx="2005">
                  <c:v>Sophie</c:v>
                </c:pt>
                <c:pt idx="2006">
                  <c:v>Nicolas</c:v>
                </c:pt>
                <c:pt idx="2007">
                  <c:v>Benny</c:v>
                </c:pt>
                <c:pt idx="2008">
                  <c:v>Nico</c:v>
                </c:pt>
                <c:pt idx="2009">
                  <c:v>Lien</c:v>
                </c:pt>
                <c:pt idx="2010">
                  <c:v>Bart</c:v>
                </c:pt>
                <c:pt idx="2011">
                  <c:v>Bart</c:v>
                </c:pt>
                <c:pt idx="2012">
                  <c:v>Ruben</c:v>
                </c:pt>
                <c:pt idx="2013">
                  <c:v>Joris</c:v>
                </c:pt>
                <c:pt idx="2014">
                  <c:v>Wim</c:v>
                </c:pt>
                <c:pt idx="2015">
                  <c:v>Brigitte</c:v>
                </c:pt>
                <c:pt idx="2016">
                  <c:v>Filip</c:v>
                </c:pt>
                <c:pt idx="2017">
                  <c:v>Jeroen</c:v>
                </c:pt>
                <c:pt idx="2018">
                  <c:v>Nele</c:v>
                </c:pt>
                <c:pt idx="2019">
                  <c:v>Jordy</c:v>
                </c:pt>
                <c:pt idx="2020">
                  <c:v>Eline</c:v>
                </c:pt>
                <c:pt idx="2021">
                  <c:v>Nele</c:v>
                </c:pt>
                <c:pt idx="2022">
                  <c:v>Gilles</c:v>
                </c:pt>
                <c:pt idx="2023">
                  <c:v>Heleen</c:v>
                </c:pt>
                <c:pt idx="2024">
                  <c:v>Elke</c:v>
                </c:pt>
                <c:pt idx="2025">
                  <c:v>Akhéane</c:v>
                </c:pt>
                <c:pt idx="2026">
                  <c:v>Anja</c:v>
                </c:pt>
                <c:pt idx="2027">
                  <c:v>Cyril</c:v>
                </c:pt>
                <c:pt idx="2028">
                  <c:v>Stefaan</c:v>
                </c:pt>
                <c:pt idx="2029">
                  <c:v>Patrick</c:v>
                </c:pt>
                <c:pt idx="2030">
                  <c:v>Nico</c:v>
                </c:pt>
                <c:pt idx="2031">
                  <c:v>Dirk</c:v>
                </c:pt>
                <c:pt idx="2032">
                  <c:v>Frederik</c:v>
                </c:pt>
                <c:pt idx="2033">
                  <c:v>Michèle</c:v>
                </c:pt>
                <c:pt idx="2034">
                  <c:v>Jolien</c:v>
                </c:pt>
                <c:pt idx="2035">
                  <c:v>Sofie</c:v>
                </c:pt>
                <c:pt idx="2036">
                  <c:v>Emmanuel</c:v>
                </c:pt>
                <c:pt idx="2037">
                  <c:v>Lien</c:v>
                </c:pt>
                <c:pt idx="2038">
                  <c:v>Lenora</c:v>
                </c:pt>
                <c:pt idx="2039">
                  <c:v>Melissa</c:v>
                </c:pt>
                <c:pt idx="2040">
                  <c:v>Fabienne</c:v>
                </c:pt>
                <c:pt idx="2041">
                  <c:v>Pieter</c:v>
                </c:pt>
                <c:pt idx="2042">
                  <c:v>Laurent</c:v>
                </c:pt>
                <c:pt idx="2043">
                  <c:v>Gael</c:v>
                </c:pt>
                <c:pt idx="2044">
                  <c:v>Flora</c:v>
                </c:pt>
                <c:pt idx="2045">
                  <c:v>Stijn</c:v>
                </c:pt>
                <c:pt idx="2046">
                  <c:v>Juna</c:v>
                </c:pt>
                <c:pt idx="2047">
                  <c:v>Eva</c:v>
                </c:pt>
                <c:pt idx="2048">
                  <c:v>Lars</c:v>
                </c:pt>
                <c:pt idx="2049">
                  <c:v>Loes</c:v>
                </c:pt>
                <c:pt idx="2050">
                  <c:v>An</c:v>
                </c:pt>
                <c:pt idx="2051">
                  <c:v>Jonas</c:v>
                </c:pt>
                <c:pt idx="2052">
                  <c:v>Ellen</c:v>
                </c:pt>
                <c:pt idx="2053">
                  <c:v>Thomas</c:v>
                </c:pt>
                <c:pt idx="2054">
                  <c:v>Chantal</c:v>
                </c:pt>
                <c:pt idx="2055">
                  <c:v>Robbe</c:v>
                </c:pt>
                <c:pt idx="2056">
                  <c:v>Dennis</c:v>
                </c:pt>
                <c:pt idx="2057">
                  <c:v>Johan</c:v>
                </c:pt>
                <c:pt idx="2058">
                  <c:v>Stéphanie</c:v>
                </c:pt>
                <c:pt idx="2059">
                  <c:v>Michel</c:v>
                </c:pt>
                <c:pt idx="2060">
                  <c:v>Lennart</c:v>
                </c:pt>
                <c:pt idx="2061">
                  <c:v>Sara</c:v>
                </c:pt>
                <c:pt idx="2062">
                  <c:v>Anna</c:v>
                </c:pt>
                <c:pt idx="2063">
                  <c:v>Pierre</c:v>
                </c:pt>
                <c:pt idx="2064">
                  <c:v>Julie</c:v>
                </c:pt>
                <c:pt idx="2065">
                  <c:v>Lieven</c:v>
                </c:pt>
                <c:pt idx="2066">
                  <c:v>Tjorven</c:v>
                </c:pt>
                <c:pt idx="2067">
                  <c:v>An</c:v>
                </c:pt>
                <c:pt idx="2068">
                  <c:v>François</c:v>
                </c:pt>
                <c:pt idx="2069">
                  <c:v>Anne-Sophie</c:v>
                </c:pt>
                <c:pt idx="2070">
                  <c:v>Kjell</c:v>
                </c:pt>
                <c:pt idx="2071">
                  <c:v>Luca</c:v>
                </c:pt>
                <c:pt idx="2072">
                  <c:v>Donald</c:v>
                </c:pt>
                <c:pt idx="2073">
                  <c:v>Natacha</c:v>
                </c:pt>
                <c:pt idx="2074">
                  <c:v>Mickaël</c:v>
                </c:pt>
                <c:pt idx="2075">
                  <c:v>Stéphanie</c:v>
                </c:pt>
                <c:pt idx="2076">
                  <c:v>Thomas</c:v>
                </c:pt>
                <c:pt idx="2077">
                  <c:v>Maxime</c:v>
                </c:pt>
                <c:pt idx="2078">
                  <c:v>Pierre</c:v>
                </c:pt>
                <c:pt idx="2079">
                  <c:v>Bart</c:v>
                </c:pt>
                <c:pt idx="2080">
                  <c:v>Eric</c:v>
                </c:pt>
                <c:pt idx="2081">
                  <c:v>Wouter</c:v>
                </c:pt>
                <c:pt idx="2082">
                  <c:v>Bastien</c:v>
                </c:pt>
                <c:pt idx="2083">
                  <c:v>Louis</c:v>
                </c:pt>
                <c:pt idx="2084">
                  <c:v>Michiel</c:v>
                </c:pt>
                <c:pt idx="2085">
                  <c:v>Ilse</c:v>
                </c:pt>
                <c:pt idx="2086">
                  <c:v>Simon</c:v>
                </c:pt>
                <c:pt idx="2087">
                  <c:v>Axelle</c:v>
                </c:pt>
                <c:pt idx="2088">
                  <c:v>Sven</c:v>
                </c:pt>
                <c:pt idx="2089">
                  <c:v>Manuel</c:v>
                </c:pt>
                <c:pt idx="2090">
                  <c:v>Luna</c:v>
                </c:pt>
                <c:pt idx="2091">
                  <c:v>Daniil</c:v>
                </c:pt>
                <c:pt idx="2092">
                  <c:v>Cécile</c:v>
                </c:pt>
                <c:pt idx="2093">
                  <c:v>Caroline</c:v>
                </c:pt>
                <c:pt idx="2094">
                  <c:v>Jethro</c:v>
                </c:pt>
                <c:pt idx="2095">
                  <c:v>Vincent</c:v>
                </c:pt>
                <c:pt idx="2096">
                  <c:v>Guillaume</c:v>
                </c:pt>
                <c:pt idx="2097">
                  <c:v>Arthur</c:v>
                </c:pt>
                <c:pt idx="2098">
                  <c:v>Gwennaelle</c:v>
                </c:pt>
                <c:pt idx="2099">
                  <c:v>Christophe</c:v>
                </c:pt>
                <c:pt idx="2100">
                  <c:v>Aagje</c:v>
                </c:pt>
                <c:pt idx="2101">
                  <c:v>David</c:v>
                </c:pt>
                <c:pt idx="2102">
                  <c:v>Melanie</c:v>
                </c:pt>
                <c:pt idx="2103">
                  <c:v>Nadège</c:v>
                </c:pt>
                <c:pt idx="2104">
                  <c:v>Günter</c:v>
                </c:pt>
                <c:pt idx="2105">
                  <c:v>Miranda</c:v>
                </c:pt>
                <c:pt idx="2106">
                  <c:v>Joris</c:v>
                </c:pt>
                <c:pt idx="2107">
                  <c:v>Philippe</c:v>
                </c:pt>
                <c:pt idx="2108">
                  <c:v>David</c:v>
                </c:pt>
                <c:pt idx="2109">
                  <c:v>Nadia</c:v>
                </c:pt>
                <c:pt idx="2110">
                  <c:v>Sara</c:v>
                </c:pt>
                <c:pt idx="2111">
                  <c:v>Joachim</c:v>
                </c:pt>
                <c:pt idx="2112">
                  <c:v>Hélène</c:v>
                </c:pt>
                <c:pt idx="2113">
                  <c:v>Renaud</c:v>
                </c:pt>
                <c:pt idx="2114">
                  <c:v>Piet</c:v>
                </c:pt>
                <c:pt idx="2115">
                  <c:v>Greet</c:v>
                </c:pt>
                <c:pt idx="2116">
                  <c:v>Erna</c:v>
                </c:pt>
                <c:pt idx="2117">
                  <c:v>Maria</c:v>
                </c:pt>
                <c:pt idx="2118">
                  <c:v>Sandrine</c:v>
                </c:pt>
                <c:pt idx="2119">
                  <c:v>Nicolas</c:v>
                </c:pt>
                <c:pt idx="2120">
                  <c:v>Valentin</c:v>
                </c:pt>
                <c:pt idx="2121">
                  <c:v>Maxence</c:v>
                </c:pt>
                <c:pt idx="2122">
                  <c:v>Vincent</c:v>
                </c:pt>
                <c:pt idx="2123">
                  <c:v>Kris</c:v>
                </c:pt>
                <c:pt idx="2124">
                  <c:v>Marc</c:v>
                </c:pt>
                <c:pt idx="2125">
                  <c:v>Socorro</c:v>
                </c:pt>
                <c:pt idx="2126">
                  <c:v>Olivier</c:v>
                </c:pt>
                <c:pt idx="2127">
                  <c:v>Jonathan</c:v>
                </c:pt>
                <c:pt idx="2128">
                  <c:v>Hugues</c:v>
                </c:pt>
                <c:pt idx="2129">
                  <c:v>Marjan</c:v>
                </c:pt>
                <c:pt idx="2130">
                  <c:v>Christophe</c:v>
                </c:pt>
                <c:pt idx="2131">
                  <c:v>Julien</c:v>
                </c:pt>
                <c:pt idx="2132">
                  <c:v>Jessica</c:v>
                </c:pt>
                <c:pt idx="2133">
                  <c:v>Timmy</c:v>
                </c:pt>
                <c:pt idx="2134">
                  <c:v>Stefaan</c:v>
                </c:pt>
                <c:pt idx="2135">
                  <c:v>Marc</c:v>
                </c:pt>
                <c:pt idx="2136">
                  <c:v>Elly</c:v>
                </c:pt>
                <c:pt idx="2137">
                  <c:v>Merlin</c:v>
                </c:pt>
                <c:pt idx="2138">
                  <c:v>Jaana</c:v>
                </c:pt>
                <c:pt idx="2139">
                  <c:v>Kevin</c:v>
                </c:pt>
                <c:pt idx="2140">
                  <c:v>Olivier</c:v>
                </c:pt>
                <c:pt idx="2141">
                  <c:v>Wolf</c:v>
                </c:pt>
                <c:pt idx="2142">
                  <c:v>Alain</c:v>
                </c:pt>
                <c:pt idx="2143">
                  <c:v>Rudy</c:v>
                </c:pt>
                <c:pt idx="2144">
                  <c:v>Martine</c:v>
                </c:pt>
                <c:pt idx="2145">
                  <c:v>Bert</c:v>
                </c:pt>
                <c:pt idx="2146">
                  <c:v>Michaële</c:v>
                </c:pt>
                <c:pt idx="2147">
                  <c:v>Marie-France</c:v>
                </c:pt>
                <c:pt idx="2148">
                  <c:v>Delphine</c:v>
                </c:pt>
                <c:pt idx="2149">
                  <c:v>Céline</c:v>
                </c:pt>
                <c:pt idx="2150">
                  <c:v>Anne-Laure</c:v>
                </c:pt>
                <c:pt idx="2151">
                  <c:v>Robin</c:v>
                </c:pt>
                <c:pt idx="2152">
                  <c:v>Olivier</c:v>
                </c:pt>
                <c:pt idx="2153">
                  <c:v>Robbe</c:v>
                </c:pt>
                <c:pt idx="2154">
                  <c:v>Jessica</c:v>
                </c:pt>
                <c:pt idx="2155">
                  <c:v>Kiara</c:v>
                </c:pt>
                <c:pt idx="2156">
                  <c:v>Carine</c:v>
                </c:pt>
                <c:pt idx="2157">
                  <c:v>Linda</c:v>
                </c:pt>
                <c:pt idx="2158">
                  <c:v>Herman</c:v>
                </c:pt>
                <c:pt idx="2159">
                  <c:v>Ilke</c:v>
                </c:pt>
                <c:pt idx="2160">
                  <c:v>Peter</c:v>
                </c:pt>
                <c:pt idx="2161">
                  <c:v>Angie</c:v>
                </c:pt>
                <c:pt idx="2162">
                  <c:v>Michiel</c:v>
                </c:pt>
                <c:pt idx="2163">
                  <c:v>Pavla</c:v>
                </c:pt>
                <c:pt idx="2164">
                  <c:v>Sander</c:v>
                </c:pt>
                <c:pt idx="2165">
                  <c:v>Sophie</c:v>
                </c:pt>
                <c:pt idx="2166">
                  <c:v>Dimitri</c:v>
                </c:pt>
                <c:pt idx="2167">
                  <c:v>Floriane</c:v>
                </c:pt>
                <c:pt idx="2168">
                  <c:v>Alan</c:v>
                </c:pt>
                <c:pt idx="2169">
                  <c:v>Coralie</c:v>
                </c:pt>
                <c:pt idx="2170">
                  <c:v>Damien</c:v>
                </c:pt>
                <c:pt idx="2171">
                  <c:v>Laetitia</c:v>
                </c:pt>
                <c:pt idx="2172">
                  <c:v>Avit</c:v>
                </c:pt>
                <c:pt idx="2173">
                  <c:v>Emmanuel</c:v>
                </c:pt>
                <c:pt idx="2174">
                  <c:v>Nicolas</c:v>
                </c:pt>
                <c:pt idx="2175">
                  <c:v>Ingrid</c:v>
                </c:pt>
                <c:pt idx="2176">
                  <c:v>Sandra</c:v>
                </c:pt>
                <c:pt idx="2177">
                  <c:v>Michiel</c:v>
                </c:pt>
                <c:pt idx="2178">
                  <c:v>Christophe</c:v>
                </c:pt>
                <c:pt idx="2179">
                  <c:v>Christof</c:v>
                </c:pt>
                <c:pt idx="2180">
                  <c:v>Thomas</c:v>
                </c:pt>
                <c:pt idx="2181">
                  <c:v>Noah</c:v>
                </c:pt>
                <c:pt idx="2182">
                  <c:v>Lise</c:v>
                </c:pt>
                <c:pt idx="2183">
                  <c:v>Adriel</c:v>
                </c:pt>
                <c:pt idx="2184">
                  <c:v>Pauline</c:v>
                </c:pt>
                <c:pt idx="2185">
                  <c:v>Evelyne</c:v>
                </c:pt>
                <c:pt idx="2186">
                  <c:v>Jan</c:v>
                </c:pt>
                <c:pt idx="2187">
                  <c:v>Antje</c:v>
                </c:pt>
                <c:pt idx="2188">
                  <c:v>Davy</c:v>
                </c:pt>
                <c:pt idx="2189">
                  <c:v>Jasper</c:v>
                </c:pt>
                <c:pt idx="2190">
                  <c:v>Rob</c:v>
                </c:pt>
                <c:pt idx="2191">
                  <c:v>Laura</c:v>
                </c:pt>
                <c:pt idx="2192">
                  <c:v>Thomas</c:v>
                </c:pt>
                <c:pt idx="2193">
                  <c:v>Joris</c:v>
                </c:pt>
                <c:pt idx="2194">
                  <c:v>Andy</c:v>
                </c:pt>
                <c:pt idx="2195">
                  <c:v>Kim</c:v>
                </c:pt>
                <c:pt idx="2196">
                  <c:v>David</c:v>
                </c:pt>
                <c:pt idx="2197">
                  <c:v>Wouter</c:v>
                </c:pt>
                <c:pt idx="2198">
                  <c:v>Stijn</c:v>
                </c:pt>
                <c:pt idx="2199">
                  <c:v>Michiel</c:v>
                </c:pt>
                <c:pt idx="2200">
                  <c:v>Jan</c:v>
                </c:pt>
                <c:pt idx="2201">
                  <c:v>Peter</c:v>
                </c:pt>
                <c:pt idx="2202">
                  <c:v>Pieter</c:v>
                </c:pt>
                <c:pt idx="2203">
                  <c:v>Nele</c:v>
                </c:pt>
                <c:pt idx="2204">
                  <c:v>Michel</c:v>
                </c:pt>
                <c:pt idx="2205">
                  <c:v>Tim</c:v>
                </c:pt>
                <c:pt idx="2206">
                  <c:v>Kiara</c:v>
                </c:pt>
                <c:pt idx="2207">
                  <c:v>Kenneth</c:v>
                </c:pt>
                <c:pt idx="2208">
                  <c:v>Danny</c:v>
                </c:pt>
                <c:pt idx="2209">
                  <c:v>Pascal</c:v>
                </c:pt>
                <c:pt idx="2210">
                  <c:v>Sven</c:v>
                </c:pt>
                <c:pt idx="2211">
                  <c:v>Sam</c:v>
                </c:pt>
                <c:pt idx="2212">
                  <c:v>Thomas</c:v>
                </c:pt>
                <c:pt idx="2213">
                  <c:v>Joni</c:v>
                </c:pt>
                <c:pt idx="2214">
                  <c:v>Reindert</c:v>
                </c:pt>
                <c:pt idx="2215">
                  <c:v>Matthias</c:v>
                </c:pt>
                <c:pt idx="2216">
                  <c:v>Eva</c:v>
                </c:pt>
                <c:pt idx="2217">
                  <c:v>Geert</c:v>
                </c:pt>
                <c:pt idx="2218">
                  <c:v>Maxime</c:v>
                </c:pt>
                <c:pt idx="2219">
                  <c:v>Kevin</c:v>
                </c:pt>
                <c:pt idx="2220">
                  <c:v>Heike</c:v>
                </c:pt>
                <c:pt idx="2221">
                  <c:v>Veronique</c:v>
                </c:pt>
                <c:pt idx="2222">
                  <c:v>Noah</c:v>
                </c:pt>
                <c:pt idx="2223">
                  <c:v>Fien</c:v>
                </c:pt>
                <c:pt idx="2224">
                  <c:v>Erik</c:v>
                </c:pt>
                <c:pt idx="2225">
                  <c:v>Bart</c:v>
                </c:pt>
                <c:pt idx="2226">
                  <c:v>Petra</c:v>
                </c:pt>
                <c:pt idx="2227">
                  <c:v>Lucrèce</c:v>
                </c:pt>
                <c:pt idx="2228">
                  <c:v>Pieter</c:v>
                </c:pt>
                <c:pt idx="2229">
                  <c:v>David</c:v>
                </c:pt>
                <c:pt idx="2230">
                  <c:v>Bram</c:v>
                </c:pt>
                <c:pt idx="2231">
                  <c:v>Elger</c:v>
                </c:pt>
                <c:pt idx="2232">
                  <c:v>Sofie</c:v>
                </c:pt>
                <c:pt idx="2233">
                  <c:v>Frank</c:v>
                </c:pt>
                <c:pt idx="2234">
                  <c:v>Jan</c:v>
                </c:pt>
                <c:pt idx="2235">
                  <c:v>Patrick</c:v>
                </c:pt>
                <c:pt idx="2236">
                  <c:v>Nikki</c:v>
                </c:pt>
                <c:pt idx="2237">
                  <c:v>Robin</c:v>
                </c:pt>
                <c:pt idx="2238">
                  <c:v>Jürgen</c:v>
                </c:pt>
                <c:pt idx="2239">
                  <c:v>Nicolas</c:v>
                </c:pt>
                <c:pt idx="2240">
                  <c:v>Gunther</c:v>
                </c:pt>
                <c:pt idx="2241">
                  <c:v>Frederick</c:v>
                </c:pt>
                <c:pt idx="2242">
                  <c:v>Nicolas</c:v>
                </c:pt>
                <c:pt idx="2243">
                  <c:v>Bert</c:v>
                </c:pt>
                <c:pt idx="2244">
                  <c:v>Dieter</c:v>
                </c:pt>
                <c:pt idx="2245">
                  <c:v>Steven</c:v>
                </c:pt>
                <c:pt idx="2246">
                  <c:v>Marine</c:v>
                </c:pt>
                <c:pt idx="2247">
                  <c:v>Joachim</c:v>
                </c:pt>
                <c:pt idx="2248">
                  <c:v>Patrick</c:v>
                </c:pt>
                <c:pt idx="2249">
                  <c:v>Claire</c:v>
                </c:pt>
                <c:pt idx="2250">
                  <c:v>Jean-Philippe</c:v>
                </c:pt>
                <c:pt idx="2251">
                  <c:v>Roy</c:v>
                </c:pt>
                <c:pt idx="2252">
                  <c:v>Jean-Francois</c:v>
                </c:pt>
                <c:pt idx="2253">
                  <c:v>Justine</c:v>
                </c:pt>
                <c:pt idx="2254">
                  <c:v>Céline</c:v>
                </c:pt>
                <c:pt idx="2255">
                  <c:v>Hanne</c:v>
                </c:pt>
                <c:pt idx="2256">
                  <c:v>Johan</c:v>
                </c:pt>
                <c:pt idx="2257">
                  <c:v>Thijs</c:v>
                </c:pt>
                <c:pt idx="2258">
                  <c:v>Tim</c:v>
                </c:pt>
                <c:pt idx="2259">
                  <c:v>Geert</c:v>
                </c:pt>
                <c:pt idx="2260">
                  <c:v>Anne-Marie</c:v>
                </c:pt>
                <c:pt idx="2261">
                  <c:v>Anne</c:v>
                </c:pt>
                <c:pt idx="2262">
                  <c:v>Emilie</c:v>
                </c:pt>
                <c:pt idx="2263">
                  <c:v>Amandine</c:v>
                </c:pt>
                <c:pt idx="2264">
                  <c:v>Serge</c:v>
                </c:pt>
                <c:pt idx="2265">
                  <c:v>François</c:v>
                </c:pt>
                <c:pt idx="2266">
                  <c:v>Pierre</c:v>
                </c:pt>
                <c:pt idx="2267">
                  <c:v>Pierre</c:v>
                </c:pt>
                <c:pt idx="2268">
                  <c:v>Dominique</c:v>
                </c:pt>
                <c:pt idx="2269">
                  <c:v>Dries</c:v>
                </c:pt>
                <c:pt idx="2270">
                  <c:v>Thomas</c:v>
                </c:pt>
                <c:pt idx="2271">
                  <c:v>Romain</c:v>
                </c:pt>
                <c:pt idx="2272">
                  <c:v>Denis</c:v>
                </c:pt>
                <c:pt idx="2273">
                  <c:v>Wim</c:v>
                </c:pt>
                <c:pt idx="2274">
                  <c:v>Jarno</c:v>
                </c:pt>
                <c:pt idx="2275">
                  <c:v>Freddy</c:v>
                </c:pt>
                <c:pt idx="2276">
                  <c:v>Tessa</c:v>
                </c:pt>
                <c:pt idx="2277">
                  <c:v>Stijn</c:v>
                </c:pt>
                <c:pt idx="2278">
                  <c:v>Tatiana</c:v>
                </c:pt>
                <c:pt idx="2279">
                  <c:v>Jimmy</c:v>
                </c:pt>
                <c:pt idx="2280">
                  <c:v>Davy</c:v>
                </c:pt>
                <c:pt idx="2281">
                  <c:v>Bart</c:v>
                </c:pt>
                <c:pt idx="2282">
                  <c:v>Simon</c:v>
                </c:pt>
                <c:pt idx="2283">
                  <c:v>Didier</c:v>
                </c:pt>
                <c:pt idx="2284">
                  <c:v>Yves</c:v>
                </c:pt>
                <c:pt idx="2285">
                  <c:v>Pia</c:v>
                </c:pt>
                <c:pt idx="2286">
                  <c:v>Julien</c:v>
                </c:pt>
                <c:pt idx="2287">
                  <c:v>François</c:v>
                </c:pt>
                <c:pt idx="2288">
                  <c:v>Pascal</c:v>
                </c:pt>
                <c:pt idx="2289">
                  <c:v>Valérie</c:v>
                </c:pt>
                <c:pt idx="2290">
                  <c:v>Stéphane</c:v>
                </c:pt>
                <c:pt idx="2291">
                  <c:v>Franky</c:v>
                </c:pt>
                <c:pt idx="2292">
                  <c:v>Patrick</c:v>
                </c:pt>
                <c:pt idx="2293">
                  <c:v>Maarten</c:v>
                </c:pt>
                <c:pt idx="2294">
                  <c:v>Jeroen</c:v>
                </c:pt>
                <c:pt idx="2295">
                  <c:v>Els</c:v>
                </c:pt>
                <c:pt idx="2296">
                  <c:v>Marjolijn</c:v>
                </c:pt>
                <c:pt idx="2297">
                  <c:v>Lore</c:v>
                </c:pt>
                <c:pt idx="2298">
                  <c:v>Liesbeth</c:v>
                </c:pt>
                <c:pt idx="2299">
                  <c:v>Dirk</c:v>
                </c:pt>
                <c:pt idx="2300">
                  <c:v>Marieke</c:v>
                </c:pt>
                <c:pt idx="2301">
                  <c:v>Jelle</c:v>
                </c:pt>
                <c:pt idx="2302">
                  <c:v>Alissa</c:v>
                </c:pt>
                <c:pt idx="2303">
                  <c:v>Patrick</c:v>
                </c:pt>
                <c:pt idx="2304">
                  <c:v>Caroline</c:v>
                </c:pt>
                <c:pt idx="2305">
                  <c:v>Jenny</c:v>
                </c:pt>
                <c:pt idx="2306">
                  <c:v>Peter</c:v>
                </c:pt>
                <c:pt idx="2307">
                  <c:v>Ignace</c:v>
                </c:pt>
                <c:pt idx="2308">
                  <c:v>Ria</c:v>
                </c:pt>
                <c:pt idx="2309">
                  <c:v>Nancy</c:v>
                </c:pt>
                <c:pt idx="2310">
                  <c:v>Dries</c:v>
                </c:pt>
                <c:pt idx="2311">
                  <c:v>Koert</c:v>
                </c:pt>
                <c:pt idx="2312">
                  <c:v>Els</c:v>
                </c:pt>
                <c:pt idx="2313">
                  <c:v>Benny</c:v>
                </c:pt>
                <c:pt idx="2314">
                  <c:v>Oswald</c:v>
                </c:pt>
                <c:pt idx="2315">
                  <c:v>Renaat</c:v>
                </c:pt>
                <c:pt idx="2316">
                  <c:v>Annemie</c:v>
                </c:pt>
                <c:pt idx="2317">
                  <c:v>Vincent</c:v>
                </c:pt>
                <c:pt idx="2318">
                  <c:v>Michael</c:v>
                </c:pt>
                <c:pt idx="2319">
                  <c:v>Maïté</c:v>
                </c:pt>
                <c:pt idx="2320">
                  <c:v>Gaike</c:v>
                </c:pt>
                <c:pt idx="2321">
                  <c:v>Robin</c:v>
                </c:pt>
                <c:pt idx="2322">
                  <c:v>Dirk</c:v>
                </c:pt>
                <c:pt idx="2323">
                  <c:v>Matthias</c:v>
                </c:pt>
                <c:pt idx="2324">
                  <c:v>Katrijn</c:v>
                </c:pt>
                <c:pt idx="2325">
                  <c:v>Serge</c:v>
                </c:pt>
                <c:pt idx="2326">
                  <c:v>Marie-Cecile</c:v>
                </c:pt>
                <c:pt idx="2327">
                  <c:v>Wouter</c:v>
                </c:pt>
                <c:pt idx="2328">
                  <c:v>Tom</c:v>
                </c:pt>
                <c:pt idx="2329">
                  <c:v>Hilde</c:v>
                </c:pt>
                <c:pt idx="2330">
                  <c:v>Magda</c:v>
                </c:pt>
                <c:pt idx="2331">
                  <c:v>Chris</c:v>
                </c:pt>
                <c:pt idx="2332">
                  <c:v>Pieter</c:v>
                </c:pt>
                <c:pt idx="2333">
                  <c:v>Joris</c:v>
                </c:pt>
                <c:pt idx="2334">
                  <c:v>Helen</c:v>
                </c:pt>
                <c:pt idx="2335">
                  <c:v>Hubert</c:v>
                </c:pt>
                <c:pt idx="2336">
                  <c:v>Raf</c:v>
                </c:pt>
                <c:pt idx="2337">
                  <c:v>Davy</c:v>
                </c:pt>
                <c:pt idx="2338">
                  <c:v>Thierry</c:v>
                </c:pt>
                <c:pt idx="2339">
                  <c:v>Koen</c:v>
                </c:pt>
                <c:pt idx="2340">
                  <c:v>Angeline</c:v>
                </c:pt>
                <c:pt idx="2341">
                  <c:v>Marion</c:v>
                </c:pt>
                <c:pt idx="2342">
                  <c:v>Bart</c:v>
                </c:pt>
                <c:pt idx="2343">
                  <c:v>Marc</c:v>
                </c:pt>
                <c:pt idx="2344">
                  <c:v>Nikolaas</c:v>
                </c:pt>
                <c:pt idx="2345">
                  <c:v>Inge</c:v>
                </c:pt>
                <c:pt idx="2346">
                  <c:v>Bruno</c:v>
                </c:pt>
                <c:pt idx="2347">
                  <c:v>Glenn</c:v>
                </c:pt>
                <c:pt idx="2348">
                  <c:v>Joke</c:v>
                </c:pt>
                <c:pt idx="2349">
                  <c:v>Kenny</c:v>
                </c:pt>
                <c:pt idx="2350">
                  <c:v>Davy</c:v>
                </c:pt>
                <c:pt idx="2351">
                  <c:v>Koen</c:v>
                </c:pt>
                <c:pt idx="2352">
                  <c:v>Steven</c:v>
                </c:pt>
                <c:pt idx="2353">
                  <c:v>Aaron</c:v>
                </c:pt>
                <c:pt idx="2354">
                  <c:v>Risa</c:v>
                </c:pt>
                <c:pt idx="2355">
                  <c:v>Ken</c:v>
                </c:pt>
                <c:pt idx="2356">
                  <c:v>Jurgen</c:v>
                </c:pt>
                <c:pt idx="2357">
                  <c:v>Rune</c:v>
                </c:pt>
                <c:pt idx="2358">
                  <c:v>Noor</c:v>
                </c:pt>
                <c:pt idx="2359">
                  <c:v>Johan</c:v>
                </c:pt>
                <c:pt idx="2360">
                  <c:v>Jo</c:v>
                </c:pt>
                <c:pt idx="2361">
                  <c:v>Alexander</c:v>
                </c:pt>
                <c:pt idx="2362">
                  <c:v>Luc</c:v>
                </c:pt>
                <c:pt idx="2363">
                  <c:v>Peter</c:v>
                </c:pt>
                <c:pt idx="2364">
                  <c:v>Stijn</c:v>
                </c:pt>
                <c:pt idx="2365">
                  <c:v>Tamara</c:v>
                </c:pt>
                <c:pt idx="2366">
                  <c:v>Martine</c:v>
                </c:pt>
                <c:pt idx="2367">
                  <c:v>Suzy</c:v>
                </c:pt>
                <c:pt idx="2368">
                  <c:v>Brenda</c:v>
                </c:pt>
                <c:pt idx="2369">
                  <c:v>Stephan</c:v>
                </c:pt>
                <c:pt idx="2370">
                  <c:v>Koen</c:v>
                </c:pt>
                <c:pt idx="2371">
                  <c:v>Pieter-Jan</c:v>
                </c:pt>
                <c:pt idx="2372">
                  <c:v>Julio</c:v>
                </c:pt>
                <c:pt idx="2373">
                  <c:v>Ken</c:v>
                </c:pt>
                <c:pt idx="2374">
                  <c:v>Emily</c:v>
                </c:pt>
                <c:pt idx="2375">
                  <c:v>Hans</c:v>
                </c:pt>
                <c:pt idx="2376">
                  <c:v>Lies</c:v>
                </c:pt>
                <c:pt idx="2377">
                  <c:v>Jana</c:v>
                </c:pt>
                <c:pt idx="2378">
                  <c:v>Andy</c:v>
                </c:pt>
                <c:pt idx="2379">
                  <c:v>Dimitri</c:v>
                </c:pt>
                <c:pt idx="2380">
                  <c:v>Patrick</c:v>
                </c:pt>
                <c:pt idx="2381">
                  <c:v>Sebastiaan</c:v>
                </c:pt>
                <c:pt idx="2382">
                  <c:v>Dimitri</c:v>
                </c:pt>
                <c:pt idx="2383">
                  <c:v>Stany</c:v>
                </c:pt>
                <c:pt idx="2384">
                  <c:v>Christophe</c:v>
                </c:pt>
                <c:pt idx="2385">
                  <c:v>Jorre</c:v>
                </c:pt>
                <c:pt idx="2386">
                  <c:v>Charlotte</c:v>
                </c:pt>
                <c:pt idx="2387">
                  <c:v>Kim</c:v>
                </c:pt>
                <c:pt idx="2388">
                  <c:v>Heidi</c:v>
                </c:pt>
                <c:pt idx="2389">
                  <c:v>Frederik</c:v>
                </c:pt>
                <c:pt idx="2390">
                  <c:v>Laura</c:v>
                </c:pt>
                <c:pt idx="2391">
                  <c:v>Jürgen</c:v>
                </c:pt>
                <c:pt idx="2392">
                  <c:v>David</c:v>
                </c:pt>
                <c:pt idx="2393">
                  <c:v>Tine</c:v>
                </c:pt>
                <c:pt idx="2394">
                  <c:v>Sharon</c:v>
                </c:pt>
                <c:pt idx="2395">
                  <c:v>Barry</c:v>
                </c:pt>
                <c:pt idx="2396">
                  <c:v>Katrien</c:v>
                </c:pt>
                <c:pt idx="2397">
                  <c:v>Fabio</c:v>
                </c:pt>
                <c:pt idx="2398">
                  <c:v>Ilse</c:v>
                </c:pt>
                <c:pt idx="2399">
                  <c:v>Arezki</c:v>
                </c:pt>
                <c:pt idx="2400">
                  <c:v>t Gezelschap</c:v>
                </c:pt>
                <c:pt idx="2401">
                  <c:v>Spelen Op Zolder</c:v>
                </c:pt>
                <c:pt idx="2402">
                  <c:v>Speelduivel</c:v>
                </c:pt>
                <c:pt idx="2403">
                  <c:v>Kierewiet</c:v>
                </c:pt>
                <c:pt idx="2404">
                  <c:v>Speelduivel</c:v>
                </c:pt>
                <c:pt idx="2405">
                  <c:v>t Gezelschap</c:v>
                </c:pt>
                <c:pt idx="2406">
                  <c:v>Speelduivel</c:v>
                </c:pt>
                <c:pt idx="2407">
                  <c:v>t Gezelschap</c:v>
                </c:pt>
                <c:pt idx="2408">
                  <c:v>x</c:v>
                </c:pt>
                <c:pt idx="2409">
                  <c:v/>
                </c:pt>
                <c:pt idx="2410">
                  <c:v>Prettig gescoord</c:v>
                </c:pt>
                <c:pt idx="2411">
                  <c:v/>
                </c:pt>
                <c:pt idx="2412">
                  <c:v/>
                </c:pt>
                <c:pt idx="2413">
                  <c:v>De Bokkensprong</c:v>
                </c:pt>
                <c:pt idx="2414">
                  <c:v>Teenentander</c:v>
                </c:pt>
                <c:pt idx="2415">
                  <c:v>Spelen Op Zolder</c:v>
                </c:pt>
                <c:pt idx="2416">
                  <c:v/>
                </c:pt>
                <c:pt idx="2417">
                  <c:v>Spelen Op Zolder</c:v>
                </c:pt>
                <c:pt idx="2418">
                  <c:v>De Speeldoos</c:v>
                </c:pt>
                <c:pt idx="2419">
                  <c:v>HQ Gaming Club</c:v>
                </c:pt>
                <c:pt idx="2420">
                  <c:v>x</c:v>
                </c:pt>
                <c:pt idx="2421">
                  <c:v>Forum Schelle</c:v>
                </c:pt>
                <c:pt idx="2422">
                  <c:v/>
                </c:pt>
                <c:pt idx="2423">
                  <c:v>Prettig gescoord</c:v>
                </c:pt>
                <c:pt idx="2424">
                  <c:v/>
                </c:pt>
                <c:pt idx="2425">
                  <c:v>Winning Movez</c:v>
                </c:pt>
                <c:pt idx="2426">
                  <c:v/>
                </c:pt>
                <c:pt idx="2427">
                  <c:v>Kierewiet</c:v>
                </c:pt>
                <c:pt idx="2428">
                  <c:v/>
                </c:pt>
                <c:pt idx="2429">
                  <c:v>HQ Gaming Club</c:v>
                </c:pt>
                <c:pt idx="2430">
                  <c:v/>
                </c:pt>
                <c:pt idx="2431">
                  <c:v/>
                </c:pt>
                <c:pt idx="2432">
                  <c:v>Spelen Op Zolder</c:v>
                </c:pt>
                <c:pt idx="2433">
                  <c:v>Spelen Op Zolder</c:v>
                </c:pt>
                <c:pt idx="2434">
                  <c:v>Spelen Op Zolder</c:v>
                </c:pt>
                <c:pt idx="2435">
                  <c:v>De Pionne</c:v>
                </c:pt>
                <c:pt idx="2436">
                  <c:v>Spelen Op Zolder</c:v>
                </c:pt>
                <c:pt idx="2437">
                  <c:v/>
                </c:pt>
                <c:pt idx="2438">
                  <c:v>Imagimonde</c:v>
                </c:pt>
                <c:pt idx="2439">
                  <c:v/>
                </c:pt>
                <c:pt idx="2440">
                  <c:v>t Gezelschap</c:v>
                </c:pt>
                <c:pt idx="2441">
                  <c:v>Winning Movez</c:v>
                </c:pt>
                <c:pt idx="2442">
                  <c:v>De Speeldoos</c:v>
                </c:pt>
                <c:pt idx="2443">
                  <c:v/>
                </c:pt>
                <c:pt idx="2444">
                  <c:v>3 Promille</c:v>
                </c:pt>
                <c:pt idx="2445">
                  <c:v>Speelduivel</c:v>
                </c:pt>
                <c:pt idx="2446">
                  <c:v>3 Promille</c:v>
                </c:pt>
                <c:pt idx="2447">
                  <c:v/>
                </c:pt>
                <c:pt idx="2448">
                  <c:v/>
                </c:pt>
                <c:pt idx="2449">
                  <c:v>Spelen Op Zolder</c:v>
                </c:pt>
                <c:pt idx="2450">
                  <c:v>x</c:v>
                </c:pt>
                <c:pt idx="2451">
                  <c:v/>
                </c:pt>
                <c:pt idx="2452">
                  <c:v>Alpa-Ludismes</c:v>
                </c:pt>
                <c:pt idx="2453">
                  <c:v/>
                </c:pt>
                <c:pt idx="2454">
                  <c:v>Kierewiet</c:v>
                </c:pt>
                <c:pt idx="2455">
                  <c:v/>
                </c:pt>
                <c:pt idx="2456">
                  <c:v>t Gezelschap</c:v>
                </c:pt>
                <c:pt idx="2457">
                  <c:v>Forum Schelle</c:v>
                </c:pt>
                <c:pt idx="2458">
                  <c:v/>
                </c:pt>
                <c:pt idx="2459">
                  <c:v>Spelen Op Zolder</c:v>
                </c:pt>
                <c:pt idx="2460">
                  <c:v>Speelduivel</c:v>
                </c:pt>
                <c:pt idx="2461">
                  <c:v/>
                </c:pt>
                <c:pt idx="2462">
                  <c:v>t Gezelschap</c:v>
                </c:pt>
                <c:pt idx="2463">
                  <c:v/>
                </c:pt>
                <c:pt idx="2464">
                  <c:v>De Loopinos</c:v>
                </c:pt>
                <c:pt idx="2465">
                  <c:v>Speelduivel</c:v>
                </c:pt>
                <c:pt idx="2466">
                  <c:v>De Speeldoos</c:v>
                </c:pt>
                <c:pt idx="2467">
                  <c:v>In Ludo Veritas</c:v>
                </c:pt>
                <c:pt idx="2468">
                  <c:v/>
                </c:pt>
                <c:pt idx="2469">
                  <c:v/>
                </c:pt>
                <c:pt idx="2470">
                  <c:v/>
                </c:pt>
                <c:pt idx="2471">
                  <c:v/>
                </c:pt>
                <c:pt idx="2472">
                  <c:v/>
                </c:pt>
                <c:pt idx="2473">
                  <c:v/>
                </c:pt>
                <c:pt idx="2474">
                  <c:v/>
                </c:pt>
                <c:pt idx="2475">
                  <c:v/>
                </c:pt>
                <c:pt idx="2476">
                  <c:v/>
                </c:pt>
                <c:pt idx="2477">
                  <c:v>3 Promille</c:v>
                </c:pt>
                <c:pt idx="2478">
                  <c:v>Free Companions</c:v>
                </c:pt>
                <c:pt idx="2479">
                  <c:v/>
                </c:pt>
                <c:pt idx="2480">
                  <c:v/>
                </c:pt>
                <c:pt idx="2481">
                  <c:v/>
                </c:pt>
                <c:pt idx="2482">
                  <c:v/>
                </c:pt>
                <c:pt idx="2483">
                  <c:v>Winning Movez</c:v>
                </c:pt>
                <c:pt idx="2484">
                  <c:v/>
                </c:pt>
                <c:pt idx="2485">
                  <c:v>Spelen Op Zolder</c:v>
                </c:pt>
                <c:pt idx="2486">
                  <c:v/>
                </c:pt>
                <c:pt idx="2487">
                  <c:v>HQ Gaming Club</c:v>
                </c:pt>
                <c:pt idx="2488">
                  <c:v>Hof van Watervliet</c:v>
                </c:pt>
                <c:pt idx="2489">
                  <c:v/>
                </c:pt>
                <c:pt idx="2490">
                  <c:v>Winning Movez</c:v>
                </c:pt>
                <c:pt idx="2491">
                  <c:v/>
                </c:pt>
                <c:pt idx="2492">
                  <c:v>Spelen Op Zolder</c:v>
                </c:pt>
                <c:pt idx="2493">
                  <c:v/>
                </c:pt>
                <c:pt idx="2494">
                  <c:v>Winning Movez</c:v>
                </c:pt>
                <c:pt idx="2495">
                  <c:v/>
                </c:pt>
                <c:pt idx="2496">
                  <c:v/>
                </c:pt>
                <c:pt idx="2497">
                  <c:v>x</c:v>
                </c:pt>
                <c:pt idx="2498">
                  <c:v/>
                </c:pt>
                <c:pt idx="2499">
                  <c:v>Winning Movez</c:v>
                </c:pt>
                <c:pt idx="2500">
                  <c:v/>
                </c:pt>
                <c:pt idx="2501">
                  <c:v/>
                </c:pt>
                <c:pt idx="2502">
                  <c:v>De Speltafel</c:v>
                </c:pt>
                <c:pt idx="2503">
                  <c:v/>
                </c:pt>
                <c:pt idx="2504">
                  <c:v/>
                </c:pt>
                <c:pt idx="2505">
                  <c:v>Winning Movez</c:v>
                </c:pt>
                <c:pt idx="2506">
                  <c:v/>
                </c:pt>
                <c:pt idx="2507">
                  <c:v>De Loopinos</c:v>
                </c:pt>
                <c:pt idx="2508">
                  <c:v>HQ Gaming Club</c:v>
                </c:pt>
                <c:pt idx="2509">
                  <c:v/>
                </c:pt>
                <c:pt idx="2510">
                  <c:v/>
                </c:pt>
                <c:pt idx="2511">
                  <c:v>Spelen Op Zolder</c:v>
                </c:pt>
                <c:pt idx="2512">
                  <c:v>Speelduivel</c:v>
                </c:pt>
                <c:pt idx="2513">
                  <c:v/>
                </c:pt>
                <c:pt idx="2514">
                  <c:v/>
                </c:pt>
                <c:pt idx="2515">
                  <c:v/>
                </c:pt>
                <c:pt idx="2516">
                  <c:v>Kenens brothers</c:v>
                </c:pt>
                <c:pt idx="2517">
                  <c:v>t Gezelschap</c:v>
                </c:pt>
                <c:pt idx="2518">
                  <c:v/>
                </c:pt>
                <c:pt idx="2519">
                  <c:v/>
                </c:pt>
                <c:pt idx="2520">
                  <c:v/>
                </c:pt>
                <c:pt idx="2521">
                  <c:v/>
                </c:pt>
                <c:pt idx="2522">
                  <c:v>Spelen Op Zolder</c:v>
                </c:pt>
                <c:pt idx="2523">
                  <c:v>Spelgevaar</c:v>
                </c:pt>
                <c:pt idx="2524">
                  <c:v/>
                </c:pt>
                <c:pt idx="2525">
                  <c:v/>
                </c:pt>
                <c:pt idx="2526">
                  <c:v>Winning Movez</c:v>
                </c:pt>
                <c:pt idx="2527">
                  <c:v/>
                </c:pt>
                <c:pt idx="2528">
                  <c:v>x</c:v>
                </c:pt>
                <c:pt idx="2529">
                  <c:v>x</c:v>
                </c:pt>
                <c:pt idx="2530">
                  <c:v/>
                </c:pt>
                <c:pt idx="2531">
                  <c:v>Free Companions</c:v>
                </c:pt>
                <c:pt idx="2532">
                  <c:v/>
                </c:pt>
                <c:pt idx="2533">
                  <c:v/>
                </c:pt>
                <c:pt idx="2534">
                  <c:v>De Speeldoos</c:v>
                </c:pt>
                <c:pt idx="2535">
                  <c:v/>
                </c:pt>
                <c:pt idx="2536">
                  <c:v/>
                </c:pt>
                <c:pt idx="2537">
                  <c:v/>
                </c:pt>
                <c:pt idx="2538">
                  <c:v/>
                </c:pt>
                <c:pt idx="2539">
                  <c:v/>
                </c:pt>
                <c:pt idx="2540">
                  <c:v/>
                </c:pt>
                <c:pt idx="2541">
                  <c:v/>
                </c:pt>
                <c:pt idx="2542">
                  <c:v/>
                </c:pt>
                <c:pt idx="2543">
                  <c:v/>
                </c:pt>
                <c:pt idx="2544">
                  <c:v/>
                </c:pt>
                <c:pt idx="2545">
                  <c:v/>
                </c:pt>
                <c:pt idx="2546">
                  <c:v>Speelduivel</c:v>
                </c:pt>
                <c:pt idx="2547">
                  <c:v/>
                </c:pt>
                <c:pt idx="2548">
                  <c:v/>
                </c:pt>
                <c:pt idx="2549">
                  <c:v/>
                </c:pt>
                <c:pt idx="2550">
                  <c:v/>
                </c:pt>
                <c:pt idx="2551">
                  <c:v/>
                </c:pt>
                <c:pt idx="2552">
                  <c:v/>
                </c:pt>
                <c:pt idx="2553">
                  <c:v/>
                </c:pt>
                <c:pt idx="2554">
                  <c:v/>
                </c:pt>
                <c:pt idx="2555">
                  <c:v/>
                </c:pt>
                <c:pt idx="2556">
                  <c:v/>
                </c:pt>
                <c:pt idx="2557">
                  <c:v/>
                </c:pt>
                <c:pt idx="2558">
                  <c:v/>
                </c:pt>
                <c:pt idx="2559">
                  <c:v/>
                </c:pt>
                <c:pt idx="2560">
                  <c:v/>
                </c:pt>
                <c:pt idx="2561">
                  <c:v/>
                </c:pt>
                <c:pt idx="2562">
                  <c:v/>
                </c:pt>
                <c:pt idx="2563">
                  <c:v/>
                </c:pt>
                <c:pt idx="2564">
                  <c:v/>
                </c:pt>
                <c:pt idx="2565">
                  <c:v/>
                </c:pt>
                <c:pt idx="2566">
                  <c:v/>
                </c:pt>
                <c:pt idx="2567">
                  <c:v/>
                </c:pt>
                <c:pt idx="2568">
                  <c:v/>
                </c:pt>
                <c:pt idx="2569">
                  <c:v/>
                </c:pt>
                <c:pt idx="2570">
                  <c:v/>
                </c:pt>
                <c:pt idx="2571">
                  <c:v/>
                </c:pt>
                <c:pt idx="2572">
                  <c:v/>
                </c:pt>
                <c:pt idx="2573">
                  <c:v/>
                </c:pt>
                <c:pt idx="2574">
                  <c:v/>
                </c:pt>
                <c:pt idx="2575">
                  <c:v/>
                </c:pt>
                <c:pt idx="2576">
                  <c:v/>
                </c:pt>
                <c:pt idx="2577">
                  <c:v/>
                </c:pt>
                <c:pt idx="2578">
                  <c:v/>
                </c:pt>
                <c:pt idx="2579">
                  <c:v/>
                </c:pt>
                <c:pt idx="2580">
                  <c:v/>
                </c:pt>
                <c:pt idx="2581">
                  <c:v/>
                </c:pt>
                <c:pt idx="2582">
                  <c:v/>
                </c:pt>
                <c:pt idx="2583">
                  <c:v/>
                </c:pt>
                <c:pt idx="2584">
                  <c:v/>
                </c:pt>
                <c:pt idx="2585">
                  <c:v/>
                </c:pt>
                <c:pt idx="2586">
                  <c:v/>
                </c:pt>
                <c:pt idx="2587">
                  <c:v/>
                </c:pt>
                <c:pt idx="2588">
                  <c:v/>
                </c:pt>
                <c:pt idx="2589">
                  <c:v/>
                </c:pt>
                <c:pt idx="2590">
                  <c:v/>
                </c:pt>
                <c:pt idx="2591">
                  <c:v/>
                </c:pt>
                <c:pt idx="2592">
                  <c:v/>
                </c:pt>
                <c:pt idx="2593">
                  <c:v/>
                </c:pt>
                <c:pt idx="2594">
                  <c:v/>
                </c:pt>
                <c:pt idx="2595">
                  <c:v/>
                </c:pt>
                <c:pt idx="2596">
                  <c:v/>
                </c:pt>
                <c:pt idx="2597">
                  <c:v/>
                </c:pt>
                <c:pt idx="2598">
                  <c:v/>
                </c:pt>
                <c:pt idx="2599">
                  <c:v/>
                </c:pt>
                <c:pt idx="2600">
                  <c:v/>
                </c:pt>
                <c:pt idx="2601">
                  <c:v/>
                </c:pt>
                <c:pt idx="2602">
                  <c:v/>
                </c:pt>
                <c:pt idx="2603">
                  <c:v/>
                </c:pt>
                <c:pt idx="2604">
                  <c:v/>
                </c:pt>
                <c:pt idx="2605">
                  <c:v/>
                </c:pt>
                <c:pt idx="2606">
                  <c:v/>
                </c:pt>
                <c:pt idx="2607">
                  <c:v/>
                </c:pt>
                <c:pt idx="2608">
                  <c:v/>
                </c:pt>
                <c:pt idx="2609">
                  <c:v/>
                </c:pt>
                <c:pt idx="2610">
                  <c:v/>
                </c:pt>
                <c:pt idx="2611">
                  <c:v/>
                </c:pt>
                <c:pt idx="2612">
                  <c:v/>
                </c:pt>
                <c:pt idx="2613">
                  <c:v/>
                </c:pt>
                <c:pt idx="2614">
                  <c:v/>
                </c:pt>
                <c:pt idx="2615">
                  <c:v/>
                </c:pt>
                <c:pt idx="2616">
                  <c:v/>
                </c:pt>
                <c:pt idx="2617">
                  <c:v/>
                </c:pt>
                <c:pt idx="2618">
                  <c:v/>
                </c:pt>
                <c:pt idx="2619">
                  <c:v/>
                </c:pt>
                <c:pt idx="2620">
                  <c:v/>
                </c:pt>
                <c:pt idx="2621">
                  <c:v/>
                </c:pt>
                <c:pt idx="2622">
                  <c:v/>
                </c:pt>
                <c:pt idx="2623">
                  <c:v/>
                </c:pt>
                <c:pt idx="2624">
                  <c:v/>
                </c:pt>
                <c:pt idx="2625">
                  <c:v/>
                </c:pt>
                <c:pt idx="2626">
                  <c:v/>
                </c:pt>
                <c:pt idx="2627">
                  <c:v/>
                </c:pt>
                <c:pt idx="2628">
                  <c:v/>
                </c:pt>
                <c:pt idx="2629">
                  <c:v/>
                </c:pt>
                <c:pt idx="2630">
                  <c:v/>
                </c:pt>
                <c:pt idx="2631">
                  <c:v/>
                </c:pt>
                <c:pt idx="2632">
                  <c:v/>
                </c:pt>
                <c:pt idx="2633">
                  <c:v/>
                </c:pt>
                <c:pt idx="2634">
                  <c:v/>
                </c:pt>
                <c:pt idx="2635">
                  <c:v/>
                </c:pt>
                <c:pt idx="2636">
                  <c:v/>
                </c:pt>
                <c:pt idx="2637">
                  <c:v/>
                </c:pt>
                <c:pt idx="2638">
                  <c:v/>
                </c:pt>
                <c:pt idx="2639">
                  <c:v/>
                </c:pt>
                <c:pt idx="2640">
                  <c:v/>
                </c:pt>
                <c:pt idx="2641">
                  <c:v/>
                </c:pt>
                <c:pt idx="2642">
                  <c:v/>
                </c:pt>
                <c:pt idx="2643">
                  <c:v/>
                </c:pt>
                <c:pt idx="2644">
                  <c:v/>
                </c:pt>
                <c:pt idx="2645">
                  <c:v/>
                </c:pt>
                <c:pt idx="2646">
                  <c:v/>
                </c:pt>
                <c:pt idx="2647">
                  <c:v/>
                </c:pt>
                <c:pt idx="2648">
                  <c:v/>
                </c:pt>
                <c:pt idx="2649">
                  <c:v/>
                </c:pt>
                <c:pt idx="2650">
                  <c:v/>
                </c:pt>
                <c:pt idx="2651">
                  <c:v/>
                </c:pt>
                <c:pt idx="2652">
                  <c:v/>
                </c:pt>
                <c:pt idx="2653">
                  <c:v/>
                </c:pt>
                <c:pt idx="2654">
                  <c:v/>
                </c:pt>
                <c:pt idx="2655">
                  <c:v/>
                </c:pt>
                <c:pt idx="2656">
                  <c:v/>
                </c:pt>
                <c:pt idx="2657">
                  <c:v/>
                </c:pt>
                <c:pt idx="2658">
                  <c:v/>
                </c:pt>
                <c:pt idx="2659">
                  <c:v/>
                </c:pt>
                <c:pt idx="2660">
                  <c:v/>
                </c:pt>
                <c:pt idx="2661">
                  <c:v/>
                </c:pt>
                <c:pt idx="2662">
                  <c:v/>
                </c:pt>
                <c:pt idx="2663">
                  <c:v/>
                </c:pt>
                <c:pt idx="2664">
                  <c:v/>
                </c:pt>
                <c:pt idx="2665">
                  <c:v/>
                </c:pt>
                <c:pt idx="2666">
                  <c:v/>
                </c:pt>
                <c:pt idx="2667">
                  <c:v/>
                </c:pt>
                <c:pt idx="2668">
                  <c:v/>
                </c:pt>
                <c:pt idx="2669">
                  <c:v/>
                </c:pt>
                <c:pt idx="2670">
                  <c:v/>
                </c:pt>
                <c:pt idx="2671">
                  <c:v/>
                </c:pt>
                <c:pt idx="2672">
                  <c:v/>
                </c:pt>
                <c:pt idx="2673">
                  <c:v/>
                </c:pt>
                <c:pt idx="2674">
                  <c:v/>
                </c:pt>
                <c:pt idx="2675">
                  <c:v/>
                </c:pt>
                <c:pt idx="2676">
                  <c:v/>
                </c:pt>
                <c:pt idx="2677">
                  <c:v/>
                </c:pt>
                <c:pt idx="2678">
                  <c:v/>
                </c:pt>
                <c:pt idx="2679">
                  <c:v/>
                </c:pt>
                <c:pt idx="2680">
                  <c:v/>
                </c:pt>
                <c:pt idx="2681">
                  <c:v/>
                </c:pt>
                <c:pt idx="2682">
                  <c:v/>
                </c:pt>
                <c:pt idx="2683">
                  <c:v/>
                </c:pt>
                <c:pt idx="2684">
                  <c:v/>
                </c:pt>
                <c:pt idx="2685">
                  <c:v/>
                </c:pt>
                <c:pt idx="2686">
                  <c:v/>
                </c:pt>
                <c:pt idx="2687">
                  <c:v/>
                </c:pt>
                <c:pt idx="2688">
                  <c:v/>
                </c:pt>
                <c:pt idx="2689">
                  <c:v/>
                </c:pt>
                <c:pt idx="2690">
                  <c:v/>
                </c:pt>
                <c:pt idx="2691">
                  <c:v/>
                </c:pt>
                <c:pt idx="2692">
                  <c:v/>
                </c:pt>
                <c:pt idx="2693">
                  <c:v/>
                </c:pt>
                <c:pt idx="2694">
                  <c:v/>
                </c:pt>
                <c:pt idx="2695">
                  <c:v/>
                </c:pt>
                <c:pt idx="2696">
                  <c:v/>
                </c:pt>
                <c:pt idx="2697">
                  <c:v/>
                </c:pt>
                <c:pt idx="2698">
                  <c:v/>
                </c:pt>
                <c:pt idx="2699">
                  <c:v/>
                </c:pt>
                <c:pt idx="2700">
                  <c:v/>
                </c:pt>
                <c:pt idx="2701">
                  <c:v/>
                </c:pt>
                <c:pt idx="2702">
                  <c:v/>
                </c:pt>
                <c:pt idx="2703">
                  <c:v/>
                </c:pt>
                <c:pt idx="2704">
                  <c:v/>
                </c:pt>
                <c:pt idx="2705">
                  <c:v/>
                </c:pt>
                <c:pt idx="2706">
                  <c:v/>
                </c:pt>
                <c:pt idx="2707">
                  <c:v/>
                </c:pt>
                <c:pt idx="2708">
                  <c:v/>
                </c:pt>
                <c:pt idx="2709">
                  <c:v/>
                </c:pt>
                <c:pt idx="2710">
                  <c:v/>
                </c:pt>
                <c:pt idx="2711">
                  <c:v/>
                </c:pt>
                <c:pt idx="2712">
                  <c:v/>
                </c:pt>
                <c:pt idx="2713">
                  <c:v/>
                </c:pt>
                <c:pt idx="2714">
                  <c:v/>
                </c:pt>
                <c:pt idx="2715">
                  <c:v/>
                </c:pt>
                <c:pt idx="2716">
                  <c:v/>
                </c:pt>
                <c:pt idx="2717">
                  <c:v/>
                </c:pt>
                <c:pt idx="2718">
                  <c:v/>
                </c:pt>
                <c:pt idx="2719">
                  <c:v/>
                </c:pt>
                <c:pt idx="2720">
                  <c:v/>
                </c:pt>
                <c:pt idx="2721">
                  <c:v/>
                </c:pt>
                <c:pt idx="2722">
                  <c:v/>
                </c:pt>
                <c:pt idx="2723">
                  <c:v/>
                </c:pt>
                <c:pt idx="2724">
                  <c:v/>
                </c:pt>
                <c:pt idx="2725">
                  <c:v/>
                </c:pt>
                <c:pt idx="2726">
                  <c:v/>
                </c:pt>
                <c:pt idx="2727">
                  <c:v/>
                </c:pt>
                <c:pt idx="2728">
                  <c:v/>
                </c:pt>
                <c:pt idx="2729">
                  <c:v/>
                </c:pt>
                <c:pt idx="2730">
                  <c:v/>
                </c:pt>
                <c:pt idx="2731">
                  <c:v/>
                </c:pt>
                <c:pt idx="2732">
                  <c:v/>
                </c:pt>
                <c:pt idx="2733">
                  <c:v/>
                </c:pt>
                <c:pt idx="2734">
                  <c:v/>
                </c:pt>
                <c:pt idx="2735">
                  <c:v/>
                </c:pt>
                <c:pt idx="2736">
                  <c:v/>
                </c:pt>
                <c:pt idx="2737">
                  <c:v/>
                </c:pt>
                <c:pt idx="2738">
                  <c:v/>
                </c:pt>
                <c:pt idx="2739">
                  <c:v/>
                </c:pt>
                <c:pt idx="2740">
                  <c:v/>
                </c:pt>
                <c:pt idx="2741">
                  <c:v/>
                </c:pt>
                <c:pt idx="2742">
                  <c:v/>
                </c:pt>
                <c:pt idx="2743">
                  <c:v/>
                </c:pt>
                <c:pt idx="2744">
                  <c:v/>
                </c:pt>
                <c:pt idx="2745">
                  <c:v/>
                </c:pt>
                <c:pt idx="2746">
                  <c:v/>
                </c:pt>
                <c:pt idx="2747">
                  <c:v/>
                </c:pt>
                <c:pt idx="2748">
                  <c:v/>
                </c:pt>
                <c:pt idx="2749">
                  <c:v/>
                </c:pt>
                <c:pt idx="2750">
                  <c:v/>
                </c:pt>
                <c:pt idx="2751">
                  <c:v/>
                </c:pt>
                <c:pt idx="2752">
                  <c:v/>
                </c:pt>
                <c:pt idx="2753">
                  <c:v/>
                </c:pt>
                <c:pt idx="2754">
                  <c:v/>
                </c:pt>
                <c:pt idx="2755">
                  <c:v/>
                </c:pt>
                <c:pt idx="2756">
                  <c:v/>
                </c:pt>
                <c:pt idx="2757">
                  <c:v/>
                </c:pt>
                <c:pt idx="2758">
                  <c:v/>
                </c:pt>
                <c:pt idx="2759">
                  <c:v/>
                </c:pt>
                <c:pt idx="2760">
                  <c:v/>
                </c:pt>
                <c:pt idx="2761">
                  <c:v/>
                </c:pt>
                <c:pt idx="2762">
                  <c:v/>
                </c:pt>
                <c:pt idx="2763">
                  <c:v/>
                </c:pt>
                <c:pt idx="2764">
                  <c:v/>
                </c:pt>
                <c:pt idx="2765">
                  <c:v/>
                </c:pt>
                <c:pt idx="2766">
                  <c:v/>
                </c:pt>
                <c:pt idx="2767">
                  <c:v/>
                </c:pt>
                <c:pt idx="2768">
                  <c:v/>
                </c:pt>
                <c:pt idx="2769">
                  <c:v/>
                </c:pt>
                <c:pt idx="2770">
                  <c:v/>
                </c:pt>
                <c:pt idx="2771">
                  <c:v/>
                </c:pt>
                <c:pt idx="2772">
                  <c:v/>
                </c:pt>
                <c:pt idx="2773">
                  <c:v/>
                </c:pt>
                <c:pt idx="2774">
                  <c:v/>
                </c:pt>
                <c:pt idx="2775">
                  <c:v/>
                </c:pt>
                <c:pt idx="2776">
                  <c:v/>
                </c:pt>
                <c:pt idx="2777">
                  <c:v/>
                </c:pt>
                <c:pt idx="2778">
                  <c:v/>
                </c:pt>
                <c:pt idx="2779">
                  <c:v/>
                </c:pt>
                <c:pt idx="2780">
                  <c:v/>
                </c:pt>
                <c:pt idx="2781">
                  <c:v/>
                </c:pt>
                <c:pt idx="2782">
                  <c:v/>
                </c:pt>
                <c:pt idx="2783">
                  <c:v/>
                </c:pt>
                <c:pt idx="2784">
                  <c:v/>
                </c:pt>
                <c:pt idx="2785">
                  <c:v/>
                </c:pt>
                <c:pt idx="2786">
                  <c:v/>
                </c:pt>
                <c:pt idx="2787">
                  <c:v/>
                </c:pt>
                <c:pt idx="2788">
                  <c:v/>
                </c:pt>
                <c:pt idx="2789">
                  <c:v/>
                </c:pt>
                <c:pt idx="2790">
                  <c:v/>
                </c:pt>
                <c:pt idx="2791">
                  <c:v/>
                </c:pt>
                <c:pt idx="2792">
                  <c:v/>
                </c:pt>
                <c:pt idx="2793">
                  <c:v/>
                </c:pt>
                <c:pt idx="2794">
                  <c:v/>
                </c:pt>
                <c:pt idx="2795">
                  <c:v/>
                </c:pt>
                <c:pt idx="2796">
                  <c:v/>
                </c:pt>
                <c:pt idx="2797">
                  <c:v/>
                </c:pt>
                <c:pt idx="2798">
                  <c:v/>
                </c:pt>
                <c:pt idx="2799">
                  <c:v/>
                </c:pt>
                <c:pt idx="2800">
                  <c:v/>
                </c:pt>
                <c:pt idx="2801">
                  <c:v/>
                </c:pt>
                <c:pt idx="2802">
                  <c:v/>
                </c:pt>
                <c:pt idx="2803">
                  <c:v/>
                </c:pt>
                <c:pt idx="2804">
                  <c:v/>
                </c:pt>
                <c:pt idx="2805">
                  <c:v/>
                </c:pt>
                <c:pt idx="2806">
                  <c:v/>
                </c:pt>
                <c:pt idx="2807">
                  <c:v/>
                </c:pt>
                <c:pt idx="2808">
                  <c:v/>
                </c:pt>
                <c:pt idx="2809">
                  <c:v/>
                </c:pt>
                <c:pt idx="2810">
                  <c:v/>
                </c:pt>
                <c:pt idx="2811">
                  <c:v/>
                </c:pt>
                <c:pt idx="2812">
                  <c:v/>
                </c:pt>
                <c:pt idx="2813">
                  <c:v/>
                </c:pt>
                <c:pt idx="2814">
                  <c:v/>
                </c:pt>
                <c:pt idx="2815">
                  <c:v/>
                </c:pt>
                <c:pt idx="2816">
                  <c:v/>
                </c:pt>
                <c:pt idx="2817">
                  <c:v/>
                </c:pt>
                <c:pt idx="2818">
                  <c:v/>
                </c:pt>
                <c:pt idx="2819">
                  <c:v/>
                </c:pt>
                <c:pt idx="2820">
                  <c:v/>
                </c:pt>
                <c:pt idx="2821">
                  <c:v/>
                </c:pt>
                <c:pt idx="2822">
                  <c:v/>
                </c:pt>
                <c:pt idx="2823">
                  <c:v/>
                </c:pt>
                <c:pt idx="2824">
                  <c:v/>
                </c:pt>
                <c:pt idx="2825">
                  <c:v/>
                </c:pt>
                <c:pt idx="2826">
                  <c:v/>
                </c:pt>
                <c:pt idx="2827">
                  <c:v/>
                </c:pt>
                <c:pt idx="2828">
                  <c:v/>
                </c:pt>
                <c:pt idx="2829">
                  <c:v/>
                </c:pt>
                <c:pt idx="2830">
                  <c:v/>
                </c:pt>
                <c:pt idx="2831">
                  <c:v/>
                </c:pt>
                <c:pt idx="2832">
                  <c:v/>
                </c:pt>
                <c:pt idx="2833">
                  <c:v/>
                </c:pt>
                <c:pt idx="2834">
                  <c:v/>
                </c:pt>
                <c:pt idx="2835">
                  <c:v/>
                </c:pt>
                <c:pt idx="2836">
                  <c:v/>
                </c:pt>
                <c:pt idx="2837">
                  <c:v/>
                </c:pt>
                <c:pt idx="2838">
                  <c:v/>
                </c:pt>
                <c:pt idx="2839">
                  <c:v/>
                </c:pt>
                <c:pt idx="2840">
                  <c:v/>
                </c:pt>
                <c:pt idx="2841">
                  <c:v/>
                </c:pt>
                <c:pt idx="2842">
                  <c:v/>
                </c:pt>
                <c:pt idx="2843">
                  <c:v/>
                </c:pt>
                <c:pt idx="2844">
                  <c:v/>
                </c:pt>
                <c:pt idx="2845">
                  <c:v/>
                </c:pt>
                <c:pt idx="2846">
                  <c:v/>
                </c:pt>
                <c:pt idx="2847">
                  <c:v/>
                </c:pt>
                <c:pt idx="2848">
                  <c:v/>
                </c:pt>
                <c:pt idx="2849">
                  <c:v/>
                </c:pt>
                <c:pt idx="2850">
                  <c:v/>
                </c:pt>
                <c:pt idx="2851">
                  <c:v/>
                </c:pt>
                <c:pt idx="2852">
                  <c:v/>
                </c:pt>
                <c:pt idx="2853">
                  <c:v/>
                </c:pt>
                <c:pt idx="2854">
                  <c:v/>
                </c:pt>
                <c:pt idx="2855">
                  <c:v/>
                </c:pt>
                <c:pt idx="2856">
                  <c:v/>
                </c:pt>
                <c:pt idx="2857">
                  <c:v/>
                </c:pt>
                <c:pt idx="2858">
                  <c:v/>
                </c:pt>
                <c:pt idx="2859">
                  <c:v>3 Promille</c:v>
                </c:pt>
                <c:pt idx="2860">
                  <c:v>Alpa-Ludismes</c:v>
                </c:pt>
                <c:pt idx="2861">
                  <c:v>Alpa-Ludismes</c:v>
                </c:pt>
                <c:pt idx="2862">
                  <c:v>Alpa-Ludismes</c:v>
                </c:pt>
                <c:pt idx="2863">
                  <c:v>Alpa-Ludismes</c:v>
                </c:pt>
                <c:pt idx="2864">
                  <c:v>Alpa-Ludismes</c:v>
                </c:pt>
                <c:pt idx="2865">
                  <c:v>Alpa-Ludismes</c:v>
                </c:pt>
                <c:pt idx="2866">
                  <c:v>Alpa-Ludismes</c:v>
                </c:pt>
                <c:pt idx="2867">
                  <c:v>Alpa-Ludismes</c:v>
                </c:pt>
                <c:pt idx="2868">
                  <c:v>Boardgame Monkeys</c:v>
                </c:pt>
                <c:pt idx="2869">
                  <c:v>De Pionne</c:v>
                </c:pt>
                <c:pt idx="2870">
                  <c:v>De Pionne</c:v>
                </c:pt>
                <c:pt idx="2871">
                  <c:v>De Speeldoos</c:v>
                </c:pt>
                <c:pt idx="2872">
                  <c:v>De Speeldoos</c:v>
                </c:pt>
                <c:pt idx="2873">
                  <c:v>De Speeldoos</c:v>
                </c:pt>
                <c:pt idx="2874">
                  <c:v>De Speeldoos</c:v>
                </c:pt>
                <c:pt idx="2875">
                  <c:v>De Speeldoos</c:v>
                </c:pt>
                <c:pt idx="2876">
                  <c:v>De Speeldoos</c:v>
                </c:pt>
                <c:pt idx="2877">
                  <c:v>De Speltafel</c:v>
                </c:pt>
                <c:pt idx="2878">
                  <c:v>De Strateeg</c:v>
                </c:pt>
                <c:pt idx="2879">
                  <c:v>De Strateeg</c:v>
                </c:pt>
                <c:pt idx="2880">
                  <c:v>De Strateeg</c:v>
                </c:pt>
                <c:pt idx="2881">
                  <c:v>De Strateeg</c:v>
                </c:pt>
                <c:pt idx="2882">
                  <c:v>De Strateeg</c:v>
                </c:pt>
                <c:pt idx="2883">
                  <c:v>Forum Mortsel</c:v>
                </c:pt>
                <c:pt idx="2884">
                  <c:v>Goed Geluk</c:v>
                </c:pt>
                <c:pt idx="2885">
                  <c:v>Imagimonde</c:v>
                </c:pt>
                <c:pt idx="2886">
                  <c:v>Imagimonde</c:v>
                </c:pt>
                <c:pt idx="2887">
                  <c:v>Imagimonde</c:v>
                </c:pt>
                <c:pt idx="2888">
                  <c:v>In Ludo Veritas</c:v>
                </c:pt>
                <c:pt idx="2889">
                  <c:v>In Ludo Veritas</c:v>
                </c:pt>
                <c:pt idx="2890">
                  <c:v>In Ludo Veritas</c:v>
                </c:pt>
                <c:pt idx="2891">
                  <c:v>Mad Freddy</c:v>
                </c:pt>
                <c:pt idx="2892">
                  <c:v>Mad Freddy</c:v>
                </c:pt>
                <c:pt idx="2893">
                  <c:v>Natumys</c:v>
                </c:pt>
                <c:pt idx="2894">
                  <c:v>Speelduivel</c:v>
                </c:pt>
                <c:pt idx="2895">
                  <c:v>Speelduivel</c:v>
                </c:pt>
                <c:pt idx="2896">
                  <c:v>Speelduivel</c:v>
                </c:pt>
                <c:pt idx="2897">
                  <c:v>Speelduivel</c:v>
                </c:pt>
                <c:pt idx="2898">
                  <c:v>Speelduivel</c:v>
                </c:pt>
                <c:pt idx="2899">
                  <c:v>Speelduivel</c:v>
                </c:pt>
                <c:pt idx="2900">
                  <c:v>Spelen Op Zolder</c:v>
                </c:pt>
                <c:pt idx="2901">
                  <c:v>Spelen Op Zolder</c:v>
                </c:pt>
                <c:pt idx="2902">
                  <c:v>Spelen Op Zolder</c:v>
                </c:pt>
                <c:pt idx="2903">
                  <c:v>Spelen Op Zolder</c:v>
                </c:pt>
                <c:pt idx="2904">
                  <c:v>Spelen Op Zolder</c:v>
                </c:pt>
                <c:pt idx="2905">
                  <c:v>Spelen Op Zolder</c:v>
                </c:pt>
                <c:pt idx="2906">
                  <c:v>Spelen Op Zolder</c:v>
                </c:pt>
                <c:pt idx="2907">
                  <c:v>Spelen Op Zolder</c:v>
                </c:pt>
                <c:pt idx="2908">
                  <c:v>Spelen Op Zolder</c:v>
                </c:pt>
                <c:pt idx="2909">
                  <c:v>Spelen Op Zolder</c:v>
                </c:pt>
                <c:pt idx="2910">
                  <c:v>Spelen Op Zolder</c:v>
                </c:pt>
                <c:pt idx="2911">
                  <c:v>Spelen Op Zolder</c:v>
                </c:pt>
                <c:pt idx="2912">
                  <c:v>Spelen Op Zolder</c:v>
                </c:pt>
                <c:pt idx="2913">
                  <c:v>Spelen Op Zolder</c:v>
                </c:pt>
                <c:pt idx="2914">
                  <c:v>Spelen Op Zolder</c:v>
                </c:pt>
                <c:pt idx="2915">
                  <c:v>Spelen Op Zolder</c:v>
                </c:pt>
                <c:pt idx="2916">
                  <c:v>Spelen Op Zolder</c:v>
                </c:pt>
                <c:pt idx="2917">
                  <c:v>Spelen Op Zolder</c:v>
                </c:pt>
                <c:pt idx="2918">
                  <c:v>Spelen Op Zolder</c:v>
                </c:pt>
                <c:pt idx="2919">
                  <c:v>Spelen Op Zolder</c:v>
                </c:pt>
                <c:pt idx="2920">
                  <c:v>Spelen Op Zolder</c:v>
                </c:pt>
                <c:pt idx="2921">
                  <c:v>Spelen Op Zolder</c:v>
                </c:pt>
                <c:pt idx="2922">
                  <c:v>Spelen Op Zolder</c:v>
                </c:pt>
                <c:pt idx="2923">
                  <c:v>Spelen Op Zolder</c:v>
                </c:pt>
                <c:pt idx="2924">
                  <c:v>Spelen Op Zolder</c:v>
                </c:pt>
                <c:pt idx="2925">
                  <c:v>Spelen Op Zolder</c:v>
                </c:pt>
                <c:pt idx="2926">
                  <c:v>Spelen Op Zolder</c:v>
                </c:pt>
                <c:pt idx="2927">
                  <c:v>Spelen Op Zolder</c:v>
                </c:pt>
                <c:pt idx="2928">
                  <c:v>Spelen Op Zolder</c:v>
                </c:pt>
                <c:pt idx="2929">
                  <c:v>Spelen Op Zolder</c:v>
                </c:pt>
                <c:pt idx="2930">
                  <c:v>Spelen Op Zolder</c:v>
                </c:pt>
                <c:pt idx="2931">
                  <c:v>Spelen Op Zolder</c:v>
                </c:pt>
                <c:pt idx="2932">
                  <c:v>Spelen Op Zolder</c:v>
                </c:pt>
                <c:pt idx="2933">
                  <c:v>Spelen Op Zolder</c:v>
                </c:pt>
                <c:pt idx="2934">
                  <c:v>Spelen Op Zolder</c:v>
                </c:pt>
                <c:pt idx="2935">
                  <c:v>Spelen Op Zolder</c:v>
                </c:pt>
                <c:pt idx="2936">
                  <c:v>Spelen Op Zolder</c:v>
                </c:pt>
                <c:pt idx="2937">
                  <c:v>Spelen Op Zolder</c:v>
                </c:pt>
                <c:pt idx="2938">
                  <c:v>Spelen Op Zolder</c:v>
                </c:pt>
                <c:pt idx="2939">
                  <c:v>Spelen Op Zolder</c:v>
                </c:pt>
                <c:pt idx="2940">
                  <c:v>Spelen Op Zolder</c:v>
                </c:pt>
                <c:pt idx="2941">
                  <c:v>Spelen Op Zolder</c:v>
                </c:pt>
                <c:pt idx="2942">
                  <c:v>Spelen Op Zolder</c:v>
                </c:pt>
                <c:pt idx="2943">
                  <c:v>Spelen Op Zolder</c:v>
                </c:pt>
                <c:pt idx="2944">
                  <c:v>Spelen Op Zolder</c:v>
                </c:pt>
                <c:pt idx="2945">
                  <c:v>Spelen Op Zolder</c:v>
                </c:pt>
                <c:pt idx="2946">
                  <c:v>Spelen Op Zolder</c:v>
                </c:pt>
                <c:pt idx="2947">
                  <c:v>Spelen Op Zolder</c:v>
                </c:pt>
                <c:pt idx="2948">
                  <c:v>Spelen Op Zolder</c:v>
                </c:pt>
                <c:pt idx="2949">
                  <c:v>Spelen Op Zolder</c:v>
                </c:pt>
                <c:pt idx="2950">
                  <c:v>Spelen Op Zolder</c:v>
                </c:pt>
                <c:pt idx="2951">
                  <c:v>Spelen Op Zolder</c:v>
                </c:pt>
                <c:pt idx="2952">
                  <c:v>Spelen Op Zolder</c:v>
                </c:pt>
                <c:pt idx="2953">
                  <c:v>Spelen Op Zolder</c:v>
                </c:pt>
                <c:pt idx="2954">
                  <c:v>Spelen Op Zolder</c:v>
                </c:pt>
                <c:pt idx="2955">
                  <c:v>Spelen Op Zolder</c:v>
                </c:pt>
                <c:pt idx="2956">
                  <c:v>Spelen Op Zolder</c:v>
                </c:pt>
                <c:pt idx="2957">
                  <c:v>Spelen Op Zolder</c:v>
                </c:pt>
                <c:pt idx="2958">
                  <c:v>Spelen Op Zolder</c:v>
                </c:pt>
                <c:pt idx="2959">
                  <c:v>Spelen Op Zolder</c:v>
                </c:pt>
                <c:pt idx="2960">
                  <c:v>Spelen Op Zolder</c:v>
                </c:pt>
                <c:pt idx="2961">
                  <c:v>Spelen Op Zolder</c:v>
                </c:pt>
                <c:pt idx="2962">
                  <c:v>Spelen Op Zolder</c:v>
                </c:pt>
                <c:pt idx="2963">
                  <c:v>Spelen Op Zolder</c:v>
                </c:pt>
                <c:pt idx="2964">
                  <c:v>t Gezelschap</c:v>
                </c:pt>
                <c:pt idx="2965">
                  <c:v>t Gezelschap</c:v>
                </c:pt>
                <c:pt idx="2966">
                  <c:v>t Gezelschap</c:v>
                </c:pt>
                <c:pt idx="2967">
                  <c:v>t Gezelschap</c:v>
                </c:pt>
                <c:pt idx="2968">
                  <c:v>Teenentander</c:v>
                </c:pt>
                <c:pt idx="2969">
                  <c:v>Teenentander</c:v>
                </c:pt>
                <c:pt idx="2970">
                  <c:v>Teenentander</c:v>
                </c:pt>
                <c:pt idx="2971">
                  <c:v>Teenentander</c:v>
                </c:pt>
                <c:pt idx="2972">
                  <c:v>The Boardgame Society</c:v>
                </c:pt>
                <c:pt idx="2973">
                  <c:v>The Boardgame Society</c:v>
                </c:pt>
                <c:pt idx="2974">
                  <c:v>Tumblin' Dice</c:v>
                </c:pt>
                <c:pt idx="2975">
                  <c:v>Tumblin' Dice</c:v>
                </c:pt>
                <c:pt idx="2976">
                  <c:v>Tumblin' Dice</c:v>
                </c:pt>
                <c:pt idx="2977">
                  <c:v>Tumblin' Dice</c:v>
                </c:pt>
                <c:pt idx="2978">
                  <c:v>Twenty-Four</c:v>
                </c:pt>
                <c:pt idx="2979">
                  <c:v>Twenty-Four</c:v>
                </c:pt>
                <c:pt idx="2980">
                  <c:v>Winning Movez</c:v>
                </c:pt>
                <c:pt idx="2981">
                  <c:v>Winning Movez</c:v>
                </c:pt>
                <c:pt idx="2982">
                  <c:v>Winning Movez</c:v>
                </c:pt>
                <c:pt idx="2983">
                  <c:v>Winning Movez</c:v>
                </c:pt>
                <c:pt idx="2984">
                  <c:v>Woodland Mages</c:v>
                </c:pt>
                <c:pt idx="2985">
                  <c:v>x</c:v>
                </c:pt>
                <c:pt idx="2986">
                  <c:v>x</c:v>
                </c:pt>
                <c:pt idx="2987">
                  <c:v>x</c:v>
                </c:pt>
                <c:pt idx="2988">
                  <c:v>x</c:v>
                </c:pt>
                <c:pt idx="2989">
                  <c:v>x</c:v>
                </c:pt>
                <c:pt idx="2990">
                  <c:v>x</c:v>
                </c:pt>
                <c:pt idx="2991">
                  <c:v>x</c:v>
                </c:pt>
                <c:pt idx="2992">
                  <c:v>x</c:v>
                </c:pt>
                <c:pt idx="2993">
                  <c:v>x</c:v>
                </c:pt>
                <c:pt idx="2994">
                  <c:v>x</c:v>
                </c:pt>
                <c:pt idx="2995">
                  <c:v>x</c:v>
                </c:pt>
                <c:pt idx="2996">
                  <c:v>x</c:v>
                </c:pt>
                <c:pt idx="2997">
                  <c:v>x</c:v>
                </c:pt>
                <c:pt idx="2998">
                  <c:v>x</c:v>
                </c:pt>
                <c:pt idx="2999">
                  <c:v>x</c:v>
                </c:pt>
                <c:pt idx="3000">
                  <c:v>Ja</c:v>
                </c:pt>
                <c:pt idx="3001">
                  <c:v/>
                </c:pt>
                <c:pt idx="3002">
                  <c:v>Ja</c:v>
                </c:pt>
                <c:pt idx="3003">
                  <c:v/>
                </c:pt>
                <c:pt idx="3004">
                  <c:v>Ja</c:v>
                </c:pt>
                <c:pt idx="3005">
                  <c:v>Ja</c:v>
                </c:pt>
                <c:pt idx="3006">
                  <c:v>Ja</c:v>
                </c:pt>
                <c:pt idx="3007">
                  <c:v>Ja</c:v>
                </c:pt>
                <c:pt idx="3008">
                  <c:v/>
                </c:pt>
                <c:pt idx="3009">
                  <c:v/>
                </c:pt>
                <c:pt idx="3010">
                  <c:v/>
                </c:pt>
                <c:pt idx="3011">
                  <c:v/>
                </c:pt>
                <c:pt idx="3012">
                  <c:v/>
                </c:pt>
                <c:pt idx="3013">
                  <c:v/>
                </c:pt>
                <c:pt idx="3014">
                  <c:v/>
                </c:pt>
                <c:pt idx="3015">
                  <c:v/>
                </c:pt>
                <c:pt idx="3016">
                  <c:v/>
                </c:pt>
                <c:pt idx="3017">
                  <c:v>Ja</c:v>
                </c:pt>
                <c:pt idx="3018">
                  <c:v>Ja</c:v>
                </c:pt>
                <c:pt idx="3019">
                  <c:v>Ja</c:v>
                </c:pt>
                <c:pt idx="3020">
                  <c:v/>
                </c:pt>
                <c:pt idx="3021">
                  <c:v/>
                </c:pt>
                <c:pt idx="3022">
                  <c:v/>
                </c:pt>
                <c:pt idx="3023">
                  <c:v/>
                </c:pt>
                <c:pt idx="3024">
                  <c:v/>
                </c:pt>
                <c:pt idx="3025">
                  <c:v/>
                </c:pt>
                <c:pt idx="3026">
                  <c:v/>
                </c:pt>
                <c:pt idx="3027">
                  <c:v/>
                </c:pt>
                <c:pt idx="3028">
                  <c:v/>
                </c:pt>
                <c:pt idx="3029">
                  <c:v>Ja</c:v>
                </c:pt>
                <c:pt idx="3030">
                  <c:v/>
                </c:pt>
                <c:pt idx="3031">
                  <c:v/>
                </c:pt>
                <c:pt idx="3032">
                  <c:v/>
                </c:pt>
                <c:pt idx="3033">
                  <c:v>Ja</c:v>
                </c:pt>
                <c:pt idx="3034">
                  <c:v/>
                </c:pt>
                <c:pt idx="3035">
                  <c:v/>
                </c:pt>
                <c:pt idx="3036">
                  <c:v>Ja</c:v>
                </c:pt>
                <c:pt idx="3037">
                  <c:v/>
                </c:pt>
                <c:pt idx="3038">
                  <c:v/>
                </c:pt>
                <c:pt idx="3039">
                  <c:v/>
                </c:pt>
                <c:pt idx="3040">
                  <c:v/>
                </c:pt>
                <c:pt idx="3041">
                  <c:v>Ja</c:v>
                </c:pt>
                <c:pt idx="3042">
                  <c:v>Ja</c:v>
                </c:pt>
                <c:pt idx="3043">
                  <c:v/>
                </c:pt>
                <c:pt idx="3044">
                  <c:v/>
                </c:pt>
                <c:pt idx="3045">
                  <c:v/>
                </c:pt>
                <c:pt idx="3046">
                  <c:v/>
                </c:pt>
                <c:pt idx="3047">
                  <c:v/>
                </c:pt>
                <c:pt idx="3048">
                  <c:v/>
                </c:pt>
                <c:pt idx="3049">
                  <c:v/>
                </c:pt>
                <c:pt idx="3050">
                  <c:v/>
                </c:pt>
                <c:pt idx="3051">
                  <c:v/>
                </c:pt>
                <c:pt idx="3052">
                  <c:v/>
                </c:pt>
                <c:pt idx="3053">
                  <c:v/>
                </c:pt>
                <c:pt idx="3054">
                  <c:v/>
                </c:pt>
                <c:pt idx="3055">
                  <c:v/>
                </c:pt>
                <c:pt idx="3056">
                  <c:v/>
                </c:pt>
                <c:pt idx="3057">
                  <c:v/>
                </c:pt>
                <c:pt idx="3058">
                  <c:v/>
                </c:pt>
                <c:pt idx="3059">
                  <c:v/>
                </c:pt>
                <c:pt idx="3060">
                  <c:v>Ja</c:v>
                </c:pt>
                <c:pt idx="3061">
                  <c:v/>
                </c:pt>
                <c:pt idx="3062">
                  <c:v>Ja</c:v>
                </c:pt>
                <c:pt idx="3063">
                  <c:v/>
                </c:pt>
                <c:pt idx="3064">
                  <c:v/>
                </c:pt>
                <c:pt idx="3065">
                  <c:v/>
                </c:pt>
                <c:pt idx="3066">
                  <c:v>Ja</c:v>
                </c:pt>
                <c:pt idx="3067">
                  <c:v/>
                </c:pt>
                <c:pt idx="3068">
                  <c:v/>
                </c:pt>
                <c:pt idx="3069">
                  <c:v/>
                </c:pt>
                <c:pt idx="3070">
                  <c:v/>
                </c:pt>
                <c:pt idx="3071">
                  <c:v/>
                </c:pt>
                <c:pt idx="3072">
                  <c:v/>
                </c:pt>
                <c:pt idx="3073">
                  <c:v/>
                </c:pt>
                <c:pt idx="3074">
                  <c:v/>
                </c:pt>
                <c:pt idx="3075">
                  <c:v/>
                </c:pt>
                <c:pt idx="3076">
                  <c:v/>
                </c:pt>
                <c:pt idx="3077">
                  <c:v/>
                </c:pt>
                <c:pt idx="3078">
                  <c:v/>
                </c:pt>
                <c:pt idx="3079">
                  <c:v/>
                </c:pt>
                <c:pt idx="3080">
                  <c:v/>
                </c:pt>
                <c:pt idx="3081">
                  <c:v/>
                </c:pt>
                <c:pt idx="3082">
                  <c:v/>
                </c:pt>
                <c:pt idx="3083">
                  <c:v>Ja</c:v>
                </c:pt>
                <c:pt idx="3084">
                  <c:v/>
                </c:pt>
                <c:pt idx="3085">
                  <c:v/>
                </c:pt>
                <c:pt idx="3086">
                  <c:v/>
                </c:pt>
                <c:pt idx="3087">
                  <c:v>Ja</c:v>
                </c:pt>
                <c:pt idx="3088">
                  <c:v/>
                </c:pt>
                <c:pt idx="3089">
                  <c:v/>
                </c:pt>
                <c:pt idx="3090">
                  <c:v/>
                </c:pt>
                <c:pt idx="3091">
                  <c:v/>
                </c:pt>
                <c:pt idx="3092">
                  <c:v/>
                </c:pt>
                <c:pt idx="3093">
                  <c:v/>
                </c:pt>
                <c:pt idx="3094">
                  <c:v/>
                </c:pt>
                <c:pt idx="3095">
                  <c:v/>
                </c:pt>
                <c:pt idx="3096">
                  <c:v/>
                </c:pt>
                <c:pt idx="3097">
                  <c:v/>
                </c:pt>
                <c:pt idx="3098">
                  <c:v/>
                </c:pt>
                <c:pt idx="3099">
                  <c:v>Ja</c:v>
                </c:pt>
                <c:pt idx="3100">
                  <c:v/>
                </c:pt>
                <c:pt idx="3101">
                  <c:v/>
                </c:pt>
                <c:pt idx="3102">
                  <c:v/>
                </c:pt>
                <c:pt idx="3103">
                  <c:v/>
                </c:pt>
                <c:pt idx="3104">
                  <c:v/>
                </c:pt>
                <c:pt idx="3105">
                  <c:v>Ja</c:v>
                </c:pt>
                <c:pt idx="3106">
                  <c:v/>
                </c:pt>
                <c:pt idx="3107">
                  <c:v/>
                </c:pt>
                <c:pt idx="3108">
                  <c:v>Ja</c:v>
                </c:pt>
                <c:pt idx="3109">
                  <c:v/>
                </c:pt>
                <c:pt idx="3110">
                  <c:v/>
                </c:pt>
                <c:pt idx="3111">
                  <c:v>Ja</c:v>
                </c:pt>
                <c:pt idx="3112">
                  <c:v/>
                </c:pt>
                <c:pt idx="3113">
                  <c:v/>
                </c:pt>
                <c:pt idx="3114">
                  <c:v/>
                </c:pt>
                <c:pt idx="3115">
                  <c:v/>
                </c:pt>
                <c:pt idx="3116">
                  <c:v/>
                </c:pt>
                <c:pt idx="3117">
                  <c:v/>
                </c:pt>
                <c:pt idx="3118">
                  <c:v/>
                </c:pt>
                <c:pt idx="3119">
                  <c:v/>
                </c:pt>
                <c:pt idx="3120">
                  <c:v/>
                </c:pt>
                <c:pt idx="3121">
                  <c:v/>
                </c:pt>
                <c:pt idx="3122">
                  <c:v/>
                </c:pt>
                <c:pt idx="3123">
                  <c:v/>
                </c:pt>
                <c:pt idx="3124">
                  <c:v/>
                </c:pt>
                <c:pt idx="3125">
                  <c:v/>
                </c:pt>
                <c:pt idx="3126">
                  <c:v/>
                </c:pt>
                <c:pt idx="3127">
                  <c:v/>
                </c:pt>
                <c:pt idx="3128">
                  <c:v/>
                </c:pt>
                <c:pt idx="3129">
                  <c:v/>
                </c:pt>
                <c:pt idx="3130">
                  <c:v/>
                </c:pt>
                <c:pt idx="3131">
                  <c:v/>
                </c:pt>
                <c:pt idx="3132">
                  <c:v/>
                </c:pt>
                <c:pt idx="3133">
                  <c:v/>
                </c:pt>
                <c:pt idx="3134">
                  <c:v>Ja</c:v>
                </c:pt>
                <c:pt idx="3135">
                  <c:v/>
                </c:pt>
                <c:pt idx="3136">
                  <c:v/>
                </c:pt>
                <c:pt idx="3137">
                  <c:v/>
                </c:pt>
                <c:pt idx="3138">
                  <c:v/>
                </c:pt>
                <c:pt idx="3139">
                  <c:v/>
                </c:pt>
                <c:pt idx="3140">
                  <c:v/>
                </c:pt>
                <c:pt idx="3141">
                  <c:v/>
                </c:pt>
                <c:pt idx="3142">
                  <c:v/>
                </c:pt>
                <c:pt idx="3143">
                  <c:v/>
                </c:pt>
                <c:pt idx="3144">
                  <c:v/>
                </c:pt>
                <c:pt idx="3145">
                  <c:v/>
                </c:pt>
                <c:pt idx="3146">
                  <c:v/>
                </c:pt>
                <c:pt idx="3147">
                  <c:v/>
                </c:pt>
                <c:pt idx="3148">
                  <c:v/>
                </c:pt>
                <c:pt idx="3149">
                  <c:v/>
                </c:pt>
                <c:pt idx="3150">
                  <c:v/>
                </c:pt>
                <c:pt idx="3151">
                  <c:v/>
                </c:pt>
                <c:pt idx="3152">
                  <c:v/>
                </c:pt>
                <c:pt idx="3153">
                  <c:v/>
                </c:pt>
                <c:pt idx="3154">
                  <c:v/>
                </c:pt>
                <c:pt idx="3155">
                  <c:v/>
                </c:pt>
                <c:pt idx="3156">
                  <c:v/>
                </c:pt>
                <c:pt idx="3157">
                  <c:v/>
                </c:pt>
                <c:pt idx="3158">
                  <c:v/>
                </c:pt>
                <c:pt idx="3159">
                  <c:v/>
                </c:pt>
                <c:pt idx="3160">
                  <c:v/>
                </c:pt>
                <c:pt idx="3161">
                  <c:v/>
                </c:pt>
                <c:pt idx="3162">
                  <c:v/>
                </c:pt>
                <c:pt idx="3163">
                  <c:v/>
                </c:pt>
                <c:pt idx="3164">
                  <c:v/>
                </c:pt>
                <c:pt idx="3165">
                  <c:v/>
                </c:pt>
                <c:pt idx="3166">
                  <c:v/>
                </c:pt>
                <c:pt idx="3167">
                  <c:v/>
                </c:pt>
                <c:pt idx="3168">
                  <c:v/>
                </c:pt>
                <c:pt idx="3169">
                  <c:v/>
                </c:pt>
                <c:pt idx="3170">
                  <c:v/>
                </c:pt>
                <c:pt idx="3171">
                  <c:v/>
                </c:pt>
                <c:pt idx="3172">
                  <c:v/>
                </c:pt>
                <c:pt idx="3173">
                  <c:v/>
                </c:pt>
                <c:pt idx="3174">
                  <c:v/>
                </c:pt>
                <c:pt idx="3175">
                  <c:v/>
                </c:pt>
                <c:pt idx="3176">
                  <c:v/>
                </c:pt>
                <c:pt idx="3177">
                  <c:v/>
                </c:pt>
                <c:pt idx="3178">
                  <c:v/>
                </c:pt>
                <c:pt idx="3179">
                  <c:v/>
                </c:pt>
                <c:pt idx="3180">
                  <c:v/>
                </c:pt>
                <c:pt idx="3181">
                  <c:v/>
                </c:pt>
                <c:pt idx="3182">
                  <c:v/>
                </c:pt>
                <c:pt idx="3183">
                  <c:v/>
                </c:pt>
                <c:pt idx="3184">
                  <c:v/>
                </c:pt>
                <c:pt idx="3185">
                  <c:v/>
                </c:pt>
                <c:pt idx="3186">
                  <c:v/>
                </c:pt>
                <c:pt idx="3187">
                  <c:v/>
                </c:pt>
                <c:pt idx="3188">
                  <c:v/>
                </c:pt>
                <c:pt idx="3189">
                  <c:v/>
                </c:pt>
                <c:pt idx="3190">
                  <c:v/>
                </c:pt>
                <c:pt idx="3191">
                  <c:v/>
                </c:pt>
                <c:pt idx="3192">
                  <c:v/>
                </c:pt>
                <c:pt idx="3193">
                  <c:v/>
                </c:pt>
                <c:pt idx="3194">
                  <c:v/>
                </c:pt>
                <c:pt idx="3195">
                  <c:v/>
                </c:pt>
                <c:pt idx="3196">
                  <c:v/>
                </c:pt>
                <c:pt idx="3197">
                  <c:v/>
                </c:pt>
                <c:pt idx="3198">
                  <c:v/>
                </c:pt>
                <c:pt idx="3199">
                  <c:v/>
                </c:pt>
                <c:pt idx="3200">
                  <c:v/>
                </c:pt>
                <c:pt idx="3201">
                  <c:v/>
                </c:pt>
                <c:pt idx="3202">
                  <c:v/>
                </c:pt>
                <c:pt idx="3203">
                  <c:v/>
                </c:pt>
                <c:pt idx="3204">
                  <c:v/>
                </c:pt>
                <c:pt idx="3205">
                  <c:v/>
                </c:pt>
                <c:pt idx="3206">
                  <c:v/>
                </c:pt>
                <c:pt idx="3207">
                  <c:v/>
                </c:pt>
                <c:pt idx="3208">
                  <c:v/>
                </c:pt>
                <c:pt idx="3209">
                  <c:v/>
                </c:pt>
                <c:pt idx="3210">
                  <c:v/>
                </c:pt>
                <c:pt idx="3211">
                  <c:v/>
                </c:pt>
                <c:pt idx="3212">
                  <c:v/>
                </c:pt>
                <c:pt idx="3213">
                  <c:v/>
                </c:pt>
                <c:pt idx="3214">
                  <c:v/>
                </c:pt>
                <c:pt idx="3215">
                  <c:v/>
                </c:pt>
                <c:pt idx="3216">
                  <c:v/>
                </c:pt>
                <c:pt idx="3217">
                  <c:v/>
                </c:pt>
                <c:pt idx="3218">
                  <c:v/>
                </c:pt>
                <c:pt idx="3219">
                  <c:v/>
                </c:pt>
                <c:pt idx="3220">
                  <c:v/>
                </c:pt>
                <c:pt idx="3221">
                  <c:v/>
                </c:pt>
                <c:pt idx="3222">
                  <c:v/>
                </c:pt>
                <c:pt idx="3223">
                  <c:v/>
                </c:pt>
                <c:pt idx="3224">
                  <c:v/>
                </c:pt>
                <c:pt idx="3225">
                  <c:v/>
                </c:pt>
                <c:pt idx="3226">
                  <c:v/>
                </c:pt>
                <c:pt idx="3227">
                  <c:v/>
                </c:pt>
                <c:pt idx="3228">
                  <c:v/>
                </c:pt>
                <c:pt idx="3229">
                  <c:v/>
                </c:pt>
                <c:pt idx="3230">
                  <c:v/>
                </c:pt>
                <c:pt idx="3231">
                  <c:v/>
                </c:pt>
                <c:pt idx="3232">
                  <c:v/>
                </c:pt>
                <c:pt idx="3233">
                  <c:v/>
                </c:pt>
                <c:pt idx="3234">
                  <c:v/>
                </c:pt>
                <c:pt idx="3235">
                  <c:v/>
                </c:pt>
                <c:pt idx="3236">
                  <c:v/>
                </c:pt>
                <c:pt idx="3237">
                  <c:v/>
                </c:pt>
                <c:pt idx="3238">
                  <c:v/>
                </c:pt>
                <c:pt idx="3239">
                  <c:v/>
                </c:pt>
                <c:pt idx="3240">
                  <c:v/>
                </c:pt>
                <c:pt idx="3241">
                  <c:v/>
                </c:pt>
                <c:pt idx="3242">
                  <c:v/>
                </c:pt>
                <c:pt idx="3243">
                  <c:v/>
                </c:pt>
                <c:pt idx="3244">
                  <c:v/>
                </c:pt>
                <c:pt idx="3245">
                  <c:v/>
                </c:pt>
                <c:pt idx="3246">
                  <c:v/>
                </c:pt>
                <c:pt idx="3247">
                  <c:v/>
                </c:pt>
                <c:pt idx="3248">
                  <c:v/>
                </c:pt>
                <c:pt idx="3249">
                  <c:v/>
                </c:pt>
                <c:pt idx="3250">
                  <c:v/>
                </c:pt>
                <c:pt idx="3251">
                  <c:v/>
                </c:pt>
                <c:pt idx="3252">
                  <c:v/>
                </c:pt>
                <c:pt idx="3253">
                  <c:v/>
                </c:pt>
                <c:pt idx="3254">
                  <c:v/>
                </c:pt>
                <c:pt idx="3255">
                  <c:v/>
                </c:pt>
                <c:pt idx="3256">
                  <c:v/>
                </c:pt>
                <c:pt idx="3257">
                  <c:v/>
                </c:pt>
                <c:pt idx="3258">
                  <c:v/>
                </c:pt>
                <c:pt idx="3259">
                  <c:v/>
                </c:pt>
                <c:pt idx="3260">
                  <c:v/>
                </c:pt>
                <c:pt idx="3261">
                  <c:v/>
                </c:pt>
                <c:pt idx="3262">
                  <c:v/>
                </c:pt>
                <c:pt idx="3263">
                  <c:v/>
                </c:pt>
                <c:pt idx="3264">
                  <c:v/>
                </c:pt>
                <c:pt idx="3265">
                  <c:v/>
                </c:pt>
                <c:pt idx="3266">
                  <c:v/>
                </c:pt>
                <c:pt idx="3267">
                  <c:v/>
                </c:pt>
                <c:pt idx="3268">
                  <c:v/>
                </c:pt>
                <c:pt idx="3269">
                  <c:v/>
                </c:pt>
                <c:pt idx="3270">
                  <c:v/>
                </c:pt>
                <c:pt idx="3271">
                  <c:v/>
                </c:pt>
                <c:pt idx="3272">
                  <c:v/>
                </c:pt>
                <c:pt idx="3273">
                  <c:v/>
                </c:pt>
                <c:pt idx="3274">
                  <c:v/>
                </c:pt>
                <c:pt idx="3275">
                  <c:v/>
                </c:pt>
                <c:pt idx="3276">
                  <c:v/>
                </c:pt>
                <c:pt idx="3277">
                  <c:v/>
                </c:pt>
                <c:pt idx="3278">
                  <c:v/>
                </c:pt>
                <c:pt idx="3279">
                  <c:v/>
                </c:pt>
                <c:pt idx="3280">
                  <c:v/>
                </c:pt>
                <c:pt idx="3281">
                  <c:v/>
                </c:pt>
                <c:pt idx="3282">
                  <c:v/>
                </c:pt>
                <c:pt idx="3283">
                  <c:v/>
                </c:pt>
                <c:pt idx="3284">
                  <c:v/>
                </c:pt>
                <c:pt idx="3285">
                  <c:v/>
                </c:pt>
                <c:pt idx="3286">
                  <c:v/>
                </c:pt>
                <c:pt idx="3287">
                  <c:v/>
                </c:pt>
                <c:pt idx="3288">
                  <c:v/>
                </c:pt>
                <c:pt idx="3289">
                  <c:v/>
                </c:pt>
                <c:pt idx="3290">
                  <c:v/>
                </c:pt>
                <c:pt idx="3291">
                  <c:v/>
                </c:pt>
                <c:pt idx="3292">
                  <c:v/>
                </c:pt>
                <c:pt idx="3293">
                  <c:v/>
                </c:pt>
                <c:pt idx="3294">
                  <c:v/>
                </c:pt>
                <c:pt idx="3295">
                  <c:v/>
                </c:pt>
                <c:pt idx="3296">
                  <c:v/>
                </c:pt>
                <c:pt idx="3297">
                  <c:v/>
                </c:pt>
                <c:pt idx="3298">
                  <c:v/>
                </c:pt>
                <c:pt idx="3299">
                  <c:v/>
                </c:pt>
                <c:pt idx="3300">
                  <c:v/>
                </c:pt>
                <c:pt idx="3301">
                  <c:v/>
                </c:pt>
                <c:pt idx="3302">
                  <c:v/>
                </c:pt>
                <c:pt idx="3303">
                  <c:v/>
                </c:pt>
                <c:pt idx="3304">
                  <c:v/>
                </c:pt>
                <c:pt idx="3305">
                  <c:v/>
                </c:pt>
                <c:pt idx="3306">
                  <c:v/>
                </c:pt>
                <c:pt idx="3307">
                  <c:v/>
                </c:pt>
                <c:pt idx="3308">
                  <c:v/>
                </c:pt>
                <c:pt idx="3309">
                  <c:v/>
                </c:pt>
                <c:pt idx="3310">
                  <c:v/>
                </c:pt>
                <c:pt idx="3311">
                  <c:v/>
                </c:pt>
                <c:pt idx="3312">
                  <c:v/>
                </c:pt>
                <c:pt idx="3313">
                  <c:v/>
                </c:pt>
                <c:pt idx="3314">
                  <c:v/>
                </c:pt>
                <c:pt idx="3315">
                  <c:v/>
                </c:pt>
                <c:pt idx="3316">
                  <c:v/>
                </c:pt>
                <c:pt idx="3317">
                  <c:v/>
                </c:pt>
                <c:pt idx="3318">
                  <c:v/>
                </c:pt>
                <c:pt idx="3319">
                  <c:v/>
                </c:pt>
                <c:pt idx="3320">
                  <c:v/>
                </c:pt>
                <c:pt idx="3321">
                  <c:v/>
                </c:pt>
                <c:pt idx="3322">
                  <c:v/>
                </c:pt>
                <c:pt idx="3323">
                  <c:v/>
                </c:pt>
                <c:pt idx="3324">
                  <c:v/>
                </c:pt>
                <c:pt idx="3325">
                  <c:v/>
                </c:pt>
                <c:pt idx="3326">
                  <c:v/>
                </c:pt>
                <c:pt idx="3327">
                  <c:v/>
                </c:pt>
                <c:pt idx="3328">
                  <c:v/>
                </c:pt>
                <c:pt idx="3329">
                  <c:v/>
                </c:pt>
                <c:pt idx="3330">
                  <c:v/>
                </c:pt>
                <c:pt idx="3331">
                  <c:v/>
                </c:pt>
                <c:pt idx="3332">
                  <c:v/>
                </c:pt>
                <c:pt idx="3333">
                  <c:v/>
                </c:pt>
                <c:pt idx="3334">
                  <c:v/>
                </c:pt>
                <c:pt idx="3335">
                  <c:v/>
                </c:pt>
                <c:pt idx="3336">
                  <c:v/>
                </c:pt>
                <c:pt idx="3337">
                  <c:v/>
                </c:pt>
                <c:pt idx="3338">
                  <c:v/>
                </c:pt>
                <c:pt idx="3339">
                  <c:v/>
                </c:pt>
                <c:pt idx="3340">
                  <c:v/>
                </c:pt>
                <c:pt idx="3341">
                  <c:v/>
                </c:pt>
                <c:pt idx="3342">
                  <c:v/>
                </c:pt>
                <c:pt idx="3343">
                  <c:v/>
                </c:pt>
                <c:pt idx="3344">
                  <c:v/>
                </c:pt>
                <c:pt idx="3345">
                  <c:v/>
                </c:pt>
                <c:pt idx="3346">
                  <c:v/>
                </c:pt>
                <c:pt idx="3347">
                  <c:v/>
                </c:pt>
                <c:pt idx="3348">
                  <c:v/>
                </c:pt>
                <c:pt idx="3349">
                  <c:v/>
                </c:pt>
                <c:pt idx="3350">
                  <c:v/>
                </c:pt>
                <c:pt idx="3351">
                  <c:v/>
                </c:pt>
                <c:pt idx="3352">
                  <c:v/>
                </c:pt>
                <c:pt idx="3353">
                  <c:v/>
                </c:pt>
                <c:pt idx="3354">
                  <c:v/>
                </c:pt>
                <c:pt idx="3355">
                  <c:v/>
                </c:pt>
                <c:pt idx="3356">
                  <c:v/>
                </c:pt>
                <c:pt idx="3357">
                  <c:v/>
                </c:pt>
                <c:pt idx="3358">
                  <c:v/>
                </c:pt>
                <c:pt idx="3359">
                  <c:v/>
                </c:pt>
                <c:pt idx="3360">
                  <c:v/>
                </c:pt>
                <c:pt idx="3361">
                  <c:v/>
                </c:pt>
                <c:pt idx="3362">
                  <c:v/>
                </c:pt>
                <c:pt idx="3363">
                  <c:v/>
                </c:pt>
                <c:pt idx="3364">
                  <c:v/>
                </c:pt>
                <c:pt idx="3365">
                  <c:v/>
                </c:pt>
                <c:pt idx="3366">
                  <c:v/>
                </c:pt>
                <c:pt idx="3367">
                  <c:v/>
                </c:pt>
                <c:pt idx="3368">
                  <c:v/>
                </c:pt>
                <c:pt idx="3369">
                  <c:v/>
                </c:pt>
                <c:pt idx="3370">
                  <c:v/>
                </c:pt>
                <c:pt idx="3371">
                  <c:v/>
                </c:pt>
                <c:pt idx="3372">
                  <c:v/>
                </c:pt>
                <c:pt idx="3373">
                  <c:v/>
                </c:pt>
                <c:pt idx="3374">
                  <c:v/>
                </c:pt>
                <c:pt idx="3375">
                  <c:v/>
                </c:pt>
                <c:pt idx="3376">
                  <c:v/>
                </c:pt>
                <c:pt idx="3377">
                  <c:v/>
                </c:pt>
                <c:pt idx="3378">
                  <c:v/>
                </c:pt>
                <c:pt idx="3379">
                  <c:v/>
                </c:pt>
                <c:pt idx="3380">
                  <c:v/>
                </c:pt>
                <c:pt idx="3381">
                  <c:v/>
                </c:pt>
                <c:pt idx="3382">
                  <c:v/>
                </c:pt>
                <c:pt idx="3383">
                  <c:v/>
                </c:pt>
                <c:pt idx="3384">
                  <c:v/>
                </c:pt>
                <c:pt idx="3385">
                  <c:v/>
                </c:pt>
                <c:pt idx="3386">
                  <c:v/>
                </c:pt>
                <c:pt idx="3387">
                  <c:v/>
                </c:pt>
                <c:pt idx="3388">
                  <c:v/>
                </c:pt>
                <c:pt idx="3389">
                  <c:v/>
                </c:pt>
                <c:pt idx="3390">
                  <c:v/>
                </c:pt>
                <c:pt idx="3391">
                  <c:v/>
                </c:pt>
                <c:pt idx="3392">
                  <c:v/>
                </c:pt>
                <c:pt idx="3393">
                  <c:v/>
                </c:pt>
                <c:pt idx="3394">
                  <c:v/>
                </c:pt>
                <c:pt idx="3395">
                  <c:v/>
                </c:pt>
                <c:pt idx="3396">
                  <c:v/>
                </c:pt>
                <c:pt idx="3397">
                  <c:v/>
                </c:pt>
                <c:pt idx="3398">
                  <c:v/>
                </c:pt>
                <c:pt idx="3399">
                  <c:v/>
                </c:pt>
                <c:pt idx="3400">
                  <c:v/>
                </c:pt>
                <c:pt idx="3401">
                  <c:v/>
                </c:pt>
                <c:pt idx="3402">
                  <c:v/>
                </c:pt>
                <c:pt idx="3403">
                  <c:v/>
                </c:pt>
                <c:pt idx="3404">
                  <c:v/>
                </c:pt>
                <c:pt idx="3405">
                  <c:v/>
                </c:pt>
                <c:pt idx="3406">
                  <c:v/>
                </c:pt>
                <c:pt idx="3407">
                  <c:v/>
                </c:pt>
                <c:pt idx="3408">
                  <c:v/>
                </c:pt>
                <c:pt idx="3409">
                  <c:v/>
                </c:pt>
                <c:pt idx="3410">
                  <c:v/>
                </c:pt>
                <c:pt idx="3411">
                  <c:v/>
                </c:pt>
                <c:pt idx="3412">
                  <c:v/>
                </c:pt>
                <c:pt idx="3413">
                  <c:v/>
                </c:pt>
                <c:pt idx="3414">
                  <c:v/>
                </c:pt>
                <c:pt idx="3415">
                  <c:v/>
                </c:pt>
                <c:pt idx="3416">
                  <c:v/>
                </c:pt>
                <c:pt idx="3417">
                  <c:v/>
                </c:pt>
                <c:pt idx="3418">
                  <c:v/>
                </c:pt>
                <c:pt idx="3419">
                  <c:v/>
                </c:pt>
                <c:pt idx="3420">
                  <c:v/>
                </c:pt>
                <c:pt idx="3421">
                  <c:v/>
                </c:pt>
                <c:pt idx="3422">
                  <c:v/>
                </c:pt>
                <c:pt idx="3423">
                  <c:v/>
                </c:pt>
                <c:pt idx="3424">
                  <c:v/>
                </c:pt>
                <c:pt idx="3425">
                  <c:v/>
                </c:pt>
                <c:pt idx="3426">
                  <c:v/>
                </c:pt>
                <c:pt idx="3427">
                  <c:v/>
                </c:pt>
                <c:pt idx="3428">
                  <c:v/>
                </c:pt>
                <c:pt idx="3429">
                  <c:v/>
                </c:pt>
                <c:pt idx="3430">
                  <c:v/>
                </c:pt>
                <c:pt idx="3431">
                  <c:v/>
                </c:pt>
                <c:pt idx="3432">
                  <c:v/>
                </c:pt>
                <c:pt idx="3433">
                  <c:v/>
                </c:pt>
                <c:pt idx="3434">
                  <c:v/>
                </c:pt>
                <c:pt idx="3435">
                  <c:v/>
                </c:pt>
                <c:pt idx="3436">
                  <c:v/>
                </c:pt>
                <c:pt idx="3437">
                  <c:v/>
                </c:pt>
                <c:pt idx="3438">
                  <c:v/>
                </c:pt>
                <c:pt idx="3439">
                  <c:v/>
                </c:pt>
                <c:pt idx="3440">
                  <c:v/>
                </c:pt>
                <c:pt idx="3441">
                  <c:v/>
                </c:pt>
                <c:pt idx="3442">
                  <c:v/>
                </c:pt>
                <c:pt idx="3443">
                  <c:v/>
                </c:pt>
                <c:pt idx="3444">
                  <c:v/>
                </c:pt>
                <c:pt idx="3445">
                  <c:v/>
                </c:pt>
                <c:pt idx="3446">
                  <c:v/>
                </c:pt>
                <c:pt idx="3447">
                  <c:v/>
                </c:pt>
                <c:pt idx="3448">
                  <c:v/>
                </c:pt>
                <c:pt idx="3449">
                  <c:v/>
                </c:pt>
                <c:pt idx="3450">
                  <c:v/>
                </c:pt>
                <c:pt idx="3451">
                  <c:v/>
                </c:pt>
                <c:pt idx="3452">
                  <c:v/>
                </c:pt>
                <c:pt idx="3453">
                  <c:v/>
                </c:pt>
                <c:pt idx="3454">
                  <c:v/>
                </c:pt>
                <c:pt idx="3455">
                  <c:v/>
                </c:pt>
                <c:pt idx="3456">
                  <c:v/>
                </c:pt>
                <c:pt idx="3457">
                  <c:v/>
                </c:pt>
                <c:pt idx="3458">
                  <c:v/>
                </c:pt>
                <c:pt idx="3459">
                  <c:v/>
                </c:pt>
                <c:pt idx="3460">
                  <c:v/>
                </c:pt>
                <c:pt idx="3461">
                  <c:v/>
                </c:pt>
                <c:pt idx="3462">
                  <c:v/>
                </c:pt>
                <c:pt idx="3463">
                  <c:v/>
                </c:pt>
                <c:pt idx="3464">
                  <c:v/>
                </c:pt>
                <c:pt idx="3465">
                  <c:v/>
                </c:pt>
                <c:pt idx="3466">
                  <c:v/>
                </c:pt>
                <c:pt idx="3467">
                  <c:v/>
                </c:pt>
                <c:pt idx="3468">
                  <c:v/>
                </c:pt>
                <c:pt idx="3469">
                  <c:v/>
                </c:pt>
                <c:pt idx="3470">
                  <c:v/>
                </c:pt>
                <c:pt idx="3471">
                  <c:v/>
                </c:pt>
                <c:pt idx="3472">
                  <c:v/>
                </c:pt>
                <c:pt idx="3473">
                  <c:v/>
                </c:pt>
                <c:pt idx="3474">
                  <c:v/>
                </c:pt>
                <c:pt idx="3475">
                  <c:v/>
                </c:pt>
                <c:pt idx="3476">
                  <c:v/>
                </c:pt>
                <c:pt idx="3477">
                  <c:v/>
                </c:pt>
                <c:pt idx="3478">
                  <c:v/>
                </c:pt>
                <c:pt idx="3479">
                  <c:v/>
                </c:pt>
                <c:pt idx="3480">
                  <c:v/>
                </c:pt>
                <c:pt idx="3481">
                  <c:v/>
                </c:pt>
                <c:pt idx="3482">
                  <c:v/>
                </c:pt>
                <c:pt idx="3483">
                  <c:v/>
                </c:pt>
                <c:pt idx="3484">
                  <c:v/>
                </c:pt>
                <c:pt idx="3485">
                  <c:v/>
                </c:pt>
                <c:pt idx="3486">
                  <c:v/>
                </c:pt>
                <c:pt idx="3487">
                  <c:v/>
                </c:pt>
                <c:pt idx="3488">
                  <c:v/>
                </c:pt>
                <c:pt idx="3489">
                  <c:v/>
                </c:pt>
                <c:pt idx="3490">
                  <c:v/>
                </c:pt>
                <c:pt idx="3491">
                  <c:v/>
                </c:pt>
                <c:pt idx="3492">
                  <c:v/>
                </c:pt>
                <c:pt idx="3493">
                  <c:v/>
                </c:pt>
                <c:pt idx="3494">
                  <c:v/>
                </c:pt>
                <c:pt idx="3495">
                  <c:v/>
                </c:pt>
                <c:pt idx="3496">
                  <c:v/>
                </c:pt>
                <c:pt idx="3497">
                  <c:v/>
                </c:pt>
                <c:pt idx="3498">
                  <c:v/>
                </c:pt>
                <c:pt idx="3499">
                  <c:v/>
                </c:pt>
                <c:pt idx="3500">
                  <c:v/>
                </c:pt>
                <c:pt idx="3501">
                  <c:v/>
                </c:pt>
                <c:pt idx="3502">
                  <c:v/>
                </c:pt>
                <c:pt idx="3503">
                  <c:v/>
                </c:pt>
                <c:pt idx="3504">
                  <c:v/>
                </c:pt>
                <c:pt idx="3505">
                  <c:v/>
                </c:pt>
                <c:pt idx="3506">
                  <c:v/>
                </c:pt>
                <c:pt idx="3507">
                  <c:v/>
                </c:pt>
                <c:pt idx="3508">
                  <c:v/>
                </c:pt>
                <c:pt idx="3509">
                  <c:v/>
                </c:pt>
                <c:pt idx="3510">
                  <c:v/>
                </c:pt>
                <c:pt idx="3511">
                  <c:v/>
                </c:pt>
                <c:pt idx="3512">
                  <c:v/>
                </c:pt>
                <c:pt idx="3513">
                  <c:v/>
                </c:pt>
                <c:pt idx="3514">
                  <c:v/>
                </c:pt>
                <c:pt idx="3515">
                  <c:v/>
                </c:pt>
                <c:pt idx="3516">
                  <c:v/>
                </c:pt>
                <c:pt idx="3517">
                  <c:v/>
                </c:pt>
                <c:pt idx="3518">
                  <c:v/>
                </c:pt>
                <c:pt idx="3519">
                  <c:v/>
                </c:pt>
                <c:pt idx="3520">
                  <c:v/>
                </c:pt>
                <c:pt idx="3521">
                  <c:v/>
                </c:pt>
                <c:pt idx="3522">
                  <c:v/>
                </c:pt>
                <c:pt idx="3523">
                  <c:v/>
                </c:pt>
                <c:pt idx="3524">
                  <c:v/>
                </c:pt>
                <c:pt idx="3525">
                  <c:v/>
                </c:pt>
                <c:pt idx="3526">
                  <c:v/>
                </c:pt>
                <c:pt idx="3527">
                  <c:v/>
                </c:pt>
                <c:pt idx="3528">
                  <c:v/>
                </c:pt>
                <c:pt idx="3529">
                  <c:v/>
                </c:pt>
                <c:pt idx="3530">
                  <c:v/>
                </c:pt>
                <c:pt idx="3531">
                  <c:v/>
                </c:pt>
                <c:pt idx="3532">
                  <c:v/>
                </c:pt>
                <c:pt idx="3533">
                  <c:v/>
                </c:pt>
                <c:pt idx="3534">
                  <c:v/>
                </c:pt>
                <c:pt idx="3535">
                  <c:v/>
                </c:pt>
                <c:pt idx="3536">
                  <c:v/>
                </c:pt>
                <c:pt idx="3537">
                  <c:v/>
                </c:pt>
                <c:pt idx="3538">
                  <c:v/>
                </c:pt>
                <c:pt idx="3539">
                  <c:v/>
                </c:pt>
                <c:pt idx="3540">
                  <c:v/>
                </c:pt>
                <c:pt idx="3541">
                  <c:v/>
                </c:pt>
                <c:pt idx="3542">
                  <c:v/>
                </c:pt>
                <c:pt idx="3543">
                  <c:v/>
                </c:pt>
                <c:pt idx="3544">
                  <c:v/>
                </c:pt>
                <c:pt idx="3545">
                  <c:v/>
                </c:pt>
                <c:pt idx="3546">
                  <c:v/>
                </c:pt>
                <c:pt idx="3547">
                  <c:v/>
                </c:pt>
                <c:pt idx="3548">
                  <c:v/>
                </c:pt>
                <c:pt idx="3549">
                  <c:v/>
                </c:pt>
                <c:pt idx="3550">
                  <c:v/>
                </c:pt>
                <c:pt idx="3551">
                  <c:v/>
                </c:pt>
                <c:pt idx="3552">
                  <c:v/>
                </c:pt>
                <c:pt idx="3553">
                  <c:v/>
                </c:pt>
                <c:pt idx="3554">
                  <c:v/>
                </c:pt>
                <c:pt idx="3555">
                  <c:v/>
                </c:pt>
                <c:pt idx="3556">
                  <c:v/>
                </c:pt>
                <c:pt idx="3557">
                  <c:v/>
                </c:pt>
                <c:pt idx="3558">
                  <c:v/>
                </c:pt>
                <c:pt idx="3559">
                  <c:v/>
                </c:pt>
                <c:pt idx="3560">
                  <c:v/>
                </c:pt>
                <c:pt idx="3561">
                  <c:v/>
                </c:pt>
                <c:pt idx="3562">
                  <c:v/>
                </c:pt>
                <c:pt idx="3563">
                  <c:v/>
                </c:pt>
                <c:pt idx="3564">
                  <c:v/>
                </c:pt>
                <c:pt idx="3565">
                  <c:v/>
                </c:pt>
                <c:pt idx="3566">
                  <c:v/>
                </c:pt>
                <c:pt idx="3567">
                  <c:v/>
                </c:pt>
                <c:pt idx="3568">
                  <c:v/>
                </c:pt>
                <c:pt idx="3569">
                  <c:v/>
                </c:pt>
                <c:pt idx="3570">
                  <c:v/>
                </c:pt>
                <c:pt idx="3571">
                  <c:v/>
                </c:pt>
                <c:pt idx="3572">
                  <c:v/>
                </c:pt>
                <c:pt idx="3573">
                  <c:v/>
                </c:pt>
                <c:pt idx="3574">
                  <c:v/>
                </c:pt>
                <c:pt idx="3575">
                  <c:v/>
                </c:pt>
                <c:pt idx="3576">
                  <c:v/>
                </c:pt>
                <c:pt idx="3577">
                  <c:v/>
                </c:pt>
                <c:pt idx="3578">
                  <c:v/>
                </c:pt>
                <c:pt idx="3579">
                  <c:v/>
                </c:pt>
                <c:pt idx="3580">
                  <c:v/>
                </c:pt>
                <c:pt idx="3581">
                  <c:v/>
                </c:pt>
                <c:pt idx="3582">
                  <c:v/>
                </c:pt>
                <c:pt idx="3583">
                  <c:v/>
                </c:pt>
                <c:pt idx="3584">
                  <c:v/>
                </c:pt>
                <c:pt idx="3585">
                  <c:v/>
                </c:pt>
                <c:pt idx="3586">
                  <c:v/>
                </c:pt>
                <c:pt idx="3587">
                  <c:v/>
                </c:pt>
                <c:pt idx="3588">
                  <c:v/>
                </c:pt>
                <c:pt idx="3589">
                  <c:v/>
                </c:pt>
                <c:pt idx="3590">
                  <c:v/>
                </c:pt>
                <c:pt idx="3591">
                  <c:v/>
                </c:pt>
                <c:pt idx="3592">
                  <c:v/>
                </c:pt>
                <c:pt idx="3593">
                  <c:v/>
                </c:pt>
                <c:pt idx="3594">
                  <c:v/>
                </c:pt>
                <c:pt idx="3595">
                  <c:v/>
                </c:pt>
                <c:pt idx="3596">
                  <c:v/>
                </c:pt>
                <c:pt idx="3597">
                  <c:v/>
                </c:pt>
                <c:pt idx="3598">
                  <c:v/>
                </c:pt>
                <c:pt idx="3599">
                  <c:v/>
                </c:pt>
                <c:pt idx="3600">
                  <c:v>Die Burgen von Burgund Kaartspel</c:v>
                </c:pt>
                <c:pt idx="3601">
                  <c:v>Zooloretto</c:v>
                </c:pt>
                <c:pt idx="3602">
                  <c:v>De Kolonisten van Catan</c:v>
                </c:pt>
                <c:pt idx="3603">
                  <c:v>Taverna</c:v>
                </c:pt>
                <c:pt idx="3604">
                  <c:v>Die Burgen von Burgund Kaartspel</c:v>
                </c:pt>
                <c:pt idx="3605">
                  <c:v>Machi Koro</c:v>
                </c:pt>
                <c:pt idx="3606">
                  <c:v>Die Burgen von Burgund Kaartspel</c:v>
                </c:pt>
                <c:pt idx="3607">
                  <c:v>Avonturenland</c:v>
                </c:pt>
                <c:pt idx="3608">
                  <c:v>La Isla</c:v>
                </c:pt>
                <c:pt idx="3609">
                  <c:v>De Kolonisten van Catan</c:v>
                </c:pt>
                <c:pt idx="3610">
                  <c:v>Avonturenland</c:v>
                </c:pt>
                <c:pt idx="3611">
                  <c:v>Stenen tijdperk</c:v>
                </c:pt>
                <c:pt idx="3612">
                  <c:v>Cottage Garden</c:v>
                </c:pt>
                <c:pt idx="3613">
                  <c:v>Mangrovia</c:v>
                </c:pt>
                <c:pt idx="3614">
                  <c:v>De Kolonisten van Catan</c:v>
                </c:pt>
                <c:pt idx="3615">
                  <c:v>Cottage Garden</c:v>
                </c:pt>
                <c:pt idx="3616">
                  <c:v>La Isla</c:v>
                </c:pt>
                <c:pt idx="3617">
                  <c:v>La Isla</c:v>
                </c:pt>
                <c:pt idx="3618">
                  <c:v>Stenen tijdperk</c:v>
                </c:pt>
                <c:pt idx="3619">
                  <c:v>La Isla</c:v>
                </c:pt>
                <c:pt idx="3620">
                  <c:v>Legends</c:v>
                </c:pt>
                <c:pt idx="3621">
                  <c:v>La Isla</c:v>
                </c:pt>
                <c:pt idx="3622">
                  <c:v>Stenen tijdperk</c:v>
                </c:pt>
                <c:pt idx="3623">
                  <c:v>Cottage Garden</c:v>
                </c:pt>
                <c:pt idx="3624">
                  <c:v>Stenen tijdperk</c:v>
                </c:pt>
                <c:pt idx="3625">
                  <c:v>Stenen tijdperk</c:v>
                </c:pt>
                <c:pt idx="3626">
                  <c:v>Rummikub</c:v>
                </c:pt>
                <c:pt idx="3627">
                  <c:v>Cottage Garden</c:v>
                </c:pt>
                <c:pt idx="3628">
                  <c:v>Machi Koro</c:v>
                </c:pt>
                <c:pt idx="3629">
                  <c:v>Mangrovia</c:v>
                </c:pt>
                <c:pt idx="3630">
                  <c:v>Machiavelli</c:v>
                </c:pt>
                <c:pt idx="3631">
                  <c:v>Cottage Garden</c:v>
                </c:pt>
                <c:pt idx="3632">
                  <c:v>Stenen tijdperk</c:v>
                </c:pt>
                <c:pt idx="3633">
                  <c:v>Legends</c:v>
                </c:pt>
                <c:pt idx="3634">
                  <c:v>Stenen tijdperk</c:v>
                </c:pt>
                <c:pt idx="3635">
                  <c:v>Mangrovia</c:v>
                </c:pt>
                <c:pt idx="3636">
                  <c:v>Rummikub</c:v>
                </c:pt>
                <c:pt idx="3637">
                  <c:v>Avonturenland</c:v>
                </c:pt>
                <c:pt idx="3638">
                  <c:v>Stenen tijdperk</c:v>
                </c:pt>
                <c:pt idx="3639">
                  <c:v>La Isla</c:v>
                </c:pt>
                <c:pt idx="3640">
                  <c:v>Stenen tijdperk</c:v>
                </c:pt>
                <c:pt idx="3641">
                  <c:v>Taverna</c:v>
                </c:pt>
                <c:pt idx="3642">
                  <c:v>Die Burgen von Burgund Kaartspel</c:v>
                </c:pt>
                <c:pt idx="3643">
                  <c:v>Machi Koro</c:v>
                </c:pt>
                <c:pt idx="3644">
                  <c:v>De Kolonisten van Catan</c:v>
                </c:pt>
                <c:pt idx="3645">
                  <c:v>De Kolonisten van Catan</c:v>
                </c:pt>
                <c:pt idx="3646">
                  <c:v>Stenen tijdperk</c:v>
                </c:pt>
                <c:pt idx="3647">
                  <c:v>Mangrovia</c:v>
                </c:pt>
                <c:pt idx="3648">
                  <c:v>Mangrovia</c:v>
                </c:pt>
                <c:pt idx="3649">
                  <c:v>Mangrovia</c:v>
                </c:pt>
                <c:pt idx="3650">
                  <c:v>De Kolonisten van Catan</c:v>
                </c:pt>
                <c:pt idx="3651">
                  <c:v>Stenen tijdperk</c:v>
                </c:pt>
                <c:pt idx="3652">
                  <c:v>Die Burgen von Burgund Kaartspel</c:v>
                </c:pt>
                <c:pt idx="3653">
                  <c:v>De Kolonisten van Catan</c:v>
                </c:pt>
                <c:pt idx="3654">
                  <c:v>Rummikub</c:v>
                </c:pt>
                <c:pt idx="3655">
                  <c:v>La Isla</c:v>
                </c:pt>
                <c:pt idx="3656">
                  <c:v>Avonturenland</c:v>
                </c:pt>
                <c:pt idx="3657">
                  <c:v>La Isla</c:v>
                </c:pt>
                <c:pt idx="3658">
                  <c:v>De Kolonisten van Catan</c:v>
                </c:pt>
                <c:pt idx="3659">
                  <c:v>Legends</c:v>
                </c:pt>
                <c:pt idx="3660">
                  <c:v>Die Burgen von Burgund Kaartspel</c:v>
                </c:pt>
                <c:pt idx="3661">
                  <c:v>Stenen tijdperk</c:v>
                </c:pt>
                <c:pt idx="3662">
                  <c:v>Cottage Garden</c:v>
                </c:pt>
                <c:pt idx="3663">
                  <c:v>Machiavelli</c:v>
                </c:pt>
                <c:pt idx="3664">
                  <c:v>Machi Koro</c:v>
                </c:pt>
                <c:pt idx="3665">
                  <c:v>Rummikub</c:v>
                </c:pt>
                <c:pt idx="3666">
                  <c:v>Stenen tijdperk</c:v>
                </c:pt>
                <c:pt idx="3667">
                  <c:v>Machi Koro</c:v>
                </c:pt>
                <c:pt idx="3668">
                  <c:v>Machi Koro</c:v>
                </c:pt>
                <c:pt idx="3669">
                  <c:v>De Kolonisten van Catan</c:v>
                </c:pt>
                <c:pt idx="3670">
                  <c:v>Die Burgen von Burgund Kaartspel</c:v>
                </c:pt>
                <c:pt idx="3671">
                  <c:v>Die Burgen von Burgund Kaartspel</c:v>
                </c:pt>
                <c:pt idx="3672">
                  <c:v>Machiavelli</c:v>
                </c:pt>
                <c:pt idx="3673">
                  <c:v>Die Burgen von Burgund Kaartspel</c:v>
                </c:pt>
                <c:pt idx="3674">
                  <c:v>Rummikub</c:v>
                </c:pt>
                <c:pt idx="3675">
                  <c:v>Avonturenland</c:v>
                </c:pt>
                <c:pt idx="3676">
                  <c:v>Rummikub</c:v>
                </c:pt>
                <c:pt idx="3677">
                  <c:v>Cottage Garden</c:v>
                </c:pt>
                <c:pt idx="3678">
                  <c:v>Cottage Garden</c:v>
                </c:pt>
                <c:pt idx="3679">
                  <c:v>Machiavelli</c:v>
                </c:pt>
                <c:pt idx="3680">
                  <c:v>Rummikub</c:v>
                </c:pt>
                <c:pt idx="3681">
                  <c:v>La Isla</c:v>
                </c:pt>
                <c:pt idx="3682">
                  <c:v/>
                </c:pt>
                <c:pt idx="3683">
                  <c:v>Cottage Garden</c:v>
                </c:pt>
                <c:pt idx="3684">
                  <c:v/>
                </c:pt>
                <c:pt idx="3685">
                  <c:v>Machi Koro</c:v>
                </c:pt>
                <c:pt idx="3686">
                  <c:v>Avonturenland</c:v>
                </c:pt>
                <c:pt idx="3687">
                  <c:v>La Isla</c:v>
                </c:pt>
                <c:pt idx="3688">
                  <c:v>Die Burgen von Burgund Kaartspel</c:v>
                </c:pt>
                <c:pt idx="3689">
                  <c:v>Cottage Garden</c:v>
                </c:pt>
                <c:pt idx="3690">
                  <c:v>Cottage Garden</c:v>
                </c:pt>
                <c:pt idx="3691">
                  <c:v>La Isla</c:v>
                </c:pt>
                <c:pt idx="3692">
                  <c:v>Zooloretto</c:v>
                </c:pt>
                <c:pt idx="3693">
                  <c:v>De Kolonisten van Catan</c:v>
                </c:pt>
                <c:pt idx="3694">
                  <c:v>Stenen tijdperk</c:v>
                </c:pt>
                <c:pt idx="3695">
                  <c:v>Rummikub</c:v>
                </c:pt>
                <c:pt idx="3696">
                  <c:v>Machi Koro</c:v>
                </c:pt>
                <c:pt idx="3697">
                  <c:v>Stenen tijdperk</c:v>
                </c:pt>
                <c:pt idx="3698">
                  <c:v>Machi Koro</c:v>
                </c:pt>
                <c:pt idx="3699">
                  <c:v>Mangrovia</c:v>
                </c:pt>
                <c:pt idx="3700">
                  <c:v>De Kolonisten van Catan</c:v>
                </c:pt>
                <c:pt idx="3701">
                  <c:v>La Isla</c:v>
                </c:pt>
                <c:pt idx="3702">
                  <c:v>Taverna</c:v>
                </c:pt>
                <c:pt idx="3703">
                  <c:v>Cottage Garden</c:v>
                </c:pt>
                <c:pt idx="3704">
                  <c:v>Cottage Garden</c:v>
                </c:pt>
                <c:pt idx="3705">
                  <c:v>Avonturenland</c:v>
                </c:pt>
                <c:pt idx="3706">
                  <c:v>Zooloretto</c:v>
                </c:pt>
                <c:pt idx="3707">
                  <c:v>Machi Koro</c:v>
                </c:pt>
                <c:pt idx="3708">
                  <c:v>Stenen tijdperk</c:v>
                </c:pt>
                <c:pt idx="3709">
                  <c:v>Stenen tijdperk</c:v>
                </c:pt>
                <c:pt idx="3710">
                  <c:v>Stenen tijdperk</c:v>
                </c:pt>
                <c:pt idx="3711">
                  <c:v>Cottage Garden</c:v>
                </c:pt>
                <c:pt idx="3712">
                  <c:v>Avonturenland</c:v>
                </c:pt>
                <c:pt idx="3713">
                  <c:v>Avonturenland</c:v>
                </c:pt>
                <c:pt idx="3714">
                  <c:v>La Isla</c:v>
                </c:pt>
                <c:pt idx="3715">
                  <c:v>Stenen tijdperk</c:v>
                </c:pt>
                <c:pt idx="3716">
                  <c:v>Mangrovia</c:v>
                </c:pt>
                <c:pt idx="3717">
                  <c:v>Avonturenland</c:v>
                </c:pt>
                <c:pt idx="3718">
                  <c:v>Legends</c:v>
                </c:pt>
                <c:pt idx="3719">
                  <c:v/>
                </c:pt>
                <c:pt idx="3720">
                  <c:v>Avonturenland</c:v>
                </c:pt>
                <c:pt idx="3721">
                  <c:v/>
                </c:pt>
                <c:pt idx="3722">
                  <c:v>Mangrovia</c:v>
                </c:pt>
                <c:pt idx="3723">
                  <c:v>Mangrovia</c:v>
                </c:pt>
                <c:pt idx="3724">
                  <c:v>De Kolonisten van Catan</c:v>
                </c:pt>
                <c:pt idx="3725">
                  <c:v>Stenen tijdperk</c:v>
                </c:pt>
                <c:pt idx="3726">
                  <c:v/>
                </c:pt>
                <c:pt idx="3727">
                  <c:v>La Isla</c:v>
                </c:pt>
                <c:pt idx="3728">
                  <c:v>Avonturenland</c:v>
                </c:pt>
                <c:pt idx="3729">
                  <c:v>Cottage Garden</c:v>
                </c:pt>
                <c:pt idx="3730">
                  <c:v>La Isla</c:v>
                </c:pt>
                <c:pt idx="3731">
                  <c:v>Cottage Garden</c:v>
                </c:pt>
                <c:pt idx="3732">
                  <c:v/>
                </c:pt>
                <c:pt idx="3733">
                  <c:v>Zooloretto</c:v>
                </c:pt>
                <c:pt idx="3734">
                  <c:v>La Isla</c:v>
                </c:pt>
                <c:pt idx="3735">
                  <c:v>Die Burgen von Burgund Kaartspel</c:v>
                </c:pt>
                <c:pt idx="3736">
                  <c:v>Machiavelli</c:v>
                </c:pt>
                <c:pt idx="3737">
                  <c:v>Taverna</c:v>
                </c:pt>
                <c:pt idx="3738">
                  <c:v>Zooloretto</c:v>
                </c:pt>
                <c:pt idx="3739">
                  <c:v/>
                </c:pt>
                <c:pt idx="3740">
                  <c:v>Die Burgen von Burgund Kaartspel</c:v>
                </c:pt>
                <c:pt idx="3741">
                  <c:v/>
                </c:pt>
                <c:pt idx="3742">
                  <c:v/>
                </c:pt>
                <c:pt idx="3743">
                  <c:v/>
                </c:pt>
                <c:pt idx="3744">
                  <c:v/>
                </c:pt>
                <c:pt idx="3745">
                  <c:v/>
                </c:pt>
                <c:pt idx="3746">
                  <c:v/>
                </c:pt>
                <c:pt idx="3747">
                  <c:v/>
                </c:pt>
                <c:pt idx="3748">
                  <c:v/>
                </c:pt>
                <c:pt idx="3749">
                  <c:v/>
                </c:pt>
                <c:pt idx="3750">
                  <c:v/>
                </c:pt>
                <c:pt idx="3751">
                  <c:v/>
                </c:pt>
                <c:pt idx="3752">
                  <c:v/>
                </c:pt>
                <c:pt idx="3753">
                  <c:v/>
                </c:pt>
                <c:pt idx="3754">
                  <c:v/>
                </c:pt>
                <c:pt idx="3755">
                  <c:v/>
                </c:pt>
                <c:pt idx="3756">
                  <c:v/>
                </c:pt>
                <c:pt idx="3757">
                  <c:v/>
                </c:pt>
                <c:pt idx="3758">
                  <c:v/>
                </c:pt>
                <c:pt idx="3759">
                  <c:v/>
                </c:pt>
                <c:pt idx="3760">
                  <c:v/>
                </c:pt>
                <c:pt idx="3761">
                  <c:v/>
                </c:pt>
                <c:pt idx="3762">
                  <c:v/>
                </c:pt>
                <c:pt idx="3763">
                  <c:v/>
                </c:pt>
                <c:pt idx="3764">
                  <c:v/>
                </c:pt>
                <c:pt idx="3765">
                  <c:v/>
                </c:pt>
                <c:pt idx="3766">
                  <c:v/>
                </c:pt>
                <c:pt idx="3767">
                  <c:v/>
                </c:pt>
                <c:pt idx="3768">
                  <c:v/>
                </c:pt>
                <c:pt idx="3769">
                  <c:v/>
                </c:pt>
                <c:pt idx="3770">
                  <c:v/>
                </c:pt>
                <c:pt idx="3771">
                  <c:v/>
                </c:pt>
                <c:pt idx="3772">
                  <c:v/>
                </c:pt>
                <c:pt idx="3773">
                  <c:v/>
                </c:pt>
                <c:pt idx="3774">
                  <c:v/>
                </c:pt>
                <c:pt idx="3775">
                  <c:v/>
                </c:pt>
                <c:pt idx="3776">
                  <c:v/>
                </c:pt>
                <c:pt idx="3777">
                  <c:v/>
                </c:pt>
                <c:pt idx="3778">
                  <c:v/>
                </c:pt>
                <c:pt idx="3779">
                  <c:v/>
                </c:pt>
                <c:pt idx="3780">
                  <c:v/>
                </c:pt>
                <c:pt idx="3781">
                  <c:v/>
                </c:pt>
                <c:pt idx="3782">
                  <c:v/>
                </c:pt>
                <c:pt idx="3783">
                  <c:v/>
                </c:pt>
                <c:pt idx="3784">
                  <c:v/>
                </c:pt>
                <c:pt idx="3785">
                  <c:v/>
                </c:pt>
                <c:pt idx="3786">
                  <c:v/>
                </c:pt>
                <c:pt idx="3787">
                  <c:v/>
                </c:pt>
                <c:pt idx="3788">
                  <c:v/>
                </c:pt>
                <c:pt idx="3789">
                  <c:v/>
                </c:pt>
                <c:pt idx="3790">
                  <c:v/>
                </c:pt>
                <c:pt idx="3791">
                  <c:v/>
                </c:pt>
                <c:pt idx="3792">
                  <c:v/>
                </c:pt>
                <c:pt idx="3793">
                  <c:v/>
                </c:pt>
                <c:pt idx="3794">
                  <c:v/>
                </c:pt>
                <c:pt idx="3795">
                  <c:v/>
                </c:pt>
                <c:pt idx="3796">
                  <c:v/>
                </c:pt>
                <c:pt idx="3797">
                  <c:v/>
                </c:pt>
                <c:pt idx="3798">
                  <c:v/>
                </c:pt>
                <c:pt idx="3799">
                  <c:v/>
                </c:pt>
                <c:pt idx="3800">
                  <c:v/>
                </c:pt>
                <c:pt idx="3801">
                  <c:v/>
                </c:pt>
                <c:pt idx="3802">
                  <c:v/>
                </c:pt>
                <c:pt idx="3803">
                  <c:v/>
                </c:pt>
                <c:pt idx="3804">
                  <c:v/>
                </c:pt>
                <c:pt idx="3805">
                  <c:v/>
                </c:pt>
                <c:pt idx="3806">
                  <c:v/>
                </c:pt>
                <c:pt idx="3807">
                  <c:v/>
                </c:pt>
                <c:pt idx="3808">
                  <c:v/>
                </c:pt>
                <c:pt idx="3809">
                  <c:v/>
                </c:pt>
                <c:pt idx="3810">
                  <c:v/>
                </c:pt>
                <c:pt idx="3811">
                  <c:v/>
                </c:pt>
                <c:pt idx="3812">
                  <c:v/>
                </c:pt>
                <c:pt idx="3813">
                  <c:v/>
                </c:pt>
                <c:pt idx="3814">
                  <c:v/>
                </c:pt>
                <c:pt idx="3815">
                  <c:v/>
                </c:pt>
                <c:pt idx="3816">
                  <c:v/>
                </c:pt>
                <c:pt idx="3817">
                  <c:v/>
                </c:pt>
                <c:pt idx="3818">
                  <c:v/>
                </c:pt>
                <c:pt idx="3819">
                  <c:v/>
                </c:pt>
                <c:pt idx="3820">
                  <c:v/>
                </c:pt>
                <c:pt idx="3821">
                  <c:v/>
                </c:pt>
                <c:pt idx="3822">
                  <c:v/>
                </c:pt>
                <c:pt idx="3823">
                  <c:v/>
                </c:pt>
                <c:pt idx="3824">
                  <c:v/>
                </c:pt>
                <c:pt idx="3825">
                  <c:v/>
                </c:pt>
                <c:pt idx="3826">
                  <c:v/>
                </c:pt>
                <c:pt idx="3827">
                  <c:v/>
                </c:pt>
                <c:pt idx="3828">
                  <c:v/>
                </c:pt>
                <c:pt idx="3829">
                  <c:v/>
                </c:pt>
                <c:pt idx="3830">
                  <c:v/>
                </c:pt>
                <c:pt idx="3831">
                  <c:v/>
                </c:pt>
                <c:pt idx="3832">
                  <c:v/>
                </c:pt>
                <c:pt idx="3833">
                  <c:v/>
                </c:pt>
                <c:pt idx="3834">
                  <c:v/>
                </c:pt>
                <c:pt idx="3835">
                  <c:v/>
                </c:pt>
                <c:pt idx="3836">
                  <c:v/>
                </c:pt>
                <c:pt idx="3837">
                  <c:v/>
                </c:pt>
                <c:pt idx="3838">
                  <c:v/>
                </c:pt>
                <c:pt idx="3839">
                  <c:v/>
                </c:pt>
                <c:pt idx="3840">
                  <c:v/>
                </c:pt>
                <c:pt idx="3841">
                  <c:v/>
                </c:pt>
                <c:pt idx="3842">
                  <c:v/>
                </c:pt>
                <c:pt idx="3843">
                  <c:v/>
                </c:pt>
                <c:pt idx="3844">
                  <c:v/>
                </c:pt>
                <c:pt idx="3845">
                  <c:v/>
                </c:pt>
                <c:pt idx="3846">
                  <c:v/>
                </c:pt>
                <c:pt idx="3847">
                  <c:v/>
                </c:pt>
                <c:pt idx="3848">
                  <c:v/>
                </c:pt>
                <c:pt idx="3849">
                  <c:v/>
                </c:pt>
                <c:pt idx="3850">
                  <c:v/>
                </c:pt>
                <c:pt idx="3851">
                  <c:v/>
                </c:pt>
                <c:pt idx="3852">
                  <c:v/>
                </c:pt>
                <c:pt idx="3853">
                  <c:v/>
                </c:pt>
                <c:pt idx="3854">
                  <c:v/>
                </c:pt>
                <c:pt idx="3855">
                  <c:v/>
                </c:pt>
                <c:pt idx="3856">
                  <c:v/>
                </c:pt>
                <c:pt idx="3857">
                  <c:v/>
                </c:pt>
                <c:pt idx="3858">
                  <c:v/>
                </c:pt>
                <c:pt idx="3859">
                  <c:v/>
                </c:pt>
                <c:pt idx="3860">
                  <c:v/>
                </c:pt>
                <c:pt idx="3861">
                  <c:v/>
                </c:pt>
                <c:pt idx="3862">
                  <c:v/>
                </c:pt>
                <c:pt idx="3863">
                  <c:v/>
                </c:pt>
                <c:pt idx="3864">
                  <c:v/>
                </c:pt>
                <c:pt idx="3865">
                  <c:v/>
                </c:pt>
                <c:pt idx="3866">
                  <c:v/>
                </c:pt>
                <c:pt idx="3867">
                  <c:v/>
                </c:pt>
                <c:pt idx="3868">
                  <c:v/>
                </c:pt>
                <c:pt idx="3869">
                  <c:v/>
                </c:pt>
                <c:pt idx="3870">
                  <c:v/>
                </c:pt>
                <c:pt idx="3871">
                  <c:v/>
                </c:pt>
                <c:pt idx="3872">
                  <c:v/>
                </c:pt>
                <c:pt idx="3873">
                  <c:v/>
                </c:pt>
                <c:pt idx="3874">
                  <c:v/>
                </c:pt>
                <c:pt idx="3875">
                  <c:v/>
                </c:pt>
                <c:pt idx="3876">
                  <c:v/>
                </c:pt>
                <c:pt idx="3877">
                  <c:v/>
                </c:pt>
                <c:pt idx="3878">
                  <c:v/>
                </c:pt>
                <c:pt idx="3879">
                  <c:v/>
                </c:pt>
                <c:pt idx="3880">
                  <c:v/>
                </c:pt>
                <c:pt idx="3881">
                  <c:v/>
                </c:pt>
                <c:pt idx="3882">
                  <c:v/>
                </c:pt>
                <c:pt idx="3883">
                  <c:v/>
                </c:pt>
                <c:pt idx="3884">
                  <c:v/>
                </c:pt>
                <c:pt idx="3885">
                  <c:v/>
                </c:pt>
                <c:pt idx="3886">
                  <c:v/>
                </c:pt>
                <c:pt idx="3887">
                  <c:v/>
                </c:pt>
                <c:pt idx="3888">
                  <c:v/>
                </c:pt>
                <c:pt idx="3889">
                  <c:v/>
                </c:pt>
                <c:pt idx="3890">
                  <c:v/>
                </c:pt>
                <c:pt idx="3891">
                  <c:v/>
                </c:pt>
                <c:pt idx="3892">
                  <c:v/>
                </c:pt>
                <c:pt idx="3893">
                  <c:v/>
                </c:pt>
                <c:pt idx="3894">
                  <c:v/>
                </c:pt>
                <c:pt idx="3895">
                  <c:v/>
                </c:pt>
                <c:pt idx="3896">
                  <c:v/>
                </c:pt>
                <c:pt idx="3897">
                  <c:v/>
                </c:pt>
                <c:pt idx="3898">
                  <c:v/>
                </c:pt>
                <c:pt idx="3899">
                  <c:v/>
                </c:pt>
                <c:pt idx="3900">
                  <c:v/>
                </c:pt>
                <c:pt idx="3901">
                  <c:v/>
                </c:pt>
                <c:pt idx="3902">
                  <c:v/>
                </c:pt>
                <c:pt idx="3903">
                  <c:v/>
                </c:pt>
                <c:pt idx="3904">
                  <c:v/>
                </c:pt>
                <c:pt idx="3905">
                  <c:v/>
                </c:pt>
                <c:pt idx="3906">
                  <c:v/>
                </c:pt>
                <c:pt idx="3907">
                  <c:v/>
                </c:pt>
                <c:pt idx="3908">
                  <c:v/>
                </c:pt>
                <c:pt idx="3909">
                  <c:v/>
                </c:pt>
                <c:pt idx="3910">
                  <c:v/>
                </c:pt>
                <c:pt idx="3911">
                  <c:v/>
                </c:pt>
                <c:pt idx="3912">
                  <c:v/>
                </c:pt>
                <c:pt idx="3913">
                  <c:v/>
                </c:pt>
                <c:pt idx="3914">
                  <c:v/>
                </c:pt>
                <c:pt idx="3915">
                  <c:v/>
                </c:pt>
                <c:pt idx="3916">
                  <c:v/>
                </c:pt>
                <c:pt idx="3917">
                  <c:v/>
                </c:pt>
                <c:pt idx="3918">
                  <c:v/>
                </c:pt>
                <c:pt idx="3919">
                  <c:v/>
                </c:pt>
                <c:pt idx="3920">
                  <c:v/>
                </c:pt>
                <c:pt idx="3921">
                  <c:v/>
                </c:pt>
                <c:pt idx="3922">
                  <c:v/>
                </c:pt>
                <c:pt idx="3923">
                  <c:v/>
                </c:pt>
                <c:pt idx="3924">
                  <c:v/>
                </c:pt>
                <c:pt idx="3925">
                  <c:v/>
                </c:pt>
                <c:pt idx="3926">
                  <c:v/>
                </c:pt>
                <c:pt idx="3927">
                  <c:v/>
                </c:pt>
                <c:pt idx="3928">
                  <c:v/>
                </c:pt>
                <c:pt idx="3929">
                  <c:v/>
                </c:pt>
                <c:pt idx="3930">
                  <c:v/>
                </c:pt>
                <c:pt idx="3931">
                  <c:v/>
                </c:pt>
                <c:pt idx="3932">
                  <c:v/>
                </c:pt>
                <c:pt idx="3933">
                  <c:v/>
                </c:pt>
                <c:pt idx="3934">
                  <c:v/>
                </c:pt>
                <c:pt idx="3935">
                  <c:v/>
                </c:pt>
                <c:pt idx="3936">
                  <c:v/>
                </c:pt>
                <c:pt idx="3937">
                  <c:v/>
                </c:pt>
                <c:pt idx="3938">
                  <c:v/>
                </c:pt>
                <c:pt idx="3939">
                  <c:v/>
                </c:pt>
                <c:pt idx="3940">
                  <c:v/>
                </c:pt>
                <c:pt idx="3941">
                  <c:v/>
                </c:pt>
                <c:pt idx="3942">
                  <c:v/>
                </c:pt>
                <c:pt idx="3943">
                  <c:v/>
                </c:pt>
                <c:pt idx="3944">
                  <c:v/>
                </c:pt>
                <c:pt idx="3945">
                  <c:v/>
                </c:pt>
                <c:pt idx="3946">
                  <c:v/>
                </c:pt>
                <c:pt idx="3947">
                  <c:v/>
                </c:pt>
                <c:pt idx="3948">
                  <c:v/>
                </c:pt>
                <c:pt idx="3949">
                  <c:v/>
                </c:pt>
                <c:pt idx="3950">
                  <c:v/>
                </c:pt>
                <c:pt idx="3951">
                  <c:v/>
                </c:pt>
                <c:pt idx="3952">
                  <c:v/>
                </c:pt>
                <c:pt idx="3953">
                  <c:v/>
                </c:pt>
                <c:pt idx="3954">
                  <c:v/>
                </c:pt>
                <c:pt idx="3955">
                  <c:v/>
                </c:pt>
                <c:pt idx="3956">
                  <c:v/>
                </c:pt>
                <c:pt idx="3957">
                  <c:v/>
                </c:pt>
                <c:pt idx="3958">
                  <c:v/>
                </c:pt>
                <c:pt idx="3959">
                  <c:v/>
                </c:pt>
                <c:pt idx="3960">
                  <c:v/>
                </c:pt>
                <c:pt idx="3961">
                  <c:v/>
                </c:pt>
                <c:pt idx="3962">
                  <c:v/>
                </c:pt>
                <c:pt idx="3963">
                  <c:v/>
                </c:pt>
                <c:pt idx="3964">
                  <c:v/>
                </c:pt>
                <c:pt idx="3965">
                  <c:v/>
                </c:pt>
                <c:pt idx="3966">
                  <c:v/>
                </c:pt>
                <c:pt idx="3967">
                  <c:v/>
                </c:pt>
                <c:pt idx="3968">
                  <c:v/>
                </c:pt>
                <c:pt idx="3969">
                  <c:v/>
                </c:pt>
                <c:pt idx="3970">
                  <c:v/>
                </c:pt>
                <c:pt idx="3971">
                  <c:v/>
                </c:pt>
                <c:pt idx="3972">
                  <c:v/>
                </c:pt>
                <c:pt idx="3973">
                  <c:v/>
                </c:pt>
                <c:pt idx="3974">
                  <c:v/>
                </c:pt>
                <c:pt idx="3975">
                  <c:v/>
                </c:pt>
                <c:pt idx="3976">
                  <c:v/>
                </c:pt>
                <c:pt idx="3977">
                  <c:v/>
                </c:pt>
                <c:pt idx="3978">
                  <c:v/>
                </c:pt>
                <c:pt idx="3979">
                  <c:v/>
                </c:pt>
                <c:pt idx="3980">
                  <c:v/>
                </c:pt>
                <c:pt idx="3981">
                  <c:v/>
                </c:pt>
                <c:pt idx="3982">
                  <c:v/>
                </c:pt>
                <c:pt idx="3983">
                  <c:v/>
                </c:pt>
                <c:pt idx="3984">
                  <c:v/>
                </c:pt>
                <c:pt idx="3985">
                  <c:v/>
                </c:pt>
                <c:pt idx="3986">
                  <c:v/>
                </c:pt>
                <c:pt idx="3987">
                  <c:v/>
                </c:pt>
                <c:pt idx="3988">
                  <c:v/>
                </c:pt>
                <c:pt idx="3989">
                  <c:v/>
                </c:pt>
                <c:pt idx="3990">
                  <c:v/>
                </c:pt>
                <c:pt idx="3991">
                  <c:v/>
                </c:pt>
                <c:pt idx="3992">
                  <c:v/>
                </c:pt>
                <c:pt idx="3993">
                  <c:v/>
                </c:pt>
                <c:pt idx="3994">
                  <c:v/>
                </c:pt>
                <c:pt idx="3995">
                  <c:v/>
                </c:pt>
                <c:pt idx="3996">
                  <c:v/>
                </c:pt>
                <c:pt idx="3997">
                  <c:v/>
                </c:pt>
                <c:pt idx="3998">
                  <c:v/>
                </c:pt>
                <c:pt idx="3999">
                  <c:v/>
                </c:pt>
                <c:pt idx="4000">
                  <c:v/>
                </c:pt>
                <c:pt idx="4001">
                  <c:v/>
                </c:pt>
                <c:pt idx="4002">
                  <c:v/>
                </c:pt>
                <c:pt idx="4003">
                  <c:v/>
                </c:pt>
                <c:pt idx="4004">
                  <c:v/>
                </c:pt>
                <c:pt idx="4005">
                  <c:v/>
                </c:pt>
                <c:pt idx="4006">
                  <c:v/>
                </c:pt>
                <c:pt idx="4007">
                  <c:v/>
                </c:pt>
                <c:pt idx="4008">
                  <c:v/>
                </c:pt>
                <c:pt idx="4009">
                  <c:v/>
                </c:pt>
                <c:pt idx="4010">
                  <c:v/>
                </c:pt>
                <c:pt idx="4011">
                  <c:v/>
                </c:pt>
                <c:pt idx="4012">
                  <c:v/>
                </c:pt>
                <c:pt idx="4013">
                  <c:v/>
                </c:pt>
                <c:pt idx="4014">
                  <c:v/>
                </c:pt>
                <c:pt idx="4015">
                  <c:v/>
                </c:pt>
                <c:pt idx="4016">
                  <c:v/>
                </c:pt>
                <c:pt idx="4017">
                  <c:v/>
                </c:pt>
                <c:pt idx="4018">
                  <c:v/>
                </c:pt>
                <c:pt idx="4019">
                  <c:v/>
                </c:pt>
                <c:pt idx="4020">
                  <c:v/>
                </c:pt>
                <c:pt idx="4021">
                  <c:v/>
                </c:pt>
                <c:pt idx="4022">
                  <c:v/>
                </c:pt>
                <c:pt idx="4023">
                  <c:v/>
                </c:pt>
                <c:pt idx="4024">
                  <c:v/>
                </c:pt>
                <c:pt idx="4025">
                  <c:v/>
                </c:pt>
                <c:pt idx="4026">
                  <c:v/>
                </c:pt>
                <c:pt idx="4027">
                  <c:v/>
                </c:pt>
                <c:pt idx="4028">
                  <c:v/>
                </c:pt>
                <c:pt idx="4029">
                  <c:v/>
                </c:pt>
                <c:pt idx="4030">
                  <c:v/>
                </c:pt>
                <c:pt idx="4031">
                  <c:v/>
                </c:pt>
                <c:pt idx="4032">
                  <c:v/>
                </c:pt>
                <c:pt idx="4033">
                  <c:v/>
                </c:pt>
                <c:pt idx="4034">
                  <c:v/>
                </c:pt>
                <c:pt idx="4035">
                  <c:v/>
                </c:pt>
                <c:pt idx="4036">
                  <c:v/>
                </c:pt>
                <c:pt idx="4037">
                  <c:v/>
                </c:pt>
                <c:pt idx="4038">
                  <c:v/>
                </c:pt>
                <c:pt idx="4039">
                  <c:v/>
                </c:pt>
                <c:pt idx="4040">
                  <c:v/>
                </c:pt>
                <c:pt idx="4041">
                  <c:v/>
                </c:pt>
                <c:pt idx="4042">
                  <c:v/>
                </c:pt>
                <c:pt idx="4043">
                  <c:v/>
                </c:pt>
                <c:pt idx="4044">
                  <c:v/>
                </c:pt>
                <c:pt idx="4045">
                  <c:v/>
                </c:pt>
                <c:pt idx="4046">
                  <c:v/>
                </c:pt>
                <c:pt idx="4047">
                  <c:v/>
                </c:pt>
                <c:pt idx="4048">
                  <c:v/>
                </c:pt>
                <c:pt idx="4049">
                  <c:v/>
                </c:pt>
                <c:pt idx="4050">
                  <c:v/>
                </c:pt>
                <c:pt idx="4051">
                  <c:v/>
                </c:pt>
                <c:pt idx="4052">
                  <c:v/>
                </c:pt>
                <c:pt idx="4053">
                  <c:v/>
                </c:pt>
                <c:pt idx="4054">
                  <c:v/>
                </c:pt>
                <c:pt idx="4055">
                  <c:v/>
                </c:pt>
                <c:pt idx="4056">
                  <c:v/>
                </c:pt>
                <c:pt idx="4057">
                  <c:v/>
                </c:pt>
                <c:pt idx="4058">
                  <c:v/>
                </c:pt>
                <c:pt idx="4059">
                  <c:v/>
                </c:pt>
                <c:pt idx="4060">
                  <c:v/>
                </c:pt>
                <c:pt idx="4061">
                  <c:v/>
                </c:pt>
                <c:pt idx="4062">
                  <c:v/>
                </c:pt>
                <c:pt idx="4063">
                  <c:v/>
                </c:pt>
                <c:pt idx="4064">
                  <c:v/>
                </c:pt>
                <c:pt idx="4065">
                  <c:v/>
                </c:pt>
                <c:pt idx="4066">
                  <c:v/>
                </c:pt>
                <c:pt idx="4067">
                  <c:v/>
                </c:pt>
                <c:pt idx="4068">
                  <c:v/>
                </c:pt>
                <c:pt idx="4069">
                  <c:v/>
                </c:pt>
                <c:pt idx="4070">
                  <c:v/>
                </c:pt>
                <c:pt idx="4071">
                  <c:v/>
                </c:pt>
                <c:pt idx="4072">
                  <c:v/>
                </c:pt>
                <c:pt idx="4073">
                  <c:v/>
                </c:pt>
                <c:pt idx="4074">
                  <c:v/>
                </c:pt>
                <c:pt idx="4075">
                  <c:v/>
                </c:pt>
                <c:pt idx="4076">
                  <c:v/>
                </c:pt>
                <c:pt idx="4077">
                  <c:v/>
                </c:pt>
                <c:pt idx="4078">
                  <c:v/>
                </c:pt>
                <c:pt idx="4079">
                  <c:v/>
                </c:pt>
                <c:pt idx="4080">
                  <c:v/>
                </c:pt>
                <c:pt idx="4081">
                  <c:v/>
                </c:pt>
                <c:pt idx="4082">
                  <c:v/>
                </c:pt>
                <c:pt idx="4083">
                  <c:v/>
                </c:pt>
                <c:pt idx="4084">
                  <c:v/>
                </c:pt>
                <c:pt idx="4085">
                  <c:v/>
                </c:pt>
                <c:pt idx="4086">
                  <c:v/>
                </c:pt>
                <c:pt idx="4087">
                  <c:v/>
                </c:pt>
                <c:pt idx="4088">
                  <c:v/>
                </c:pt>
                <c:pt idx="4089">
                  <c:v/>
                </c:pt>
                <c:pt idx="4090">
                  <c:v/>
                </c:pt>
                <c:pt idx="4091">
                  <c:v/>
                </c:pt>
                <c:pt idx="4092">
                  <c:v/>
                </c:pt>
                <c:pt idx="4093">
                  <c:v/>
                </c:pt>
                <c:pt idx="4094">
                  <c:v/>
                </c:pt>
                <c:pt idx="4095">
                  <c:v/>
                </c:pt>
                <c:pt idx="4096">
                  <c:v/>
                </c:pt>
                <c:pt idx="4097">
                  <c:v/>
                </c:pt>
                <c:pt idx="4098">
                  <c:v/>
                </c:pt>
                <c:pt idx="4099">
                  <c:v/>
                </c:pt>
                <c:pt idx="4100">
                  <c:v/>
                </c:pt>
                <c:pt idx="4101">
                  <c:v/>
                </c:pt>
                <c:pt idx="4102">
                  <c:v/>
                </c:pt>
                <c:pt idx="4103">
                  <c:v/>
                </c:pt>
                <c:pt idx="4104">
                  <c:v/>
                </c:pt>
                <c:pt idx="4105">
                  <c:v/>
                </c:pt>
                <c:pt idx="4106">
                  <c:v/>
                </c:pt>
                <c:pt idx="4107">
                  <c:v/>
                </c:pt>
                <c:pt idx="4108">
                  <c:v/>
                </c:pt>
                <c:pt idx="4109">
                  <c:v/>
                </c:pt>
                <c:pt idx="4110">
                  <c:v/>
                </c:pt>
                <c:pt idx="4111">
                  <c:v/>
                </c:pt>
                <c:pt idx="4112">
                  <c:v/>
                </c:pt>
                <c:pt idx="4113">
                  <c:v/>
                </c:pt>
                <c:pt idx="4114">
                  <c:v/>
                </c:pt>
                <c:pt idx="4115">
                  <c:v/>
                </c:pt>
                <c:pt idx="4116">
                  <c:v/>
                </c:pt>
                <c:pt idx="4117">
                  <c:v/>
                </c:pt>
                <c:pt idx="4118">
                  <c:v/>
                </c:pt>
                <c:pt idx="4119">
                  <c:v/>
                </c:pt>
                <c:pt idx="4120">
                  <c:v/>
                </c:pt>
                <c:pt idx="4121">
                  <c:v/>
                </c:pt>
                <c:pt idx="4122">
                  <c:v/>
                </c:pt>
                <c:pt idx="4123">
                  <c:v/>
                </c:pt>
                <c:pt idx="4124">
                  <c:v/>
                </c:pt>
                <c:pt idx="4125">
                  <c:v/>
                </c:pt>
                <c:pt idx="4126">
                  <c:v/>
                </c:pt>
                <c:pt idx="4127">
                  <c:v/>
                </c:pt>
                <c:pt idx="4128">
                  <c:v/>
                </c:pt>
                <c:pt idx="4129">
                  <c:v/>
                </c:pt>
                <c:pt idx="4130">
                  <c:v/>
                </c:pt>
                <c:pt idx="4131">
                  <c:v/>
                </c:pt>
                <c:pt idx="4132">
                  <c:v/>
                </c:pt>
                <c:pt idx="4133">
                  <c:v/>
                </c:pt>
                <c:pt idx="4134">
                  <c:v/>
                </c:pt>
                <c:pt idx="4135">
                  <c:v/>
                </c:pt>
                <c:pt idx="4136">
                  <c:v/>
                </c:pt>
                <c:pt idx="4137">
                  <c:v/>
                </c:pt>
                <c:pt idx="4138">
                  <c:v/>
                </c:pt>
                <c:pt idx="4139">
                  <c:v/>
                </c:pt>
                <c:pt idx="4140">
                  <c:v/>
                </c:pt>
                <c:pt idx="4141">
                  <c:v/>
                </c:pt>
                <c:pt idx="4142">
                  <c:v/>
                </c:pt>
                <c:pt idx="4143">
                  <c:v/>
                </c:pt>
                <c:pt idx="4144">
                  <c:v/>
                </c:pt>
                <c:pt idx="4145">
                  <c:v/>
                </c:pt>
                <c:pt idx="4146">
                  <c:v/>
                </c:pt>
                <c:pt idx="4147">
                  <c:v/>
                </c:pt>
                <c:pt idx="4148">
                  <c:v/>
                </c:pt>
                <c:pt idx="4149">
                  <c:v/>
                </c:pt>
                <c:pt idx="4150">
                  <c:v/>
                </c:pt>
                <c:pt idx="4151">
                  <c:v/>
                </c:pt>
                <c:pt idx="4152">
                  <c:v/>
                </c:pt>
                <c:pt idx="4153">
                  <c:v/>
                </c:pt>
                <c:pt idx="4154">
                  <c:v/>
                </c:pt>
                <c:pt idx="4155">
                  <c:v/>
                </c:pt>
                <c:pt idx="4156">
                  <c:v/>
                </c:pt>
                <c:pt idx="4157">
                  <c:v/>
                </c:pt>
                <c:pt idx="4158">
                  <c:v/>
                </c:pt>
                <c:pt idx="4159">
                  <c:v/>
                </c:pt>
                <c:pt idx="4160">
                  <c:v/>
                </c:pt>
                <c:pt idx="4161">
                  <c:v/>
                </c:pt>
                <c:pt idx="4162">
                  <c:v/>
                </c:pt>
                <c:pt idx="4163">
                  <c:v/>
                </c:pt>
                <c:pt idx="4164">
                  <c:v/>
                </c:pt>
                <c:pt idx="4165">
                  <c:v/>
                </c:pt>
                <c:pt idx="4166">
                  <c:v/>
                </c:pt>
                <c:pt idx="4167">
                  <c:v/>
                </c:pt>
                <c:pt idx="4168">
                  <c:v/>
                </c:pt>
                <c:pt idx="4169">
                  <c:v/>
                </c:pt>
                <c:pt idx="4170">
                  <c:v/>
                </c:pt>
                <c:pt idx="4171">
                  <c:v/>
                </c:pt>
                <c:pt idx="4172">
                  <c:v/>
                </c:pt>
                <c:pt idx="4173">
                  <c:v/>
                </c:pt>
                <c:pt idx="4174">
                  <c:v/>
                </c:pt>
                <c:pt idx="4175">
                  <c:v/>
                </c:pt>
                <c:pt idx="4176">
                  <c:v/>
                </c:pt>
                <c:pt idx="4177">
                  <c:v/>
                </c:pt>
                <c:pt idx="4178">
                  <c:v/>
                </c:pt>
                <c:pt idx="4179">
                  <c:v/>
                </c:pt>
                <c:pt idx="4180">
                  <c:v/>
                </c:pt>
                <c:pt idx="4181">
                  <c:v/>
                </c:pt>
                <c:pt idx="4182">
                  <c:v/>
                </c:pt>
                <c:pt idx="4183">
                  <c:v/>
                </c:pt>
                <c:pt idx="4184">
                  <c:v/>
                </c:pt>
                <c:pt idx="4185">
                  <c:v/>
                </c:pt>
                <c:pt idx="4186">
                  <c:v/>
                </c:pt>
                <c:pt idx="4187">
                  <c:v/>
                </c:pt>
                <c:pt idx="4188">
                  <c:v/>
                </c:pt>
                <c:pt idx="4189">
                  <c:v/>
                </c:pt>
                <c:pt idx="4190">
                  <c:v/>
                </c:pt>
                <c:pt idx="4191">
                  <c:v/>
                </c:pt>
                <c:pt idx="4192">
                  <c:v/>
                </c:pt>
                <c:pt idx="4193">
                  <c:v/>
                </c:pt>
                <c:pt idx="4194">
                  <c:v/>
                </c:pt>
                <c:pt idx="4195">
                  <c:v/>
                </c:pt>
                <c:pt idx="4196">
                  <c:v/>
                </c:pt>
                <c:pt idx="4197">
                  <c:v/>
                </c:pt>
                <c:pt idx="4198">
                  <c:v/>
                </c:pt>
                <c:pt idx="4199">
                  <c:v/>
                </c:pt>
                <c:pt idx="4200">
                  <c:v>1</c:v>
                </c:pt>
                <c:pt idx="4201">
                  <c:v>1</c:v>
                </c:pt>
                <c:pt idx="4202">
                  <c:v>2</c:v>
                </c:pt>
                <c:pt idx="4203">
                  <c:v>1</c:v>
                </c:pt>
                <c:pt idx="4204">
                  <c:v>2</c:v>
                </c:pt>
                <c:pt idx="4205">
                  <c:v>2</c:v>
                </c:pt>
                <c:pt idx="4206">
                  <c:v>3</c:v>
                </c:pt>
                <c:pt idx="4207">
                  <c:v>2</c:v>
                </c:pt>
                <c:pt idx="4208">
                  <c:v>4</c:v>
                </c:pt>
                <c:pt idx="4209">
                  <c:v>3</c:v>
                </c:pt>
                <c:pt idx="4210">
                  <c:v>3</c:v>
                </c:pt>
                <c:pt idx="4211">
                  <c:v>2</c:v>
                </c:pt>
                <c:pt idx="4212">
                  <c:v>3</c:v>
                </c:pt>
                <c:pt idx="4213">
                  <c:v>1</c:v>
                </c:pt>
                <c:pt idx="4214">
                  <c:v>1</c:v>
                </c:pt>
                <c:pt idx="4215">
                  <c:v>2</c:v>
                </c:pt>
                <c:pt idx="4216">
                  <c:v>3</c:v>
                </c:pt>
                <c:pt idx="4217">
                  <c:v>1</c:v>
                </c:pt>
                <c:pt idx="4218">
                  <c:v>4</c:v>
                </c:pt>
                <c:pt idx="4219">
                  <c:v>2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3</c:v>
                </c:pt>
                <c:pt idx="4224">
                  <c:v>4</c:v>
                </c:pt>
                <c:pt idx="4225">
                  <c:v>5</c:v>
                </c:pt>
                <c:pt idx="4226">
                  <c:v>1</c:v>
                </c:pt>
                <c:pt idx="4227">
                  <c:v>4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4</c:v>
                </c:pt>
                <c:pt idx="4232">
                  <c:v>1</c:v>
                </c:pt>
                <c:pt idx="4233">
                  <c:v>1</c:v>
                </c:pt>
                <c:pt idx="4234">
                  <c:v>2</c:v>
                </c:pt>
                <c:pt idx="4235">
                  <c:v>2</c:v>
                </c:pt>
                <c:pt idx="4236">
                  <c:v>2</c:v>
                </c:pt>
                <c:pt idx="4237">
                  <c:v>1</c:v>
                </c:pt>
                <c:pt idx="4238">
                  <c:v>3</c:v>
                </c:pt>
                <c:pt idx="4239">
                  <c:v>3</c:v>
                </c:pt>
                <c:pt idx="4240">
                  <c:v>3</c:v>
                </c:pt>
                <c:pt idx="4241">
                  <c:v>1</c:v>
                </c:pt>
                <c:pt idx="4242">
                  <c:v>2</c:v>
                </c:pt>
                <c:pt idx="4243">
                  <c:v>2</c:v>
                </c:pt>
                <c:pt idx="4244">
                  <c:v>2</c:v>
                </c:pt>
                <c:pt idx="4245">
                  <c:v>1</c:v>
                </c:pt>
                <c:pt idx="4246">
                  <c:v>4</c:v>
                </c:pt>
                <c:pt idx="4247">
                  <c:v>2</c:v>
                </c:pt>
                <c:pt idx="4248">
                  <c:v>1</c:v>
                </c:pt>
                <c:pt idx="4249">
                  <c:v>2</c:v>
                </c:pt>
                <c:pt idx="4250">
                  <c:v>3</c:v>
                </c:pt>
                <c:pt idx="4251">
                  <c:v>2</c:v>
                </c:pt>
                <c:pt idx="4252">
                  <c:v>3</c:v>
                </c:pt>
                <c:pt idx="4253">
                  <c:v>1</c:v>
                </c:pt>
                <c:pt idx="4254">
                  <c:v>1</c:v>
                </c:pt>
                <c:pt idx="4255">
                  <c:v>3</c:v>
                </c:pt>
                <c:pt idx="4256">
                  <c:v>3</c:v>
                </c:pt>
                <c:pt idx="4257">
                  <c:v>2</c:v>
                </c:pt>
                <c:pt idx="4258">
                  <c:v>2</c:v>
                </c:pt>
                <c:pt idx="4259">
                  <c:v>1</c:v>
                </c:pt>
                <c:pt idx="4260">
                  <c:v>2</c:v>
                </c:pt>
                <c:pt idx="4261">
                  <c:v>5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2</c:v>
                </c:pt>
                <c:pt idx="4266">
                  <c:v>2</c:v>
                </c:pt>
                <c:pt idx="4267">
                  <c:v>2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3</c:v>
                </c:pt>
                <c:pt idx="4272">
                  <c:v>1</c:v>
                </c:pt>
                <c:pt idx="4273">
                  <c:v>2</c:v>
                </c:pt>
                <c:pt idx="4274">
                  <c:v>1</c:v>
                </c:pt>
                <c:pt idx="4275">
                  <c:v>2</c:v>
                </c:pt>
                <c:pt idx="4276">
                  <c:v>2</c:v>
                </c:pt>
                <c:pt idx="4277">
                  <c:v>3</c:v>
                </c:pt>
                <c:pt idx="4278">
                  <c:v>2</c:v>
                </c:pt>
                <c:pt idx="4279">
                  <c:v>1</c:v>
                </c:pt>
                <c:pt idx="4280">
                  <c:v>2</c:v>
                </c:pt>
                <c:pt idx="4281">
                  <c:v>1</c:v>
                </c:pt>
                <c:pt idx="4282">
                  <c:v/>
                </c:pt>
                <c:pt idx="4283">
                  <c:v>1</c:v>
                </c:pt>
                <c:pt idx="4284">
                  <c:v/>
                </c:pt>
                <c:pt idx="4285">
                  <c:v>2</c:v>
                </c:pt>
                <c:pt idx="4286">
                  <c:v>1</c:v>
                </c:pt>
                <c:pt idx="4287">
                  <c:v>3</c:v>
                </c:pt>
                <c:pt idx="4288">
                  <c:v>1</c:v>
                </c:pt>
                <c:pt idx="4289">
                  <c:v>2</c:v>
                </c:pt>
                <c:pt idx="4290">
                  <c:v>1</c:v>
                </c:pt>
                <c:pt idx="4291">
                  <c:v>4</c:v>
                </c:pt>
                <c:pt idx="4292">
                  <c:v>1</c:v>
                </c:pt>
                <c:pt idx="4293">
                  <c:v>3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5</c:v>
                </c:pt>
                <c:pt idx="4298">
                  <c:v>2</c:v>
                </c:pt>
                <c:pt idx="4299">
                  <c:v>1</c:v>
                </c:pt>
                <c:pt idx="4300">
                  <c:v>3</c:v>
                </c:pt>
                <c:pt idx="4301">
                  <c:v>2</c:v>
                </c:pt>
                <c:pt idx="4302">
                  <c:v>1</c:v>
                </c:pt>
                <c:pt idx="4303">
                  <c:v>4</c:v>
                </c:pt>
                <c:pt idx="4304">
                  <c:v>1</c:v>
                </c:pt>
                <c:pt idx="4305">
                  <c:v>3</c:v>
                </c:pt>
                <c:pt idx="4306">
                  <c:v>1</c:v>
                </c:pt>
                <c:pt idx="4307">
                  <c:v>1</c:v>
                </c:pt>
                <c:pt idx="4308">
                  <c:v>4</c:v>
                </c:pt>
                <c:pt idx="4309">
                  <c:v>1</c:v>
                </c:pt>
                <c:pt idx="4310">
                  <c:v>3</c:v>
                </c:pt>
                <c:pt idx="4311">
                  <c:v>4</c:v>
                </c:pt>
                <c:pt idx="4312">
                  <c:v>1</c:v>
                </c:pt>
                <c:pt idx="4313">
                  <c:v>3</c:v>
                </c:pt>
                <c:pt idx="4314">
                  <c:v>4</c:v>
                </c:pt>
                <c:pt idx="4315">
                  <c:v>5</c:v>
                </c:pt>
                <c:pt idx="4316">
                  <c:v>2</c:v>
                </c:pt>
                <c:pt idx="4317">
                  <c:v>2</c:v>
                </c:pt>
                <c:pt idx="4318">
                  <c:v>1</c:v>
                </c:pt>
                <c:pt idx="4319">
                  <c:v/>
                </c:pt>
                <c:pt idx="4320">
                  <c:v>2</c:v>
                </c:pt>
                <c:pt idx="4321">
                  <c:v/>
                </c:pt>
                <c:pt idx="4322">
                  <c:v>2</c:v>
                </c:pt>
                <c:pt idx="4323">
                  <c:v>1</c:v>
                </c:pt>
                <c:pt idx="4324">
                  <c:v>2</c:v>
                </c:pt>
                <c:pt idx="4325">
                  <c:v>3</c:v>
                </c:pt>
                <c:pt idx="4326">
                  <c:v/>
                </c:pt>
                <c:pt idx="4327">
                  <c:v>4</c:v>
                </c:pt>
                <c:pt idx="4328">
                  <c:v>1</c:v>
                </c:pt>
                <c:pt idx="4329">
                  <c:v>2</c:v>
                </c:pt>
                <c:pt idx="4330">
                  <c:v>2</c:v>
                </c:pt>
                <c:pt idx="4331">
                  <c:v>3</c:v>
                </c:pt>
                <c:pt idx="4332">
                  <c:v/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/>
                </c:pt>
                <c:pt idx="4340">
                  <c:v>3</c:v>
                </c:pt>
                <c:pt idx="4341">
                  <c:v/>
                </c:pt>
                <c:pt idx="4342">
                  <c:v/>
                </c:pt>
                <c:pt idx="4343">
                  <c:v/>
                </c:pt>
                <c:pt idx="4344">
                  <c:v/>
                </c:pt>
                <c:pt idx="4345">
                  <c:v/>
                </c:pt>
                <c:pt idx="4346">
                  <c:v/>
                </c:pt>
                <c:pt idx="4347">
                  <c:v/>
                </c:pt>
                <c:pt idx="4348">
                  <c:v/>
                </c:pt>
                <c:pt idx="4349">
                  <c:v/>
                </c:pt>
                <c:pt idx="4350">
                  <c:v/>
                </c:pt>
                <c:pt idx="4351">
                  <c:v/>
                </c:pt>
                <c:pt idx="4352">
                  <c:v/>
                </c:pt>
                <c:pt idx="4353">
                  <c:v/>
                </c:pt>
                <c:pt idx="4354">
                  <c:v/>
                </c:pt>
                <c:pt idx="4355">
                  <c:v/>
                </c:pt>
                <c:pt idx="4356">
                  <c:v/>
                </c:pt>
                <c:pt idx="4357">
                  <c:v/>
                </c:pt>
                <c:pt idx="4358">
                  <c:v/>
                </c:pt>
                <c:pt idx="4359">
                  <c:v/>
                </c:pt>
                <c:pt idx="4360">
                  <c:v/>
                </c:pt>
                <c:pt idx="4361">
                  <c:v/>
                </c:pt>
                <c:pt idx="4362">
                  <c:v/>
                </c:pt>
                <c:pt idx="4363">
                  <c:v/>
                </c:pt>
                <c:pt idx="4364">
                  <c:v/>
                </c:pt>
                <c:pt idx="4365">
                  <c:v/>
                </c:pt>
                <c:pt idx="4366">
                  <c:v/>
                </c:pt>
                <c:pt idx="4367">
                  <c:v/>
                </c:pt>
                <c:pt idx="4368">
                  <c:v/>
                </c:pt>
                <c:pt idx="4369">
                  <c:v/>
                </c:pt>
                <c:pt idx="4370">
                  <c:v/>
                </c:pt>
                <c:pt idx="4371">
                  <c:v/>
                </c:pt>
                <c:pt idx="4372">
                  <c:v/>
                </c:pt>
                <c:pt idx="4373">
                  <c:v/>
                </c:pt>
                <c:pt idx="4374">
                  <c:v/>
                </c:pt>
                <c:pt idx="4375">
                  <c:v/>
                </c:pt>
                <c:pt idx="4376">
                  <c:v/>
                </c:pt>
                <c:pt idx="4377">
                  <c:v/>
                </c:pt>
                <c:pt idx="4378">
                  <c:v/>
                </c:pt>
                <c:pt idx="4379">
                  <c:v/>
                </c:pt>
                <c:pt idx="4380">
                  <c:v/>
                </c:pt>
                <c:pt idx="4381">
                  <c:v/>
                </c:pt>
                <c:pt idx="4382">
                  <c:v/>
                </c:pt>
                <c:pt idx="4383">
                  <c:v/>
                </c:pt>
                <c:pt idx="4384">
                  <c:v/>
                </c:pt>
                <c:pt idx="4385">
                  <c:v/>
                </c:pt>
                <c:pt idx="4386">
                  <c:v/>
                </c:pt>
                <c:pt idx="4387">
                  <c:v/>
                </c:pt>
                <c:pt idx="4388">
                  <c:v/>
                </c:pt>
                <c:pt idx="4389">
                  <c:v/>
                </c:pt>
                <c:pt idx="4390">
                  <c:v/>
                </c:pt>
                <c:pt idx="4391">
                  <c:v/>
                </c:pt>
                <c:pt idx="4392">
                  <c:v/>
                </c:pt>
                <c:pt idx="4393">
                  <c:v/>
                </c:pt>
                <c:pt idx="4394">
                  <c:v/>
                </c:pt>
                <c:pt idx="4395">
                  <c:v/>
                </c:pt>
                <c:pt idx="4396">
                  <c:v/>
                </c:pt>
                <c:pt idx="4397">
                  <c:v/>
                </c:pt>
                <c:pt idx="4398">
                  <c:v/>
                </c:pt>
                <c:pt idx="4399">
                  <c:v/>
                </c:pt>
                <c:pt idx="4400">
                  <c:v/>
                </c:pt>
                <c:pt idx="4401">
                  <c:v/>
                </c:pt>
                <c:pt idx="4402">
                  <c:v/>
                </c:pt>
                <c:pt idx="4403">
                  <c:v/>
                </c:pt>
                <c:pt idx="4404">
                  <c:v/>
                </c:pt>
                <c:pt idx="4405">
                  <c:v/>
                </c:pt>
                <c:pt idx="4406">
                  <c:v/>
                </c:pt>
                <c:pt idx="4407">
                  <c:v/>
                </c:pt>
                <c:pt idx="4408">
                  <c:v/>
                </c:pt>
                <c:pt idx="4409">
                  <c:v/>
                </c:pt>
                <c:pt idx="4410">
                  <c:v/>
                </c:pt>
                <c:pt idx="4411">
                  <c:v/>
                </c:pt>
                <c:pt idx="4412">
                  <c:v/>
                </c:pt>
                <c:pt idx="4413">
                  <c:v/>
                </c:pt>
                <c:pt idx="4414">
                  <c:v/>
                </c:pt>
                <c:pt idx="4415">
                  <c:v/>
                </c:pt>
                <c:pt idx="4416">
                  <c:v/>
                </c:pt>
                <c:pt idx="4417">
                  <c:v/>
                </c:pt>
                <c:pt idx="4418">
                  <c:v/>
                </c:pt>
                <c:pt idx="4419">
                  <c:v/>
                </c:pt>
                <c:pt idx="4420">
                  <c:v/>
                </c:pt>
                <c:pt idx="4421">
                  <c:v/>
                </c:pt>
                <c:pt idx="4422">
                  <c:v/>
                </c:pt>
                <c:pt idx="4423">
                  <c:v/>
                </c:pt>
                <c:pt idx="4424">
                  <c:v/>
                </c:pt>
                <c:pt idx="4425">
                  <c:v/>
                </c:pt>
                <c:pt idx="4426">
                  <c:v/>
                </c:pt>
                <c:pt idx="4427">
                  <c:v/>
                </c:pt>
                <c:pt idx="4428">
                  <c:v/>
                </c:pt>
                <c:pt idx="4429">
                  <c:v/>
                </c:pt>
                <c:pt idx="4430">
                  <c:v/>
                </c:pt>
                <c:pt idx="4431">
                  <c:v/>
                </c:pt>
                <c:pt idx="4432">
                  <c:v/>
                </c:pt>
                <c:pt idx="4433">
                  <c:v/>
                </c:pt>
                <c:pt idx="4434">
                  <c:v/>
                </c:pt>
                <c:pt idx="4435">
                  <c:v/>
                </c:pt>
                <c:pt idx="4436">
                  <c:v/>
                </c:pt>
                <c:pt idx="4437">
                  <c:v/>
                </c:pt>
                <c:pt idx="4438">
                  <c:v/>
                </c:pt>
                <c:pt idx="4439">
                  <c:v/>
                </c:pt>
                <c:pt idx="4440">
                  <c:v/>
                </c:pt>
                <c:pt idx="4441">
                  <c:v/>
                </c:pt>
                <c:pt idx="4442">
                  <c:v/>
                </c:pt>
                <c:pt idx="4443">
                  <c:v/>
                </c:pt>
                <c:pt idx="4444">
                  <c:v/>
                </c:pt>
                <c:pt idx="4445">
                  <c:v/>
                </c:pt>
                <c:pt idx="4446">
                  <c:v/>
                </c:pt>
                <c:pt idx="4447">
                  <c:v/>
                </c:pt>
                <c:pt idx="4448">
                  <c:v/>
                </c:pt>
                <c:pt idx="4449">
                  <c:v/>
                </c:pt>
                <c:pt idx="4450">
                  <c:v/>
                </c:pt>
                <c:pt idx="4451">
                  <c:v/>
                </c:pt>
                <c:pt idx="4452">
                  <c:v/>
                </c:pt>
                <c:pt idx="4453">
                  <c:v/>
                </c:pt>
                <c:pt idx="4454">
                  <c:v/>
                </c:pt>
                <c:pt idx="4455">
                  <c:v/>
                </c:pt>
                <c:pt idx="4456">
                  <c:v/>
                </c:pt>
                <c:pt idx="4457">
                  <c:v/>
                </c:pt>
                <c:pt idx="4458">
                  <c:v/>
                </c:pt>
                <c:pt idx="4459">
                  <c:v/>
                </c:pt>
                <c:pt idx="4460">
                  <c:v/>
                </c:pt>
                <c:pt idx="4461">
                  <c:v/>
                </c:pt>
                <c:pt idx="4462">
                  <c:v/>
                </c:pt>
                <c:pt idx="4463">
                  <c:v/>
                </c:pt>
                <c:pt idx="4464">
                  <c:v/>
                </c:pt>
                <c:pt idx="4465">
                  <c:v/>
                </c:pt>
                <c:pt idx="4466">
                  <c:v/>
                </c:pt>
                <c:pt idx="4467">
                  <c:v/>
                </c:pt>
                <c:pt idx="4468">
                  <c:v/>
                </c:pt>
                <c:pt idx="4469">
                  <c:v/>
                </c:pt>
                <c:pt idx="4470">
                  <c:v/>
                </c:pt>
                <c:pt idx="4471">
                  <c:v/>
                </c:pt>
                <c:pt idx="4472">
                  <c:v/>
                </c:pt>
                <c:pt idx="4473">
                  <c:v/>
                </c:pt>
                <c:pt idx="4474">
                  <c:v/>
                </c:pt>
                <c:pt idx="4475">
                  <c:v/>
                </c:pt>
                <c:pt idx="4476">
                  <c:v/>
                </c:pt>
                <c:pt idx="4477">
                  <c:v/>
                </c:pt>
                <c:pt idx="4478">
                  <c:v/>
                </c:pt>
                <c:pt idx="4479">
                  <c:v/>
                </c:pt>
                <c:pt idx="4480">
                  <c:v/>
                </c:pt>
                <c:pt idx="4481">
                  <c:v/>
                </c:pt>
                <c:pt idx="4482">
                  <c:v/>
                </c:pt>
                <c:pt idx="4483">
                  <c:v/>
                </c:pt>
                <c:pt idx="4484">
                  <c:v/>
                </c:pt>
                <c:pt idx="4485">
                  <c:v/>
                </c:pt>
                <c:pt idx="4486">
                  <c:v/>
                </c:pt>
                <c:pt idx="4487">
                  <c:v/>
                </c:pt>
                <c:pt idx="4488">
                  <c:v/>
                </c:pt>
                <c:pt idx="4489">
                  <c:v/>
                </c:pt>
                <c:pt idx="4490">
                  <c:v/>
                </c:pt>
                <c:pt idx="4491">
                  <c:v/>
                </c:pt>
                <c:pt idx="4492">
                  <c:v/>
                </c:pt>
                <c:pt idx="4493">
                  <c:v/>
                </c:pt>
                <c:pt idx="4494">
                  <c:v/>
                </c:pt>
                <c:pt idx="4495">
                  <c:v/>
                </c:pt>
                <c:pt idx="4496">
                  <c:v/>
                </c:pt>
                <c:pt idx="4497">
                  <c:v/>
                </c:pt>
                <c:pt idx="4498">
                  <c:v/>
                </c:pt>
                <c:pt idx="4499">
                  <c:v/>
                </c:pt>
                <c:pt idx="4500">
                  <c:v/>
                </c:pt>
                <c:pt idx="4501">
                  <c:v/>
                </c:pt>
                <c:pt idx="4502">
                  <c:v/>
                </c:pt>
                <c:pt idx="4503">
                  <c:v/>
                </c:pt>
                <c:pt idx="4504">
                  <c:v/>
                </c:pt>
                <c:pt idx="4505">
                  <c:v/>
                </c:pt>
                <c:pt idx="4506">
                  <c:v/>
                </c:pt>
                <c:pt idx="4507">
                  <c:v/>
                </c:pt>
                <c:pt idx="4508">
                  <c:v/>
                </c:pt>
                <c:pt idx="4509">
                  <c:v/>
                </c:pt>
                <c:pt idx="4510">
                  <c:v/>
                </c:pt>
                <c:pt idx="4511">
                  <c:v/>
                </c:pt>
                <c:pt idx="4512">
                  <c:v/>
                </c:pt>
                <c:pt idx="4513">
                  <c:v/>
                </c:pt>
                <c:pt idx="4514">
                  <c:v/>
                </c:pt>
                <c:pt idx="4515">
                  <c:v/>
                </c:pt>
                <c:pt idx="4516">
                  <c:v/>
                </c:pt>
                <c:pt idx="4517">
                  <c:v/>
                </c:pt>
                <c:pt idx="4518">
                  <c:v/>
                </c:pt>
                <c:pt idx="4519">
                  <c:v/>
                </c:pt>
                <c:pt idx="4520">
                  <c:v/>
                </c:pt>
                <c:pt idx="4521">
                  <c:v/>
                </c:pt>
                <c:pt idx="4522">
                  <c:v/>
                </c:pt>
                <c:pt idx="4523">
                  <c:v/>
                </c:pt>
                <c:pt idx="4524">
                  <c:v/>
                </c:pt>
                <c:pt idx="4525">
                  <c:v/>
                </c:pt>
                <c:pt idx="4526">
                  <c:v/>
                </c:pt>
                <c:pt idx="4527">
                  <c:v/>
                </c:pt>
                <c:pt idx="4528">
                  <c:v/>
                </c:pt>
                <c:pt idx="4529">
                  <c:v/>
                </c:pt>
                <c:pt idx="4530">
                  <c:v/>
                </c:pt>
                <c:pt idx="4531">
                  <c:v/>
                </c:pt>
                <c:pt idx="4532">
                  <c:v/>
                </c:pt>
                <c:pt idx="4533">
                  <c:v/>
                </c:pt>
                <c:pt idx="4534">
                  <c:v/>
                </c:pt>
                <c:pt idx="4535">
                  <c:v/>
                </c:pt>
                <c:pt idx="4536">
                  <c:v/>
                </c:pt>
                <c:pt idx="4537">
                  <c:v/>
                </c:pt>
                <c:pt idx="4538">
                  <c:v/>
                </c:pt>
                <c:pt idx="4539">
                  <c:v/>
                </c:pt>
                <c:pt idx="4540">
                  <c:v/>
                </c:pt>
                <c:pt idx="4541">
                  <c:v/>
                </c:pt>
                <c:pt idx="4542">
                  <c:v/>
                </c:pt>
                <c:pt idx="4543">
                  <c:v/>
                </c:pt>
                <c:pt idx="4544">
                  <c:v/>
                </c:pt>
                <c:pt idx="4545">
                  <c:v/>
                </c:pt>
                <c:pt idx="4546">
                  <c:v/>
                </c:pt>
                <c:pt idx="4547">
                  <c:v/>
                </c:pt>
                <c:pt idx="4548">
                  <c:v/>
                </c:pt>
                <c:pt idx="4549">
                  <c:v/>
                </c:pt>
                <c:pt idx="4550">
                  <c:v/>
                </c:pt>
                <c:pt idx="4551">
                  <c:v/>
                </c:pt>
                <c:pt idx="4552">
                  <c:v/>
                </c:pt>
                <c:pt idx="4553">
                  <c:v/>
                </c:pt>
                <c:pt idx="4554">
                  <c:v/>
                </c:pt>
                <c:pt idx="4555">
                  <c:v/>
                </c:pt>
                <c:pt idx="4556">
                  <c:v/>
                </c:pt>
                <c:pt idx="4557">
                  <c:v/>
                </c:pt>
                <c:pt idx="4558">
                  <c:v/>
                </c:pt>
                <c:pt idx="4559">
                  <c:v/>
                </c:pt>
                <c:pt idx="4560">
                  <c:v/>
                </c:pt>
                <c:pt idx="4561">
                  <c:v/>
                </c:pt>
                <c:pt idx="4562">
                  <c:v/>
                </c:pt>
                <c:pt idx="4563">
                  <c:v/>
                </c:pt>
                <c:pt idx="4564">
                  <c:v/>
                </c:pt>
                <c:pt idx="4565">
                  <c:v/>
                </c:pt>
                <c:pt idx="4566">
                  <c:v/>
                </c:pt>
                <c:pt idx="4567">
                  <c:v/>
                </c:pt>
                <c:pt idx="4568">
                  <c:v/>
                </c:pt>
                <c:pt idx="4569">
                  <c:v/>
                </c:pt>
                <c:pt idx="4570">
                  <c:v/>
                </c:pt>
                <c:pt idx="4571">
                  <c:v/>
                </c:pt>
                <c:pt idx="4572">
                  <c:v/>
                </c:pt>
                <c:pt idx="4573">
                  <c:v/>
                </c:pt>
                <c:pt idx="4574">
                  <c:v/>
                </c:pt>
                <c:pt idx="4575">
                  <c:v/>
                </c:pt>
                <c:pt idx="4576">
                  <c:v/>
                </c:pt>
                <c:pt idx="4577">
                  <c:v/>
                </c:pt>
                <c:pt idx="4578">
                  <c:v/>
                </c:pt>
                <c:pt idx="4579">
                  <c:v/>
                </c:pt>
                <c:pt idx="4580">
                  <c:v/>
                </c:pt>
                <c:pt idx="4581">
                  <c:v/>
                </c:pt>
                <c:pt idx="4582">
                  <c:v/>
                </c:pt>
                <c:pt idx="4583">
                  <c:v/>
                </c:pt>
                <c:pt idx="4584">
                  <c:v/>
                </c:pt>
                <c:pt idx="4585">
                  <c:v/>
                </c:pt>
                <c:pt idx="4586">
                  <c:v/>
                </c:pt>
                <c:pt idx="4587">
                  <c:v/>
                </c:pt>
                <c:pt idx="4588">
                  <c:v/>
                </c:pt>
                <c:pt idx="4589">
                  <c:v/>
                </c:pt>
                <c:pt idx="4590">
                  <c:v/>
                </c:pt>
                <c:pt idx="4591">
                  <c:v/>
                </c:pt>
                <c:pt idx="4592">
                  <c:v/>
                </c:pt>
                <c:pt idx="4593">
                  <c:v/>
                </c:pt>
                <c:pt idx="4594">
                  <c:v/>
                </c:pt>
                <c:pt idx="4595">
                  <c:v/>
                </c:pt>
                <c:pt idx="4596">
                  <c:v/>
                </c:pt>
                <c:pt idx="4597">
                  <c:v/>
                </c:pt>
                <c:pt idx="4598">
                  <c:v/>
                </c:pt>
                <c:pt idx="4599">
                  <c:v/>
                </c:pt>
                <c:pt idx="4600">
                  <c:v/>
                </c:pt>
                <c:pt idx="4601">
                  <c:v/>
                </c:pt>
                <c:pt idx="4602">
                  <c:v/>
                </c:pt>
                <c:pt idx="4603">
                  <c:v/>
                </c:pt>
                <c:pt idx="4604">
                  <c:v/>
                </c:pt>
                <c:pt idx="4605">
                  <c:v/>
                </c:pt>
                <c:pt idx="4606">
                  <c:v/>
                </c:pt>
                <c:pt idx="4607">
                  <c:v/>
                </c:pt>
                <c:pt idx="4608">
                  <c:v/>
                </c:pt>
                <c:pt idx="4609">
                  <c:v/>
                </c:pt>
                <c:pt idx="4610">
                  <c:v/>
                </c:pt>
                <c:pt idx="4611">
                  <c:v/>
                </c:pt>
                <c:pt idx="4612">
                  <c:v/>
                </c:pt>
                <c:pt idx="4613">
                  <c:v/>
                </c:pt>
                <c:pt idx="4614">
                  <c:v/>
                </c:pt>
                <c:pt idx="4615">
                  <c:v/>
                </c:pt>
                <c:pt idx="4616">
                  <c:v/>
                </c:pt>
                <c:pt idx="4617">
                  <c:v/>
                </c:pt>
                <c:pt idx="4618">
                  <c:v/>
                </c:pt>
                <c:pt idx="4619">
                  <c:v/>
                </c:pt>
                <c:pt idx="4620">
                  <c:v/>
                </c:pt>
                <c:pt idx="4621">
                  <c:v/>
                </c:pt>
                <c:pt idx="4622">
                  <c:v/>
                </c:pt>
                <c:pt idx="4623">
                  <c:v/>
                </c:pt>
                <c:pt idx="4624">
                  <c:v/>
                </c:pt>
                <c:pt idx="4625">
                  <c:v/>
                </c:pt>
                <c:pt idx="4626">
                  <c:v/>
                </c:pt>
                <c:pt idx="4627">
                  <c:v/>
                </c:pt>
                <c:pt idx="4628">
                  <c:v/>
                </c:pt>
                <c:pt idx="4629">
                  <c:v/>
                </c:pt>
                <c:pt idx="4630">
                  <c:v/>
                </c:pt>
                <c:pt idx="4631">
                  <c:v/>
                </c:pt>
                <c:pt idx="4632">
                  <c:v/>
                </c:pt>
                <c:pt idx="4633">
                  <c:v/>
                </c:pt>
                <c:pt idx="4634">
                  <c:v/>
                </c:pt>
                <c:pt idx="4635">
                  <c:v/>
                </c:pt>
                <c:pt idx="4636">
                  <c:v/>
                </c:pt>
                <c:pt idx="4637">
                  <c:v/>
                </c:pt>
                <c:pt idx="4638">
                  <c:v/>
                </c:pt>
                <c:pt idx="4639">
                  <c:v/>
                </c:pt>
                <c:pt idx="4640">
                  <c:v/>
                </c:pt>
                <c:pt idx="4641">
                  <c:v/>
                </c:pt>
                <c:pt idx="4642">
                  <c:v/>
                </c:pt>
                <c:pt idx="4643">
                  <c:v/>
                </c:pt>
                <c:pt idx="4644">
                  <c:v/>
                </c:pt>
                <c:pt idx="4645">
                  <c:v/>
                </c:pt>
                <c:pt idx="4646">
                  <c:v/>
                </c:pt>
                <c:pt idx="4647">
                  <c:v/>
                </c:pt>
                <c:pt idx="4648">
                  <c:v/>
                </c:pt>
                <c:pt idx="4649">
                  <c:v/>
                </c:pt>
                <c:pt idx="4650">
                  <c:v/>
                </c:pt>
                <c:pt idx="4651">
                  <c:v/>
                </c:pt>
                <c:pt idx="4652">
                  <c:v/>
                </c:pt>
                <c:pt idx="4653">
                  <c:v/>
                </c:pt>
                <c:pt idx="4654">
                  <c:v/>
                </c:pt>
                <c:pt idx="4655">
                  <c:v/>
                </c:pt>
                <c:pt idx="4656">
                  <c:v/>
                </c:pt>
                <c:pt idx="4657">
                  <c:v/>
                </c:pt>
                <c:pt idx="4658">
                  <c:v/>
                </c:pt>
                <c:pt idx="4659">
                  <c:v/>
                </c:pt>
                <c:pt idx="4660">
                  <c:v/>
                </c:pt>
                <c:pt idx="4661">
                  <c:v/>
                </c:pt>
                <c:pt idx="4662">
                  <c:v/>
                </c:pt>
                <c:pt idx="4663">
                  <c:v/>
                </c:pt>
                <c:pt idx="4664">
                  <c:v/>
                </c:pt>
                <c:pt idx="4665">
                  <c:v/>
                </c:pt>
                <c:pt idx="4666">
                  <c:v/>
                </c:pt>
                <c:pt idx="4667">
                  <c:v/>
                </c:pt>
                <c:pt idx="4668">
                  <c:v/>
                </c:pt>
                <c:pt idx="4669">
                  <c:v/>
                </c:pt>
                <c:pt idx="4670">
                  <c:v/>
                </c:pt>
                <c:pt idx="4671">
                  <c:v/>
                </c:pt>
                <c:pt idx="4672">
                  <c:v/>
                </c:pt>
                <c:pt idx="4673">
                  <c:v/>
                </c:pt>
                <c:pt idx="4674">
                  <c:v/>
                </c:pt>
                <c:pt idx="4675">
                  <c:v/>
                </c:pt>
                <c:pt idx="4676">
                  <c:v/>
                </c:pt>
                <c:pt idx="4677">
                  <c:v/>
                </c:pt>
                <c:pt idx="4678">
                  <c:v/>
                </c:pt>
                <c:pt idx="4679">
                  <c:v/>
                </c:pt>
                <c:pt idx="4680">
                  <c:v/>
                </c:pt>
                <c:pt idx="4681">
                  <c:v/>
                </c:pt>
                <c:pt idx="4682">
                  <c:v/>
                </c:pt>
                <c:pt idx="4683">
                  <c:v/>
                </c:pt>
                <c:pt idx="4684">
                  <c:v/>
                </c:pt>
                <c:pt idx="4685">
                  <c:v/>
                </c:pt>
                <c:pt idx="4686">
                  <c:v/>
                </c:pt>
                <c:pt idx="4687">
                  <c:v/>
                </c:pt>
                <c:pt idx="4688">
                  <c:v/>
                </c:pt>
                <c:pt idx="4689">
                  <c:v/>
                </c:pt>
                <c:pt idx="4690">
                  <c:v/>
                </c:pt>
                <c:pt idx="4691">
                  <c:v/>
                </c:pt>
                <c:pt idx="4692">
                  <c:v/>
                </c:pt>
                <c:pt idx="4693">
                  <c:v/>
                </c:pt>
                <c:pt idx="4694">
                  <c:v/>
                </c:pt>
                <c:pt idx="4695">
                  <c:v/>
                </c:pt>
                <c:pt idx="4696">
                  <c:v/>
                </c:pt>
                <c:pt idx="4697">
                  <c:v/>
                </c:pt>
                <c:pt idx="4698">
                  <c:v/>
                </c:pt>
                <c:pt idx="4699">
                  <c:v/>
                </c:pt>
                <c:pt idx="4700">
                  <c:v/>
                </c:pt>
                <c:pt idx="4701">
                  <c:v/>
                </c:pt>
                <c:pt idx="4702">
                  <c:v/>
                </c:pt>
                <c:pt idx="4703">
                  <c:v/>
                </c:pt>
                <c:pt idx="4704">
                  <c:v/>
                </c:pt>
                <c:pt idx="4705">
                  <c:v/>
                </c:pt>
                <c:pt idx="4706">
                  <c:v/>
                </c:pt>
                <c:pt idx="4707">
                  <c:v/>
                </c:pt>
                <c:pt idx="4708">
                  <c:v/>
                </c:pt>
                <c:pt idx="4709">
                  <c:v/>
                </c:pt>
                <c:pt idx="4710">
                  <c:v/>
                </c:pt>
                <c:pt idx="4711">
                  <c:v/>
                </c:pt>
                <c:pt idx="4712">
                  <c:v/>
                </c:pt>
                <c:pt idx="4713">
                  <c:v/>
                </c:pt>
                <c:pt idx="4714">
                  <c:v/>
                </c:pt>
                <c:pt idx="4715">
                  <c:v/>
                </c:pt>
                <c:pt idx="4716">
                  <c:v/>
                </c:pt>
                <c:pt idx="4717">
                  <c:v/>
                </c:pt>
                <c:pt idx="4718">
                  <c:v/>
                </c:pt>
                <c:pt idx="4719">
                  <c:v/>
                </c:pt>
                <c:pt idx="4720">
                  <c:v/>
                </c:pt>
                <c:pt idx="4721">
                  <c:v/>
                </c:pt>
                <c:pt idx="4722">
                  <c:v/>
                </c:pt>
                <c:pt idx="4723">
                  <c:v/>
                </c:pt>
                <c:pt idx="4724">
                  <c:v/>
                </c:pt>
                <c:pt idx="4725">
                  <c:v/>
                </c:pt>
                <c:pt idx="4726">
                  <c:v/>
                </c:pt>
                <c:pt idx="4727">
                  <c:v/>
                </c:pt>
                <c:pt idx="4728">
                  <c:v/>
                </c:pt>
                <c:pt idx="4729">
                  <c:v/>
                </c:pt>
                <c:pt idx="4730">
                  <c:v/>
                </c:pt>
                <c:pt idx="4731">
                  <c:v/>
                </c:pt>
                <c:pt idx="4732">
                  <c:v/>
                </c:pt>
                <c:pt idx="4733">
                  <c:v/>
                </c:pt>
                <c:pt idx="4734">
                  <c:v/>
                </c:pt>
                <c:pt idx="4735">
                  <c:v/>
                </c:pt>
                <c:pt idx="4736">
                  <c:v/>
                </c:pt>
                <c:pt idx="4737">
                  <c:v/>
                </c:pt>
                <c:pt idx="4738">
                  <c:v/>
                </c:pt>
                <c:pt idx="4739">
                  <c:v/>
                </c:pt>
                <c:pt idx="4740">
                  <c:v/>
                </c:pt>
                <c:pt idx="4741">
                  <c:v/>
                </c:pt>
                <c:pt idx="4742">
                  <c:v/>
                </c:pt>
                <c:pt idx="4743">
                  <c:v/>
                </c:pt>
                <c:pt idx="4744">
                  <c:v/>
                </c:pt>
                <c:pt idx="4745">
                  <c:v/>
                </c:pt>
                <c:pt idx="4746">
                  <c:v/>
                </c:pt>
                <c:pt idx="4747">
                  <c:v/>
                </c:pt>
                <c:pt idx="4748">
                  <c:v/>
                </c:pt>
                <c:pt idx="4749">
                  <c:v/>
                </c:pt>
                <c:pt idx="4750">
                  <c:v/>
                </c:pt>
                <c:pt idx="4751">
                  <c:v/>
                </c:pt>
                <c:pt idx="4752">
                  <c:v/>
                </c:pt>
                <c:pt idx="4753">
                  <c:v/>
                </c:pt>
                <c:pt idx="4754">
                  <c:v/>
                </c:pt>
                <c:pt idx="4755">
                  <c:v/>
                </c:pt>
                <c:pt idx="4756">
                  <c:v/>
                </c:pt>
                <c:pt idx="4757">
                  <c:v/>
                </c:pt>
                <c:pt idx="4758">
                  <c:v/>
                </c:pt>
                <c:pt idx="4759">
                  <c:v/>
                </c:pt>
                <c:pt idx="4760">
                  <c:v/>
                </c:pt>
                <c:pt idx="4761">
                  <c:v/>
                </c:pt>
                <c:pt idx="4762">
                  <c:v/>
                </c:pt>
                <c:pt idx="4763">
                  <c:v/>
                </c:pt>
                <c:pt idx="4764">
                  <c:v/>
                </c:pt>
                <c:pt idx="4765">
                  <c:v/>
                </c:pt>
                <c:pt idx="4766">
                  <c:v/>
                </c:pt>
                <c:pt idx="4767">
                  <c:v/>
                </c:pt>
                <c:pt idx="4768">
                  <c:v/>
                </c:pt>
                <c:pt idx="4769">
                  <c:v/>
                </c:pt>
                <c:pt idx="4770">
                  <c:v/>
                </c:pt>
                <c:pt idx="4771">
                  <c:v/>
                </c:pt>
                <c:pt idx="4772">
                  <c:v/>
                </c:pt>
                <c:pt idx="4773">
                  <c:v/>
                </c:pt>
                <c:pt idx="4774">
                  <c:v/>
                </c:pt>
                <c:pt idx="4775">
                  <c:v/>
                </c:pt>
                <c:pt idx="4776">
                  <c:v/>
                </c:pt>
                <c:pt idx="4777">
                  <c:v/>
                </c:pt>
                <c:pt idx="4778">
                  <c:v/>
                </c:pt>
                <c:pt idx="4779">
                  <c:v/>
                </c:pt>
                <c:pt idx="4780">
                  <c:v/>
                </c:pt>
                <c:pt idx="4781">
                  <c:v/>
                </c:pt>
                <c:pt idx="4782">
                  <c:v/>
                </c:pt>
                <c:pt idx="4783">
                  <c:v/>
                </c:pt>
                <c:pt idx="4784">
                  <c:v/>
                </c:pt>
                <c:pt idx="4785">
                  <c:v/>
                </c:pt>
                <c:pt idx="4786">
                  <c:v/>
                </c:pt>
                <c:pt idx="4787">
                  <c:v/>
                </c:pt>
                <c:pt idx="4788">
                  <c:v/>
                </c:pt>
                <c:pt idx="4789">
                  <c:v/>
                </c:pt>
                <c:pt idx="4790">
                  <c:v/>
                </c:pt>
                <c:pt idx="4791">
                  <c:v/>
                </c:pt>
                <c:pt idx="4792">
                  <c:v/>
                </c:pt>
                <c:pt idx="4793">
                  <c:v/>
                </c:pt>
                <c:pt idx="4794">
                  <c:v/>
                </c:pt>
                <c:pt idx="4795">
                  <c:v/>
                </c:pt>
                <c:pt idx="4796">
                  <c:v/>
                </c:pt>
                <c:pt idx="4797">
                  <c:v/>
                </c:pt>
                <c:pt idx="4798">
                  <c:v/>
                </c:pt>
                <c:pt idx="4799">
                  <c:v/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2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2</c:v>
                </c:pt>
                <c:pt idx="4811">
                  <c:v>1</c:v>
                </c:pt>
                <c:pt idx="4812">
                  <c:v>1</c:v>
                </c:pt>
                <c:pt idx="4813">
                  <c:v>3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3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2</c:v>
                </c:pt>
                <c:pt idx="4822">
                  <c:v>2</c:v>
                </c:pt>
                <c:pt idx="4823">
                  <c:v>2</c:v>
                </c:pt>
                <c:pt idx="4824">
                  <c:v>2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2</c:v>
                </c:pt>
                <c:pt idx="4832">
                  <c:v>1</c:v>
                </c:pt>
                <c:pt idx="4833">
                  <c:v>3</c:v>
                </c:pt>
                <c:pt idx="4834">
                  <c:v>3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2</c:v>
                </c:pt>
                <c:pt idx="4839">
                  <c:v>3</c:v>
                </c:pt>
                <c:pt idx="4840">
                  <c:v>1</c:v>
                </c:pt>
                <c:pt idx="4841">
                  <c:v>3</c:v>
                </c:pt>
                <c:pt idx="4842">
                  <c:v>1</c:v>
                </c:pt>
                <c:pt idx="4843">
                  <c:v>2</c:v>
                </c:pt>
                <c:pt idx="4844">
                  <c:v>3</c:v>
                </c:pt>
                <c:pt idx="4845">
                  <c:v>2,5</c:v>
                </c:pt>
                <c:pt idx="4846">
                  <c:v>3</c:v>
                </c:pt>
                <c:pt idx="4847">
                  <c:v>3</c:v>
                </c:pt>
                <c:pt idx="4848">
                  <c:v>2</c:v>
                </c:pt>
                <c:pt idx="4849">
                  <c:v>2</c:v>
                </c:pt>
                <c:pt idx="4850">
                  <c:v>4</c:v>
                </c:pt>
                <c:pt idx="4851">
                  <c:v>4</c:v>
                </c:pt>
                <c:pt idx="4852">
                  <c:v>2</c:v>
                </c:pt>
                <c:pt idx="4853">
                  <c:v>4</c:v>
                </c:pt>
                <c:pt idx="4854">
                  <c:v>2</c:v>
                </c:pt>
                <c:pt idx="4855">
                  <c:v>4</c:v>
                </c:pt>
                <c:pt idx="4856">
                  <c:v>1</c:v>
                </c:pt>
                <c:pt idx="4857">
                  <c:v>2</c:v>
                </c:pt>
                <c:pt idx="4858">
                  <c:v>3</c:v>
                </c:pt>
                <c:pt idx="4859">
                  <c:v>2</c:v>
                </c:pt>
                <c:pt idx="4860">
                  <c:v>3</c:v>
                </c:pt>
                <c:pt idx="4861">
                  <c:v>2</c:v>
                </c:pt>
                <c:pt idx="4862">
                  <c:v>2</c:v>
                </c:pt>
                <c:pt idx="4863">
                  <c:v>3</c:v>
                </c:pt>
                <c:pt idx="4864">
                  <c:v>4</c:v>
                </c:pt>
                <c:pt idx="4865">
                  <c:v>3</c:v>
                </c:pt>
                <c:pt idx="4866">
                  <c:v>2</c:v>
                </c:pt>
                <c:pt idx="4867">
                  <c:v>3</c:v>
                </c:pt>
                <c:pt idx="4868">
                  <c:v>3</c:v>
                </c:pt>
                <c:pt idx="4869">
                  <c:v>2,5</c:v>
                </c:pt>
                <c:pt idx="4870">
                  <c:v>2</c:v>
                </c:pt>
                <c:pt idx="4871">
                  <c:v>3</c:v>
                </c:pt>
                <c:pt idx="4872">
                  <c:v>2</c:v>
                </c:pt>
                <c:pt idx="4873">
                  <c:v>4</c:v>
                </c:pt>
                <c:pt idx="4874">
                  <c:v>4</c:v>
                </c:pt>
                <c:pt idx="4875">
                  <c:v>3</c:v>
                </c:pt>
                <c:pt idx="4876">
                  <c:v>2</c:v>
                </c:pt>
                <c:pt idx="4877">
                  <c:v>3</c:v>
                </c:pt>
                <c:pt idx="4878">
                  <c:v>2</c:v>
                </c:pt>
                <c:pt idx="4879">
                  <c:v>4</c:v>
                </c:pt>
                <c:pt idx="4880">
                  <c:v>4</c:v>
                </c:pt>
                <c:pt idx="4881">
                  <c:v>1</c:v>
                </c:pt>
                <c:pt idx="4882">
                  <c:v/>
                </c:pt>
                <c:pt idx="4883">
                  <c:v>1</c:v>
                </c:pt>
                <c:pt idx="4884">
                  <c:v/>
                </c:pt>
                <c:pt idx="4885">
                  <c:v>5</c:v>
                </c:pt>
                <c:pt idx="4886">
                  <c:v>2</c:v>
                </c:pt>
                <c:pt idx="4887">
                  <c:v>2</c:v>
                </c:pt>
                <c:pt idx="4888">
                  <c:v>3</c:v>
                </c:pt>
                <c:pt idx="4889">
                  <c:v>3</c:v>
                </c:pt>
                <c:pt idx="4890">
                  <c:v>4</c:v>
                </c:pt>
                <c:pt idx="4891">
                  <c:v>2</c:v>
                </c:pt>
                <c:pt idx="4892">
                  <c:v>3</c:v>
                </c:pt>
                <c:pt idx="4893">
                  <c:v>2</c:v>
                </c:pt>
                <c:pt idx="4894">
                  <c:v>3</c:v>
                </c:pt>
                <c:pt idx="4895">
                  <c:v>3</c:v>
                </c:pt>
                <c:pt idx="4896">
                  <c:v>2</c:v>
                </c:pt>
                <c:pt idx="4897">
                  <c:v>3</c:v>
                </c:pt>
                <c:pt idx="4898">
                  <c:v>4</c:v>
                </c:pt>
                <c:pt idx="4899">
                  <c:v>4</c:v>
                </c:pt>
                <c:pt idx="4900">
                  <c:v>3</c:v>
                </c:pt>
                <c:pt idx="4901">
                  <c:v>4</c:v>
                </c:pt>
                <c:pt idx="4902">
                  <c:v>2</c:v>
                </c:pt>
                <c:pt idx="4903">
                  <c:v>3</c:v>
                </c:pt>
                <c:pt idx="4904">
                  <c:v>3</c:v>
                </c:pt>
                <c:pt idx="4905">
                  <c:v>4</c:v>
                </c:pt>
                <c:pt idx="4906">
                  <c:v>2</c:v>
                </c:pt>
                <c:pt idx="4907">
                  <c:v>5</c:v>
                </c:pt>
                <c:pt idx="4908">
                  <c:v>4</c:v>
                </c:pt>
                <c:pt idx="4909">
                  <c:v>4</c:v>
                </c:pt>
                <c:pt idx="4910">
                  <c:v>3</c:v>
                </c:pt>
                <c:pt idx="4911">
                  <c:v>4</c:v>
                </c:pt>
                <c:pt idx="4912">
                  <c:v>3</c:v>
                </c:pt>
                <c:pt idx="4913">
                  <c:v>3</c:v>
                </c:pt>
                <c:pt idx="4914">
                  <c:v>3</c:v>
                </c:pt>
                <c:pt idx="4915">
                  <c:v>4</c:v>
                </c:pt>
                <c:pt idx="4916">
                  <c:v>5</c:v>
                </c:pt>
                <c:pt idx="4917">
                  <c:v>4</c:v>
                </c:pt>
                <c:pt idx="4918">
                  <c:v>4</c:v>
                </c:pt>
                <c:pt idx="4919">
                  <c:v/>
                </c:pt>
                <c:pt idx="4920">
                  <c:v>2</c:v>
                </c:pt>
                <c:pt idx="4921">
                  <c:v/>
                </c:pt>
                <c:pt idx="4922">
                  <c:v>4</c:v>
                </c:pt>
                <c:pt idx="4923">
                  <c:v>5</c:v>
                </c:pt>
                <c:pt idx="4924">
                  <c:v>3</c:v>
                </c:pt>
                <c:pt idx="4925">
                  <c:v>4</c:v>
                </c:pt>
                <c:pt idx="4926">
                  <c:v/>
                </c:pt>
                <c:pt idx="4927">
                  <c:v>4</c:v>
                </c:pt>
                <c:pt idx="4928">
                  <c:v>4</c:v>
                </c:pt>
                <c:pt idx="4929">
                  <c:v>4</c:v>
                </c:pt>
                <c:pt idx="4930">
                  <c:v>3</c:v>
                </c:pt>
                <c:pt idx="4931">
                  <c:v>4</c:v>
                </c:pt>
                <c:pt idx="4932">
                  <c:v/>
                </c:pt>
                <c:pt idx="4933">
                  <c:v>4</c:v>
                </c:pt>
                <c:pt idx="4934">
                  <c:v>4</c:v>
                </c:pt>
                <c:pt idx="4935">
                  <c:v>4</c:v>
                </c:pt>
                <c:pt idx="4936">
                  <c:v>5</c:v>
                </c:pt>
                <c:pt idx="4937">
                  <c:v>4</c:v>
                </c:pt>
                <c:pt idx="4938">
                  <c:v>5</c:v>
                </c:pt>
                <c:pt idx="4939">
                  <c:v/>
                </c:pt>
                <c:pt idx="4940">
                  <c:v>4</c:v>
                </c:pt>
                <c:pt idx="4941">
                  <c:v/>
                </c:pt>
                <c:pt idx="4942">
                  <c:v/>
                </c:pt>
                <c:pt idx="4943">
                  <c:v/>
                </c:pt>
                <c:pt idx="4944">
                  <c:v/>
                </c:pt>
                <c:pt idx="4945">
                  <c:v/>
                </c:pt>
                <c:pt idx="4946">
                  <c:v/>
                </c:pt>
                <c:pt idx="4947">
                  <c:v/>
                </c:pt>
                <c:pt idx="4948">
                  <c:v/>
                </c:pt>
                <c:pt idx="4949">
                  <c:v/>
                </c:pt>
                <c:pt idx="4950">
                  <c:v/>
                </c:pt>
                <c:pt idx="4951">
                  <c:v/>
                </c:pt>
                <c:pt idx="4952">
                  <c:v/>
                </c:pt>
                <c:pt idx="4953">
                  <c:v/>
                </c:pt>
                <c:pt idx="4954">
                  <c:v/>
                </c:pt>
                <c:pt idx="4955">
                  <c:v/>
                </c:pt>
                <c:pt idx="4956">
                  <c:v/>
                </c:pt>
                <c:pt idx="4957">
                  <c:v/>
                </c:pt>
                <c:pt idx="4958">
                  <c:v/>
                </c:pt>
                <c:pt idx="4959">
                  <c:v/>
                </c:pt>
                <c:pt idx="4960">
                  <c:v/>
                </c:pt>
                <c:pt idx="4961">
                  <c:v/>
                </c:pt>
                <c:pt idx="4962">
                  <c:v/>
                </c:pt>
                <c:pt idx="4963">
                  <c:v/>
                </c:pt>
                <c:pt idx="4964">
                  <c:v/>
                </c:pt>
                <c:pt idx="4965">
                  <c:v/>
                </c:pt>
                <c:pt idx="4966">
                  <c:v/>
                </c:pt>
                <c:pt idx="4967">
                  <c:v/>
                </c:pt>
                <c:pt idx="4968">
                  <c:v/>
                </c:pt>
                <c:pt idx="4969">
                  <c:v/>
                </c:pt>
                <c:pt idx="4970">
                  <c:v/>
                </c:pt>
                <c:pt idx="4971">
                  <c:v/>
                </c:pt>
                <c:pt idx="4972">
                  <c:v/>
                </c:pt>
                <c:pt idx="4973">
                  <c:v/>
                </c:pt>
                <c:pt idx="4974">
                  <c:v/>
                </c:pt>
                <c:pt idx="4975">
                  <c:v/>
                </c:pt>
                <c:pt idx="4976">
                  <c:v/>
                </c:pt>
                <c:pt idx="4977">
                  <c:v/>
                </c:pt>
                <c:pt idx="4978">
                  <c:v/>
                </c:pt>
                <c:pt idx="4979">
                  <c:v/>
                </c:pt>
                <c:pt idx="4980">
                  <c:v/>
                </c:pt>
                <c:pt idx="4981">
                  <c:v/>
                </c:pt>
                <c:pt idx="4982">
                  <c:v/>
                </c:pt>
                <c:pt idx="4983">
                  <c:v/>
                </c:pt>
                <c:pt idx="4984">
                  <c:v/>
                </c:pt>
                <c:pt idx="4985">
                  <c:v/>
                </c:pt>
                <c:pt idx="4986">
                  <c:v/>
                </c:pt>
                <c:pt idx="4987">
                  <c:v/>
                </c:pt>
                <c:pt idx="4988">
                  <c:v/>
                </c:pt>
                <c:pt idx="4989">
                  <c:v/>
                </c:pt>
                <c:pt idx="4990">
                  <c:v/>
                </c:pt>
                <c:pt idx="4991">
                  <c:v/>
                </c:pt>
                <c:pt idx="4992">
                  <c:v/>
                </c:pt>
                <c:pt idx="4993">
                  <c:v/>
                </c:pt>
                <c:pt idx="4994">
                  <c:v/>
                </c:pt>
                <c:pt idx="4995">
                  <c:v/>
                </c:pt>
                <c:pt idx="4996">
                  <c:v/>
                </c:pt>
                <c:pt idx="4997">
                  <c:v/>
                </c:pt>
                <c:pt idx="4998">
                  <c:v/>
                </c:pt>
                <c:pt idx="4999">
                  <c:v/>
                </c:pt>
                <c:pt idx="5000">
                  <c:v/>
                </c:pt>
                <c:pt idx="5001">
                  <c:v/>
                </c:pt>
                <c:pt idx="5002">
                  <c:v/>
                </c:pt>
                <c:pt idx="5003">
                  <c:v/>
                </c:pt>
                <c:pt idx="5004">
                  <c:v/>
                </c:pt>
                <c:pt idx="5005">
                  <c:v/>
                </c:pt>
                <c:pt idx="5006">
                  <c:v/>
                </c:pt>
                <c:pt idx="5007">
                  <c:v/>
                </c:pt>
                <c:pt idx="5008">
                  <c:v/>
                </c:pt>
                <c:pt idx="5009">
                  <c:v/>
                </c:pt>
                <c:pt idx="5010">
                  <c:v/>
                </c:pt>
                <c:pt idx="5011">
                  <c:v/>
                </c:pt>
                <c:pt idx="5012">
                  <c:v/>
                </c:pt>
                <c:pt idx="5013">
                  <c:v/>
                </c:pt>
                <c:pt idx="5014">
                  <c:v/>
                </c:pt>
                <c:pt idx="5015">
                  <c:v/>
                </c:pt>
                <c:pt idx="5016">
                  <c:v/>
                </c:pt>
                <c:pt idx="5017">
                  <c:v/>
                </c:pt>
                <c:pt idx="5018">
                  <c:v/>
                </c:pt>
                <c:pt idx="5019">
                  <c:v/>
                </c:pt>
                <c:pt idx="5020">
                  <c:v/>
                </c:pt>
                <c:pt idx="5021">
                  <c:v/>
                </c:pt>
                <c:pt idx="5022">
                  <c:v/>
                </c:pt>
                <c:pt idx="5023">
                  <c:v/>
                </c:pt>
                <c:pt idx="5024">
                  <c:v/>
                </c:pt>
                <c:pt idx="5025">
                  <c:v/>
                </c:pt>
                <c:pt idx="5026">
                  <c:v/>
                </c:pt>
                <c:pt idx="5027">
                  <c:v/>
                </c:pt>
                <c:pt idx="5028">
                  <c:v/>
                </c:pt>
                <c:pt idx="5029">
                  <c:v/>
                </c:pt>
                <c:pt idx="5030">
                  <c:v/>
                </c:pt>
                <c:pt idx="5031">
                  <c:v/>
                </c:pt>
                <c:pt idx="5032">
                  <c:v/>
                </c:pt>
                <c:pt idx="5033">
                  <c:v/>
                </c:pt>
                <c:pt idx="5034">
                  <c:v/>
                </c:pt>
                <c:pt idx="5035">
                  <c:v/>
                </c:pt>
                <c:pt idx="5036">
                  <c:v/>
                </c:pt>
                <c:pt idx="5037">
                  <c:v/>
                </c:pt>
                <c:pt idx="5038">
                  <c:v/>
                </c:pt>
                <c:pt idx="5039">
                  <c:v/>
                </c:pt>
                <c:pt idx="5040">
                  <c:v/>
                </c:pt>
                <c:pt idx="5041">
                  <c:v/>
                </c:pt>
                <c:pt idx="5042">
                  <c:v/>
                </c:pt>
                <c:pt idx="5043">
                  <c:v/>
                </c:pt>
                <c:pt idx="5044">
                  <c:v/>
                </c:pt>
                <c:pt idx="5045">
                  <c:v/>
                </c:pt>
                <c:pt idx="5046">
                  <c:v/>
                </c:pt>
                <c:pt idx="5047">
                  <c:v/>
                </c:pt>
                <c:pt idx="5048">
                  <c:v/>
                </c:pt>
                <c:pt idx="5049">
                  <c:v/>
                </c:pt>
                <c:pt idx="5050">
                  <c:v/>
                </c:pt>
                <c:pt idx="5051">
                  <c:v/>
                </c:pt>
                <c:pt idx="5052">
                  <c:v/>
                </c:pt>
                <c:pt idx="5053">
                  <c:v/>
                </c:pt>
                <c:pt idx="5054">
                  <c:v/>
                </c:pt>
                <c:pt idx="5055">
                  <c:v/>
                </c:pt>
                <c:pt idx="5056">
                  <c:v/>
                </c:pt>
                <c:pt idx="5057">
                  <c:v/>
                </c:pt>
                <c:pt idx="5058">
                  <c:v/>
                </c:pt>
                <c:pt idx="5059">
                  <c:v/>
                </c:pt>
                <c:pt idx="5060">
                  <c:v/>
                </c:pt>
                <c:pt idx="5061">
                  <c:v/>
                </c:pt>
                <c:pt idx="5062">
                  <c:v/>
                </c:pt>
                <c:pt idx="5063">
                  <c:v/>
                </c:pt>
                <c:pt idx="5064">
                  <c:v/>
                </c:pt>
                <c:pt idx="5065">
                  <c:v/>
                </c:pt>
                <c:pt idx="5066">
                  <c:v/>
                </c:pt>
                <c:pt idx="5067">
                  <c:v/>
                </c:pt>
                <c:pt idx="5068">
                  <c:v/>
                </c:pt>
                <c:pt idx="5069">
                  <c:v/>
                </c:pt>
                <c:pt idx="5070">
                  <c:v/>
                </c:pt>
                <c:pt idx="5071">
                  <c:v/>
                </c:pt>
                <c:pt idx="5072">
                  <c:v/>
                </c:pt>
                <c:pt idx="5073">
                  <c:v/>
                </c:pt>
                <c:pt idx="5074">
                  <c:v/>
                </c:pt>
                <c:pt idx="5075">
                  <c:v/>
                </c:pt>
                <c:pt idx="5076">
                  <c:v/>
                </c:pt>
                <c:pt idx="5077">
                  <c:v/>
                </c:pt>
                <c:pt idx="5078">
                  <c:v/>
                </c:pt>
                <c:pt idx="5079">
                  <c:v/>
                </c:pt>
                <c:pt idx="5080">
                  <c:v/>
                </c:pt>
                <c:pt idx="5081">
                  <c:v/>
                </c:pt>
                <c:pt idx="5082">
                  <c:v/>
                </c:pt>
                <c:pt idx="5083">
                  <c:v/>
                </c:pt>
                <c:pt idx="5084">
                  <c:v/>
                </c:pt>
                <c:pt idx="5085">
                  <c:v/>
                </c:pt>
                <c:pt idx="5086">
                  <c:v/>
                </c:pt>
                <c:pt idx="5087">
                  <c:v/>
                </c:pt>
                <c:pt idx="5088">
                  <c:v/>
                </c:pt>
                <c:pt idx="5089">
                  <c:v/>
                </c:pt>
                <c:pt idx="5090">
                  <c:v/>
                </c:pt>
                <c:pt idx="5091">
                  <c:v/>
                </c:pt>
                <c:pt idx="5092">
                  <c:v/>
                </c:pt>
                <c:pt idx="5093">
                  <c:v/>
                </c:pt>
                <c:pt idx="5094">
                  <c:v/>
                </c:pt>
                <c:pt idx="5095">
                  <c:v/>
                </c:pt>
                <c:pt idx="5096">
                  <c:v/>
                </c:pt>
                <c:pt idx="5097">
                  <c:v/>
                </c:pt>
                <c:pt idx="5098">
                  <c:v/>
                </c:pt>
                <c:pt idx="5099">
                  <c:v/>
                </c:pt>
                <c:pt idx="5100">
                  <c:v/>
                </c:pt>
                <c:pt idx="5101">
                  <c:v/>
                </c:pt>
                <c:pt idx="5102">
                  <c:v/>
                </c:pt>
                <c:pt idx="5103">
                  <c:v/>
                </c:pt>
                <c:pt idx="5104">
                  <c:v/>
                </c:pt>
                <c:pt idx="5105">
                  <c:v/>
                </c:pt>
                <c:pt idx="5106">
                  <c:v/>
                </c:pt>
                <c:pt idx="5107">
                  <c:v/>
                </c:pt>
                <c:pt idx="5108">
                  <c:v/>
                </c:pt>
                <c:pt idx="5109">
                  <c:v/>
                </c:pt>
                <c:pt idx="5110">
                  <c:v/>
                </c:pt>
                <c:pt idx="5111">
                  <c:v/>
                </c:pt>
                <c:pt idx="5112">
                  <c:v/>
                </c:pt>
                <c:pt idx="5113">
                  <c:v/>
                </c:pt>
                <c:pt idx="5114">
                  <c:v/>
                </c:pt>
                <c:pt idx="5115">
                  <c:v/>
                </c:pt>
                <c:pt idx="5116">
                  <c:v/>
                </c:pt>
                <c:pt idx="5117">
                  <c:v/>
                </c:pt>
                <c:pt idx="5118">
                  <c:v/>
                </c:pt>
                <c:pt idx="5119">
                  <c:v/>
                </c:pt>
                <c:pt idx="5120">
                  <c:v/>
                </c:pt>
                <c:pt idx="5121">
                  <c:v/>
                </c:pt>
                <c:pt idx="5122">
                  <c:v/>
                </c:pt>
                <c:pt idx="5123">
                  <c:v/>
                </c:pt>
                <c:pt idx="5124">
                  <c:v/>
                </c:pt>
                <c:pt idx="5125">
                  <c:v/>
                </c:pt>
                <c:pt idx="5126">
                  <c:v/>
                </c:pt>
                <c:pt idx="5127">
                  <c:v/>
                </c:pt>
                <c:pt idx="5128">
                  <c:v/>
                </c:pt>
                <c:pt idx="5129">
                  <c:v/>
                </c:pt>
                <c:pt idx="5130">
                  <c:v/>
                </c:pt>
                <c:pt idx="5131">
                  <c:v/>
                </c:pt>
                <c:pt idx="5132">
                  <c:v/>
                </c:pt>
                <c:pt idx="5133">
                  <c:v/>
                </c:pt>
                <c:pt idx="5134">
                  <c:v/>
                </c:pt>
                <c:pt idx="5135">
                  <c:v/>
                </c:pt>
                <c:pt idx="5136">
                  <c:v/>
                </c:pt>
                <c:pt idx="5137">
                  <c:v/>
                </c:pt>
                <c:pt idx="5138">
                  <c:v/>
                </c:pt>
                <c:pt idx="5139">
                  <c:v/>
                </c:pt>
                <c:pt idx="5140">
                  <c:v/>
                </c:pt>
                <c:pt idx="5141">
                  <c:v/>
                </c:pt>
                <c:pt idx="5142">
                  <c:v/>
                </c:pt>
                <c:pt idx="5143">
                  <c:v/>
                </c:pt>
                <c:pt idx="5144">
                  <c:v/>
                </c:pt>
                <c:pt idx="5145">
                  <c:v/>
                </c:pt>
                <c:pt idx="5146">
                  <c:v/>
                </c:pt>
                <c:pt idx="5147">
                  <c:v/>
                </c:pt>
                <c:pt idx="5148">
                  <c:v/>
                </c:pt>
                <c:pt idx="5149">
                  <c:v/>
                </c:pt>
                <c:pt idx="5150">
                  <c:v/>
                </c:pt>
                <c:pt idx="5151">
                  <c:v/>
                </c:pt>
                <c:pt idx="5152">
                  <c:v/>
                </c:pt>
                <c:pt idx="5153">
                  <c:v/>
                </c:pt>
                <c:pt idx="5154">
                  <c:v/>
                </c:pt>
                <c:pt idx="5155">
                  <c:v/>
                </c:pt>
                <c:pt idx="5156">
                  <c:v/>
                </c:pt>
                <c:pt idx="5157">
                  <c:v/>
                </c:pt>
                <c:pt idx="5158">
                  <c:v/>
                </c:pt>
                <c:pt idx="5159">
                  <c:v/>
                </c:pt>
                <c:pt idx="5160">
                  <c:v/>
                </c:pt>
                <c:pt idx="5161">
                  <c:v/>
                </c:pt>
                <c:pt idx="5162">
                  <c:v/>
                </c:pt>
                <c:pt idx="5163">
                  <c:v/>
                </c:pt>
                <c:pt idx="5164">
                  <c:v/>
                </c:pt>
                <c:pt idx="5165">
                  <c:v/>
                </c:pt>
                <c:pt idx="5166">
                  <c:v/>
                </c:pt>
                <c:pt idx="5167">
                  <c:v/>
                </c:pt>
                <c:pt idx="5168">
                  <c:v/>
                </c:pt>
                <c:pt idx="5169">
                  <c:v/>
                </c:pt>
                <c:pt idx="5170">
                  <c:v/>
                </c:pt>
                <c:pt idx="5171">
                  <c:v/>
                </c:pt>
                <c:pt idx="5172">
                  <c:v/>
                </c:pt>
                <c:pt idx="5173">
                  <c:v/>
                </c:pt>
                <c:pt idx="5174">
                  <c:v/>
                </c:pt>
                <c:pt idx="5175">
                  <c:v/>
                </c:pt>
                <c:pt idx="5176">
                  <c:v/>
                </c:pt>
                <c:pt idx="5177">
                  <c:v/>
                </c:pt>
                <c:pt idx="5178">
                  <c:v/>
                </c:pt>
                <c:pt idx="5179">
                  <c:v/>
                </c:pt>
                <c:pt idx="5180">
                  <c:v/>
                </c:pt>
                <c:pt idx="5181">
                  <c:v/>
                </c:pt>
                <c:pt idx="5182">
                  <c:v/>
                </c:pt>
                <c:pt idx="5183">
                  <c:v/>
                </c:pt>
                <c:pt idx="5184">
                  <c:v/>
                </c:pt>
                <c:pt idx="5185">
                  <c:v/>
                </c:pt>
                <c:pt idx="5186">
                  <c:v/>
                </c:pt>
                <c:pt idx="5187">
                  <c:v/>
                </c:pt>
                <c:pt idx="5188">
                  <c:v/>
                </c:pt>
                <c:pt idx="5189">
                  <c:v/>
                </c:pt>
                <c:pt idx="5190">
                  <c:v/>
                </c:pt>
                <c:pt idx="5191">
                  <c:v/>
                </c:pt>
                <c:pt idx="5192">
                  <c:v/>
                </c:pt>
                <c:pt idx="5193">
                  <c:v/>
                </c:pt>
                <c:pt idx="5194">
                  <c:v/>
                </c:pt>
                <c:pt idx="5195">
                  <c:v/>
                </c:pt>
                <c:pt idx="5196">
                  <c:v/>
                </c:pt>
                <c:pt idx="5197">
                  <c:v/>
                </c:pt>
                <c:pt idx="5198">
                  <c:v/>
                </c:pt>
                <c:pt idx="5199">
                  <c:v/>
                </c:pt>
                <c:pt idx="5200">
                  <c:v/>
                </c:pt>
                <c:pt idx="5201">
                  <c:v/>
                </c:pt>
                <c:pt idx="5202">
                  <c:v/>
                </c:pt>
                <c:pt idx="5203">
                  <c:v/>
                </c:pt>
                <c:pt idx="5204">
                  <c:v/>
                </c:pt>
                <c:pt idx="5205">
                  <c:v/>
                </c:pt>
                <c:pt idx="5206">
                  <c:v/>
                </c:pt>
                <c:pt idx="5207">
                  <c:v/>
                </c:pt>
                <c:pt idx="5208">
                  <c:v/>
                </c:pt>
                <c:pt idx="5209">
                  <c:v/>
                </c:pt>
                <c:pt idx="5210">
                  <c:v/>
                </c:pt>
                <c:pt idx="5211">
                  <c:v/>
                </c:pt>
                <c:pt idx="5212">
                  <c:v/>
                </c:pt>
                <c:pt idx="5213">
                  <c:v/>
                </c:pt>
                <c:pt idx="5214">
                  <c:v/>
                </c:pt>
                <c:pt idx="5215">
                  <c:v/>
                </c:pt>
                <c:pt idx="5216">
                  <c:v/>
                </c:pt>
                <c:pt idx="5217">
                  <c:v/>
                </c:pt>
                <c:pt idx="5218">
                  <c:v/>
                </c:pt>
                <c:pt idx="5219">
                  <c:v/>
                </c:pt>
                <c:pt idx="5220">
                  <c:v/>
                </c:pt>
                <c:pt idx="5221">
                  <c:v/>
                </c:pt>
                <c:pt idx="5222">
                  <c:v/>
                </c:pt>
                <c:pt idx="5223">
                  <c:v/>
                </c:pt>
                <c:pt idx="5224">
                  <c:v/>
                </c:pt>
                <c:pt idx="5225">
                  <c:v/>
                </c:pt>
                <c:pt idx="5226">
                  <c:v/>
                </c:pt>
                <c:pt idx="5227">
                  <c:v/>
                </c:pt>
                <c:pt idx="5228">
                  <c:v/>
                </c:pt>
                <c:pt idx="5229">
                  <c:v/>
                </c:pt>
                <c:pt idx="5230">
                  <c:v/>
                </c:pt>
                <c:pt idx="5231">
                  <c:v/>
                </c:pt>
                <c:pt idx="5232">
                  <c:v/>
                </c:pt>
                <c:pt idx="5233">
                  <c:v/>
                </c:pt>
                <c:pt idx="5234">
                  <c:v/>
                </c:pt>
                <c:pt idx="5235">
                  <c:v/>
                </c:pt>
                <c:pt idx="5236">
                  <c:v/>
                </c:pt>
                <c:pt idx="5237">
                  <c:v/>
                </c:pt>
                <c:pt idx="5238">
                  <c:v/>
                </c:pt>
                <c:pt idx="5239">
                  <c:v/>
                </c:pt>
                <c:pt idx="5240">
                  <c:v/>
                </c:pt>
                <c:pt idx="5241">
                  <c:v/>
                </c:pt>
                <c:pt idx="5242">
                  <c:v/>
                </c:pt>
                <c:pt idx="5243">
                  <c:v/>
                </c:pt>
                <c:pt idx="5244">
                  <c:v/>
                </c:pt>
                <c:pt idx="5245">
                  <c:v/>
                </c:pt>
                <c:pt idx="5246">
                  <c:v/>
                </c:pt>
                <c:pt idx="5247">
                  <c:v/>
                </c:pt>
                <c:pt idx="5248">
                  <c:v/>
                </c:pt>
                <c:pt idx="5249">
                  <c:v/>
                </c:pt>
                <c:pt idx="5250">
                  <c:v/>
                </c:pt>
                <c:pt idx="5251">
                  <c:v/>
                </c:pt>
                <c:pt idx="5252">
                  <c:v/>
                </c:pt>
                <c:pt idx="5253">
                  <c:v/>
                </c:pt>
                <c:pt idx="5254">
                  <c:v/>
                </c:pt>
                <c:pt idx="5255">
                  <c:v/>
                </c:pt>
                <c:pt idx="5256">
                  <c:v/>
                </c:pt>
                <c:pt idx="5257">
                  <c:v/>
                </c:pt>
                <c:pt idx="5258">
                  <c:v/>
                </c:pt>
                <c:pt idx="5259">
                  <c:v/>
                </c:pt>
                <c:pt idx="5260">
                  <c:v/>
                </c:pt>
                <c:pt idx="5261">
                  <c:v/>
                </c:pt>
                <c:pt idx="5262">
                  <c:v/>
                </c:pt>
                <c:pt idx="5263">
                  <c:v/>
                </c:pt>
                <c:pt idx="5264">
                  <c:v/>
                </c:pt>
                <c:pt idx="5265">
                  <c:v/>
                </c:pt>
                <c:pt idx="5266">
                  <c:v/>
                </c:pt>
                <c:pt idx="5267">
                  <c:v/>
                </c:pt>
                <c:pt idx="5268">
                  <c:v/>
                </c:pt>
                <c:pt idx="5269">
                  <c:v/>
                </c:pt>
                <c:pt idx="5270">
                  <c:v/>
                </c:pt>
                <c:pt idx="5271">
                  <c:v/>
                </c:pt>
                <c:pt idx="5272">
                  <c:v/>
                </c:pt>
                <c:pt idx="5273">
                  <c:v/>
                </c:pt>
                <c:pt idx="5274">
                  <c:v/>
                </c:pt>
                <c:pt idx="5275">
                  <c:v/>
                </c:pt>
                <c:pt idx="5276">
                  <c:v/>
                </c:pt>
                <c:pt idx="5277">
                  <c:v/>
                </c:pt>
                <c:pt idx="5278">
                  <c:v/>
                </c:pt>
                <c:pt idx="5279">
                  <c:v/>
                </c:pt>
                <c:pt idx="5280">
                  <c:v/>
                </c:pt>
                <c:pt idx="5281">
                  <c:v/>
                </c:pt>
                <c:pt idx="5282">
                  <c:v/>
                </c:pt>
                <c:pt idx="5283">
                  <c:v/>
                </c:pt>
                <c:pt idx="5284">
                  <c:v/>
                </c:pt>
                <c:pt idx="5285">
                  <c:v/>
                </c:pt>
                <c:pt idx="5286">
                  <c:v/>
                </c:pt>
                <c:pt idx="5287">
                  <c:v/>
                </c:pt>
                <c:pt idx="5288">
                  <c:v/>
                </c:pt>
                <c:pt idx="5289">
                  <c:v/>
                </c:pt>
                <c:pt idx="5290">
                  <c:v/>
                </c:pt>
                <c:pt idx="5291">
                  <c:v/>
                </c:pt>
                <c:pt idx="5292">
                  <c:v/>
                </c:pt>
                <c:pt idx="5293">
                  <c:v/>
                </c:pt>
                <c:pt idx="5294">
                  <c:v/>
                </c:pt>
                <c:pt idx="5295">
                  <c:v/>
                </c:pt>
                <c:pt idx="5296">
                  <c:v/>
                </c:pt>
                <c:pt idx="5297">
                  <c:v/>
                </c:pt>
                <c:pt idx="5298">
                  <c:v/>
                </c:pt>
                <c:pt idx="5299">
                  <c:v/>
                </c:pt>
                <c:pt idx="5300">
                  <c:v/>
                </c:pt>
                <c:pt idx="5301">
                  <c:v/>
                </c:pt>
                <c:pt idx="5302">
                  <c:v/>
                </c:pt>
                <c:pt idx="5303">
                  <c:v/>
                </c:pt>
                <c:pt idx="5304">
                  <c:v/>
                </c:pt>
                <c:pt idx="5305">
                  <c:v/>
                </c:pt>
                <c:pt idx="5306">
                  <c:v/>
                </c:pt>
                <c:pt idx="5307">
                  <c:v/>
                </c:pt>
                <c:pt idx="5308">
                  <c:v/>
                </c:pt>
                <c:pt idx="5309">
                  <c:v/>
                </c:pt>
                <c:pt idx="5310">
                  <c:v/>
                </c:pt>
                <c:pt idx="5311">
                  <c:v/>
                </c:pt>
                <c:pt idx="5312">
                  <c:v/>
                </c:pt>
                <c:pt idx="5313">
                  <c:v/>
                </c:pt>
                <c:pt idx="5314">
                  <c:v/>
                </c:pt>
                <c:pt idx="5315">
                  <c:v/>
                </c:pt>
                <c:pt idx="5316">
                  <c:v/>
                </c:pt>
                <c:pt idx="5317">
                  <c:v/>
                </c:pt>
                <c:pt idx="5318">
                  <c:v/>
                </c:pt>
                <c:pt idx="5319">
                  <c:v/>
                </c:pt>
                <c:pt idx="5320">
                  <c:v/>
                </c:pt>
                <c:pt idx="5321">
                  <c:v/>
                </c:pt>
                <c:pt idx="5322">
                  <c:v/>
                </c:pt>
                <c:pt idx="5323">
                  <c:v/>
                </c:pt>
                <c:pt idx="5324">
                  <c:v/>
                </c:pt>
                <c:pt idx="5325">
                  <c:v/>
                </c:pt>
                <c:pt idx="5326">
                  <c:v/>
                </c:pt>
                <c:pt idx="5327">
                  <c:v/>
                </c:pt>
                <c:pt idx="5328">
                  <c:v/>
                </c:pt>
                <c:pt idx="5329">
                  <c:v/>
                </c:pt>
                <c:pt idx="5330">
                  <c:v/>
                </c:pt>
                <c:pt idx="5331">
                  <c:v/>
                </c:pt>
                <c:pt idx="5332">
                  <c:v/>
                </c:pt>
                <c:pt idx="5333">
                  <c:v/>
                </c:pt>
                <c:pt idx="5334">
                  <c:v/>
                </c:pt>
                <c:pt idx="5335">
                  <c:v/>
                </c:pt>
                <c:pt idx="5336">
                  <c:v/>
                </c:pt>
                <c:pt idx="5337">
                  <c:v/>
                </c:pt>
                <c:pt idx="5338">
                  <c:v/>
                </c:pt>
                <c:pt idx="5339">
                  <c:v/>
                </c:pt>
                <c:pt idx="5340">
                  <c:v/>
                </c:pt>
                <c:pt idx="5341">
                  <c:v/>
                </c:pt>
                <c:pt idx="5342">
                  <c:v/>
                </c:pt>
                <c:pt idx="5343">
                  <c:v/>
                </c:pt>
                <c:pt idx="5344">
                  <c:v/>
                </c:pt>
                <c:pt idx="5345">
                  <c:v/>
                </c:pt>
                <c:pt idx="5346">
                  <c:v/>
                </c:pt>
                <c:pt idx="5347">
                  <c:v/>
                </c:pt>
                <c:pt idx="5348">
                  <c:v/>
                </c:pt>
                <c:pt idx="5349">
                  <c:v/>
                </c:pt>
                <c:pt idx="5350">
                  <c:v/>
                </c:pt>
                <c:pt idx="5351">
                  <c:v/>
                </c:pt>
                <c:pt idx="5352">
                  <c:v/>
                </c:pt>
                <c:pt idx="5353">
                  <c:v/>
                </c:pt>
                <c:pt idx="5354">
                  <c:v/>
                </c:pt>
                <c:pt idx="5355">
                  <c:v/>
                </c:pt>
                <c:pt idx="5356">
                  <c:v/>
                </c:pt>
                <c:pt idx="5357">
                  <c:v/>
                </c:pt>
                <c:pt idx="5358">
                  <c:v/>
                </c:pt>
                <c:pt idx="5359">
                  <c:v/>
                </c:pt>
                <c:pt idx="5360">
                  <c:v/>
                </c:pt>
                <c:pt idx="5361">
                  <c:v/>
                </c:pt>
                <c:pt idx="5362">
                  <c:v/>
                </c:pt>
                <c:pt idx="5363">
                  <c:v/>
                </c:pt>
                <c:pt idx="5364">
                  <c:v/>
                </c:pt>
                <c:pt idx="5365">
                  <c:v/>
                </c:pt>
                <c:pt idx="5366">
                  <c:v/>
                </c:pt>
                <c:pt idx="5367">
                  <c:v/>
                </c:pt>
                <c:pt idx="5368">
                  <c:v/>
                </c:pt>
                <c:pt idx="5369">
                  <c:v/>
                </c:pt>
                <c:pt idx="5370">
                  <c:v/>
                </c:pt>
                <c:pt idx="5371">
                  <c:v/>
                </c:pt>
                <c:pt idx="5372">
                  <c:v/>
                </c:pt>
                <c:pt idx="5373">
                  <c:v/>
                </c:pt>
                <c:pt idx="5374">
                  <c:v/>
                </c:pt>
                <c:pt idx="5375">
                  <c:v/>
                </c:pt>
                <c:pt idx="5376">
                  <c:v/>
                </c:pt>
                <c:pt idx="5377">
                  <c:v/>
                </c:pt>
                <c:pt idx="5378">
                  <c:v/>
                </c:pt>
                <c:pt idx="5379">
                  <c:v/>
                </c:pt>
                <c:pt idx="5380">
                  <c:v/>
                </c:pt>
                <c:pt idx="5381">
                  <c:v/>
                </c:pt>
                <c:pt idx="5382">
                  <c:v/>
                </c:pt>
                <c:pt idx="5383">
                  <c:v/>
                </c:pt>
                <c:pt idx="5384">
                  <c:v/>
                </c:pt>
                <c:pt idx="5385">
                  <c:v/>
                </c:pt>
                <c:pt idx="5386">
                  <c:v/>
                </c:pt>
                <c:pt idx="5387">
                  <c:v/>
                </c:pt>
                <c:pt idx="5388">
                  <c:v/>
                </c:pt>
                <c:pt idx="5389">
                  <c:v/>
                </c:pt>
                <c:pt idx="5390">
                  <c:v/>
                </c:pt>
                <c:pt idx="5391">
                  <c:v/>
                </c:pt>
                <c:pt idx="5392">
                  <c:v/>
                </c:pt>
                <c:pt idx="5393">
                  <c:v/>
                </c:pt>
                <c:pt idx="5394">
                  <c:v/>
                </c:pt>
                <c:pt idx="5395">
                  <c:v/>
                </c:pt>
                <c:pt idx="5396">
                  <c:v/>
                </c:pt>
                <c:pt idx="5397">
                  <c:v/>
                </c:pt>
                <c:pt idx="5398">
                  <c:v/>
                </c:pt>
                <c:pt idx="5399">
                  <c:v/>
                </c:pt>
                <c:pt idx="5400">
                  <c:v>32</c:v>
                </c:pt>
                <c:pt idx="5401">
                  <c:v>25</c:v>
                </c:pt>
                <c:pt idx="5402">
                  <c:v>10</c:v>
                </c:pt>
                <c:pt idx="5403">
                  <c:v>53</c:v>
                </c:pt>
                <c:pt idx="5404">
                  <c:v>31</c:v>
                </c:pt>
                <c:pt idx="5405">
                  <c:v>6</c:v>
                </c:pt>
                <c:pt idx="5406">
                  <c:v>35</c:v>
                </c:pt>
                <c:pt idx="5407">
                  <c:v>33</c:v>
                </c:pt>
                <c:pt idx="5408">
                  <c:v>34</c:v>
                </c:pt>
                <c:pt idx="5409">
                  <c:v>11</c:v>
                </c:pt>
                <c:pt idx="5410">
                  <c:v>45</c:v>
                </c:pt>
                <c:pt idx="5411">
                  <c:v>191</c:v>
                </c:pt>
                <c:pt idx="5412">
                  <c:v>59</c:v>
                </c:pt>
                <c:pt idx="5413">
                  <c:v>54</c:v>
                </c:pt>
                <c:pt idx="5414">
                  <c:v>10</c:v>
                </c:pt>
                <c:pt idx="5415">
                  <c:v>62</c:v>
                </c:pt>
                <c:pt idx="5416">
                  <c:v>99</c:v>
                </c:pt>
                <c:pt idx="5417">
                  <c:v>70</c:v>
                </c:pt>
                <c:pt idx="5418">
                  <c:v>190</c:v>
                </c:pt>
                <c:pt idx="5419">
                  <c:v>66</c:v>
                </c:pt>
                <c:pt idx="5420">
                  <c:v>80</c:v>
                </c:pt>
                <c:pt idx="5421">
                  <c:v>72</c:v>
                </c:pt>
                <c:pt idx="5422">
                  <c:v>109</c:v>
                </c:pt>
                <c:pt idx="5423">
                  <c:v>57</c:v>
                </c:pt>
                <c:pt idx="5424">
                  <c:v>118</c:v>
                </c:pt>
                <c:pt idx="5425">
                  <c:v>142</c:v>
                </c:pt>
                <c:pt idx="5426">
                  <c:v>398</c:v>
                </c:pt>
                <c:pt idx="5427">
                  <c:v>67</c:v>
                </c:pt>
                <c:pt idx="5428">
                  <c:v>6</c:v>
                </c:pt>
                <c:pt idx="5429">
                  <c:v>80</c:v>
                </c:pt>
                <c:pt idx="5430">
                  <c:v>30</c:v>
                </c:pt>
                <c:pt idx="5431">
                  <c:v>50</c:v>
                </c:pt>
                <c:pt idx="5432">
                  <c:v>149</c:v>
                </c:pt>
                <c:pt idx="5433">
                  <c:v>65</c:v>
                </c:pt>
                <c:pt idx="5434">
                  <c:v>145</c:v>
                </c:pt>
                <c:pt idx="5435">
                  <c:v>81</c:v>
                </c:pt>
                <c:pt idx="5436">
                  <c:v>552</c:v>
                </c:pt>
                <c:pt idx="5437">
                  <c:v>46</c:v>
                </c:pt>
                <c:pt idx="5438">
                  <c:v>133</c:v>
                </c:pt>
                <c:pt idx="5439">
                  <c:v>66</c:v>
                </c:pt>
                <c:pt idx="5440">
                  <c:v>135</c:v>
                </c:pt>
                <c:pt idx="5441">
                  <c:v>40</c:v>
                </c:pt>
                <c:pt idx="5442">
                  <c:v>34</c:v>
                </c:pt>
                <c:pt idx="5443">
                  <c:v>5</c:v>
                </c:pt>
                <c:pt idx="5444">
                  <c:v>5</c:v>
                </c:pt>
                <c:pt idx="5445">
                  <c:v>7</c:v>
                </c:pt>
                <c:pt idx="5446">
                  <c:v>110</c:v>
                </c:pt>
                <c:pt idx="5447">
                  <c:v>65</c:v>
                </c:pt>
                <c:pt idx="5448">
                  <c:v>80</c:v>
                </c:pt>
                <c:pt idx="5449">
                  <c:v>67</c:v>
                </c:pt>
                <c:pt idx="5450">
                  <c:v>6</c:v>
                </c:pt>
                <c:pt idx="5451">
                  <c:v>140</c:v>
                </c:pt>
                <c:pt idx="5452">
                  <c:v>26</c:v>
                </c:pt>
                <c:pt idx="5453">
                  <c:v>4</c:v>
                </c:pt>
                <c:pt idx="5454">
                  <c:v>139</c:v>
                </c:pt>
                <c:pt idx="5455">
                  <c:v>61</c:v>
                </c:pt>
                <c:pt idx="5456">
                  <c:v>46</c:v>
                </c:pt>
                <c:pt idx="5457">
                  <c:v>60</c:v>
                </c:pt>
                <c:pt idx="5458">
                  <c:v>5</c:v>
                </c:pt>
                <c:pt idx="5459">
                  <c:v>74</c:v>
                </c:pt>
                <c:pt idx="5460">
                  <c:v>29</c:v>
                </c:pt>
                <c:pt idx="5461">
                  <c:v>138</c:v>
                </c:pt>
                <c:pt idx="5462">
                  <c:v>54</c:v>
                </c:pt>
                <c:pt idx="5463">
                  <c:v>22</c:v>
                </c:pt>
                <c:pt idx="5464">
                  <c:v>3</c:v>
                </c:pt>
                <c:pt idx="5465">
                  <c:v>101</c:v>
                </c:pt>
                <c:pt idx="5466">
                  <c:v>157</c:v>
                </c:pt>
                <c:pt idx="5467">
                  <c:v>3</c:v>
                </c:pt>
                <c:pt idx="5468">
                  <c:v>3</c:v>
                </c:pt>
                <c:pt idx="5469">
                  <c:v>7</c:v>
                </c:pt>
                <c:pt idx="5470">
                  <c:v>31</c:v>
                </c:pt>
                <c:pt idx="5471">
                  <c:v>22</c:v>
                </c:pt>
                <c:pt idx="5472">
                  <c:v>23</c:v>
                </c:pt>
                <c:pt idx="5473">
                  <c:v>23</c:v>
                </c:pt>
                <c:pt idx="5474">
                  <c:v>0</c:v>
                </c:pt>
                <c:pt idx="5475">
                  <c:v>10</c:v>
                </c:pt>
                <c:pt idx="5476">
                  <c:v>235</c:v>
                </c:pt>
                <c:pt idx="5477">
                  <c:v>55</c:v>
                </c:pt>
                <c:pt idx="5478">
                  <c:v>55</c:v>
                </c:pt>
                <c:pt idx="5479">
                  <c:v>21</c:v>
                </c:pt>
                <c:pt idx="5480">
                  <c:v>0</c:v>
                </c:pt>
                <c:pt idx="5481">
                  <c:v>79</c:v>
                </c:pt>
                <c:pt idx="5482">
                  <c:v/>
                </c:pt>
                <c:pt idx="5483">
                  <c:v>60</c:v>
                </c:pt>
                <c:pt idx="5484">
                  <c:v/>
                </c:pt>
                <c:pt idx="5485">
                  <c:v>3</c:v>
                </c:pt>
                <c:pt idx="5486">
                  <c:v>34</c:v>
                </c:pt>
                <c:pt idx="5487">
                  <c:v>92</c:v>
                </c:pt>
                <c:pt idx="5488">
                  <c:v>29</c:v>
                </c:pt>
                <c:pt idx="5489">
                  <c:v>54</c:v>
                </c:pt>
                <c:pt idx="5490">
                  <c:v>36</c:v>
                </c:pt>
                <c:pt idx="5491">
                  <c:v>34</c:v>
                </c:pt>
                <c:pt idx="5492">
                  <c:v>15</c:v>
                </c:pt>
                <c:pt idx="5493">
                  <c:v>8</c:v>
                </c:pt>
                <c:pt idx="5494">
                  <c:v>92</c:v>
                </c:pt>
                <c:pt idx="5495">
                  <c:v>63</c:v>
                </c:pt>
                <c:pt idx="5496">
                  <c:v>4</c:v>
                </c:pt>
                <c:pt idx="5497">
                  <c:v>123</c:v>
                </c:pt>
                <c:pt idx="5498">
                  <c:v>3</c:v>
                </c:pt>
                <c:pt idx="5499">
                  <c:v>48</c:v>
                </c:pt>
                <c:pt idx="5500">
                  <c:v>7</c:v>
                </c:pt>
                <c:pt idx="5501">
                  <c:v>39</c:v>
                </c:pt>
                <c:pt idx="5502">
                  <c:v>43</c:v>
                </c:pt>
                <c:pt idx="5503">
                  <c:v>48</c:v>
                </c:pt>
                <c:pt idx="5504">
                  <c:v>42</c:v>
                </c:pt>
                <c:pt idx="5505">
                  <c:v>30</c:v>
                </c:pt>
                <c:pt idx="5506">
                  <c:v>16</c:v>
                </c:pt>
                <c:pt idx="5507">
                  <c:v>2</c:v>
                </c:pt>
                <c:pt idx="5508">
                  <c:v>99</c:v>
                </c:pt>
                <c:pt idx="5509">
                  <c:v>92</c:v>
                </c:pt>
                <c:pt idx="5510">
                  <c:v>100</c:v>
                </c:pt>
                <c:pt idx="5511">
                  <c:v>45</c:v>
                </c:pt>
                <c:pt idx="5512">
                  <c:v>23</c:v>
                </c:pt>
                <c:pt idx="5513">
                  <c:v>39</c:v>
                </c:pt>
                <c:pt idx="5514">
                  <c:v>26</c:v>
                </c:pt>
                <c:pt idx="5515">
                  <c:v>97</c:v>
                </c:pt>
                <c:pt idx="5516">
                  <c:v>53</c:v>
                </c:pt>
                <c:pt idx="5517">
                  <c:v>3</c:v>
                </c:pt>
                <c:pt idx="5518">
                  <c:v>55</c:v>
                </c:pt>
                <c:pt idx="5519">
                  <c:v/>
                </c:pt>
                <c:pt idx="5520">
                  <c:v>17</c:v>
                </c:pt>
                <c:pt idx="5521">
                  <c:v/>
                </c:pt>
                <c:pt idx="5522">
                  <c:v>53</c:v>
                </c:pt>
                <c:pt idx="5523">
                  <c:v>41</c:v>
                </c:pt>
                <c:pt idx="5524">
                  <c:v>5</c:v>
                </c:pt>
                <c:pt idx="5525">
                  <c:v>65</c:v>
                </c:pt>
                <c:pt idx="5526">
                  <c:v/>
                </c:pt>
                <c:pt idx="5527">
                  <c:v>23</c:v>
                </c:pt>
                <c:pt idx="5528">
                  <c:v>8</c:v>
                </c:pt>
                <c:pt idx="5529">
                  <c:v>43</c:v>
                </c:pt>
                <c:pt idx="5530">
                  <c:v>48</c:v>
                </c:pt>
                <c:pt idx="5531">
                  <c:v>53</c:v>
                </c:pt>
                <c:pt idx="5532">
                  <c:v/>
                </c:pt>
                <c:pt idx="5533">
                  <c:v>11</c:v>
                </c:pt>
                <c:pt idx="5534">
                  <c:v>59</c:v>
                </c:pt>
                <c:pt idx="5535">
                  <c:v>20</c:v>
                </c:pt>
                <c:pt idx="5536">
                  <c:v>18</c:v>
                </c:pt>
                <c:pt idx="5537">
                  <c:v>32</c:v>
                </c:pt>
                <c:pt idx="5538">
                  <c:v>5</c:v>
                </c:pt>
                <c:pt idx="5539">
                  <c:v/>
                </c:pt>
                <c:pt idx="5540">
                  <c:v>17</c:v>
                </c:pt>
                <c:pt idx="5541">
                  <c:v/>
                </c:pt>
                <c:pt idx="5542">
                  <c:v/>
                </c:pt>
                <c:pt idx="5543">
                  <c:v/>
                </c:pt>
                <c:pt idx="5544">
                  <c:v/>
                </c:pt>
                <c:pt idx="5545">
                  <c:v/>
                </c:pt>
                <c:pt idx="5546">
                  <c:v/>
                </c:pt>
                <c:pt idx="5547">
                  <c:v/>
                </c:pt>
                <c:pt idx="5548">
                  <c:v/>
                </c:pt>
                <c:pt idx="5549">
                  <c:v/>
                </c:pt>
                <c:pt idx="5550">
                  <c:v/>
                </c:pt>
                <c:pt idx="5551">
                  <c:v/>
                </c:pt>
                <c:pt idx="5552">
                  <c:v/>
                </c:pt>
                <c:pt idx="5553">
                  <c:v/>
                </c:pt>
                <c:pt idx="5554">
                  <c:v/>
                </c:pt>
                <c:pt idx="5555">
                  <c:v/>
                </c:pt>
                <c:pt idx="5556">
                  <c:v/>
                </c:pt>
                <c:pt idx="5557">
                  <c:v/>
                </c:pt>
                <c:pt idx="5558">
                  <c:v/>
                </c:pt>
                <c:pt idx="5559">
                  <c:v/>
                </c:pt>
                <c:pt idx="5560">
                  <c:v/>
                </c:pt>
                <c:pt idx="5561">
                  <c:v/>
                </c:pt>
                <c:pt idx="5562">
                  <c:v/>
                </c:pt>
                <c:pt idx="5563">
                  <c:v/>
                </c:pt>
                <c:pt idx="5564">
                  <c:v/>
                </c:pt>
                <c:pt idx="5565">
                  <c:v/>
                </c:pt>
                <c:pt idx="5566">
                  <c:v/>
                </c:pt>
                <c:pt idx="5567">
                  <c:v/>
                </c:pt>
                <c:pt idx="5568">
                  <c:v/>
                </c:pt>
                <c:pt idx="5569">
                  <c:v/>
                </c:pt>
                <c:pt idx="5570">
                  <c:v/>
                </c:pt>
                <c:pt idx="5571">
                  <c:v/>
                </c:pt>
                <c:pt idx="5572">
                  <c:v/>
                </c:pt>
                <c:pt idx="5573">
                  <c:v/>
                </c:pt>
                <c:pt idx="5574">
                  <c:v/>
                </c:pt>
                <c:pt idx="5575">
                  <c:v/>
                </c:pt>
                <c:pt idx="5576">
                  <c:v/>
                </c:pt>
                <c:pt idx="5577">
                  <c:v/>
                </c:pt>
                <c:pt idx="5578">
                  <c:v/>
                </c:pt>
                <c:pt idx="5579">
                  <c:v/>
                </c:pt>
                <c:pt idx="5580">
                  <c:v/>
                </c:pt>
                <c:pt idx="5581">
                  <c:v/>
                </c:pt>
                <c:pt idx="5582">
                  <c:v/>
                </c:pt>
                <c:pt idx="5583">
                  <c:v/>
                </c:pt>
                <c:pt idx="5584">
                  <c:v/>
                </c:pt>
                <c:pt idx="5585">
                  <c:v/>
                </c:pt>
                <c:pt idx="5586">
                  <c:v/>
                </c:pt>
                <c:pt idx="5587">
                  <c:v/>
                </c:pt>
                <c:pt idx="5588">
                  <c:v/>
                </c:pt>
                <c:pt idx="5589">
                  <c:v/>
                </c:pt>
                <c:pt idx="5590">
                  <c:v/>
                </c:pt>
                <c:pt idx="5591">
                  <c:v/>
                </c:pt>
                <c:pt idx="5592">
                  <c:v/>
                </c:pt>
                <c:pt idx="5593">
                  <c:v/>
                </c:pt>
                <c:pt idx="5594">
                  <c:v/>
                </c:pt>
                <c:pt idx="5595">
                  <c:v/>
                </c:pt>
                <c:pt idx="5596">
                  <c:v/>
                </c:pt>
                <c:pt idx="5597">
                  <c:v/>
                </c:pt>
                <c:pt idx="5598">
                  <c:v/>
                </c:pt>
                <c:pt idx="5599">
                  <c:v/>
                </c:pt>
                <c:pt idx="5600">
                  <c:v/>
                </c:pt>
                <c:pt idx="5601">
                  <c:v/>
                </c:pt>
                <c:pt idx="5602">
                  <c:v/>
                </c:pt>
                <c:pt idx="5603">
                  <c:v/>
                </c:pt>
                <c:pt idx="5604">
                  <c:v/>
                </c:pt>
                <c:pt idx="5605">
                  <c:v/>
                </c:pt>
                <c:pt idx="5606">
                  <c:v/>
                </c:pt>
                <c:pt idx="5607">
                  <c:v/>
                </c:pt>
                <c:pt idx="5608">
                  <c:v/>
                </c:pt>
                <c:pt idx="5609">
                  <c:v/>
                </c:pt>
                <c:pt idx="5610">
                  <c:v/>
                </c:pt>
                <c:pt idx="5611">
                  <c:v/>
                </c:pt>
                <c:pt idx="5612">
                  <c:v/>
                </c:pt>
                <c:pt idx="5613">
                  <c:v/>
                </c:pt>
                <c:pt idx="5614">
                  <c:v/>
                </c:pt>
                <c:pt idx="5615">
                  <c:v/>
                </c:pt>
                <c:pt idx="5616">
                  <c:v/>
                </c:pt>
                <c:pt idx="5617">
                  <c:v/>
                </c:pt>
                <c:pt idx="5618">
                  <c:v/>
                </c:pt>
                <c:pt idx="5619">
                  <c:v/>
                </c:pt>
                <c:pt idx="5620">
                  <c:v/>
                </c:pt>
                <c:pt idx="5621">
                  <c:v/>
                </c:pt>
                <c:pt idx="5622">
                  <c:v/>
                </c:pt>
                <c:pt idx="5623">
                  <c:v/>
                </c:pt>
                <c:pt idx="5624">
                  <c:v/>
                </c:pt>
                <c:pt idx="5625">
                  <c:v/>
                </c:pt>
                <c:pt idx="5626">
                  <c:v/>
                </c:pt>
                <c:pt idx="5627">
                  <c:v/>
                </c:pt>
                <c:pt idx="5628">
                  <c:v/>
                </c:pt>
                <c:pt idx="5629">
                  <c:v/>
                </c:pt>
                <c:pt idx="5630">
                  <c:v/>
                </c:pt>
                <c:pt idx="5631">
                  <c:v/>
                </c:pt>
                <c:pt idx="5632">
                  <c:v/>
                </c:pt>
                <c:pt idx="5633">
                  <c:v/>
                </c:pt>
                <c:pt idx="5634">
                  <c:v/>
                </c:pt>
                <c:pt idx="5635">
                  <c:v/>
                </c:pt>
                <c:pt idx="5636">
                  <c:v/>
                </c:pt>
                <c:pt idx="5637">
                  <c:v/>
                </c:pt>
                <c:pt idx="5638">
                  <c:v/>
                </c:pt>
                <c:pt idx="5639">
                  <c:v/>
                </c:pt>
                <c:pt idx="5640">
                  <c:v/>
                </c:pt>
                <c:pt idx="5641">
                  <c:v/>
                </c:pt>
                <c:pt idx="5642">
                  <c:v/>
                </c:pt>
                <c:pt idx="5643">
                  <c:v/>
                </c:pt>
                <c:pt idx="5644">
                  <c:v/>
                </c:pt>
                <c:pt idx="5645">
                  <c:v/>
                </c:pt>
                <c:pt idx="5646">
                  <c:v/>
                </c:pt>
                <c:pt idx="5647">
                  <c:v/>
                </c:pt>
                <c:pt idx="5648">
                  <c:v/>
                </c:pt>
                <c:pt idx="5649">
                  <c:v/>
                </c:pt>
                <c:pt idx="5650">
                  <c:v/>
                </c:pt>
                <c:pt idx="5651">
                  <c:v/>
                </c:pt>
                <c:pt idx="5652">
                  <c:v/>
                </c:pt>
                <c:pt idx="5653">
                  <c:v/>
                </c:pt>
                <c:pt idx="5654">
                  <c:v/>
                </c:pt>
                <c:pt idx="5655">
                  <c:v/>
                </c:pt>
                <c:pt idx="5656">
                  <c:v/>
                </c:pt>
                <c:pt idx="5657">
                  <c:v/>
                </c:pt>
                <c:pt idx="5658">
                  <c:v/>
                </c:pt>
                <c:pt idx="5659">
                  <c:v/>
                </c:pt>
                <c:pt idx="5660">
                  <c:v/>
                </c:pt>
                <c:pt idx="5661">
                  <c:v/>
                </c:pt>
                <c:pt idx="5662">
                  <c:v/>
                </c:pt>
                <c:pt idx="5663">
                  <c:v/>
                </c:pt>
                <c:pt idx="5664">
                  <c:v/>
                </c:pt>
                <c:pt idx="5665">
                  <c:v/>
                </c:pt>
                <c:pt idx="5666">
                  <c:v/>
                </c:pt>
                <c:pt idx="5667">
                  <c:v/>
                </c:pt>
                <c:pt idx="5668">
                  <c:v/>
                </c:pt>
                <c:pt idx="5669">
                  <c:v/>
                </c:pt>
                <c:pt idx="5670">
                  <c:v/>
                </c:pt>
                <c:pt idx="5671">
                  <c:v/>
                </c:pt>
                <c:pt idx="5672">
                  <c:v/>
                </c:pt>
                <c:pt idx="5673">
                  <c:v/>
                </c:pt>
                <c:pt idx="5674">
                  <c:v/>
                </c:pt>
                <c:pt idx="5675">
                  <c:v/>
                </c:pt>
                <c:pt idx="5676">
                  <c:v/>
                </c:pt>
                <c:pt idx="5677">
                  <c:v/>
                </c:pt>
                <c:pt idx="5678">
                  <c:v/>
                </c:pt>
                <c:pt idx="5679">
                  <c:v/>
                </c:pt>
                <c:pt idx="5680">
                  <c:v/>
                </c:pt>
                <c:pt idx="5681">
                  <c:v/>
                </c:pt>
                <c:pt idx="5682">
                  <c:v/>
                </c:pt>
                <c:pt idx="5683">
                  <c:v/>
                </c:pt>
                <c:pt idx="5684">
                  <c:v/>
                </c:pt>
                <c:pt idx="5685">
                  <c:v/>
                </c:pt>
                <c:pt idx="5686">
                  <c:v/>
                </c:pt>
                <c:pt idx="5687">
                  <c:v/>
                </c:pt>
                <c:pt idx="5688">
                  <c:v/>
                </c:pt>
                <c:pt idx="5689">
                  <c:v/>
                </c:pt>
                <c:pt idx="5690">
                  <c:v/>
                </c:pt>
                <c:pt idx="5691">
                  <c:v/>
                </c:pt>
                <c:pt idx="5692">
                  <c:v/>
                </c:pt>
                <c:pt idx="5693">
                  <c:v/>
                </c:pt>
                <c:pt idx="5694">
                  <c:v/>
                </c:pt>
                <c:pt idx="5695">
                  <c:v/>
                </c:pt>
                <c:pt idx="5696">
                  <c:v/>
                </c:pt>
                <c:pt idx="5697">
                  <c:v/>
                </c:pt>
                <c:pt idx="5698">
                  <c:v/>
                </c:pt>
                <c:pt idx="5699">
                  <c:v/>
                </c:pt>
                <c:pt idx="5700">
                  <c:v/>
                </c:pt>
                <c:pt idx="5701">
                  <c:v/>
                </c:pt>
                <c:pt idx="5702">
                  <c:v/>
                </c:pt>
                <c:pt idx="5703">
                  <c:v/>
                </c:pt>
                <c:pt idx="5704">
                  <c:v/>
                </c:pt>
                <c:pt idx="5705">
                  <c:v/>
                </c:pt>
                <c:pt idx="5706">
                  <c:v/>
                </c:pt>
                <c:pt idx="5707">
                  <c:v/>
                </c:pt>
                <c:pt idx="5708">
                  <c:v/>
                </c:pt>
                <c:pt idx="5709">
                  <c:v/>
                </c:pt>
                <c:pt idx="5710">
                  <c:v/>
                </c:pt>
                <c:pt idx="5711">
                  <c:v/>
                </c:pt>
                <c:pt idx="5712">
                  <c:v/>
                </c:pt>
                <c:pt idx="5713">
                  <c:v/>
                </c:pt>
                <c:pt idx="5714">
                  <c:v/>
                </c:pt>
                <c:pt idx="5715">
                  <c:v/>
                </c:pt>
                <c:pt idx="5716">
                  <c:v/>
                </c:pt>
                <c:pt idx="5717">
                  <c:v/>
                </c:pt>
                <c:pt idx="5718">
                  <c:v/>
                </c:pt>
                <c:pt idx="5719">
                  <c:v/>
                </c:pt>
                <c:pt idx="5720">
                  <c:v/>
                </c:pt>
                <c:pt idx="5721">
                  <c:v/>
                </c:pt>
                <c:pt idx="5722">
                  <c:v/>
                </c:pt>
                <c:pt idx="5723">
                  <c:v/>
                </c:pt>
                <c:pt idx="5724">
                  <c:v/>
                </c:pt>
                <c:pt idx="5725">
                  <c:v/>
                </c:pt>
                <c:pt idx="5726">
                  <c:v/>
                </c:pt>
                <c:pt idx="5727">
                  <c:v/>
                </c:pt>
                <c:pt idx="5728">
                  <c:v/>
                </c:pt>
                <c:pt idx="5729">
                  <c:v/>
                </c:pt>
                <c:pt idx="5730">
                  <c:v/>
                </c:pt>
                <c:pt idx="5731">
                  <c:v/>
                </c:pt>
                <c:pt idx="5732">
                  <c:v/>
                </c:pt>
                <c:pt idx="5733">
                  <c:v/>
                </c:pt>
                <c:pt idx="5734">
                  <c:v/>
                </c:pt>
                <c:pt idx="5735">
                  <c:v/>
                </c:pt>
                <c:pt idx="5736">
                  <c:v/>
                </c:pt>
                <c:pt idx="5737">
                  <c:v/>
                </c:pt>
                <c:pt idx="5738">
                  <c:v/>
                </c:pt>
                <c:pt idx="5739">
                  <c:v/>
                </c:pt>
                <c:pt idx="5740">
                  <c:v/>
                </c:pt>
                <c:pt idx="5741">
                  <c:v/>
                </c:pt>
                <c:pt idx="5742">
                  <c:v/>
                </c:pt>
                <c:pt idx="5743">
                  <c:v/>
                </c:pt>
                <c:pt idx="5744">
                  <c:v/>
                </c:pt>
                <c:pt idx="5745">
                  <c:v/>
                </c:pt>
                <c:pt idx="5746">
                  <c:v/>
                </c:pt>
                <c:pt idx="5747">
                  <c:v/>
                </c:pt>
                <c:pt idx="5748">
                  <c:v/>
                </c:pt>
                <c:pt idx="5749">
                  <c:v/>
                </c:pt>
                <c:pt idx="5750">
                  <c:v/>
                </c:pt>
                <c:pt idx="5751">
                  <c:v/>
                </c:pt>
                <c:pt idx="5752">
                  <c:v/>
                </c:pt>
                <c:pt idx="5753">
                  <c:v/>
                </c:pt>
                <c:pt idx="5754">
                  <c:v/>
                </c:pt>
                <c:pt idx="5755">
                  <c:v/>
                </c:pt>
                <c:pt idx="5756">
                  <c:v/>
                </c:pt>
                <c:pt idx="5757">
                  <c:v/>
                </c:pt>
                <c:pt idx="5758">
                  <c:v/>
                </c:pt>
                <c:pt idx="5759">
                  <c:v/>
                </c:pt>
                <c:pt idx="5760">
                  <c:v/>
                </c:pt>
                <c:pt idx="5761">
                  <c:v/>
                </c:pt>
                <c:pt idx="5762">
                  <c:v/>
                </c:pt>
                <c:pt idx="5763">
                  <c:v/>
                </c:pt>
                <c:pt idx="5764">
                  <c:v/>
                </c:pt>
                <c:pt idx="5765">
                  <c:v/>
                </c:pt>
                <c:pt idx="5766">
                  <c:v/>
                </c:pt>
                <c:pt idx="5767">
                  <c:v/>
                </c:pt>
                <c:pt idx="5768">
                  <c:v/>
                </c:pt>
                <c:pt idx="5769">
                  <c:v/>
                </c:pt>
                <c:pt idx="5770">
                  <c:v/>
                </c:pt>
                <c:pt idx="5771">
                  <c:v/>
                </c:pt>
                <c:pt idx="5772">
                  <c:v/>
                </c:pt>
                <c:pt idx="5773">
                  <c:v/>
                </c:pt>
                <c:pt idx="5774">
                  <c:v/>
                </c:pt>
                <c:pt idx="5775">
                  <c:v/>
                </c:pt>
                <c:pt idx="5776">
                  <c:v/>
                </c:pt>
                <c:pt idx="5777">
                  <c:v/>
                </c:pt>
                <c:pt idx="5778">
                  <c:v/>
                </c:pt>
                <c:pt idx="5779">
                  <c:v/>
                </c:pt>
                <c:pt idx="5780">
                  <c:v/>
                </c:pt>
                <c:pt idx="5781">
                  <c:v/>
                </c:pt>
                <c:pt idx="5782">
                  <c:v/>
                </c:pt>
                <c:pt idx="5783">
                  <c:v/>
                </c:pt>
                <c:pt idx="5784">
                  <c:v/>
                </c:pt>
                <c:pt idx="5785">
                  <c:v/>
                </c:pt>
                <c:pt idx="5786">
                  <c:v/>
                </c:pt>
                <c:pt idx="5787">
                  <c:v/>
                </c:pt>
                <c:pt idx="5788">
                  <c:v/>
                </c:pt>
                <c:pt idx="5789">
                  <c:v/>
                </c:pt>
                <c:pt idx="5790">
                  <c:v/>
                </c:pt>
                <c:pt idx="5791">
                  <c:v/>
                </c:pt>
                <c:pt idx="5792">
                  <c:v/>
                </c:pt>
                <c:pt idx="5793">
                  <c:v/>
                </c:pt>
                <c:pt idx="5794">
                  <c:v/>
                </c:pt>
                <c:pt idx="5795">
                  <c:v/>
                </c:pt>
                <c:pt idx="5796">
                  <c:v/>
                </c:pt>
                <c:pt idx="5797">
                  <c:v/>
                </c:pt>
                <c:pt idx="5798">
                  <c:v/>
                </c:pt>
                <c:pt idx="5799">
                  <c:v/>
                </c:pt>
                <c:pt idx="5800">
                  <c:v/>
                </c:pt>
                <c:pt idx="5801">
                  <c:v/>
                </c:pt>
                <c:pt idx="5802">
                  <c:v/>
                </c:pt>
                <c:pt idx="5803">
                  <c:v/>
                </c:pt>
                <c:pt idx="5804">
                  <c:v/>
                </c:pt>
                <c:pt idx="5805">
                  <c:v/>
                </c:pt>
                <c:pt idx="5806">
                  <c:v/>
                </c:pt>
                <c:pt idx="5807">
                  <c:v/>
                </c:pt>
                <c:pt idx="5808">
                  <c:v/>
                </c:pt>
                <c:pt idx="5809">
                  <c:v/>
                </c:pt>
                <c:pt idx="5810">
                  <c:v/>
                </c:pt>
                <c:pt idx="5811">
                  <c:v/>
                </c:pt>
                <c:pt idx="5812">
                  <c:v/>
                </c:pt>
                <c:pt idx="5813">
                  <c:v/>
                </c:pt>
                <c:pt idx="5814">
                  <c:v/>
                </c:pt>
                <c:pt idx="5815">
                  <c:v/>
                </c:pt>
                <c:pt idx="5816">
                  <c:v/>
                </c:pt>
                <c:pt idx="5817">
                  <c:v/>
                </c:pt>
                <c:pt idx="5818">
                  <c:v/>
                </c:pt>
                <c:pt idx="5819">
                  <c:v/>
                </c:pt>
                <c:pt idx="5820">
                  <c:v/>
                </c:pt>
                <c:pt idx="5821">
                  <c:v/>
                </c:pt>
                <c:pt idx="5822">
                  <c:v/>
                </c:pt>
                <c:pt idx="5823">
                  <c:v/>
                </c:pt>
                <c:pt idx="5824">
                  <c:v/>
                </c:pt>
                <c:pt idx="5825">
                  <c:v/>
                </c:pt>
                <c:pt idx="5826">
                  <c:v/>
                </c:pt>
                <c:pt idx="5827">
                  <c:v/>
                </c:pt>
                <c:pt idx="5828">
                  <c:v/>
                </c:pt>
                <c:pt idx="5829">
                  <c:v/>
                </c:pt>
                <c:pt idx="5830">
                  <c:v/>
                </c:pt>
                <c:pt idx="5831">
                  <c:v/>
                </c:pt>
                <c:pt idx="5832">
                  <c:v/>
                </c:pt>
                <c:pt idx="5833">
                  <c:v/>
                </c:pt>
                <c:pt idx="5834">
                  <c:v/>
                </c:pt>
                <c:pt idx="5835">
                  <c:v/>
                </c:pt>
                <c:pt idx="5836">
                  <c:v/>
                </c:pt>
                <c:pt idx="5837">
                  <c:v/>
                </c:pt>
                <c:pt idx="5838">
                  <c:v/>
                </c:pt>
                <c:pt idx="5839">
                  <c:v/>
                </c:pt>
                <c:pt idx="5840">
                  <c:v/>
                </c:pt>
                <c:pt idx="5841">
                  <c:v/>
                </c:pt>
                <c:pt idx="5842">
                  <c:v/>
                </c:pt>
                <c:pt idx="5843">
                  <c:v/>
                </c:pt>
                <c:pt idx="5844">
                  <c:v/>
                </c:pt>
                <c:pt idx="5845">
                  <c:v/>
                </c:pt>
                <c:pt idx="5846">
                  <c:v/>
                </c:pt>
                <c:pt idx="5847">
                  <c:v/>
                </c:pt>
                <c:pt idx="5848">
                  <c:v/>
                </c:pt>
                <c:pt idx="5849">
                  <c:v/>
                </c:pt>
                <c:pt idx="5850">
                  <c:v/>
                </c:pt>
                <c:pt idx="5851">
                  <c:v/>
                </c:pt>
                <c:pt idx="5852">
                  <c:v/>
                </c:pt>
                <c:pt idx="5853">
                  <c:v/>
                </c:pt>
                <c:pt idx="5854">
                  <c:v/>
                </c:pt>
                <c:pt idx="5855">
                  <c:v/>
                </c:pt>
                <c:pt idx="5856">
                  <c:v/>
                </c:pt>
                <c:pt idx="5857">
                  <c:v/>
                </c:pt>
                <c:pt idx="5858">
                  <c:v/>
                </c:pt>
                <c:pt idx="5859">
                  <c:v/>
                </c:pt>
                <c:pt idx="5860">
                  <c:v/>
                </c:pt>
                <c:pt idx="5861">
                  <c:v/>
                </c:pt>
                <c:pt idx="5862">
                  <c:v/>
                </c:pt>
                <c:pt idx="5863">
                  <c:v/>
                </c:pt>
                <c:pt idx="5864">
                  <c:v/>
                </c:pt>
                <c:pt idx="5865">
                  <c:v/>
                </c:pt>
                <c:pt idx="5866">
                  <c:v/>
                </c:pt>
                <c:pt idx="5867">
                  <c:v/>
                </c:pt>
                <c:pt idx="5868">
                  <c:v/>
                </c:pt>
                <c:pt idx="5869">
                  <c:v/>
                </c:pt>
                <c:pt idx="5870">
                  <c:v/>
                </c:pt>
                <c:pt idx="5871">
                  <c:v/>
                </c:pt>
                <c:pt idx="5872">
                  <c:v/>
                </c:pt>
                <c:pt idx="5873">
                  <c:v/>
                </c:pt>
                <c:pt idx="5874">
                  <c:v/>
                </c:pt>
                <c:pt idx="5875">
                  <c:v/>
                </c:pt>
                <c:pt idx="5876">
                  <c:v/>
                </c:pt>
                <c:pt idx="5877">
                  <c:v/>
                </c:pt>
                <c:pt idx="5878">
                  <c:v/>
                </c:pt>
                <c:pt idx="5879">
                  <c:v/>
                </c:pt>
                <c:pt idx="5880">
                  <c:v/>
                </c:pt>
                <c:pt idx="5881">
                  <c:v/>
                </c:pt>
                <c:pt idx="5882">
                  <c:v/>
                </c:pt>
                <c:pt idx="5883">
                  <c:v/>
                </c:pt>
                <c:pt idx="5884">
                  <c:v/>
                </c:pt>
                <c:pt idx="5885">
                  <c:v/>
                </c:pt>
                <c:pt idx="5886">
                  <c:v/>
                </c:pt>
                <c:pt idx="5887">
                  <c:v/>
                </c:pt>
                <c:pt idx="5888">
                  <c:v/>
                </c:pt>
                <c:pt idx="5889">
                  <c:v/>
                </c:pt>
                <c:pt idx="5890">
                  <c:v/>
                </c:pt>
                <c:pt idx="5891">
                  <c:v/>
                </c:pt>
                <c:pt idx="5892">
                  <c:v/>
                </c:pt>
                <c:pt idx="5893">
                  <c:v/>
                </c:pt>
                <c:pt idx="5894">
                  <c:v/>
                </c:pt>
                <c:pt idx="5895">
                  <c:v/>
                </c:pt>
                <c:pt idx="5896">
                  <c:v/>
                </c:pt>
                <c:pt idx="5897">
                  <c:v/>
                </c:pt>
                <c:pt idx="5898">
                  <c:v/>
                </c:pt>
                <c:pt idx="5899">
                  <c:v/>
                </c:pt>
                <c:pt idx="5900">
                  <c:v/>
                </c:pt>
                <c:pt idx="5901">
                  <c:v/>
                </c:pt>
                <c:pt idx="5902">
                  <c:v/>
                </c:pt>
                <c:pt idx="5903">
                  <c:v/>
                </c:pt>
                <c:pt idx="5904">
                  <c:v/>
                </c:pt>
                <c:pt idx="5905">
                  <c:v/>
                </c:pt>
                <c:pt idx="5906">
                  <c:v/>
                </c:pt>
                <c:pt idx="5907">
                  <c:v/>
                </c:pt>
                <c:pt idx="5908">
                  <c:v/>
                </c:pt>
                <c:pt idx="5909">
                  <c:v/>
                </c:pt>
                <c:pt idx="5910">
                  <c:v/>
                </c:pt>
                <c:pt idx="5911">
                  <c:v/>
                </c:pt>
                <c:pt idx="5912">
                  <c:v/>
                </c:pt>
                <c:pt idx="5913">
                  <c:v/>
                </c:pt>
                <c:pt idx="5914">
                  <c:v/>
                </c:pt>
                <c:pt idx="5915">
                  <c:v/>
                </c:pt>
                <c:pt idx="5916">
                  <c:v/>
                </c:pt>
                <c:pt idx="5917">
                  <c:v/>
                </c:pt>
                <c:pt idx="5918">
                  <c:v/>
                </c:pt>
                <c:pt idx="5919">
                  <c:v/>
                </c:pt>
                <c:pt idx="5920">
                  <c:v/>
                </c:pt>
                <c:pt idx="5921">
                  <c:v/>
                </c:pt>
                <c:pt idx="5922">
                  <c:v/>
                </c:pt>
                <c:pt idx="5923">
                  <c:v/>
                </c:pt>
                <c:pt idx="5924">
                  <c:v/>
                </c:pt>
                <c:pt idx="5925">
                  <c:v/>
                </c:pt>
                <c:pt idx="5926">
                  <c:v/>
                </c:pt>
                <c:pt idx="5927">
                  <c:v/>
                </c:pt>
                <c:pt idx="5928">
                  <c:v/>
                </c:pt>
                <c:pt idx="5929">
                  <c:v/>
                </c:pt>
                <c:pt idx="5930">
                  <c:v/>
                </c:pt>
                <c:pt idx="5931">
                  <c:v/>
                </c:pt>
                <c:pt idx="5932">
                  <c:v/>
                </c:pt>
                <c:pt idx="5933">
                  <c:v/>
                </c:pt>
                <c:pt idx="5934">
                  <c:v/>
                </c:pt>
                <c:pt idx="5935">
                  <c:v/>
                </c:pt>
                <c:pt idx="5936">
                  <c:v/>
                </c:pt>
                <c:pt idx="5937">
                  <c:v/>
                </c:pt>
                <c:pt idx="5938">
                  <c:v/>
                </c:pt>
                <c:pt idx="5939">
                  <c:v/>
                </c:pt>
                <c:pt idx="5940">
                  <c:v/>
                </c:pt>
                <c:pt idx="5941">
                  <c:v/>
                </c:pt>
                <c:pt idx="5942">
                  <c:v/>
                </c:pt>
                <c:pt idx="5943">
                  <c:v/>
                </c:pt>
                <c:pt idx="5944">
                  <c:v/>
                </c:pt>
                <c:pt idx="5945">
                  <c:v/>
                </c:pt>
                <c:pt idx="5946">
                  <c:v/>
                </c:pt>
                <c:pt idx="5947">
                  <c:v/>
                </c:pt>
                <c:pt idx="5948">
                  <c:v/>
                </c:pt>
                <c:pt idx="5949">
                  <c:v/>
                </c:pt>
                <c:pt idx="5950">
                  <c:v/>
                </c:pt>
                <c:pt idx="5951">
                  <c:v/>
                </c:pt>
                <c:pt idx="5952">
                  <c:v/>
                </c:pt>
                <c:pt idx="5953">
                  <c:v/>
                </c:pt>
                <c:pt idx="5954">
                  <c:v/>
                </c:pt>
                <c:pt idx="5955">
                  <c:v/>
                </c:pt>
                <c:pt idx="5956">
                  <c:v/>
                </c:pt>
                <c:pt idx="5957">
                  <c:v/>
                </c:pt>
                <c:pt idx="5958">
                  <c:v/>
                </c:pt>
                <c:pt idx="5959">
                  <c:v/>
                </c:pt>
                <c:pt idx="5960">
                  <c:v/>
                </c:pt>
                <c:pt idx="5961">
                  <c:v/>
                </c:pt>
                <c:pt idx="5962">
                  <c:v/>
                </c:pt>
                <c:pt idx="5963">
                  <c:v/>
                </c:pt>
                <c:pt idx="5964">
                  <c:v/>
                </c:pt>
                <c:pt idx="5965">
                  <c:v/>
                </c:pt>
                <c:pt idx="5966">
                  <c:v/>
                </c:pt>
                <c:pt idx="5967">
                  <c:v/>
                </c:pt>
                <c:pt idx="5968">
                  <c:v/>
                </c:pt>
                <c:pt idx="5969">
                  <c:v/>
                </c:pt>
                <c:pt idx="5970">
                  <c:v/>
                </c:pt>
                <c:pt idx="5971">
                  <c:v/>
                </c:pt>
                <c:pt idx="5972">
                  <c:v/>
                </c:pt>
                <c:pt idx="5973">
                  <c:v/>
                </c:pt>
                <c:pt idx="5974">
                  <c:v/>
                </c:pt>
                <c:pt idx="5975">
                  <c:v/>
                </c:pt>
                <c:pt idx="5976">
                  <c:v/>
                </c:pt>
                <c:pt idx="5977">
                  <c:v/>
                </c:pt>
                <c:pt idx="5978">
                  <c:v/>
                </c:pt>
                <c:pt idx="5979">
                  <c:v/>
                </c:pt>
                <c:pt idx="5980">
                  <c:v/>
                </c:pt>
                <c:pt idx="5981">
                  <c:v/>
                </c:pt>
                <c:pt idx="5982">
                  <c:v/>
                </c:pt>
                <c:pt idx="5983">
                  <c:v/>
                </c:pt>
                <c:pt idx="5984">
                  <c:v/>
                </c:pt>
                <c:pt idx="5985">
                  <c:v/>
                </c:pt>
                <c:pt idx="5986">
                  <c:v/>
                </c:pt>
                <c:pt idx="5987">
                  <c:v/>
                </c:pt>
                <c:pt idx="5988">
                  <c:v/>
                </c:pt>
                <c:pt idx="5989">
                  <c:v/>
                </c:pt>
                <c:pt idx="5990">
                  <c:v/>
                </c:pt>
                <c:pt idx="5991">
                  <c:v/>
                </c:pt>
                <c:pt idx="5992">
                  <c:v/>
                </c:pt>
                <c:pt idx="5993">
                  <c:v/>
                </c:pt>
                <c:pt idx="5994">
                  <c:v/>
                </c:pt>
                <c:pt idx="5995">
                  <c:v/>
                </c:pt>
                <c:pt idx="5996">
                  <c:v/>
                </c:pt>
                <c:pt idx="5997">
                  <c:v/>
                </c:pt>
                <c:pt idx="5998">
                  <c:v/>
                </c:pt>
                <c:pt idx="5999">
                  <c:v/>
                </c:pt>
                <c:pt idx="6000">
                  <c:v>104,29</c:v>
                </c:pt>
                <c:pt idx="6001">
                  <c:v>105,35</c:v>
                </c:pt>
                <c:pt idx="6002">
                  <c:v>104,40</c:v>
                </c:pt>
                <c:pt idx="6003">
                  <c:v>104,32</c:v>
                </c:pt>
                <c:pt idx="6004">
                  <c:v>66,93</c:v>
                </c:pt>
                <c:pt idx="6005">
                  <c:v>105,30</c:v>
                </c:pt>
                <c:pt idx="6006">
                  <c:v>104,35</c:v>
                </c:pt>
                <c:pt idx="6007">
                  <c:v>104,52</c:v>
                </c:pt>
                <c:pt idx="6008">
                  <c:v>104,29</c:v>
                </c:pt>
                <c:pt idx="6009">
                  <c:v>104,34</c:v>
                </c:pt>
                <c:pt idx="6010">
                  <c:v>66,95</c:v>
                </c:pt>
                <c:pt idx="6011">
                  <c:v>104,30</c:v>
                </c:pt>
                <c:pt idx="6012">
                  <c:v>104,26</c:v>
                </c:pt>
                <c:pt idx="6013">
                  <c:v>50,18</c:v>
                </c:pt>
                <c:pt idx="6014">
                  <c:v>104,36</c:v>
                </c:pt>
                <c:pt idx="6015">
                  <c:v>104,29</c:v>
                </c:pt>
                <c:pt idx="6016">
                  <c:v>104,31</c:v>
                </c:pt>
                <c:pt idx="6017">
                  <c:v>33,58</c:v>
                </c:pt>
                <c:pt idx="6018">
                  <c:v>104,37</c:v>
                </c:pt>
                <c:pt idx="6019">
                  <c:v>104,31</c:v>
                </c:pt>
                <c:pt idx="6020">
                  <c:v>104,29</c:v>
                </c:pt>
                <c:pt idx="6021">
                  <c:v>66,92</c:v>
                </c:pt>
                <c:pt idx="6022">
                  <c:v>66,91</c:v>
                </c:pt>
                <c:pt idx="6023">
                  <c:v>66,92</c:v>
                </c:pt>
                <c:pt idx="6024">
                  <c:v>66,89</c:v>
                </c:pt>
                <c:pt idx="6025">
                  <c:v>104,28</c:v>
                </c:pt>
                <c:pt idx="6026">
                  <c:v>104,66</c:v>
                </c:pt>
                <c:pt idx="6027">
                  <c:v>104,32</c:v>
                </c:pt>
                <c:pt idx="6028">
                  <c:v>105,33</c:v>
                </c:pt>
                <c:pt idx="6029">
                  <c:v>105,26</c:v>
                </c:pt>
                <c:pt idx="6030">
                  <c:v>105,26</c:v>
                </c:pt>
                <c:pt idx="6031">
                  <c:v>66,90</c:v>
                </c:pt>
                <c:pt idx="6032">
                  <c:v>104,34</c:v>
                </c:pt>
                <c:pt idx="6033">
                  <c:v>33,57</c:v>
                </c:pt>
                <c:pt idx="6034">
                  <c:v>33,56</c:v>
                </c:pt>
                <c:pt idx="6035">
                  <c:v>105,25</c:v>
                </c:pt>
                <c:pt idx="6036">
                  <c:v>104,62</c:v>
                </c:pt>
                <c:pt idx="6037">
                  <c:v>104,41</c:v>
                </c:pt>
                <c:pt idx="6038">
                  <c:v>66,97</c:v>
                </c:pt>
                <c:pt idx="6039">
                  <c:v>33,54</c:v>
                </c:pt>
                <c:pt idx="6040">
                  <c:v>104,31</c:v>
                </c:pt>
                <c:pt idx="6041">
                  <c:v>33,57</c:v>
                </c:pt>
                <c:pt idx="6042">
                  <c:v>104,29</c:v>
                </c:pt>
                <c:pt idx="6043">
                  <c:v>75,25</c:v>
                </c:pt>
                <c:pt idx="6044">
                  <c:v>33,53</c:v>
                </c:pt>
                <c:pt idx="6045">
                  <c:v>50,25</c:v>
                </c:pt>
                <c:pt idx="6046">
                  <c:v>33,55</c:v>
                </c:pt>
                <c:pt idx="6047">
                  <c:v>50,20</c:v>
                </c:pt>
                <c:pt idx="6048">
                  <c:v>75,26</c:v>
                </c:pt>
                <c:pt idx="6049">
                  <c:v>75,21</c:v>
                </c:pt>
                <c:pt idx="6050">
                  <c:v>0,19</c:v>
                </c:pt>
                <c:pt idx="6051">
                  <c:v>0,22</c:v>
                </c:pt>
                <c:pt idx="6052">
                  <c:v>66,93</c:v>
                </c:pt>
                <c:pt idx="6053">
                  <c:v>0,14</c:v>
                </c:pt>
                <c:pt idx="6054">
                  <c:v>66,90</c:v>
                </c:pt>
                <c:pt idx="6055">
                  <c:v>0,19</c:v>
                </c:pt>
                <c:pt idx="6056">
                  <c:v>104,29</c:v>
                </c:pt>
                <c:pt idx="6057">
                  <c:v>66,95</c:v>
                </c:pt>
                <c:pt idx="6058">
                  <c:v>33,53</c:v>
                </c:pt>
                <c:pt idx="6059">
                  <c:v>66,94</c:v>
                </c:pt>
                <c:pt idx="6060">
                  <c:v>33,58</c:v>
                </c:pt>
                <c:pt idx="6061">
                  <c:v>66,94</c:v>
                </c:pt>
                <c:pt idx="6062">
                  <c:v>66,95</c:v>
                </c:pt>
                <c:pt idx="6063">
                  <c:v>50,19</c:v>
                </c:pt>
                <c:pt idx="6064">
                  <c:v>25,17</c:v>
                </c:pt>
                <c:pt idx="6065">
                  <c:v>33,45</c:v>
                </c:pt>
                <c:pt idx="6066">
                  <c:v>66,91</c:v>
                </c:pt>
                <c:pt idx="6067">
                  <c:v>50,15</c:v>
                </c:pt>
                <c:pt idx="6068">
                  <c:v>50,17</c:v>
                </c:pt>
                <c:pt idx="6069">
                  <c:v>50,25</c:v>
                </c:pt>
                <c:pt idx="6070">
                  <c:v>66,94</c:v>
                </c:pt>
                <c:pt idx="6071">
                  <c:v>33,55</c:v>
                </c:pt>
                <c:pt idx="6072">
                  <c:v>75,20</c:v>
                </c:pt>
                <c:pt idx="6073">
                  <c:v>0,20</c:v>
                </c:pt>
                <c:pt idx="6074">
                  <c:v>0,00</c:v>
                </c:pt>
                <c:pt idx="6075">
                  <c:v>33,49</c:v>
                </c:pt>
                <c:pt idx="6076">
                  <c:v>66,93</c:v>
                </c:pt>
                <c:pt idx="6077">
                  <c:v>33,58</c:v>
                </c:pt>
                <c:pt idx="6078">
                  <c:v>66,92</c:v>
                </c:pt>
                <c:pt idx="6079">
                  <c:v>25,18</c:v>
                </c:pt>
                <c:pt idx="6080">
                  <c:v>0,00</c:v>
                </c:pt>
                <c:pt idx="6081">
                  <c:v>104,28</c:v>
                </c:pt>
                <c:pt idx="6082">
                  <c:v>0,00</c:v>
                </c:pt>
                <c:pt idx="6083">
                  <c:v>104,31</c:v>
                </c:pt>
                <c:pt idx="6084">
                  <c:v>0,00</c:v>
                </c:pt>
                <c:pt idx="6085">
                  <c:v>0,15</c:v>
                </c:pt>
                <c:pt idx="6086">
                  <c:v>66,97</c:v>
                </c:pt>
                <c:pt idx="6087">
                  <c:v>66,96</c:v>
                </c:pt>
                <c:pt idx="6088">
                  <c:v>33,59</c:v>
                </c:pt>
                <c:pt idx="6089">
                  <c:v>33,59</c:v>
                </c:pt>
                <c:pt idx="6090">
                  <c:v>0,19</c:v>
                </c:pt>
                <c:pt idx="6091">
                  <c:v>66,96</c:v>
                </c:pt>
                <c:pt idx="6092">
                  <c:v>50,21</c:v>
                </c:pt>
                <c:pt idx="6093">
                  <c:v>66,92</c:v>
                </c:pt>
                <c:pt idx="6094">
                  <c:v>33,54</c:v>
                </c:pt>
                <c:pt idx="6095">
                  <c:v>33,44</c:v>
                </c:pt>
                <c:pt idx="6096">
                  <c:v>75,22</c:v>
                </c:pt>
                <c:pt idx="6097">
                  <c:v>33,58</c:v>
                </c:pt>
                <c:pt idx="6098">
                  <c:v>25,15</c:v>
                </c:pt>
                <c:pt idx="6099">
                  <c:v>25,16</c:v>
                </c:pt>
                <c:pt idx="6100">
                  <c:v>33,55</c:v>
                </c:pt>
                <c:pt idx="6101">
                  <c:v>0,18</c:v>
                </c:pt>
                <c:pt idx="6102">
                  <c:v>66,92</c:v>
                </c:pt>
                <c:pt idx="6103">
                  <c:v>33,56</c:v>
                </c:pt>
                <c:pt idx="6104">
                  <c:v>33,55</c:v>
                </c:pt>
                <c:pt idx="6105">
                  <c:v>0,19</c:v>
                </c:pt>
                <c:pt idx="6106">
                  <c:v>75,22</c:v>
                </c:pt>
                <c:pt idx="6107">
                  <c:v>0,11</c:v>
                </c:pt>
                <c:pt idx="6108">
                  <c:v>0,19</c:v>
                </c:pt>
                <c:pt idx="6109">
                  <c:v>0,21</c:v>
                </c:pt>
                <c:pt idx="6110">
                  <c:v>33,56</c:v>
                </c:pt>
                <c:pt idx="6111">
                  <c:v>0,21</c:v>
                </c:pt>
                <c:pt idx="6112">
                  <c:v>33,54</c:v>
                </c:pt>
                <c:pt idx="6113">
                  <c:v>33,58</c:v>
                </c:pt>
                <c:pt idx="6114">
                  <c:v>33,56</c:v>
                </c:pt>
                <c:pt idx="6115">
                  <c:v>0,19</c:v>
                </c:pt>
                <c:pt idx="6116">
                  <c:v>0,17</c:v>
                </c:pt>
                <c:pt idx="6117">
                  <c:v>0,05</c:v>
                </c:pt>
                <c:pt idx="6118">
                  <c:v>0,20</c:v>
                </c:pt>
                <c:pt idx="6119">
                  <c:v>0,00</c:v>
                </c:pt>
                <c:pt idx="6120">
                  <c:v>66,94</c:v>
                </c:pt>
                <c:pt idx="6121">
                  <c:v>0,00</c:v>
                </c:pt>
                <c:pt idx="6122">
                  <c:v>25,17</c:v>
                </c:pt>
                <c:pt idx="6123">
                  <c:v>0,14</c:v>
                </c:pt>
                <c:pt idx="6124">
                  <c:v>33,53</c:v>
                </c:pt>
                <c:pt idx="6125">
                  <c:v>0,15</c:v>
                </c:pt>
                <c:pt idx="6126">
                  <c:v>0,00</c:v>
                </c:pt>
                <c:pt idx="6127">
                  <c:v>0,20</c:v>
                </c:pt>
                <c:pt idx="6128">
                  <c:v>0,07</c:v>
                </c:pt>
                <c:pt idx="6129">
                  <c:v>0,20</c:v>
                </c:pt>
                <c:pt idx="6130">
                  <c:v>33,56</c:v>
                </c:pt>
                <c:pt idx="6131">
                  <c:v>0,24</c:v>
                </c:pt>
                <c:pt idx="6132">
                  <c:v>0,00</c:v>
                </c:pt>
                <c:pt idx="6133">
                  <c:v>25,15</c:v>
                </c:pt>
                <c:pt idx="6134">
                  <c:v>0,21</c:v>
                </c:pt>
                <c:pt idx="6135">
                  <c:v>0,18</c:v>
                </c:pt>
                <c:pt idx="6136">
                  <c:v>0,16</c:v>
                </c:pt>
                <c:pt idx="6137">
                  <c:v>0,19</c:v>
                </c:pt>
                <c:pt idx="6138">
                  <c:v>0,07</c:v>
                </c:pt>
                <c:pt idx="6139">
                  <c:v>0,00</c:v>
                </c:pt>
                <c:pt idx="6140">
                  <c:v>0,17</c:v>
                </c:pt>
                <c:pt idx="6141">
                  <c:v>0,00</c:v>
                </c:pt>
                <c:pt idx="6142">
                  <c:v>0,00</c:v>
                </c:pt>
                <c:pt idx="6143">
                  <c:v>0,00</c:v>
                </c:pt>
                <c:pt idx="6144">
                  <c:v>0,00</c:v>
                </c:pt>
                <c:pt idx="6145">
                  <c:v>0,00</c:v>
                </c:pt>
                <c:pt idx="6146">
                  <c:v>0,00</c:v>
                </c:pt>
                <c:pt idx="6147">
                  <c:v/>
                </c:pt>
                <c:pt idx="6148">
                  <c:v/>
                </c:pt>
                <c:pt idx="6149">
                  <c:v/>
                </c:pt>
                <c:pt idx="6150">
                  <c:v/>
                </c:pt>
                <c:pt idx="6151">
                  <c:v/>
                </c:pt>
                <c:pt idx="6152">
                  <c:v/>
                </c:pt>
                <c:pt idx="6153">
                  <c:v/>
                </c:pt>
                <c:pt idx="6154">
                  <c:v/>
                </c:pt>
                <c:pt idx="6155">
                  <c:v/>
                </c:pt>
                <c:pt idx="6156">
                  <c:v/>
                </c:pt>
                <c:pt idx="6157">
                  <c:v/>
                </c:pt>
                <c:pt idx="6158">
                  <c:v/>
                </c:pt>
                <c:pt idx="6159">
                  <c:v/>
                </c:pt>
                <c:pt idx="6160">
                  <c:v/>
                </c:pt>
                <c:pt idx="6161">
                  <c:v/>
                </c:pt>
                <c:pt idx="6162">
                  <c:v/>
                </c:pt>
                <c:pt idx="6163">
                  <c:v/>
                </c:pt>
                <c:pt idx="6164">
                  <c:v/>
                </c:pt>
                <c:pt idx="6165">
                  <c:v/>
                </c:pt>
                <c:pt idx="6166">
                  <c:v/>
                </c:pt>
                <c:pt idx="6167">
                  <c:v/>
                </c:pt>
                <c:pt idx="6168">
                  <c:v/>
                </c:pt>
                <c:pt idx="6169">
                  <c:v/>
                </c:pt>
                <c:pt idx="6170">
                  <c:v/>
                </c:pt>
                <c:pt idx="6171">
                  <c:v/>
                </c:pt>
                <c:pt idx="6172">
                  <c:v/>
                </c:pt>
                <c:pt idx="6173">
                  <c:v/>
                </c:pt>
                <c:pt idx="6174">
                  <c:v/>
                </c:pt>
                <c:pt idx="6175">
                  <c:v/>
                </c:pt>
                <c:pt idx="6176">
                  <c:v/>
                </c:pt>
                <c:pt idx="6177">
                  <c:v/>
                </c:pt>
                <c:pt idx="6178">
                  <c:v/>
                </c:pt>
                <c:pt idx="6179">
                  <c:v/>
                </c:pt>
                <c:pt idx="6180">
                  <c:v/>
                </c:pt>
                <c:pt idx="6181">
                  <c:v/>
                </c:pt>
                <c:pt idx="6182">
                  <c:v/>
                </c:pt>
                <c:pt idx="6183">
                  <c:v/>
                </c:pt>
                <c:pt idx="6184">
                  <c:v/>
                </c:pt>
                <c:pt idx="6185">
                  <c:v/>
                </c:pt>
                <c:pt idx="6186">
                  <c:v/>
                </c:pt>
                <c:pt idx="6187">
                  <c:v/>
                </c:pt>
                <c:pt idx="6188">
                  <c:v/>
                </c:pt>
                <c:pt idx="6189">
                  <c:v/>
                </c:pt>
                <c:pt idx="6190">
                  <c:v/>
                </c:pt>
                <c:pt idx="6191">
                  <c:v/>
                </c:pt>
                <c:pt idx="6192">
                  <c:v/>
                </c:pt>
                <c:pt idx="6193">
                  <c:v/>
                </c:pt>
                <c:pt idx="6194">
                  <c:v/>
                </c:pt>
                <c:pt idx="6195">
                  <c:v/>
                </c:pt>
                <c:pt idx="6196">
                  <c:v/>
                </c:pt>
                <c:pt idx="6197">
                  <c:v/>
                </c:pt>
                <c:pt idx="6198">
                  <c:v/>
                </c:pt>
                <c:pt idx="6199">
                  <c:v/>
                </c:pt>
                <c:pt idx="6200">
                  <c:v/>
                </c:pt>
                <c:pt idx="6201">
                  <c:v/>
                </c:pt>
                <c:pt idx="6202">
                  <c:v/>
                </c:pt>
                <c:pt idx="6203">
                  <c:v/>
                </c:pt>
                <c:pt idx="6204">
                  <c:v/>
                </c:pt>
                <c:pt idx="6205">
                  <c:v/>
                </c:pt>
                <c:pt idx="6206">
                  <c:v/>
                </c:pt>
                <c:pt idx="6207">
                  <c:v/>
                </c:pt>
                <c:pt idx="6208">
                  <c:v/>
                </c:pt>
                <c:pt idx="6209">
                  <c:v/>
                </c:pt>
                <c:pt idx="6210">
                  <c:v/>
                </c:pt>
                <c:pt idx="6211">
                  <c:v/>
                </c:pt>
                <c:pt idx="6212">
                  <c:v/>
                </c:pt>
                <c:pt idx="6213">
                  <c:v/>
                </c:pt>
                <c:pt idx="6214">
                  <c:v/>
                </c:pt>
                <c:pt idx="6215">
                  <c:v/>
                </c:pt>
                <c:pt idx="6216">
                  <c:v/>
                </c:pt>
                <c:pt idx="6217">
                  <c:v/>
                </c:pt>
                <c:pt idx="6218">
                  <c:v/>
                </c:pt>
                <c:pt idx="6219">
                  <c:v/>
                </c:pt>
                <c:pt idx="6220">
                  <c:v/>
                </c:pt>
                <c:pt idx="6221">
                  <c:v/>
                </c:pt>
                <c:pt idx="6222">
                  <c:v/>
                </c:pt>
                <c:pt idx="6223">
                  <c:v/>
                </c:pt>
                <c:pt idx="6224">
                  <c:v/>
                </c:pt>
                <c:pt idx="6225">
                  <c:v/>
                </c:pt>
                <c:pt idx="6226">
                  <c:v/>
                </c:pt>
                <c:pt idx="6227">
                  <c:v/>
                </c:pt>
                <c:pt idx="6228">
                  <c:v/>
                </c:pt>
                <c:pt idx="6229">
                  <c:v/>
                </c:pt>
                <c:pt idx="6230">
                  <c:v/>
                </c:pt>
                <c:pt idx="6231">
                  <c:v/>
                </c:pt>
                <c:pt idx="6232">
                  <c:v/>
                </c:pt>
                <c:pt idx="6233">
                  <c:v/>
                </c:pt>
                <c:pt idx="6234">
                  <c:v/>
                </c:pt>
                <c:pt idx="6235">
                  <c:v/>
                </c:pt>
                <c:pt idx="6236">
                  <c:v/>
                </c:pt>
                <c:pt idx="6237">
                  <c:v/>
                </c:pt>
                <c:pt idx="6238">
                  <c:v/>
                </c:pt>
                <c:pt idx="6239">
                  <c:v/>
                </c:pt>
                <c:pt idx="6240">
                  <c:v/>
                </c:pt>
                <c:pt idx="6241">
                  <c:v/>
                </c:pt>
                <c:pt idx="6242">
                  <c:v/>
                </c:pt>
                <c:pt idx="6243">
                  <c:v/>
                </c:pt>
                <c:pt idx="6244">
                  <c:v/>
                </c:pt>
                <c:pt idx="6245">
                  <c:v/>
                </c:pt>
                <c:pt idx="6246">
                  <c:v/>
                </c:pt>
                <c:pt idx="6247">
                  <c:v/>
                </c:pt>
                <c:pt idx="6248">
                  <c:v/>
                </c:pt>
                <c:pt idx="6249">
                  <c:v/>
                </c:pt>
                <c:pt idx="6250">
                  <c:v/>
                </c:pt>
                <c:pt idx="6251">
                  <c:v/>
                </c:pt>
                <c:pt idx="6252">
                  <c:v/>
                </c:pt>
                <c:pt idx="6253">
                  <c:v/>
                </c:pt>
                <c:pt idx="6254">
                  <c:v/>
                </c:pt>
                <c:pt idx="6255">
                  <c:v/>
                </c:pt>
                <c:pt idx="6256">
                  <c:v/>
                </c:pt>
                <c:pt idx="6257">
                  <c:v/>
                </c:pt>
                <c:pt idx="6258">
                  <c:v/>
                </c:pt>
                <c:pt idx="6259">
                  <c:v/>
                </c:pt>
                <c:pt idx="6260">
                  <c:v/>
                </c:pt>
                <c:pt idx="6261">
                  <c:v/>
                </c:pt>
                <c:pt idx="6262">
                  <c:v/>
                </c:pt>
                <c:pt idx="6263">
                  <c:v/>
                </c:pt>
                <c:pt idx="6264">
                  <c:v/>
                </c:pt>
                <c:pt idx="6265">
                  <c:v/>
                </c:pt>
                <c:pt idx="6266">
                  <c:v/>
                </c:pt>
                <c:pt idx="6267">
                  <c:v/>
                </c:pt>
                <c:pt idx="6268">
                  <c:v/>
                </c:pt>
                <c:pt idx="6269">
                  <c:v/>
                </c:pt>
                <c:pt idx="6270">
                  <c:v/>
                </c:pt>
                <c:pt idx="6271">
                  <c:v/>
                </c:pt>
                <c:pt idx="6272">
                  <c:v/>
                </c:pt>
                <c:pt idx="6273">
                  <c:v/>
                </c:pt>
                <c:pt idx="6274">
                  <c:v/>
                </c:pt>
                <c:pt idx="6275">
                  <c:v/>
                </c:pt>
                <c:pt idx="6276">
                  <c:v/>
                </c:pt>
                <c:pt idx="6277">
                  <c:v/>
                </c:pt>
                <c:pt idx="6278">
                  <c:v/>
                </c:pt>
                <c:pt idx="6279">
                  <c:v/>
                </c:pt>
                <c:pt idx="6280">
                  <c:v/>
                </c:pt>
                <c:pt idx="6281">
                  <c:v/>
                </c:pt>
                <c:pt idx="6282">
                  <c:v/>
                </c:pt>
                <c:pt idx="6283">
                  <c:v/>
                </c:pt>
                <c:pt idx="6284">
                  <c:v/>
                </c:pt>
                <c:pt idx="6285">
                  <c:v/>
                </c:pt>
                <c:pt idx="6286">
                  <c:v/>
                </c:pt>
                <c:pt idx="6287">
                  <c:v/>
                </c:pt>
                <c:pt idx="6288">
                  <c:v/>
                </c:pt>
                <c:pt idx="6289">
                  <c:v/>
                </c:pt>
                <c:pt idx="6290">
                  <c:v/>
                </c:pt>
                <c:pt idx="6291">
                  <c:v/>
                </c:pt>
                <c:pt idx="6292">
                  <c:v/>
                </c:pt>
                <c:pt idx="6293">
                  <c:v/>
                </c:pt>
                <c:pt idx="6294">
                  <c:v/>
                </c:pt>
                <c:pt idx="6295">
                  <c:v/>
                </c:pt>
                <c:pt idx="6296">
                  <c:v/>
                </c:pt>
                <c:pt idx="6297">
                  <c:v/>
                </c:pt>
                <c:pt idx="6298">
                  <c:v/>
                </c:pt>
                <c:pt idx="6299">
                  <c:v/>
                </c:pt>
                <c:pt idx="6300">
                  <c:v/>
                </c:pt>
                <c:pt idx="6301">
                  <c:v/>
                </c:pt>
                <c:pt idx="6302">
                  <c:v/>
                </c:pt>
                <c:pt idx="6303">
                  <c:v/>
                </c:pt>
                <c:pt idx="6304">
                  <c:v/>
                </c:pt>
                <c:pt idx="6305">
                  <c:v/>
                </c:pt>
                <c:pt idx="6306">
                  <c:v/>
                </c:pt>
                <c:pt idx="6307">
                  <c:v/>
                </c:pt>
                <c:pt idx="6308">
                  <c:v/>
                </c:pt>
                <c:pt idx="6309">
                  <c:v/>
                </c:pt>
                <c:pt idx="6310">
                  <c:v/>
                </c:pt>
                <c:pt idx="6311">
                  <c:v/>
                </c:pt>
                <c:pt idx="6312">
                  <c:v/>
                </c:pt>
                <c:pt idx="6313">
                  <c:v/>
                </c:pt>
                <c:pt idx="6314">
                  <c:v/>
                </c:pt>
                <c:pt idx="6315">
                  <c:v/>
                </c:pt>
                <c:pt idx="6316">
                  <c:v/>
                </c:pt>
                <c:pt idx="6317">
                  <c:v/>
                </c:pt>
                <c:pt idx="6318">
                  <c:v/>
                </c:pt>
                <c:pt idx="6319">
                  <c:v/>
                </c:pt>
                <c:pt idx="6320">
                  <c:v/>
                </c:pt>
                <c:pt idx="6321">
                  <c:v/>
                </c:pt>
                <c:pt idx="6322">
                  <c:v/>
                </c:pt>
                <c:pt idx="6323">
                  <c:v/>
                </c:pt>
                <c:pt idx="6324">
                  <c:v/>
                </c:pt>
                <c:pt idx="6325">
                  <c:v/>
                </c:pt>
                <c:pt idx="6326">
                  <c:v/>
                </c:pt>
                <c:pt idx="6327">
                  <c:v/>
                </c:pt>
                <c:pt idx="6328">
                  <c:v/>
                </c:pt>
                <c:pt idx="6329">
                  <c:v/>
                </c:pt>
                <c:pt idx="6330">
                  <c:v/>
                </c:pt>
                <c:pt idx="6331">
                  <c:v/>
                </c:pt>
                <c:pt idx="6332">
                  <c:v/>
                </c:pt>
                <c:pt idx="6333">
                  <c:v/>
                </c:pt>
                <c:pt idx="6334">
                  <c:v/>
                </c:pt>
                <c:pt idx="6335">
                  <c:v/>
                </c:pt>
                <c:pt idx="6336">
                  <c:v/>
                </c:pt>
                <c:pt idx="6337">
                  <c:v/>
                </c:pt>
                <c:pt idx="6338">
                  <c:v/>
                </c:pt>
                <c:pt idx="6339">
                  <c:v/>
                </c:pt>
                <c:pt idx="6340">
                  <c:v/>
                </c:pt>
                <c:pt idx="6341">
                  <c:v/>
                </c:pt>
                <c:pt idx="6342">
                  <c:v/>
                </c:pt>
                <c:pt idx="6343">
                  <c:v/>
                </c:pt>
                <c:pt idx="6344">
                  <c:v/>
                </c:pt>
                <c:pt idx="6345">
                  <c:v/>
                </c:pt>
                <c:pt idx="6346">
                  <c:v/>
                </c:pt>
                <c:pt idx="6347">
                  <c:v/>
                </c:pt>
                <c:pt idx="6348">
                  <c:v/>
                </c:pt>
                <c:pt idx="6349">
                  <c:v/>
                </c:pt>
                <c:pt idx="6350">
                  <c:v/>
                </c:pt>
                <c:pt idx="6351">
                  <c:v/>
                </c:pt>
                <c:pt idx="6352">
                  <c:v/>
                </c:pt>
                <c:pt idx="6353">
                  <c:v/>
                </c:pt>
                <c:pt idx="6354">
                  <c:v/>
                </c:pt>
                <c:pt idx="6355">
                  <c:v/>
                </c:pt>
                <c:pt idx="6356">
                  <c:v/>
                </c:pt>
                <c:pt idx="6357">
                  <c:v/>
                </c:pt>
                <c:pt idx="6358">
                  <c:v/>
                </c:pt>
                <c:pt idx="6359">
                  <c:v/>
                </c:pt>
                <c:pt idx="6360">
                  <c:v/>
                </c:pt>
                <c:pt idx="6361">
                  <c:v/>
                </c:pt>
                <c:pt idx="6362">
                  <c:v/>
                </c:pt>
                <c:pt idx="6363">
                  <c:v/>
                </c:pt>
                <c:pt idx="6364">
                  <c:v/>
                </c:pt>
                <c:pt idx="6365">
                  <c:v/>
                </c:pt>
                <c:pt idx="6366">
                  <c:v/>
                </c:pt>
                <c:pt idx="6367">
                  <c:v/>
                </c:pt>
                <c:pt idx="6368">
                  <c:v/>
                </c:pt>
                <c:pt idx="6369">
                  <c:v/>
                </c:pt>
                <c:pt idx="6370">
                  <c:v/>
                </c:pt>
                <c:pt idx="6371">
                  <c:v/>
                </c:pt>
                <c:pt idx="6372">
                  <c:v/>
                </c:pt>
                <c:pt idx="6373">
                  <c:v/>
                </c:pt>
                <c:pt idx="6374">
                  <c:v/>
                </c:pt>
                <c:pt idx="6375">
                  <c:v/>
                </c:pt>
                <c:pt idx="6376">
                  <c:v/>
                </c:pt>
                <c:pt idx="6377">
                  <c:v/>
                </c:pt>
                <c:pt idx="6378">
                  <c:v/>
                </c:pt>
                <c:pt idx="6379">
                  <c:v/>
                </c:pt>
                <c:pt idx="6380">
                  <c:v/>
                </c:pt>
                <c:pt idx="6381">
                  <c:v/>
                </c:pt>
                <c:pt idx="6382">
                  <c:v/>
                </c:pt>
                <c:pt idx="6383">
                  <c:v/>
                </c:pt>
                <c:pt idx="6384">
                  <c:v/>
                </c:pt>
                <c:pt idx="6385">
                  <c:v/>
                </c:pt>
                <c:pt idx="6386">
                  <c:v/>
                </c:pt>
                <c:pt idx="6387">
                  <c:v/>
                </c:pt>
                <c:pt idx="6388">
                  <c:v/>
                </c:pt>
                <c:pt idx="6389">
                  <c:v/>
                </c:pt>
                <c:pt idx="6390">
                  <c:v/>
                </c:pt>
                <c:pt idx="6391">
                  <c:v/>
                </c:pt>
                <c:pt idx="6392">
                  <c:v/>
                </c:pt>
                <c:pt idx="6393">
                  <c:v/>
                </c:pt>
                <c:pt idx="6394">
                  <c:v/>
                </c:pt>
                <c:pt idx="6395">
                  <c:v/>
                </c:pt>
                <c:pt idx="6396">
                  <c:v/>
                </c:pt>
                <c:pt idx="6397">
                  <c:v/>
                </c:pt>
                <c:pt idx="6398">
                  <c:v/>
                </c:pt>
                <c:pt idx="6399">
                  <c:v/>
                </c:pt>
                <c:pt idx="6400">
                  <c:v/>
                </c:pt>
                <c:pt idx="6401">
                  <c:v/>
                </c:pt>
                <c:pt idx="6402">
                  <c:v/>
                </c:pt>
                <c:pt idx="6403">
                  <c:v/>
                </c:pt>
                <c:pt idx="6404">
                  <c:v/>
                </c:pt>
                <c:pt idx="6405">
                  <c:v/>
                </c:pt>
                <c:pt idx="6406">
                  <c:v/>
                </c:pt>
                <c:pt idx="6407">
                  <c:v/>
                </c:pt>
                <c:pt idx="6408">
                  <c:v/>
                </c:pt>
                <c:pt idx="6409">
                  <c:v/>
                </c:pt>
                <c:pt idx="6410">
                  <c:v/>
                </c:pt>
                <c:pt idx="6411">
                  <c:v/>
                </c:pt>
                <c:pt idx="6412">
                  <c:v/>
                </c:pt>
                <c:pt idx="6413">
                  <c:v/>
                </c:pt>
                <c:pt idx="6414">
                  <c:v/>
                </c:pt>
                <c:pt idx="6415">
                  <c:v/>
                </c:pt>
                <c:pt idx="6416">
                  <c:v/>
                </c:pt>
                <c:pt idx="6417">
                  <c:v/>
                </c:pt>
                <c:pt idx="6418">
                  <c:v/>
                </c:pt>
                <c:pt idx="6419">
                  <c:v/>
                </c:pt>
                <c:pt idx="6420">
                  <c:v/>
                </c:pt>
                <c:pt idx="6421">
                  <c:v/>
                </c:pt>
                <c:pt idx="6422">
                  <c:v/>
                </c:pt>
                <c:pt idx="6423">
                  <c:v/>
                </c:pt>
                <c:pt idx="6424">
                  <c:v/>
                </c:pt>
                <c:pt idx="6425">
                  <c:v/>
                </c:pt>
                <c:pt idx="6426">
                  <c:v/>
                </c:pt>
                <c:pt idx="6427">
                  <c:v/>
                </c:pt>
                <c:pt idx="6428">
                  <c:v/>
                </c:pt>
                <c:pt idx="6429">
                  <c:v/>
                </c:pt>
                <c:pt idx="6430">
                  <c:v/>
                </c:pt>
                <c:pt idx="6431">
                  <c:v/>
                </c:pt>
                <c:pt idx="6432">
                  <c:v/>
                </c:pt>
                <c:pt idx="6433">
                  <c:v/>
                </c:pt>
                <c:pt idx="6434">
                  <c:v/>
                </c:pt>
                <c:pt idx="6435">
                  <c:v/>
                </c:pt>
                <c:pt idx="6436">
                  <c:v/>
                </c:pt>
                <c:pt idx="6437">
                  <c:v/>
                </c:pt>
                <c:pt idx="6438">
                  <c:v/>
                </c:pt>
                <c:pt idx="6439">
                  <c:v/>
                </c:pt>
                <c:pt idx="6440">
                  <c:v/>
                </c:pt>
                <c:pt idx="6441">
                  <c:v/>
                </c:pt>
                <c:pt idx="6442">
                  <c:v/>
                </c:pt>
                <c:pt idx="6443">
                  <c:v/>
                </c:pt>
                <c:pt idx="6444">
                  <c:v/>
                </c:pt>
                <c:pt idx="6445">
                  <c:v/>
                </c:pt>
                <c:pt idx="6446">
                  <c:v/>
                </c:pt>
                <c:pt idx="6447">
                  <c:v/>
                </c:pt>
                <c:pt idx="6448">
                  <c:v/>
                </c:pt>
                <c:pt idx="6449">
                  <c:v/>
                </c:pt>
                <c:pt idx="6450">
                  <c:v/>
                </c:pt>
                <c:pt idx="6451">
                  <c:v/>
                </c:pt>
                <c:pt idx="6452">
                  <c:v/>
                </c:pt>
                <c:pt idx="6453">
                  <c:v/>
                </c:pt>
                <c:pt idx="6454">
                  <c:v/>
                </c:pt>
                <c:pt idx="6455">
                  <c:v/>
                </c:pt>
                <c:pt idx="6456">
                  <c:v/>
                </c:pt>
                <c:pt idx="6457">
                  <c:v/>
                </c:pt>
                <c:pt idx="6458">
                  <c:v/>
                </c:pt>
                <c:pt idx="6459">
                  <c:v/>
                </c:pt>
                <c:pt idx="6460">
                  <c:v/>
                </c:pt>
                <c:pt idx="6461">
                  <c:v/>
                </c:pt>
                <c:pt idx="6462">
                  <c:v/>
                </c:pt>
                <c:pt idx="6463">
                  <c:v/>
                </c:pt>
                <c:pt idx="6464">
                  <c:v/>
                </c:pt>
                <c:pt idx="6465">
                  <c:v/>
                </c:pt>
                <c:pt idx="6466">
                  <c:v/>
                </c:pt>
                <c:pt idx="6467">
                  <c:v/>
                </c:pt>
                <c:pt idx="6468">
                  <c:v/>
                </c:pt>
                <c:pt idx="6469">
                  <c:v/>
                </c:pt>
                <c:pt idx="6470">
                  <c:v/>
                </c:pt>
                <c:pt idx="6471">
                  <c:v/>
                </c:pt>
                <c:pt idx="6472">
                  <c:v/>
                </c:pt>
                <c:pt idx="6473">
                  <c:v/>
                </c:pt>
                <c:pt idx="6474">
                  <c:v/>
                </c:pt>
                <c:pt idx="6475">
                  <c:v/>
                </c:pt>
                <c:pt idx="6476">
                  <c:v/>
                </c:pt>
                <c:pt idx="6477">
                  <c:v/>
                </c:pt>
                <c:pt idx="6478">
                  <c:v/>
                </c:pt>
                <c:pt idx="6479">
                  <c:v/>
                </c:pt>
                <c:pt idx="6480">
                  <c:v/>
                </c:pt>
                <c:pt idx="6481">
                  <c:v/>
                </c:pt>
                <c:pt idx="6482">
                  <c:v/>
                </c:pt>
                <c:pt idx="6483">
                  <c:v/>
                </c:pt>
                <c:pt idx="6484">
                  <c:v/>
                </c:pt>
                <c:pt idx="6485">
                  <c:v/>
                </c:pt>
                <c:pt idx="6486">
                  <c:v/>
                </c:pt>
                <c:pt idx="6487">
                  <c:v/>
                </c:pt>
                <c:pt idx="6488">
                  <c:v/>
                </c:pt>
                <c:pt idx="6489">
                  <c:v/>
                </c:pt>
                <c:pt idx="6490">
                  <c:v/>
                </c:pt>
                <c:pt idx="6491">
                  <c:v/>
                </c:pt>
                <c:pt idx="6492">
                  <c:v/>
                </c:pt>
                <c:pt idx="6493">
                  <c:v/>
                </c:pt>
                <c:pt idx="6494">
                  <c:v/>
                </c:pt>
                <c:pt idx="6495">
                  <c:v/>
                </c:pt>
                <c:pt idx="6496">
                  <c:v/>
                </c:pt>
                <c:pt idx="6497">
                  <c:v/>
                </c:pt>
                <c:pt idx="6498">
                  <c:v/>
                </c:pt>
                <c:pt idx="6499">
                  <c:v/>
                </c:pt>
                <c:pt idx="6500">
                  <c:v/>
                </c:pt>
                <c:pt idx="6501">
                  <c:v/>
                </c:pt>
                <c:pt idx="6502">
                  <c:v/>
                </c:pt>
                <c:pt idx="6503">
                  <c:v/>
                </c:pt>
                <c:pt idx="6504">
                  <c:v/>
                </c:pt>
                <c:pt idx="6505">
                  <c:v/>
                </c:pt>
                <c:pt idx="6506">
                  <c:v/>
                </c:pt>
                <c:pt idx="6507">
                  <c:v/>
                </c:pt>
                <c:pt idx="6508">
                  <c:v/>
                </c:pt>
                <c:pt idx="6509">
                  <c:v/>
                </c:pt>
                <c:pt idx="6510">
                  <c:v/>
                </c:pt>
                <c:pt idx="6511">
                  <c:v/>
                </c:pt>
                <c:pt idx="6512">
                  <c:v/>
                </c:pt>
                <c:pt idx="6513">
                  <c:v/>
                </c:pt>
                <c:pt idx="6514">
                  <c:v/>
                </c:pt>
                <c:pt idx="6515">
                  <c:v/>
                </c:pt>
                <c:pt idx="6516">
                  <c:v/>
                </c:pt>
                <c:pt idx="6517">
                  <c:v/>
                </c:pt>
                <c:pt idx="6518">
                  <c:v/>
                </c:pt>
                <c:pt idx="6519">
                  <c:v/>
                </c:pt>
                <c:pt idx="6520">
                  <c:v/>
                </c:pt>
                <c:pt idx="6521">
                  <c:v/>
                </c:pt>
                <c:pt idx="6522">
                  <c:v/>
                </c:pt>
                <c:pt idx="6523">
                  <c:v/>
                </c:pt>
                <c:pt idx="6524">
                  <c:v/>
                </c:pt>
                <c:pt idx="6525">
                  <c:v/>
                </c:pt>
                <c:pt idx="6526">
                  <c:v/>
                </c:pt>
                <c:pt idx="6527">
                  <c:v/>
                </c:pt>
                <c:pt idx="6528">
                  <c:v/>
                </c:pt>
                <c:pt idx="6529">
                  <c:v/>
                </c:pt>
                <c:pt idx="6530">
                  <c:v/>
                </c:pt>
                <c:pt idx="6531">
                  <c:v/>
                </c:pt>
                <c:pt idx="6532">
                  <c:v/>
                </c:pt>
                <c:pt idx="6533">
                  <c:v/>
                </c:pt>
                <c:pt idx="6534">
                  <c:v/>
                </c:pt>
                <c:pt idx="6535">
                  <c:v/>
                </c:pt>
                <c:pt idx="6536">
                  <c:v/>
                </c:pt>
                <c:pt idx="6537">
                  <c:v/>
                </c:pt>
                <c:pt idx="6538">
                  <c:v/>
                </c:pt>
                <c:pt idx="6539">
                  <c:v/>
                </c:pt>
                <c:pt idx="6540">
                  <c:v/>
                </c:pt>
                <c:pt idx="6541">
                  <c:v/>
                </c:pt>
                <c:pt idx="6542">
                  <c:v/>
                </c:pt>
                <c:pt idx="6543">
                  <c:v/>
                </c:pt>
                <c:pt idx="6544">
                  <c:v/>
                </c:pt>
                <c:pt idx="6545">
                  <c:v/>
                </c:pt>
                <c:pt idx="6546">
                  <c:v/>
                </c:pt>
                <c:pt idx="6547">
                  <c:v/>
                </c:pt>
                <c:pt idx="6548">
                  <c:v/>
                </c:pt>
                <c:pt idx="6549">
                  <c:v/>
                </c:pt>
                <c:pt idx="6550">
                  <c:v/>
                </c:pt>
                <c:pt idx="6551">
                  <c:v/>
                </c:pt>
                <c:pt idx="6552">
                  <c:v/>
                </c:pt>
                <c:pt idx="6553">
                  <c:v/>
                </c:pt>
                <c:pt idx="6554">
                  <c:v/>
                </c:pt>
                <c:pt idx="6555">
                  <c:v/>
                </c:pt>
                <c:pt idx="6556">
                  <c:v/>
                </c:pt>
                <c:pt idx="6557">
                  <c:v/>
                </c:pt>
                <c:pt idx="6558">
                  <c:v/>
                </c:pt>
                <c:pt idx="6559">
                  <c:v/>
                </c:pt>
                <c:pt idx="6560">
                  <c:v/>
                </c:pt>
                <c:pt idx="6561">
                  <c:v/>
                </c:pt>
                <c:pt idx="6562">
                  <c:v/>
                </c:pt>
                <c:pt idx="6563">
                  <c:v/>
                </c:pt>
                <c:pt idx="6564">
                  <c:v/>
                </c:pt>
                <c:pt idx="6565">
                  <c:v/>
                </c:pt>
                <c:pt idx="6566">
                  <c:v/>
                </c:pt>
                <c:pt idx="6567">
                  <c:v/>
                </c:pt>
                <c:pt idx="6568">
                  <c:v/>
                </c:pt>
                <c:pt idx="6569">
                  <c:v/>
                </c:pt>
                <c:pt idx="6570">
                  <c:v/>
                </c:pt>
                <c:pt idx="6571">
                  <c:v/>
                </c:pt>
                <c:pt idx="6572">
                  <c:v/>
                </c:pt>
                <c:pt idx="6573">
                  <c:v/>
                </c:pt>
                <c:pt idx="6574">
                  <c:v/>
                </c:pt>
                <c:pt idx="6575">
                  <c:v/>
                </c:pt>
                <c:pt idx="6576">
                  <c:v/>
                </c:pt>
                <c:pt idx="6577">
                  <c:v/>
                </c:pt>
                <c:pt idx="6578">
                  <c:v/>
                </c:pt>
                <c:pt idx="6579">
                  <c:v/>
                </c:pt>
                <c:pt idx="6580">
                  <c:v/>
                </c:pt>
                <c:pt idx="6581">
                  <c:v/>
                </c:pt>
                <c:pt idx="6582">
                  <c:v/>
                </c:pt>
                <c:pt idx="6583">
                  <c:v/>
                </c:pt>
                <c:pt idx="6584">
                  <c:v/>
                </c:pt>
                <c:pt idx="6585">
                  <c:v/>
                </c:pt>
                <c:pt idx="6586">
                  <c:v/>
                </c:pt>
                <c:pt idx="6587">
                  <c:v/>
                </c:pt>
                <c:pt idx="6588">
                  <c:v/>
                </c:pt>
                <c:pt idx="6589">
                  <c:v/>
                </c:pt>
                <c:pt idx="6590">
                  <c:v/>
                </c:pt>
                <c:pt idx="6591">
                  <c:v/>
                </c:pt>
                <c:pt idx="6592">
                  <c:v/>
                </c:pt>
                <c:pt idx="6593">
                  <c:v/>
                </c:pt>
                <c:pt idx="6594">
                  <c:v/>
                </c:pt>
                <c:pt idx="6595">
                  <c:v/>
                </c:pt>
                <c:pt idx="6596">
                  <c:v/>
                </c:pt>
                <c:pt idx="6597">
                  <c:v/>
                </c:pt>
                <c:pt idx="6598">
                  <c:v/>
                </c:pt>
                <c:pt idx="6599">
                  <c:v/>
                </c:pt>
                <c:pt idx="6600">
                  <c:v>Great Western Trail</c:v>
                </c:pt>
                <c:pt idx="6601">
                  <c:v>Agricola</c:v>
                </c:pt>
                <c:pt idx="6602">
                  <c:v>Agricola</c:v>
                </c:pt>
                <c:pt idx="6603">
                  <c:v>Village</c:v>
                </c:pt>
                <c:pt idx="6604">
                  <c:v>Die Burgen von Burgund</c:v>
                </c:pt>
                <c:pt idx="6605">
                  <c:v>Great Western Trail</c:v>
                </c:pt>
                <c:pt idx="6606">
                  <c:v>Mea Culpa</c:v>
                </c:pt>
                <c:pt idx="6607">
                  <c:v>Mombasa</c:v>
                </c:pt>
                <c:pt idx="6608">
                  <c:v>Mea Culpa</c:v>
                </c:pt>
                <c:pt idx="6609">
                  <c:v>Village</c:v>
                </c:pt>
                <c:pt idx="6610">
                  <c:v>Great Western Trail</c:v>
                </c:pt>
                <c:pt idx="6611">
                  <c:v>Orleans</c:v>
                </c:pt>
                <c:pt idx="6612">
                  <c:v>Dynasties: Verdeel en heers</c:v>
                </c:pt>
                <c:pt idx="6613">
                  <c:v>Broom Service</c:v>
                </c:pt>
                <c:pt idx="6614">
                  <c:v>Shakespeare</c:v>
                </c:pt>
                <c:pt idx="6615">
                  <c:v>Mombasa</c:v>
                </c:pt>
                <c:pt idx="6616">
                  <c:v>Orleans</c:v>
                </c:pt>
                <c:pt idx="6617">
                  <c:v>Die Burgen von Burgund</c:v>
                </c:pt>
                <c:pt idx="6618">
                  <c:v>Im jahr des drachen</c:v>
                </c:pt>
                <c:pt idx="6619">
                  <c:v>Das Orakel von Delphi</c:v>
                </c:pt>
                <c:pt idx="6620">
                  <c:v>Shakespeare</c:v>
                </c:pt>
                <c:pt idx="6621">
                  <c:v>Great Western Trail</c:v>
                </c:pt>
                <c:pt idx="6622">
                  <c:v>Orleans</c:v>
                </c:pt>
                <c:pt idx="6623">
                  <c:v>Rhodes</c:v>
                </c:pt>
                <c:pt idx="6624">
                  <c:v>Broom Service</c:v>
                </c:pt>
                <c:pt idx="6625">
                  <c:v>First Class</c:v>
                </c:pt>
                <c:pt idx="6626">
                  <c:v>Hotel</c:v>
                </c:pt>
                <c:pt idx="6627">
                  <c:v>First Class</c:v>
                </c:pt>
                <c:pt idx="6628">
                  <c:v>Village</c:v>
                </c:pt>
                <c:pt idx="6629">
                  <c:v>Das Orakel von Delphi</c:v>
                </c:pt>
                <c:pt idx="6630">
                  <c:v>Village</c:v>
                </c:pt>
                <c:pt idx="6631">
                  <c:v>Die Burgen von Burgund</c:v>
                </c:pt>
                <c:pt idx="6632">
                  <c:v>Agricola</c:v>
                </c:pt>
                <c:pt idx="6633">
                  <c:v>Dynasties: Verdeel en heers</c:v>
                </c:pt>
                <c:pt idx="6634">
                  <c:v>Agricola</c:v>
                </c:pt>
                <c:pt idx="6635">
                  <c:v>Rhodes</c:v>
                </c:pt>
                <c:pt idx="6636">
                  <c:v>Die Burgen von Burgund</c:v>
                </c:pt>
                <c:pt idx="6637">
                  <c:v>Das Orakel von Delphi</c:v>
                </c:pt>
                <c:pt idx="6638">
                  <c:v>Great Western Trail</c:v>
                </c:pt>
                <c:pt idx="6639">
                  <c:v>Great Western Trail</c:v>
                </c:pt>
                <c:pt idx="6640">
                  <c:v>Rhodes</c:v>
                </c:pt>
                <c:pt idx="6641">
                  <c:v>Dynasties: Verdeel en heers</c:v>
                </c:pt>
                <c:pt idx="6642">
                  <c:v>Great Western Trail</c:v>
                </c:pt>
                <c:pt idx="6643">
                  <c:v>Rhodes</c:v>
                </c:pt>
                <c:pt idx="6644">
                  <c:v>First Class</c:v>
                </c:pt>
                <c:pt idx="6645">
                  <c:v>Village</c:v>
                </c:pt>
                <c:pt idx="6646">
                  <c:v>Das Orakel von Delphi</c:v>
                </c:pt>
                <c:pt idx="6647">
                  <c:v>Die Burgen von Burgund</c:v>
                </c:pt>
                <c:pt idx="6648">
                  <c:v>Das Orakel von Delphi</c:v>
                </c:pt>
                <c:pt idx="6649">
                  <c:v>Great Western Trail</c:v>
                </c:pt>
                <c:pt idx="6650">
                  <c:v>First Class</c:v>
                </c:pt>
                <c:pt idx="6651">
                  <c:v>Orleans</c:v>
                </c:pt>
                <c:pt idx="6652">
                  <c:v>Orleans</c:v>
                </c:pt>
                <c:pt idx="6653">
                  <c:v>Hotel</c:v>
                </c:pt>
                <c:pt idx="6654">
                  <c:v>Die Burgen von Burgund</c:v>
                </c:pt>
                <c:pt idx="6655">
                  <c:v>Orleans</c:v>
                </c:pt>
                <c:pt idx="6656">
                  <c:v>Die Burgen von Burgund</c:v>
                </c:pt>
                <c:pt idx="6657">
                  <c:v>Orleans</c:v>
                </c:pt>
                <c:pt idx="6658">
                  <c:v>Agricola</c:v>
                </c:pt>
                <c:pt idx="6659">
                  <c:v>Rhodes</c:v>
                </c:pt>
                <c:pt idx="6660">
                  <c:v>Village</c:v>
                </c:pt>
                <c:pt idx="6661">
                  <c:v>Great Western Trail</c:v>
                </c:pt>
                <c:pt idx="6662">
                  <c:v>Great Western Trail</c:v>
                </c:pt>
                <c:pt idx="6663">
                  <c:v>Hotel</c:v>
                </c:pt>
                <c:pt idx="6664">
                  <c:v>Die Burgen von Burgund</c:v>
                </c:pt>
                <c:pt idx="6665">
                  <c:v>Broom Service</c:v>
                </c:pt>
                <c:pt idx="6666">
                  <c:v>Mombasa</c:v>
                </c:pt>
                <c:pt idx="6667">
                  <c:v>Die Burgen von Burgund</c:v>
                </c:pt>
                <c:pt idx="6668">
                  <c:v>Mea Culpa</c:v>
                </c:pt>
                <c:pt idx="6669">
                  <c:v>Agricola</c:v>
                </c:pt>
                <c:pt idx="6670">
                  <c:v>Die Burgen von Burgund</c:v>
                </c:pt>
                <c:pt idx="6671">
                  <c:v>Broom Service</c:v>
                </c:pt>
                <c:pt idx="6672">
                  <c:v>Mea Culpa</c:v>
                </c:pt>
                <c:pt idx="6673">
                  <c:v>Mombasa</c:v>
                </c:pt>
                <c:pt idx="6674">
                  <c:v>Die Burgen von Burgund</c:v>
                </c:pt>
                <c:pt idx="6675">
                  <c:v>Die Burgen von Burgund</c:v>
                </c:pt>
                <c:pt idx="6676">
                  <c:v>Agricola</c:v>
                </c:pt>
                <c:pt idx="6677">
                  <c:v>Agricola</c:v>
                </c:pt>
                <c:pt idx="6678">
                  <c:v/>
                </c:pt>
                <c:pt idx="6679">
                  <c:v>Broom Service</c:v>
                </c:pt>
                <c:pt idx="6680">
                  <c:v>Village</c:v>
                </c:pt>
                <c:pt idx="6681">
                  <c:v>Great Western Trail</c:v>
                </c:pt>
                <c:pt idx="6682">
                  <c:v>Das Orakel von Delphi</c:v>
                </c:pt>
                <c:pt idx="6683">
                  <c:v>Rhodes</c:v>
                </c:pt>
                <c:pt idx="6684">
                  <c:v/>
                </c:pt>
                <c:pt idx="6685">
                  <c:v>De Schout Van Lokeren</c:v>
                </c:pt>
                <c:pt idx="6686">
                  <c:v>Village</c:v>
                </c:pt>
                <c:pt idx="6687">
                  <c:v>Great Western Trail</c:v>
                </c:pt>
                <c:pt idx="6688">
                  <c:v>Mombasa</c:v>
                </c:pt>
                <c:pt idx="6689">
                  <c:v>Mombasa</c:v>
                </c:pt>
                <c:pt idx="6690">
                  <c:v>Dynasties: Verdeel en heers</c:v>
                </c:pt>
                <c:pt idx="6691">
                  <c:v>Mombasa</c:v>
                </c:pt>
                <c:pt idx="6692">
                  <c:v>De Schout Van Lokeren</c:v>
                </c:pt>
                <c:pt idx="6693">
                  <c:v>Rhodes</c:v>
                </c:pt>
                <c:pt idx="6694">
                  <c:v>Orleans</c:v>
                </c:pt>
                <c:pt idx="6695">
                  <c:v>Village</c:v>
                </c:pt>
                <c:pt idx="6696">
                  <c:v/>
                </c:pt>
                <c:pt idx="6697">
                  <c:v>Das Orakel von Delphi</c:v>
                </c:pt>
                <c:pt idx="6698">
                  <c:v>Im jahr des drachen</c:v>
                </c:pt>
                <c:pt idx="6699">
                  <c:v>Great Western Trail</c:v>
                </c:pt>
                <c:pt idx="6700">
                  <c:v>Agricola</c:v>
                </c:pt>
                <c:pt idx="6701">
                  <c:v>Great Western Trail</c:v>
                </c:pt>
                <c:pt idx="6702">
                  <c:v>Orleans</c:v>
                </c:pt>
                <c:pt idx="6703">
                  <c:v>Village</c:v>
                </c:pt>
                <c:pt idx="6704">
                  <c:v>Im jahr des drachen</c:v>
                </c:pt>
                <c:pt idx="6705">
                  <c:v>Dynasties: Verdeel en heers</c:v>
                </c:pt>
                <c:pt idx="6706">
                  <c:v/>
                </c:pt>
                <c:pt idx="6707">
                  <c:v>Village</c:v>
                </c:pt>
                <c:pt idx="6708">
                  <c:v>Agricola</c:v>
                </c:pt>
                <c:pt idx="6709">
                  <c:v>Agricola</c:v>
                </c:pt>
                <c:pt idx="6710">
                  <c:v>Shakespeare</c:v>
                </c:pt>
                <c:pt idx="6711">
                  <c:v>Dynasties: Verdeel en heers</c:v>
                </c:pt>
                <c:pt idx="6712">
                  <c:v>Rhodes</c:v>
                </c:pt>
                <c:pt idx="6713">
                  <c:v>Orleans</c:v>
                </c:pt>
                <c:pt idx="6714">
                  <c:v>Shakespeare</c:v>
                </c:pt>
                <c:pt idx="6715">
                  <c:v>Village</c:v>
                </c:pt>
                <c:pt idx="6716">
                  <c:v>First Class</c:v>
                </c:pt>
                <c:pt idx="6717">
                  <c:v>Die Burgen von Burgund</c:v>
                </c:pt>
                <c:pt idx="6718">
                  <c:v>Im jahr des drachen</c:v>
                </c:pt>
                <c:pt idx="6719">
                  <c:v>Die Burgen von Burgund</c:v>
                </c:pt>
                <c:pt idx="6720">
                  <c:v/>
                </c:pt>
                <c:pt idx="6721">
                  <c:v/>
                </c:pt>
                <c:pt idx="6722">
                  <c:v>Die Burgen von Burgund</c:v>
                </c:pt>
                <c:pt idx="6723">
                  <c:v>First Class</c:v>
                </c:pt>
                <c:pt idx="6724">
                  <c:v>De Schout Van Lokeren</c:v>
                </c:pt>
                <c:pt idx="6725">
                  <c:v>Dynasties: Verdeel en heers</c:v>
                </c:pt>
                <c:pt idx="6726">
                  <c:v/>
                </c:pt>
                <c:pt idx="6727">
                  <c:v>Great Western Trail</c:v>
                </c:pt>
                <c:pt idx="6728">
                  <c:v>Dynasties: Verdeel en heers</c:v>
                </c:pt>
                <c:pt idx="6729">
                  <c:v>Mombasa</c:v>
                </c:pt>
                <c:pt idx="6730">
                  <c:v>Agricola</c:v>
                </c:pt>
                <c:pt idx="6731">
                  <c:v>Orleans</c:v>
                </c:pt>
                <c:pt idx="6732">
                  <c:v/>
                </c:pt>
                <c:pt idx="6733">
                  <c:v/>
                </c:pt>
                <c:pt idx="6734">
                  <c:v>First Class</c:v>
                </c:pt>
                <c:pt idx="6735">
                  <c:v>Orleans</c:v>
                </c:pt>
                <c:pt idx="6736">
                  <c:v>Die Burgen von Burgund</c:v>
                </c:pt>
                <c:pt idx="6737">
                  <c:v>Great Western Trail</c:v>
                </c:pt>
                <c:pt idx="6738">
                  <c:v>Hotel</c:v>
                </c:pt>
                <c:pt idx="6739">
                  <c:v>Das Orakel von Delphi</c:v>
                </c:pt>
                <c:pt idx="6740">
                  <c:v/>
                </c:pt>
                <c:pt idx="6741">
                  <c:v>First Class</c:v>
                </c:pt>
                <c:pt idx="6742">
                  <c:v/>
                </c:pt>
                <c:pt idx="6743">
                  <c:v/>
                </c:pt>
                <c:pt idx="6744">
                  <c:v/>
                </c:pt>
                <c:pt idx="6745">
                  <c:v/>
                </c:pt>
                <c:pt idx="6746">
                  <c:v/>
                </c:pt>
                <c:pt idx="6747">
                  <c:v/>
                </c:pt>
                <c:pt idx="6748">
                  <c:v/>
                </c:pt>
                <c:pt idx="6749">
                  <c:v/>
                </c:pt>
                <c:pt idx="6750">
                  <c:v/>
                </c:pt>
                <c:pt idx="6751">
                  <c:v/>
                </c:pt>
                <c:pt idx="6752">
                  <c:v/>
                </c:pt>
                <c:pt idx="6753">
                  <c:v/>
                </c:pt>
                <c:pt idx="6754">
                  <c:v/>
                </c:pt>
                <c:pt idx="6755">
                  <c:v/>
                </c:pt>
                <c:pt idx="6756">
                  <c:v/>
                </c:pt>
                <c:pt idx="6757">
                  <c:v/>
                </c:pt>
                <c:pt idx="6758">
                  <c:v/>
                </c:pt>
                <c:pt idx="6759">
                  <c:v/>
                </c:pt>
                <c:pt idx="6760">
                  <c:v/>
                </c:pt>
                <c:pt idx="6761">
                  <c:v/>
                </c:pt>
                <c:pt idx="6762">
                  <c:v/>
                </c:pt>
                <c:pt idx="6763">
                  <c:v/>
                </c:pt>
                <c:pt idx="6764">
                  <c:v/>
                </c:pt>
                <c:pt idx="6765">
                  <c:v/>
                </c:pt>
                <c:pt idx="6766">
                  <c:v/>
                </c:pt>
                <c:pt idx="6767">
                  <c:v/>
                </c:pt>
                <c:pt idx="6768">
                  <c:v/>
                </c:pt>
                <c:pt idx="6769">
                  <c:v/>
                </c:pt>
                <c:pt idx="6770">
                  <c:v/>
                </c:pt>
                <c:pt idx="6771">
                  <c:v/>
                </c:pt>
                <c:pt idx="6772">
                  <c:v/>
                </c:pt>
                <c:pt idx="6773">
                  <c:v/>
                </c:pt>
                <c:pt idx="6774">
                  <c:v/>
                </c:pt>
                <c:pt idx="6775">
                  <c:v/>
                </c:pt>
                <c:pt idx="6776">
                  <c:v/>
                </c:pt>
                <c:pt idx="6777">
                  <c:v/>
                </c:pt>
                <c:pt idx="6778">
                  <c:v/>
                </c:pt>
                <c:pt idx="6779">
                  <c:v/>
                </c:pt>
                <c:pt idx="6780">
                  <c:v/>
                </c:pt>
                <c:pt idx="6781">
                  <c:v/>
                </c:pt>
                <c:pt idx="6782">
                  <c:v/>
                </c:pt>
                <c:pt idx="6783">
                  <c:v/>
                </c:pt>
                <c:pt idx="6784">
                  <c:v/>
                </c:pt>
                <c:pt idx="6785">
                  <c:v/>
                </c:pt>
                <c:pt idx="6786">
                  <c:v/>
                </c:pt>
                <c:pt idx="6787">
                  <c:v/>
                </c:pt>
                <c:pt idx="6788">
                  <c:v/>
                </c:pt>
                <c:pt idx="6789">
                  <c:v/>
                </c:pt>
                <c:pt idx="6790">
                  <c:v/>
                </c:pt>
                <c:pt idx="6791">
                  <c:v/>
                </c:pt>
                <c:pt idx="6792">
                  <c:v/>
                </c:pt>
                <c:pt idx="6793">
                  <c:v/>
                </c:pt>
                <c:pt idx="6794">
                  <c:v/>
                </c:pt>
                <c:pt idx="6795">
                  <c:v/>
                </c:pt>
                <c:pt idx="6796">
                  <c:v/>
                </c:pt>
                <c:pt idx="6797">
                  <c:v/>
                </c:pt>
                <c:pt idx="6798">
                  <c:v/>
                </c:pt>
                <c:pt idx="6799">
                  <c:v/>
                </c:pt>
                <c:pt idx="6800">
                  <c:v/>
                </c:pt>
                <c:pt idx="6801">
                  <c:v/>
                </c:pt>
                <c:pt idx="6802">
                  <c:v/>
                </c:pt>
                <c:pt idx="6803">
                  <c:v/>
                </c:pt>
                <c:pt idx="6804">
                  <c:v/>
                </c:pt>
                <c:pt idx="6805">
                  <c:v/>
                </c:pt>
                <c:pt idx="6806">
                  <c:v/>
                </c:pt>
                <c:pt idx="6807">
                  <c:v/>
                </c:pt>
                <c:pt idx="6808">
                  <c:v/>
                </c:pt>
                <c:pt idx="6809">
                  <c:v/>
                </c:pt>
                <c:pt idx="6810">
                  <c:v/>
                </c:pt>
                <c:pt idx="6811">
                  <c:v/>
                </c:pt>
                <c:pt idx="6812">
                  <c:v/>
                </c:pt>
                <c:pt idx="6813">
                  <c:v/>
                </c:pt>
                <c:pt idx="6814">
                  <c:v/>
                </c:pt>
                <c:pt idx="6815">
                  <c:v/>
                </c:pt>
                <c:pt idx="6816">
                  <c:v/>
                </c:pt>
                <c:pt idx="6817">
                  <c:v/>
                </c:pt>
                <c:pt idx="6818">
                  <c:v/>
                </c:pt>
                <c:pt idx="6819">
                  <c:v/>
                </c:pt>
                <c:pt idx="6820">
                  <c:v/>
                </c:pt>
                <c:pt idx="6821">
                  <c:v/>
                </c:pt>
                <c:pt idx="6822">
                  <c:v/>
                </c:pt>
                <c:pt idx="6823">
                  <c:v/>
                </c:pt>
                <c:pt idx="6824">
                  <c:v/>
                </c:pt>
                <c:pt idx="6825">
                  <c:v/>
                </c:pt>
                <c:pt idx="6826">
                  <c:v/>
                </c:pt>
                <c:pt idx="6827">
                  <c:v/>
                </c:pt>
                <c:pt idx="6828">
                  <c:v/>
                </c:pt>
                <c:pt idx="6829">
                  <c:v/>
                </c:pt>
                <c:pt idx="6830">
                  <c:v/>
                </c:pt>
                <c:pt idx="6831">
                  <c:v/>
                </c:pt>
                <c:pt idx="6832">
                  <c:v/>
                </c:pt>
                <c:pt idx="6833">
                  <c:v/>
                </c:pt>
                <c:pt idx="6834">
                  <c:v/>
                </c:pt>
                <c:pt idx="6835">
                  <c:v/>
                </c:pt>
                <c:pt idx="6836">
                  <c:v/>
                </c:pt>
                <c:pt idx="6837">
                  <c:v/>
                </c:pt>
                <c:pt idx="6838">
                  <c:v/>
                </c:pt>
                <c:pt idx="6839">
                  <c:v/>
                </c:pt>
                <c:pt idx="6840">
                  <c:v/>
                </c:pt>
                <c:pt idx="6841">
                  <c:v/>
                </c:pt>
                <c:pt idx="6842">
                  <c:v/>
                </c:pt>
                <c:pt idx="6843">
                  <c:v/>
                </c:pt>
                <c:pt idx="6844">
                  <c:v/>
                </c:pt>
                <c:pt idx="6845">
                  <c:v/>
                </c:pt>
                <c:pt idx="6846">
                  <c:v/>
                </c:pt>
                <c:pt idx="6847">
                  <c:v/>
                </c:pt>
                <c:pt idx="6848">
                  <c:v/>
                </c:pt>
                <c:pt idx="6849">
                  <c:v/>
                </c:pt>
                <c:pt idx="6850">
                  <c:v/>
                </c:pt>
                <c:pt idx="6851">
                  <c:v/>
                </c:pt>
                <c:pt idx="6852">
                  <c:v/>
                </c:pt>
                <c:pt idx="6853">
                  <c:v/>
                </c:pt>
                <c:pt idx="6854">
                  <c:v/>
                </c:pt>
                <c:pt idx="6855">
                  <c:v/>
                </c:pt>
                <c:pt idx="6856">
                  <c:v/>
                </c:pt>
                <c:pt idx="6857">
                  <c:v/>
                </c:pt>
                <c:pt idx="6858">
                  <c:v/>
                </c:pt>
                <c:pt idx="6859">
                  <c:v/>
                </c:pt>
                <c:pt idx="6860">
                  <c:v/>
                </c:pt>
                <c:pt idx="6861">
                  <c:v/>
                </c:pt>
                <c:pt idx="6862">
                  <c:v/>
                </c:pt>
                <c:pt idx="6863">
                  <c:v/>
                </c:pt>
                <c:pt idx="6864">
                  <c:v/>
                </c:pt>
                <c:pt idx="6865">
                  <c:v/>
                </c:pt>
                <c:pt idx="6866">
                  <c:v/>
                </c:pt>
                <c:pt idx="6867">
                  <c:v/>
                </c:pt>
                <c:pt idx="6868">
                  <c:v/>
                </c:pt>
                <c:pt idx="6869">
                  <c:v/>
                </c:pt>
                <c:pt idx="6870">
                  <c:v/>
                </c:pt>
                <c:pt idx="6871">
                  <c:v/>
                </c:pt>
                <c:pt idx="6872">
                  <c:v/>
                </c:pt>
                <c:pt idx="6873">
                  <c:v/>
                </c:pt>
                <c:pt idx="6874">
                  <c:v/>
                </c:pt>
                <c:pt idx="6875">
                  <c:v/>
                </c:pt>
                <c:pt idx="6876">
                  <c:v/>
                </c:pt>
                <c:pt idx="6877">
                  <c:v/>
                </c:pt>
                <c:pt idx="6878">
                  <c:v/>
                </c:pt>
                <c:pt idx="6879">
                  <c:v/>
                </c:pt>
                <c:pt idx="6880">
                  <c:v/>
                </c:pt>
                <c:pt idx="6881">
                  <c:v/>
                </c:pt>
                <c:pt idx="6882">
                  <c:v/>
                </c:pt>
                <c:pt idx="6883">
                  <c:v/>
                </c:pt>
                <c:pt idx="6884">
                  <c:v/>
                </c:pt>
                <c:pt idx="6885">
                  <c:v/>
                </c:pt>
                <c:pt idx="6886">
                  <c:v/>
                </c:pt>
                <c:pt idx="6887">
                  <c:v/>
                </c:pt>
                <c:pt idx="6888">
                  <c:v/>
                </c:pt>
                <c:pt idx="6889">
                  <c:v/>
                </c:pt>
                <c:pt idx="6890">
                  <c:v/>
                </c:pt>
                <c:pt idx="6891">
                  <c:v/>
                </c:pt>
                <c:pt idx="6892">
                  <c:v/>
                </c:pt>
                <c:pt idx="6893">
                  <c:v/>
                </c:pt>
                <c:pt idx="6894">
                  <c:v/>
                </c:pt>
                <c:pt idx="6895">
                  <c:v/>
                </c:pt>
                <c:pt idx="6896">
                  <c:v/>
                </c:pt>
                <c:pt idx="6897">
                  <c:v/>
                </c:pt>
                <c:pt idx="6898">
                  <c:v/>
                </c:pt>
                <c:pt idx="6899">
                  <c:v/>
                </c:pt>
                <c:pt idx="6900">
                  <c:v/>
                </c:pt>
                <c:pt idx="6901">
                  <c:v/>
                </c:pt>
                <c:pt idx="6902">
                  <c:v/>
                </c:pt>
                <c:pt idx="6903">
                  <c:v/>
                </c:pt>
                <c:pt idx="6904">
                  <c:v/>
                </c:pt>
                <c:pt idx="6905">
                  <c:v/>
                </c:pt>
                <c:pt idx="6906">
                  <c:v/>
                </c:pt>
                <c:pt idx="6907">
                  <c:v/>
                </c:pt>
                <c:pt idx="6908">
                  <c:v/>
                </c:pt>
                <c:pt idx="6909">
                  <c:v/>
                </c:pt>
                <c:pt idx="6910">
                  <c:v/>
                </c:pt>
                <c:pt idx="6911">
                  <c:v/>
                </c:pt>
                <c:pt idx="6912">
                  <c:v/>
                </c:pt>
                <c:pt idx="6913">
                  <c:v/>
                </c:pt>
                <c:pt idx="6914">
                  <c:v/>
                </c:pt>
                <c:pt idx="6915">
                  <c:v/>
                </c:pt>
                <c:pt idx="6916">
                  <c:v/>
                </c:pt>
                <c:pt idx="6917">
                  <c:v/>
                </c:pt>
                <c:pt idx="6918">
                  <c:v/>
                </c:pt>
                <c:pt idx="6919">
                  <c:v/>
                </c:pt>
                <c:pt idx="6920">
                  <c:v/>
                </c:pt>
                <c:pt idx="6921">
                  <c:v/>
                </c:pt>
                <c:pt idx="6922">
                  <c:v/>
                </c:pt>
                <c:pt idx="6923">
                  <c:v/>
                </c:pt>
                <c:pt idx="6924">
                  <c:v/>
                </c:pt>
                <c:pt idx="6925">
                  <c:v/>
                </c:pt>
                <c:pt idx="6926">
                  <c:v/>
                </c:pt>
                <c:pt idx="6927">
                  <c:v/>
                </c:pt>
                <c:pt idx="6928">
                  <c:v/>
                </c:pt>
                <c:pt idx="6929">
                  <c:v/>
                </c:pt>
                <c:pt idx="6930">
                  <c:v/>
                </c:pt>
                <c:pt idx="6931">
                  <c:v/>
                </c:pt>
                <c:pt idx="6932">
                  <c:v/>
                </c:pt>
                <c:pt idx="6933">
                  <c:v/>
                </c:pt>
                <c:pt idx="6934">
                  <c:v/>
                </c:pt>
                <c:pt idx="6935">
                  <c:v/>
                </c:pt>
                <c:pt idx="6936">
                  <c:v/>
                </c:pt>
                <c:pt idx="6937">
                  <c:v/>
                </c:pt>
                <c:pt idx="6938">
                  <c:v/>
                </c:pt>
                <c:pt idx="6939">
                  <c:v/>
                </c:pt>
                <c:pt idx="6940">
                  <c:v/>
                </c:pt>
                <c:pt idx="6941">
                  <c:v/>
                </c:pt>
                <c:pt idx="6942">
                  <c:v/>
                </c:pt>
                <c:pt idx="6943">
                  <c:v/>
                </c:pt>
                <c:pt idx="6944">
                  <c:v/>
                </c:pt>
                <c:pt idx="6945">
                  <c:v/>
                </c:pt>
                <c:pt idx="6946">
                  <c:v/>
                </c:pt>
                <c:pt idx="6947">
                  <c:v/>
                </c:pt>
                <c:pt idx="6948">
                  <c:v/>
                </c:pt>
                <c:pt idx="6949">
                  <c:v/>
                </c:pt>
                <c:pt idx="6950">
                  <c:v/>
                </c:pt>
                <c:pt idx="6951">
                  <c:v/>
                </c:pt>
                <c:pt idx="6952">
                  <c:v/>
                </c:pt>
                <c:pt idx="6953">
                  <c:v/>
                </c:pt>
                <c:pt idx="6954">
                  <c:v/>
                </c:pt>
                <c:pt idx="6955">
                  <c:v/>
                </c:pt>
                <c:pt idx="6956">
                  <c:v/>
                </c:pt>
                <c:pt idx="6957">
                  <c:v/>
                </c:pt>
                <c:pt idx="6958">
                  <c:v/>
                </c:pt>
                <c:pt idx="6959">
                  <c:v/>
                </c:pt>
                <c:pt idx="6960">
                  <c:v/>
                </c:pt>
                <c:pt idx="6961">
                  <c:v/>
                </c:pt>
                <c:pt idx="6962">
                  <c:v/>
                </c:pt>
                <c:pt idx="6963">
                  <c:v/>
                </c:pt>
                <c:pt idx="6964">
                  <c:v/>
                </c:pt>
                <c:pt idx="6965">
                  <c:v/>
                </c:pt>
                <c:pt idx="6966">
                  <c:v/>
                </c:pt>
                <c:pt idx="6967">
                  <c:v/>
                </c:pt>
                <c:pt idx="6968">
                  <c:v/>
                </c:pt>
                <c:pt idx="6969">
                  <c:v/>
                </c:pt>
                <c:pt idx="6970">
                  <c:v/>
                </c:pt>
                <c:pt idx="6971">
                  <c:v/>
                </c:pt>
                <c:pt idx="6972">
                  <c:v/>
                </c:pt>
                <c:pt idx="6973">
                  <c:v/>
                </c:pt>
                <c:pt idx="6974">
                  <c:v/>
                </c:pt>
                <c:pt idx="6975">
                  <c:v/>
                </c:pt>
                <c:pt idx="6976">
                  <c:v/>
                </c:pt>
                <c:pt idx="6977">
                  <c:v/>
                </c:pt>
                <c:pt idx="6978">
                  <c:v/>
                </c:pt>
                <c:pt idx="6979">
                  <c:v/>
                </c:pt>
                <c:pt idx="6980">
                  <c:v/>
                </c:pt>
                <c:pt idx="6981">
                  <c:v/>
                </c:pt>
                <c:pt idx="6982">
                  <c:v/>
                </c:pt>
                <c:pt idx="6983">
                  <c:v/>
                </c:pt>
                <c:pt idx="6984">
                  <c:v/>
                </c:pt>
                <c:pt idx="6985">
                  <c:v/>
                </c:pt>
                <c:pt idx="6986">
                  <c:v/>
                </c:pt>
                <c:pt idx="6987">
                  <c:v/>
                </c:pt>
                <c:pt idx="6988">
                  <c:v/>
                </c:pt>
                <c:pt idx="6989">
                  <c:v/>
                </c:pt>
                <c:pt idx="6990">
                  <c:v/>
                </c:pt>
                <c:pt idx="6991">
                  <c:v/>
                </c:pt>
                <c:pt idx="6992">
                  <c:v/>
                </c:pt>
                <c:pt idx="6993">
                  <c:v/>
                </c:pt>
                <c:pt idx="6994">
                  <c:v/>
                </c:pt>
                <c:pt idx="6995">
                  <c:v/>
                </c:pt>
                <c:pt idx="6996">
                  <c:v/>
                </c:pt>
                <c:pt idx="6997">
                  <c:v/>
                </c:pt>
                <c:pt idx="6998">
                  <c:v/>
                </c:pt>
                <c:pt idx="6999">
                  <c:v/>
                </c:pt>
                <c:pt idx="7000">
                  <c:v/>
                </c:pt>
                <c:pt idx="7001">
                  <c:v/>
                </c:pt>
                <c:pt idx="7002">
                  <c:v/>
                </c:pt>
                <c:pt idx="7003">
                  <c:v/>
                </c:pt>
                <c:pt idx="7004">
                  <c:v/>
                </c:pt>
                <c:pt idx="7005">
                  <c:v/>
                </c:pt>
                <c:pt idx="7006">
                  <c:v/>
                </c:pt>
                <c:pt idx="7007">
                  <c:v/>
                </c:pt>
                <c:pt idx="7008">
                  <c:v/>
                </c:pt>
                <c:pt idx="7009">
                  <c:v/>
                </c:pt>
                <c:pt idx="7010">
                  <c:v/>
                </c:pt>
                <c:pt idx="7011">
                  <c:v/>
                </c:pt>
                <c:pt idx="7012">
                  <c:v/>
                </c:pt>
                <c:pt idx="7013">
                  <c:v/>
                </c:pt>
                <c:pt idx="7014">
                  <c:v/>
                </c:pt>
                <c:pt idx="7015">
                  <c:v/>
                </c:pt>
                <c:pt idx="7016">
                  <c:v/>
                </c:pt>
                <c:pt idx="7017">
                  <c:v/>
                </c:pt>
                <c:pt idx="7018">
                  <c:v/>
                </c:pt>
                <c:pt idx="7019">
                  <c:v/>
                </c:pt>
                <c:pt idx="7020">
                  <c:v/>
                </c:pt>
                <c:pt idx="7021">
                  <c:v/>
                </c:pt>
                <c:pt idx="7022">
                  <c:v/>
                </c:pt>
                <c:pt idx="7023">
                  <c:v/>
                </c:pt>
                <c:pt idx="7024">
                  <c:v/>
                </c:pt>
                <c:pt idx="7025">
                  <c:v/>
                </c:pt>
                <c:pt idx="7026">
                  <c:v/>
                </c:pt>
                <c:pt idx="7027">
                  <c:v/>
                </c:pt>
                <c:pt idx="7028">
                  <c:v/>
                </c:pt>
                <c:pt idx="7029">
                  <c:v/>
                </c:pt>
                <c:pt idx="7030">
                  <c:v/>
                </c:pt>
                <c:pt idx="7031">
                  <c:v/>
                </c:pt>
                <c:pt idx="7032">
                  <c:v/>
                </c:pt>
                <c:pt idx="7033">
                  <c:v/>
                </c:pt>
                <c:pt idx="7034">
                  <c:v/>
                </c:pt>
                <c:pt idx="7035">
                  <c:v/>
                </c:pt>
                <c:pt idx="7036">
                  <c:v/>
                </c:pt>
                <c:pt idx="7037">
                  <c:v/>
                </c:pt>
                <c:pt idx="7038">
                  <c:v/>
                </c:pt>
                <c:pt idx="7039">
                  <c:v/>
                </c:pt>
                <c:pt idx="7040">
                  <c:v/>
                </c:pt>
                <c:pt idx="7041">
                  <c:v/>
                </c:pt>
                <c:pt idx="7042">
                  <c:v/>
                </c:pt>
                <c:pt idx="7043">
                  <c:v/>
                </c:pt>
                <c:pt idx="7044">
                  <c:v/>
                </c:pt>
                <c:pt idx="7045">
                  <c:v/>
                </c:pt>
                <c:pt idx="7046">
                  <c:v/>
                </c:pt>
                <c:pt idx="7047">
                  <c:v/>
                </c:pt>
                <c:pt idx="7048">
                  <c:v/>
                </c:pt>
                <c:pt idx="7049">
                  <c:v/>
                </c:pt>
                <c:pt idx="7050">
                  <c:v/>
                </c:pt>
                <c:pt idx="7051">
                  <c:v/>
                </c:pt>
                <c:pt idx="7052">
                  <c:v/>
                </c:pt>
                <c:pt idx="7053">
                  <c:v/>
                </c:pt>
                <c:pt idx="7054">
                  <c:v/>
                </c:pt>
                <c:pt idx="7055">
                  <c:v/>
                </c:pt>
                <c:pt idx="7056">
                  <c:v/>
                </c:pt>
                <c:pt idx="7057">
                  <c:v/>
                </c:pt>
                <c:pt idx="7058">
                  <c:v/>
                </c:pt>
                <c:pt idx="7059">
                  <c:v/>
                </c:pt>
                <c:pt idx="7060">
                  <c:v/>
                </c:pt>
                <c:pt idx="7061">
                  <c:v/>
                </c:pt>
                <c:pt idx="7062">
                  <c:v/>
                </c:pt>
                <c:pt idx="7063">
                  <c:v/>
                </c:pt>
                <c:pt idx="7064">
                  <c:v/>
                </c:pt>
                <c:pt idx="7065">
                  <c:v/>
                </c:pt>
                <c:pt idx="7066">
                  <c:v/>
                </c:pt>
                <c:pt idx="7067">
                  <c:v/>
                </c:pt>
                <c:pt idx="7068">
                  <c:v/>
                </c:pt>
                <c:pt idx="7069">
                  <c:v/>
                </c:pt>
                <c:pt idx="7070">
                  <c:v/>
                </c:pt>
                <c:pt idx="7071">
                  <c:v/>
                </c:pt>
                <c:pt idx="7072">
                  <c:v/>
                </c:pt>
                <c:pt idx="7073">
                  <c:v/>
                </c:pt>
                <c:pt idx="7074">
                  <c:v/>
                </c:pt>
                <c:pt idx="7075">
                  <c:v/>
                </c:pt>
                <c:pt idx="7076">
                  <c:v/>
                </c:pt>
                <c:pt idx="7077">
                  <c:v/>
                </c:pt>
                <c:pt idx="7078">
                  <c:v/>
                </c:pt>
                <c:pt idx="7079">
                  <c:v/>
                </c:pt>
                <c:pt idx="7080">
                  <c:v/>
                </c:pt>
                <c:pt idx="7081">
                  <c:v/>
                </c:pt>
                <c:pt idx="7082">
                  <c:v/>
                </c:pt>
                <c:pt idx="7083">
                  <c:v/>
                </c:pt>
                <c:pt idx="7084">
                  <c:v/>
                </c:pt>
                <c:pt idx="7085">
                  <c:v/>
                </c:pt>
                <c:pt idx="7086">
                  <c:v/>
                </c:pt>
                <c:pt idx="7087">
                  <c:v/>
                </c:pt>
                <c:pt idx="7088">
                  <c:v/>
                </c:pt>
                <c:pt idx="7089">
                  <c:v/>
                </c:pt>
                <c:pt idx="7090">
                  <c:v/>
                </c:pt>
                <c:pt idx="7091">
                  <c:v/>
                </c:pt>
                <c:pt idx="7092">
                  <c:v/>
                </c:pt>
                <c:pt idx="7093">
                  <c:v/>
                </c:pt>
                <c:pt idx="7094">
                  <c:v/>
                </c:pt>
                <c:pt idx="7095">
                  <c:v/>
                </c:pt>
                <c:pt idx="7096">
                  <c:v/>
                </c:pt>
                <c:pt idx="7097">
                  <c:v/>
                </c:pt>
                <c:pt idx="7098">
                  <c:v/>
                </c:pt>
                <c:pt idx="7099">
                  <c:v/>
                </c:pt>
                <c:pt idx="7100">
                  <c:v/>
                </c:pt>
                <c:pt idx="7101">
                  <c:v/>
                </c:pt>
                <c:pt idx="7102">
                  <c:v/>
                </c:pt>
                <c:pt idx="7103">
                  <c:v/>
                </c:pt>
                <c:pt idx="7104">
                  <c:v/>
                </c:pt>
                <c:pt idx="7105">
                  <c:v/>
                </c:pt>
                <c:pt idx="7106">
                  <c:v/>
                </c:pt>
                <c:pt idx="7107">
                  <c:v/>
                </c:pt>
                <c:pt idx="7108">
                  <c:v/>
                </c:pt>
                <c:pt idx="7109">
                  <c:v/>
                </c:pt>
                <c:pt idx="7110">
                  <c:v/>
                </c:pt>
                <c:pt idx="7111">
                  <c:v/>
                </c:pt>
                <c:pt idx="7112">
                  <c:v/>
                </c:pt>
                <c:pt idx="7113">
                  <c:v/>
                </c:pt>
                <c:pt idx="7114">
                  <c:v/>
                </c:pt>
                <c:pt idx="7115">
                  <c:v/>
                </c:pt>
                <c:pt idx="7116">
                  <c:v/>
                </c:pt>
                <c:pt idx="7117">
                  <c:v/>
                </c:pt>
                <c:pt idx="7118">
                  <c:v/>
                </c:pt>
                <c:pt idx="7119">
                  <c:v/>
                </c:pt>
                <c:pt idx="7120">
                  <c:v/>
                </c:pt>
                <c:pt idx="7121">
                  <c:v/>
                </c:pt>
                <c:pt idx="7122">
                  <c:v/>
                </c:pt>
                <c:pt idx="7123">
                  <c:v/>
                </c:pt>
                <c:pt idx="7124">
                  <c:v/>
                </c:pt>
                <c:pt idx="7125">
                  <c:v/>
                </c:pt>
                <c:pt idx="7126">
                  <c:v/>
                </c:pt>
                <c:pt idx="7127">
                  <c:v/>
                </c:pt>
                <c:pt idx="7128">
                  <c:v/>
                </c:pt>
                <c:pt idx="7129">
                  <c:v/>
                </c:pt>
                <c:pt idx="7130">
                  <c:v/>
                </c:pt>
                <c:pt idx="7131">
                  <c:v/>
                </c:pt>
                <c:pt idx="7132">
                  <c:v/>
                </c:pt>
                <c:pt idx="7133">
                  <c:v/>
                </c:pt>
                <c:pt idx="7134">
                  <c:v/>
                </c:pt>
                <c:pt idx="7135">
                  <c:v/>
                </c:pt>
                <c:pt idx="7136">
                  <c:v/>
                </c:pt>
                <c:pt idx="7137">
                  <c:v/>
                </c:pt>
                <c:pt idx="7138">
                  <c:v/>
                </c:pt>
                <c:pt idx="7139">
                  <c:v/>
                </c:pt>
                <c:pt idx="7140">
                  <c:v/>
                </c:pt>
                <c:pt idx="7141">
                  <c:v/>
                </c:pt>
                <c:pt idx="7142">
                  <c:v/>
                </c:pt>
                <c:pt idx="7143">
                  <c:v/>
                </c:pt>
                <c:pt idx="7144">
                  <c:v/>
                </c:pt>
                <c:pt idx="7145">
                  <c:v/>
                </c:pt>
                <c:pt idx="7146">
                  <c:v/>
                </c:pt>
                <c:pt idx="7147">
                  <c:v/>
                </c:pt>
                <c:pt idx="7148">
                  <c:v/>
                </c:pt>
                <c:pt idx="7149">
                  <c:v/>
                </c:pt>
                <c:pt idx="7150">
                  <c:v/>
                </c:pt>
                <c:pt idx="7151">
                  <c:v/>
                </c:pt>
                <c:pt idx="7152">
                  <c:v/>
                </c:pt>
                <c:pt idx="7153">
                  <c:v/>
                </c:pt>
                <c:pt idx="7154">
                  <c:v/>
                </c:pt>
                <c:pt idx="7155">
                  <c:v/>
                </c:pt>
                <c:pt idx="7156">
                  <c:v/>
                </c:pt>
                <c:pt idx="7157">
                  <c:v/>
                </c:pt>
                <c:pt idx="7158">
                  <c:v/>
                </c:pt>
                <c:pt idx="7159">
                  <c:v/>
                </c:pt>
                <c:pt idx="7160">
                  <c:v/>
                </c:pt>
                <c:pt idx="7161">
                  <c:v/>
                </c:pt>
                <c:pt idx="7162">
                  <c:v/>
                </c:pt>
                <c:pt idx="7163">
                  <c:v/>
                </c:pt>
                <c:pt idx="7164">
                  <c:v/>
                </c:pt>
                <c:pt idx="7165">
                  <c:v/>
                </c:pt>
                <c:pt idx="7166">
                  <c:v/>
                </c:pt>
                <c:pt idx="7167">
                  <c:v/>
                </c:pt>
                <c:pt idx="7168">
                  <c:v/>
                </c:pt>
                <c:pt idx="7169">
                  <c:v/>
                </c:pt>
                <c:pt idx="7170">
                  <c:v/>
                </c:pt>
                <c:pt idx="7171">
                  <c:v/>
                </c:pt>
                <c:pt idx="7172">
                  <c:v/>
                </c:pt>
                <c:pt idx="7173">
                  <c:v/>
                </c:pt>
                <c:pt idx="7174">
                  <c:v/>
                </c:pt>
                <c:pt idx="7175">
                  <c:v/>
                </c:pt>
                <c:pt idx="7176">
                  <c:v/>
                </c:pt>
                <c:pt idx="7177">
                  <c:v/>
                </c:pt>
                <c:pt idx="7178">
                  <c:v/>
                </c:pt>
                <c:pt idx="7179">
                  <c:v/>
                </c:pt>
                <c:pt idx="7180">
                  <c:v/>
                </c:pt>
                <c:pt idx="7181">
                  <c:v/>
                </c:pt>
                <c:pt idx="7182">
                  <c:v/>
                </c:pt>
                <c:pt idx="7183">
                  <c:v/>
                </c:pt>
                <c:pt idx="7184">
                  <c:v/>
                </c:pt>
                <c:pt idx="7185">
                  <c:v/>
                </c:pt>
                <c:pt idx="7186">
                  <c:v/>
                </c:pt>
                <c:pt idx="7187">
                  <c:v/>
                </c:pt>
                <c:pt idx="7188">
                  <c:v/>
                </c:pt>
                <c:pt idx="7189">
                  <c:v/>
                </c:pt>
                <c:pt idx="7190">
                  <c:v/>
                </c:pt>
                <c:pt idx="7191">
                  <c:v/>
                </c:pt>
                <c:pt idx="7192">
                  <c:v/>
                </c:pt>
                <c:pt idx="7193">
                  <c:v/>
                </c:pt>
                <c:pt idx="7194">
                  <c:v/>
                </c:pt>
                <c:pt idx="7195">
                  <c:v/>
                </c:pt>
                <c:pt idx="7196">
                  <c:v/>
                </c:pt>
                <c:pt idx="7197">
                  <c:v/>
                </c:pt>
                <c:pt idx="7198">
                  <c:v/>
                </c:pt>
                <c:pt idx="7199">
                  <c:v/>
                </c:pt>
                <c:pt idx="7200">
                  <c:v>4</c:v>
                </c:pt>
                <c:pt idx="7201">
                  <c:v>1</c:v>
                </c:pt>
                <c:pt idx="7202">
                  <c:v>2</c:v>
                </c:pt>
                <c:pt idx="7203">
                  <c:v>3</c:v>
                </c:pt>
                <c:pt idx="7204">
                  <c:v>3</c:v>
                </c:pt>
                <c:pt idx="7205">
                  <c:v>2</c:v>
                </c:pt>
                <c:pt idx="7206">
                  <c:v>1</c:v>
                </c:pt>
                <c:pt idx="7207">
                  <c:v>2</c:v>
                </c:pt>
                <c:pt idx="7208">
                  <c:v>1</c:v>
                </c:pt>
                <c:pt idx="7209">
                  <c:v>2</c:v>
                </c:pt>
                <c:pt idx="7210">
                  <c:v>3</c:v>
                </c:pt>
                <c:pt idx="7211">
                  <c:v>3</c:v>
                </c:pt>
                <c:pt idx="7212">
                  <c:v>2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2</c:v>
                </c:pt>
                <c:pt idx="7217">
                  <c:v>4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2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2</c:v>
                </c:pt>
                <c:pt idx="7228">
                  <c:v>2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3</c:v>
                </c:pt>
                <c:pt idx="7233">
                  <c:v>2</c:v>
                </c:pt>
                <c:pt idx="7234">
                  <c:v>2</c:v>
                </c:pt>
                <c:pt idx="7235">
                  <c:v>1</c:v>
                </c:pt>
                <c:pt idx="7236">
                  <c:v>4</c:v>
                </c:pt>
                <c:pt idx="7237">
                  <c:v>1</c:v>
                </c:pt>
                <c:pt idx="7238">
                  <c:v>2</c:v>
                </c:pt>
                <c:pt idx="7239">
                  <c:v>2</c:v>
                </c:pt>
                <c:pt idx="7240">
                  <c:v>1</c:v>
                </c:pt>
                <c:pt idx="7241">
                  <c:v>1</c:v>
                </c:pt>
                <c:pt idx="7242">
                  <c:v>4</c:v>
                </c:pt>
                <c:pt idx="7243">
                  <c:v>2</c:v>
                </c:pt>
                <c:pt idx="7244">
                  <c:v>1</c:v>
                </c:pt>
                <c:pt idx="7245">
                  <c:v>1</c:v>
                </c:pt>
                <c:pt idx="7246">
                  <c:v>2</c:v>
                </c:pt>
                <c:pt idx="7247">
                  <c:v>3</c:v>
                </c:pt>
                <c:pt idx="7248">
                  <c:v>2</c:v>
                </c:pt>
                <c:pt idx="7249">
                  <c:v>1</c:v>
                </c:pt>
                <c:pt idx="7250">
                  <c:v>2</c:v>
                </c:pt>
                <c:pt idx="7251">
                  <c:v>1</c:v>
                </c:pt>
                <c:pt idx="7252">
                  <c:v>3</c:v>
                </c:pt>
                <c:pt idx="7253">
                  <c:v>1</c:v>
                </c:pt>
                <c:pt idx="7254">
                  <c:v>1</c:v>
                </c:pt>
                <c:pt idx="7255">
                  <c:v>2</c:v>
                </c:pt>
                <c:pt idx="7256">
                  <c:v>4</c:v>
                </c:pt>
                <c:pt idx="7257">
                  <c:v>2</c:v>
                </c:pt>
                <c:pt idx="7258">
                  <c:v>3</c:v>
                </c:pt>
                <c:pt idx="7259">
                  <c:v>1</c:v>
                </c:pt>
                <c:pt idx="7260">
                  <c:v>3</c:v>
                </c:pt>
                <c:pt idx="7261">
                  <c:v>1</c:v>
                </c:pt>
                <c:pt idx="7262">
                  <c:v>3</c:v>
                </c:pt>
                <c:pt idx="7263">
                  <c:v>1</c:v>
                </c:pt>
                <c:pt idx="7264">
                  <c:v>4</c:v>
                </c:pt>
                <c:pt idx="7265">
                  <c:v>1</c:v>
                </c:pt>
                <c:pt idx="7266">
                  <c:v>2</c:v>
                </c:pt>
                <c:pt idx="7267">
                  <c:v>1</c:v>
                </c:pt>
                <c:pt idx="7268">
                  <c:v>1</c:v>
                </c:pt>
                <c:pt idx="7269">
                  <c:v>2</c:v>
                </c:pt>
                <c:pt idx="7270">
                  <c:v>2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2</c:v>
                </c:pt>
                <c:pt idx="7275">
                  <c:v>1</c:v>
                </c:pt>
                <c:pt idx="7276">
                  <c:v>3</c:v>
                </c:pt>
                <c:pt idx="7277">
                  <c:v>1</c:v>
                </c:pt>
                <c:pt idx="7278">
                  <c:v/>
                </c:pt>
                <c:pt idx="7279">
                  <c:v>1</c:v>
                </c:pt>
                <c:pt idx="7280">
                  <c:v>2</c:v>
                </c:pt>
                <c:pt idx="7281">
                  <c:v>3</c:v>
                </c:pt>
                <c:pt idx="7282">
                  <c:v>1</c:v>
                </c:pt>
                <c:pt idx="7283">
                  <c:v>2</c:v>
                </c:pt>
                <c:pt idx="7284">
                  <c:v/>
                </c:pt>
                <c:pt idx="7285">
                  <c:v>1</c:v>
                </c:pt>
                <c:pt idx="7286">
                  <c:v>1</c:v>
                </c:pt>
                <c:pt idx="7287">
                  <c:v>4</c:v>
                </c:pt>
                <c:pt idx="7288">
                  <c:v>1</c:v>
                </c:pt>
                <c:pt idx="7289">
                  <c:v>2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2</c:v>
                </c:pt>
                <c:pt idx="7294">
                  <c:v>3</c:v>
                </c:pt>
                <c:pt idx="7295">
                  <c:v>2</c:v>
                </c:pt>
                <c:pt idx="7296">
                  <c:v/>
                </c:pt>
                <c:pt idx="7297">
                  <c:v>2</c:v>
                </c:pt>
                <c:pt idx="7298">
                  <c:v>1</c:v>
                </c:pt>
                <c:pt idx="7299">
                  <c:v>4</c:v>
                </c:pt>
                <c:pt idx="7300">
                  <c:v>1</c:v>
                </c:pt>
                <c:pt idx="7301">
                  <c:v>3</c:v>
                </c:pt>
                <c:pt idx="7302">
                  <c:v>2</c:v>
                </c:pt>
                <c:pt idx="7303">
                  <c:v>3</c:v>
                </c:pt>
                <c:pt idx="7304">
                  <c:v>1</c:v>
                </c:pt>
                <c:pt idx="7305">
                  <c:v>2</c:v>
                </c:pt>
                <c:pt idx="7306">
                  <c:v/>
                </c:pt>
                <c:pt idx="7307">
                  <c:v>1</c:v>
                </c:pt>
                <c:pt idx="7308">
                  <c:v>2</c:v>
                </c:pt>
                <c:pt idx="7309">
                  <c:v>3</c:v>
                </c:pt>
                <c:pt idx="7310">
                  <c:v>1</c:v>
                </c:pt>
                <c:pt idx="7311">
                  <c:v>2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3</c:v>
                </c:pt>
                <c:pt idx="7316">
                  <c:v>1</c:v>
                </c:pt>
                <c:pt idx="7317">
                  <c:v>2</c:v>
                </c:pt>
                <c:pt idx="7318">
                  <c:v>1</c:v>
                </c:pt>
                <c:pt idx="7319">
                  <c:v>2</c:v>
                </c:pt>
                <c:pt idx="7320">
                  <c:v/>
                </c:pt>
                <c:pt idx="7321">
                  <c:v/>
                </c:pt>
                <c:pt idx="7322">
                  <c:v>3</c:v>
                </c:pt>
                <c:pt idx="7323">
                  <c:v>2</c:v>
                </c:pt>
                <c:pt idx="7324">
                  <c:v>1</c:v>
                </c:pt>
                <c:pt idx="7325">
                  <c:v>1</c:v>
                </c:pt>
                <c:pt idx="7326">
                  <c:v/>
                </c:pt>
                <c:pt idx="7327">
                  <c:v>2</c:v>
                </c:pt>
                <c:pt idx="7328">
                  <c:v>1</c:v>
                </c:pt>
                <c:pt idx="7329">
                  <c:v>2</c:v>
                </c:pt>
                <c:pt idx="7330">
                  <c:v>1</c:v>
                </c:pt>
                <c:pt idx="7331">
                  <c:v>3</c:v>
                </c:pt>
                <c:pt idx="7332">
                  <c:v/>
                </c:pt>
                <c:pt idx="7333">
                  <c:v/>
                </c:pt>
                <c:pt idx="7334">
                  <c:v>1</c:v>
                </c:pt>
                <c:pt idx="7335">
                  <c:v>1</c:v>
                </c:pt>
                <c:pt idx="7336">
                  <c:v>3</c:v>
                </c:pt>
                <c:pt idx="7337">
                  <c:v>1</c:v>
                </c:pt>
                <c:pt idx="7338">
                  <c:v>1</c:v>
                </c:pt>
                <c:pt idx="7339">
                  <c:v>2</c:v>
                </c:pt>
                <c:pt idx="7340">
                  <c:v/>
                </c:pt>
                <c:pt idx="7341">
                  <c:v>2</c:v>
                </c:pt>
                <c:pt idx="7342">
                  <c:v/>
                </c:pt>
                <c:pt idx="7343">
                  <c:v/>
                </c:pt>
                <c:pt idx="7344">
                  <c:v/>
                </c:pt>
                <c:pt idx="7345">
                  <c:v/>
                </c:pt>
                <c:pt idx="7346">
                  <c:v/>
                </c:pt>
                <c:pt idx="7347">
                  <c:v/>
                </c:pt>
                <c:pt idx="7348">
                  <c:v/>
                </c:pt>
                <c:pt idx="7349">
                  <c:v/>
                </c:pt>
                <c:pt idx="7350">
                  <c:v/>
                </c:pt>
                <c:pt idx="7351">
                  <c:v/>
                </c:pt>
                <c:pt idx="7352">
                  <c:v/>
                </c:pt>
                <c:pt idx="7353">
                  <c:v/>
                </c:pt>
                <c:pt idx="7354">
                  <c:v/>
                </c:pt>
                <c:pt idx="7355">
                  <c:v/>
                </c:pt>
                <c:pt idx="7356">
                  <c:v/>
                </c:pt>
                <c:pt idx="7357">
                  <c:v/>
                </c:pt>
                <c:pt idx="7358">
                  <c:v/>
                </c:pt>
                <c:pt idx="7359">
                  <c:v/>
                </c:pt>
                <c:pt idx="7360">
                  <c:v/>
                </c:pt>
                <c:pt idx="7361">
                  <c:v/>
                </c:pt>
                <c:pt idx="7362">
                  <c:v/>
                </c:pt>
                <c:pt idx="7363">
                  <c:v/>
                </c:pt>
                <c:pt idx="7364">
                  <c:v/>
                </c:pt>
                <c:pt idx="7365">
                  <c:v/>
                </c:pt>
                <c:pt idx="7366">
                  <c:v/>
                </c:pt>
                <c:pt idx="7367">
                  <c:v/>
                </c:pt>
                <c:pt idx="7368">
                  <c:v/>
                </c:pt>
                <c:pt idx="7369">
                  <c:v/>
                </c:pt>
                <c:pt idx="7370">
                  <c:v/>
                </c:pt>
                <c:pt idx="7371">
                  <c:v/>
                </c:pt>
                <c:pt idx="7372">
                  <c:v/>
                </c:pt>
                <c:pt idx="7373">
                  <c:v/>
                </c:pt>
                <c:pt idx="7374">
                  <c:v/>
                </c:pt>
                <c:pt idx="7375">
                  <c:v/>
                </c:pt>
                <c:pt idx="7376">
                  <c:v/>
                </c:pt>
                <c:pt idx="7377">
                  <c:v/>
                </c:pt>
                <c:pt idx="7378">
                  <c:v/>
                </c:pt>
                <c:pt idx="7379">
                  <c:v/>
                </c:pt>
                <c:pt idx="7380">
                  <c:v/>
                </c:pt>
                <c:pt idx="7381">
                  <c:v/>
                </c:pt>
                <c:pt idx="7382">
                  <c:v/>
                </c:pt>
                <c:pt idx="7383">
                  <c:v/>
                </c:pt>
                <c:pt idx="7384">
                  <c:v/>
                </c:pt>
                <c:pt idx="7385">
                  <c:v/>
                </c:pt>
                <c:pt idx="7386">
                  <c:v/>
                </c:pt>
                <c:pt idx="7387">
                  <c:v/>
                </c:pt>
                <c:pt idx="7388">
                  <c:v/>
                </c:pt>
                <c:pt idx="7389">
                  <c:v/>
                </c:pt>
                <c:pt idx="7390">
                  <c:v/>
                </c:pt>
                <c:pt idx="7391">
                  <c:v/>
                </c:pt>
                <c:pt idx="7392">
                  <c:v/>
                </c:pt>
                <c:pt idx="7393">
                  <c:v/>
                </c:pt>
                <c:pt idx="7394">
                  <c:v/>
                </c:pt>
                <c:pt idx="7395">
                  <c:v/>
                </c:pt>
                <c:pt idx="7396">
                  <c:v/>
                </c:pt>
                <c:pt idx="7397">
                  <c:v/>
                </c:pt>
                <c:pt idx="7398">
                  <c:v/>
                </c:pt>
                <c:pt idx="7399">
                  <c:v/>
                </c:pt>
                <c:pt idx="7400">
                  <c:v/>
                </c:pt>
                <c:pt idx="7401">
                  <c:v/>
                </c:pt>
                <c:pt idx="7402">
                  <c:v/>
                </c:pt>
                <c:pt idx="7403">
                  <c:v/>
                </c:pt>
                <c:pt idx="7404">
                  <c:v/>
                </c:pt>
                <c:pt idx="7405">
                  <c:v/>
                </c:pt>
                <c:pt idx="7406">
                  <c:v/>
                </c:pt>
                <c:pt idx="7407">
                  <c:v/>
                </c:pt>
                <c:pt idx="7408">
                  <c:v/>
                </c:pt>
                <c:pt idx="7409">
                  <c:v/>
                </c:pt>
                <c:pt idx="7410">
                  <c:v/>
                </c:pt>
                <c:pt idx="7411">
                  <c:v/>
                </c:pt>
                <c:pt idx="7412">
                  <c:v/>
                </c:pt>
                <c:pt idx="7413">
                  <c:v/>
                </c:pt>
                <c:pt idx="7414">
                  <c:v/>
                </c:pt>
                <c:pt idx="7415">
                  <c:v/>
                </c:pt>
                <c:pt idx="7416">
                  <c:v/>
                </c:pt>
                <c:pt idx="7417">
                  <c:v/>
                </c:pt>
                <c:pt idx="7418">
                  <c:v/>
                </c:pt>
                <c:pt idx="7419">
                  <c:v/>
                </c:pt>
                <c:pt idx="7420">
                  <c:v/>
                </c:pt>
                <c:pt idx="7421">
                  <c:v/>
                </c:pt>
                <c:pt idx="7422">
                  <c:v/>
                </c:pt>
                <c:pt idx="7423">
                  <c:v/>
                </c:pt>
                <c:pt idx="7424">
                  <c:v/>
                </c:pt>
                <c:pt idx="7425">
                  <c:v/>
                </c:pt>
                <c:pt idx="7426">
                  <c:v/>
                </c:pt>
                <c:pt idx="7427">
                  <c:v/>
                </c:pt>
                <c:pt idx="7428">
                  <c:v/>
                </c:pt>
                <c:pt idx="7429">
                  <c:v/>
                </c:pt>
                <c:pt idx="7430">
                  <c:v/>
                </c:pt>
                <c:pt idx="7431">
                  <c:v/>
                </c:pt>
                <c:pt idx="7432">
                  <c:v/>
                </c:pt>
                <c:pt idx="7433">
                  <c:v/>
                </c:pt>
                <c:pt idx="7434">
                  <c:v/>
                </c:pt>
                <c:pt idx="7435">
                  <c:v/>
                </c:pt>
                <c:pt idx="7436">
                  <c:v/>
                </c:pt>
                <c:pt idx="7437">
                  <c:v/>
                </c:pt>
                <c:pt idx="7438">
                  <c:v/>
                </c:pt>
                <c:pt idx="7439">
                  <c:v/>
                </c:pt>
                <c:pt idx="7440">
                  <c:v/>
                </c:pt>
                <c:pt idx="7441">
                  <c:v/>
                </c:pt>
                <c:pt idx="7442">
                  <c:v/>
                </c:pt>
                <c:pt idx="7443">
                  <c:v/>
                </c:pt>
                <c:pt idx="7444">
                  <c:v/>
                </c:pt>
                <c:pt idx="7445">
                  <c:v/>
                </c:pt>
                <c:pt idx="7446">
                  <c:v/>
                </c:pt>
                <c:pt idx="7447">
                  <c:v/>
                </c:pt>
                <c:pt idx="7448">
                  <c:v/>
                </c:pt>
                <c:pt idx="7449">
                  <c:v/>
                </c:pt>
                <c:pt idx="7450">
                  <c:v/>
                </c:pt>
                <c:pt idx="7451">
                  <c:v/>
                </c:pt>
                <c:pt idx="7452">
                  <c:v/>
                </c:pt>
                <c:pt idx="7453">
                  <c:v/>
                </c:pt>
                <c:pt idx="7454">
                  <c:v/>
                </c:pt>
                <c:pt idx="7455">
                  <c:v/>
                </c:pt>
                <c:pt idx="7456">
                  <c:v/>
                </c:pt>
                <c:pt idx="7457">
                  <c:v/>
                </c:pt>
                <c:pt idx="7458">
                  <c:v/>
                </c:pt>
                <c:pt idx="7459">
                  <c:v/>
                </c:pt>
                <c:pt idx="7460">
                  <c:v/>
                </c:pt>
                <c:pt idx="7461">
                  <c:v/>
                </c:pt>
                <c:pt idx="7462">
                  <c:v/>
                </c:pt>
                <c:pt idx="7463">
                  <c:v/>
                </c:pt>
                <c:pt idx="7464">
                  <c:v/>
                </c:pt>
                <c:pt idx="7465">
                  <c:v/>
                </c:pt>
                <c:pt idx="7466">
                  <c:v/>
                </c:pt>
                <c:pt idx="7467">
                  <c:v/>
                </c:pt>
                <c:pt idx="7468">
                  <c:v/>
                </c:pt>
                <c:pt idx="7469">
                  <c:v/>
                </c:pt>
                <c:pt idx="7470">
                  <c:v/>
                </c:pt>
                <c:pt idx="7471">
                  <c:v/>
                </c:pt>
                <c:pt idx="7472">
                  <c:v/>
                </c:pt>
                <c:pt idx="7473">
                  <c:v/>
                </c:pt>
                <c:pt idx="7474">
                  <c:v/>
                </c:pt>
                <c:pt idx="7475">
                  <c:v/>
                </c:pt>
                <c:pt idx="7476">
                  <c:v/>
                </c:pt>
                <c:pt idx="7477">
                  <c:v/>
                </c:pt>
                <c:pt idx="7478">
                  <c:v/>
                </c:pt>
                <c:pt idx="7479">
                  <c:v/>
                </c:pt>
                <c:pt idx="7480">
                  <c:v/>
                </c:pt>
                <c:pt idx="7481">
                  <c:v/>
                </c:pt>
                <c:pt idx="7482">
                  <c:v/>
                </c:pt>
                <c:pt idx="7483">
                  <c:v/>
                </c:pt>
                <c:pt idx="7484">
                  <c:v/>
                </c:pt>
                <c:pt idx="7485">
                  <c:v/>
                </c:pt>
                <c:pt idx="7486">
                  <c:v/>
                </c:pt>
                <c:pt idx="7487">
                  <c:v/>
                </c:pt>
                <c:pt idx="7488">
                  <c:v/>
                </c:pt>
                <c:pt idx="7489">
                  <c:v/>
                </c:pt>
                <c:pt idx="7490">
                  <c:v/>
                </c:pt>
                <c:pt idx="7491">
                  <c:v/>
                </c:pt>
                <c:pt idx="7492">
                  <c:v/>
                </c:pt>
                <c:pt idx="7493">
                  <c:v/>
                </c:pt>
                <c:pt idx="7494">
                  <c:v/>
                </c:pt>
                <c:pt idx="7495">
                  <c:v/>
                </c:pt>
                <c:pt idx="7496">
                  <c:v/>
                </c:pt>
                <c:pt idx="7497">
                  <c:v/>
                </c:pt>
                <c:pt idx="7498">
                  <c:v/>
                </c:pt>
                <c:pt idx="7499">
                  <c:v/>
                </c:pt>
                <c:pt idx="7500">
                  <c:v/>
                </c:pt>
                <c:pt idx="7501">
                  <c:v/>
                </c:pt>
                <c:pt idx="7502">
                  <c:v/>
                </c:pt>
                <c:pt idx="7503">
                  <c:v/>
                </c:pt>
                <c:pt idx="7504">
                  <c:v/>
                </c:pt>
                <c:pt idx="7505">
                  <c:v/>
                </c:pt>
                <c:pt idx="7506">
                  <c:v/>
                </c:pt>
                <c:pt idx="7507">
                  <c:v/>
                </c:pt>
                <c:pt idx="7508">
                  <c:v/>
                </c:pt>
                <c:pt idx="7509">
                  <c:v/>
                </c:pt>
                <c:pt idx="7510">
                  <c:v/>
                </c:pt>
                <c:pt idx="7511">
                  <c:v/>
                </c:pt>
                <c:pt idx="7512">
                  <c:v/>
                </c:pt>
                <c:pt idx="7513">
                  <c:v/>
                </c:pt>
                <c:pt idx="7514">
                  <c:v/>
                </c:pt>
                <c:pt idx="7515">
                  <c:v/>
                </c:pt>
                <c:pt idx="7516">
                  <c:v/>
                </c:pt>
                <c:pt idx="7517">
                  <c:v/>
                </c:pt>
                <c:pt idx="7518">
                  <c:v/>
                </c:pt>
                <c:pt idx="7519">
                  <c:v/>
                </c:pt>
                <c:pt idx="7520">
                  <c:v/>
                </c:pt>
                <c:pt idx="7521">
                  <c:v/>
                </c:pt>
                <c:pt idx="7522">
                  <c:v/>
                </c:pt>
                <c:pt idx="7523">
                  <c:v/>
                </c:pt>
                <c:pt idx="7524">
                  <c:v/>
                </c:pt>
                <c:pt idx="7525">
                  <c:v/>
                </c:pt>
                <c:pt idx="7526">
                  <c:v/>
                </c:pt>
                <c:pt idx="7527">
                  <c:v/>
                </c:pt>
                <c:pt idx="7528">
                  <c:v/>
                </c:pt>
                <c:pt idx="7529">
                  <c:v/>
                </c:pt>
                <c:pt idx="7530">
                  <c:v/>
                </c:pt>
                <c:pt idx="7531">
                  <c:v/>
                </c:pt>
                <c:pt idx="7532">
                  <c:v/>
                </c:pt>
                <c:pt idx="7533">
                  <c:v/>
                </c:pt>
                <c:pt idx="7534">
                  <c:v/>
                </c:pt>
                <c:pt idx="7535">
                  <c:v/>
                </c:pt>
                <c:pt idx="7536">
                  <c:v/>
                </c:pt>
                <c:pt idx="7537">
                  <c:v/>
                </c:pt>
                <c:pt idx="7538">
                  <c:v/>
                </c:pt>
                <c:pt idx="7539">
                  <c:v/>
                </c:pt>
                <c:pt idx="7540">
                  <c:v/>
                </c:pt>
                <c:pt idx="7541">
                  <c:v/>
                </c:pt>
                <c:pt idx="7542">
                  <c:v/>
                </c:pt>
                <c:pt idx="7543">
                  <c:v/>
                </c:pt>
                <c:pt idx="7544">
                  <c:v/>
                </c:pt>
                <c:pt idx="7545">
                  <c:v/>
                </c:pt>
                <c:pt idx="7546">
                  <c:v/>
                </c:pt>
                <c:pt idx="7547">
                  <c:v/>
                </c:pt>
                <c:pt idx="7548">
                  <c:v/>
                </c:pt>
                <c:pt idx="7549">
                  <c:v/>
                </c:pt>
                <c:pt idx="7550">
                  <c:v/>
                </c:pt>
                <c:pt idx="7551">
                  <c:v/>
                </c:pt>
                <c:pt idx="7552">
                  <c:v/>
                </c:pt>
                <c:pt idx="7553">
                  <c:v/>
                </c:pt>
                <c:pt idx="7554">
                  <c:v/>
                </c:pt>
                <c:pt idx="7555">
                  <c:v/>
                </c:pt>
                <c:pt idx="7556">
                  <c:v/>
                </c:pt>
                <c:pt idx="7557">
                  <c:v/>
                </c:pt>
                <c:pt idx="7558">
                  <c:v/>
                </c:pt>
                <c:pt idx="7559">
                  <c:v/>
                </c:pt>
                <c:pt idx="7560">
                  <c:v/>
                </c:pt>
                <c:pt idx="7561">
                  <c:v/>
                </c:pt>
                <c:pt idx="7562">
                  <c:v/>
                </c:pt>
                <c:pt idx="7563">
                  <c:v/>
                </c:pt>
                <c:pt idx="7564">
                  <c:v/>
                </c:pt>
                <c:pt idx="7565">
                  <c:v/>
                </c:pt>
                <c:pt idx="7566">
                  <c:v/>
                </c:pt>
                <c:pt idx="7567">
                  <c:v/>
                </c:pt>
                <c:pt idx="7568">
                  <c:v/>
                </c:pt>
                <c:pt idx="7569">
                  <c:v/>
                </c:pt>
                <c:pt idx="7570">
                  <c:v/>
                </c:pt>
                <c:pt idx="7571">
                  <c:v/>
                </c:pt>
                <c:pt idx="7572">
                  <c:v/>
                </c:pt>
                <c:pt idx="7573">
                  <c:v/>
                </c:pt>
                <c:pt idx="7574">
                  <c:v/>
                </c:pt>
                <c:pt idx="7575">
                  <c:v/>
                </c:pt>
                <c:pt idx="7576">
                  <c:v/>
                </c:pt>
                <c:pt idx="7577">
                  <c:v/>
                </c:pt>
                <c:pt idx="7578">
                  <c:v/>
                </c:pt>
                <c:pt idx="7579">
                  <c:v/>
                </c:pt>
                <c:pt idx="7580">
                  <c:v/>
                </c:pt>
                <c:pt idx="7581">
                  <c:v/>
                </c:pt>
                <c:pt idx="7582">
                  <c:v/>
                </c:pt>
                <c:pt idx="7583">
                  <c:v/>
                </c:pt>
                <c:pt idx="7584">
                  <c:v/>
                </c:pt>
                <c:pt idx="7585">
                  <c:v/>
                </c:pt>
                <c:pt idx="7586">
                  <c:v/>
                </c:pt>
                <c:pt idx="7587">
                  <c:v/>
                </c:pt>
                <c:pt idx="7588">
                  <c:v/>
                </c:pt>
                <c:pt idx="7589">
                  <c:v/>
                </c:pt>
                <c:pt idx="7590">
                  <c:v/>
                </c:pt>
                <c:pt idx="7591">
                  <c:v/>
                </c:pt>
                <c:pt idx="7592">
                  <c:v/>
                </c:pt>
                <c:pt idx="7593">
                  <c:v/>
                </c:pt>
                <c:pt idx="7594">
                  <c:v/>
                </c:pt>
                <c:pt idx="7595">
                  <c:v/>
                </c:pt>
                <c:pt idx="7596">
                  <c:v/>
                </c:pt>
                <c:pt idx="7597">
                  <c:v/>
                </c:pt>
                <c:pt idx="7598">
                  <c:v/>
                </c:pt>
                <c:pt idx="7599">
                  <c:v/>
                </c:pt>
                <c:pt idx="7600">
                  <c:v/>
                </c:pt>
                <c:pt idx="7601">
                  <c:v/>
                </c:pt>
                <c:pt idx="7602">
                  <c:v/>
                </c:pt>
                <c:pt idx="7603">
                  <c:v/>
                </c:pt>
                <c:pt idx="7604">
                  <c:v/>
                </c:pt>
                <c:pt idx="7605">
                  <c:v/>
                </c:pt>
                <c:pt idx="7606">
                  <c:v/>
                </c:pt>
                <c:pt idx="7607">
                  <c:v/>
                </c:pt>
                <c:pt idx="7608">
                  <c:v/>
                </c:pt>
                <c:pt idx="7609">
                  <c:v/>
                </c:pt>
                <c:pt idx="7610">
                  <c:v/>
                </c:pt>
                <c:pt idx="7611">
                  <c:v/>
                </c:pt>
                <c:pt idx="7612">
                  <c:v/>
                </c:pt>
                <c:pt idx="7613">
                  <c:v/>
                </c:pt>
                <c:pt idx="7614">
                  <c:v/>
                </c:pt>
                <c:pt idx="7615">
                  <c:v/>
                </c:pt>
                <c:pt idx="7616">
                  <c:v/>
                </c:pt>
                <c:pt idx="7617">
                  <c:v/>
                </c:pt>
                <c:pt idx="7618">
                  <c:v/>
                </c:pt>
                <c:pt idx="7619">
                  <c:v/>
                </c:pt>
                <c:pt idx="7620">
                  <c:v/>
                </c:pt>
                <c:pt idx="7621">
                  <c:v/>
                </c:pt>
                <c:pt idx="7622">
                  <c:v/>
                </c:pt>
                <c:pt idx="7623">
                  <c:v/>
                </c:pt>
                <c:pt idx="7624">
                  <c:v/>
                </c:pt>
                <c:pt idx="7625">
                  <c:v/>
                </c:pt>
                <c:pt idx="7626">
                  <c:v/>
                </c:pt>
                <c:pt idx="7627">
                  <c:v/>
                </c:pt>
                <c:pt idx="7628">
                  <c:v/>
                </c:pt>
                <c:pt idx="7629">
                  <c:v/>
                </c:pt>
                <c:pt idx="7630">
                  <c:v/>
                </c:pt>
                <c:pt idx="7631">
                  <c:v/>
                </c:pt>
                <c:pt idx="7632">
                  <c:v/>
                </c:pt>
                <c:pt idx="7633">
                  <c:v/>
                </c:pt>
                <c:pt idx="7634">
                  <c:v/>
                </c:pt>
                <c:pt idx="7635">
                  <c:v/>
                </c:pt>
                <c:pt idx="7636">
                  <c:v/>
                </c:pt>
                <c:pt idx="7637">
                  <c:v/>
                </c:pt>
                <c:pt idx="7638">
                  <c:v/>
                </c:pt>
                <c:pt idx="7639">
                  <c:v/>
                </c:pt>
                <c:pt idx="7640">
                  <c:v/>
                </c:pt>
                <c:pt idx="7641">
                  <c:v/>
                </c:pt>
                <c:pt idx="7642">
                  <c:v/>
                </c:pt>
                <c:pt idx="7643">
                  <c:v/>
                </c:pt>
                <c:pt idx="7644">
                  <c:v/>
                </c:pt>
                <c:pt idx="7645">
                  <c:v/>
                </c:pt>
                <c:pt idx="7646">
                  <c:v/>
                </c:pt>
                <c:pt idx="7647">
                  <c:v/>
                </c:pt>
                <c:pt idx="7648">
                  <c:v/>
                </c:pt>
                <c:pt idx="7649">
                  <c:v/>
                </c:pt>
                <c:pt idx="7650">
                  <c:v/>
                </c:pt>
                <c:pt idx="7651">
                  <c:v/>
                </c:pt>
                <c:pt idx="7652">
                  <c:v/>
                </c:pt>
                <c:pt idx="7653">
                  <c:v/>
                </c:pt>
                <c:pt idx="7654">
                  <c:v/>
                </c:pt>
                <c:pt idx="7655">
                  <c:v/>
                </c:pt>
                <c:pt idx="7656">
                  <c:v/>
                </c:pt>
                <c:pt idx="7657">
                  <c:v/>
                </c:pt>
                <c:pt idx="7658">
                  <c:v/>
                </c:pt>
                <c:pt idx="7659">
                  <c:v/>
                </c:pt>
                <c:pt idx="7660">
                  <c:v/>
                </c:pt>
                <c:pt idx="7661">
                  <c:v/>
                </c:pt>
                <c:pt idx="7662">
                  <c:v/>
                </c:pt>
                <c:pt idx="7663">
                  <c:v/>
                </c:pt>
                <c:pt idx="7664">
                  <c:v/>
                </c:pt>
                <c:pt idx="7665">
                  <c:v/>
                </c:pt>
                <c:pt idx="7666">
                  <c:v/>
                </c:pt>
                <c:pt idx="7667">
                  <c:v/>
                </c:pt>
                <c:pt idx="7668">
                  <c:v/>
                </c:pt>
                <c:pt idx="7669">
                  <c:v/>
                </c:pt>
                <c:pt idx="7670">
                  <c:v/>
                </c:pt>
                <c:pt idx="7671">
                  <c:v/>
                </c:pt>
                <c:pt idx="7672">
                  <c:v/>
                </c:pt>
                <c:pt idx="7673">
                  <c:v/>
                </c:pt>
                <c:pt idx="7674">
                  <c:v/>
                </c:pt>
                <c:pt idx="7675">
                  <c:v/>
                </c:pt>
                <c:pt idx="7676">
                  <c:v/>
                </c:pt>
                <c:pt idx="7677">
                  <c:v/>
                </c:pt>
                <c:pt idx="7678">
                  <c:v/>
                </c:pt>
                <c:pt idx="7679">
                  <c:v/>
                </c:pt>
                <c:pt idx="7680">
                  <c:v/>
                </c:pt>
                <c:pt idx="7681">
                  <c:v/>
                </c:pt>
                <c:pt idx="7682">
                  <c:v/>
                </c:pt>
                <c:pt idx="7683">
                  <c:v/>
                </c:pt>
                <c:pt idx="7684">
                  <c:v/>
                </c:pt>
                <c:pt idx="7685">
                  <c:v/>
                </c:pt>
                <c:pt idx="7686">
                  <c:v/>
                </c:pt>
                <c:pt idx="7687">
                  <c:v/>
                </c:pt>
                <c:pt idx="7688">
                  <c:v/>
                </c:pt>
                <c:pt idx="7689">
                  <c:v/>
                </c:pt>
                <c:pt idx="7690">
                  <c:v/>
                </c:pt>
                <c:pt idx="7691">
                  <c:v/>
                </c:pt>
                <c:pt idx="7692">
                  <c:v/>
                </c:pt>
                <c:pt idx="7693">
                  <c:v/>
                </c:pt>
                <c:pt idx="7694">
                  <c:v/>
                </c:pt>
                <c:pt idx="7695">
                  <c:v/>
                </c:pt>
                <c:pt idx="7696">
                  <c:v/>
                </c:pt>
                <c:pt idx="7697">
                  <c:v/>
                </c:pt>
                <c:pt idx="7698">
                  <c:v/>
                </c:pt>
                <c:pt idx="7699">
                  <c:v/>
                </c:pt>
                <c:pt idx="7700">
                  <c:v/>
                </c:pt>
                <c:pt idx="7701">
                  <c:v/>
                </c:pt>
                <c:pt idx="7702">
                  <c:v/>
                </c:pt>
                <c:pt idx="7703">
                  <c:v/>
                </c:pt>
                <c:pt idx="7704">
                  <c:v/>
                </c:pt>
                <c:pt idx="7705">
                  <c:v/>
                </c:pt>
                <c:pt idx="7706">
                  <c:v/>
                </c:pt>
                <c:pt idx="7707">
                  <c:v/>
                </c:pt>
                <c:pt idx="7708">
                  <c:v/>
                </c:pt>
                <c:pt idx="7709">
                  <c:v/>
                </c:pt>
                <c:pt idx="7710">
                  <c:v/>
                </c:pt>
                <c:pt idx="7711">
                  <c:v/>
                </c:pt>
                <c:pt idx="7712">
                  <c:v/>
                </c:pt>
                <c:pt idx="7713">
                  <c:v/>
                </c:pt>
                <c:pt idx="7714">
                  <c:v/>
                </c:pt>
                <c:pt idx="7715">
                  <c:v/>
                </c:pt>
                <c:pt idx="7716">
                  <c:v/>
                </c:pt>
                <c:pt idx="7717">
                  <c:v/>
                </c:pt>
                <c:pt idx="7718">
                  <c:v/>
                </c:pt>
                <c:pt idx="7719">
                  <c:v/>
                </c:pt>
                <c:pt idx="7720">
                  <c:v/>
                </c:pt>
                <c:pt idx="7721">
                  <c:v/>
                </c:pt>
                <c:pt idx="7722">
                  <c:v/>
                </c:pt>
                <c:pt idx="7723">
                  <c:v/>
                </c:pt>
                <c:pt idx="7724">
                  <c:v/>
                </c:pt>
                <c:pt idx="7725">
                  <c:v/>
                </c:pt>
                <c:pt idx="7726">
                  <c:v/>
                </c:pt>
                <c:pt idx="7727">
                  <c:v/>
                </c:pt>
                <c:pt idx="7728">
                  <c:v/>
                </c:pt>
                <c:pt idx="7729">
                  <c:v/>
                </c:pt>
                <c:pt idx="7730">
                  <c:v/>
                </c:pt>
                <c:pt idx="7731">
                  <c:v/>
                </c:pt>
                <c:pt idx="7732">
                  <c:v/>
                </c:pt>
                <c:pt idx="7733">
                  <c:v/>
                </c:pt>
                <c:pt idx="7734">
                  <c:v/>
                </c:pt>
                <c:pt idx="7735">
                  <c:v/>
                </c:pt>
                <c:pt idx="7736">
                  <c:v/>
                </c:pt>
                <c:pt idx="7737">
                  <c:v/>
                </c:pt>
                <c:pt idx="7738">
                  <c:v/>
                </c:pt>
                <c:pt idx="7739">
                  <c:v/>
                </c:pt>
                <c:pt idx="7740">
                  <c:v/>
                </c:pt>
                <c:pt idx="7741">
                  <c:v/>
                </c:pt>
                <c:pt idx="7742">
                  <c:v/>
                </c:pt>
                <c:pt idx="7743">
                  <c:v/>
                </c:pt>
                <c:pt idx="7744">
                  <c:v/>
                </c:pt>
                <c:pt idx="7745">
                  <c:v/>
                </c:pt>
                <c:pt idx="7746">
                  <c:v/>
                </c:pt>
                <c:pt idx="7747">
                  <c:v/>
                </c:pt>
                <c:pt idx="7748">
                  <c:v/>
                </c:pt>
                <c:pt idx="7749">
                  <c:v/>
                </c:pt>
                <c:pt idx="7750">
                  <c:v/>
                </c:pt>
                <c:pt idx="7751">
                  <c:v/>
                </c:pt>
                <c:pt idx="7752">
                  <c:v/>
                </c:pt>
                <c:pt idx="7753">
                  <c:v/>
                </c:pt>
                <c:pt idx="7754">
                  <c:v/>
                </c:pt>
                <c:pt idx="7755">
                  <c:v/>
                </c:pt>
                <c:pt idx="7756">
                  <c:v/>
                </c:pt>
                <c:pt idx="7757">
                  <c:v/>
                </c:pt>
                <c:pt idx="7758">
                  <c:v/>
                </c:pt>
                <c:pt idx="7759">
                  <c:v/>
                </c:pt>
                <c:pt idx="7760">
                  <c:v/>
                </c:pt>
                <c:pt idx="7761">
                  <c:v/>
                </c:pt>
                <c:pt idx="7762">
                  <c:v/>
                </c:pt>
                <c:pt idx="7763">
                  <c:v/>
                </c:pt>
                <c:pt idx="7764">
                  <c:v/>
                </c:pt>
                <c:pt idx="7765">
                  <c:v/>
                </c:pt>
                <c:pt idx="7766">
                  <c:v/>
                </c:pt>
                <c:pt idx="7767">
                  <c:v/>
                </c:pt>
                <c:pt idx="7768">
                  <c:v/>
                </c:pt>
                <c:pt idx="7769">
                  <c:v/>
                </c:pt>
                <c:pt idx="7770">
                  <c:v/>
                </c:pt>
                <c:pt idx="7771">
                  <c:v/>
                </c:pt>
                <c:pt idx="7772">
                  <c:v/>
                </c:pt>
                <c:pt idx="7773">
                  <c:v/>
                </c:pt>
                <c:pt idx="7774">
                  <c:v/>
                </c:pt>
                <c:pt idx="7775">
                  <c:v/>
                </c:pt>
                <c:pt idx="7776">
                  <c:v/>
                </c:pt>
                <c:pt idx="7777">
                  <c:v/>
                </c:pt>
                <c:pt idx="7778">
                  <c:v/>
                </c:pt>
                <c:pt idx="7779">
                  <c:v/>
                </c:pt>
                <c:pt idx="7780">
                  <c:v/>
                </c:pt>
                <c:pt idx="7781">
                  <c:v/>
                </c:pt>
                <c:pt idx="7782">
                  <c:v/>
                </c:pt>
                <c:pt idx="7783">
                  <c:v/>
                </c:pt>
                <c:pt idx="7784">
                  <c:v/>
                </c:pt>
                <c:pt idx="7785">
                  <c:v/>
                </c:pt>
                <c:pt idx="7786">
                  <c:v/>
                </c:pt>
                <c:pt idx="7787">
                  <c:v/>
                </c:pt>
                <c:pt idx="7788">
                  <c:v/>
                </c:pt>
                <c:pt idx="7789">
                  <c:v/>
                </c:pt>
                <c:pt idx="7790">
                  <c:v/>
                </c:pt>
                <c:pt idx="7791">
                  <c:v/>
                </c:pt>
                <c:pt idx="7792">
                  <c:v/>
                </c:pt>
                <c:pt idx="7793">
                  <c:v/>
                </c:pt>
                <c:pt idx="7794">
                  <c:v/>
                </c:pt>
                <c:pt idx="7795">
                  <c:v/>
                </c:pt>
                <c:pt idx="7796">
                  <c:v/>
                </c:pt>
                <c:pt idx="7797">
                  <c:v/>
                </c:pt>
                <c:pt idx="7798">
                  <c:v/>
                </c:pt>
                <c:pt idx="7799">
                  <c:v/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2</c:v>
                </c:pt>
                <c:pt idx="7806">
                  <c:v>2</c:v>
                </c:pt>
                <c:pt idx="7807">
                  <c:v>1</c:v>
                </c:pt>
                <c:pt idx="7808">
                  <c:v>1</c:v>
                </c:pt>
                <c:pt idx="7809">
                  <c:v>2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2</c:v>
                </c:pt>
                <c:pt idx="7815">
                  <c:v>2</c:v>
                </c:pt>
                <c:pt idx="7816">
                  <c:v>3</c:v>
                </c:pt>
                <c:pt idx="7817">
                  <c:v>1</c:v>
                </c:pt>
                <c:pt idx="7818">
                  <c:v>1</c:v>
                </c:pt>
                <c:pt idx="7819">
                  <c:v>3</c:v>
                </c:pt>
                <c:pt idx="7820">
                  <c:v>1</c:v>
                </c:pt>
                <c:pt idx="7821">
                  <c:v>2</c:v>
                </c:pt>
                <c:pt idx="7822">
                  <c:v>1</c:v>
                </c:pt>
                <c:pt idx="7823">
                  <c:v>1</c:v>
                </c:pt>
                <c:pt idx="7824">
                  <c:v>3</c:v>
                </c:pt>
                <c:pt idx="7825">
                  <c:v>3</c:v>
                </c:pt>
                <c:pt idx="7826">
                  <c:v>3</c:v>
                </c:pt>
                <c:pt idx="7827">
                  <c:v>2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2</c:v>
                </c:pt>
                <c:pt idx="7832">
                  <c:v>1</c:v>
                </c:pt>
                <c:pt idx="7833">
                  <c:v>2</c:v>
                </c:pt>
                <c:pt idx="7834">
                  <c:v>2</c:v>
                </c:pt>
                <c:pt idx="7835">
                  <c:v>2</c:v>
                </c:pt>
                <c:pt idx="7836">
                  <c:v>2</c:v>
                </c:pt>
                <c:pt idx="7837">
                  <c:v>2</c:v>
                </c:pt>
                <c:pt idx="7838">
                  <c:v>3</c:v>
                </c:pt>
                <c:pt idx="7839">
                  <c:v>1</c:v>
                </c:pt>
                <c:pt idx="7840">
                  <c:v>3</c:v>
                </c:pt>
                <c:pt idx="7841">
                  <c:v>1</c:v>
                </c:pt>
                <c:pt idx="7842">
                  <c:v>2</c:v>
                </c:pt>
                <c:pt idx="7843">
                  <c:v>2</c:v>
                </c:pt>
                <c:pt idx="7844">
                  <c:v>1</c:v>
                </c:pt>
                <c:pt idx="7845">
                  <c:v>2</c:v>
                </c:pt>
                <c:pt idx="7846">
                  <c:v>2</c:v>
                </c:pt>
                <c:pt idx="7847">
                  <c:v>2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2</c:v>
                </c:pt>
                <c:pt idx="7852">
                  <c:v>4</c:v>
                </c:pt>
                <c:pt idx="7853">
                  <c:v>1</c:v>
                </c:pt>
                <c:pt idx="7854">
                  <c:v>4</c:v>
                </c:pt>
                <c:pt idx="7855">
                  <c:v>2</c:v>
                </c:pt>
                <c:pt idx="7856">
                  <c:v>4</c:v>
                </c:pt>
                <c:pt idx="7857">
                  <c:v>1</c:v>
                </c:pt>
                <c:pt idx="7858">
                  <c:v>3</c:v>
                </c:pt>
                <c:pt idx="7859">
                  <c:v>1</c:v>
                </c:pt>
                <c:pt idx="7860">
                  <c:v>2</c:v>
                </c:pt>
                <c:pt idx="7861">
                  <c:v>3</c:v>
                </c:pt>
                <c:pt idx="7862">
                  <c:v>3</c:v>
                </c:pt>
                <c:pt idx="7863">
                  <c:v>2</c:v>
                </c:pt>
                <c:pt idx="7864">
                  <c:v>3</c:v>
                </c:pt>
                <c:pt idx="7865">
                  <c:v>4</c:v>
                </c:pt>
                <c:pt idx="7866">
                  <c:v>3</c:v>
                </c:pt>
                <c:pt idx="7867">
                  <c:v>3</c:v>
                </c:pt>
                <c:pt idx="7868">
                  <c:v>4</c:v>
                </c:pt>
                <c:pt idx="7869">
                  <c:v>3</c:v>
                </c:pt>
                <c:pt idx="7870">
                  <c:v>3</c:v>
                </c:pt>
                <c:pt idx="7871">
                  <c:v>2</c:v>
                </c:pt>
                <c:pt idx="7872">
                  <c:v>3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4</c:v>
                </c:pt>
                <c:pt idx="7877">
                  <c:v>2</c:v>
                </c:pt>
                <c:pt idx="7878">
                  <c:v/>
                </c:pt>
                <c:pt idx="7879">
                  <c:v>5</c:v>
                </c:pt>
                <c:pt idx="7880">
                  <c:v>3,5</c:v>
                </c:pt>
                <c:pt idx="7881">
                  <c:v>4</c:v>
                </c:pt>
                <c:pt idx="7882">
                  <c:v>4</c:v>
                </c:pt>
                <c:pt idx="7883">
                  <c:v>4</c:v>
                </c:pt>
                <c:pt idx="7884">
                  <c:v/>
                </c:pt>
                <c:pt idx="7885">
                  <c:v>1</c:v>
                </c:pt>
                <c:pt idx="7886">
                  <c:v>4</c:v>
                </c:pt>
                <c:pt idx="7887">
                  <c:v>4</c:v>
                </c:pt>
                <c:pt idx="7888">
                  <c:v>4</c:v>
                </c:pt>
                <c:pt idx="7889">
                  <c:v>2</c:v>
                </c:pt>
                <c:pt idx="7890">
                  <c:v>2</c:v>
                </c:pt>
                <c:pt idx="7891">
                  <c:v>3</c:v>
                </c:pt>
                <c:pt idx="7892">
                  <c:v>2</c:v>
                </c:pt>
                <c:pt idx="7893">
                  <c:v>3</c:v>
                </c:pt>
                <c:pt idx="7894">
                  <c:v>2</c:v>
                </c:pt>
                <c:pt idx="7895">
                  <c:v>3,5</c:v>
                </c:pt>
                <c:pt idx="7896">
                  <c:v/>
                </c:pt>
                <c:pt idx="7897">
                  <c:v>3</c:v>
                </c:pt>
                <c:pt idx="7898">
                  <c:v>3</c:v>
                </c:pt>
                <c:pt idx="7899">
                  <c:v>3</c:v>
                </c:pt>
                <c:pt idx="7900">
                  <c:v>3</c:v>
                </c:pt>
                <c:pt idx="7901">
                  <c:v>2</c:v>
                </c:pt>
                <c:pt idx="7902">
                  <c:v>4</c:v>
                </c:pt>
                <c:pt idx="7903">
                  <c:v>4</c:v>
                </c:pt>
                <c:pt idx="7904">
                  <c:v>4</c:v>
                </c:pt>
                <c:pt idx="7905">
                  <c:v>4</c:v>
                </c:pt>
                <c:pt idx="7906">
                  <c:v/>
                </c:pt>
                <c:pt idx="7907">
                  <c:v>3</c:v>
                </c:pt>
                <c:pt idx="7908">
                  <c:v>4</c:v>
                </c:pt>
                <c:pt idx="7909">
                  <c:v>2</c:v>
                </c:pt>
                <c:pt idx="7910">
                  <c:v>4</c:v>
                </c:pt>
                <c:pt idx="7911">
                  <c:v>3</c:v>
                </c:pt>
                <c:pt idx="7912">
                  <c:v>4</c:v>
                </c:pt>
                <c:pt idx="7913">
                  <c:v>3</c:v>
                </c:pt>
                <c:pt idx="7914">
                  <c:v>3</c:v>
                </c:pt>
                <c:pt idx="7915">
                  <c:v>3</c:v>
                </c:pt>
                <c:pt idx="7916">
                  <c:v>2</c:v>
                </c:pt>
                <c:pt idx="7917">
                  <c:v>4</c:v>
                </c:pt>
                <c:pt idx="7918">
                  <c:v>2</c:v>
                </c:pt>
                <c:pt idx="7919">
                  <c:v>2</c:v>
                </c:pt>
                <c:pt idx="7920">
                  <c:v/>
                </c:pt>
                <c:pt idx="7921">
                  <c:v/>
                </c:pt>
                <c:pt idx="7922">
                  <c:v>3</c:v>
                </c:pt>
                <c:pt idx="7923">
                  <c:v>3</c:v>
                </c:pt>
                <c:pt idx="7924">
                  <c:v>3</c:v>
                </c:pt>
                <c:pt idx="7925">
                  <c:v>3</c:v>
                </c:pt>
                <c:pt idx="7926">
                  <c:v/>
                </c:pt>
                <c:pt idx="7927">
                  <c:v>4</c:v>
                </c:pt>
                <c:pt idx="7928">
                  <c:v>4</c:v>
                </c:pt>
                <c:pt idx="7929">
                  <c:v>4</c:v>
                </c:pt>
                <c:pt idx="7930">
                  <c:v>4</c:v>
                </c:pt>
                <c:pt idx="7931">
                  <c:v>3</c:v>
                </c:pt>
                <c:pt idx="7932">
                  <c:v/>
                </c:pt>
                <c:pt idx="7933">
                  <c:v/>
                </c:pt>
                <c:pt idx="7934">
                  <c:v>4</c:v>
                </c:pt>
                <c:pt idx="7935">
                  <c:v>4</c:v>
                </c:pt>
                <c:pt idx="7936">
                  <c:v>4</c:v>
                </c:pt>
                <c:pt idx="7937">
                  <c:v>4</c:v>
                </c:pt>
                <c:pt idx="7938">
                  <c:v>4</c:v>
                </c:pt>
                <c:pt idx="7939">
                  <c:v>4</c:v>
                </c:pt>
                <c:pt idx="7940">
                  <c:v/>
                </c:pt>
                <c:pt idx="7941">
                  <c:v>4</c:v>
                </c:pt>
                <c:pt idx="7942">
                  <c:v/>
                </c:pt>
                <c:pt idx="7943">
                  <c:v/>
                </c:pt>
                <c:pt idx="7944">
                  <c:v/>
                </c:pt>
                <c:pt idx="7945">
                  <c:v/>
                </c:pt>
                <c:pt idx="7946">
                  <c:v/>
                </c:pt>
                <c:pt idx="7947">
                  <c:v/>
                </c:pt>
                <c:pt idx="7948">
                  <c:v/>
                </c:pt>
                <c:pt idx="7949">
                  <c:v/>
                </c:pt>
                <c:pt idx="7950">
                  <c:v/>
                </c:pt>
                <c:pt idx="7951">
                  <c:v/>
                </c:pt>
                <c:pt idx="7952">
                  <c:v/>
                </c:pt>
                <c:pt idx="7953">
                  <c:v/>
                </c:pt>
                <c:pt idx="7954">
                  <c:v/>
                </c:pt>
                <c:pt idx="7955">
                  <c:v/>
                </c:pt>
                <c:pt idx="7956">
                  <c:v/>
                </c:pt>
                <c:pt idx="7957">
                  <c:v/>
                </c:pt>
                <c:pt idx="7958">
                  <c:v/>
                </c:pt>
                <c:pt idx="7959">
                  <c:v/>
                </c:pt>
                <c:pt idx="7960">
                  <c:v/>
                </c:pt>
                <c:pt idx="7961">
                  <c:v/>
                </c:pt>
                <c:pt idx="7962">
                  <c:v/>
                </c:pt>
                <c:pt idx="7963">
                  <c:v/>
                </c:pt>
                <c:pt idx="7964">
                  <c:v/>
                </c:pt>
                <c:pt idx="7965">
                  <c:v/>
                </c:pt>
                <c:pt idx="7966">
                  <c:v/>
                </c:pt>
                <c:pt idx="7967">
                  <c:v/>
                </c:pt>
                <c:pt idx="7968">
                  <c:v/>
                </c:pt>
                <c:pt idx="7969">
                  <c:v/>
                </c:pt>
                <c:pt idx="7970">
                  <c:v/>
                </c:pt>
                <c:pt idx="7971">
                  <c:v/>
                </c:pt>
                <c:pt idx="7972">
                  <c:v/>
                </c:pt>
                <c:pt idx="7973">
                  <c:v/>
                </c:pt>
                <c:pt idx="7974">
                  <c:v/>
                </c:pt>
                <c:pt idx="7975">
                  <c:v/>
                </c:pt>
                <c:pt idx="7976">
                  <c:v/>
                </c:pt>
                <c:pt idx="7977">
                  <c:v/>
                </c:pt>
                <c:pt idx="7978">
                  <c:v/>
                </c:pt>
                <c:pt idx="7979">
                  <c:v/>
                </c:pt>
                <c:pt idx="7980">
                  <c:v/>
                </c:pt>
                <c:pt idx="7981">
                  <c:v/>
                </c:pt>
                <c:pt idx="7982">
                  <c:v/>
                </c:pt>
                <c:pt idx="7983">
                  <c:v/>
                </c:pt>
                <c:pt idx="7984">
                  <c:v/>
                </c:pt>
                <c:pt idx="7985">
                  <c:v/>
                </c:pt>
                <c:pt idx="7986">
                  <c:v/>
                </c:pt>
                <c:pt idx="7987">
                  <c:v/>
                </c:pt>
                <c:pt idx="7988">
                  <c:v/>
                </c:pt>
                <c:pt idx="7989">
                  <c:v/>
                </c:pt>
                <c:pt idx="7990">
                  <c:v/>
                </c:pt>
                <c:pt idx="7991">
                  <c:v/>
                </c:pt>
                <c:pt idx="7992">
                  <c:v/>
                </c:pt>
                <c:pt idx="7993">
                  <c:v/>
                </c:pt>
                <c:pt idx="7994">
                  <c:v/>
                </c:pt>
                <c:pt idx="7995">
                  <c:v/>
                </c:pt>
                <c:pt idx="7996">
                  <c:v/>
                </c:pt>
                <c:pt idx="7997">
                  <c:v/>
                </c:pt>
                <c:pt idx="7998">
                  <c:v/>
                </c:pt>
                <c:pt idx="7999">
                  <c:v/>
                </c:pt>
                <c:pt idx="8000">
                  <c:v/>
                </c:pt>
                <c:pt idx="8001">
                  <c:v/>
                </c:pt>
                <c:pt idx="8002">
                  <c:v/>
                </c:pt>
                <c:pt idx="8003">
                  <c:v/>
                </c:pt>
                <c:pt idx="8004">
                  <c:v/>
                </c:pt>
                <c:pt idx="8005">
                  <c:v/>
                </c:pt>
                <c:pt idx="8006">
                  <c:v/>
                </c:pt>
                <c:pt idx="8007">
                  <c:v/>
                </c:pt>
                <c:pt idx="8008">
                  <c:v/>
                </c:pt>
                <c:pt idx="8009">
                  <c:v/>
                </c:pt>
                <c:pt idx="8010">
                  <c:v/>
                </c:pt>
                <c:pt idx="8011">
                  <c:v/>
                </c:pt>
                <c:pt idx="8012">
                  <c:v/>
                </c:pt>
                <c:pt idx="8013">
                  <c:v/>
                </c:pt>
                <c:pt idx="8014">
                  <c:v/>
                </c:pt>
                <c:pt idx="8015">
                  <c:v/>
                </c:pt>
                <c:pt idx="8016">
                  <c:v/>
                </c:pt>
                <c:pt idx="8017">
                  <c:v/>
                </c:pt>
                <c:pt idx="8018">
                  <c:v/>
                </c:pt>
                <c:pt idx="8019">
                  <c:v/>
                </c:pt>
                <c:pt idx="8020">
                  <c:v/>
                </c:pt>
                <c:pt idx="8021">
                  <c:v/>
                </c:pt>
                <c:pt idx="8022">
                  <c:v/>
                </c:pt>
                <c:pt idx="8023">
                  <c:v/>
                </c:pt>
                <c:pt idx="8024">
                  <c:v/>
                </c:pt>
                <c:pt idx="8025">
                  <c:v/>
                </c:pt>
                <c:pt idx="8026">
                  <c:v/>
                </c:pt>
                <c:pt idx="8027">
                  <c:v/>
                </c:pt>
                <c:pt idx="8028">
                  <c:v/>
                </c:pt>
                <c:pt idx="8029">
                  <c:v/>
                </c:pt>
                <c:pt idx="8030">
                  <c:v/>
                </c:pt>
                <c:pt idx="8031">
                  <c:v/>
                </c:pt>
                <c:pt idx="8032">
                  <c:v/>
                </c:pt>
                <c:pt idx="8033">
                  <c:v/>
                </c:pt>
                <c:pt idx="8034">
                  <c:v/>
                </c:pt>
                <c:pt idx="8035">
                  <c:v/>
                </c:pt>
                <c:pt idx="8036">
                  <c:v/>
                </c:pt>
                <c:pt idx="8037">
                  <c:v/>
                </c:pt>
                <c:pt idx="8038">
                  <c:v/>
                </c:pt>
                <c:pt idx="8039">
                  <c:v/>
                </c:pt>
                <c:pt idx="8040">
                  <c:v/>
                </c:pt>
                <c:pt idx="8041">
                  <c:v/>
                </c:pt>
                <c:pt idx="8042">
                  <c:v/>
                </c:pt>
                <c:pt idx="8043">
                  <c:v/>
                </c:pt>
                <c:pt idx="8044">
                  <c:v/>
                </c:pt>
                <c:pt idx="8045">
                  <c:v/>
                </c:pt>
                <c:pt idx="8046">
                  <c:v/>
                </c:pt>
                <c:pt idx="8047">
                  <c:v/>
                </c:pt>
                <c:pt idx="8048">
                  <c:v/>
                </c:pt>
                <c:pt idx="8049">
                  <c:v/>
                </c:pt>
                <c:pt idx="8050">
                  <c:v/>
                </c:pt>
                <c:pt idx="8051">
                  <c:v/>
                </c:pt>
                <c:pt idx="8052">
                  <c:v/>
                </c:pt>
                <c:pt idx="8053">
                  <c:v/>
                </c:pt>
                <c:pt idx="8054">
                  <c:v/>
                </c:pt>
                <c:pt idx="8055">
                  <c:v/>
                </c:pt>
                <c:pt idx="8056">
                  <c:v/>
                </c:pt>
                <c:pt idx="8057">
                  <c:v/>
                </c:pt>
                <c:pt idx="8058">
                  <c:v/>
                </c:pt>
                <c:pt idx="8059">
                  <c:v/>
                </c:pt>
                <c:pt idx="8060">
                  <c:v/>
                </c:pt>
                <c:pt idx="8061">
                  <c:v/>
                </c:pt>
                <c:pt idx="8062">
                  <c:v/>
                </c:pt>
                <c:pt idx="8063">
                  <c:v/>
                </c:pt>
                <c:pt idx="8064">
                  <c:v/>
                </c:pt>
                <c:pt idx="8065">
                  <c:v/>
                </c:pt>
                <c:pt idx="8066">
                  <c:v/>
                </c:pt>
                <c:pt idx="8067">
                  <c:v/>
                </c:pt>
                <c:pt idx="8068">
                  <c:v/>
                </c:pt>
                <c:pt idx="8069">
                  <c:v/>
                </c:pt>
                <c:pt idx="8070">
                  <c:v/>
                </c:pt>
                <c:pt idx="8071">
                  <c:v/>
                </c:pt>
                <c:pt idx="8072">
                  <c:v/>
                </c:pt>
                <c:pt idx="8073">
                  <c:v/>
                </c:pt>
                <c:pt idx="8074">
                  <c:v/>
                </c:pt>
                <c:pt idx="8075">
                  <c:v/>
                </c:pt>
                <c:pt idx="8076">
                  <c:v/>
                </c:pt>
                <c:pt idx="8077">
                  <c:v/>
                </c:pt>
                <c:pt idx="8078">
                  <c:v/>
                </c:pt>
                <c:pt idx="8079">
                  <c:v/>
                </c:pt>
                <c:pt idx="8080">
                  <c:v/>
                </c:pt>
                <c:pt idx="8081">
                  <c:v/>
                </c:pt>
                <c:pt idx="8082">
                  <c:v/>
                </c:pt>
                <c:pt idx="8083">
                  <c:v/>
                </c:pt>
                <c:pt idx="8084">
                  <c:v/>
                </c:pt>
                <c:pt idx="8085">
                  <c:v/>
                </c:pt>
                <c:pt idx="8086">
                  <c:v/>
                </c:pt>
                <c:pt idx="8087">
                  <c:v/>
                </c:pt>
                <c:pt idx="8088">
                  <c:v/>
                </c:pt>
                <c:pt idx="8089">
                  <c:v/>
                </c:pt>
                <c:pt idx="8090">
                  <c:v/>
                </c:pt>
                <c:pt idx="8091">
                  <c:v/>
                </c:pt>
                <c:pt idx="8092">
                  <c:v/>
                </c:pt>
                <c:pt idx="8093">
                  <c:v/>
                </c:pt>
                <c:pt idx="8094">
                  <c:v/>
                </c:pt>
                <c:pt idx="8095">
                  <c:v/>
                </c:pt>
                <c:pt idx="8096">
                  <c:v/>
                </c:pt>
                <c:pt idx="8097">
                  <c:v/>
                </c:pt>
                <c:pt idx="8098">
                  <c:v/>
                </c:pt>
                <c:pt idx="8099">
                  <c:v/>
                </c:pt>
                <c:pt idx="8100">
                  <c:v/>
                </c:pt>
                <c:pt idx="8101">
                  <c:v/>
                </c:pt>
                <c:pt idx="8102">
                  <c:v/>
                </c:pt>
                <c:pt idx="8103">
                  <c:v/>
                </c:pt>
                <c:pt idx="8104">
                  <c:v/>
                </c:pt>
                <c:pt idx="8105">
                  <c:v/>
                </c:pt>
                <c:pt idx="8106">
                  <c:v/>
                </c:pt>
                <c:pt idx="8107">
                  <c:v/>
                </c:pt>
                <c:pt idx="8108">
                  <c:v/>
                </c:pt>
                <c:pt idx="8109">
                  <c:v/>
                </c:pt>
                <c:pt idx="8110">
                  <c:v/>
                </c:pt>
                <c:pt idx="8111">
                  <c:v/>
                </c:pt>
                <c:pt idx="8112">
                  <c:v/>
                </c:pt>
                <c:pt idx="8113">
                  <c:v/>
                </c:pt>
                <c:pt idx="8114">
                  <c:v/>
                </c:pt>
                <c:pt idx="8115">
                  <c:v/>
                </c:pt>
                <c:pt idx="8116">
                  <c:v/>
                </c:pt>
                <c:pt idx="8117">
                  <c:v/>
                </c:pt>
                <c:pt idx="8118">
                  <c:v/>
                </c:pt>
                <c:pt idx="8119">
                  <c:v/>
                </c:pt>
                <c:pt idx="8120">
                  <c:v/>
                </c:pt>
                <c:pt idx="8121">
                  <c:v/>
                </c:pt>
                <c:pt idx="8122">
                  <c:v/>
                </c:pt>
                <c:pt idx="8123">
                  <c:v/>
                </c:pt>
                <c:pt idx="8124">
                  <c:v/>
                </c:pt>
                <c:pt idx="8125">
                  <c:v/>
                </c:pt>
                <c:pt idx="8126">
                  <c:v/>
                </c:pt>
                <c:pt idx="8127">
                  <c:v/>
                </c:pt>
                <c:pt idx="8128">
                  <c:v/>
                </c:pt>
                <c:pt idx="8129">
                  <c:v/>
                </c:pt>
                <c:pt idx="8130">
                  <c:v/>
                </c:pt>
                <c:pt idx="8131">
                  <c:v/>
                </c:pt>
                <c:pt idx="8132">
                  <c:v/>
                </c:pt>
                <c:pt idx="8133">
                  <c:v/>
                </c:pt>
                <c:pt idx="8134">
                  <c:v/>
                </c:pt>
                <c:pt idx="8135">
                  <c:v/>
                </c:pt>
                <c:pt idx="8136">
                  <c:v/>
                </c:pt>
                <c:pt idx="8137">
                  <c:v/>
                </c:pt>
                <c:pt idx="8138">
                  <c:v/>
                </c:pt>
                <c:pt idx="8139">
                  <c:v/>
                </c:pt>
                <c:pt idx="8140">
                  <c:v/>
                </c:pt>
                <c:pt idx="8141">
                  <c:v/>
                </c:pt>
                <c:pt idx="8142">
                  <c:v/>
                </c:pt>
                <c:pt idx="8143">
                  <c:v/>
                </c:pt>
                <c:pt idx="8144">
                  <c:v/>
                </c:pt>
                <c:pt idx="8145">
                  <c:v/>
                </c:pt>
                <c:pt idx="8146">
                  <c:v/>
                </c:pt>
                <c:pt idx="8147">
                  <c:v/>
                </c:pt>
                <c:pt idx="8148">
                  <c:v/>
                </c:pt>
                <c:pt idx="8149">
                  <c:v/>
                </c:pt>
                <c:pt idx="8150">
                  <c:v/>
                </c:pt>
                <c:pt idx="8151">
                  <c:v/>
                </c:pt>
                <c:pt idx="8152">
                  <c:v/>
                </c:pt>
                <c:pt idx="8153">
                  <c:v/>
                </c:pt>
                <c:pt idx="8154">
                  <c:v/>
                </c:pt>
                <c:pt idx="8155">
                  <c:v/>
                </c:pt>
                <c:pt idx="8156">
                  <c:v/>
                </c:pt>
                <c:pt idx="8157">
                  <c:v/>
                </c:pt>
                <c:pt idx="8158">
                  <c:v/>
                </c:pt>
                <c:pt idx="8159">
                  <c:v/>
                </c:pt>
                <c:pt idx="8160">
                  <c:v/>
                </c:pt>
                <c:pt idx="8161">
                  <c:v/>
                </c:pt>
                <c:pt idx="8162">
                  <c:v/>
                </c:pt>
                <c:pt idx="8163">
                  <c:v/>
                </c:pt>
                <c:pt idx="8164">
                  <c:v/>
                </c:pt>
                <c:pt idx="8165">
                  <c:v/>
                </c:pt>
                <c:pt idx="8166">
                  <c:v/>
                </c:pt>
                <c:pt idx="8167">
                  <c:v/>
                </c:pt>
                <c:pt idx="8168">
                  <c:v/>
                </c:pt>
                <c:pt idx="8169">
                  <c:v/>
                </c:pt>
                <c:pt idx="8170">
                  <c:v/>
                </c:pt>
                <c:pt idx="8171">
                  <c:v/>
                </c:pt>
                <c:pt idx="8172">
                  <c:v/>
                </c:pt>
                <c:pt idx="8173">
                  <c:v/>
                </c:pt>
                <c:pt idx="8174">
                  <c:v/>
                </c:pt>
                <c:pt idx="8175">
                  <c:v/>
                </c:pt>
                <c:pt idx="8176">
                  <c:v/>
                </c:pt>
                <c:pt idx="8177">
                  <c:v/>
                </c:pt>
                <c:pt idx="8178">
                  <c:v/>
                </c:pt>
                <c:pt idx="8179">
                  <c:v/>
                </c:pt>
                <c:pt idx="8180">
                  <c:v/>
                </c:pt>
                <c:pt idx="8181">
                  <c:v/>
                </c:pt>
                <c:pt idx="8182">
                  <c:v/>
                </c:pt>
                <c:pt idx="8183">
                  <c:v/>
                </c:pt>
                <c:pt idx="8184">
                  <c:v/>
                </c:pt>
                <c:pt idx="8185">
                  <c:v/>
                </c:pt>
                <c:pt idx="8186">
                  <c:v/>
                </c:pt>
                <c:pt idx="8187">
                  <c:v/>
                </c:pt>
                <c:pt idx="8188">
                  <c:v/>
                </c:pt>
                <c:pt idx="8189">
                  <c:v/>
                </c:pt>
                <c:pt idx="8190">
                  <c:v/>
                </c:pt>
                <c:pt idx="8191">
                  <c:v/>
                </c:pt>
                <c:pt idx="8192">
                  <c:v/>
                </c:pt>
                <c:pt idx="8193">
                  <c:v/>
                </c:pt>
                <c:pt idx="8194">
                  <c:v/>
                </c:pt>
                <c:pt idx="8195">
                  <c:v/>
                </c:pt>
                <c:pt idx="8196">
                  <c:v/>
                </c:pt>
                <c:pt idx="8197">
                  <c:v/>
                </c:pt>
                <c:pt idx="8198">
                  <c:v/>
                </c:pt>
                <c:pt idx="8199">
                  <c:v/>
                </c:pt>
                <c:pt idx="8200">
                  <c:v/>
                </c:pt>
                <c:pt idx="8201">
                  <c:v/>
                </c:pt>
                <c:pt idx="8202">
                  <c:v/>
                </c:pt>
                <c:pt idx="8203">
                  <c:v/>
                </c:pt>
                <c:pt idx="8204">
                  <c:v/>
                </c:pt>
                <c:pt idx="8205">
                  <c:v/>
                </c:pt>
                <c:pt idx="8206">
                  <c:v/>
                </c:pt>
                <c:pt idx="8207">
                  <c:v/>
                </c:pt>
                <c:pt idx="8208">
                  <c:v/>
                </c:pt>
                <c:pt idx="8209">
                  <c:v/>
                </c:pt>
                <c:pt idx="8210">
                  <c:v/>
                </c:pt>
                <c:pt idx="8211">
                  <c:v/>
                </c:pt>
                <c:pt idx="8212">
                  <c:v/>
                </c:pt>
                <c:pt idx="8213">
                  <c:v/>
                </c:pt>
                <c:pt idx="8214">
                  <c:v/>
                </c:pt>
                <c:pt idx="8215">
                  <c:v/>
                </c:pt>
                <c:pt idx="8216">
                  <c:v/>
                </c:pt>
                <c:pt idx="8217">
                  <c:v/>
                </c:pt>
                <c:pt idx="8218">
                  <c:v/>
                </c:pt>
                <c:pt idx="8219">
                  <c:v/>
                </c:pt>
                <c:pt idx="8220">
                  <c:v/>
                </c:pt>
                <c:pt idx="8221">
                  <c:v/>
                </c:pt>
                <c:pt idx="8222">
                  <c:v/>
                </c:pt>
                <c:pt idx="8223">
                  <c:v/>
                </c:pt>
                <c:pt idx="8224">
                  <c:v/>
                </c:pt>
                <c:pt idx="8225">
                  <c:v/>
                </c:pt>
                <c:pt idx="8226">
                  <c:v/>
                </c:pt>
                <c:pt idx="8227">
                  <c:v/>
                </c:pt>
                <c:pt idx="8228">
                  <c:v/>
                </c:pt>
                <c:pt idx="8229">
                  <c:v/>
                </c:pt>
                <c:pt idx="8230">
                  <c:v/>
                </c:pt>
                <c:pt idx="8231">
                  <c:v/>
                </c:pt>
                <c:pt idx="8232">
                  <c:v/>
                </c:pt>
                <c:pt idx="8233">
                  <c:v/>
                </c:pt>
                <c:pt idx="8234">
                  <c:v/>
                </c:pt>
                <c:pt idx="8235">
                  <c:v/>
                </c:pt>
                <c:pt idx="8236">
                  <c:v/>
                </c:pt>
                <c:pt idx="8237">
                  <c:v/>
                </c:pt>
                <c:pt idx="8238">
                  <c:v/>
                </c:pt>
                <c:pt idx="8239">
                  <c:v/>
                </c:pt>
                <c:pt idx="8240">
                  <c:v/>
                </c:pt>
                <c:pt idx="8241">
                  <c:v/>
                </c:pt>
                <c:pt idx="8242">
                  <c:v/>
                </c:pt>
                <c:pt idx="8243">
                  <c:v/>
                </c:pt>
                <c:pt idx="8244">
                  <c:v/>
                </c:pt>
                <c:pt idx="8245">
                  <c:v/>
                </c:pt>
                <c:pt idx="8246">
                  <c:v/>
                </c:pt>
                <c:pt idx="8247">
                  <c:v/>
                </c:pt>
                <c:pt idx="8248">
                  <c:v/>
                </c:pt>
                <c:pt idx="8249">
                  <c:v/>
                </c:pt>
                <c:pt idx="8250">
                  <c:v/>
                </c:pt>
                <c:pt idx="8251">
                  <c:v/>
                </c:pt>
                <c:pt idx="8252">
                  <c:v/>
                </c:pt>
                <c:pt idx="8253">
                  <c:v/>
                </c:pt>
                <c:pt idx="8254">
                  <c:v/>
                </c:pt>
                <c:pt idx="8255">
                  <c:v/>
                </c:pt>
                <c:pt idx="8256">
                  <c:v/>
                </c:pt>
                <c:pt idx="8257">
                  <c:v/>
                </c:pt>
                <c:pt idx="8258">
                  <c:v/>
                </c:pt>
                <c:pt idx="8259">
                  <c:v/>
                </c:pt>
                <c:pt idx="8260">
                  <c:v/>
                </c:pt>
                <c:pt idx="8261">
                  <c:v/>
                </c:pt>
                <c:pt idx="8262">
                  <c:v/>
                </c:pt>
                <c:pt idx="8263">
                  <c:v/>
                </c:pt>
                <c:pt idx="8264">
                  <c:v/>
                </c:pt>
                <c:pt idx="8265">
                  <c:v/>
                </c:pt>
                <c:pt idx="8266">
                  <c:v/>
                </c:pt>
                <c:pt idx="8267">
                  <c:v/>
                </c:pt>
                <c:pt idx="8268">
                  <c:v/>
                </c:pt>
                <c:pt idx="8269">
                  <c:v/>
                </c:pt>
                <c:pt idx="8270">
                  <c:v/>
                </c:pt>
                <c:pt idx="8271">
                  <c:v/>
                </c:pt>
                <c:pt idx="8272">
                  <c:v/>
                </c:pt>
                <c:pt idx="8273">
                  <c:v/>
                </c:pt>
                <c:pt idx="8274">
                  <c:v/>
                </c:pt>
                <c:pt idx="8275">
                  <c:v/>
                </c:pt>
                <c:pt idx="8276">
                  <c:v/>
                </c:pt>
                <c:pt idx="8277">
                  <c:v/>
                </c:pt>
                <c:pt idx="8278">
                  <c:v/>
                </c:pt>
                <c:pt idx="8279">
                  <c:v/>
                </c:pt>
                <c:pt idx="8280">
                  <c:v/>
                </c:pt>
                <c:pt idx="8281">
                  <c:v/>
                </c:pt>
                <c:pt idx="8282">
                  <c:v/>
                </c:pt>
                <c:pt idx="8283">
                  <c:v/>
                </c:pt>
                <c:pt idx="8284">
                  <c:v/>
                </c:pt>
                <c:pt idx="8285">
                  <c:v/>
                </c:pt>
                <c:pt idx="8286">
                  <c:v/>
                </c:pt>
                <c:pt idx="8287">
                  <c:v/>
                </c:pt>
                <c:pt idx="8288">
                  <c:v/>
                </c:pt>
                <c:pt idx="8289">
                  <c:v/>
                </c:pt>
                <c:pt idx="8290">
                  <c:v/>
                </c:pt>
                <c:pt idx="8291">
                  <c:v/>
                </c:pt>
                <c:pt idx="8292">
                  <c:v/>
                </c:pt>
                <c:pt idx="8293">
                  <c:v/>
                </c:pt>
                <c:pt idx="8294">
                  <c:v/>
                </c:pt>
                <c:pt idx="8295">
                  <c:v/>
                </c:pt>
                <c:pt idx="8296">
                  <c:v/>
                </c:pt>
                <c:pt idx="8297">
                  <c:v/>
                </c:pt>
                <c:pt idx="8298">
                  <c:v/>
                </c:pt>
                <c:pt idx="8299">
                  <c:v/>
                </c:pt>
                <c:pt idx="8300">
                  <c:v/>
                </c:pt>
                <c:pt idx="8301">
                  <c:v/>
                </c:pt>
                <c:pt idx="8302">
                  <c:v/>
                </c:pt>
                <c:pt idx="8303">
                  <c:v/>
                </c:pt>
                <c:pt idx="8304">
                  <c:v/>
                </c:pt>
                <c:pt idx="8305">
                  <c:v/>
                </c:pt>
                <c:pt idx="8306">
                  <c:v/>
                </c:pt>
                <c:pt idx="8307">
                  <c:v/>
                </c:pt>
                <c:pt idx="8308">
                  <c:v/>
                </c:pt>
                <c:pt idx="8309">
                  <c:v/>
                </c:pt>
                <c:pt idx="8310">
                  <c:v/>
                </c:pt>
                <c:pt idx="8311">
                  <c:v/>
                </c:pt>
                <c:pt idx="8312">
                  <c:v/>
                </c:pt>
                <c:pt idx="8313">
                  <c:v/>
                </c:pt>
                <c:pt idx="8314">
                  <c:v/>
                </c:pt>
                <c:pt idx="8315">
                  <c:v/>
                </c:pt>
                <c:pt idx="8316">
                  <c:v/>
                </c:pt>
                <c:pt idx="8317">
                  <c:v/>
                </c:pt>
                <c:pt idx="8318">
                  <c:v/>
                </c:pt>
                <c:pt idx="8319">
                  <c:v/>
                </c:pt>
                <c:pt idx="8320">
                  <c:v/>
                </c:pt>
                <c:pt idx="8321">
                  <c:v/>
                </c:pt>
                <c:pt idx="8322">
                  <c:v/>
                </c:pt>
                <c:pt idx="8323">
                  <c:v/>
                </c:pt>
                <c:pt idx="8324">
                  <c:v/>
                </c:pt>
                <c:pt idx="8325">
                  <c:v/>
                </c:pt>
                <c:pt idx="8326">
                  <c:v/>
                </c:pt>
                <c:pt idx="8327">
                  <c:v/>
                </c:pt>
                <c:pt idx="8328">
                  <c:v/>
                </c:pt>
                <c:pt idx="8329">
                  <c:v/>
                </c:pt>
                <c:pt idx="8330">
                  <c:v/>
                </c:pt>
                <c:pt idx="8331">
                  <c:v/>
                </c:pt>
                <c:pt idx="8332">
                  <c:v/>
                </c:pt>
                <c:pt idx="8333">
                  <c:v/>
                </c:pt>
                <c:pt idx="8334">
                  <c:v/>
                </c:pt>
                <c:pt idx="8335">
                  <c:v/>
                </c:pt>
                <c:pt idx="8336">
                  <c:v/>
                </c:pt>
                <c:pt idx="8337">
                  <c:v/>
                </c:pt>
                <c:pt idx="8338">
                  <c:v/>
                </c:pt>
                <c:pt idx="8339">
                  <c:v/>
                </c:pt>
                <c:pt idx="8340">
                  <c:v/>
                </c:pt>
                <c:pt idx="8341">
                  <c:v/>
                </c:pt>
                <c:pt idx="8342">
                  <c:v/>
                </c:pt>
                <c:pt idx="8343">
                  <c:v/>
                </c:pt>
                <c:pt idx="8344">
                  <c:v/>
                </c:pt>
                <c:pt idx="8345">
                  <c:v/>
                </c:pt>
                <c:pt idx="8346">
                  <c:v/>
                </c:pt>
                <c:pt idx="8347">
                  <c:v/>
                </c:pt>
                <c:pt idx="8348">
                  <c:v/>
                </c:pt>
                <c:pt idx="8349">
                  <c:v/>
                </c:pt>
                <c:pt idx="8350">
                  <c:v/>
                </c:pt>
                <c:pt idx="8351">
                  <c:v/>
                </c:pt>
                <c:pt idx="8352">
                  <c:v/>
                </c:pt>
                <c:pt idx="8353">
                  <c:v/>
                </c:pt>
                <c:pt idx="8354">
                  <c:v/>
                </c:pt>
                <c:pt idx="8355">
                  <c:v/>
                </c:pt>
                <c:pt idx="8356">
                  <c:v/>
                </c:pt>
                <c:pt idx="8357">
                  <c:v/>
                </c:pt>
                <c:pt idx="8358">
                  <c:v/>
                </c:pt>
                <c:pt idx="8359">
                  <c:v/>
                </c:pt>
                <c:pt idx="8360">
                  <c:v/>
                </c:pt>
                <c:pt idx="8361">
                  <c:v/>
                </c:pt>
                <c:pt idx="8362">
                  <c:v/>
                </c:pt>
                <c:pt idx="8363">
                  <c:v/>
                </c:pt>
                <c:pt idx="8364">
                  <c:v/>
                </c:pt>
                <c:pt idx="8365">
                  <c:v/>
                </c:pt>
                <c:pt idx="8366">
                  <c:v/>
                </c:pt>
                <c:pt idx="8367">
                  <c:v/>
                </c:pt>
                <c:pt idx="8368">
                  <c:v/>
                </c:pt>
                <c:pt idx="8369">
                  <c:v/>
                </c:pt>
                <c:pt idx="8370">
                  <c:v/>
                </c:pt>
                <c:pt idx="8371">
                  <c:v/>
                </c:pt>
                <c:pt idx="8372">
                  <c:v/>
                </c:pt>
                <c:pt idx="8373">
                  <c:v/>
                </c:pt>
                <c:pt idx="8374">
                  <c:v/>
                </c:pt>
                <c:pt idx="8375">
                  <c:v/>
                </c:pt>
                <c:pt idx="8376">
                  <c:v/>
                </c:pt>
                <c:pt idx="8377">
                  <c:v/>
                </c:pt>
                <c:pt idx="8378">
                  <c:v/>
                </c:pt>
                <c:pt idx="8379">
                  <c:v/>
                </c:pt>
                <c:pt idx="8380">
                  <c:v/>
                </c:pt>
                <c:pt idx="8381">
                  <c:v/>
                </c:pt>
                <c:pt idx="8382">
                  <c:v/>
                </c:pt>
                <c:pt idx="8383">
                  <c:v/>
                </c:pt>
                <c:pt idx="8384">
                  <c:v/>
                </c:pt>
                <c:pt idx="8385">
                  <c:v/>
                </c:pt>
                <c:pt idx="8386">
                  <c:v/>
                </c:pt>
                <c:pt idx="8387">
                  <c:v/>
                </c:pt>
                <c:pt idx="8388">
                  <c:v/>
                </c:pt>
                <c:pt idx="8389">
                  <c:v/>
                </c:pt>
                <c:pt idx="8390">
                  <c:v/>
                </c:pt>
                <c:pt idx="8391">
                  <c:v/>
                </c:pt>
                <c:pt idx="8392">
                  <c:v/>
                </c:pt>
                <c:pt idx="8393">
                  <c:v/>
                </c:pt>
                <c:pt idx="8394">
                  <c:v/>
                </c:pt>
                <c:pt idx="8395">
                  <c:v/>
                </c:pt>
                <c:pt idx="8396">
                  <c:v/>
                </c:pt>
                <c:pt idx="8397">
                  <c:v/>
                </c:pt>
                <c:pt idx="8398">
                  <c:v/>
                </c:pt>
                <c:pt idx="8399">
                  <c:v/>
                </c:pt>
                <c:pt idx="8400">
                  <c:v>112</c:v>
                </c:pt>
                <c:pt idx="8401">
                  <c:v>50</c:v>
                </c:pt>
                <c:pt idx="8402">
                  <c:v>43</c:v>
                </c:pt>
                <c:pt idx="8403">
                  <c:v>70</c:v>
                </c:pt>
                <c:pt idx="8404">
                  <c:v>216</c:v>
                </c:pt>
                <c:pt idx="8405">
                  <c:v>109</c:v>
                </c:pt>
                <c:pt idx="8406">
                  <c:v>13</c:v>
                </c:pt>
                <c:pt idx="8407">
                  <c:v>193</c:v>
                </c:pt>
                <c:pt idx="8408">
                  <c:v>14</c:v>
                </c:pt>
                <c:pt idx="8409">
                  <c:v>46</c:v>
                </c:pt>
                <c:pt idx="8410">
                  <c:v>87</c:v>
                </c:pt>
                <c:pt idx="8411">
                  <c:v>180</c:v>
                </c:pt>
                <c:pt idx="8412">
                  <c:v>106</c:v>
                </c:pt>
                <c:pt idx="8413">
                  <c:v>106</c:v>
                </c:pt>
                <c:pt idx="8414">
                  <c:v>22</c:v>
                </c:pt>
                <c:pt idx="8415">
                  <c:v>168</c:v>
                </c:pt>
                <c:pt idx="8416">
                  <c:v>102</c:v>
                </c:pt>
                <c:pt idx="8417">
                  <c:v>248</c:v>
                </c:pt>
                <c:pt idx="8418">
                  <c:v>118</c:v>
                </c:pt>
                <c:pt idx="8419">
                  <c:v>10</c:v>
                </c:pt>
                <c:pt idx="8420">
                  <c:v>24</c:v>
                </c:pt>
                <c:pt idx="8421">
                  <c:v>74</c:v>
                </c:pt>
                <c:pt idx="8422">
                  <c:v>129</c:v>
                </c:pt>
                <c:pt idx="8423">
                  <c:v>29</c:v>
                </c:pt>
                <c:pt idx="8424">
                  <c:v>90</c:v>
                </c:pt>
                <c:pt idx="8425">
                  <c:v>147</c:v>
                </c:pt>
                <c:pt idx="8426">
                  <c:v>2</c:v>
                </c:pt>
                <c:pt idx="8427">
                  <c:v>176</c:v>
                </c:pt>
                <c:pt idx="8428">
                  <c:v>50</c:v>
                </c:pt>
                <c:pt idx="8429">
                  <c:v>12</c:v>
                </c:pt>
                <c:pt idx="8430">
                  <c:v>48</c:v>
                </c:pt>
                <c:pt idx="8431">
                  <c:v>202</c:v>
                </c:pt>
                <c:pt idx="8432">
                  <c:v>36</c:v>
                </c:pt>
                <c:pt idx="8433">
                  <c:v>103</c:v>
                </c:pt>
                <c:pt idx="8434">
                  <c:v>35</c:v>
                </c:pt>
                <c:pt idx="8435">
                  <c:v>31</c:v>
                </c:pt>
                <c:pt idx="8436">
                  <c:v>224</c:v>
                </c:pt>
                <c:pt idx="8437">
                  <c:v>11</c:v>
                </c:pt>
                <c:pt idx="8438">
                  <c:v>97</c:v>
                </c:pt>
                <c:pt idx="8439">
                  <c:v>110</c:v>
                </c:pt>
                <c:pt idx="8440">
                  <c:v>31</c:v>
                </c:pt>
                <c:pt idx="8441">
                  <c:v>105</c:v>
                </c:pt>
                <c:pt idx="8442">
                  <c:v>95</c:v>
                </c:pt>
                <c:pt idx="8443">
                  <c:v>84</c:v>
                </c:pt>
                <c:pt idx="8444">
                  <c:v>156</c:v>
                </c:pt>
                <c:pt idx="8445">
                  <c:v>40</c:v>
                </c:pt>
                <c:pt idx="8446">
                  <c:v>10</c:v>
                </c:pt>
                <c:pt idx="8447">
                  <c:v>213</c:v>
                </c:pt>
                <c:pt idx="8448">
                  <c:v>12</c:v>
                </c:pt>
                <c:pt idx="8449">
                  <c:v>90</c:v>
                </c:pt>
                <c:pt idx="8450">
                  <c:v>183</c:v>
                </c:pt>
                <c:pt idx="8451">
                  <c:v>115</c:v>
                </c:pt>
                <c:pt idx="8452">
                  <c:v>91</c:v>
                </c:pt>
                <c:pt idx="8453">
                  <c:v>4</c:v>
                </c:pt>
                <c:pt idx="8454">
                  <c:v>181</c:v>
                </c:pt>
                <c:pt idx="8455">
                  <c:v>107</c:v>
                </c:pt>
                <c:pt idx="8456">
                  <c:v>183</c:v>
                </c:pt>
                <c:pt idx="8457">
                  <c:v>110</c:v>
                </c:pt>
                <c:pt idx="8458">
                  <c:v>23</c:v>
                </c:pt>
                <c:pt idx="8459">
                  <c:v>38</c:v>
                </c:pt>
                <c:pt idx="8460">
                  <c:v>60</c:v>
                </c:pt>
                <c:pt idx="8461">
                  <c:v>71</c:v>
                </c:pt>
                <c:pt idx="8462">
                  <c:v>59</c:v>
                </c:pt>
                <c:pt idx="8463">
                  <c:v>3</c:v>
                </c:pt>
                <c:pt idx="8464">
                  <c:v>195</c:v>
                </c:pt>
                <c:pt idx="8465">
                  <c:v>74</c:v>
                </c:pt>
                <c:pt idx="8466">
                  <c:v>128</c:v>
                </c:pt>
                <c:pt idx="8467">
                  <c:v>200</c:v>
                </c:pt>
                <c:pt idx="8468">
                  <c:v>0</c:v>
                </c:pt>
                <c:pt idx="8469">
                  <c:v>33</c:v>
                </c:pt>
                <c:pt idx="8470">
                  <c:v>202</c:v>
                </c:pt>
                <c:pt idx="8471">
                  <c:v>91</c:v>
                </c:pt>
                <c:pt idx="8472">
                  <c:v>3</c:v>
                </c:pt>
                <c:pt idx="8473">
                  <c:v>172</c:v>
                </c:pt>
                <c:pt idx="8474">
                  <c:v>216</c:v>
                </c:pt>
                <c:pt idx="8475">
                  <c:v>206</c:v>
                </c:pt>
                <c:pt idx="8476">
                  <c:v>22</c:v>
                </c:pt>
                <c:pt idx="8477">
                  <c:v>31</c:v>
                </c:pt>
                <c:pt idx="8478">
                  <c:v/>
                </c:pt>
                <c:pt idx="8479">
                  <c:v>60</c:v>
                </c:pt>
                <c:pt idx="8480">
                  <c:v>35</c:v>
                </c:pt>
                <c:pt idx="8481">
                  <c:v>50</c:v>
                </c:pt>
                <c:pt idx="8482">
                  <c:v>5</c:v>
                </c:pt>
                <c:pt idx="8483">
                  <c:v>19</c:v>
                </c:pt>
                <c:pt idx="8484">
                  <c:v/>
                </c:pt>
                <c:pt idx="8485">
                  <c:v>13</c:v>
                </c:pt>
                <c:pt idx="8486">
                  <c:v>39</c:v>
                </c:pt>
                <c:pt idx="8487">
                  <c:v>70</c:v>
                </c:pt>
                <c:pt idx="8488">
                  <c:v>126</c:v>
                </c:pt>
                <c:pt idx="8489">
                  <c:v>150</c:v>
                </c:pt>
                <c:pt idx="8490">
                  <c:v>86</c:v>
                </c:pt>
                <c:pt idx="8491">
                  <c:v>133</c:v>
                </c:pt>
                <c:pt idx="8492">
                  <c:v>12</c:v>
                </c:pt>
                <c:pt idx="8493">
                  <c:v>22</c:v>
                </c:pt>
                <c:pt idx="8494">
                  <c:v>120</c:v>
                </c:pt>
                <c:pt idx="8495">
                  <c:v>35</c:v>
                </c:pt>
                <c:pt idx="8496">
                  <c:v/>
                </c:pt>
                <c:pt idx="8497">
                  <c:v>9</c:v>
                </c:pt>
                <c:pt idx="8498">
                  <c:v>92</c:v>
                </c:pt>
                <c:pt idx="8499">
                  <c:v>80</c:v>
                </c:pt>
                <c:pt idx="8500">
                  <c:v>26</c:v>
                </c:pt>
                <c:pt idx="8501">
                  <c:v>72</c:v>
                </c:pt>
                <c:pt idx="8502">
                  <c:v>94</c:v>
                </c:pt>
                <c:pt idx="8503">
                  <c:v>35</c:v>
                </c:pt>
                <c:pt idx="8504">
                  <c:v>66</c:v>
                </c:pt>
                <c:pt idx="8505">
                  <c:v>71</c:v>
                </c:pt>
                <c:pt idx="8506">
                  <c:v/>
                </c:pt>
                <c:pt idx="8507">
                  <c:v>40</c:v>
                </c:pt>
                <c:pt idx="8508">
                  <c:v>30</c:v>
                </c:pt>
                <c:pt idx="8509">
                  <c:v>27</c:v>
                </c:pt>
                <c:pt idx="8510">
                  <c:v>18</c:v>
                </c:pt>
                <c:pt idx="8511">
                  <c:v>91</c:v>
                </c:pt>
                <c:pt idx="8512">
                  <c:v>26</c:v>
                </c:pt>
                <c:pt idx="8513">
                  <c:v>111</c:v>
                </c:pt>
                <c:pt idx="8514">
                  <c:v>19</c:v>
                </c:pt>
                <c:pt idx="8515">
                  <c:v>42</c:v>
                </c:pt>
                <c:pt idx="8516">
                  <c:v>150</c:v>
                </c:pt>
                <c:pt idx="8517">
                  <c:v>184</c:v>
                </c:pt>
                <c:pt idx="8518">
                  <c:v>106</c:v>
                </c:pt>
                <c:pt idx="8519">
                  <c:v>204</c:v>
                </c:pt>
                <c:pt idx="8520">
                  <c:v/>
                </c:pt>
                <c:pt idx="8521">
                  <c:v/>
                </c:pt>
                <c:pt idx="8522">
                  <c:v>210</c:v>
                </c:pt>
                <c:pt idx="8523">
                  <c:v>163</c:v>
                </c:pt>
                <c:pt idx="8524">
                  <c:v>8</c:v>
                </c:pt>
                <c:pt idx="8525">
                  <c:v>82</c:v>
                </c:pt>
                <c:pt idx="8526">
                  <c:v/>
                </c:pt>
                <c:pt idx="8527">
                  <c:v>30</c:v>
                </c:pt>
                <c:pt idx="8528">
                  <c:v>48</c:v>
                </c:pt>
                <c:pt idx="8529">
                  <c:v>97</c:v>
                </c:pt>
                <c:pt idx="8530">
                  <c:v>21</c:v>
                </c:pt>
                <c:pt idx="8531">
                  <c:v>99</c:v>
                </c:pt>
                <c:pt idx="8532">
                  <c:v/>
                </c:pt>
                <c:pt idx="8533">
                  <c:v/>
                </c:pt>
                <c:pt idx="8534">
                  <c:v>129</c:v>
                </c:pt>
                <c:pt idx="8535">
                  <c:v>96</c:v>
                </c:pt>
                <c:pt idx="8536">
                  <c:v>197</c:v>
                </c:pt>
                <c:pt idx="8537">
                  <c:v>32</c:v>
                </c:pt>
                <c:pt idx="8538">
                  <c:v>1</c:v>
                </c:pt>
                <c:pt idx="8539">
                  <c:v>5</c:v>
                </c:pt>
                <c:pt idx="8540">
                  <c:v/>
                </c:pt>
                <c:pt idx="8541">
                  <c:v>103</c:v>
                </c:pt>
                <c:pt idx="8542">
                  <c:v/>
                </c:pt>
                <c:pt idx="8543">
                  <c:v/>
                </c:pt>
                <c:pt idx="8544">
                  <c:v/>
                </c:pt>
                <c:pt idx="8545">
                  <c:v/>
                </c:pt>
                <c:pt idx="8546">
                  <c:v/>
                </c:pt>
                <c:pt idx="8547">
                  <c:v/>
                </c:pt>
                <c:pt idx="8548">
                  <c:v/>
                </c:pt>
                <c:pt idx="8549">
                  <c:v/>
                </c:pt>
                <c:pt idx="8550">
                  <c:v/>
                </c:pt>
                <c:pt idx="8551">
                  <c:v/>
                </c:pt>
                <c:pt idx="8552">
                  <c:v/>
                </c:pt>
                <c:pt idx="8553">
                  <c:v/>
                </c:pt>
                <c:pt idx="8554">
                  <c:v/>
                </c:pt>
                <c:pt idx="8555">
                  <c:v/>
                </c:pt>
                <c:pt idx="8556">
                  <c:v/>
                </c:pt>
                <c:pt idx="8557">
                  <c:v/>
                </c:pt>
                <c:pt idx="8558">
                  <c:v/>
                </c:pt>
                <c:pt idx="8559">
                  <c:v/>
                </c:pt>
                <c:pt idx="8560">
                  <c:v/>
                </c:pt>
                <c:pt idx="8561">
                  <c:v/>
                </c:pt>
                <c:pt idx="8562">
                  <c:v/>
                </c:pt>
                <c:pt idx="8563">
                  <c:v/>
                </c:pt>
                <c:pt idx="8564">
                  <c:v/>
                </c:pt>
                <c:pt idx="8565">
                  <c:v/>
                </c:pt>
                <c:pt idx="8566">
                  <c:v/>
                </c:pt>
                <c:pt idx="8567">
                  <c:v/>
                </c:pt>
                <c:pt idx="8568">
                  <c:v/>
                </c:pt>
                <c:pt idx="8569">
                  <c:v/>
                </c:pt>
                <c:pt idx="8570">
                  <c:v/>
                </c:pt>
                <c:pt idx="8571">
                  <c:v/>
                </c:pt>
                <c:pt idx="8572">
                  <c:v/>
                </c:pt>
                <c:pt idx="8573">
                  <c:v/>
                </c:pt>
                <c:pt idx="8574">
                  <c:v/>
                </c:pt>
                <c:pt idx="8575">
                  <c:v/>
                </c:pt>
                <c:pt idx="8576">
                  <c:v/>
                </c:pt>
                <c:pt idx="8577">
                  <c:v/>
                </c:pt>
                <c:pt idx="8578">
                  <c:v/>
                </c:pt>
                <c:pt idx="8579">
                  <c:v/>
                </c:pt>
                <c:pt idx="8580">
                  <c:v/>
                </c:pt>
                <c:pt idx="8581">
                  <c:v/>
                </c:pt>
                <c:pt idx="8582">
                  <c:v/>
                </c:pt>
                <c:pt idx="8583">
                  <c:v/>
                </c:pt>
                <c:pt idx="8584">
                  <c:v/>
                </c:pt>
                <c:pt idx="8585">
                  <c:v/>
                </c:pt>
                <c:pt idx="8586">
                  <c:v/>
                </c:pt>
                <c:pt idx="8587">
                  <c:v/>
                </c:pt>
                <c:pt idx="8588">
                  <c:v/>
                </c:pt>
                <c:pt idx="8589">
                  <c:v/>
                </c:pt>
                <c:pt idx="8590">
                  <c:v/>
                </c:pt>
                <c:pt idx="8591">
                  <c:v/>
                </c:pt>
                <c:pt idx="8592">
                  <c:v/>
                </c:pt>
                <c:pt idx="8593">
                  <c:v/>
                </c:pt>
                <c:pt idx="8594">
                  <c:v/>
                </c:pt>
                <c:pt idx="8595">
                  <c:v/>
                </c:pt>
                <c:pt idx="8596">
                  <c:v/>
                </c:pt>
                <c:pt idx="8597">
                  <c:v/>
                </c:pt>
                <c:pt idx="8598">
                  <c:v/>
                </c:pt>
                <c:pt idx="8599">
                  <c:v/>
                </c:pt>
                <c:pt idx="8600">
                  <c:v/>
                </c:pt>
                <c:pt idx="8601">
                  <c:v/>
                </c:pt>
                <c:pt idx="8602">
                  <c:v/>
                </c:pt>
                <c:pt idx="8603">
                  <c:v/>
                </c:pt>
                <c:pt idx="8604">
                  <c:v/>
                </c:pt>
                <c:pt idx="8605">
                  <c:v/>
                </c:pt>
                <c:pt idx="8606">
                  <c:v/>
                </c:pt>
                <c:pt idx="8607">
                  <c:v/>
                </c:pt>
                <c:pt idx="8608">
                  <c:v/>
                </c:pt>
                <c:pt idx="8609">
                  <c:v/>
                </c:pt>
                <c:pt idx="8610">
                  <c:v/>
                </c:pt>
                <c:pt idx="8611">
                  <c:v/>
                </c:pt>
                <c:pt idx="8612">
                  <c:v/>
                </c:pt>
                <c:pt idx="8613">
                  <c:v/>
                </c:pt>
                <c:pt idx="8614">
                  <c:v/>
                </c:pt>
                <c:pt idx="8615">
                  <c:v/>
                </c:pt>
                <c:pt idx="8616">
                  <c:v/>
                </c:pt>
                <c:pt idx="8617">
                  <c:v/>
                </c:pt>
                <c:pt idx="8618">
                  <c:v/>
                </c:pt>
                <c:pt idx="8619">
                  <c:v/>
                </c:pt>
                <c:pt idx="8620">
                  <c:v/>
                </c:pt>
                <c:pt idx="8621">
                  <c:v/>
                </c:pt>
                <c:pt idx="8622">
                  <c:v/>
                </c:pt>
                <c:pt idx="8623">
                  <c:v/>
                </c:pt>
                <c:pt idx="8624">
                  <c:v/>
                </c:pt>
                <c:pt idx="8625">
                  <c:v/>
                </c:pt>
                <c:pt idx="8626">
                  <c:v/>
                </c:pt>
                <c:pt idx="8627">
                  <c:v/>
                </c:pt>
                <c:pt idx="8628">
                  <c:v/>
                </c:pt>
                <c:pt idx="8629">
                  <c:v/>
                </c:pt>
                <c:pt idx="8630">
                  <c:v/>
                </c:pt>
                <c:pt idx="8631">
                  <c:v/>
                </c:pt>
                <c:pt idx="8632">
                  <c:v/>
                </c:pt>
                <c:pt idx="8633">
                  <c:v/>
                </c:pt>
                <c:pt idx="8634">
                  <c:v/>
                </c:pt>
                <c:pt idx="8635">
                  <c:v/>
                </c:pt>
                <c:pt idx="8636">
                  <c:v/>
                </c:pt>
                <c:pt idx="8637">
                  <c:v/>
                </c:pt>
                <c:pt idx="8638">
                  <c:v/>
                </c:pt>
                <c:pt idx="8639">
                  <c:v/>
                </c:pt>
                <c:pt idx="8640">
                  <c:v/>
                </c:pt>
                <c:pt idx="8641">
                  <c:v/>
                </c:pt>
                <c:pt idx="8642">
                  <c:v/>
                </c:pt>
                <c:pt idx="8643">
                  <c:v/>
                </c:pt>
                <c:pt idx="8644">
                  <c:v/>
                </c:pt>
                <c:pt idx="8645">
                  <c:v/>
                </c:pt>
                <c:pt idx="8646">
                  <c:v/>
                </c:pt>
                <c:pt idx="8647">
                  <c:v/>
                </c:pt>
                <c:pt idx="8648">
                  <c:v/>
                </c:pt>
                <c:pt idx="8649">
                  <c:v/>
                </c:pt>
                <c:pt idx="8650">
                  <c:v/>
                </c:pt>
                <c:pt idx="8651">
                  <c:v/>
                </c:pt>
                <c:pt idx="8652">
                  <c:v/>
                </c:pt>
                <c:pt idx="8653">
                  <c:v/>
                </c:pt>
                <c:pt idx="8654">
                  <c:v/>
                </c:pt>
                <c:pt idx="8655">
                  <c:v/>
                </c:pt>
                <c:pt idx="8656">
                  <c:v/>
                </c:pt>
                <c:pt idx="8657">
                  <c:v/>
                </c:pt>
                <c:pt idx="8658">
                  <c:v/>
                </c:pt>
                <c:pt idx="8659">
                  <c:v/>
                </c:pt>
                <c:pt idx="8660">
                  <c:v/>
                </c:pt>
                <c:pt idx="8661">
                  <c:v/>
                </c:pt>
                <c:pt idx="8662">
                  <c:v/>
                </c:pt>
                <c:pt idx="8663">
                  <c:v/>
                </c:pt>
                <c:pt idx="8664">
                  <c:v/>
                </c:pt>
                <c:pt idx="8665">
                  <c:v/>
                </c:pt>
                <c:pt idx="8666">
                  <c:v/>
                </c:pt>
                <c:pt idx="8667">
                  <c:v/>
                </c:pt>
                <c:pt idx="8668">
                  <c:v/>
                </c:pt>
                <c:pt idx="8669">
                  <c:v/>
                </c:pt>
                <c:pt idx="8670">
                  <c:v/>
                </c:pt>
                <c:pt idx="8671">
                  <c:v/>
                </c:pt>
                <c:pt idx="8672">
                  <c:v/>
                </c:pt>
                <c:pt idx="8673">
                  <c:v/>
                </c:pt>
                <c:pt idx="8674">
                  <c:v/>
                </c:pt>
                <c:pt idx="8675">
                  <c:v/>
                </c:pt>
                <c:pt idx="8676">
                  <c:v/>
                </c:pt>
                <c:pt idx="8677">
                  <c:v/>
                </c:pt>
                <c:pt idx="8678">
                  <c:v/>
                </c:pt>
                <c:pt idx="8679">
                  <c:v/>
                </c:pt>
                <c:pt idx="8680">
                  <c:v/>
                </c:pt>
                <c:pt idx="8681">
                  <c:v/>
                </c:pt>
                <c:pt idx="8682">
                  <c:v/>
                </c:pt>
                <c:pt idx="8683">
                  <c:v/>
                </c:pt>
                <c:pt idx="8684">
                  <c:v/>
                </c:pt>
                <c:pt idx="8685">
                  <c:v/>
                </c:pt>
                <c:pt idx="8686">
                  <c:v/>
                </c:pt>
                <c:pt idx="8687">
                  <c:v/>
                </c:pt>
                <c:pt idx="8688">
                  <c:v/>
                </c:pt>
                <c:pt idx="8689">
                  <c:v/>
                </c:pt>
                <c:pt idx="8690">
                  <c:v/>
                </c:pt>
                <c:pt idx="8691">
                  <c:v/>
                </c:pt>
                <c:pt idx="8692">
                  <c:v/>
                </c:pt>
                <c:pt idx="8693">
                  <c:v/>
                </c:pt>
                <c:pt idx="8694">
                  <c:v/>
                </c:pt>
                <c:pt idx="8695">
                  <c:v/>
                </c:pt>
                <c:pt idx="8696">
                  <c:v/>
                </c:pt>
                <c:pt idx="8697">
                  <c:v/>
                </c:pt>
                <c:pt idx="8698">
                  <c:v/>
                </c:pt>
                <c:pt idx="8699">
                  <c:v/>
                </c:pt>
                <c:pt idx="8700">
                  <c:v/>
                </c:pt>
                <c:pt idx="8701">
                  <c:v/>
                </c:pt>
                <c:pt idx="8702">
                  <c:v/>
                </c:pt>
                <c:pt idx="8703">
                  <c:v/>
                </c:pt>
                <c:pt idx="8704">
                  <c:v/>
                </c:pt>
                <c:pt idx="8705">
                  <c:v/>
                </c:pt>
                <c:pt idx="8706">
                  <c:v/>
                </c:pt>
                <c:pt idx="8707">
                  <c:v/>
                </c:pt>
                <c:pt idx="8708">
                  <c:v/>
                </c:pt>
                <c:pt idx="8709">
                  <c:v/>
                </c:pt>
                <c:pt idx="8710">
                  <c:v/>
                </c:pt>
                <c:pt idx="8711">
                  <c:v/>
                </c:pt>
                <c:pt idx="8712">
                  <c:v/>
                </c:pt>
                <c:pt idx="8713">
                  <c:v/>
                </c:pt>
                <c:pt idx="8714">
                  <c:v/>
                </c:pt>
                <c:pt idx="8715">
                  <c:v/>
                </c:pt>
                <c:pt idx="8716">
                  <c:v/>
                </c:pt>
                <c:pt idx="8717">
                  <c:v/>
                </c:pt>
                <c:pt idx="8718">
                  <c:v/>
                </c:pt>
                <c:pt idx="8719">
                  <c:v/>
                </c:pt>
                <c:pt idx="8720">
                  <c:v/>
                </c:pt>
                <c:pt idx="8721">
                  <c:v/>
                </c:pt>
                <c:pt idx="8722">
                  <c:v/>
                </c:pt>
                <c:pt idx="8723">
                  <c:v/>
                </c:pt>
                <c:pt idx="8724">
                  <c:v/>
                </c:pt>
                <c:pt idx="8725">
                  <c:v/>
                </c:pt>
                <c:pt idx="8726">
                  <c:v/>
                </c:pt>
                <c:pt idx="8727">
                  <c:v/>
                </c:pt>
                <c:pt idx="8728">
                  <c:v/>
                </c:pt>
                <c:pt idx="8729">
                  <c:v/>
                </c:pt>
                <c:pt idx="8730">
                  <c:v/>
                </c:pt>
                <c:pt idx="8731">
                  <c:v/>
                </c:pt>
                <c:pt idx="8732">
                  <c:v/>
                </c:pt>
                <c:pt idx="8733">
                  <c:v/>
                </c:pt>
                <c:pt idx="8734">
                  <c:v/>
                </c:pt>
                <c:pt idx="8735">
                  <c:v/>
                </c:pt>
                <c:pt idx="8736">
                  <c:v/>
                </c:pt>
                <c:pt idx="8737">
                  <c:v/>
                </c:pt>
                <c:pt idx="8738">
                  <c:v/>
                </c:pt>
                <c:pt idx="8739">
                  <c:v/>
                </c:pt>
                <c:pt idx="8740">
                  <c:v/>
                </c:pt>
                <c:pt idx="8741">
                  <c:v/>
                </c:pt>
                <c:pt idx="8742">
                  <c:v/>
                </c:pt>
                <c:pt idx="8743">
                  <c:v/>
                </c:pt>
                <c:pt idx="8744">
                  <c:v/>
                </c:pt>
                <c:pt idx="8745">
                  <c:v/>
                </c:pt>
                <c:pt idx="8746">
                  <c:v/>
                </c:pt>
                <c:pt idx="8747">
                  <c:v/>
                </c:pt>
                <c:pt idx="8748">
                  <c:v/>
                </c:pt>
                <c:pt idx="8749">
                  <c:v/>
                </c:pt>
                <c:pt idx="8750">
                  <c:v/>
                </c:pt>
                <c:pt idx="8751">
                  <c:v/>
                </c:pt>
                <c:pt idx="8752">
                  <c:v/>
                </c:pt>
                <c:pt idx="8753">
                  <c:v/>
                </c:pt>
                <c:pt idx="8754">
                  <c:v/>
                </c:pt>
                <c:pt idx="8755">
                  <c:v/>
                </c:pt>
                <c:pt idx="8756">
                  <c:v/>
                </c:pt>
                <c:pt idx="8757">
                  <c:v/>
                </c:pt>
                <c:pt idx="8758">
                  <c:v/>
                </c:pt>
                <c:pt idx="8759">
                  <c:v/>
                </c:pt>
                <c:pt idx="8760">
                  <c:v/>
                </c:pt>
                <c:pt idx="8761">
                  <c:v/>
                </c:pt>
                <c:pt idx="8762">
                  <c:v/>
                </c:pt>
                <c:pt idx="8763">
                  <c:v/>
                </c:pt>
                <c:pt idx="8764">
                  <c:v/>
                </c:pt>
                <c:pt idx="8765">
                  <c:v/>
                </c:pt>
                <c:pt idx="8766">
                  <c:v/>
                </c:pt>
                <c:pt idx="8767">
                  <c:v/>
                </c:pt>
                <c:pt idx="8768">
                  <c:v/>
                </c:pt>
                <c:pt idx="8769">
                  <c:v/>
                </c:pt>
                <c:pt idx="8770">
                  <c:v/>
                </c:pt>
                <c:pt idx="8771">
                  <c:v/>
                </c:pt>
                <c:pt idx="8772">
                  <c:v/>
                </c:pt>
                <c:pt idx="8773">
                  <c:v/>
                </c:pt>
                <c:pt idx="8774">
                  <c:v/>
                </c:pt>
                <c:pt idx="8775">
                  <c:v/>
                </c:pt>
                <c:pt idx="8776">
                  <c:v/>
                </c:pt>
                <c:pt idx="8777">
                  <c:v/>
                </c:pt>
                <c:pt idx="8778">
                  <c:v/>
                </c:pt>
                <c:pt idx="8779">
                  <c:v/>
                </c:pt>
                <c:pt idx="8780">
                  <c:v/>
                </c:pt>
                <c:pt idx="8781">
                  <c:v/>
                </c:pt>
                <c:pt idx="8782">
                  <c:v/>
                </c:pt>
                <c:pt idx="8783">
                  <c:v/>
                </c:pt>
                <c:pt idx="8784">
                  <c:v/>
                </c:pt>
                <c:pt idx="8785">
                  <c:v/>
                </c:pt>
                <c:pt idx="8786">
                  <c:v/>
                </c:pt>
                <c:pt idx="8787">
                  <c:v/>
                </c:pt>
                <c:pt idx="8788">
                  <c:v/>
                </c:pt>
                <c:pt idx="8789">
                  <c:v/>
                </c:pt>
                <c:pt idx="8790">
                  <c:v/>
                </c:pt>
                <c:pt idx="8791">
                  <c:v/>
                </c:pt>
                <c:pt idx="8792">
                  <c:v/>
                </c:pt>
                <c:pt idx="8793">
                  <c:v/>
                </c:pt>
                <c:pt idx="8794">
                  <c:v/>
                </c:pt>
                <c:pt idx="8795">
                  <c:v/>
                </c:pt>
                <c:pt idx="8796">
                  <c:v/>
                </c:pt>
                <c:pt idx="8797">
                  <c:v/>
                </c:pt>
                <c:pt idx="8798">
                  <c:v/>
                </c:pt>
                <c:pt idx="8799">
                  <c:v/>
                </c:pt>
                <c:pt idx="8800">
                  <c:v/>
                </c:pt>
                <c:pt idx="8801">
                  <c:v/>
                </c:pt>
                <c:pt idx="8802">
                  <c:v/>
                </c:pt>
                <c:pt idx="8803">
                  <c:v/>
                </c:pt>
                <c:pt idx="8804">
                  <c:v/>
                </c:pt>
                <c:pt idx="8805">
                  <c:v/>
                </c:pt>
                <c:pt idx="8806">
                  <c:v/>
                </c:pt>
                <c:pt idx="8807">
                  <c:v/>
                </c:pt>
                <c:pt idx="8808">
                  <c:v/>
                </c:pt>
                <c:pt idx="8809">
                  <c:v/>
                </c:pt>
                <c:pt idx="8810">
                  <c:v/>
                </c:pt>
                <c:pt idx="8811">
                  <c:v/>
                </c:pt>
                <c:pt idx="8812">
                  <c:v/>
                </c:pt>
                <c:pt idx="8813">
                  <c:v/>
                </c:pt>
                <c:pt idx="8814">
                  <c:v/>
                </c:pt>
                <c:pt idx="8815">
                  <c:v/>
                </c:pt>
                <c:pt idx="8816">
                  <c:v/>
                </c:pt>
                <c:pt idx="8817">
                  <c:v/>
                </c:pt>
                <c:pt idx="8818">
                  <c:v/>
                </c:pt>
                <c:pt idx="8819">
                  <c:v/>
                </c:pt>
                <c:pt idx="8820">
                  <c:v/>
                </c:pt>
                <c:pt idx="8821">
                  <c:v/>
                </c:pt>
                <c:pt idx="8822">
                  <c:v/>
                </c:pt>
                <c:pt idx="8823">
                  <c:v/>
                </c:pt>
                <c:pt idx="8824">
                  <c:v/>
                </c:pt>
                <c:pt idx="8825">
                  <c:v/>
                </c:pt>
                <c:pt idx="8826">
                  <c:v/>
                </c:pt>
                <c:pt idx="8827">
                  <c:v/>
                </c:pt>
                <c:pt idx="8828">
                  <c:v/>
                </c:pt>
                <c:pt idx="8829">
                  <c:v/>
                </c:pt>
                <c:pt idx="8830">
                  <c:v/>
                </c:pt>
                <c:pt idx="8831">
                  <c:v/>
                </c:pt>
                <c:pt idx="8832">
                  <c:v/>
                </c:pt>
                <c:pt idx="8833">
                  <c:v/>
                </c:pt>
                <c:pt idx="8834">
                  <c:v/>
                </c:pt>
                <c:pt idx="8835">
                  <c:v/>
                </c:pt>
                <c:pt idx="8836">
                  <c:v/>
                </c:pt>
                <c:pt idx="8837">
                  <c:v/>
                </c:pt>
                <c:pt idx="8838">
                  <c:v/>
                </c:pt>
                <c:pt idx="8839">
                  <c:v/>
                </c:pt>
                <c:pt idx="8840">
                  <c:v/>
                </c:pt>
                <c:pt idx="8841">
                  <c:v/>
                </c:pt>
                <c:pt idx="8842">
                  <c:v/>
                </c:pt>
                <c:pt idx="8843">
                  <c:v/>
                </c:pt>
                <c:pt idx="8844">
                  <c:v/>
                </c:pt>
                <c:pt idx="8845">
                  <c:v/>
                </c:pt>
                <c:pt idx="8846">
                  <c:v/>
                </c:pt>
                <c:pt idx="8847">
                  <c:v/>
                </c:pt>
                <c:pt idx="8848">
                  <c:v/>
                </c:pt>
                <c:pt idx="8849">
                  <c:v/>
                </c:pt>
                <c:pt idx="8850">
                  <c:v/>
                </c:pt>
                <c:pt idx="8851">
                  <c:v/>
                </c:pt>
                <c:pt idx="8852">
                  <c:v/>
                </c:pt>
                <c:pt idx="8853">
                  <c:v/>
                </c:pt>
                <c:pt idx="8854">
                  <c:v/>
                </c:pt>
                <c:pt idx="8855">
                  <c:v/>
                </c:pt>
                <c:pt idx="8856">
                  <c:v/>
                </c:pt>
                <c:pt idx="8857">
                  <c:v/>
                </c:pt>
                <c:pt idx="8858">
                  <c:v/>
                </c:pt>
                <c:pt idx="8859">
                  <c:v/>
                </c:pt>
                <c:pt idx="8860">
                  <c:v/>
                </c:pt>
                <c:pt idx="8861">
                  <c:v/>
                </c:pt>
                <c:pt idx="8862">
                  <c:v/>
                </c:pt>
                <c:pt idx="8863">
                  <c:v/>
                </c:pt>
                <c:pt idx="8864">
                  <c:v/>
                </c:pt>
                <c:pt idx="8865">
                  <c:v/>
                </c:pt>
                <c:pt idx="8866">
                  <c:v/>
                </c:pt>
                <c:pt idx="8867">
                  <c:v/>
                </c:pt>
                <c:pt idx="8868">
                  <c:v/>
                </c:pt>
                <c:pt idx="8869">
                  <c:v/>
                </c:pt>
                <c:pt idx="8870">
                  <c:v/>
                </c:pt>
                <c:pt idx="8871">
                  <c:v/>
                </c:pt>
                <c:pt idx="8872">
                  <c:v/>
                </c:pt>
                <c:pt idx="8873">
                  <c:v/>
                </c:pt>
                <c:pt idx="8874">
                  <c:v/>
                </c:pt>
                <c:pt idx="8875">
                  <c:v/>
                </c:pt>
                <c:pt idx="8876">
                  <c:v/>
                </c:pt>
                <c:pt idx="8877">
                  <c:v/>
                </c:pt>
                <c:pt idx="8878">
                  <c:v/>
                </c:pt>
                <c:pt idx="8879">
                  <c:v/>
                </c:pt>
                <c:pt idx="8880">
                  <c:v/>
                </c:pt>
                <c:pt idx="8881">
                  <c:v/>
                </c:pt>
                <c:pt idx="8882">
                  <c:v/>
                </c:pt>
                <c:pt idx="8883">
                  <c:v/>
                </c:pt>
                <c:pt idx="8884">
                  <c:v/>
                </c:pt>
                <c:pt idx="8885">
                  <c:v/>
                </c:pt>
                <c:pt idx="8886">
                  <c:v/>
                </c:pt>
                <c:pt idx="8887">
                  <c:v/>
                </c:pt>
                <c:pt idx="8888">
                  <c:v/>
                </c:pt>
                <c:pt idx="8889">
                  <c:v/>
                </c:pt>
                <c:pt idx="8890">
                  <c:v/>
                </c:pt>
                <c:pt idx="8891">
                  <c:v/>
                </c:pt>
                <c:pt idx="8892">
                  <c:v/>
                </c:pt>
                <c:pt idx="8893">
                  <c:v/>
                </c:pt>
                <c:pt idx="8894">
                  <c:v/>
                </c:pt>
                <c:pt idx="8895">
                  <c:v/>
                </c:pt>
                <c:pt idx="8896">
                  <c:v/>
                </c:pt>
                <c:pt idx="8897">
                  <c:v/>
                </c:pt>
                <c:pt idx="8898">
                  <c:v/>
                </c:pt>
                <c:pt idx="8899">
                  <c:v/>
                </c:pt>
                <c:pt idx="8900">
                  <c:v/>
                </c:pt>
                <c:pt idx="8901">
                  <c:v/>
                </c:pt>
                <c:pt idx="8902">
                  <c:v/>
                </c:pt>
                <c:pt idx="8903">
                  <c:v/>
                </c:pt>
                <c:pt idx="8904">
                  <c:v/>
                </c:pt>
                <c:pt idx="8905">
                  <c:v/>
                </c:pt>
                <c:pt idx="8906">
                  <c:v/>
                </c:pt>
                <c:pt idx="8907">
                  <c:v/>
                </c:pt>
                <c:pt idx="8908">
                  <c:v/>
                </c:pt>
                <c:pt idx="8909">
                  <c:v/>
                </c:pt>
                <c:pt idx="8910">
                  <c:v/>
                </c:pt>
                <c:pt idx="8911">
                  <c:v/>
                </c:pt>
                <c:pt idx="8912">
                  <c:v/>
                </c:pt>
                <c:pt idx="8913">
                  <c:v/>
                </c:pt>
                <c:pt idx="8914">
                  <c:v/>
                </c:pt>
                <c:pt idx="8915">
                  <c:v/>
                </c:pt>
                <c:pt idx="8916">
                  <c:v/>
                </c:pt>
                <c:pt idx="8917">
                  <c:v/>
                </c:pt>
                <c:pt idx="8918">
                  <c:v/>
                </c:pt>
                <c:pt idx="8919">
                  <c:v/>
                </c:pt>
                <c:pt idx="8920">
                  <c:v/>
                </c:pt>
                <c:pt idx="8921">
                  <c:v/>
                </c:pt>
                <c:pt idx="8922">
                  <c:v/>
                </c:pt>
                <c:pt idx="8923">
                  <c:v/>
                </c:pt>
                <c:pt idx="8924">
                  <c:v/>
                </c:pt>
                <c:pt idx="8925">
                  <c:v/>
                </c:pt>
                <c:pt idx="8926">
                  <c:v/>
                </c:pt>
                <c:pt idx="8927">
                  <c:v/>
                </c:pt>
                <c:pt idx="8928">
                  <c:v/>
                </c:pt>
                <c:pt idx="8929">
                  <c:v/>
                </c:pt>
                <c:pt idx="8930">
                  <c:v/>
                </c:pt>
                <c:pt idx="8931">
                  <c:v/>
                </c:pt>
                <c:pt idx="8932">
                  <c:v/>
                </c:pt>
                <c:pt idx="8933">
                  <c:v/>
                </c:pt>
                <c:pt idx="8934">
                  <c:v/>
                </c:pt>
                <c:pt idx="8935">
                  <c:v/>
                </c:pt>
                <c:pt idx="8936">
                  <c:v/>
                </c:pt>
                <c:pt idx="8937">
                  <c:v/>
                </c:pt>
                <c:pt idx="8938">
                  <c:v/>
                </c:pt>
                <c:pt idx="8939">
                  <c:v/>
                </c:pt>
                <c:pt idx="8940">
                  <c:v/>
                </c:pt>
                <c:pt idx="8941">
                  <c:v/>
                </c:pt>
                <c:pt idx="8942">
                  <c:v/>
                </c:pt>
                <c:pt idx="8943">
                  <c:v/>
                </c:pt>
                <c:pt idx="8944">
                  <c:v/>
                </c:pt>
                <c:pt idx="8945">
                  <c:v/>
                </c:pt>
                <c:pt idx="8946">
                  <c:v/>
                </c:pt>
                <c:pt idx="8947">
                  <c:v/>
                </c:pt>
                <c:pt idx="8948">
                  <c:v/>
                </c:pt>
                <c:pt idx="8949">
                  <c:v/>
                </c:pt>
                <c:pt idx="8950">
                  <c:v/>
                </c:pt>
                <c:pt idx="8951">
                  <c:v/>
                </c:pt>
                <c:pt idx="8952">
                  <c:v/>
                </c:pt>
                <c:pt idx="8953">
                  <c:v/>
                </c:pt>
                <c:pt idx="8954">
                  <c:v/>
                </c:pt>
                <c:pt idx="8955">
                  <c:v/>
                </c:pt>
                <c:pt idx="8956">
                  <c:v/>
                </c:pt>
                <c:pt idx="8957">
                  <c:v/>
                </c:pt>
                <c:pt idx="8958">
                  <c:v/>
                </c:pt>
                <c:pt idx="8959">
                  <c:v/>
                </c:pt>
                <c:pt idx="8960">
                  <c:v/>
                </c:pt>
                <c:pt idx="8961">
                  <c:v/>
                </c:pt>
                <c:pt idx="8962">
                  <c:v/>
                </c:pt>
                <c:pt idx="8963">
                  <c:v/>
                </c:pt>
                <c:pt idx="8964">
                  <c:v/>
                </c:pt>
                <c:pt idx="8965">
                  <c:v/>
                </c:pt>
                <c:pt idx="8966">
                  <c:v/>
                </c:pt>
                <c:pt idx="8967">
                  <c:v/>
                </c:pt>
                <c:pt idx="8968">
                  <c:v/>
                </c:pt>
                <c:pt idx="8969">
                  <c:v/>
                </c:pt>
                <c:pt idx="8970">
                  <c:v/>
                </c:pt>
                <c:pt idx="8971">
                  <c:v/>
                </c:pt>
                <c:pt idx="8972">
                  <c:v/>
                </c:pt>
                <c:pt idx="8973">
                  <c:v/>
                </c:pt>
                <c:pt idx="8974">
                  <c:v/>
                </c:pt>
                <c:pt idx="8975">
                  <c:v/>
                </c:pt>
                <c:pt idx="8976">
                  <c:v/>
                </c:pt>
                <c:pt idx="8977">
                  <c:v/>
                </c:pt>
                <c:pt idx="8978">
                  <c:v/>
                </c:pt>
                <c:pt idx="8979">
                  <c:v/>
                </c:pt>
                <c:pt idx="8980">
                  <c:v/>
                </c:pt>
                <c:pt idx="8981">
                  <c:v/>
                </c:pt>
                <c:pt idx="8982">
                  <c:v/>
                </c:pt>
                <c:pt idx="8983">
                  <c:v/>
                </c:pt>
                <c:pt idx="8984">
                  <c:v/>
                </c:pt>
                <c:pt idx="8985">
                  <c:v/>
                </c:pt>
                <c:pt idx="8986">
                  <c:v/>
                </c:pt>
                <c:pt idx="8987">
                  <c:v/>
                </c:pt>
                <c:pt idx="8988">
                  <c:v/>
                </c:pt>
                <c:pt idx="8989">
                  <c:v/>
                </c:pt>
                <c:pt idx="8990">
                  <c:v/>
                </c:pt>
                <c:pt idx="8991">
                  <c:v/>
                </c:pt>
                <c:pt idx="8992">
                  <c:v/>
                </c:pt>
                <c:pt idx="8993">
                  <c:v/>
                </c:pt>
                <c:pt idx="8994">
                  <c:v/>
                </c:pt>
                <c:pt idx="8995">
                  <c:v/>
                </c:pt>
                <c:pt idx="8996">
                  <c:v/>
                </c:pt>
                <c:pt idx="8997">
                  <c:v/>
                </c:pt>
                <c:pt idx="8998">
                  <c:v/>
                </c:pt>
                <c:pt idx="8999">
                  <c:v/>
                </c:pt>
                <c:pt idx="9000">
                  <c:v>104,31</c:v>
                </c:pt>
                <c:pt idx="9001">
                  <c:v>104,39</c:v>
                </c:pt>
                <c:pt idx="9002">
                  <c:v>104,30</c:v>
                </c:pt>
                <c:pt idx="9003">
                  <c:v>104,34</c:v>
                </c:pt>
                <c:pt idx="9004">
                  <c:v>104,26</c:v>
                </c:pt>
                <c:pt idx="9005">
                  <c:v>66,98</c:v>
                </c:pt>
                <c:pt idx="9006">
                  <c:v>67,10</c:v>
                </c:pt>
                <c:pt idx="9007">
                  <c:v>104,34</c:v>
                </c:pt>
                <c:pt idx="9008">
                  <c:v>104,47</c:v>
                </c:pt>
                <c:pt idx="9009">
                  <c:v>66,94</c:v>
                </c:pt>
                <c:pt idx="9010">
                  <c:v>104,32</c:v>
                </c:pt>
                <c:pt idx="9011">
                  <c:v>104,37</c:v>
                </c:pt>
                <c:pt idx="9012">
                  <c:v>104,29</c:v>
                </c:pt>
                <c:pt idx="9013">
                  <c:v>105,25</c:v>
                </c:pt>
                <c:pt idx="9014">
                  <c:v>66,93</c:v>
                </c:pt>
                <c:pt idx="9015">
                  <c:v>66,95</c:v>
                </c:pt>
                <c:pt idx="9016">
                  <c:v>33,58</c:v>
                </c:pt>
                <c:pt idx="9017">
                  <c:v>104,29</c:v>
                </c:pt>
                <c:pt idx="9018">
                  <c:v>104,31</c:v>
                </c:pt>
                <c:pt idx="9019">
                  <c:v>33,60</c:v>
                </c:pt>
                <c:pt idx="9020">
                  <c:v>104,29</c:v>
                </c:pt>
                <c:pt idx="9021">
                  <c:v>66,94</c:v>
                </c:pt>
                <c:pt idx="9022">
                  <c:v>104,29</c:v>
                </c:pt>
                <c:pt idx="9023">
                  <c:v>104,19</c:v>
                </c:pt>
                <c:pt idx="9024">
                  <c:v>50,21</c:v>
                </c:pt>
                <c:pt idx="9025">
                  <c:v>33,59</c:v>
                </c:pt>
                <c:pt idx="9026">
                  <c:v>33,53</c:v>
                </c:pt>
                <c:pt idx="9027">
                  <c:v>66,95</c:v>
                </c:pt>
                <c:pt idx="9028">
                  <c:v>104,30</c:v>
                </c:pt>
                <c:pt idx="9029">
                  <c:v>104,32</c:v>
                </c:pt>
                <c:pt idx="9030">
                  <c:v>104,29</c:v>
                </c:pt>
                <c:pt idx="9031">
                  <c:v>66,92</c:v>
                </c:pt>
                <c:pt idx="9032">
                  <c:v>104,33</c:v>
                </c:pt>
                <c:pt idx="9033">
                  <c:v>66,94</c:v>
                </c:pt>
                <c:pt idx="9034">
                  <c:v>66,91</c:v>
                </c:pt>
                <c:pt idx="9035">
                  <c:v>66,91</c:v>
                </c:pt>
                <c:pt idx="9036">
                  <c:v>66,93</c:v>
                </c:pt>
                <c:pt idx="9037">
                  <c:v>66,96</c:v>
                </c:pt>
                <c:pt idx="9038">
                  <c:v>33,61</c:v>
                </c:pt>
                <c:pt idx="9039">
                  <c:v>104,32</c:v>
                </c:pt>
                <c:pt idx="9040">
                  <c:v>33,58</c:v>
                </c:pt>
                <c:pt idx="9041">
                  <c:v>104,33</c:v>
                </c:pt>
                <c:pt idx="9042">
                  <c:v>66,93</c:v>
                </c:pt>
                <c:pt idx="9043">
                  <c:v>67,21</c:v>
                </c:pt>
                <c:pt idx="9044">
                  <c:v>104,27</c:v>
                </c:pt>
                <c:pt idx="9045">
                  <c:v>66,91</c:v>
                </c:pt>
                <c:pt idx="9046">
                  <c:v>66,94</c:v>
                </c:pt>
                <c:pt idx="9047">
                  <c:v>66,92</c:v>
                </c:pt>
                <c:pt idx="9048">
                  <c:v>104,33</c:v>
                </c:pt>
                <c:pt idx="9049">
                  <c:v>104,34</c:v>
                </c:pt>
                <c:pt idx="9050">
                  <c:v>104,29</c:v>
                </c:pt>
                <c:pt idx="9051">
                  <c:v>66,92</c:v>
                </c:pt>
                <c:pt idx="9052">
                  <c:v>0,19</c:v>
                </c:pt>
                <c:pt idx="9053">
                  <c:v>104,40</c:v>
                </c:pt>
                <c:pt idx="9054">
                  <c:v>0,23</c:v>
                </c:pt>
                <c:pt idx="9055">
                  <c:v>66,93</c:v>
                </c:pt>
                <c:pt idx="9056">
                  <c:v>0,22</c:v>
                </c:pt>
                <c:pt idx="9057">
                  <c:v>104,27</c:v>
                </c:pt>
                <c:pt idx="9058">
                  <c:v>33,55</c:v>
                </c:pt>
                <c:pt idx="9059">
                  <c:v>104,30</c:v>
                </c:pt>
                <c:pt idx="9060">
                  <c:v>66,96</c:v>
                </c:pt>
                <c:pt idx="9061">
                  <c:v>33,60</c:v>
                </c:pt>
                <c:pt idx="9062">
                  <c:v>33,55</c:v>
                </c:pt>
                <c:pt idx="9063">
                  <c:v>66,97</c:v>
                </c:pt>
                <c:pt idx="9064">
                  <c:v>33,56</c:v>
                </c:pt>
                <c:pt idx="9065">
                  <c:v>25,18</c:v>
                </c:pt>
                <c:pt idx="9066">
                  <c:v>33,56</c:v>
                </c:pt>
                <c:pt idx="9067">
                  <c:v>33,59</c:v>
                </c:pt>
                <c:pt idx="9068">
                  <c:v>0,00</c:v>
                </c:pt>
                <c:pt idx="9069">
                  <c:v>33,57</c:v>
                </c:pt>
                <c:pt idx="9070">
                  <c:v>33,58</c:v>
                </c:pt>
                <c:pt idx="9071">
                  <c:v>75,22</c:v>
                </c:pt>
                <c:pt idx="9072">
                  <c:v>33,43</c:v>
                </c:pt>
                <c:pt idx="9073">
                  <c:v>104,29</c:v>
                </c:pt>
                <c:pt idx="9074">
                  <c:v>104,27</c:v>
                </c:pt>
                <c:pt idx="9075">
                  <c:v>104,26</c:v>
                </c:pt>
                <c:pt idx="9076">
                  <c:v>0,20</c:v>
                </c:pt>
                <c:pt idx="9077">
                  <c:v>66,91</c:v>
                </c:pt>
                <c:pt idx="9078">
                  <c:v>0,00</c:v>
                </c:pt>
                <c:pt idx="9079">
                  <c:v>0,14</c:v>
                </c:pt>
                <c:pt idx="9080">
                  <c:v>16,88</c:v>
                </c:pt>
                <c:pt idx="9081">
                  <c:v>0,19</c:v>
                </c:pt>
                <c:pt idx="9082">
                  <c:v>0,13</c:v>
                </c:pt>
                <c:pt idx="9083">
                  <c:v>0,12</c:v>
                </c:pt>
                <c:pt idx="9084">
                  <c:v>0,00</c:v>
                </c:pt>
                <c:pt idx="9085">
                  <c:v>103,39</c:v>
                </c:pt>
                <c:pt idx="9086">
                  <c:v>0,23</c:v>
                </c:pt>
                <c:pt idx="9087">
                  <c:v>0,20</c:v>
                </c:pt>
                <c:pt idx="9088">
                  <c:v>0,21</c:v>
                </c:pt>
                <c:pt idx="9089">
                  <c:v>66,93</c:v>
                </c:pt>
                <c:pt idx="9090">
                  <c:v>66,93</c:v>
                </c:pt>
                <c:pt idx="9091">
                  <c:v>33,56</c:v>
                </c:pt>
                <c:pt idx="9092">
                  <c:v>50,36</c:v>
                </c:pt>
                <c:pt idx="9093">
                  <c:v>33,48</c:v>
                </c:pt>
                <c:pt idx="9094">
                  <c:v>66,91</c:v>
                </c:pt>
                <c:pt idx="9095">
                  <c:v>16,88</c:v>
                </c:pt>
                <c:pt idx="9096">
                  <c:v>0,00</c:v>
                </c:pt>
                <c:pt idx="9097">
                  <c:v>33,58</c:v>
                </c:pt>
                <c:pt idx="9098">
                  <c:v>33,57</c:v>
                </c:pt>
                <c:pt idx="9099">
                  <c:v>33,56</c:v>
                </c:pt>
                <c:pt idx="9100">
                  <c:v>33,54</c:v>
                </c:pt>
                <c:pt idx="9101">
                  <c:v>66,94</c:v>
                </c:pt>
                <c:pt idx="9102">
                  <c:v>0,23</c:v>
                </c:pt>
                <c:pt idx="9103">
                  <c:v>0,17</c:v>
                </c:pt>
                <c:pt idx="9104">
                  <c:v>0,17</c:v>
                </c:pt>
                <c:pt idx="9105">
                  <c:v>0,19</c:v>
                </c:pt>
                <c:pt idx="9106">
                  <c:v>0,00</c:v>
                </c:pt>
                <c:pt idx="9107">
                  <c:v>33,57</c:v>
                </c:pt>
                <c:pt idx="9108">
                  <c:v>0,21</c:v>
                </c:pt>
                <c:pt idx="9109">
                  <c:v>66,92</c:v>
                </c:pt>
                <c:pt idx="9110">
                  <c:v>0,22</c:v>
                </c:pt>
                <c:pt idx="9111">
                  <c:v>33,58</c:v>
                </c:pt>
                <c:pt idx="9112">
                  <c:v>0,21</c:v>
                </c:pt>
                <c:pt idx="9113">
                  <c:v>33,58</c:v>
                </c:pt>
                <c:pt idx="9114">
                  <c:v>33,56</c:v>
                </c:pt>
                <c:pt idx="9115">
                  <c:v>33,54</c:v>
                </c:pt>
                <c:pt idx="9116">
                  <c:v>66,92</c:v>
                </c:pt>
                <c:pt idx="9117">
                  <c:v>0,23</c:v>
                </c:pt>
                <c:pt idx="9118">
                  <c:v>66,94</c:v>
                </c:pt>
                <c:pt idx="9119">
                  <c:v>66,92</c:v>
                </c:pt>
                <c:pt idx="9120">
                  <c:v>0,00</c:v>
                </c:pt>
                <c:pt idx="9121">
                  <c:v>0,00</c:v>
                </c:pt>
                <c:pt idx="9122">
                  <c:v>33,58</c:v>
                </c:pt>
                <c:pt idx="9123">
                  <c:v>33,59</c:v>
                </c:pt>
                <c:pt idx="9124">
                  <c:v>0,24</c:v>
                </c:pt>
                <c:pt idx="9125">
                  <c:v>33,59</c:v>
                </c:pt>
                <c:pt idx="9126">
                  <c:v>0,00</c:v>
                </c:pt>
                <c:pt idx="9127">
                  <c:v>0,09</c:v>
                </c:pt>
                <c:pt idx="9128">
                  <c:v>0,15</c:v>
                </c:pt>
                <c:pt idx="9129">
                  <c:v>0,17</c:v>
                </c:pt>
                <c:pt idx="9130">
                  <c:v>0,16</c:v>
                </c:pt>
                <c:pt idx="9131">
                  <c:v>33,54</c:v>
                </c:pt>
                <c:pt idx="9132">
                  <c:v>0,00</c:v>
                </c:pt>
                <c:pt idx="9133">
                  <c:v>0,00</c:v>
                </c:pt>
                <c:pt idx="9134">
                  <c:v>0,22</c:v>
                </c:pt>
                <c:pt idx="9135">
                  <c:v>0,21</c:v>
                </c:pt>
                <c:pt idx="9136">
                  <c:v>0,24</c:v>
                </c:pt>
                <c:pt idx="9137">
                  <c:v>0,12</c:v>
                </c:pt>
                <c:pt idx="9138">
                  <c:v>0,10</c:v>
                </c:pt>
                <c:pt idx="9139">
                  <c:v>0,14</c:v>
                </c:pt>
                <c:pt idx="9140">
                  <c:v>0,00</c:v>
                </c:pt>
                <c:pt idx="9141">
                  <c:v>0,16</c:v>
                </c:pt>
                <c:pt idx="9142">
                  <c:v>0,00</c:v>
                </c:pt>
                <c:pt idx="9143">
                  <c:v>0,00</c:v>
                </c:pt>
                <c:pt idx="9144">
                  <c:v>0,00</c:v>
                </c:pt>
                <c:pt idx="9145">
                  <c:v>0,00</c:v>
                </c:pt>
                <c:pt idx="9146">
                  <c:v>0,00</c:v>
                </c:pt>
                <c:pt idx="9147">
                  <c:v/>
                </c:pt>
                <c:pt idx="9148">
                  <c:v/>
                </c:pt>
                <c:pt idx="9149">
                  <c:v/>
                </c:pt>
                <c:pt idx="9150">
                  <c:v/>
                </c:pt>
                <c:pt idx="9151">
                  <c:v/>
                </c:pt>
                <c:pt idx="9152">
                  <c:v/>
                </c:pt>
                <c:pt idx="9153">
                  <c:v/>
                </c:pt>
                <c:pt idx="9154">
                  <c:v/>
                </c:pt>
                <c:pt idx="9155">
                  <c:v/>
                </c:pt>
                <c:pt idx="9156">
                  <c:v/>
                </c:pt>
                <c:pt idx="9157">
                  <c:v/>
                </c:pt>
                <c:pt idx="9158">
                  <c:v/>
                </c:pt>
                <c:pt idx="9159">
                  <c:v/>
                </c:pt>
                <c:pt idx="9160">
                  <c:v/>
                </c:pt>
                <c:pt idx="9161">
                  <c:v/>
                </c:pt>
                <c:pt idx="9162">
                  <c:v/>
                </c:pt>
                <c:pt idx="9163">
                  <c:v/>
                </c:pt>
                <c:pt idx="9164">
                  <c:v/>
                </c:pt>
                <c:pt idx="9165">
                  <c:v/>
                </c:pt>
                <c:pt idx="9166">
                  <c:v/>
                </c:pt>
                <c:pt idx="9167">
                  <c:v/>
                </c:pt>
                <c:pt idx="9168">
                  <c:v/>
                </c:pt>
                <c:pt idx="9169">
                  <c:v/>
                </c:pt>
                <c:pt idx="9170">
                  <c:v/>
                </c:pt>
                <c:pt idx="9171">
                  <c:v/>
                </c:pt>
                <c:pt idx="9172">
                  <c:v/>
                </c:pt>
                <c:pt idx="9173">
                  <c:v/>
                </c:pt>
                <c:pt idx="9174">
                  <c:v/>
                </c:pt>
                <c:pt idx="9175">
                  <c:v/>
                </c:pt>
                <c:pt idx="9176">
                  <c:v/>
                </c:pt>
                <c:pt idx="9177">
                  <c:v/>
                </c:pt>
                <c:pt idx="9178">
                  <c:v/>
                </c:pt>
                <c:pt idx="9179">
                  <c:v/>
                </c:pt>
                <c:pt idx="9180">
                  <c:v/>
                </c:pt>
                <c:pt idx="9181">
                  <c:v/>
                </c:pt>
                <c:pt idx="9182">
                  <c:v/>
                </c:pt>
                <c:pt idx="9183">
                  <c:v/>
                </c:pt>
                <c:pt idx="9184">
                  <c:v/>
                </c:pt>
                <c:pt idx="9185">
                  <c:v/>
                </c:pt>
                <c:pt idx="9186">
                  <c:v/>
                </c:pt>
                <c:pt idx="9187">
                  <c:v/>
                </c:pt>
                <c:pt idx="9188">
                  <c:v/>
                </c:pt>
                <c:pt idx="9189">
                  <c:v/>
                </c:pt>
                <c:pt idx="9190">
                  <c:v/>
                </c:pt>
                <c:pt idx="9191">
                  <c:v/>
                </c:pt>
                <c:pt idx="9192">
                  <c:v/>
                </c:pt>
                <c:pt idx="9193">
                  <c:v/>
                </c:pt>
                <c:pt idx="9194">
                  <c:v/>
                </c:pt>
                <c:pt idx="9195">
                  <c:v/>
                </c:pt>
                <c:pt idx="9196">
                  <c:v/>
                </c:pt>
                <c:pt idx="9197">
                  <c:v/>
                </c:pt>
                <c:pt idx="9198">
                  <c:v/>
                </c:pt>
                <c:pt idx="9199">
                  <c:v/>
                </c:pt>
                <c:pt idx="9200">
                  <c:v/>
                </c:pt>
                <c:pt idx="9201">
                  <c:v/>
                </c:pt>
                <c:pt idx="9202">
                  <c:v/>
                </c:pt>
                <c:pt idx="9203">
                  <c:v/>
                </c:pt>
                <c:pt idx="9204">
                  <c:v/>
                </c:pt>
                <c:pt idx="9205">
                  <c:v/>
                </c:pt>
                <c:pt idx="9206">
                  <c:v/>
                </c:pt>
                <c:pt idx="9207">
                  <c:v/>
                </c:pt>
                <c:pt idx="9208">
                  <c:v/>
                </c:pt>
                <c:pt idx="9209">
                  <c:v/>
                </c:pt>
                <c:pt idx="9210">
                  <c:v/>
                </c:pt>
                <c:pt idx="9211">
                  <c:v/>
                </c:pt>
                <c:pt idx="9212">
                  <c:v/>
                </c:pt>
                <c:pt idx="9213">
                  <c:v/>
                </c:pt>
                <c:pt idx="9214">
                  <c:v/>
                </c:pt>
                <c:pt idx="9215">
                  <c:v/>
                </c:pt>
                <c:pt idx="9216">
                  <c:v/>
                </c:pt>
                <c:pt idx="9217">
                  <c:v/>
                </c:pt>
                <c:pt idx="9218">
                  <c:v/>
                </c:pt>
                <c:pt idx="9219">
                  <c:v/>
                </c:pt>
                <c:pt idx="9220">
                  <c:v/>
                </c:pt>
                <c:pt idx="9221">
                  <c:v/>
                </c:pt>
                <c:pt idx="9222">
                  <c:v/>
                </c:pt>
                <c:pt idx="9223">
                  <c:v/>
                </c:pt>
                <c:pt idx="9224">
                  <c:v/>
                </c:pt>
                <c:pt idx="9225">
                  <c:v/>
                </c:pt>
                <c:pt idx="9226">
                  <c:v/>
                </c:pt>
                <c:pt idx="9227">
                  <c:v/>
                </c:pt>
                <c:pt idx="9228">
                  <c:v/>
                </c:pt>
                <c:pt idx="9229">
                  <c:v/>
                </c:pt>
                <c:pt idx="9230">
                  <c:v/>
                </c:pt>
                <c:pt idx="9231">
                  <c:v/>
                </c:pt>
                <c:pt idx="9232">
                  <c:v/>
                </c:pt>
                <c:pt idx="9233">
                  <c:v/>
                </c:pt>
                <c:pt idx="9234">
                  <c:v/>
                </c:pt>
                <c:pt idx="9235">
                  <c:v/>
                </c:pt>
                <c:pt idx="9236">
                  <c:v/>
                </c:pt>
                <c:pt idx="9237">
                  <c:v/>
                </c:pt>
                <c:pt idx="9238">
                  <c:v/>
                </c:pt>
                <c:pt idx="9239">
                  <c:v/>
                </c:pt>
                <c:pt idx="9240">
                  <c:v/>
                </c:pt>
                <c:pt idx="9241">
                  <c:v/>
                </c:pt>
                <c:pt idx="9242">
                  <c:v/>
                </c:pt>
                <c:pt idx="9243">
                  <c:v/>
                </c:pt>
                <c:pt idx="9244">
                  <c:v/>
                </c:pt>
                <c:pt idx="9245">
                  <c:v/>
                </c:pt>
                <c:pt idx="9246">
                  <c:v/>
                </c:pt>
                <c:pt idx="9247">
                  <c:v/>
                </c:pt>
                <c:pt idx="9248">
                  <c:v/>
                </c:pt>
                <c:pt idx="9249">
                  <c:v/>
                </c:pt>
                <c:pt idx="9250">
                  <c:v/>
                </c:pt>
                <c:pt idx="9251">
                  <c:v/>
                </c:pt>
                <c:pt idx="9252">
                  <c:v/>
                </c:pt>
                <c:pt idx="9253">
                  <c:v/>
                </c:pt>
                <c:pt idx="9254">
                  <c:v/>
                </c:pt>
                <c:pt idx="9255">
                  <c:v/>
                </c:pt>
                <c:pt idx="9256">
                  <c:v/>
                </c:pt>
                <c:pt idx="9257">
                  <c:v/>
                </c:pt>
                <c:pt idx="9258">
                  <c:v/>
                </c:pt>
                <c:pt idx="9259">
                  <c:v/>
                </c:pt>
                <c:pt idx="9260">
                  <c:v/>
                </c:pt>
                <c:pt idx="9261">
                  <c:v/>
                </c:pt>
                <c:pt idx="9262">
                  <c:v/>
                </c:pt>
                <c:pt idx="9263">
                  <c:v/>
                </c:pt>
                <c:pt idx="9264">
                  <c:v/>
                </c:pt>
                <c:pt idx="9265">
                  <c:v/>
                </c:pt>
                <c:pt idx="9266">
                  <c:v/>
                </c:pt>
                <c:pt idx="9267">
                  <c:v/>
                </c:pt>
                <c:pt idx="9268">
                  <c:v/>
                </c:pt>
                <c:pt idx="9269">
                  <c:v/>
                </c:pt>
                <c:pt idx="9270">
                  <c:v/>
                </c:pt>
                <c:pt idx="9271">
                  <c:v/>
                </c:pt>
                <c:pt idx="9272">
                  <c:v/>
                </c:pt>
                <c:pt idx="9273">
                  <c:v/>
                </c:pt>
                <c:pt idx="9274">
                  <c:v/>
                </c:pt>
                <c:pt idx="9275">
                  <c:v/>
                </c:pt>
                <c:pt idx="9276">
                  <c:v/>
                </c:pt>
                <c:pt idx="9277">
                  <c:v/>
                </c:pt>
                <c:pt idx="9278">
                  <c:v/>
                </c:pt>
                <c:pt idx="9279">
                  <c:v/>
                </c:pt>
                <c:pt idx="9280">
                  <c:v/>
                </c:pt>
                <c:pt idx="9281">
                  <c:v/>
                </c:pt>
                <c:pt idx="9282">
                  <c:v/>
                </c:pt>
                <c:pt idx="9283">
                  <c:v/>
                </c:pt>
                <c:pt idx="9284">
                  <c:v/>
                </c:pt>
                <c:pt idx="9285">
                  <c:v/>
                </c:pt>
                <c:pt idx="9286">
                  <c:v/>
                </c:pt>
                <c:pt idx="9287">
                  <c:v/>
                </c:pt>
                <c:pt idx="9288">
                  <c:v/>
                </c:pt>
                <c:pt idx="9289">
                  <c:v/>
                </c:pt>
                <c:pt idx="9290">
                  <c:v/>
                </c:pt>
                <c:pt idx="9291">
                  <c:v/>
                </c:pt>
                <c:pt idx="9292">
                  <c:v/>
                </c:pt>
                <c:pt idx="9293">
                  <c:v/>
                </c:pt>
                <c:pt idx="9294">
                  <c:v/>
                </c:pt>
                <c:pt idx="9295">
                  <c:v/>
                </c:pt>
                <c:pt idx="9296">
                  <c:v/>
                </c:pt>
                <c:pt idx="9297">
                  <c:v/>
                </c:pt>
                <c:pt idx="9298">
                  <c:v/>
                </c:pt>
                <c:pt idx="9299">
                  <c:v/>
                </c:pt>
                <c:pt idx="9300">
                  <c:v/>
                </c:pt>
                <c:pt idx="9301">
                  <c:v/>
                </c:pt>
                <c:pt idx="9302">
                  <c:v/>
                </c:pt>
                <c:pt idx="9303">
                  <c:v/>
                </c:pt>
                <c:pt idx="9304">
                  <c:v/>
                </c:pt>
                <c:pt idx="9305">
                  <c:v/>
                </c:pt>
                <c:pt idx="9306">
                  <c:v/>
                </c:pt>
                <c:pt idx="9307">
                  <c:v/>
                </c:pt>
                <c:pt idx="9308">
                  <c:v/>
                </c:pt>
                <c:pt idx="9309">
                  <c:v/>
                </c:pt>
                <c:pt idx="9310">
                  <c:v/>
                </c:pt>
                <c:pt idx="9311">
                  <c:v/>
                </c:pt>
                <c:pt idx="9312">
                  <c:v/>
                </c:pt>
                <c:pt idx="9313">
                  <c:v/>
                </c:pt>
                <c:pt idx="9314">
                  <c:v/>
                </c:pt>
                <c:pt idx="9315">
                  <c:v/>
                </c:pt>
                <c:pt idx="9316">
                  <c:v/>
                </c:pt>
                <c:pt idx="9317">
                  <c:v/>
                </c:pt>
                <c:pt idx="9318">
                  <c:v/>
                </c:pt>
                <c:pt idx="9319">
                  <c:v/>
                </c:pt>
                <c:pt idx="9320">
                  <c:v/>
                </c:pt>
                <c:pt idx="9321">
                  <c:v/>
                </c:pt>
                <c:pt idx="9322">
                  <c:v/>
                </c:pt>
                <c:pt idx="9323">
                  <c:v/>
                </c:pt>
                <c:pt idx="9324">
                  <c:v/>
                </c:pt>
                <c:pt idx="9325">
                  <c:v/>
                </c:pt>
                <c:pt idx="9326">
                  <c:v/>
                </c:pt>
                <c:pt idx="9327">
                  <c:v/>
                </c:pt>
                <c:pt idx="9328">
                  <c:v/>
                </c:pt>
                <c:pt idx="9329">
                  <c:v/>
                </c:pt>
                <c:pt idx="9330">
                  <c:v/>
                </c:pt>
                <c:pt idx="9331">
                  <c:v/>
                </c:pt>
                <c:pt idx="9332">
                  <c:v/>
                </c:pt>
                <c:pt idx="9333">
                  <c:v/>
                </c:pt>
                <c:pt idx="9334">
                  <c:v/>
                </c:pt>
                <c:pt idx="9335">
                  <c:v/>
                </c:pt>
                <c:pt idx="9336">
                  <c:v/>
                </c:pt>
                <c:pt idx="9337">
                  <c:v/>
                </c:pt>
                <c:pt idx="9338">
                  <c:v/>
                </c:pt>
                <c:pt idx="9339">
                  <c:v/>
                </c:pt>
                <c:pt idx="9340">
                  <c:v/>
                </c:pt>
                <c:pt idx="9341">
                  <c:v/>
                </c:pt>
                <c:pt idx="9342">
                  <c:v/>
                </c:pt>
                <c:pt idx="9343">
                  <c:v/>
                </c:pt>
                <c:pt idx="9344">
                  <c:v/>
                </c:pt>
                <c:pt idx="9345">
                  <c:v/>
                </c:pt>
                <c:pt idx="9346">
                  <c:v/>
                </c:pt>
                <c:pt idx="9347">
                  <c:v/>
                </c:pt>
                <c:pt idx="9348">
                  <c:v/>
                </c:pt>
                <c:pt idx="9349">
                  <c:v/>
                </c:pt>
                <c:pt idx="9350">
                  <c:v/>
                </c:pt>
                <c:pt idx="9351">
                  <c:v/>
                </c:pt>
                <c:pt idx="9352">
                  <c:v/>
                </c:pt>
                <c:pt idx="9353">
                  <c:v/>
                </c:pt>
                <c:pt idx="9354">
                  <c:v/>
                </c:pt>
                <c:pt idx="9355">
                  <c:v/>
                </c:pt>
                <c:pt idx="9356">
                  <c:v/>
                </c:pt>
                <c:pt idx="9357">
                  <c:v/>
                </c:pt>
                <c:pt idx="9358">
                  <c:v/>
                </c:pt>
                <c:pt idx="9359">
                  <c:v/>
                </c:pt>
                <c:pt idx="9360">
                  <c:v/>
                </c:pt>
                <c:pt idx="9361">
                  <c:v/>
                </c:pt>
                <c:pt idx="9362">
                  <c:v/>
                </c:pt>
                <c:pt idx="9363">
                  <c:v/>
                </c:pt>
                <c:pt idx="9364">
                  <c:v/>
                </c:pt>
                <c:pt idx="9365">
                  <c:v/>
                </c:pt>
                <c:pt idx="9366">
                  <c:v/>
                </c:pt>
                <c:pt idx="9367">
                  <c:v/>
                </c:pt>
                <c:pt idx="9368">
                  <c:v/>
                </c:pt>
                <c:pt idx="9369">
                  <c:v/>
                </c:pt>
                <c:pt idx="9370">
                  <c:v/>
                </c:pt>
                <c:pt idx="9371">
                  <c:v/>
                </c:pt>
                <c:pt idx="9372">
                  <c:v/>
                </c:pt>
                <c:pt idx="9373">
                  <c:v/>
                </c:pt>
                <c:pt idx="9374">
                  <c:v/>
                </c:pt>
                <c:pt idx="9375">
                  <c:v/>
                </c:pt>
                <c:pt idx="9376">
                  <c:v/>
                </c:pt>
                <c:pt idx="9377">
                  <c:v/>
                </c:pt>
                <c:pt idx="9378">
                  <c:v/>
                </c:pt>
                <c:pt idx="9379">
                  <c:v/>
                </c:pt>
                <c:pt idx="9380">
                  <c:v/>
                </c:pt>
                <c:pt idx="9381">
                  <c:v/>
                </c:pt>
                <c:pt idx="9382">
                  <c:v/>
                </c:pt>
                <c:pt idx="9383">
                  <c:v/>
                </c:pt>
                <c:pt idx="9384">
                  <c:v/>
                </c:pt>
                <c:pt idx="9385">
                  <c:v/>
                </c:pt>
                <c:pt idx="9386">
                  <c:v/>
                </c:pt>
                <c:pt idx="9387">
                  <c:v/>
                </c:pt>
                <c:pt idx="9388">
                  <c:v/>
                </c:pt>
                <c:pt idx="9389">
                  <c:v/>
                </c:pt>
                <c:pt idx="9390">
                  <c:v/>
                </c:pt>
                <c:pt idx="9391">
                  <c:v/>
                </c:pt>
                <c:pt idx="9392">
                  <c:v/>
                </c:pt>
                <c:pt idx="9393">
                  <c:v/>
                </c:pt>
                <c:pt idx="9394">
                  <c:v/>
                </c:pt>
                <c:pt idx="9395">
                  <c:v/>
                </c:pt>
                <c:pt idx="9396">
                  <c:v/>
                </c:pt>
                <c:pt idx="9397">
                  <c:v/>
                </c:pt>
                <c:pt idx="9398">
                  <c:v/>
                </c:pt>
                <c:pt idx="9399">
                  <c:v/>
                </c:pt>
                <c:pt idx="9400">
                  <c:v/>
                </c:pt>
                <c:pt idx="9401">
                  <c:v/>
                </c:pt>
                <c:pt idx="9402">
                  <c:v/>
                </c:pt>
                <c:pt idx="9403">
                  <c:v/>
                </c:pt>
                <c:pt idx="9404">
                  <c:v/>
                </c:pt>
                <c:pt idx="9405">
                  <c:v/>
                </c:pt>
                <c:pt idx="9406">
                  <c:v/>
                </c:pt>
                <c:pt idx="9407">
                  <c:v/>
                </c:pt>
                <c:pt idx="9408">
                  <c:v/>
                </c:pt>
                <c:pt idx="9409">
                  <c:v/>
                </c:pt>
                <c:pt idx="9410">
                  <c:v/>
                </c:pt>
                <c:pt idx="9411">
                  <c:v/>
                </c:pt>
                <c:pt idx="9412">
                  <c:v/>
                </c:pt>
                <c:pt idx="9413">
                  <c:v/>
                </c:pt>
                <c:pt idx="9414">
                  <c:v/>
                </c:pt>
                <c:pt idx="9415">
                  <c:v/>
                </c:pt>
                <c:pt idx="9416">
                  <c:v/>
                </c:pt>
                <c:pt idx="9417">
                  <c:v/>
                </c:pt>
                <c:pt idx="9418">
                  <c:v/>
                </c:pt>
                <c:pt idx="9419">
                  <c:v/>
                </c:pt>
                <c:pt idx="9420">
                  <c:v/>
                </c:pt>
                <c:pt idx="9421">
                  <c:v/>
                </c:pt>
                <c:pt idx="9422">
                  <c:v/>
                </c:pt>
                <c:pt idx="9423">
                  <c:v/>
                </c:pt>
                <c:pt idx="9424">
                  <c:v/>
                </c:pt>
                <c:pt idx="9425">
                  <c:v/>
                </c:pt>
                <c:pt idx="9426">
                  <c:v/>
                </c:pt>
                <c:pt idx="9427">
                  <c:v/>
                </c:pt>
                <c:pt idx="9428">
                  <c:v/>
                </c:pt>
                <c:pt idx="9429">
                  <c:v/>
                </c:pt>
                <c:pt idx="9430">
                  <c:v/>
                </c:pt>
                <c:pt idx="9431">
                  <c:v/>
                </c:pt>
                <c:pt idx="9432">
                  <c:v/>
                </c:pt>
                <c:pt idx="9433">
                  <c:v/>
                </c:pt>
                <c:pt idx="9434">
                  <c:v/>
                </c:pt>
                <c:pt idx="9435">
                  <c:v/>
                </c:pt>
                <c:pt idx="9436">
                  <c:v/>
                </c:pt>
                <c:pt idx="9437">
                  <c:v/>
                </c:pt>
                <c:pt idx="9438">
                  <c:v/>
                </c:pt>
                <c:pt idx="9439">
                  <c:v/>
                </c:pt>
                <c:pt idx="9440">
                  <c:v/>
                </c:pt>
                <c:pt idx="9441">
                  <c:v/>
                </c:pt>
                <c:pt idx="9442">
                  <c:v/>
                </c:pt>
                <c:pt idx="9443">
                  <c:v/>
                </c:pt>
                <c:pt idx="9444">
                  <c:v/>
                </c:pt>
                <c:pt idx="9445">
                  <c:v/>
                </c:pt>
                <c:pt idx="9446">
                  <c:v/>
                </c:pt>
                <c:pt idx="9447">
                  <c:v/>
                </c:pt>
                <c:pt idx="9448">
                  <c:v/>
                </c:pt>
                <c:pt idx="9449">
                  <c:v/>
                </c:pt>
                <c:pt idx="9450">
                  <c:v/>
                </c:pt>
                <c:pt idx="9451">
                  <c:v/>
                </c:pt>
                <c:pt idx="9452">
                  <c:v/>
                </c:pt>
                <c:pt idx="9453">
                  <c:v/>
                </c:pt>
                <c:pt idx="9454">
                  <c:v/>
                </c:pt>
                <c:pt idx="9455">
                  <c:v/>
                </c:pt>
                <c:pt idx="9456">
                  <c:v/>
                </c:pt>
                <c:pt idx="9457">
                  <c:v/>
                </c:pt>
                <c:pt idx="9458">
                  <c:v/>
                </c:pt>
                <c:pt idx="9459">
                  <c:v/>
                </c:pt>
                <c:pt idx="9460">
                  <c:v/>
                </c:pt>
                <c:pt idx="9461">
                  <c:v/>
                </c:pt>
                <c:pt idx="9462">
                  <c:v/>
                </c:pt>
                <c:pt idx="9463">
                  <c:v/>
                </c:pt>
                <c:pt idx="9464">
                  <c:v/>
                </c:pt>
                <c:pt idx="9465">
                  <c:v/>
                </c:pt>
                <c:pt idx="9466">
                  <c:v/>
                </c:pt>
                <c:pt idx="9467">
                  <c:v/>
                </c:pt>
                <c:pt idx="9468">
                  <c:v/>
                </c:pt>
                <c:pt idx="9469">
                  <c:v/>
                </c:pt>
                <c:pt idx="9470">
                  <c:v/>
                </c:pt>
                <c:pt idx="9471">
                  <c:v/>
                </c:pt>
                <c:pt idx="9472">
                  <c:v/>
                </c:pt>
                <c:pt idx="9473">
                  <c:v/>
                </c:pt>
                <c:pt idx="9474">
                  <c:v/>
                </c:pt>
                <c:pt idx="9475">
                  <c:v/>
                </c:pt>
                <c:pt idx="9476">
                  <c:v/>
                </c:pt>
                <c:pt idx="9477">
                  <c:v/>
                </c:pt>
                <c:pt idx="9478">
                  <c:v/>
                </c:pt>
                <c:pt idx="9479">
                  <c:v/>
                </c:pt>
                <c:pt idx="9480">
                  <c:v/>
                </c:pt>
                <c:pt idx="9481">
                  <c:v/>
                </c:pt>
                <c:pt idx="9482">
                  <c:v/>
                </c:pt>
                <c:pt idx="9483">
                  <c:v/>
                </c:pt>
                <c:pt idx="9484">
                  <c:v/>
                </c:pt>
                <c:pt idx="9485">
                  <c:v/>
                </c:pt>
                <c:pt idx="9486">
                  <c:v/>
                </c:pt>
                <c:pt idx="9487">
                  <c:v/>
                </c:pt>
                <c:pt idx="9488">
                  <c:v/>
                </c:pt>
                <c:pt idx="9489">
                  <c:v/>
                </c:pt>
                <c:pt idx="9490">
                  <c:v/>
                </c:pt>
                <c:pt idx="9491">
                  <c:v/>
                </c:pt>
                <c:pt idx="9492">
                  <c:v/>
                </c:pt>
                <c:pt idx="9493">
                  <c:v/>
                </c:pt>
                <c:pt idx="9494">
                  <c:v/>
                </c:pt>
                <c:pt idx="9495">
                  <c:v/>
                </c:pt>
                <c:pt idx="9496">
                  <c:v/>
                </c:pt>
                <c:pt idx="9497">
                  <c:v/>
                </c:pt>
                <c:pt idx="9498">
                  <c:v/>
                </c:pt>
                <c:pt idx="9499">
                  <c:v/>
                </c:pt>
                <c:pt idx="9500">
                  <c:v/>
                </c:pt>
                <c:pt idx="9501">
                  <c:v/>
                </c:pt>
                <c:pt idx="9502">
                  <c:v/>
                </c:pt>
                <c:pt idx="9503">
                  <c:v/>
                </c:pt>
                <c:pt idx="9504">
                  <c:v/>
                </c:pt>
                <c:pt idx="9505">
                  <c:v/>
                </c:pt>
                <c:pt idx="9506">
                  <c:v/>
                </c:pt>
                <c:pt idx="9507">
                  <c:v/>
                </c:pt>
                <c:pt idx="9508">
                  <c:v/>
                </c:pt>
                <c:pt idx="9509">
                  <c:v/>
                </c:pt>
                <c:pt idx="9510">
                  <c:v/>
                </c:pt>
                <c:pt idx="9511">
                  <c:v/>
                </c:pt>
                <c:pt idx="9512">
                  <c:v/>
                </c:pt>
                <c:pt idx="9513">
                  <c:v/>
                </c:pt>
                <c:pt idx="9514">
                  <c:v/>
                </c:pt>
                <c:pt idx="9515">
                  <c:v/>
                </c:pt>
                <c:pt idx="9516">
                  <c:v/>
                </c:pt>
                <c:pt idx="9517">
                  <c:v/>
                </c:pt>
                <c:pt idx="9518">
                  <c:v/>
                </c:pt>
                <c:pt idx="9519">
                  <c:v/>
                </c:pt>
                <c:pt idx="9520">
                  <c:v/>
                </c:pt>
                <c:pt idx="9521">
                  <c:v/>
                </c:pt>
                <c:pt idx="9522">
                  <c:v/>
                </c:pt>
                <c:pt idx="9523">
                  <c:v/>
                </c:pt>
                <c:pt idx="9524">
                  <c:v/>
                </c:pt>
                <c:pt idx="9525">
                  <c:v/>
                </c:pt>
                <c:pt idx="9526">
                  <c:v/>
                </c:pt>
                <c:pt idx="9527">
                  <c:v/>
                </c:pt>
                <c:pt idx="9528">
                  <c:v/>
                </c:pt>
                <c:pt idx="9529">
                  <c:v/>
                </c:pt>
                <c:pt idx="9530">
                  <c:v/>
                </c:pt>
                <c:pt idx="9531">
                  <c:v/>
                </c:pt>
                <c:pt idx="9532">
                  <c:v/>
                </c:pt>
                <c:pt idx="9533">
                  <c:v/>
                </c:pt>
                <c:pt idx="9534">
                  <c:v/>
                </c:pt>
                <c:pt idx="9535">
                  <c:v/>
                </c:pt>
                <c:pt idx="9536">
                  <c:v/>
                </c:pt>
                <c:pt idx="9537">
                  <c:v/>
                </c:pt>
                <c:pt idx="9538">
                  <c:v/>
                </c:pt>
                <c:pt idx="9539">
                  <c:v/>
                </c:pt>
                <c:pt idx="9540">
                  <c:v/>
                </c:pt>
                <c:pt idx="9541">
                  <c:v/>
                </c:pt>
                <c:pt idx="9542">
                  <c:v/>
                </c:pt>
                <c:pt idx="9543">
                  <c:v/>
                </c:pt>
                <c:pt idx="9544">
                  <c:v/>
                </c:pt>
                <c:pt idx="9545">
                  <c:v/>
                </c:pt>
                <c:pt idx="9546">
                  <c:v/>
                </c:pt>
                <c:pt idx="9547">
                  <c:v/>
                </c:pt>
                <c:pt idx="9548">
                  <c:v/>
                </c:pt>
                <c:pt idx="9549">
                  <c:v/>
                </c:pt>
                <c:pt idx="9550">
                  <c:v/>
                </c:pt>
                <c:pt idx="9551">
                  <c:v/>
                </c:pt>
                <c:pt idx="9552">
                  <c:v/>
                </c:pt>
                <c:pt idx="9553">
                  <c:v/>
                </c:pt>
                <c:pt idx="9554">
                  <c:v/>
                </c:pt>
                <c:pt idx="9555">
                  <c:v/>
                </c:pt>
                <c:pt idx="9556">
                  <c:v/>
                </c:pt>
                <c:pt idx="9557">
                  <c:v/>
                </c:pt>
                <c:pt idx="9558">
                  <c:v/>
                </c:pt>
                <c:pt idx="9559">
                  <c:v/>
                </c:pt>
                <c:pt idx="9560">
                  <c:v/>
                </c:pt>
                <c:pt idx="9561">
                  <c:v/>
                </c:pt>
                <c:pt idx="9562">
                  <c:v/>
                </c:pt>
                <c:pt idx="9563">
                  <c:v/>
                </c:pt>
                <c:pt idx="9564">
                  <c:v/>
                </c:pt>
                <c:pt idx="9565">
                  <c:v/>
                </c:pt>
                <c:pt idx="9566">
                  <c:v/>
                </c:pt>
                <c:pt idx="9567">
                  <c:v/>
                </c:pt>
                <c:pt idx="9568">
                  <c:v/>
                </c:pt>
                <c:pt idx="9569">
                  <c:v/>
                </c:pt>
                <c:pt idx="9570">
                  <c:v/>
                </c:pt>
                <c:pt idx="9571">
                  <c:v/>
                </c:pt>
                <c:pt idx="9572">
                  <c:v/>
                </c:pt>
                <c:pt idx="9573">
                  <c:v/>
                </c:pt>
                <c:pt idx="9574">
                  <c:v/>
                </c:pt>
                <c:pt idx="9575">
                  <c:v/>
                </c:pt>
                <c:pt idx="9576">
                  <c:v/>
                </c:pt>
                <c:pt idx="9577">
                  <c:v/>
                </c:pt>
                <c:pt idx="9578">
                  <c:v/>
                </c:pt>
                <c:pt idx="9579">
                  <c:v/>
                </c:pt>
                <c:pt idx="9580">
                  <c:v/>
                </c:pt>
                <c:pt idx="9581">
                  <c:v/>
                </c:pt>
                <c:pt idx="9582">
                  <c:v/>
                </c:pt>
                <c:pt idx="9583">
                  <c:v/>
                </c:pt>
                <c:pt idx="9584">
                  <c:v/>
                </c:pt>
                <c:pt idx="9585">
                  <c:v/>
                </c:pt>
                <c:pt idx="9586">
                  <c:v/>
                </c:pt>
                <c:pt idx="9587">
                  <c:v/>
                </c:pt>
                <c:pt idx="9588">
                  <c:v/>
                </c:pt>
                <c:pt idx="9589">
                  <c:v/>
                </c:pt>
                <c:pt idx="9590">
                  <c:v/>
                </c:pt>
                <c:pt idx="9591">
                  <c:v/>
                </c:pt>
                <c:pt idx="9592">
                  <c:v/>
                </c:pt>
                <c:pt idx="9593">
                  <c:v/>
                </c:pt>
                <c:pt idx="9594">
                  <c:v/>
                </c:pt>
                <c:pt idx="9595">
                  <c:v/>
                </c:pt>
                <c:pt idx="9596">
                  <c:v/>
                </c:pt>
                <c:pt idx="9597">
                  <c:v/>
                </c:pt>
                <c:pt idx="9598">
                  <c:v/>
                </c:pt>
                <c:pt idx="9599">
                  <c:v/>
                </c:pt>
                <c:pt idx="9600">
                  <c:v>7 Wonders</c:v>
                </c:pt>
                <c:pt idx="9601">
                  <c:v>Linko</c:v>
                </c:pt>
                <c:pt idx="9602">
                  <c:v>Carcassonne</c:v>
                </c:pt>
                <c:pt idx="9603">
                  <c:v>Broom Service Kaartspel</c:v>
                </c:pt>
                <c:pt idx="9604">
                  <c:v>7 Wonders</c:v>
                </c:pt>
                <c:pt idx="9605">
                  <c:v>Splendor</c:v>
                </c:pt>
                <c:pt idx="9606">
                  <c:v>Cartagena</c:v>
                </c:pt>
                <c:pt idx="9607">
                  <c:v>Cartagena</c:v>
                </c:pt>
                <c:pt idx="9608">
                  <c:v>Cartagena</c:v>
                </c:pt>
                <c:pt idx="9609">
                  <c:v>Splendor</c:v>
                </c:pt>
                <c:pt idx="9610">
                  <c:v>Splendor</c:v>
                </c:pt>
                <c:pt idx="9611">
                  <c:v>Dominion </c:v>
                </c:pt>
                <c:pt idx="9612">
                  <c:v>Cartagena</c:v>
                </c:pt>
                <c:pt idx="9613">
                  <c:v>Splendor</c:v>
                </c:pt>
                <c:pt idx="9614">
                  <c:v>Trans Europa</c:v>
                </c:pt>
                <c:pt idx="9615">
                  <c:v>7 Wonders</c:v>
                </c:pt>
                <c:pt idx="9616">
                  <c:v>Cartagena</c:v>
                </c:pt>
                <c:pt idx="9617">
                  <c:v>Cartagena</c:v>
                </c:pt>
                <c:pt idx="9618">
                  <c:v>Linko</c:v>
                </c:pt>
                <c:pt idx="9619">
                  <c:v>Kilt Castle</c:v>
                </c:pt>
                <c:pt idx="9620">
                  <c:v>Trans Europa</c:v>
                </c:pt>
                <c:pt idx="9621">
                  <c:v>Kilt Castle</c:v>
                </c:pt>
                <c:pt idx="9622">
                  <c:v>Dominion </c:v>
                </c:pt>
                <c:pt idx="9623">
                  <c:v>Chariot Race</c:v>
                </c:pt>
                <c:pt idx="9624">
                  <c:v>Camel Up</c:v>
                </c:pt>
                <c:pt idx="9625">
                  <c:v>7 Wonders</c:v>
                </c:pt>
                <c:pt idx="9626">
                  <c:v>Carcassonne</c:v>
                </c:pt>
                <c:pt idx="9627">
                  <c:v>7 Wonders</c:v>
                </c:pt>
                <c:pt idx="9628">
                  <c:v>Dominion </c:v>
                </c:pt>
                <c:pt idx="9629">
                  <c:v>Kilt Castle</c:v>
                </c:pt>
                <c:pt idx="9630">
                  <c:v>Splendor</c:v>
                </c:pt>
                <c:pt idx="9631">
                  <c:v>Las Vegas Kaartspel</c:v>
                </c:pt>
                <c:pt idx="9632">
                  <c:v>Las Vegas Kaartspel</c:v>
                </c:pt>
                <c:pt idx="9633">
                  <c:v>Chariot Race</c:v>
                </c:pt>
                <c:pt idx="9634">
                  <c:v>7 Wonders</c:v>
                </c:pt>
                <c:pt idx="9635">
                  <c:v>Kilt Castle</c:v>
                </c:pt>
                <c:pt idx="9636">
                  <c:v>Dominion </c:v>
                </c:pt>
                <c:pt idx="9637">
                  <c:v>Broom Service Kaartspel</c:v>
                </c:pt>
                <c:pt idx="9638">
                  <c:v>Splendor</c:v>
                </c:pt>
                <c:pt idx="9639">
                  <c:v>Splendor</c:v>
                </c:pt>
                <c:pt idx="9640">
                  <c:v>Splendor</c:v>
                </c:pt>
                <c:pt idx="9641">
                  <c:v>Kilt Castle</c:v>
                </c:pt>
                <c:pt idx="9642">
                  <c:v>Splendor</c:v>
                </c:pt>
                <c:pt idx="9643">
                  <c:v>7 Wonders</c:v>
                </c:pt>
                <c:pt idx="9644">
                  <c:v>7 Wonders</c:v>
                </c:pt>
                <c:pt idx="9645">
                  <c:v>7 Wonders</c:v>
                </c:pt>
                <c:pt idx="9646">
                  <c:v>Trans Europa</c:v>
                </c:pt>
                <c:pt idx="9647">
                  <c:v>Splendor</c:v>
                </c:pt>
                <c:pt idx="9648">
                  <c:v>Splendor</c:v>
                </c:pt>
                <c:pt idx="9649">
                  <c:v>Linko</c:v>
                </c:pt>
                <c:pt idx="9650">
                  <c:v>Las Vegas Kaartspel</c:v>
                </c:pt>
                <c:pt idx="9651">
                  <c:v>7 Wonders</c:v>
                </c:pt>
                <c:pt idx="9652">
                  <c:v>Las Vegas Kaartspel</c:v>
                </c:pt>
                <c:pt idx="9653">
                  <c:v>Splendor</c:v>
                </c:pt>
                <c:pt idx="9654">
                  <c:v>Splendor</c:v>
                </c:pt>
                <c:pt idx="9655">
                  <c:v>Splendor</c:v>
                </c:pt>
                <c:pt idx="9656">
                  <c:v>Linko</c:v>
                </c:pt>
                <c:pt idx="9657">
                  <c:v>Kilt Castle</c:v>
                </c:pt>
                <c:pt idx="9658">
                  <c:v>Dominion </c:v>
                </c:pt>
                <c:pt idx="9659">
                  <c:v>Splendor</c:v>
                </c:pt>
                <c:pt idx="9660">
                  <c:v>Splendor</c:v>
                </c:pt>
                <c:pt idx="9661">
                  <c:v>Splendor</c:v>
                </c:pt>
                <c:pt idx="9662">
                  <c:v>Kilt Castle</c:v>
                </c:pt>
                <c:pt idx="9663">
                  <c:v>Las Vegas Kaartspel</c:v>
                </c:pt>
                <c:pt idx="9664">
                  <c:v>Splendor</c:v>
                </c:pt>
                <c:pt idx="9665">
                  <c:v>Dominion </c:v>
                </c:pt>
                <c:pt idx="9666">
                  <c:v>7 Wonders</c:v>
                </c:pt>
                <c:pt idx="9667">
                  <c:v>7 Wonders</c:v>
                </c:pt>
                <c:pt idx="9668">
                  <c:v>Dominion </c:v>
                </c:pt>
                <c:pt idx="9669">
                  <c:v>Dominion </c:v>
                </c:pt>
                <c:pt idx="9670">
                  <c:v>Carcassonne</c:v>
                </c:pt>
                <c:pt idx="9671">
                  <c:v>Splendor</c:v>
                </c:pt>
                <c:pt idx="9672">
                  <c:v>Kilt Castle</c:v>
                </c:pt>
                <c:pt idx="9673">
                  <c:v>Splendor</c:v>
                </c:pt>
                <c:pt idx="9674">
                  <c:v>Splendor</c:v>
                </c:pt>
                <c:pt idx="9675">
                  <c:v>Chariot Race</c:v>
                </c:pt>
                <c:pt idx="9676">
                  <c:v>Splendor</c:v>
                </c:pt>
                <c:pt idx="9677">
                  <c:v>Cartagena</c:v>
                </c:pt>
                <c:pt idx="9678">
                  <c:v>Splendor</c:v>
                </c:pt>
                <c:pt idx="9679">
                  <c:v>Las Vegas Kaartspel</c:v>
                </c:pt>
                <c:pt idx="9680">
                  <c:v>Dominion </c:v>
                </c:pt>
                <c:pt idx="9681">
                  <c:v>Splendor</c:v>
                </c:pt>
                <c:pt idx="9682">
                  <c:v>Camel Up</c:v>
                </c:pt>
                <c:pt idx="9683">
                  <c:v>Splendor</c:v>
                </c:pt>
                <c:pt idx="9684">
                  <c:v>Kilt Castle</c:v>
                </c:pt>
                <c:pt idx="9685">
                  <c:v>Cartagena</c:v>
                </c:pt>
                <c:pt idx="9686">
                  <c:v>Cartagena</c:v>
                </c:pt>
                <c:pt idx="9687">
                  <c:v>Dominion </c:v>
                </c:pt>
                <c:pt idx="9688">
                  <c:v>Dominion </c:v>
                </c:pt>
                <c:pt idx="9689">
                  <c:v>Dominion </c:v>
                </c:pt>
                <c:pt idx="9690">
                  <c:v>Cartagena</c:v>
                </c:pt>
                <c:pt idx="9691">
                  <c:v>Cartagena</c:v>
                </c:pt>
                <c:pt idx="9692">
                  <c:v>Trans Europa</c:v>
                </c:pt>
                <c:pt idx="9693">
                  <c:v>Kilt Castle</c:v>
                </c:pt>
                <c:pt idx="9694">
                  <c:v>Cartagena</c:v>
                </c:pt>
                <c:pt idx="9695">
                  <c:v>7 Wonders</c:v>
                </c:pt>
                <c:pt idx="9696">
                  <c:v>Carcassonne</c:v>
                </c:pt>
                <c:pt idx="9697">
                  <c:v>Las Vegas Kaartspel</c:v>
                </c:pt>
                <c:pt idx="9698">
                  <c:v>Dominion </c:v>
                </c:pt>
                <c:pt idx="9699">
                  <c:v>Splendor</c:v>
                </c:pt>
                <c:pt idx="9700">
                  <c:v>7 Wonders</c:v>
                </c:pt>
                <c:pt idx="9701">
                  <c:v>7 Wonders</c:v>
                </c:pt>
                <c:pt idx="9702">
                  <c:v>Chariot Race</c:v>
                </c:pt>
                <c:pt idx="9703">
                  <c:v>Camel Up</c:v>
                </c:pt>
                <c:pt idx="9704">
                  <c:v>Las Vegas Kaartspel</c:v>
                </c:pt>
                <c:pt idx="9705">
                  <c:v>Chariot Race</c:v>
                </c:pt>
                <c:pt idx="9706">
                  <c:v/>
                </c:pt>
                <c:pt idx="9707">
                  <c:v>7 Wonders</c:v>
                </c:pt>
                <c:pt idx="9708">
                  <c:v>Kilt Castle</c:v>
                </c:pt>
                <c:pt idx="9709">
                  <c:v>Dominion </c:v>
                </c:pt>
                <c:pt idx="9710">
                  <c:v>Splendor</c:v>
                </c:pt>
                <c:pt idx="9711">
                  <c:v>Kilt Castle</c:v>
                </c:pt>
                <c:pt idx="9712">
                  <c:v>Splendor</c:v>
                </c:pt>
                <c:pt idx="9713">
                  <c:v>7 Wonders</c:v>
                </c:pt>
                <c:pt idx="9714">
                  <c:v>7 Wonders</c:v>
                </c:pt>
                <c:pt idx="9715">
                  <c:v>Camel Up</c:v>
                </c:pt>
                <c:pt idx="9716">
                  <c:v>Broom Service Kaartspel</c:v>
                </c:pt>
                <c:pt idx="9717">
                  <c:v>Broom Service Kaartspel</c:v>
                </c:pt>
                <c:pt idx="9718">
                  <c:v/>
                </c:pt>
                <c:pt idx="9719">
                  <c:v>Splendor</c:v>
                </c:pt>
                <c:pt idx="9720">
                  <c:v/>
                </c:pt>
                <c:pt idx="9721">
                  <c:v>Camel Up</c:v>
                </c:pt>
                <c:pt idx="9722">
                  <c:v>Las Vegas Kaartspel</c:v>
                </c:pt>
                <c:pt idx="9723">
                  <c:v>Las Vegas Kaartspel</c:v>
                </c:pt>
                <c:pt idx="9724">
                  <c:v>7 Wonders</c:v>
                </c:pt>
                <c:pt idx="9725">
                  <c:v>7 Wonders</c:v>
                </c:pt>
                <c:pt idx="9726">
                  <c:v>Camel Up</c:v>
                </c:pt>
                <c:pt idx="9727">
                  <c:v>7 Wonders</c:v>
                </c:pt>
                <c:pt idx="9728">
                  <c:v>Chariot Race</c:v>
                </c:pt>
                <c:pt idx="9729">
                  <c:v>Splendor</c:v>
                </c:pt>
                <c:pt idx="9730">
                  <c:v>7 Wonders</c:v>
                </c:pt>
                <c:pt idx="9731">
                  <c:v>Splendor</c:v>
                </c:pt>
                <c:pt idx="9732">
                  <c:v>Dominion </c:v>
                </c:pt>
                <c:pt idx="9733">
                  <c:v/>
                </c:pt>
                <c:pt idx="9734">
                  <c:v>Carcassonne</c:v>
                </c:pt>
                <c:pt idx="9735">
                  <c:v>Splendor</c:v>
                </c:pt>
                <c:pt idx="9736">
                  <c:v>7 Wonders</c:v>
                </c:pt>
                <c:pt idx="9737">
                  <c:v>Dominion </c:v>
                </c:pt>
                <c:pt idx="9738">
                  <c:v>Camel Up</c:v>
                </c:pt>
                <c:pt idx="9739">
                  <c:v>Camel Up</c:v>
                </c:pt>
                <c:pt idx="9740">
                  <c:v/>
                </c:pt>
                <c:pt idx="9741">
                  <c:v/>
                </c:pt>
                <c:pt idx="9742">
                  <c:v/>
                </c:pt>
                <c:pt idx="9743">
                  <c:v/>
                </c:pt>
                <c:pt idx="9744">
                  <c:v/>
                </c:pt>
                <c:pt idx="9745">
                  <c:v/>
                </c:pt>
                <c:pt idx="9746">
                  <c:v/>
                </c:pt>
                <c:pt idx="9747">
                  <c:v/>
                </c:pt>
                <c:pt idx="9748">
                  <c:v/>
                </c:pt>
                <c:pt idx="9749">
                  <c:v/>
                </c:pt>
                <c:pt idx="9750">
                  <c:v/>
                </c:pt>
                <c:pt idx="9751">
                  <c:v/>
                </c:pt>
                <c:pt idx="9752">
                  <c:v/>
                </c:pt>
                <c:pt idx="9753">
                  <c:v/>
                </c:pt>
                <c:pt idx="9754">
                  <c:v/>
                </c:pt>
                <c:pt idx="9755">
                  <c:v/>
                </c:pt>
                <c:pt idx="9756">
                  <c:v/>
                </c:pt>
                <c:pt idx="9757">
                  <c:v/>
                </c:pt>
                <c:pt idx="9758">
                  <c:v/>
                </c:pt>
                <c:pt idx="9759">
                  <c:v/>
                </c:pt>
                <c:pt idx="9760">
                  <c:v/>
                </c:pt>
                <c:pt idx="9761">
                  <c:v/>
                </c:pt>
                <c:pt idx="9762">
                  <c:v/>
                </c:pt>
                <c:pt idx="9763">
                  <c:v/>
                </c:pt>
                <c:pt idx="9764">
                  <c:v/>
                </c:pt>
                <c:pt idx="9765">
                  <c:v/>
                </c:pt>
                <c:pt idx="9766">
                  <c:v/>
                </c:pt>
                <c:pt idx="9767">
                  <c:v/>
                </c:pt>
                <c:pt idx="9768">
                  <c:v/>
                </c:pt>
                <c:pt idx="9769">
                  <c:v/>
                </c:pt>
                <c:pt idx="9770">
                  <c:v/>
                </c:pt>
                <c:pt idx="9771">
                  <c:v/>
                </c:pt>
                <c:pt idx="9772">
                  <c:v/>
                </c:pt>
                <c:pt idx="9773">
                  <c:v/>
                </c:pt>
                <c:pt idx="9774">
                  <c:v/>
                </c:pt>
                <c:pt idx="9775">
                  <c:v/>
                </c:pt>
                <c:pt idx="9776">
                  <c:v/>
                </c:pt>
                <c:pt idx="9777">
                  <c:v/>
                </c:pt>
                <c:pt idx="9778">
                  <c:v/>
                </c:pt>
                <c:pt idx="9779">
                  <c:v/>
                </c:pt>
                <c:pt idx="9780">
                  <c:v/>
                </c:pt>
                <c:pt idx="9781">
                  <c:v/>
                </c:pt>
                <c:pt idx="9782">
                  <c:v/>
                </c:pt>
                <c:pt idx="9783">
                  <c:v/>
                </c:pt>
                <c:pt idx="9784">
                  <c:v/>
                </c:pt>
                <c:pt idx="9785">
                  <c:v/>
                </c:pt>
                <c:pt idx="9786">
                  <c:v/>
                </c:pt>
                <c:pt idx="9787">
                  <c:v/>
                </c:pt>
                <c:pt idx="9788">
                  <c:v/>
                </c:pt>
                <c:pt idx="9789">
                  <c:v/>
                </c:pt>
                <c:pt idx="9790">
                  <c:v/>
                </c:pt>
                <c:pt idx="9791">
                  <c:v/>
                </c:pt>
                <c:pt idx="9792">
                  <c:v/>
                </c:pt>
                <c:pt idx="9793">
                  <c:v/>
                </c:pt>
                <c:pt idx="9794">
                  <c:v/>
                </c:pt>
                <c:pt idx="9795">
                  <c:v/>
                </c:pt>
                <c:pt idx="9796">
                  <c:v/>
                </c:pt>
                <c:pt idx="9797">
                  <c:v/>
                </c:pt>
                <c:pt idx="9798">
                  <c:v/>
                </c:pt>
                <c:pt idx="9799">
                  <c:v/>
                </c:pt>
                <c:pt idx="9800">
                  <c:v/>
                </c:pt>
                <c:pt idx="9801">
                  <c:v/>
                </c:pt>
                <c:pt idx="9802">
                  <c:v/>
                </c:pt>
                <c:pt idx="9803">
                  <c:v/>
                </c:pt>
                <c:pt idx="9804">
                  <c:v/>
                </c:pt>
                <c:pt idx="9805">
                  <c:v/>
                </c:pt>
                <c:pt idx="9806">
                  <c:v/>
                </c:pt>
                <c:pt idx="9807">
                  <c:v/>
                </c:pt>
                <c:pt idx="9808">
                  <c:v/>
                </c:pt>
                <c:pt idx="9809">
                  <c:v/>
                </c:pt>
                <c:pt idx="9810">
                  <c:v/>
                </c:pt>
                <c:pt idx="9811">
                  <c:v/>
                </c:pt>
                <c:pt idx="9812">
                  <c:v/>
                </c:pt>
                <c:pt idx="9813">
                  <c:v/>
                </c:pt>
                <c:pt idx="9814">
                  <c:v/>
                </c:pt>
                <c:pt idx="9815">
                  <c:v/>
                </c:pt>
                <c:pt idx="9816">
                  <c:v/>
                </c:pt>
                <c:pt idx="9817">
                  <c:v/>
                </c:pt>
                <c:pt idx="9818">
                  <c:v/>
                </c:pt>
                <c:pt idx="9819">
                  <c:v/>
                </c:pt>
                <c:pt idx="9820">
                  <c:v/>
                </c:pt>
                <c:pt idx="9821">
                  <c:v/>
                </c:pt>
                <c:pt idx="9822">
                  <c:v/>
                </c:pt>
                <c:pt idx="9823">
                  <c:v/>
                </c:pt>
                <c:pt idx="9824">
                  <c:v/>
                </c:pt>
                <c:pt idx="9825">
                  <c:v/>
                </c:pt>
                <c:pt idx="9826">
                  <c:v/>
                </c:pt>
                <c:pt idx="9827">
                  <c:v/>
                </c:pt>
                <c:pt idx="9828">
                  <c:v/>
                </c:pt>
                <c:pt idx="9829">
                  <c:v/>
                </c:pt>
                <c:pt idx="9830">
                  <c:v/>
                </c:pt>
                <c:pt idx="9831">
                  <c:v/>
                </c:pt>
                <c:pt idx="9832">
                  <c:v/>
                </c:pt>
                <c:pt idx="9833">
                  <c:v/>
                </c:pt>
                <c:pt idx="9834">
                  <c:v/>
                </c:pt>
                <c:pt idx="9835">
                  <c:v/>
                </c:pt>
                <c:pt idx="9836">
                  <c:v/>
                </c:pt>
                <c:pt idx="9837">
                  <c:v/>
                </c:pt>
                <c:pt idx="9838">
                  <c:v/>
                </c:pt>
                <c:pt idx="9839">
                  <c:v/>
                </c:pt>
                <c:pt idx="9840">
                  <c:v/>
                </c:pt>
                <c:pt idx="9841">
                  <c:v/>
                </c:pt>
                <c:pt idx="9842">
                  <c:v/>
                </c:pt>
                <c:pt idx="9843">
                  <c:v/>
                </c:pt>
                <c:pt idx="9844">
                  <c:v/>
                </c:pt>
                <c:pt idx="9845">
                  <c:v/>
                </c:pt>
                <c:pt idx="9846">
                  <c:v/>
                </c:pt>
                <c:pt idx="9847">
                  <c:v/>
                </c:pt>
                <c:pt idx="9848">
                  <c:v/>
                </c:pt>
                <c:pt idx="9849">
                  <c:v/>
                </c:pt>
                <c:pt idx="9850">
                  <c:v/>
                </c:pt>
                <c:pt idx="9851">
                  <c:v/>
                </c:pt>
                <c:pt idx="9852">
                  <c:v/>
                </c:pt>
                <c:pt idx="9853">
                  <c:v/>
                </c:pt>
                <c:pt idx="9854">
                  <c:v/>
                </c:pt>
                <c:pt idx="9855">
                  <c:v/>
                </c:pt>
                <c:pt idx="9856">
                  <c:v/>
                </c:pt>
                <c:pt idx="9857">
                  <c:v/>
                </c:pt>
                <c:pt idx="9858">
                  <c:v/>
                </c:pt>
                <c:pt idx="9859">
                  <c:v/>
                </c:pt>
                <c:pt idx="9860">
                  <c:v/>
                </c:pt>
                <c:pt idx="9861">
                  <c:v/>
                </c:pt>
                <c:pt idx="9862">
                  <c:v/>
                </c:pt>
                <c:pt idx="9863">
                  <c:v/>
                </c:pt>
                <c:pt idx="9864">
                  <c:v/>
                </c:pt>
                <c:pt idx="9865">
                  <c:v/>
                </c:pt>
                <c:pt idx="9866">
                  <c:v/>
                </c:pt>
                <c:pt idx="9867">
                  <c:v/>
                </c:pt>
                <c:pt idx="9868">
                  <c:v/>
                </c:pt>
                <c:pt idx="9869">
                  <c:v/>
                </c:pt>
                <c:pt idx="9870">
                  <c:v/>
                </c:pt>
                <c:pt idx="9871">
                  <c:v/>
                </c:pt>
                <c:pt idx="9872">
                  <c:v/>
                </c:pt>
                <c:pt idx="9873">
                  <c:v/>
                </c:pt>
                <c:pt idx="9874">
                  <c:v/>
                </c:pt>
                <c:pt idx="9875">
                  <c:v/>
                </c:pt>
                <c:pt idx="9876">
                  <c:v/>
                </c:pt>
                <c:pt idx="9877">
                  <c:v/>
                </c:pt>
                <c:pt idx="9878">
                  <c:v/>
                </c:pt>
                <c:pt idx="9879">
                  <c:v/>
                </c:pt>
                <c:pt idx="9880">
                  <c:v/>
                </c:pt>
                <c:pt idx="9881">
                  <c:v/>
                </c:pt>
                <c:pt idx="9882">
                  <c:v/>
                </c:pt>
                <c:pt idx="9883">
                  <c:v/>
                </c:pt>
                <c:pt idx="9884">
                  <c:v/>
                </c:pt>
                <c:pt idx="9885">
                  <c:v/>
                </c:pt>
                <c:pt idx="9886">
                  <c:v/>
                </c:pt>
                <c:pt idx="9887">
                  <c:v/>
                </c:pt>
                <c:pt idx="9888">
                  <c:v/>
                </c:pt>
                <c:pt idx="9889">
                  <c:v/>
                </c:pt>
                <c:pt idx="9890">
                  <c:v/>
                </c:pt>
                <c:pt idx="9891">
                  <c:v/>
                </c:pt>
                <c:pt idx="9892">
                  <c:v/>
                </c:pt>
                <c:pt idx="9893">
                  <c:v/>
                </c:pt>
                <c:pt idx="9894">
                  <c:v/>
                </c:pt>
                <c:pt idx="9895">
                  <c:v/>
                </c:pt>
                <c:pt idx="9896">
                  <c:v/>
                </c:pt>
                <c:pt idx="9897">
                  <c:v/>
                </c:pt>
                <c:pt idx="9898">
                  <c:v/>
                </c:pt>
                <c:pt idx="9899">
                  <c:v/>
                </c:pt>
                <c:pt idx="9900">
                  <c:v/>
                </c:pt>
                <c:pt idx="9901">
                  <c:v/>
                </c:pt>
                <c:pt idx="9902">
                  <c:v/>
                </c:pt>
                <c:pt idx="9903">
                  <c:v/>
                </c:pt>
                <c:pt idx="9904">
                  <c:v/>
                </c:pt>
                <c:pt idx="9905">
                  <c:v/>
                </c:pt>
                <c:pt idx="9906">
                  <c:v/>
                </c:pt>
                <c:pt idx="9907">
                  <c:v/>
                </c:pt>
                <c:pt idx="9908">
                  <c:v/>
                </c:pt>
                <c:pt idx="9909">
                  <c:v/>
                </c:pt>
                <c:pt idx="9910">
                  <c:v/>
                </c:pt>
                <c:pt idx="9911">
                  <c:v/>
                </c:pt>
                <c:pt idx="9912">
                  <c:v/>
                </c:pt>
                <c:pt idx="9913">
                  <c:v/>
                </c:pt>
                <c:pt idx="9914">
                  <c:v/>
                </c:pt>
                <c:pt idx="9915">
                  <c:v/>
                </c:pt>
                <c:pt idx="9916">
                  <c:v/>
                </c:pt>
                <c:pt idx="9917">
                  <c:v/>
                </c:pt>
                <c:pt idx="9918">
                  <c:v/>
                </c:pt>
                <c:pt idx="9919">
                  <c:v/>
                </c:pt>
                <c:pt idx="9920">
                  <c:v/>
                </c:pt>
                <c:pt idx="9921">
                  <c:v/>
                </c:pt>
                <c:pt idx="9922">
                  <c:v/>
                </c:pt>
                <c:pt idx="9923">
                  <c:v/>
                </c:pt>
                <c:pt idx="9924">
                  <c:v/>
                </c:pt>
                <c:pt idx="9925">
                  <c:v/>
                </c:pt>
                <c:pt idx="9926">
                  <c:v/>
                </c:pt>
                <c:pt idx="9927">
                  <c:v/>
                </c:pt>
                <c:pt idx="9928">
                  <c:v/>
                </c:pt>
                <c:pt idx="9929">
                  <c:v/>
                </c:pt>
                <c:pt idx="9930">
                  <c:v/>
                </c:pt>
                <c:pt idx="9931">
                  <c:v/>
                </c:pt>
                <c:pt idx="9932">
                  <c:v/>
                </c:pt>
                <c:pt idx="9933">
                  <c:v/>
                </c:pt>
                <c:pt idx="9934">
                  <c:v/>
                </c:pt>
                <c:pt idx="9935">
                  <c:v/>
                </c:pt>
                <c:pt idx="9936">
                  <c:v/>
                </c:pt>
                <c:pt idx="9937">
                  <c:v/>
                </c:pt>
                <c:pt idx="9938">
                  <c:v/>
                </c:pt>
                <c:pt idx="9939">
                  <c:v/>
                </c:pt>
                <c:pt idx="9940">
                  <c:v/>
                </c:pt>
                <c:pt idx="9941">
                  <c:v/>
                </c:pt>
                <c:pt idx="9942">
                  <c:v/>
                </c:pt>
                <c:pt idx="9943">
                  <c:v/>
                </c:pt>
                <c:pt idx="9944">
                  <c:v/>
                </c:pt>
                <c:pt idx="9945">
                  <c:v/>
                </c:pt>
                <c:pt idx="9946">
                  <c:v/>
                </c:pt>
                <c:pt idx="9947">
                  <c:v/>
                </c:pt>
                <c:pt idx="9948">
                  <c:v/>
                </c:pt>
                <c:pt idx="9949">
                  <c:v/>
                </c:pt>
                <c:pt idx="9950">
                  <c:v/>
                </c:pt>
                <c:pt idx="9951">
                  <c:v/>
                </c:pt>
                <c:pt idx="9952">
                  <c:v/>
                </c:pt>
                <c:pt idx="9953">
                  <c:v/>
                </c:pt>
                <c:pt idx="9954">
                  <c:v/>
                </c:pt>
                <c:pt idx="9955">
                  <c:v/>
                </c:pt>
                <c:pt idx="9956">
                  <c:v/>
                </c:pt>
                <c:pt idx="9957">
                  <c:v/>
                </c:pt>
                <c:pt idx="9958">
                  <c:v/>
                </c:pt>
                <c:pt idx="9959">
                  <c:v/>
                </c:pt>
                <c:pt idx="9960">
                  <c:v/>
                </c:pt>
                <c:pt idx="9961">
                  <c:v/>
                </c:pt>
                <c:pt idx="9962">
                  <c:v/>
                </c:pt>
                <c:pt idx="9963">
                  <c:v/>
                </c:pt>
                <c:pt idx="9964">
                  <c:v/>
                </c:pt>
                <c:pt idx="9965">
                  <c:v/>
                </c:pt>
                <c:pt idx="9966">
                  <c:v/>
                </c:pt>
                <c:pt idx="9967">
                  <c:v/>
                </c:pt>
                <c:pt idx="9968">
                  <c:v/>
                </c:pt>
                <c:pt idx="9969">
                  <c:v/>
                </c:pt>
                <c:pt idx="9970">
                  <c:v/>
                </c:pt>
                <c:pt idx="9971">
                  <c:v/>
                </c:pt>
                <c:pt idx="9972">
                  <c:v/>
                </c:pt>
                <c:pt idx="9973">
                  <c:v/>
                </c:pt>
                <c:pt idx="9974">
                  <c:v/>
                </c:pt>
                <c:pt idx="9975">
                  <c:v/>
                </c:pt>
                <c:pt idx="9976">
                  <c:v/>
                </c:pt>
                <c:pt idx="9977">
                  <c:v/>
                </c:pt>
                <c:pt idx="9978">
                  <c:v/>
                </c:pt>
                <c:pt idx="9979">
                  <c:v/>
                </c:pt>
                <c:pt idx="9980">
                  <c:v/>
                </c:pt>
                <c:pt idx="9981">
                  <c:v/>
                </c:pt>
                <c:pt idx="9982">
                  <c:v/>
                </c:pt>
                <c:pt idx="9983">
                  <c:v/>
                </c:pt>
                <c:pt idx="9984">
                  <c:v/>
                </c:pt>
                <c:pt idx="9985">
                  <c:v/>
                </c:pt>
                <c:pt idx="9986">
                  <c:v/>
                </c:pt>
                <c:pt idx="9987">
                  <c:v/>
                </c:pt>
                <c:pt idx="9988">
                  <c:v/>
                </c:pt>
                <c:pt idx="9989">
                  <c:v/>
                </c:pt>
                <c:pt idx="9990">
                  <c:v/>
                </c:pt>
                <c:pt idx="9991">
                  <c:v/>
                </c:pt>
                <c:pt idx="9992">
                  <c:v/>
                </c:pt>
                <c:pt idx="9993">
                  <c:v/>
                </c:pt>
                <c:pt idx="9994">
                  <c:v/>
                </c:pt>
                <c:pt idx="9995">
                  <c:v/>
                </c:pt>
                <c:pt idx="9996">
                  <c:v/>
                </c:pt>
                <c:pt idx="9997">
                  <c:v/>
                </c:pt>
                <c:pt idx="9998">
                  <c:v/>
                </c:pt>
                <c:pt idx="9999">
                  <c:v/>
                </c:pt>
                <c:pt idx="10000">
                  <c:v/>
                </c:pt>
                <c:pt idx="10001">
                  <c:v/>
                </c:pt>
                <c:pt idx="10002">
                  <c:v/>
                </c:pt>
                <c:pt idx="10003">
                  <c:v/>
                </c:pt>
                <c:pt idx="10004">
                  <c:v/>
                </c:pt>
                <c:pt idx="10005">
                  <c:v/>
                </c:pt>
                <c:pt idx="10006">
                  <c:v/>
                </c:pt>
                <c:pt idx="10007">
                  <c:v/>
                </c:pt>
                <c:pt idx="10008">
                  <c:v/>
                </c:pt>
                <c:pt idx="10009">
                  <c:v/>
                </c:pt>
                <c:pt idx="10010">
                  <c:v/>
                </c:pt>
                <c:pt idx="10011">
                  <c:v/>
                </c:pt>
                <c:pt idx="10012">
                  <c:v/>
                </c:pt>
                <c:pt idx="10013">
                  <c:v/>
                </c:pt>
                <c:pt idx="10014">
                  <c:v/>
                </c:pt>
                <c:pt idx="10015">
                  <c:v/>
                </c:pt>
                <c:pt idx="10016">
                  <c:v/>
                </c:pt>
                <c:pt idx="10017">
                  <c:v/>
                </c:pt>
                <c:pt idx="10018">
                  <c:v/>
                </c:pt>
                <c:pt idx="10019">
                  <c:v/>
                </c:pt>
                <c:pt idx="10020">
                  <c:v/>
                </c:pt>
                <c:pt idx="10021">
                  <c:v/>
                </c:pt>
                <c:pt idx="10022">
                  <c:v/>
                </c:pt>
                <c:pt idx="10023">
                  <c:v/>
                </c:pt>
                <c:pt idx="10024">
                  <c:v/>
                </c:pt>
                <c:pt idx="10025">
                  <c:v/>
                </c:pt>
                <c:pt idx="10026">
                  <c:v/>
                </c:pt>
                <c:pt idx="10027">
                  <c:v/>
                </c:pt>
                <c:pt idx="10028">
                  <c:v/>
                </c:pt>
                <c:pt idx="10029">
                  <c:v/>
                </c:pt>
                <c:pt idx="10030">
                  <c:v/>
                </c:pt>
                <c:pt idx="10031">
                  <c:v/>
                </c:pt>
                <c:pt idx="10032">
                  <c:v/>
                </c:pt>
                <c:pt idx="10033">
                  <c:v/>
                </c:pt>
                <c:pt idx="10034">
                  <c:v/>
                </c:pt>
                <c:pt idx="10035">
                  <c:v/>
                </c:pt>
                <c:pt idx="10036">
                  <c:v/>
                </c:pt>
                <c:pt idx="10037">
                  <c:v/>
                </c:pt>
                <c:pt idx="10038">
                  <c:v/>
                </c:pt>
                <c:pt idx="10039">
                  <c:v/>
                </c:pt>
                <c:pt idx="10040">
                  <c:v/>
                </c:pt>
                <c:pt idx="10041">
                  <c:v/>
                </c:pt>
                <c:pt idx="10042">
                  <c:v/>
                </c:pt>
                <c:pt idx="10043">
                  <c:v/>
                </c:pt>
                <c:pt idx="10044">
                  <c:v/>
                </c:pt>
                <c:pt idx="10045">
                  <c:v/>
                </c:pt>
                <c:pt idx="10046">
                  <c:v/>
                </c:pt>
                <c:pt idx="10047">
                  <c:v/>
                </c:pt>
                <c:pt idx="10048">
                  <c:v/>
                </c:pt>
                <c:pt idx="10049">
                  <c:v/>
                </c:pt>
                <c:pt idx="10050">
                  <c:v/>
                </c:pt>
                <c:pt idx="10051">
                  <c:v/>
                </c:pt>
                <c:pt idx="10052">
                  <c:v/>
                </c:pt>
                <c:pt idx="10053">
                  <c:v/>
                </c:pt>
                <c:pt idx="10054">
                  <c:v/>
                </c:pt>
                <c:pt idx="10055">
                  <c:v/>
                </c:pt>
                <c:pt idx="10056">
                  <c:v/>
                </c:pt>
                <c:pt idx="10057">
                  <c:v/>
                </c:pt>
                <c:pt idx="10058">
                  <c:v/>
                </c:pt>
                <c:pt idx="10059">
                  <c:v/>
                </c:pt>
                <c:pt idx="10060">
                  <c:v/>
                </c:pt>
                <c:pt idx="10061">
                  <c:v/>
                </c:pt>
                <c:pt idx="10062">
                  <c:v/>
                </c:pt>
                <c:pt idx="10063">
                  <c:v/>
                </c:pt>
                <c:pt idx="10064">
                  <c:v/>
                </c:pt>
                <c:pt idx="10065">
                  <c:v/>
                </c:pt>
                <c:pt idx="10066">
                  <c:v/>
                </c:pt>
                <c:pt idx="10067">
                  <c:v/>
                </c:pt>
                <c:pt idx="10068">
                  <c:v/>
                </c:pt>
                <c:pt idx="10069">
                  <c:v/>
                </c:pt>
                <c:pt idx="10070">
                  <c:v/>
                </c:pt>
                <c:pt idx="10071">
                  <c:v/>
                </c:pt>
                <c:pt idx="10072">
                  <c:v/>
                </c:pt>
                <c:pt idx="10073">
                  <c:v/>
                </c:pt>
                <c:pt idx="10074">
                  <c:v/>
                </c:pt>
                <c:pt idx="10075">
                  <c:v/>
                </c:pt>
                <c:pt idx="10076">
                  <c:v/>
                </c:pt>
                <c:pt idx="10077">
                  <c:v/>
                </c:pt>
                <c:pt idx="10078">
                  <c:v/>
                </c:pt>
                <c:pt idx="10079">
                  <c:v/>
                </c:pt>
                <c:pt idx="10080">
                  <c:v/>
                </c:pt>
                <c:pt idx="10081">
                  <c:v/>
                </c:pt>
                <c:pt idx="10082">
                  <c:v/>
                </c:pt>
                <c:pt idx="10083">
                  <c:v/>
                </c:pt>
                <c:pt idx="10084">
                  <c:v/>
                </c:pt>
                <c:pt idx="10085">
                  <c:v/>
                </c:pt>
                <c:pt idx="10086">
                  <c:v/>
                </c:pt>
                <c:pt idx="10087">
                  <c:v/>
                </c:pt>
                <c:pt idx="10088">
                  <c:v/>
                </c:pt>
                <c:pt idx="10089">
                  <c:v/>
                </c:pt>
                <c:pt idx="10090">
                  <c:v/>
                </c:pt>
                <c:pt idx="10091">
                  <c:v/>
                </c:pt>
                <c:pt idx="10092">
                  <c:v/>
                </c:pt>
                <c:pt idx="10093">
                  <c:v/>
                </c:pt>
                <c:pt idx="10094">
                  <c:v/>
                </c:pt>
                <c:pt idx="10095">
                  <c:v/>
                </c:pt>
                <c:pt idx="10096">
                  <c:v/>
                </c:pt>
                <c:pt idx="10097">
                  <c:v/>
                </c:pt>
                <c:pt idx="10098">
                  <c:v/>
                </c:pt>
                <c:pt idx="10099">
                  <c:v/>
                </c:pt>
                <c:pt idx="10100">
                  <c:v/>
                </c:pt>
                <c:pt idx="10101">
                  <c:v/>
                </c:pt>
                <c:pt idx="10102">
                  <c:v/>
                </c:pt>
                <c:pt idx="10103">
                  <c:v/>
                </c:pt>
                <c:pt idx="10104">
                  <c:v/>
                </c:pt>
                <c:pt idx="10105">
                  <c:v/>
                </c:pt>
                <c:pt idx="10106">
                  <c:v/>
                </c:pt>
                <c:pt idx="10107">
                  <c:v/>
                </c:pt>
                <c:pt idx="10108">
                  <c:v/>
                </c:pt>
                <c:pt idx="10109">
                  <c:v/>
                </c:pt>
                <c:pt idx="10110">
                  <c:v/>
                </c:pt>
                <c:pt idx="10111">
                  <c:v/>
                </c:pt>
                <c:pt idx="10112">
                  <c:v/>
                </c:pt>
                <c:pt idx="10113">
                  <c:v/>
                </c:pt>
                <c:pt idx="10114">
                  <c:v/>
                </c:pt>
                <c:pt idx="10115">
                  <c:v/>
                </c:pt>
                <c:pt idx="10116">
                  <c:v/>
                </c:pt>
                <c:pt idx="10117">
                  <c:v/>
                </c:pt>
                <c:pt idx="10118">
                  <c:v/>
                </c:pt>
                <c:pt idx="10119">
                  <c:v/>
                </c:pt>
                <c:pt idx="10120">
                  <c:v/>
                </c:pt>
                <c:pt idx="10121">
                  <c:v/>
                </c:pt>
                <c:pt idx="10122">
                  <c:v/>
                </c:pt>
                <c:pt idx="10123">
                  <c:v/>
                </c:pt>
                <c:pt idx="10124">
                  <c:v/>
                </c:pt>
                <c:pt idx="10125">
                  <c:v/>
                </c:pt>
                <c:pt idx="10126">
                  <c:v/>
                </c:pt>
                <c:pt idx="10127">
                  <c:v/>
                </c:pt>
                <c:pt idx="10128">
                  <c:v/>
                </c:pt>
                <c:pt idx="10129">
                  <c:v/>
                </c:pt>
                <c:pt idx="10130">
                  <c:v/>
                </c:pt>
                <c:pt idx="10131">
                  <c:v/>
                </c:pt>
                <c:pt idx="10132">
                  <c:v/>
                </c:pt>
                <c:pt idx="10133">
                  <c:v/>
                </c:pt>
                <c:pt idx="10134">
                  <c:v/>
                </c:pt>
                <c:pt idx="10135">
                  <c:v/>
                </c:pt>
                <c:pt idx="10136">
                  <c:v/>
                </c:pt>
                <c:pt idx="10137">
                  <c:v/>
                </c:pt>
                <c:pt idx="10138">
                  <c:v/>
                </c:pt>
                <c:pt idx="10139">
                  <c:v/>
                </c:pt>
                <c:pt idx="10140">
                  <c:v/>
                </c:pt>
                <c:pt idx="10141">
                  <c:v/>
                </c:pt>
                <c:pt idx="10142">
                  <c:v/>
                </c:pt>
                <c:pt idx="10143">
                  <c:v/>
                </c:pt>
                <c:pt idx="10144">
                  <c:v/>
                </c:pt>
                <c:pt idx="10145">
                  <c:v/>
                </c:pt>
                <c:pt idx="10146">
                  <c:v/>
                </c:pt>
                <c:pt idx="10147">
                  <c:v/>
                </c:pt>
                <c:pt idx="10148">
                  <c:v/>
                </c:pt>
                <c:pt idx="10149">
                  <c:v/>
                </c:pt>
                <c:pt idx="10150">
                  <c:v/>
                </c:pt>
                <c:pt idx="10151">
                  <c:v/>
                </c:pt>
                <c:pt idx="10152">
                  <c:v/>
                </c:pt>
                <c:pt idx="10153">
                  <c:v/>
                </c:pt>
                <c:pt idx="10154">
                  <c:v/>
                </c:pt>
                <c:pt idx="10155">
                  <c:v/>
                </c:pt>
                <c:pt idx="10156">
                  <c:v/>
                </c:pt>
                <c:pt idx="10157">
                  <c:v/>
                </c:pt>
                <c:pt idx="10158">
                  <c:v/>
                </c:pt>
                <c:pt idx="10159">
                  <c:v/>
                </c:pt>
                <c:pt idx="10160">
                  <c:v/>
                </c:pt>
                <c:pt idx="10161">
                  <c:v/>
                </c:pt>
                <c:pt idx="10162">
                  <c:v/>
                </c:pt>
                <c:pt idx="10163">
                  <c:v/>
                </c:pt>
                <c:pt idx="10164">
                  <c:v/>
                </c:pt>
                <c:pt idx="10165">
                  <c:v/>
                </c:pt>
                <c:pt idx="10166">
                  <c:v/>
                </c:pt>
                <c:pt idx="10167">
                  <c:v/>
                </c:pt>
                <c:pt idx="10168">
                  <c:v/>
                </c:pt>
                <c:pt idx="10169">
                  <c:v/>
                </c:pt>
                <c:pt idx="10170">
                  <c:v/>
                </c:pt>
                <c:pt idx="10171">
                  <c:v/>
                </c:pt>
                <c:pt idx="10172">
                  <c:v/>
                </c:pt>
                <c:pt idx="10173">
                  <c:v/>
                </c:pt>
                <c:pt idx="10174">
                  <c:v/>
                </c:pt>
                <c:pt idx="10175">
                  <c:v/>
                </c:pt>
                <c:pt idx="10176">
                  <c:v/>
                </c:pt>
                <c:pt idx="10177">
                  <c:v/>
                </c:pt>
                <c:pt idx="10178">
                  <c:v/>
                </c:pt>
                <c:pt idx="10179">
                  <c:v/>
                </c:pt>
                <c:pt idx="10180">
                  <c:v/>
                </c:pt>
                <c:pt idx="10181">
                  <c:v/>
                </c:pt>
                <c:pt idx="10182">
                  <c:v/>
                </c:pt>
                <c:pt idx="10183">
                  <c:v/>
                </c:pt>
                <c:pt idx="10184">
                  <c:v/>
                </c:pt>
                <c:pt idx="10185">
                  <c:v/>
                </c:pt>
                <c:pt idx="10186">
                  <c:v/>
                </c:pt>
                <c:pt idx="10187">
                  <c:v/>
                </c:pt>
                <c:pt idx="10188">
                  <c:v/>
                </c:pt>
                <c:pt idx="10189">
                  <c:v/>
                </c:pt>
                <c:pt idx="10190">
                  <c:v/>
                </c:pt>
                <c:pt idx="10191">
                  <c:v/>
                </c:pt>
                <c:pt idx="10192">
                  <c:v/>
                </c:pt>
                <c:pt idx="10193">
                  <c:v/>
                </c:pt>
                <c:pt idx="10194">
                  <c:v/>
                </c:pt>
                <c:pt idx="10195">
                  <c:v/>
                </c:pt>
                <c:pt idx="10196">
                  <c:v/>
                </c:pt>
                <c:pt idx="10197">
                  <c:v/>
                </c:pt>
                <c:pt idx="10198">
                  <c:v/>
                </c:pt>
                <c:pt idx="10199">
                  <c:v/>
                </c:pt>
                <c:pt idx="10200">
                  <c:v>3</c:v>
                </c:pt>
                <c:pt idx="10201">
                  <c:v>1</c:v>
                </c:pt>
                <c:pt idx="10202">
                  <c:v>1</c:v>
                </c:pt>
                <c:pt idx="10203">
                  <c:v>1</c:v>
                </c:pt>
                <c:pt idx="10204">
                  <c:v>2</c:v>
                </c:pt>
                <c:pt idx="10205">
                  <c:v>8</c:v>
                </c:pt>
                <c:pt idx="10206">
                  <c:v>2</c:v>
                </c:pt>
                <c:pt idx="10207">
                  <c:v>1</c:v>
                </c:pt>
                <c:pt idx="10208">
                  <c:v>3</c:v>
                </c:pt>
                <c:pt idx="10209">
                  <c:v>1</c:v>
                </c:pt>
                <c:pt idx="10210">
                  <c:v>5</c:v>
                </c:pt>
                <c:pt idx="10211">
                  <c:v>3</c:v>
                </c:pt>
                <c:pt idx="10212">
                  <c:v>2</c:v>
                </c:pt>
                <c:pt idx="10213">
                  <c:v>6</c:v>
                </c:pt>
                <c:pt idx="10214">
                  <c:v>1</c:v>
                </c:pt>
                <c:pt idx="10215">
                  <c:v>1</c:v>
                </c:pt>
                <c:pt idx="10216">
                  <c:v>3</c:v>
                </c:pt>
                <c:pt idx="10217">
                  <c:v>1</c:v>
                </c:pt>
                <c:pt idx="10218">
                  <c:v>1</c:v>
                </c:pt>
                <c:pt idx="10219">
                  <c:v>2</c:v>
                </c:pt>
                <c:pt idx="10220">
                  <c:v>1</c:v>
                </c:pt>
                <c:pt idx="10221">
                  <c:v>1</c:v>
                </c:pt>
                <c:pt idx="10222">
                  <c:v>2</c:v>
                </c:pt>
                <c:pt idx="10223">
                  <c:v>1</c:v>
                </c:pt>
                <c:pt idx="10224">
                  <c:v>2</c:v>
                </c:pt>
                <c:pt idx="10225">
                  <c:v>3</c:v>
                </c:pt>
                <c:pt idx="10226">
                  <c:v>1</c:v>
                </c:pt>
                <c:pt idx="10227">
                  <c:v>3</c:v>
                </c:pt>
                <c:pt idx="10228">
                  <c:v>1</c:v>
                </c:pt>
                <c:pt idx="10229">
                  <c:v>3</c:v>
                </c:pt>
                <c:pt idx="10230">
                  <c:v>7</c:v>
                </c:pt>
                <c:pt idx="10231">
                  <c:v>1</c:v>
                </c:pt>
                <c:pt idx="10232">
                  <c:v>2</c:v>
                </c:pt>
                <c:pt idx="10233">
                  <c:v>1</c:v>
                </c:pt>
                <c:pt idx="10234">
                  <c:v>1</c:v>
                </c:pt>
                <c:pt idx="10235">
                  <c:v>3</c:v>
                </c:pt>
                <c:pt idx="10236">
                  <c:v>4</c:v>
                </c:pt>
                <c:pt idx="10237">
                  <c:v>1</c:v>
                </c:pt>
                <c:pt idx="10238">
                  <c:v>3</c:v>
                </c:pt>
                <c:pt idx="10239">
                  <c:v>7</c:v>
                </c:pt>
                <c:pt idx="10240">
                  <c:v>4</c:v>
                </c:pt>
                <c:pt idx="10241">
                  <c:v>3</c:v>
                </c:pt>
                <c:pt idx="10242">
                  <c:v>8</c:v>
                </c:pt>
                <c:pt idx="10243">
                  <c:v>3</c:v>
                </c:pt>
                <c:pt idx="10244">
                  <c:v>1</c:v>
                </c:pt>
                <c:pt idx="10245">
                  <c:v>2</c:v>
                </c:pt>
                <c:pt idx="10246">
                  <c:v>1</c:v>
                </c:pt>
                <c:pt idx="10247">
                  <c:v>2</c:v>
                </c:pt>
                <c:pt idx="10248">
                  <c:v>2</c:v>
                </c:pt>
                <c:pt idx="10249">
                  <c:v>1</c:v>
                </c:pt>
                <c:pt idx="10250">
                  <c:v>2</c:v>
                </c:pt>
                <c:pt idx="10251">
                  <c:v>4</c:v>
                </c:pt>
                <c:pt idx="10252">
                  <c:v>2</c:v>
                </c:pt>
                <c:pt idx="10253">
                  <c:v>1</c:v>
                </c:pt>
                <c:pt idx="10254">
                  <c:v>2</c:v>
                </c:pt>
                <c:pt idx="10255">
                  <c:v>7</c:v>
                </c:pt>
                <c:pt idx="10256">
                  <c:v>1</c:v>
                </c:pt>
                <c:pt idx="10257">
                  <c:v>2</c:v>
                </c:pt>
                <c:pt idx="10258">
                  <c:v>3</c:v>
                </c:pt>
                <c:pt idx="10259">
                  <c:v>4</c:v>
                </c:pt>
                <c:pt idx="10260">
                  <c:v>3</c:v>
                </c:pt>
                <c:pt idx="10261">
                  <c:v>5</c:v>
                </c:pt>
                <c:pt idx="10262">
                  <c:v>2</c:v>
                </c:pt>
                <c:pt idx="10263">
                  <c:v>1</c:v>
                </c:pt>
                <c:pt idx="10264">
                  <c:v>4</c:v>
                </c:pt>
                <c:pt idx="10265">
                  <c:v>4</c:v>
                </c:pt>
                <c:pt idx="10266">
                  <c:v>2</c:v>
                </c:pt>
                <c:pt idx="10267">
                  <c:v>4</c:v>
                </c:pt>
                <c:pt idx="10268">
                  <c:v>2</c:v>
                </c:pt>
                <c:pt idx="10269">
                  <c:v>4</c:v>
                </c:pt>
                <c:pt idx="10270">
                  <c:v>1</c:v>
                </c:pt>
                <c:pt idx="10271">
                  <c:v>5</c:v>
                </c:pt>
                <c:pt idx="10272">
                  <c:v>2</c:v>
                </c:pt>
                <c:pt idx="10273">
                  <c:v>7</c:v>
                </c:pt>
                <c:pt idx="10274">
                  <c:v>4</c:v>
                </c:pt>
                <c:pt idx="10275">
                  <c:v>1</c:v>
                </c:pt>
                <c:pt idx="10276">
                  <c:v>6</c:v>
                </c:pt>
                <c:pt idx="10277">
                  <c:v>1</c:v>
                </c:pt>
                <c:pt idx="10278">
                  <c:v>8</c:v>
                </c:pt>
                <c:pt idx="10279">
                  <c:v>1</c:v>
                </c:pt>
                <c:pt idx="10280">
                  <c:v>1</c:v>
                </c:pt>
                <c:pt idx="10281">
                  <c:v>8</c:v>
                </c:pt>
                <c:pt idx="10282">
                  <c:v>1</c:v>
                </c:pt>
                <c:pt idx="10283">
                  <c:v>1</c:v>
                </c:pt>
                <c:pt idx="10284">
                  <c:v>3</c:v>
                </c:pt>
                <c:pt idx="10285">
                  <c:v>2</c:v>
                </c:pt>
                <c:pt idx="10286">
                  <c:v>3</c:v>
                </c:pt>
                <c:pt idx="10287">
                  <c:v>3</c:v>
                </c:pt>
                <c:pt idx="10288">
                  <c:v>1</c:v>
                </c:pt>
                <c:pt idx="10289">
                  <c:v>3</c:v>
                </c:pt>
                <c:pt idx="10290">
                  <c:v>2</c:v>
                </c:pt>
                <c:pt idx="10291">
                  <c:v>3</c:v>
                </c:pt>
                <c:pt idx="10292">
                  <c:v>1</c:v>
                </c:pt>
                <c:pt idx="10293">
                  <c:v>1</c:v>
                </c:pt>
                <c:pt idx="10294">
                  <c:v>1</c:v>
                </c:pt>
                <c:pt idx="10295">
                  <c:v>4</c:v>
                </c:pt>
                <c:pt idx="10296">
                  <c:v>1</c:v>
                </c:pt>
                <c:pt idx="10297">
                  <c:v>2</c:v>
                </c:pt>
                <c:pt idx="10298">
                  <c:v>1</c:v>
                </c:pt>
                <c:pt idx="10299">
                  <c:v>6</c:v>
                </c:pt>
                <c:pt idx="10300">
                  <c:v>4</c:v>
                </c:pt>
                <c:pt idx="10301">
                  <c:v>3</c:v>
                </c:pt>
                <c:pt idx="10302">
                  <c:v>1</c:v>
                </c:pt>
                <c:pt idx="10303">
                  <c:v>2</c:v>
                </c:pt>
                <c:pt idx="10304">
                  <c:v>2</c:v>
                </c:pt>
                <c:pt idx="10305">
                  <c:v>1</c:v>
                </c:pt>
                <c:pt idx="10306">
                  <c:v/>
                </c:pt>
                <c:pt idx="10307">
                  <c:v>1</c:v>
                </c:pt>
                <c:pt idx="10308">
                  <c:v>1</c:v>
                </c:pt>
                <c:pt idx="10309">
                  <c:v>2</c:v>
                </c:pt>
                <c:pt idx="10310">
                  <c:v>3</c:v>
                </c:pt>
                <c:pt idx="10311">
                  <c:v>1</c:v>
                </c:pt>
                <c:pt idx="10312">
                  <c:v>2</c:v>
                </c:pt>
                <c:pt idx="10313">
                  <c:v>2</c:v>
                </c:pt>
                <c:pt idx="10314">
                  <c:v>3</c:v>
                </c:pt>
                <c:pt idx="10315">
                  <c:v>1</c:v>
                </c:pt>
                <c:pt idx="10316">
                  <c:v>1</c:v>
                </c:pt>
                <c:pt idx="10317">
                  <c:v>1</c:v>
                </c:pt>
                <c:pt idx="10318">
                  <c:v/>
                </c:pt>
                <c:pt idx="10319">
                  <c:v>5</c:v>
                </c:pt>
                <c:pt idx="10320">
                  <c:v/>
                </c:pt>
                <c:pt idx="10321">
                  <c:v>1</c:v>
                </c:pt>
                <c:pt idx="10322">
                  <c:v>1</c:v>
                </c:pt>
                <c:pt idx="10323">
                  <c:v>1</c:v>
                </c:pt>
                <c:pt idx="10324">
                  <c:v>1</c:v>
                </c:pt>
                <c:pt idx="10325">
                  <c:v>2</c:v>
                </c:pt>
                <c:pt idx="10326">
                  <c:v>2</c:v>
                </c:pt>
                <c:pt idx="10327">
                  <c:v>2</c:v>
                </c:pt>
                <c:pt idx="10328">
                  <c:v>1</c:v>
                </c:pt>
                <c:pt idx="10329">
                  <c:v>1</c:v>
                </c:pt>
                <c:pt idx="10330">
                  <c:v>4</c:v>
                </c:pt>
                <c:pt idx="10331">
                  <c:v>3</c:v>
                </c:pt>
                <c:pt idx="10332">
                  <c:v>2</c:v>
                </c:pt>
                <c:pt idx="10333">
                  <c:v/>
                </c:pt>
                <c:pt idx="10334">
                  <c:v>1</c:v>
                </c:pt>
                <c:pt idx="10335">
                  <c:v>6</c:v>
                </c:pt>
                <c:pt idx="10336">
                  <c:v>1</c:v>
                </c:pt>
                <c:pt idx="10337">
                  <c:v>4</c:v>
                </c:pt>
                <c:pt idx="10338">
                  <c:v>2</c:v>
                </c:pt>
                <c:pt idx="10339">
                  <c:v>1</c:v>
                </c:pt>
                <c:pt idx="10340">
                  <c:v/>
                </c:pt>
                <c:pt idx="10341">
                  <c:v/>
                </c:pt>
                <c:pt idx="10342">
                  <c:v/>
                </c:pt>
                <c:pt idx="10343">
                  <c:v/>
                </c:pt>
                <c:pt idx="10344">
                  <c:v/>
                </c:pt>
                <c:pt idx="10345">
                  <c:v/>
                </c:pt>
                <c:pt idx="10346">
                  <c:v/>
                </c:pt>
                <c:pt idx="10347">
                  <c:v/>
                </c:pt>
                <c:pt idx="10348">
                  <c:v/>
                </c:pt>
                <c:pt idx="10349">
                  <c:v/>
                </c:pt>
                <c:pt idx="10350">
                  <c:v/>
                </c:pt>
                <c:pt idx="10351">
                  <c:v/>
                </c:pt>
                <c:pt idx="10352">
                  <c:v/>
                </c:pt>
                <c:pt idx="10353">
                  <c:v/>
                </c:pt>
                <c:pt idx="10354">
                  <c:v/>
                </c:pt>
                <c:pt idx="10355">
                  <c:v/>
                </c:pt>
                <c:pt idx="10356">
                  <c:v/>
                </c:pt>
                <c:pt idx="10357">
                  <c:v/>
                </c:pt>
                <c:pt idx="10358">
                  <c:v/>
                </c:pt>
                <c:pt idx="10359">
                  <c:v/>
                </c:pt>
                <c:pt idx="10360">
                  <c:v/>
                </c:pt>
                <c:pt idx="10361">
                  <c:v/>
                </c:pt>
                <c:pt idx="10362">
                  <c:v/>
                </c:pt>
                <c:pt idx="10363">
                  <c:v/>
                </c:pt>
                <c:pt idx="10364">
                  <c:v/>
                </c:pt>
                <c:pt idx="10365">
                  <c:v/>
                </c:pt>
                <c:pt idx="10366">
                  <c:v/>
                </c:pt>
                <c:pt idx="10367">
                  <c:v/>
                </c:pt>
                <c:pt idx="10368">
                  <c:v/>
                </c:pt>
                <c:pt idx="10369">
                  <c:v/>
                </c:pt>
                <c:pt idx="10370">
                  <c:v/>
                </c:pt>
                <c:pt idx="10371">
                  <c:v/>
                </c:pt>
                <c:pt idx="10372">
                  <c:v/>
                </c:pt>
                <c:pt idx="10373">
                  <c:v/>
                </c:pt>
                <c:pt idx="10374">
                  <c:v/>
                </c:pt>
                <c:pt idx="10375">
                  <c:v/>
                </c:pt>
                <c:pt idx="10376">
                  <c:v/>
                </c:pt>
                <c:pt idx="10377">
                  <c:v/>
                </c:pt>
                <c:pt idx="10378">
                  <c:v/>
                </c:pt>
                <c:pt idx="10379">
                  <c:v/>
                </c:pt>
                <c:pt idx="10380">
                  <c:v/>
                </c:pt>
                <c:pt idx="10381">
                  <c:v/>
                </c:pt>
                <c:pt idx="10382">
                  <c:v/>
                </c:pt>
                <c:pt idx="10383">
                  <c:v/>
                </c:pt>
                <c:pt idx="10384">
                  <c:v/>
                </c:pt>
                <c:pt idx="10385">
                  <c:v/>
                </c:pt>
                <c:pt idx="10386">
                  <c:v/>
                </c:pt>
                <c:pt idx="10387">
                  <c:v/>
                </c:pt>
                <c:pt idx="10388">
                  <c:v/>
                </c:pt>
                <c:pt idx="10389">
                  <c:v/>
                </c:pt>
                <c:pt idx="10390">
                  <c:v/>
                </c:pt>
                <c:pt idx="10391">
                  <c:v/>
                </c:pt>
                <c:pt idx="10392">
                  <c:v/>
                </c:pt>
                <c:pt idx="10393">
                  <c:v/>
                </c:pt>
                <c:pt idx="10394">
                  <c:v/>
                </c:pt>
                <c:pt idx="10395">
                  <c:v/>
                </c:pt>
                <c:pt idx="10396">
                  <c:v/>
                </c:pt>
                <c:pt idx="10397">
                  <c:v/>
                </c:pt>
                <c:pt idx="10398">
                  <c:v/>
                </c:pt>
                <c:pt idx="10399">
                  <c:v/>
                </c:pt>
                <c:pt idx="10400">
                  <c:v/>
                </c:pt>
                <c:pt idx="10401">
                  <c:v/>
                </c:pt>
                <c:pt idx="10402">
                  <c:v/>
                </c:pt>
                <c:pt idx="10403">
                  <c:v/>
                </c:pt>
                <c:pt idx="10404">
                  <c:v/>
                </c:pt>
                <c:pt idx="10405">
                  <c:v/>
                </c:pt>
                <c:pt idx="10406">
                  <c:v/>
                </c:pt>
                <c:pt idx="10407">
                  <c:v/>
                </c:pt>
                <c:pt idx="10408">
                  <c:v/>
                </c:pt>
                <c:pt idx="10409">
                  <c:v/>
                </c:pt>
                <c:pt idx="10410">
                  <c:v/>
                </c:pt>
                <c:pt idx="10411">
                  <c:v/>
                </c:pt>
                <c:pt idx="10412">
                  <c:v/>
                </c:pt>
                <c:pt idx="10413">
                  <c:v/>
                </c:pt>
                <c:pt idx="10414">
                  <c:v/>
                </c:pt>
                <c:pt idx="10415">
                  <c:v/>
                </c:pt>
                <c:pt idx="10416">
                  <c:v/>
                </c:pt>
                <c:pt idx="10417">
                  <c:v/>
                </c:pt>
                <c:pt idx="10418">
                  <c:v/>
                </c:pt>
                <c:pt idx="10419">
                  <c:v/>
                </c:pt>
                <c:pt idx="10420">
                  <c:v/>
                </c:pt>
                <c:pt idx="10421">
                  <c:v/>
                </c:pt>
                <c:pt idx="10422">
                  <c:v/>
                </c:pt>
                <c:pt idx="10423">
                  <c:v/>
                </c:pt>
                <c:pt idx="10424">
                  <c:v/>
                </c:pt>
                <c:pt idx="10425">
                  <c:v/>
                </c:pt>
                <c:pt idx="10426">
                  <c:v/>
                </c:pt>
                <c:pt idx="10427">
                  <c:v/>
                </c:pt>
                <c:pt idx="10428">
                  <c:v/>
                </c:pt>
                <c:pt idx="10429">
                  <c:v/>
                </c:pt>
                <c:pt idx="10430">
                  <c:v/>
                </c:pt>
                <c:pt idx="10431">
                  <c:v/>
                </c:pt>
                <c:pt idx="10432">
                  <c:v/>
                </c:pt>
                <c:pt idx="10433">
                  <c:v/>
                </c:pt>
                <c:pt idx="10434">
                  <c:v/>
                </c:pt>
                <c:pt idx="10435">
                  <c:v/>
                </c:pt>
                <c:pt idx="10436">
                  <c:v/>
                </c:pt>
                <c:pt idx="10437">
                  <c:v/>
                </c:pt>
                <c:pt idx="10438">
                  <c:v/>
                </c:pt>
                <c:pt idx="10439">
                  <c:v/>
                </c:pt>
                <c:pt idx="10440">
                  <c:v/>
                </c:pt>
                <c:pt idx="10441">
                  <c:v/>
                </c:pt>
                <c:pt idx="10442">
                  <c:v/>
                </c:pt>
                <c:pt idx="10443">
                  <c:v/>
                </c:pt>
                <c:pt idx="10444">
                  <c:v/>
                </c:pt>
                <c:pt idx="10445">
                  <c:v/>
                </c:pt>
                <c:pt idx="10446">
                  <c:v/>
                </c:pt>
                <c:pt idx="10447">
                  <c:v/>
                </c:pt>
                <c:pt idx="10448">
                  <c:v/>
                </c:pt>
                <c:pt idx="10449">
                  <c:v/>
                </c:pt>
                <c:pt idx="10450">
                  <c:v/>
                </c:pt>
                <c:pt idx="10451">
                  <c:v/>
                </c:pt>
                <c:pt idx="10452">
                  <c:v/>
                </c:pt>
                <c:pt idx="10453">
                  <c:v/>
                </c:pt>
                <c:pt idx="10454">
                  <c:v/>
                </c:pt>
                <c:pt idx="10455">
                  <c:v/>
                </c:pt>
                <c:pt idx="10456">
                  <c:v/>
                </c:pt>
                <c:pt idx="10457">
                  <c:v/>
                </c:pt>
                <c:pt idx="10458">
                  <c:v/>
                </c:pt>
                <c:pt idx="10459">
                  <c:v/>
                </c:pt>
                <c:pt idx="10460">
                  <c:v/>
                </c:pt>
                <c:pt idx="10461">
                  <c:v/>
                </c:pt>
                <c:pt idx="10462">
                  <c:v/>
                </c:pt>
                <c:pt idx="10463">
                  <c:v/>
                </c:pt>
                <c:pt idx="10464">
                  <c:v/>
                </c:pt>
                <c:pt idx="10465">
                  <c:v/>
                </c:pt>
                <c:pt idx="10466">
                  <c:v/>
                </c:pt>
                <c:pt idx="10467">
                  <c:v/>
                </c:pt>
                <c:pt idx="10468">
                  <c:v/>
                </c:pt>
                <c:pt idx="10469">
                  <c:v/>
                </c:pt>
                <c:pt idx="10470">
                  <c:v/>
                </c:pt>
                <c:pt idx="10471">
                  <c:v/>
                </c:pt>
                <c:pt idx="10472">
                  <c:v/>
                </c:pt>
                <c:pt idx="10473">
                  <c:v/>
                </c:pt>
                <c:pt idx="10474">
                  <c:v/>
                </c:pt>
                <c:pt idx="10475">
                  <c:v/>
                </c:pt>
                <c:pt idx="10476">
                  <c:v/>
                </c:pt>
                <c:pt idx="10477">
                  <c:v/>
                </c:pt>
                <c:pt idx="10478">
                  <c:v/>
                </c:pt>
                <c:pt idx="10479">
                  <c:v/>
                </c:pt>
                <c:pt idx="10480">
                  <c:v/>
                </c:pt>
                <c:pt idx="10481">
                  <c:v/>
                </c:pt>
                <c:pt idx="10482">
                  <c:v/>
                </c:pt>
                <c:pt idx="10483">
                  <c:v/>
                </c:pt>
                <c:pt idx="10484">
                  <c:v/>
                </c:pt>
                <c:pt idx="10485">
                  <c:v/>
                </c:pt>
                <c:pt idx="10486">
                  <c:v/>
                </c:pt>
                <c:pt idx="10487">
                  <c:v/>
                </c:pt>
                <c:pt idx="10488">
                  <c:v/>
                </c:pt>
                <c:pt idx="10489">
                  <c:v/>
                </c:pt>
                <c:pt idx="10490">
                  <c:v/>
                </c:pt>
                <c:pt idx="10491">
                  <c:v/>
                </c:pt>
                <c:pt idx="10492">
                  <c:v/>
                </c:pt>
                <c:pt idx="10493">
                  <c:v/>
                </c:pt>
                <c:pt idx="10494">
                  <c:v/>
                </c:pt>
                <c:pt idx="10495">
                  <c:v/>
                </c:pt>
                <c:pt idx="10496">
                  <c:v/>
                </c:pt>
                <c:pt idx="10497">
                  <c:v/>
                </c:pt>
                <c:pt idx="10498">
                  <c:v/>
                </c:pt>
                <c:pt idx="10499">
                  <c:v/>
                </c:pt>
                <c:pt idx="10500">
                  <c:v/>
                </c:pt>
                <c:pt idx="10501">
                  <c:v/>
                </c:pt>
                <c:pt idx="10502">
                  <c:v/>
                </c:pt>
                <c:pt idx="10503">
                  <c:v/>
                </c:pt>
                <c:pt idx="10504">
                  <c:v/>
                </c:pt>
                <c:pt idx="10505">
                  <c:v/>
                </c:pt>
                <c:pt idx="10506">
                  <c:v/>
                </c:pt>
                <c:pt idx="10507">
                  <c:v/>
                </c:pt>
                <c:pt idx="10508">
                  <c:v/>
                </c:pt>
                <c:pt idx="10509">
                  <c:v/>
                </c:pt>
                <c:pt idx="10510">
                  <c:v/>
                </c:pt>
                <c:pt idx="10511">
                  <c:v/>
                </c:pt>
                <c:pt idx="10512">
                  <c:v/>
                </c:pt>
                <c:pt idx="10513">
                  <c:v/>
                </c:pt>
                <c:pt idx="10514">
                  <c:v/>
                </c:pt>
                <c:pt idx="10515">
                  <c:v/>
                </c:pt>
                <c:pt idx="10516">
                  <c:v/>
                </c:pt>
                <c:pt idx="10517">
                  <c:v/>
                </c:pt>
                <c:pt idx="10518">
                  <c:v/>
                </c:pt>
                <c:pt idx="10519">
                  <c:v/>
                </c:pt>
                <c:pt idx="10520">
                  <c:v/>
                </c:pt>
                <c:pt idx="10521">
                  <c:v/>
                </c:pt>
                <c:pt idx="10522">
                  <c:v/>
                </c:pt>
                <c:pt idx="10523">
                  <c:v/>
                </c:pt>
                <c:pt idx="10524">
                  <c:v/>
                </c:pt>
                <c:pt idx="10525">
                  <c:v/>
                </c:pt>
                <c:pt idx="10526">
                  <c:v/>
                </c:pt>
                <c:pt idx="10527">
                  <c:v/>
                </c:pt>
                <c:pt idx="10528">
                  <c:v/>
                </c:pt>
                <c:pt idx="10529">
                  <c:v/>
                </c:pt>
                <c:pt idx="10530">
                  <c:v/>
                </c:pt>
                <c:pt idx="10531">
                  <c:v/>
                </c:pt>
                <c:pt idx="10532">
                  <c:v/>
                </c:pt>
                <c:pt idx="10533">
                  <c:v/>
                </c:pt>
                <c:pt idx="10534">
                  <c:v/>
                </c:pt>
                <c:pt idx="10535">
                  <c:v/>
                </c:pt>
                <c:pt idx="10536">
                  <c:v/>
                </c:pt>
                <c:pt idx="10537">
                  <c:v/>
                </c:pt>
                <c:pt idx="10538">
                  <c:v/>
                </c:pt>
                <c:pt idx="10539">
                  <c:v/>
                </c:pt>
                <c:pt idx="10540">
                  <c:v/>
                </c:pt>
                <c:pt idx="10541">
                  <c:v/>
                </c:pt>
                <c:pt idx="10542">
                  <c:v/>
                </c:pt>
                <c:pt idx="10543">
                  <c:v/>
                </c:pt>
                <c:pt idx="10544">
                  <c:v/>
                </c:pt>
                <c:pt idx="10545">
                  <c:v/>
                </c:pt>
                <c:pt idx="10546">
                  <c:v/>
                </c:pt>
                <c:pt idx="10547">
                  <c:v/>
                </c:pt>
                <c:pt idx="10548">
                  <c:v/>
                </c:pt>
                <c:pt idx="10549">
                  <c:v/>
                </c:pt>
                <c:pt idx="10550">
                  <c:v/>
                </c:pt>
                <c:pt idx="10551">
                  <c:v/>
                </c:pt>
                <c:pt idx="10552">
                  <c:v/>
                </c:pt>
                <c:pt idx="10553">
                  <c:v/>
                </c:pt>
                <c:pt idx="10554">
                  <c:v/>
                </c:pt>
                <c:pt idx="10555">
                  <c:v/>
                </c:pt>
                <c:pt idx="10556">
                  <c:v/>
                </c:pt>
                <c:pt idx="10557">
                  <c:v/>
                </c:pt>
                <c:pt idx="10558">
                  <c:v/>
                </c:pt>
                <c:pt idx="10559">
                  <c:v/>
                </c:pt>
                <c:pt idx="10560">
                  <c:v/>
                </c:pt>
                <c:pt idx="10561">
                  <c:v/>
                </c:pt>
                <c:pt idx="10562">
                  <c:v/>
                </c:pt>
                <c:pt idx="10563">
                  <c:v/>
                </c:pt>
                <c:pt idx="10564">
                  <c:v/>
                </c:pt>
                <c:pt idx="10565">
                  <c:v/>
                </c:pt>
                <c:pt idx="10566">
                  <c:v/>
                </c:pt>
                <c:pt idx="10567">
                  <c:v/>
                </c:pt>
                <c:pt idx="10568">
                  <c:v/>
                </c:pt>
                <c:pt idx="10569">
                  <c:v/>
                </c:pt>
                <c:pt idx="10570">
                  <c:v/>
                </c:pt>
                <c:pt idx="10571">
                  <c:v/>
                </c:pt>
                <c:pt idx="10572">
                  <c:v/>
                </c:pt>
                <c:pt idx="10573">
                  <c:v/>
                </c:pt>
                <c:pt idx="10574">
                  <c:v/>
                </c:pt>
                <c:pt idx="10575">
                  <c:v/>
                </c:pt>
                <c:pt idx="10576">
                  <c:v/>
                </c:pt>
                <c:pt idx="10577">
                  <c:v/>
                </c:pt>
                <c:pt idx="10578">
                  <c:v/>
                </c:pt>
                <c:pt idx="10579">
                  <c:v/>
                </c:pt>
                <c:pt idx="10580">
                  <c:v/>
                </c:pt>
                <c:pt idx="10581">
                  <c:v/>
                </c:pt>
                <c:pt idx="10582">
                  <c:v/>
                </c:pt>
                <c:pt idx="10583">
                  <c:v/>
                </c:pt>
                <c:pt idx="10584">
                  <c:v/>
                </c:pt>
                <c:pt idx="10585">
                  <c:v/>
                </c:pt>
                <c:pt idx="10586">
                  <c:v/>
                </c:pt>
                <c:pt idx="10587">
                  <c:v/>
                </c:pt>
                <c:pt idx="10588">
                  <c:v/>
                </c:pt>
                <c:pt idx="10589">
                  <c:v/>
                </c:pt>
                <c:pt idx="10590">
                  <c:v/>
                </c:pt>
                <c:pt idx="10591">
                  <c:v/>
                </c:pt>
                <c:pt idx="10592">
                  <c:v/>
                </c:pt>
                <c:pt idx="10593">
                  <c:v/>
                </c:pt>
                <c:pt idx="10594">
                  <c:v/>
                </c:pt>
                <c:pt idx="10595">
                  <c:v/>
                </c:pt>
                <c:pt idx="10596">
                  <c:v/>
                </c:pt>
                <c:pt idx="10597">
                  <c:v/>
                </c:pt>
                <c:pt idx="10598">
                  <c:v/>
                </c:pt>
                <c:pt idx="10599">
                  <c:v/>
                </c:pt>
                <c:pt idx="10600">
                  <c:v/>
                </c:pt>
                <c:pt idx="10601">
                  <c:v/>
                </c:pt>
                <c:pt idx="10602">
                  <c:v/>
                </c:pt>
                <c:pt idx="10603">
                  <c:v/>
                </c:pt>
                <c:pt idx="10604">
                  <c:v/>
                </c:pt>
                <c:pt idx="10605">
                  <c:v/>
                </c:pt>
                <c:pt idx="10606">
                  <c:v/>
                </c:pt>
                <c:pt idx="10607">
                  <c:v/>
                </c:pt>
                <c:pt idx="10608">
                  <c:v/>
                </c:pt>
                <c:pt idx="10609">
                  <c:v/>
                </c:pt>
                <c:pt idx="10610">
                  <c:v/>
                </c:pt>
                <c:pt idx="10611">
                  <c:v/>
                </c:pt>
                <c:pt idx="10612">
                  <c:v/>
                </c:pt>
                <c:pt idx="10613">
                  <c:v/>
                </c:pt>
                <c:pt idx="10614">
                  <c:v/>
                </c:pt>
                <c:pt idx="10615">
                  <c:v/>
                </c:pt>
                <c:pt idx="10616">
                  <c:v/>
                </c:pt>
                <c:pt idx="10617">
                  <c:v/>
                </c:pt>
                <c:pt idx="10618">
                  <c:v/>
                </c:pt>
                <c:pt idx="10619">
                  <c:v/>
                </c:pt>
                <c:pt idx="10620">
                  <c:v/>
                </c:pt>
                <c:pt idx="10621">
                  <c:v/>
                </c:pt>
                <c:pt idx="10622">
                  <c:v/>
                </c:pt>
                <c:pt idx="10623">
                  <c:v/>
                </c:pt>
                <c:pt idx="10624">
                  <c:v/>
                </c:pt>
                <c:pt idx="10625">
                  <c:v/>
                </c:pt>
                <c:pt idx="10626">
                  <c:v/>
                </c:pt>
                <c:pt idx="10627">
                  <c:v/>
                </c:pt>
                <c:pt idx="10628">
                  <c:v/>
                </c:pt>
                <c:pt idx="10629">
                  <c:v/>
                </c:pt>
                <c:pt idx="10630">
                  <c:v/>
                </c:pt>
                <c:pt idx="10631">
                  <c:v/>
                </c:pt>
                <c:pt idx="10632">
                  <c:v/>
                </c:pt>
                <c:pt idx="10633">
                  <c:v/>
                </c:pt>
                <c:pt idx="10634">
                  <c:v/>
                </c:pt>
                <c:pt idx="10635">
                  <c:v/>
                </c:pt>
                <c:pt idx="10636">
                  <c:v/>
                </c:pt>
                <c:pt idx="10637">
                  <c:v/>
                </c:pt>
                <c:pt idx="10638">
                  <c:v/>
                </c:pt>
                <c:pt idx="10639">
                  <c:v/>
                </c:pt>
                <c:pt idx="10640">
                  <c:v/>
                </c:pt>
                <c:pt idx="10641">
                  <c:v/>
                </c:pt>
                <c:pt idx="10642">
                  <c:v/>
                </c:pt>
                <c:pt idx="10643">
                  <c:v/>
                </c:pt>
                <c:pt idx="10644">
                  <c:v/>
                </c:pt>
                <c:pt idx="10645">
                  <c:v/>
                </c:pt>
                <c:pt idx="10646">
                  <c:v/>
                </c:pt>
                <c:pt idx="10647">
                  <c:v/>
                </c:pt>
                <c:pt idx="10648">
                  <c:v/>
                </c:pt>
                <c:pt idx="10649">
                  <c:v/>
                </c:pt>
                <c:pt idx="10650">
                  <c:v/>
                </c:pt>
                <c:pt idx="10651">
                  <c:v/>
                </c:pt>
                <c:pt idx="10652">
                  <c:v/>
                </c:pt>
                <c:pt idx="10653">
                  <c:v/>
                </c:pt>
                <c:pt idx="10654">
                  <c:v/>
                </c:pt>
                <c:pt idx="10655">
                  <c:v/>
                </c:pt>
                <c:pt idx="10656">
                  <c:v/>
                </c:pt>
                <c:pt idx="10657">
                  <c:v/>
                </c:pt>
                <c:pt idx="10658">
                  <c:v/>
                </c:pt>
                <c:pt idx="10659">
                  <c:v/>
                </c:pt>
                <c:pt idx="10660">
                  <c:v/>
                </c:pt>
                <c:pt idx="10661">
                  <c:v/>
                </c:pt>
                <c:pt idx="10662">
                  <c:v/>
                </c:pt>
                <c:pt idx="10663">
                  <c:v/>
                </c:pt>
                <c:pt idx="10664">
                  <c:v/>
                </c:pt>
                <c:pt idx="10665">
                  <c:v/>
                </c:pt>
                <c:pt idx="10666">
                  <c:v/>
                </c:pt>
                <c:pt idx="10667">
                  <c:v/>
                </c:pt>
                <c:pt idx="10668">
                  <c:v/>
                </c:pt>
                <c:pt idx="10669">
                  <c:v/>
                </c:pt>
                <c:pt idx="10670">
                  <c:v/>
                </c:pt>
                <c:pt idx="10671">
                  <c:v/>
                </c:pt>
                <c:pt idx="10672">
                  <c:v/>
                </c:pt>
                <c:pt idx="10673">
                  <c:v/>
                </c:pt>
                <c:pt idx="10674">
                  <c:v/>
                </c:pt>
                <c:pt idx="10675">
                  <c:v/>
                </c:pt>
                <c:pt idx="10676">
                  <c:v/>
                </c:pt>
                <c:pt idx="10677">
                  <c:v/>
                </c:pt>
                <c:pt idx="10678">
                  <c:v/>
                </c:pt>
                <c:pt idx="10679">
                  <c:v/>
                </c:pt>
                <c:pt idx="10680">
                  <c:v/>
                </c:pt>
                <c:pt idx="10681">
                  <c:v/>
                </c:pt>
                <c:pt idx="10682">
                  <c:v/>
                </c:pt>
                <c:pt idx="10683">
                  <c:v/>
                </c:pt>
                <c:pt idx="10684">
                  <c:v/>
                </c:pt>
                <c:pt idx="10685">
                  <c:v/>
                </c:pt>
                <c:pt idx="10686">
                  <c:v/>
                </c:pt>
                <c:pt idx="10687">
                  <c:v/>
                </c:pt>
                <c:pt idx="10688">
                  <c:v/>
                </c:pt>
                <c:pt idx="10689">
                  <c:v/>
                </c:pt>
                <c:pt idx="10690">
                  <c:v/>
                </c:pt>
                <c:pt idx="10691">
                  <c:v/>
                </c:pt>
                <c:pt idx="10692">
                  <c:v/>
                </c:pt>
                <c:pt idx="10693">
                  <c:v/>
                </c:pt>
                <c:pt idx="10694">
                  <c:v/>
                </c:pt>
                <c:pt idx="10695">
                  <c:v/>
                </c:pt>
                <c:pt idx="10696">
                  <c:v/>
                </c:pt>
                <c:pt idx="10697">
                  <c:v/>
                </c:pt>
                <c:pt idx="10698">
                  <c:v/>
                </c:pt>
                <c:pt idx="10699">
                  <c:v/>
                </c:pt>
                <c:pt idx="10700">
                  <c:v/>
                </c:pt>
                <c:pt idx="10701">
                  <c:v/>
                </c:pt>
                <c:pt idx="10702">
                  <c:v/>
                </c:pt>
                <c:pt idx="10703">
                  <c:v/>
                </c:pt>
                <c:pt idx="10704">
                  <c:v/>
                </c:pt>
                <c:pt idx="10705">
                  <c:v/>
                </c:pt>
                <c:pt idx="10706">
                  <c:v/>
                </c:pt>
                <c:pt idx="10707">
                  <c:v/>
                </c:pt>
                <c:pt idx="10708">
                  <c:v/>
                </c:pt>
                <c:pt idx="10709">
                  <c:v/>
                </c:pt>
                <c:pt idx="10710">
                  <c:v/>
                </c:pt>
                <c:pt idx="10711">
                  <c:v/>
                </c:pt>
                <c:pt idx="10712">
                  <c:v/>
                </c:pt>
                <c:pt idx="10713">
                  <c:v/>
                </c:pt>
                <c:pt idx="10714">
                  <c:v/>
                </c:pt>
                <c:pt idx="10715">
                  <c:v/>
                </c:pt>
                <c:pt idx="10716">
                  <c:v/>
                </c:pt>
                <c:pt idx="10717">
                  <c:v/>
                </c:pt>
                <c:pt idx="10718">
                  <c:v/>
                </c:pt>
                <c:pt idx="10719">
                  <c:v/>
                </c:pt>
                <c:pt idx="10720">
                  <c:v/>
                </c:pt>
                <c:pt idx="10721">
                  <c:v/>
                </c:pt>
                <c:pt idx="10722">
                  <c:v/>
                </c:pt>
                <c:pt idx="10723">
                  <c:v/>
                </c:pt>
                <c:pt idx="10724">
                  <c:v/>
                </c:pt>
                <c:pt idx="10725">
                  <c:v/>
                </c:pt>
                <c:pt idx="10726">
                  <c:v/>
                </c:pt>
                <c:pt idx="10727">
                  <c:v/>
                </c:pt>
                <c:pt idx="10728">
                  <c:v/>
                </c:pt>
                <c:pt idx="10729">
                  <c:v/>
                </c:pt>
                <c:pt idx="10730">
                  <c:v/>
                </c:pt>
                <c:pt idx="10731">
                  <c:v/>
                </c:pt>
                <c:pt idx="10732">
                  <c:v/>
                </c:pt>
                <c:pt idx="10733">
                  <c:v/>
                </c:pt>
                <c:pt idx="10734">
                  <c:v/>
                </c:pt>
                <c:pt idx="10735">
                  <c:v/>
                </c:pt>
                <c:pt idx="10736">
                  <c:v/>
                </c:pt>
                <c:pt idx="10737">
                  <c:v/>
                </c:pt>
                <c:pt idx="10738">
                  <c:v/>
                </c:pt>
                <c:pt idx="10739">
                  <c:v/>
                </c:pt>
                <c:pt idx="10740">
                  <c:v/>
                </c:pt>
                <c:pt idx="10741">
                  <c:v/>
                </c:pt>
                <c:pt idx="10742">
                  <c:v/>
                </c:pt>
                <c:pt idx="10743">
                  <c:v/>
                </c:pt>
                <c:pt idx="10744">
                  <c:v/>
                </c:pt>
                <c:pt idx="10745">
                  <c:v/>
                </c:pt>
                <c:pt idx="10746">
                  <c:v/>
                </c:pt>
                <c:pt idx="10747">
                  <c:v/>
                </c:pt>
                <c:pt idx="10748">
                  <c:v/>
                </c:pt>
                <c:pt idx="10749">
                  <c:v/>
                </c:pt>
                <c:pt idx="10750">
                  <c:v/>
                </c:pt>
                <c:pt idx="10751">
                  <c:v/>
                </c:pt>
                <c:pt idx="10752">
                  <c:v/>
                </c:pt>
                <c:pt idx="10753">
                  <c:v/>
                </c:pt>
                <c:pt idx="10754">
                  <c:v/>
                </c:pt>
                <c:pt idx="10755">
                  <c:v/>
                </c:pt>
                <c:pt idx="10756">
                  <c:v/>
                </c:pt>
                <c:pt idx="10757">
                  <c:v/>
                </c:pt>
                <c:pt idx="10758">
                  <c:v/>
                </c:pt>
                <c:pt idx="10759">
                  <c:v/>
                </c:pt>
                <c:pt idx="10760">
                  <c:v/>
                </c:pt>
                <c:pt idx="10761">
                  <c:v/>
                </c:pt>
                <c:pt idx="10762">
                  <c:v/>
                </c:pt>
                <c:pt idx="10763">
                  <c:v/>
                </c:pt>
                <c:pt idx="10764">
                  <c:v/>
                </c:pt>
                <c:pt idx="10765">
                  <c:v/>
                </c:pt>
                <c:pt idx="10766">
                  <c:v/>
                </c:pt>
                <c:pt idx="10767">
                  <c:v/>
                </c:pt>
                <c:pt idx="10768">
                  <c:v/>
                </c:pt>
                <c:pt idx="10769">
                  <c:v/>
                </c:pt>
                <c:pt idx="10770">
                  <c:v/>
                </c:pt>
                <c:pt idx="10771">
                  <c:v/>
                </c:pt>
                <c:pt idx="10772">
                  <c:v/>
                </c:pt>
                <c:pt idx="10773">
                  <c:v/>
                </c:pt>
                <c:pt idx="10774">
                  <c:v/>
                </c:pt>
                <c:pt idx="10775">
                  <c:v/>
                </c:pt>
                <c:pt idx="10776">
                  <c:v/>
                </c:pt>
                <c:pt idx="10777">
                  <c:v/>
                </c:pt>
                <c:pt idx="10778">
                  <c:v/>
                </c:pt>
                <c:pt idx="10779">
                  <c:v/>
                </c:pt>
                <c:pt idx="10780">
                  <c:v/>
                </c:pt>
                <c:pt idx="10781">
                  <c:v/>
                </c:pt>
                <c:pt idx="10782">
                  <c:v/>
                </c:pt>
                <c:pt idx="10783">
                  <c:v/>
                </c:pt>
                <c:pt idx="10784">
                  <c:v/>
                </c:pt>
                <c:pt idx="10785">
                  <c:v/>
                </c:pt>
                <c:pt idx="10786">
                  <c:v/>
                </c:pt>
                <c:pt idx="10787">
                  <c:v/>
                </c:pt>
                <c:pt idx="10788">
                  <c:v/>
                </c:pt>
                <c:pt idx="10789">
                  <c:v/>
                </c:pt>
                <c:pt idx="10790">
                  <c:v/>
                </c:pt>
                <c:pt idx="10791">
                  <c:v/>
                </c:pt>
                <c:pt idx="10792">
                  <c:v/>
                </c:pt>
                <c:pt idx="10793">
                  <c:v/>
                </c:pt>
                <c:pt idx="10794">
                  <c:v/>
                </c:pt>
                <c:pt idx="10795">
                  <c:v/>
                </c:pt>
                <c:pt idx="10796">
                  <c:v/>
                </c:pt>
                <c:pt idx="10797">
                  <c:v/>
                </c:pt>
                <c:pt idx="10798">
                  <c:v/>
                </c:pt>
                <c:pt idx="10799">
                  <c:v/>
                </c:pt>
                <c:pt idx="10800">
                  <c:v>1</c:v>
                </c:pt>
                <c:pt idx="10801">
                  <c:v>1</c:v>
                </c:pt>
                <c:pt idx="10802">
                  <c:v>1</c:v>
                </c:pt>
                <c:pt idx="10803">
                  <c:v>1</c:v>
                </c:pt>
                <c:pt idx="10804">
                  <c:v>1</c:v>
                </c:pt>
                <c:pt idx="10805">
                  <c:v>1</c:v>
                </c:pt>
                <c:pt idx="10806">
                  <c:v>1</c:v>
                </c:pt>
                <c:pt idx="10807">
                  <c:v>2</c:v>
                </c:pt>
                <c:pt idx="10808">
                  <c:v>2</c:v>
                </c:pt>
                <c:pt idx="10809">
                  <c:v>1</c:v>
                </c:pt>
                <c:pt idx="10810">
                  <c:v>1</c:v>
                </c:pt>
                <c:pt idx="10811">
                  <c:v>2</c:v>
                </c:pt>
                <c:pt idx="10812">
                  <c:v>2</c:v>
                </c:pt>
                <c:pt idx="10813">
                  <c:v>1</c:v>
                </c:pt>
                <c:pt idx="10814">
                  <c:v>1,5</c:v>
                </c:pt>
                <c:pt idx="10815">
                  <c:v>2</c:v>
                </c:pt>
                <c:pt idx="10816">
                  <c:v>1</c:v>
                </c:pt>
                <c:pt idx="10817">
                  <c:v>1</c:v>
                </c:pt>
                <c:pt idx="10818">
                  <c:v>3</c:v>
                </c:pt>
                <c:pt idx="10819">
                  <c:v>1</c:v>
                </c:pt>
                <c:pt idx="10820">
                  <c:v>3</c:v>
                </c:pt>
                <c:pt idx="10821">
                  <c:v>1</c:v>
                </c:pt>
                <c:pt idx="10822">
                  <c:v>2</c:v>
                </c:pt>
                <c:pt idx="10823">
                  <c:v>3</c:v>
                </c:pt>
                <c:pt idx="10824">
                  <c:v>1</c:v>
                </c:pt>
                <c:pt idx="10825">
                  <c:v>2</c:v>
                </c:pt>
                <c:pt idx="10826">
                  <c:v>2</c:v>
                </c:pt>
                <c:pt idx="10827">
                  <c:v>4</c:v>
                </c:pt>
                <c:pt idx="10828">
                  <c:v>4</c:v>
                </c:pt>
                <c:pt idx="10829">
                  <c:v>4</c:v>
                </c:pt>
                <c:pt idx="10830">
                  <c:v>4</c:v>
                </c:pt>
                <c:pt idx="10831">
                  <c:v>2</c:v>
                </c:pt>
                <c:pt idx="10832">
                  <c:v>5</c:v>
                </c:pt>
                <c:pt idx="10833">
                  <c:v>1</c:v>
                </c:pt>
                <c:pt idx="10834">
                  <c:v>1</c:v>
                </c:pt>
                <c:pt idx="10835">
                  <c:v>3</c:v>
                </c:pt>
                <c:pt idx="10836">
                  <c:v>3</c:v>
                </c:pt>
                <c:pt idx="10837">
                  <c:v>3</c:v>
                </c:pt>
                <c:pt idx="10838">
                  <c:v>1</c:v>
                </c:pt>
                <c:pt idx="10839">
                  <c:v>2</c:v>
                </c:pt>
                <c:pt idx="10840">
                  <c:v>2</c:v>
                </c:pt>
                <c:pt idx="10841">
                  <c:v>2</c:v>
                </c:pt>
                <c:pt idx="10842">
                  <c:v>3</c:v>
                </c:pt>
                <c:pt idx="10843">
                  <c:v>3</c:v>
                </c:pt>
                <c:pt idx="10844">
                  <c:v>3</c:v>
                </c:pt>
                <c:pt idx="10845">
                  <c:v>2</c:v>
                </c:pt>
                <c:pt idx="10846">
                  <c:v>1,5</c:v>
                </c:pt>
                <c:pt idx="10847">
                  <c:v>2</c:v>
                </c:pt>
                <c:pt idx="10848">
                  <c:v>4</c:v>
                </c:pt>
                <c:pt idx="10849">
                  <c:v>4</c:v>
                </c:pt>
                <c:pt idx="10850">
                  <c:v>2</c:v>
                </c:pt>
                <c:pt idx="10851">
                  <c:v>1</c:v>
                </c:pt>
                <c:pt idx="10852">
                  <c:v>1</c:v>
                </c:pt>
                <c:pt idx="10853">
                  <c:v>2</c:v>
                </c:pt>
                <c:pt idx="10854">
                  <c:v>1</c:v>
                </c:pt>
                <c:pt idx="10855">
                  <c:v>1</c:v>
                </c:pt>
                <c:pt idx="10856">
                  <c:v>2</c:v>
                </c:pt>
                <c:pt idx="10857">
                  <c:v>4</c:v>
                </c:pt>
                <c:pt idx="10858">
                  <c:v>1</c:v>
                </c:pt>
                <c:pt idx="10859">
                  <c:v>4</c:v>
                </c:pt>
                <c:pt idx="10860">
                  <c:v>2</c:v>
                </c:pt>
                <c:pt idx="10861">
                  <c:v>2</c:v>
                </c:pt>
                <c:pt idx="10862">
                  <c:v>2</c:v>
                </c:pt>
                <c:pt idx="10863">
                  <c:v>3</c:v>
                </c:pt>
                <c:pt idx="10864">
                  <c:v>1</c:v>
                </c:pt>
                <c:pt idx="10865">
                  <c:v>1</c:v>
                </c:pt>
                <c:pt idx="10866">
                  <c:v>3</c:v>
                </c:pt>
                <c:pt idx="10867">
                  <c:v>2</c:v>
                </c:pt>
                <c:pt idx="10868">
                  <c:v>1</c:v>
                </c:pt>
                <c:pt idx="10869">
                  <c:v>2</c:v>
                </c:pt>
                <c:pt idx="10870">
                  <c:v>3</c:v>
                </c:pt>
                <c:pt idx="10871">
                  <c:v>3</c:v>
                </c:pt>
                <c:pt idx="10872">
                  <c:v>3</c:v>
                </c:pt>
                <c:pt idx="10873">
                  <c:v>3</c:v>
                </c:pt>
                <c:pt idx="10874">
                  <c:v>3</c:v>
                </c:pt>
                <c:pt idx="10875">
                  <c:v>6</c:v>
                </c:pt>
                <c:pt idx="10876">
                  <c:v>2</c:v>
                </c:pt>
                <c:pt idx="10877">
                  <c:v>3</c:v>
                </c:pt>
                <c:pt idx="10878">
                  <c:v>2</c:v>
                </c:pt>
                <c:pt idx="10879">
                  <c:v>1</c:v>
                </c:pt>
                <c:pt idx="10880">
                  <c:v>1</c:v>
                </c:pt>
                <c:pt idx="10881">
                  <c:v>4</c:v>
                </c:pt>
                <c:pt idx="10882">
                  <c:v>1</c:v>
                </c:pt>
                <c:pt idx="10883">
                  <c:v>4</c:v>
                </c:pt>
                <c:pt idx="10884">
                  <c:v>1</c:v>
                </c:pt>
                <c:pt idx="10885">
                  <c:v>4</c:v>
                </c:pt>
                <c:pt idx="10886">
                  <c:v>3</c:v>
                </c:pt>
                <c:pt idx="10887">
                  <c:v>3</c:v>
                </c:pt>
                <c:pt idx="10888">
                  <c:v>2</c:v>
                </c:pt>
                <c:pt idx="10889">
                  <c:v>4</c:v>
                </c:pt>
                <c:pt idx="10890">
                  <c:v>3</c:v>
                </c:pt>
                <c:pt idx="10891">
                  <c:v>4</c:v>
                </c:pt>
                <c:pt idx="10892">
                  <c:v>4</c:v>
                </c:pt>
                <c:pt idx="10893">
                  <c:v>4</c:v>
                </c:pt>
                <c:pt idx="10894">
                  <c:v>4</c:v>
                </c:pt>
                <c:pt idx="10895">
                  <c:v>3</c:v>
                </c:pt>
                <c:pt idx="10896">
                  <c:v>4</c:v>
                </c:pt>
                <c:pt idx="10897">
                  <c:v>4</c:v>
                </c:pt>
                <c:pt idx="10898">
                  <c:v>3</c:v>
                </c:pt>
                <c:pt idx="10899">
                  <c:v>3</c:v>
                </c:pt>
                <c:pt idx="10900">
                  <c:v>4</c:v>
                </c:pt>
                <c:pt idx="10901">
                  <c:v>5</c:v>
                </c:pt>
                <c:pt idx="10902">
                  <c:v>5</c:v>
                </c:pt>
                <c:pt idx="10903">
                  <c:v>2,5</c:v>
                </c:pt>
                <c:pt idx="10904">
                  <c:v>3</c:v>
                </c:pt>
                <c:pt idx="10905">
                  <c:v>2</c:v>
                </c:pt>
                <c:pt idx="10906">
                  <c:v/>
                </c:pt>
                <c:pt idx="10907">
                  <c:v>4</c:v>
                </c:pt>
                <c:pt idx="10908">
                  <c:v>2</c:v>
                </c:pt>
                <c:pt idx="10909">
                  <c:v>4</c:v>
                </c:pt>
                <c:pt idx="10910">
                  <c:v>3</c:v>
                </c:pt>
                <c:pt idx="10911">
                  <c:v>3</c:v>
                </c:pt>
                <c:pt idx="10912">
                  <c:v>3</c:v>
                </c:pt>
                <c:pt idx="10913">
                  <c:v>6</c:v>
                </c:pt>
                <c:pt idx="10914">
                  <c:v>6</c:v>
                </c:pt>
                <c:pt idx="10915">
                  <c:v>3</c:v>
                </c:pt>
                <c:pt idx="10916">
                  <c:v>4</c:v>
                </c:pt>
                <c:pt idx="10917">
                  <c:v>2</c:v>
                </c:pt>
                <c:pt idx="10918">
                  <c:v/>
                </c:pt>
                <c:pt idx="10919">
                  <c:v>4</c:v>
                </c:pt>
                <c:pt idx="10920">
                  <c:v/>
                </c:pt>
                <c:pt idx="10921">
                  <c:v>2</c:v>
                </c:pt>
                <c:pt idx="10922">
                  <c:v>5</c:v>
                </c:pt>
                <c:pt idx="10923">
                  <c:v>4</c:v>
                </c:pt>
                <c:pt idx="10924">
                  <c:v>5</c:v>
                </c:pt>
                <c:pt idx="10925">
                  <c:v>5</c:v>
                </c:pt>
                <c:pt idx="10926">
                  <c:v>2,5</c:v>
                </c:pt>
                <c:pt idx="10927">
                  <c:v>4</c:v>
                </c:pt>
                <c:pt idx="10928">
                  <c:v>4</c:v>
                </c:pt>
                <c:pt idx="10929">
                  <c:v>3</c:v>
                </c:pt>
                <c:pt idx="10930">
                  <c:v>5</c:v>
                </c:pt>
                <c:pt idx="10931">
                  <c:v>4</c:v>
                </c:pt>
                <c:pt idx="10932">
                  <c:v>3</c:v>
                </c:pt>
                <c:pt idx="10933">
                  <c:v/>
                </c:pt>
                <c:pt idx="10934">
                  <c:v>5</c:v>
                </c:pt>
                <c:pt idx="10935">
                  <c:v>4</c:v>
                </c:pt>
                <c:pt idx="10936">
                  <c:v>6</c:v>
                </c:pt>
                <c:pt idx="10937">
                  <c:v>4</c:v>
                </c:pt>
                <c:pt idx="10938">
                  <c:v>4</c:v>
                </c:pt>
                <c:pt idx="10939">
                  <c:v>4</c:v>
                </c:pt>
                <c:pt idx="10940">
                  <c:v/>
                </c:pt>
                <c:pt idx="10941">
                  <c:v/>
                </c:pt>
                <c:pt idx="10942">
                  <c:v/>
                </c:pt>
                <c:pt idx="10943">
                  <c:v/>
                </c:pt>
                <c:pt idx="10944">
                  <c:v/>
                </c:pt>
                <c:pt idx="10945">
                  <c:v/>
                </c:pt>
                <c:pt idx="10946">
                  <c:v/>
                </c:pt>
                <c:pt idx="10947">
                  <c:v/>
                </c:pt>
                <c:pt idx="10948">
                  <c:v/>
                </c:pt>
                <c:pt idx="10949">
                  <c:v/>
                </c:pt>
                <c:pt idx="10950">
                  <c:v/>
                </c:pt>
                <c:pt idx="10951">
                  <c:v/>
                </c:pt>
                <c:pt idx="10952">
                  <c:v/>
                </c:pt>
                <c:pt idx="10953">
                  <c:v/>
                </c:pt>
                <c:pt idx="10954">
                  <c:v/>
                </c:pt>
                <c:pt idx="10955">
                  <c:v/>
                </c:pt>
                <c:pt idx="10956">
                  <c:v/>
                </c:pt>
                <c:pt idx="10957">
                  <c:v/>
                </c:pt>
                <c:pt idx="10958">
                  <c:v/>
                </c:pt>
                <c:pt idx="10959">
                  <c:v/>
                </c:pt>
                <c:pt idx="10960">
                  <c:v/>
                </c:pt>
                <c:pt idx="10961">
                  <c:v/>
                </c:pt>
                <c:pt idx="10962">
                  <c:v/>
                </c:pt>
                <c:pt idx="10963">
                  <c:v/>
                </c:pt>
                <c:pt idx="10964">
                  <c:v/>
                </c:pt>
                <c:pt idx="10965">
                  <c:v/>
                </c:pt>
                <c:pt idx="10966">
                  <c:v/>
                </c:pt>
                <c:pt idx="10967">
                  <c:v/>
                </c:pt>
                <c:pt idx="10968">
                  <c:v/>
                </c:pt>
                <c:pt idx="10969">
                  <c:v/>
                </c:pt>
                <c:pt idx="10970">
                  <c:v/>
                </c:pt>
                <c:pt idx="10971">
                  <c:v/>
                </c:pt>
                <c:pt idx="10972">
                  <c:v/>
                </c:pt>
                <c:pt idx="10973">
                  <c:v/>
                </c:pt>
                <c:pt idx="10974">
                  <c:v/>
                </c:pt>
                <c:pt idx="10975">
                  <c:v/>
                </c:pt>
                <c:pt idx="10976">
                  <c:v/>
                </c:pt>
                <c:pt idx="10977">
                  <c:v/>
                </c:pt>
                <c:pt idx="10978">
                  <c:v/>
                </c:pt>
                <c:pt idx="10979">
                  <c:v/>
                </c:pt>
                <c:pt idx="10980">
                  <c:v/>
                </c:pt>
                <c:pt idx="10981">
                  <c:v/>
                </c:pt>
                <c:pt idx="10982">
                  <c:v/>
                </c:pt>
                <c:pt idx="10983">
                  <c:v/>
                </c:pt>
                <c:pt idx="10984">
                  <c:v/>
                </c:pt>
                <c:pt idx="10985">
                  <c:v/>
                </c:pt>
                <c:pt idx="10986">
                  <c:v/>
                </c:pt>
                <c:pt idx="10987">
                  <c:v/>
                </c:pt>
                <c:pt idx="10988">
                  <c:v/>
                </c:pt>
                <c:pt idx="10989">
                  <c:v/>
                </c:pt>
                <c:pt idx="10990">
                  <c:v/>
                </c:pt>
                <c:pt idx="10991">
                  <c:v/>
                </c:pt>
                <c:pt idx="10992">
                  <c:v/>
                </c:pt>
                <c:pt idx="10993">
                  <c:v/>
                </c:pt>
                <c:pt idx="10994">
                  <c:v/>
                </c:pt>
                <c:pt idx="10995">
                  <c:v/>
                </c:pt>
                <c:pt idx="10996">
                  <c:v/>
                </c:pt>
                <c:pt idx="10997">
                  <c:v/>
                </c:pt>
                <c:pt idx="10998">
                  <c:v/>
                </c:pt>
                <c:pt idx="10999">
                  <c:v/>
                </c:pt>
                <c:pt idx="11000">
                  <c:v/>
                </c:pt>
                <c:pt idx="11001">
                  <c:v/>
                </c:pt>
                <c:pt idx="11002">
                  <c:v/>
                </c:pt>
                <c:pt idx="11003">
                  <c:v/>
                </c:pt>
                <c:pt idx="11004">
                  <c:v/>
                </c:pt>
                <c:pt idx="11005">
                  <c:v/>
                </c:pt>
                <c:pt idx="11006">
                  <c:v/>
                </c:pt>
                <c:pt idx="11007">
                  <c:v/>
                </c:pt>
                <c:pt idx="11008">
                  <c:v/>
                </c:pt>
                <c:pt idx="11009">
                  <c:v/>
                </c:pt>
                <c:pt idx="11010">
                  <c:v/>
                </c:pt>
                <c:pt idx="11011">
                  <c:v/>
                </c:pt>
                <c:pt idx="11012">
                  <c:v/>
                </c:pt>
                <c:pt idx="11013">
                  <c:v/>
                </c:pt>
                <c:pt idx="11014">
                  <c:v/>
                </c:pt>
                <c:pt idx="11015">
                  <c:v/>
                </c:pt>
                <c:pt idx="11016">
                  <c:v/>
                </c:pt>
                <c:pt idx="11017">
                  <c:v/>
                </c:pt>
                <c:pt idx="11018">
                  <c:v/>
                </c:pt>
                <c:pt idx="11019">
                  <c:v/>
                </c:pt>
                <c:pt idx="11020">
                  <c:v/>
                </c:pt>
                <c:pt idx="11021">
                  <c:v/>
                </c:pt>
                <c:pt idx="11022">
                  <c:v/>
                </c:pt>
                <c:pt idx="11023">
                  <c:v/>
                </c:pt>
                <c:pt idx="11024">
                  <c:v/>
                </c:pt>
                <c:pt idx="11025">
                  <c:v/>
                </c:pt>
                <c:pt idx="11026">
                  <c:v/>
                </c:pt>
                <c:pt idx="11027">
                  <c:v/>
                </c:pt>
                <c:pt idx="11028">
                  <c:v/>
                </c:pt>
                <c:pt idx="11029">
                  <c:v/>
                </c:pt>
                <c:pt idx="11030">
                  <c:v/>
                </c:pt>
                <c:pt idx="11031">
                  <c:v/>
                </c:pt>
                <c:pt idx="11032">
                  <c:v/>
                </c:pt>
                <c:pt idx="11033">
                  <c:v/>
                </c:pt>
                <c:pt idx="11034">
                  <c:v/>
                </c:pt>
                <c:pt idx="11035">
                  <c:v/>
                </c:pt>
                <c:pt idx="11036">
                  <c:v/>
                </c:pt>
                <c:pt idx="11037">
                  <c:v/>
                </c:pt>
                <c:pt idx="11038">
                  <c:v/>
                </c:pt>
                <c:pt idx="11039">
                  <c:v/>
                </c:pt>
                <c:pt idx="11040">
                  <c:v/>
                </c:pt>
                <c:pt idx="11041">
                  <c:v/>
                </c:pt>
                <c:pt idx="11042">
                  <c:v/>
                </c:pt>
                <c:pt idx="11043">
                  <c:v/>
                </c:pt>
                <c:pt idx="11044">
                  <c:v/>
                </c:pt>
                <c:pt idx="11045">
                  <c:v/>
                </c:pt>
                <c:pt idx="11046">
                  <c:v/>
                </c:pt>
                <c:pt idx="11047">
                  <c:v/>
                </c:pt>
                <c:pt idx="11048">
                  <c:v/>
                </c:pt>
                <c:pt idx="11049">
                  <c:v/>
                </c:pt>
                <c:pt idx="11050">
                  <c:v/>
                </c:pt>
                <c:pt idx="11051">
                  <c:v/>
                </c:pt>
                <c:pt idx="11052">
                  <c:v/>
                </c:pt>
                <c:pt idx="11053">
                  <c:v/>
                </c:pt>
                <c:pt idx="11054">
                  <c:v/>
                </c:pt>
                <c:pt idx="11055">
                  <c:v/>
                </c:pt>
                <c:pt idx="11056">
                  <c:v/>
                </c:pt>
                <c:pt idx="11057">
                  <c:v/>
                </c:pt>
                <c:pt idx="11058">
                  <c:v/>
                </c:pt>
                <c:pt idx="11059">
                  <c:v/>
                </c:pt>
                <c:pt idx="11060">
                  <c:v/>
                </c:pt>
                <c:pt idx="11061">
                  <c:v/>
                </c:pt>
                <c:pt idx="11062">
                  <c:v/>
                </c:pt>
                <c:pt idx="11063">
                  <c:v/>
                </c:pt>
                <c:pt idx="11064">
                  <c:v/>
                </c:pt>
                <c:pt idx="11065">
                  <c:v/>
                </c:pt>
                <c:pt idx="11066">
                  <c:v/>
                </c:pt>
                <c:pt idx="11067">
                  <c:v/>
                </c:pt>
                <c:pt idx="11068">
                  <c:v/>
                </c:pt>
                <c:pt idx="11069">
                  <c:v/>
                </c:pt>
                <c:pt idx="11070">
                  <c:v/>
                </c:pt>
                <c:pt idx="11071">
                  <c:v/>
                </c:pt>
                <c:pt idx="11072">
                  <c:v/>
                </c:pt>
                <c:pt idx="11073">
                  <c:v/>
                </c:pt>
                <c:pt idx="11074">
                  <c:v/>
                </c:pt>
                <c:pt idx="11075">
                  <c:v/>
                </c:pt>
                <c:pt idx="11076">
                  <c:v/>
                </c:pt>
                <c:pt idx="11077">
                  <c:v/>
                </c:pt>
                <c:pt idx="11078">
                  <c:v/>
                </c:pt>
                <c:pt idx="11079">
                  <c:v/>
                </c:pt>
                <c:pt idx="11080">
                  <c:v/>
                </c:pt>
                <c:pt idx="11081">
                  <c:v/>
                </c:pt>
                <c:pt idx="11082">
                  <c:v/>
                </c:pt>
                <c:pt idx="11083">
                  <c:v/>
                </c:pt>
                <c:pt idx="11084">
                  <c:v/>
                </c:pt>
                <c:pt idx="11085">
                  <c:v/>
                </c:pt>
                <c:pt idx="11086">
                  <c:v/>
                </c:pt>
                <c:pt idx="11087">
                  <c:v/>
                </c:pt>
                <c:pt idx="11088">
                  <c:v/>
                </c:pt>
                <c:pt idx="11089">
                  <c:v/>
                </c:pt>
                <c:pt idx="11090">
                  <c:v/>
                </c:pt>
                <c:pt idx="11091">
                  <c:v/>
                </c:pt>
                <c:pt idx="11092">
                  <c:v/>
                </c:pt>
                <c:pt idx="11093">
                  <c:v/>
                </c:pt>
                <c:pt idx="11094">
                  <c:v/>
                </c:pt>
                <c:pt idx="11095">
                  <c:v/>
                </c:pt>
                <c:pt idx="11096">
                  <c:v/>
                </c:pt>
                <c:pt idx="11097">
                  <c:v/>
                </c:pt>
                <c:pt idx="11098">
                  <c:v/>
                </c:pt>
                <c:pt idx="11099">
                  <c:v/>
                </c:pt>
                <c:pt idx="11100">
                  <c:v/>
                </c:pt>
                <c:pt idx="11101">
                  <c:v/>
                </c:pt>
                <c:pt idx="11102">
                  <c:v/>
                </c:pt>
                <c:pt idx="11103">
                  <c:v/>
                </c:pt>
                <c:pt idx="11104">
                  <c:v/>
                </c:pt>
                <c:pt idx="11105">
                  <c:v/>
                </c:pt>
                <c:pt idx="11106">
                  <c:v/>
                </c:pt>
                <c:pt idx="11107">
                  <c:v/>
                </c:pt>
                <c:pt idx="11108">
                  <c:v/>
                </c:pt>
                <c:pt idx="11109">
                  <c:v/>
                </c:pt>
                <c:pt idx="11110">
                  <c:v/>
                </c:pt>
                <c:pt idx="11111">
                  <c:v/>
                </c:pt>
                <c:pt idx="11112">
                  <c:v/>
                </c:pt>
                <c:pt idx="11113">
                  <c:v/>
                </c:pt>
                <c:pt idx="11114">
                  <c:v/>
                </c:pt>
                <c:pt idx="11115">
                  <c:v/>
                </c:pt>
                <c:pt idx="11116">
                  <c:v/>
                </c:pt>
                <c:pt idx="11117">
                  <c:v/>
                </c:pt>
                <c:pt idx="11118">
                  <c:v/>
                </c:pt>
                <c:pt idx="11119">
                  <c:v/>
                </c:pt>
                <c:pt idx="11120">
                  <c:v/>
                </c:pt>
                <c:pt idx="11121">
                  <c:v/>
                </c:pt>
                <c:pt idx="11122">
                  <c:v/>
                </c:pt>
                <c:pt idx="11123">
                  <c:v/>
                </c:pt>
                <c:pt idx="11124">
                  <c:v/>
                </c:pt>
                <c:pt idx="11125">
                  <c:v/>
                </c:pt>
                <c:pt idx="11126">
                  <c:v/>
                </c:pt>
                <c:pt idx="11127">
                  <c:v/>
                </c:pt>
                <c:pt idx="11128">
                  <c:v/>
                </c:pt>
                <c:pt idx="11129">
                  <c:v/>
                </c:pt>
                <c:pt idx="11130">
                  <c:v/>
                </c:pt>
                <c:pt idx="11131">
                  <c:v/>
                </c:pt>
                <c:pt idx="11132">
                  <c:v/>
                </c:pt>
                <c:pt idx="11133">
                  <c:v/>
                </c:pt>
                <c:pt idx="11134">
                  <c:v/>
                </c:pt>
                <c:pt idx="11135">
                  <c:v/>
                </c:pt>
                <c:pt idx="11136">
                  <c:v/>
                </c:pt>
                <c:pt idx="11137">
                  <c:v/>
                </c:pt>
                <c:pt idx="11138">
                  <c:v/>
                </c:pt>
                <c:pt idx="11139">
                  <c:v/>
                </c:pt>
                <c:pt idx="11140">
                  <c:v/>
                </c:pt>
                <c:pt idx="11141">
                  <c:v/>
                </c:pt>
                <c:pt idx="11142">
                  <c:v/>
                </c:pt>
                <c:pt idx="11143">
                  <c:v/>
                </c:pt>
                <c:pt idx="11144">
                  <c:v/>
                </c:pt>
                <c:pt idx="11145">
                  <c:v/>
                </c:pt>
                <c:pt idx="11146">
                  <c:v/>
                </c:pt>
                <c:pt idx="11147">
                  <c:v/>
                </c:pt>
                <c:pt idx="11148">
                  <c:v/>
                </c:pt>
                <c:pt idx="11149">
                  <c:v/>
                </c:pt>
                <c:pt idx="11150">
                  <c:v/>
                </c:pt>
                <c:pt idx="11151">
                  <c:v/>
                </c:pt>
                <c:pt idx="11152">
                  <c:v/>
                </c:pt>
                <c:pt idx="11153">
                  <c:v/>
                </c:pt>
                <c:pt idx="11154">
                  <c:v/>
                </c:pt>
                <c:pt idx="11155">
                  <c:v/>
                </c:pt>
                <c:pt idx="11156">
                  <c:v/>
                </c:pt>
                <c:pt idx="11157">
                  <c:v/>
                </c:pt>
                <c:pt idx="11158">
                  <c:v/>
                </c:pt>
                <c:pt idx="11159">
                  <c:v/>
                </c:pt>
                <c:pt idx="11160">
                  <c:v/>
                </c:pt>
                <c:pt idx="11161">
                  <c:v/>
                </c:pt>
                <c:pt idx="11162">
                  <c:v/>
                </c:pt>
                <c:pt idx="11163">
                  <c:v/>
                </c:pt>
                <c:pt idx="11164">
                  <c:v/>
                </c:pt>
                <c:pt idx="11165">
                  <c:v/>
                </c:pt>
                <c:pt idx="11166">
                  <c:v/>
                </c:pt>
                <c:pt idx="11167">
                  <c:v/>
                </c:pt>
                <c:pt idx="11168">
                  <c:v/>
                </c:pt>
                <c:pt idx="11169">
                  <c:v/>
                </c:pt>
                <c:pt idx="11170">
                  <c:v/>
                </c:pt>
                <c:pt idx="11171">
                  <c:v/>
                </c:pt>
                <c:pt idx="11172">
                  <c:v/>
                </c:pt>
                <c:pt idx="11173">
                  <c:v/>
                </c:pt>
                <c:pt idx="11174">
                  <c:v/>
                </c:pt>
                <c:pt idx="11175">
                  <c:v/>
                </c:pt>
                <c:pt idx="11176">
                  <c:v/>
                </c:pt>
                <c:pt idx="11177">
                  <c:v/>
                </c:pt>
                <c:pt idx="11178">
                  <c:v/>
                </c:pt>
                <c:pt idx="11179">
                  <c:v/>
                </c:pt>
                <c:pt idx="11180">
                  <c:v/>
                </c:pt>
                <c:pt idx="11181">
                  <c:v/>
                </c:pt>
                <c:pt idx="11182">
                  <c:v/>
                </c:pt>
                <c:pt idx="11183">
                  <c:v/>
                </c:pt>
                <c:pt idx="11184">
                  <c:v/>
                </c:pt>
                <c:pt idx="11185">
                  <c:v/>
                </c:pt>
                <c:pt idx="11186">
                  <c:v/>
                </c:pt>
                <c:pt idx="11187">
                  <c:v/>
                </c:pt>
                <c:pt idx="11188">
                  <c:v/>
                </c:pt>
                <c:pt idx="11189">
                  <c:v/>
                </c:pt>
                <c:pt idx="11190">
                  <c:v/>
                </c:pt>
                <c:pt idx="11191">
                  <c:v/>
                </c:pt>
                <c:pt idx="11192">
                  <c:v/>
                </c:pt>
                <c:pt idx="11193">
                  <c:v/>
                </c:pt>
                <c:pt idx="11194">
                  <c:v/>
                </c:pt>
                <c:pt idx="11195">
                  <c:v/>
                </c:pt>
                <c:pt idx="11196">
                  <c:v/>
                </c:pt>
                <c:pt idx="11197">
                  <c:v/>
                </c:pt>
                <c:pt idx="11198">
                  <c:v/>
                </c:pt>
                <c:pt idx="11199">
                  <c:v/>
                </c:pt>
                <c:pt idx="11200">
                  <c:v/>
                </c:pt>
                <c:pt idx="11201">
                  <c:v/>
                </c:pt>
                <c:pt idx="11202">
                  <c:v/>
                </c:pt>
                <c:pt idx="11203">
                  <c:v/>
                </c:pt>
                <c:pt idx="11204">
                  <c:v/>
                </c:pt>
                <c:pt idx="11205">
                  <c:v/>
                </c:pt>
                <c:pt idx="11206">
                  <c:v/>
                </c:pt>
                <c:pt idx="11207">
                  <c:v/>
                </c:pt>
                <c:pt idx="11208">
                  <c:v/>
                </c:pt>
                <c:pt idx="11209">
                  <c:v/>
                </c:pt>
                <c:pt idx="11210">
                  <c:v/>
                </c:pt>
                <c:pt idx="11211">
                  <c:v/>
                </c:pt>
                <c:pt idx="11212">
                  <c:v/>
                </c:pt>
                <c:pt idx="11213">
                  <c:v/>
                </c:pt>
                <c:pt idx="11214">
                  <c:v/>
                </c:pt>
                <c:pt idx="11215">
                  <c:v/>
                </c:pt>
                <c:pt idx="11216">
                  <c:v/>
                </c:pt>
                <c:pt idx="11217">
                  <c:v/>
                </c:pt>
                <c:pt idx="11218">
                  <c:v/>
                </c:pt>
                <c:pt idx="11219">
                  <c:v/>
                </c:pt>
                <c:pt idx="11220">
                  <c:v/>
                </c:pt>
                <c:pt idx="11221">
                  <c:v/>
                </c:pt>
                <c:pt idx="11222">
                  <c:v/>
                </c:pt>
                <c:pt idx="11223">
                  <c:v/>
                </c:pt>
                <c:pt idx="11224">
                  <c:v/>
                </c:pt>
                <c:pt idx="11225">
                  <c:v/>
                </c:pt>
                <c:pt idx="11226">
                  <c:v/>
                </c:pt>
                <c:pt idx="11227">
                  <c:v/>
                </c:pt>
                <c:pt idx="11228">
                  <c:v/>
                </c:pt>
                <c:pt idx="11229">
                  <c:v/>
                </c:pt>
                <c:pt idx="11230">
                  <c:v/>
                </c:pt>
                <c:pt idx="11231">
                  <c:v/>
                </c:pt>
                <c:pt idx="11232">
                  <c:v/>
                </c:pt>
                <c:pt idx="11233">
                  <c:v/>
                </c:pt>
                <c:pt idx="11234">
                  <c:v/>
                </c:pt>
                <c:pt idx="11235">
                  <c:v/>
                </c:pt>
                <c:pt idx="11236">
                  <c:v/>
                </c:pt>
                <c:pt idx="11237">
                  <c:v/>
                </c:pt>
                <c:pt idx="11238">
                  <c:v/>
                </c:pt>
                <c:pt idx="11239">
                  <c:v/>
                </c:pt>
                <c:pt idx="11240">
                  <c:v/>
                </c:pt>
                <c:pt idx="11241">
                  <c:v/>
                </c:pt>
                <c:pt idx="11242">
                  <c:v/>
                </c:pt>
                <c:pt idx="11243">
                  <c:v/>
                </c:pt>
                <c:pt idx="11244">
                  <c:v/>
                </c:pt>
                <c:pt idx="11245">
                  <c:v/>
                </c:pt>
                <c:pt idx="11246">
                  <c:v/>
                </c:pt>
                <c:pt idx="11247">
                  <c:v/>
                </c:pt>
                <c:pt idx="11248">
                  <c:v/>
                </c:pt>
                <c:pt idx="11249">
                  <c:v/>
                </c:pt>
                <c:pt idx="11250">
                  <c:v/>
                </c:pt>
                <c:pt idx="11251">
                  <c:v/>
                </c:pt>
                <c:pt idx="11252">
                  <c:v/>
                </c:pt>
                <c:pt idx="11253">
                  <c:v/>
                </c:pt>
                <c:pt idx="11254">
                  <c:v/>
                </c:pt>
                <c:pt idx="11255">
                  <c:v/>
                </c:pt>
                <c:pt idx="11256">
                  <c:v/>
                </c:pt>
                <c:pt idx="11257">
                  <c:v/>
                </c:pt>
                <c:pt idx="11258">
                  <c:v/>
                </c:pt>
                <c:pt idx="11259">
                  <c:v/>
                </c:pt>
                <c:pt idx="11260">
                  <c:v/>
                </c:pt>
                <c:pt idx="11261">
                  <c:v/>
                </c:pt>
                <c:pt idx="11262">
                  <c:v/>
                </c:pt>
                <c:pt idx="11263">
                  <c:v/>
                </c:pt>
                <c:pt idx="11264">
                  <c:v/>
                </c:pt>
                <c:pt idx="11265">
                  <c:v/>
                </c:pt>
                <c:pt idx="11266">
                  <c:v/>
                </c:pt>
                <c:pt idx="11267">
                  <c:v/>
                </c:pt>
                <c:pt idx="11268">
                  <c:v/>
                </c:pt>
                <c:pt idx="11269">
                  <c:v/>
                </c:pt>
                <c:pt idx="11270">
                  <c:v/>
                </c:pt>
                <c:pt idx="11271">
                  <c:v/>
                </c:pt>
                <c:pt idx="11272">
                  <c:v/>
                </c:pt>
                <c:pt idx="11273">
                  <c:v/>
                </c:pt>
                <c:pt idx="11274">
                  <c:v/>
                </c:pt>
                <c:pt idx="11275">
                  <c:v/>
                </c:pt>
                <c:pt idx="11276">
                  <c:v/>
                </c:pt>
                <c:pt idx="11277">
                  <c:v/>
                </c:pt>
                <c:pt idx="11278">
                  <c:v/>
                </c:pt>
                <c:pt idx="11279">
                  <c:v/>
                </c:pt>
                <c:pt idx="11280">
                  <c:v/>
                </c:pt>
                <c:pt idx="11281">
                  <c:v/>
                </c:pt>
                <c:pt idx="11282">
                  <c:v/>
                </c:pt>
                <c:pt idx="11283">
                  <c:v/>
                </c:pt>
                <c:pt idx="11284">
                  <c:v/>
                </c:pt>
                <c:pt idx="11285">
                  <c:v/>
                </c:pt>
                <c:pt idx="11286">
                  <c:v/>
                </c:pt>
                <c:pt idx="11287">
                  <c:v/>
                </c:pt>
                <c:pt idx="11288">
                  <c:v/>
                </c:pt>
                <c:pt idx="11289">
                  <c:v/>
                </c:pt>
                <c:pt idx="11290">
                  <c:v/>
                </c:pt>
                <c:pt idx="11291">
                  <c:v/>
                </c:pt>
                <c:pt idx="11292">
                  <c:v/>
                </c:pt>
                <c:pt idx="11293">
                  <c:v/>
                </c:pt>
                <c:pt idx="11294">
                  <c:v/>
                </c:pt>
                <c:pt idx="11295">
                  <c:v/>
                </c:pt>
                <c:pt idx="11296">
                  <c:v/>
                </c:pt>
                <c:pt idx="11297">
                  <c:v/>
                </c:pt>
                <c:pt idx="11298">
                  <c:v/>
                </c:pt>
                <c:pt idx="11299">
                  <c:v/>
                </c:pt>
                <c:pt idx="11300">
                  <c:v/>
                </c:pt>
                <c:pt idx="11301">
                  <c:v/>
                </c:pt>
                <c:pt idx="11302">
                  <c:v/>
                </c:pt>
                <c:pt idx="11303">
                  <c:v/>
                </c:pt>
                <c:pt idx="11304">
                  <c:v/>
                </c:pt>
                <c:pt idx="11305">
                  <c:v/>
                </c:pt>
                <c:pt idx="11306">
                  <c:v/>
                </c:pt>
                <c:pt idx="11307">
                  <c:v/>
                </c:pt>
                <c:pt idx="11308">
                  <c:v/>
                </c:pt>
                <c:pt idx="11309">
                  <c:v/>
                </c:pt>
                <c:pt idx="11310">
                  <c:v/>
                </c:pt>
                <c:pt idx="11311">
                  <c:v/>
                </c:pt>
                <c:pt idx="11312">
                  <c:v/>
                </c:pt>
                <c:pt idx="11313">
                  <c:v/>
                </c:pt>
                <c:pt idx="11314">
                  <c:v/>
                </c:pt>
                <c:pt idx="11315">
                  <c:v/>
                </c:pt>
                <c:pt idx="11316">
                  <c:v/>
                </c:pt>
                <c:pt idx="11317">
                  <c:v/>
                </c:pt>
                <c:pt idx="11318">
                  <c:v/>
                </c:pt>
                <c:pt idx="11319">
                  <c:v/>
                </c:pt>
                <c:pt idx="11320">
                  <c:v/>
                </c:pt>
                <c:pt idx="11321">
                  <c:v/>
                </c:pt>
                <c:pt idx="11322">
                  <c:v/>
                </c:pt>
                <c:pt idx="11323">
                  <c:v/>
                </c:pt>
                <c:pt idx="11324">
                  <c:v/>
                </c:pt>
                <c:pt idx="11325">
                  <c:v/>
                </c:pt>
                <c:pt idx="11326">
                  <c:v/>
                </c:pt>
                <c:pt idx="11327">
                  <c:v/>
                </c:pt>
                <c:pt idx="11328">
                  <c:v/>
                </c:pt>
                <c:pt idx="11329">
                  <c:v/>
                </c:pt>
                <c:pt idx="11330">
                  <c:v/>
                </c:pt>
                <c:pt idx="11331">
                  <c:v/>
                </c:pt>
                <c:pt idx="11332">
                  <c:v/>
                </c:pt>
                <c:pt idx="11333">
                  <c:v/>
                </c:pt>
                <c:pt idx="11334">
                  <c:v/>
                </c:pt>
                <c:pt idx="11335">
                  <c:v/>
                </c:pt>
                <c:pt idx="11336">
                  <c:v/>
                </c:pt>
                <c:pt idx="11337">
                  <c:v/>
                </c:pt>
                <c:pt idx="11338">
                  <c:v/>
                </c:pt>
                <c:pt idx="11339">
                  <c:v/>
                </c:pt>
                <c:pt idx="11340">
                  <c:v/>
                </c:pt>
                <c:pt idx="11341">
                  <c:v/>
                </c:pt>
                <c:pt idx="11342">
                  <c:v/>
                </c:pt>
                <c:pt idx="11343">
                  <c:v/>
                </c:pt>
                <c:pt idx="11344">
                  <c:v/>
                </c:pt>
                <c:pt idx="11345">
                  <c:v/>
                </c:pt>
                <c:pt idx="11346">
                  <c:v/>
                </c:pt>
                <c:pt idx="11347">
                  <c:v/>
                </c:pt>
                <c:pt idx="11348">
                  <c:v/>
                </c:pt>
                <c:pt idx="11349">
                  <c:v/>
                </c:pt>
                <c:pt idx="11350">
                  <c:v/>
                </c:pt>
                <c:pt idx="11351">
                  <c:v/>
                </c:pt>
                <c:pt idx="11352">
                  <c:v/>
                </c:pt>
                <c:pt idx="11353">
                  <c:v/>
                </c:pt>
                <c:pt idx="11354">
                  <c:v/>
                </c:pt>
                <c:pt idx="11355">
                  <c:v/>
                </c:pt>
                <c:pt idx="11356">
                  <c:v/>
                </c:pt>
                <c:pt idx="11357">
                  <c:v/>
                </c:pt>
                <c:pt idx="11358">
                  <c:v/>
                </c:pt>
                <c:pt idx="11359">
                  <c:v/>
                </c:pt>
                <c:pt idx="11360">
                  <c:v/>
                </c:pt>
                <c:pt idx="11361">
                  <c:v/>
                </c:pt>
                <c:pt idx="11362">
                  <c:v/>
                </c:pt>
                <c:pt idx="11363">
                  <c:v/>
                </c:pt>
                <c:pt idx="11364">
                  <c:v/>
                </c:pt>
                <c:pt idx="11365">
                  <c:v/>
                </c:pt>
                <c:pt idx="11366">
                  <c:v/>
                </c:pt>
                <c:pt idx="11367">
                  <c:v/>
                </c:pt>
                <c:pt idx="11368">
                  <c:v/>
                </c:pt>
                <c:pt idx="11369">
                  <c:v/>
                </c:pt>
                <c:pt idx="11370">
                  <c:v/>
                </c:pt>
                <c:pt idx="11371">
                  <c:v/>
                </c:pt>
                <c:pt idx="11372">
                  <c:v/>
                </c:pt>
                <c:pt idx="11373">
                  <c:v/>
                </c:pt>
                <c:pt idx="11374">
                  <c:v/>
                </c:pt>
                <c:pt idx="11375">
                  <c:v/>
                </c:pt>
                <c:pt idx="11376">
                  <c:v/>
                </c:pt>
                <c:pt idx="11377">
                  <c:v/>
                </c:pt>
                <c:pt idx="11378">
                  <c:v/>
                </c:pt>
                <c:pt idx="11379">
                  <c:v/>
                </c:pt>
                <c:pt idx="11380">
                  <c:v/>
                </c:pt>
                <c:pt idx="11381">
                  <c:v/>
                </c:pt>
                <c:pt idx="11382">
                  <c:v/>
                </c:pt>
                <c:pt idx="11383">
                  <c:v/>
                </c:pt>
                <c:pt idx="11384">
                  <c:v/>
                </c:pt>
                <c:pt idx="11385">
                  <c:v/>
                </c:pt>
                <c:pt idx="11386">
                  <c:v/>
                </c:pt>
                <c:pt idx="11387">
                  <c:v/>
                </c:pt>
                <c:pt idx="11388">
                  <c:v/>
                </c:pt>
                <c:pt idx="11389">
                  <c:v/>
                </c:pt>
                <c:pt idx="11390">
                  <c:v/>
                </c:pt>
                <c:pt idx="11391">
                  <c:v/>
                </c:pt>
                <c:pt idx="11392">
                  <c:v/>
                </c:pt>
                <c:pt idx="11393">
                  <c:v/>
                </c:pt>
                <c:pt idx="11394">
                  <c:v/>
                </c:pt>
                <c:pt idx="11395">
                  <c:v/>
                </c:pt>
                <c:pt idx="11396">
                  <c:v/>
                </c:pt>
                <c:pt idx="11397">
                  <c:v/>
                </c:pt>
                <c:pt idx="11398">
                  <c:v/>
                </c:pt>
                <c:pt idx="11399">
                  <c:v/>
                </c:pt>
                <c:pt idx="11400">
                  <c:v>67</c:v>
                </c:pt>
                <c:pt idx="11401">
                  <c:v>54</c:v>
                </c:pt>
                <c:pt idx="11402">
                  <c:v>104</c:v>
                </c:pt>
                <c:pt idx="11403">
                  <c:v>29</c:v>
                </c:pt>
                <c:pt idx="11404">
                  <c:v>62</c:v>
                </c:pt>
                <c:pt idx="11405">
                  <c:v>15</c:v>
                </c:pt>
                <c:pt idx="11406">
                  <c:v>4</c:v>
                </c:pt>
                <c:pt idx="11407">
                  <c:v>3</c:v>
                </c:pt>
                <c:pt idx="11408">
                  <c:v>3</c:v>
                </c:pt>
                <c:pt idx="11409">
                  <c:v>15</c:v>
                </c:pt>
                <c:pt idx="11410">
                  <c:v>15</c:v>
                </c:pt>
                <c:pt idx="11411">
                  <c:v>27</c:v>
                </c:pt>
                <c:pt idx="11412">
                  <c:v>3</c:v>
                </c:pt>
                <c:pt idx="11413">
                  <c:v>16</c:v>
                </c:pt>
                <c:pt idx="11414">
                  <c:v>10</c:v>
                </c:pt>
                <c:pt idx="11415">
                  <c:v>51</c:v>
                </c:pt>
                <c:pt idx="11416">
                  <c:v>4</c:v>
                </c:pt>
                <c:pt idx="11417">
                  <c:v>4</c:v>
                </c:pt>
                <c:pt idx="11418">
                  <c:v>36</c:v>
                </c:pt>
                <c:pt idx="11419">
                  <c:v>59</c:v>
                </c:pt>
                <c:pt idx="11420">
                  <c:v>5</c:v>
                </c:pt>
                <c:pt idx="11421">
                  <c:v>66</c:v>
                </c:pt>
                <c:pt idx="11422">
                  <c:v>34</c:v>
                </c:pt>
                <c:pt idx="11423">
                  <c:v>4</c:v>
                </c:pt>
                <c:pt idx="11424">
                  <c:v>25</c:v>
                </c:pt>
                <c:pt idx="11425">
                  <c:v>56</c:v>
                </c:pt>
                <c:pt idx="11426">
                  <c:v>85</c:v>
                </c:pt>
                <c:pt idx="11427">
                  <c:v>48</c:v>
                </c:pt>
                <c:pt idx="11428">
                  <c:v>21</c:v>
                </c:pt>
                <c:pt idx="11429">
                  <c:v>56</c:v>
                </c:pt>
                <c:pt idx="11430">
                  <c:v>2</c:v>
                </c:pt>
                <c:pt idx="11431">
                  <c:v>640</c:v>
                </c:pt>
                <c:pt idx="11432">
                  <c:v>410</c:v>
                </c:pt>
                <c:pt idx="11433">
                  <c:v>6</c:v>
                </c:pt>
                <c:pt idx="11434">
                  <c:v>62</c:v>
                </c:pt>
                <c:pt idx="11435">
                  <c:v>59</c:v>
                </c:pt>
                <c:pt idx="11436">
                  <c:v>23</c:v>
                </c:pt>
                <c:pt idx="11437">
                  <c:v>24</c:v>
                </c:pt>
                <c:pt idx="11438">
                  <c:v>15</c:v>
                </c:pt>
                <c:pt idx="11439">
                  <c:v>15</c:v>
                </c:pt>
                <c:pt idx="11440">
                  <c:v>11</c:v>
                </c:pt>
                <c:pt idx="11441">
                  <c:v>59</c:v>
                </c:pt>
                <c:pt idx="11442">
                  <c:v>11</c:v>
                </c:pt>
                <c:pt idx="11443">
                  <c:v>53</c:v>
                </c:pt>
                <c:pt idx="11444">
                  <c:v>46</c:v>
                </c:pt>
                <c:pt idx="11445">
                  <c:v>52</c:v>
                </c:pt>
                <c:pt idx="11446">
                  <c:v>10</c:v>
                </c:pt>
                <c:pt idx="11447">
                  <c:v>11</c:v>
                </c:pt>
                <c:pt idx="11448">
                  <c:v>7</c:v>
                </c:pt>
                <c:pt idx="11449">
                  <c:v>30</c:v>
                </c:pt>
                <c:pt idx="11450">
                  <c:v>810</c:v>
                </c:pt>
                <c:pt idx="11451">
                  <c:v>57</c:v>
                </c:pt>
                <c:pt idx="11452">
                  <c:v>890</c:v>
                </c:pt>
                <c:pt idx="11453">
                  <c:v>14</c:v>
                </c:pt>
                <c:pt idx="11454">
                  <c:v>16</c:v>
                </c:pt>
                <c:pt idx="11455">
                  <c:v>15</c:v>
                </c:pt>
                <c:pt idx="11456">
                  <c:v>46</c:v>
                </c:pt>
                <c:pt idx="11457">
                  <c:v>47</c:v>
                </c:pt>
                <c:pt idx="11458">
                  <c:v>33</c:v>
                </c:pt>
                <c:pt idx="11459">
                  <c:v>5</c:v>
                </c:pt>
                <c:pt idx="11460">
                  <c:v>14</c:v>
                </c:pt>
                <c:pt idx="11461">
                  <c:v>10</c:v>
                </c:pt>
                <c:pt idx="11462">
                  <c:v>58</c:v>
                </c:pt>
                <c:pt idx="11463">
                  <c:v>590</c:v>
                </c:pt>
                <c:pt idx="11464">
                  <c:v>15</c:v>
                </c:pt>
                <c:pt idx="11465">
                  <c:v>27</c:v>
                </c:pt>
                <c:pt idx="11466">
                  <c:v>41</c:v>
                </c:pt>
                <c:pt idx="11467">
                  <c:v>51</c:v>
                </c:pt>
                <c:pt idx="11468">
                  <c:v>37</c:v>
                </c:pt>
                <c:pt idx="11469">
                  <c:v>27</c:v>
                </c:pt>
                <c:pt idx="11470">
                  <c:v>77</c:v>
                </c:pt>
                <c:pt idx="11471">
                  <c:v>9</c:v>
                </c:pt>
                <c:pt idx="11472">
                  <c:v>49</c:v>
                </c:pt>
                <c:pt idx="11473">
                  <c:v>12</c:v>
                </c:pt>
                <c:pt idx="11474">
                  <c:v>10</c:v>
                </c:pt>
                <c:pt idx="11475">
                  <c:v>1</c:v>
                </c:pt>
                <c:pt idx="11476">
                  <c:v>15</c:v>
                </c:pt>
                <c:pt idx="11477">
                  <c:v>2</c:v>
                </c:pt>
                <c:pt idx="11478">
                  <c:v>13</c:v>
                </c:pt>
                <c:pt idx="11479">
                  <c:v>780</c:v>
                </c:pt>
                <c:pt idx="11480">
                  <c:v>34</c:v>
                </c:pt>
                <c:pt idx="11481">
                  <c:v>10</c:v>
                </c:pt>
                <c:pt idx="11482">
                  <c:v>42</c:v>
                </c:pt>
                <c:pt idx="11483">
                  <c:v>4</c:v>
                </c:pt>
                <c:pt idx="11484">
                  <c:v>80</c:v>
                </c:pt>
                <c:pt idx="11485">
                  <c:v>1</c:v>
                </c:pt>
                <c:pt idx="11486">
                  <c:v>2</c:v>
                </c:pt>
                <c:pt idx="11487">
                  <c:v>24</c:v>
                </c:pt>
                <c:pt idx="11488">
                  <c:v>24</c:v>
                </c:pt>
                <c:pt idx="11489">
                  <c:v>17</c:v>
                </c:pt>
                <c:pt idx="11490">
                  <c:v>2</c:v>
                </c:pt>
                <c:pt idx="11491">
                  <c:v>1</c:v>
                </c:pt>
                <c:pt idx="11492">
                  <c:v>0</c:v>
                </c:pt>
                <c:pt idx="11493">
                  <c:v>37</c:v>
                </c:pt>
                <c:pt idx="11494">
                  <c:v>1</c:v>
                </c:pt>
                <c:pt idx="11495">
                  <c:v>49</c:v>
                </c:pt>
                <c:pt idx="11496">
                  <c:v>76</c:v>
                </c:pt>
                <c:pt idx="11497">
                  <c:v>620</c:v>
                </c:pt>
                <c:pt idx="11498">
                  <c:v>23</c:v>
                </c:pt>
                <c:pt idx="11499">
                  <c:v>11</c:v>
                </c:pt>
                <c:pt idx="11500">
                  <c:v>41</c:v>
                </c:pt>
                <c:pt idx="11501">
                  <c:v>41</c:v>
                </c:pt>
                <c:pt idx="11502">
                  <c:v>2</c:v>
                </c:pt>
                <c:pt idx="11503">
                  <c:v>21</c:v>
                </c:pt>
                <c:pt idx="11504">
                  <c:v>630</c:v>
                </c:pt>
                <c:pt idx="11505">
                  <c:v>5</c:v>
                </c:pt>
                <c:pt idx="11506">
                  <c:v/>
                </c:pt>
                <c:pt idx="11507">
                  <c:v>43</c:v>
                </c:pt>
                <c:pt idx="11508">
                  <c:v>66</c:v>
                </c:pt>
                <c:pt idx="11509">
                  <c:v>31</c:v>
                </c:pt>
                <c:pt idx="11510">
                  <c:v>10</c:v>
                </c:pt>
                <c:pt idx="11511">
                  <c:v>39</c:v>
                </c:pt>
                <c:pt idx="11512">
                  <c:v>10</c:v>
                </c:pt>
                <c:pt idx="11513">
                  <c:v>35</c:v>
                </c:pt>
                <c:pt idx="11514">
                  <c:v>40</c:v>
                </c:pt>
                <c:pt idx="11515">
                  <c:v>18</c:v>
                </c:pt>
                <c:pt idx="11516">
                  <c:v>14</c:v>
                </c:pt>
                <c:pt idx="11517">
                  <c:v>27</c:v>
                </c:pt>
                <c:pt idx="11518">
                  <c:v/>
                </c:pt>
                <c:pt idx="11519">
                  <c:v>7</c:v>
                </c:pt>
                <c:pt idx="11520">
                  <c:v/>
                </c:pt>
                <c:pt idx="11521">
                  <c:v>23</c:v>
                </c:pt>
                <c:pt idx="11522">
                  <c:v>510</c:v>
                </c:pt>
                <c:pt idx="11523">
                  <c:v>560</c:v>
                </c:pt>
                <c:pt idx="11524">
                  <c:v>42</c:v>
                </c:pt>
                <c:pt idx="11525">
                  <c:v>36</c:v>
                </c:pt>
                <c:pt idx="11526">
                  <c:v>21</c:v>
                </c:pt>
                <c:pt idx="11527">
                  <c:v>37</c:v>
                </c:pt>
                <c:pt idx="11528">
                  <c:v>3</c:v>
                </c:pt>
                <c:pt idx="11529">
                  <c:v>9</c:v>
                </c:pt>
                <c:pt idx="11530">
                  <c:v>40</c:v>
                </c:pt>
                <c:pt idx="11531">
                  <c:v>3</c:v>
                </c:pt>
                <c:pt idx="11532">
                  <c:v>33</c:v>
                </c:pt>
                <c:pt idx="11533">
                  <c:v/>
                </c:pt>
                <c:pt idx="11534">
                  <c:v>66</c:v>
                </c:pt>
                <c:pt idx="11535">
                  <c:v>9</c:v>
                </c:pt>
                <c:pt idx="11536">
                  <c:v>40</c:v>
                </c:pt>
                <c:pt idx="11537">
                  <c:v>21</c:v>
                </c:pt>
                <c:pt idx="11538">
                  <c:v>11</c:v>
                </c:pt>
                <c:pt idx="11539">
                  <c:v>17</c:v>
                </c:pt>
                <c:pt idx="11540">
                  <c:v/>
                </c:pt>
                <c:pt idx="11541">
                  <c:v/>
                </c:pt>
                <c:pt idx="11542">
                  <c:v/>
                </c:pt>
                <c:pt idx="11543">
                  <c:v/>
                </c:pt>
                <c:pt idx="11544">
                  <c:v/>
                </c:pt>
                <c:pt idx="11545">
                  <c:v/>
                </c:pt>
                <c:pt idx="11546">
                  <c:v/>
                </c:pt>
                <c:pt idx="11547">
                  <c:v/>
                </c:pt>
                <c:pt idx="11548">
                  <c:v/>
                </c:pt>
                <c:pt idx="11549">
                  <c:v/>
                </c:pt>
                <c:pt idx="11550">
                  <c:v/>
                </c:pt>
                <c:pt idx="11551">
                  <c:v/>
                </c:pt>
                <c:pt idx="11552">
                  <c:v/>
                </c:pt>
                <c:pt idx="11553">
                  <c:v/>
                </c:pt>
                <c:pt idx="11554">
                  <c:v/>
                </c:pt>
                <c:pt idx="11555">
                  <c:v/>
                </c:pt>
                <c:pt idx="11556">
                  <c:v/>
                </c:pt>
                <c:pt idx="11557">
                  <c:v/>
                </c:pt>
                <c:pt idx="11558">
                  <c:v/>
                </c:pt>
                <c:pt idx="11559">
                  <c:v/>
                </c:pt>
                <c:pt idx="11560">
                  <c:v/>
                </c:pt>
                <c:pt idx="11561">
                  <c:v/>
                </c:pt>
                <c:pt idx="11562">
                  <c:v/>
                </c:pt>
                <c:pt idx="11563">
                  <c:v/>
                </c:pt>
                <c:pt idx="11564">
                  <c:v/>
                </c:pt>
                <c:pt idx="11565">
                  <c:v/>
                </c:pt>
                <c:pt idx="11566">
                  <c:v/>
                </c:pt>
                <c:pt idx="11567">
                  <c:v/>
                </c:pt>
                <c:pt idx="11568">
                  <c:v/>
                </c:pt>
                <c:pt idx="11569">
                  <c:v/>
                </c:pt>
                <c:pt idx="11570">
                  <c:v/>
                </c:pt>
                <c:pt idx="11571">
                  <c:v/>
                </c:pt>
                <c:pt idx="11572">
                  <c:v/>
                </c:pt>
                <c:pt idx="11573">
                  <c:v/>
                </c:pt>
                <c:pt idx="11574">
                  <c:v/>
                </c:pt>
                <c:pt idx="11575">
                  <c:v/>
                </c:pt>
                <c:pt idx="11576">
                  <c:v/>
                </c:pt>
                <c:pt idx="11577">
                  <c:v/>
                </c:pt>
                <c:pt idx="11578">
                  <c:v/>
                </c:pt>
                <c:pt idx="11579">
                  <c:v/>
                </c:pt>
                <c:pt idx="11580">
                  <c:v/>
                </c:pt>
                <c:pt idx="11581">
                  <c:v/>
                </c:pt>
                <c:pt idx="11582">
                  <c:v/>
                </c:pt>
                <c:pt idx="11583">
                  <c:v/>
                </c:pt>
                <c:pt idx="11584">
                  <c:v/>
                </c:pt>
                <c:pt idx="11585">
                  <c:v/>
                </c:pt>
                <c:pt idx="11586">
                  <c:v/>
                </c:pt>
                <c:pt idx="11587">
                  <c:v/>
                </c:pt>
                <c:pt idx="11588">
                  <c:v/>
                </c:pt>
                <c:pt idx="11589">
                  <c:v/>
                </c:pt>
                <c:pt idx="11590">
                  <c:v/>
                </c:pt>
                <c:pt idx="11591">
                  <c:v/>
                </c:pt>
                <c:pt idx="11592">
                  <c:v/>
                </c:pt>
                <c:pt idx="11593">
                  <c:v/>
                </c:pt>
                <c:pt idx="11594">
                  <c:v/>
                </c:pt>
                <c:pt idx="11595">
                  <c:v/>
                </c:pt>
                <c:pt idx="11596">
                  <c:v/>
                </c:pt>
                <c:pt idx="11597">
                  <c:v/>
                </c:pt>
                <c:pt idx="11598">
                  <c:v/>
                </c:pt>
                <c:pt idx="11599">
                  <c:v/>
                </c:pt>
                <c:pt idx="11600">
                  <c:v/>
                </c:pt>
                <c:pt idx="11601">
                  <c:v/>
                </c:pt>
                <c:pt idx="11602">
                  <c:v/>
                </c:pt>
                <c:pt idx="11603">
                  <c:v/>
                </c:pt>
                <c:pt idx="11604">
                  <c:v/>
                </c:pt>
                <c:pt idx="11605">
                  <c:v/>
                </c:pt>
                <c:pt idx="11606">
                  <c:v/>
                </c:pt>
                <c:pt idx="11607">
                  <c:v/>
                </c:pt>
                <c:pt idx="11608">
                  <c:v/>
                </c:pt>
                <c:pt idx="11609">
                  <c:v/>
                </c:pt>
                <c:pt idx="11610">
                  <c:v/>
                </c:pt>
                <c:pt idx="11611">
                  <c:v/>
                </c:pt>
                <c:pt idx="11612">
                  <c:v/>
                </c:pt>
                <c:pt idx="11613">
                  <c:v/>
                </c:pt>
                <c:pt idx="11614">
                  <c:v/>
                </c:pt>
                <c:pt idx="11615">
                  <c:v/>
                </c:pt>
                <c:pt idx="11616">
                  <c:v/>
                </c:pt>
                <c:pt idx="11617">
                  <c:v/>
                </c:pt>
                <c:pt idx="11618">
                  <c:v/>
                </c:pt>
                <c:pt idx="11619">
                  <c:v/>
                </c:pt>
                <c:pt idx="11620">
                  <c:v/>
                </c:pt>
                <c:pt idx="11621">
                  <c:v/>
                </c:pt>
                <c:pt idx="11622">
                  <c:v/>
                </c:pt>
                <c:pt idx="11623">
                  <c:v/>
                </c:pt>
                <c:pt idx="11624">
                  <c:v/>
                </c:pt>
                <c:pt idx="11625">
                  <c:v/>
                </c:pt>
                <c:pt idx="11626">
                  <c:v/>
                </c:pt>
                <c:pt idx="11627">
                  <c:v/>
                </c:pt>
                <c:pt idx="11628">
                  <c:v/>
                </c:pt>
                <c:pt idx="11629">
                  <c:v/>
                </c:pt>
                <c:pt idx="11630">
                  <c:v/>
                </c:pt>
                <c:pt idx="11631">
                  <c:v/>
                </c:pt>
                <c:pt idx="11632">
                  <c:v/>
                </c:pt>
                <c:pt idx="11633">
                  <c:v/>
                </c:pt>
                <c:pt idx="11634">
                  <c:v/>
                </c:pt>
                <c:pt idx="11635">
                  <c:v/>
                </c:pt>
                <c:pt idx="11636">
                  <c:v/>
                </c:pt>
                <c:pt idx="11637">
                  <c:v/>
                </c:pt>
                <c:pt idx="11638">
                  <c:v/>
                </c:pt>
                <c:pt idx="11639">
                  <c:v/>
                </c:pt>
                <c:pt idx="11640">
                  <c:v/>
                </c:pt>
                <c:pt idx="11641">
                  <c:v/>
                </c:pt>
                <c:pt idx="11642">
                  <c:v/>
                </c:pt>
                <c:pt idx="11643">
                  <c:v/>
                </c:pt>
                <c:pt idx="11644">
                  <c:v/>
                </c:pt>
                <c:pt idx="11645">
                  <c:v/>
                </c:pt>
                <c:pt idx="11646">
                  <c:v/>
                </c:pt>
                <c:pt idx="11647">
                  <c:v/>
                </c:pt>
                <c:pt idx="11648">
                  <c:v/>
                </c:pt>
                <c:pt idx="11649">
                  <c:v/>
                </c:pt>
                <c:pt idx="11650">
                  <c:v/>
                </c:pt>
                <c:pt idx="11651">
                  <c:v/>
                </c:pt>
                <c:pt idx="11652">
                  <c:v/>
                </c:pt>
                <c:pt idx="11653">
                  <c:v/>
                </c:pt>
                <c:pt idx="11654">
                  <c:v/>
                </c:pt>
                <c:pt idx="11655">
                  <c:v/>
                </c:pt>
                <c:pt idx="11656">
                  <c:v/>
                </c:pt>
                <c:pt idx="11657">
                  <c:v/>
                </c:pt>
                <c:pt idx="11658">
                  <c:v/>
                </c:pt>
                <c:pt idx="11659">
                  <c:v/>
                </c:pt>
                <c:pt idx="11660">
                  <c:v/>
                </c:pt>
                <c:pt idx="11661">
                  <c:v/>
                </c:pt>
                <c:pt idx="11662">
                  <c:v/>
                </c:pt>
                <c:pt idx="11663">
                  <c:v/>
                </c:pt>
                <c:pt idx="11664">
                  <c:v/>
                </c:pt>
                <c:pt idx="11665">
                  <c:v/>
                </c:pt>
                <c:pt idx="11666">
                  <c:v/>
                </c:pt>
                <c:pt idx="11667">
                  <c:v/>
                </c:pt>
                <c:pt idx="11668">
                  <c:v/>
                </c:pt>
                <c:pt idx="11669">
                  <c:v/>
                </c:pt>
                <c:pt idx="11670">
                  <c:v/>
                </c:pt>
                <c:pt idx="11671">
                  <c:v/>
                </c:pt>
                <c:pt idx="11672">
                  <c:v/>
                </c:pt>
                <c:pt idx="11673">
                  <c:v/>
                </c:pt>
                <c:pt idx="11674">
                  <c:v/>
                </c:pt>
                <c:pt idx="11675">
                  <c:v/>
                </c:pt>
                <c:pt idx="11676">
                  <c:v/>
                </c:pt>
                <c:pt idx="11677">
                  <c:v/>
                </c:pt>
                <c:pt idx="11678">
                  <c:v/>
                </c:pt>
                <c:pt idx="11679">
                  <c:v/>
                </c:pt>
                <c:pt idx="11680">
                  <c:v/>
                </c:pt>
                <c:pt idx="11681">
                  <c:v/>
                </c:pt>
                <c:pt idx="11682">
                  <c:v/>
                </c:pt>
                <c:pt idx="11683">
                  <c:v/>
                </c:pt>
                <c:pt idx="11684">
                  <c:v/>
                </c:pt>
                <c:pt idx="11685">
                  <c:v/>
                </c:pt>
                <c:pt idx="11686">
                  <c:v/>
                </c:pt>
                <c:pt idx="11687">
                  <c:v/>
                </c:pt>
                <c:pt idx="11688">
                  <c:v/>
                </c:pt>
                <c:pt idx="11689">
                  <c:v/>
                </c:pt>
                <c:pt idx="11690">
                  <c:v/>
                </c:pt>
                <c:pt idx="11691">
                  <c:v/>
                </c:pt>
                <c:pt idx="11692">
                  <c:v/>
                </c:pt>
                <c:pt idx="11693">
                  <c:v/>
                </c:pt>
                <c:pt idx="11694">
                  <c:v/>
                </c:pt>
                <c:pt idx="11695">
                  <c:v/>
                </c:pt>
                <c:pt idx="11696">
                  <c:v/>
                </c:pt>
                <c:pt idx="11697">
                  <c:v/>
                </c:pt>
                <c:pt idx="11698">
                  <c:v/>
                </c:pt>
                <c:pt idx="11699">
                  <c:v/>
                </c:pt>
                <c:pt idx="11700">
                  <c:v/>
                </c:pt>
                <c:pt idx="11701">
                  <c:v/>
                </c:pt>
                <c:pt idx="11702">
                  <c:v/>
                </c:pt>
                <c:pt idx="11703">
                  <c:v/>
                </c:pt>
                <c:pt idx="11704">
                  <c:v/>
                </c:pt>
                <c:pt idx="11705">
                  <c:v/>
                </c:pt>
                <c:pt idx="11706">
                  <c:v/>
                </c:pt>
                <c:pt idx="11707">
                  <c:v/>
                </c:pt>
                <c:pt idx="11708">
                  <c:v/>
                </c:pt>
                <c:pt idx="11709">
                  <c:v/>
                </c:pt>
                <c:pt idx="11710">
                  <c:v/>
                </c:pt>
                <c:pt idx="11711">
                  <c:v/>
                </c:pt>
                <c:pt idx="11712">
                  <c:v/>
                </c:pt>
                <c:pt idx="11713">
                  <c:v/>
                </c:pt>
                <c:pt idx="11714">
                  <c:v/>
                </c:pt>
                <c:pt idx="11715">
                  <c:v/>
                </c:pt>
                <c:pt idx="11716">
                  <c:v/>
                </c:pt>
                <c:pt idx="11717">
                  <c:v/>
                </c:pt>
                <c:pt idx="11718">
                  <c:v/>
                </c:pt>
                <c:pt idx="11719">
                  <c:v/>
                </c:pt>
                <c:pt idx="11720">
                  <c:v/>
                </c:pt>
                <c:pt idx="11721">
                  <c:v/>
                </c:pt>
                <c:pt idx="11722">
                  <c:v/>
                </c:pt>
                <c:pt idx="11723">
                  <c:v/>
                </c:pt>
                <c:pt idx="11724">
                  <c:v/>
                </c:pt>
                <c:pt idx="11725">
                  <c:v/>
                </c:pt>
                <c:pt idx="11726">
                  <c:v/>
                </c:pt>
                <c:pt idx="11727">
                  <c:v/>
                </c:pt>
                <c:pt idx="11728">
                  <c:v/>
                </c:pt>
                <c:pt idx="11729">
                  <c:v/>
                </c:pt>
                <c:pt idx="11730">
                  <c:v/>
                </c:pt>
                <c:pt idx="11731">
                  <c:v/>
                </c:pt>
                <c:pt idx="11732">
                  <c:v/>
                </c:pt>
                <c:pt idx="11733">
                  <c:v/>
                </c:pt>
                <c:pt idx="11734">
                  <c:v/>
                </c:pt>
                <c:pt idx="11735">
                  <c:v/>
                </c:pt>
                <c:pt idx="11736">
                  <c:v/>
                </c:pt>
                <c:pt idx="11737">
                  <c:v/>
                </c:pt>
                <c:pt idx="11738">
                  <c:v/>
                </c:pt>
                <c:pt idx="11739">
                  <c:v/>
                </c:pt>
                <c:pt idx="11740">
                  <c:v/>
                </c:pt>
                <c:pt idx="11741">
                  <c:v/>
                </c:pt>
                <c:pt idx="11742">
                  <c:v/>
                </c:pt>
                <c:pt idx="11743">
                  <c:v/>
                </c:pt>
                <c:pt idx="11744">
                  <c:v/>
                </c:pt>
                <c:pt idx="11745">
                  <c:v/>
                </c:pt>
                <c:pt idx="11746">
                  <c:v/>
                </c:pt>
                <c:pt idx="11747">
                  <c:v/>
                </c:pt>
                <c:pt idx="11748">
                  <c:v/>
                </c:pt>
                <c:pt idx="11749">
                  <c:v/>
                </c:pt>
                <c:pt idx="11750">
                  <c:v/>
                </c:pt>
                <c:pt idx="11751">
                  <c:v/>
                </c:pt>
                <c:pt idx="11752">
                  <c:v/>
                </c:pt>
                <c:pt idx="11753">
                  <c:v/>
                </c:pt>
                <c:pt idx="11754">
                  <c:v/>
                </c:pt>
                <c:pt idx="11755">
                  <c:v/>
                </c:pt>
                <c:pt idx="11756">
                  <c:v/>
                </c:pt>
                <c:pt idx="11757">
                  <c:v/>
                </c:pt>
                <c:pt idx="11758">
                  <c:v/>
                </c:pt>
                <c:pt idx="11759">
                  <c:v/>
                </c:pt>
                <c:pt idx="11760">
                  <c:v/>
                </c:pt>
                <c:pt idx="11761">
                  <c:v/>
                </c:pt>
                <c:pt idx="11762">
                  <c:v/>
                </c:pt>
                <c:pt idx="11763">
                  <c:v/>
                </c:pt>
                <c:pt idx="11764">
                  <c:v/>
                </c:pt>
                <c:pt idx="11765">
                  <c:v/>
                </c:pt>
                <c:pt idx="11766">
                  <c:v/>
                </c:pt>
                <c:pt idx="11767">
                  <c:v/>
                </c:pt>
                <c:pt idx="11768">
                  <c:v/>
                </c:pt>
                <c:pt idx="11769">
                  <c:v/>
                </c:pt>
                <c:pt idx="11770">
                  <c:v/>
                </c:pt>
                <c:pt idx="11771">
                  <c:v/>
                </c:pt>
                <c:pt idx="11772">
                  <c:v/>
                </c:pt>
                <c:pt idx="11773">
                  <c:v/>
                </c:pt>
                <c:pt idx="11774">
                  <c:v/>
                </c:pt>
                <c:pt idx="11775">
                  <c:v/>
                </c:pt>
                <c:pt idx="11776">
                  <c:v/>
                </c:pt>
                <c:pt idx="11777">
                  <c:v/>
                </c:pt>
                <c:pt idx="11778">
                  <c:v/>
                </c:pt>
                <c:pt idx="11779">
                  <c:v/>
                </c:pt>
                <c:pt idx="11780">
                  <c:v/>
                </c:pt>
                <c:pt idx="11781">
                  <c:v/>
                </c:pt>
                <c:pt idx="11782">
                  <c:v/>
                </c:pt>
                <c:pt idx="11783">
                  <c:v/>
                </c:pt>
                <c:pt idx="11784">
                  <c:v/>
                </c:pt>
                <c:pt idx="11785">
                  <c:v/>
                </c:pt>
                <c:pt idx="11786">
                  <c:v/>
                </c:pt>
                <c:pt idx="11787">
                  <c:v/>
                </c:pt>
                <c:pt idx="11788">
                  <c:v/>
                </c:pt>
                <c:pt idx="11789">
                  <c:v/>
                </c:pt>
                <c:pt idx="11790">
                  <c:v/>
                </c:pt>
                <c:pt idx="11791">
                  <c:v/>
                </c:pt>
                <c:pt idx="11792">
                  <c:v/>
                </c:pt>
                <c:pt idx="11793">
                  <c:v/>
                </c:pt>
                <c:pt idx="11794">
                  <c:v/>
                </c:pt>
                <c:pt idx="11795">
                  <c:v/>
                </c:pt>
                <c:pt idx="11796">
                  <c:v/>
                </c:pt>
                <c:pt idx="11797">
                  <c:v/>
                </c:pt>
                <c:pt idx="11798">
                  <c:v/>
                </c:pt>
                <c:pt idx="11799">
                  <c:v/>
                </c:pt>
                <c:pt idx="11800">
                  <c:v/>
                </c:pt>
                <c:pt idx="11801">
                  <c:v/>
                </c:pt>
                <c:pt idx="11802">
                  <c:v/>
                </c:pt>
                <c:pt idx="11803">
                  <c:v/>
                </c:pt>
                <c:pt idx="11804">
                  <c:v/>
                </c:pt>
                <c:pt idx="11805">
                  <c:v/>
                </c:pt>
                <c:pt idx="11806">
                  <c:v/>
                </c:pt>
                <c:pt idx="11807">
                  <c:v/>
                </c:pt>
                <c:pt idx="11808">
                  <c:v/>
                </c:pt>
                <c:pt idx="11809">
                  <c:v/>
                </c:pt>
                <c:pt idx="11810">
                  <c:v/>
                </c:pt>
                <c:pt idx="11811">
                  <c:v/>
                </c:pt>
                <c:pt idx="11812">
                  <c:v/>
                </c:pt>
                <c:pt idx="11813">
                  <c:v/>
                </c:pt>
                <c:pt idx="11814">
                  <c:v/>
                </c:pt>
                <c:pt idx="11815">
                  <c:v/>
                </c:pt>
                <c:pt idx="11816">
                  <c:v/>
                </c:pt>
                <c:pt idx="11817">
                  <c:v/>
                </c:pt>
                <c:pt idx="11818">
                  <c:v/>
                </c:pt>
                <c:pt idx="11819">
                  <c:v/>
                </c:pt>
                <c:pt idx="11820">
                  <c:v/>
                </c:pt>
                <c:pt idx="11821">
                  <c:v/>
                </c:pt>
                <c:pt idx="11822">
                  <c:v/>
                </c:pt>
                <c:pt idx="11823">
                  <c:v/>
                </c:pt>
                <c:pt idx="11824">
                  <c:v/>
                </c:pt>
                <c:pt idx="11825">
                  <c:v/>
                </c:pt>
                <c:pt idx="11826">
                  <c:v/>
                </c:pt>
                <c:pt idx="11827">
                  <c:v/>
                </c:pt>
                <c:pt idx="11828">
                  <c:v/>
                </c:pt>
                <c:pt idx="11829">
                  <c:v/>
                </c:pt>
                <c:pt idx="11830">
                  <c:v/>
                </c:pt>
                <c:pt idx="11831">
                  <c:v/>
                </c:pt>
                <c:pt idx="11832">
                  <c:v/>
                </c:pt>
                <c:pt idx="11833">
                  <c:v/>
                </c:pt>
                <c:pt idx="11834">
                  <c:v/>
                </c:pt>
                <c:pt idx="11835">
                  <c:v/>
                </c:pt>
                <c:pt idx="11836">
                  <c:v/>
                </c:pt>
                <c:pt idx="11837">
                  <c:v/>
                </c:pt>
                <c:pt idx="11838">
                  <c:v/>
                </c:pt>
                <c:pt idx="11839">
                  <c:v/>
                </c:pt>
                <c:pt idx="11840">
                  <c:v/>
                </c:pt>
                <c:pt idx="11841">
                  <c:v/>
                </c:pt>
                <c:pt idx="11842">
                  <c:v/>
                </c:pt>
                <c:pt idx="11843">
                  <c:v/>
                </c:pt>
                <c:pt idx="11844">
                  <c:v/>
                </c:pt>
                <c:pt idx="11845">
                  <c:v/>
                </c:pt>
                <c:pt idx="11846">
                  <c:v/>
                </c:pt>
                <c:pt idx="11847">
                  <c:v/>
                </c:pt>
                <c:pt idx="11848">
                  <c:v/>
                </c:pt>
                <c:pt idx="11849">
                  <c:v/>
                </c:pt>
                <c:pt idx="11850">
                  <c:v/>
                </c:pt>
                <c:pt idx="11851">
                  <c:v/>
                </c:pt>
                <c:pt idx="11852">
                  <c:v/>
                </c:pt>
                <c:pt idx="11853">
                  <c:v/>
                </c:pt>
                <c:pt idx="11854">
                  <c:v/>
                </c:pt>
                <c:pt idx="11855">
                  <c:v/>
                </c:pt>
                <c:pt idx="11856">
                  <c:v/>
                </c:pt>
                <c:pt idx="11857">
                  <c:v/>
                </c:pt>
                <c:pt idx="11858">
                  <c:v/>
                </c:pt>
                <c:pt idx="11859">
                  <c:v/>
                </c:pt>
                <c:pt idx="11860">
                  <c:v/>
                </c:pt>
                <c:pt idx="11861">
                  <c:v/>
                </c:pt>
                <c:pt idx="11862">
                  <c:v/>
                </c:pt>
                <c:pt idx="11863">
                  <c:v/>
                </c:pt>
                <c:pt idx="11864">
                  <c:v/>
                </c:pt>
                <c:pt idx="11865">
                  <c:v/>
                </c:pt>
                <c:pt idx="11866">
                  <c:v/>
                </c:pt>
                <c:pt idx="11867">
                  <c:v/>
                </c:pt>
                <c:pt idx="11868">
                  <c:v/>
                </c:pt>
                <c:pt idx="11869">
                  <c:v/>
                </c:pt>
                <c:pt idx="11870">
                  <c:v/>
                </c:pt>
                <c:pt idx="11871">
                  <c:v/>
                </c:pt>
                <c:pt idx="11872">
                  <c:v/>
                </c:pt>
                <c:pt idx="11873">
                  <c:v/>
                </c:pt>
                <c:pt idx="11874">
                  <c:v/>
                </c:pt>
                <c:pt idx="11875">
                  <c:v/>
                </c:pt>
                <c:pt idx="11876">
                  <c:v/>
                </c:pt>
                <c:pt idx="11877">
                  <c:v/>
                </c:pt>
                <c:pt idx="11878">
                  <c:v/>
                </c:pt>
                <c:pt idx="11879">
                  <c:v/>
                </c:pt>
                <c:pt idx="11880">
                  <c:v/>
                </c:pt>
                <c:pt idx="11881">
                  <c:v/>
                </c:pt>
                <c:pt idx="11882">
                  <c:v/>
                </c:pt>
                <c:pt idx="11883">
                  <c:v/>
                </c:pt>
                <c:pt idx="11884">
                  <c:v/>
                </c:pt>
                <c:pt idx="11885">
                  <c:v/>
                </c:pt>
                <c:pt idx="11886">
                  <c:v/>
                </c:pt>
                <c:pt idx="11887">
                  <c:v/>
                </c:pt>
                <c:pt idx="11888">
                  <c:v/>
                </c:pt>
                <c:pt idx="11889">
                  <c:v/>
                </c:pt>
                <c:pt idx="11890">
                  <c:v/>
                </c:pt>
                <c:pt idx="11891">
                  <c:v/>
                </c:pt>
                <c:pt idx="11892">
                  <c:v/>
                </c:pt>
                <c:pt idx="11893">
                  <c:v/>
                </c:pt>
                <c:pt idx="11894">
                  <c:v/>
                </c:pt>
                <c:pt idx="11895">
                  <c:v/>
                </c:pt>
                <c:pt idx="11896">
                  <c:v/>
                </c:pt>
                <c:pt idx="11897">
                  <c:v/>
                </c:pt>
                <c:pt idx="11898">
                  <c:v/>
                </c:pt>
                <c:pt idx="11899">
                  <c:v/>
                </c:pt>
                <c:pt idx="11900">
                  <c:v/>
                </c:pt>
                <c:pt idx="11901">
                  <c:v/>
                </c:pt>
                <c:pt idx="11902">
                  <c:v/>
                </c:pt>
                <c:pt idx="11903">
                  <c:v/>
                </c:pt>
                <c:pt idx="11904">
                  <c:v/>
                </c:pt>
                <c:pt idx="11905">
                  <c:v/>
                </c:pt>
                <c:pt idx="11906">
                  <c:v/>
                </c:pt>
                <c:pt idx="11907">
                  <c:v/>
                </c:pt>
                <c:pt idx="11908">
                  <c:v/>
                </c:pt>
                <c:pt idx="11909">
                  <c:v/>
                </c:pt>
                <c:pt idx="11910">
                  <c:v/>
                </c:pt>
                <c:pt idx="11911">
                  <c:v/>
                </c:pt>
                <c:pt idx="11912">
                  <c:v/>
                </c:pt>
                <c:pt idx="11913">
                  <c:v/>
                </c:pt>
                <c:pt idx="11914">
                  <c:v/>
                </c:pt>
                <c:pt idx="11915">
                  <c:v/>
                </c:pt>
                <c:pt idx="11916">
                  <c:v/>
                </c:pt>
                <c:pt idx="11917">
                  <c:v/>
                </c:pt>
                <c:pt idx="11918">
                  <c:v/>
                </c:pt>
                <c:pt idx="11919">
                  <c:v/>
                </c:pt>
                <c:pt idx="11920">
                  <c:v/>
                </c:pt>
                <c:pt idx="11921">
                  <c:v/>
                </c:pt>
                <c:pt idx="11922">
                  <c:v/>
                </c:pt>
                <c:pt idx="11923">
                  <c:v/>
                </c:pt>
                <c:pt idx="11924">
                  <c:v/>
                </c:pt>
                <c:pt idx="11925">
                  <c:v/>
                </c:pt>
                <c:pt idx="11926">
                  <c:v/>
                </c:pt>
                <c:pt idx="11927">
                  <c:v/>
                </c:pt>
                <c:pt idx="11928">
                  <c:v/>
                </c:pt>
                <c:pt idx="11929">
                  <c:v/>
                </c:pt>
                <c:pt idx="11930">
                  <c:v/>
                </c:pt>
                <c:pt idx="11931">
                  <c:v/>
                </c:pt>
                <c:pt idx="11932">
                  <c:v/>
                </c:pt>
                <c:pt idx="11933">
                  <c:v/>
                </c:pt>
                <c:pt idx="11934">
                  <c:v/>
                </c:pt>
                <c:pt idx="11935">
                  <c:v/>
                </c:pt>
                <c:pt idx="11936">
                  <c:v/>
                </c:pt>
                <c:pt idx="11937">
                  <c:v/>
                </c:pt>
                <c:pt idx="11938">
                  <c:v/>
                </c:pt>
                <c:pt idx="11939">
                  <c:v/>
                </c:pt>
                <c:pt idx="11940">
                  <c:v/>
                </c:pt>
                <c:pt idx="11941">
                  <c:v/>
                </c:pt>
                <c:pt idx="11942">
                  <c:v/>
                </c:pt>
                <c:pt idx="11943">
                  <c:v/>
                </c:pt>
                <c:pt idx="11944">
                  <c:v/>
                </c:pt>
                <c:pt idx="11945">
                  <c:v/>
                </c:pt>
                <c:pt idx="11946">
                  <c:v/>
                </c:pt>
                <c:pt idx="11947">
                  <c:v/>
                </c:pt>
                <c:pt idx="11948">
                  <c:v/>
                </c:pt>
                <c:pt idx="11949">
                  <c:v/>
                </c:pt>
                <c:pt idx="11950">
                  <c:v/>
                </c:pt>
                <c:pt idx="11951">
                  <c:v/>
                </c:pt>
                <c:pt idx="11952">
                  <c:v/>
                </c:pt>
                <c:pt idx="11953">
                  <c:v/>
                </c:pt>
                <c:pt idx="11954">
                  <c:v/>
                </c:pt>
                <c:pt idx="11955">
                  <c:v/>
                </c:pt>
                <c:pt idx="11956">
                  <c:v/>
                </c:pt>
                <c:pt idx="11957">
                  <c:v/>
                </c:pt>
                <c:pt idx="11958">
                  <c:v/>
                </c:pt>
                <c:pt idx="11959">
                  <c:v/>
                </c:pt>
                <c:pt idx="11960">
                  <c:v/>
                </c:pt>
                <c:pt idx="11961">
                  <c:v/>
                </c:pt>
                <c:pt idx="11962">
                  <c:v/>
                </c:pt>
                <c:pt idx="11963">
                  <c:v/>
                </c:pt>
                <c:pt idx="11964">
                  <c:v/>
                </c:pt>
                <c:pt idx="11965">
                  <c:v/>
                </c:pt>
                <c:pt idx="11966">
                  <c:v/>
                </c:pt>
                <c:pt idx="11967">
                  <c:v/>
                </c:pt>
                <c:pt idx="11968">
                  <c:v/>
                </c:pt>
                <c:pt idx="11969">
                  <c:v/>
                </c:pt>
                <c:pt idx="11970">
                  <c:v/>
                </c:pt>
                <c:pt idx="11971">
                  <c:v/>
                </c:pt>
                <c:pt idx="11972">
                  <c:v/>
                </c:pt>
                <c:pt idx="11973">
                  <c:v/>
                </c:pt>
                <c:pt idx="11974">
                  <c:v/>
                </c:pt>
                <c:pt idx="11975">
                  <c:v/>
                </c:pt>
                <c:pt idx="11976">
                  <c:v/>
                </c:pt>
                <c:pt idx="11977">
                  <c:v/>
                </c:pt>
                <c:pt idx="11978">
                  <c:v/>
                </c:pt>
                <c:pt idx="11979">
                  <c:v/>
                </c:pt>
                <c:pt idx="11980">
                  <c:v/>
                </c:pt>
                <c:pt idx="11981">
                  <c:v/>
                </c:pt>
                <c:pt idx="11982">
                  <c:v/>
                </c:pt>
                <c:pt idx="11983">
                  <c:v/>
                </c:pt>
                <c:pt idx="11984">
                  <c:v/>
                </c:pt>
                <c:pt idx="11985">
                  <c:v/>
                </c:pt>
                <c:pt idx="11986">
                  <c:v/>
                </c:pt>
                <c:pt idx="11987">
                  <c:v/>
                </c:pt>
                <c:pt idx="11988">
                  <c:v/>
                </c:pt>
                <c:pt idx="11989">
                  <c:v/>
                </c:pt>
                <c:pt idx="11990">
                  <c:v/>
                </c:pt>
                <c:pt idx="11991">
                  <c:v/>
                </c:pt>
                <c:pt idx="11992">
                  <c:v/>
                </c:pt>
                <c:pt idx="11993">
                  <c:v/>
                </c:pt>
                <c:pt idx="11994">
                  <c:v/>
                </c:pt>
                <c:pt idx="11995">
                  <c:v/>
                </c:pt>
                <c:pt idx="11996">
                  <c:v/>
                </c:pt>
                <c:pt idx="11997">
                  <c:v/>
                </c:pt>
                <c:pt idx="11998">
                  <c:v/>
                </c:pt>
                <c:pt idx="11999">
                  <c:v/>
                </c:pt>
                <c:pt idx="12000">
                  <c:v>106,22</c:v>
                </c:pt>
                <c:pt idx="12001">
                  <c:v>104,33</c:v>
                </c:pt>
                <c:pt idx="12002">
                  <c:v>105,25</c:v>
                </c:pt>
                <c:pt idx="12003">
                  <c:v>104,31</c:v>
                </c:pt>
                <c:pt idx="12004">
                  <c:v>106,24</c:v>
                </c:pt>
                <c:pt idx="12005">
                  <c:v>104,31</c:v>
                </c:pt>
                <c:pt idx="12006">
                  <c:v>104,40</c:v>
                </c:pt>
                <c:pt idx="12007">
                  <c:v>66,97</c:v>
                </c:pt>
                <c:pt idx="12008">
                  <c:v>66,97</c:v>
                </c:pt>
                <c:pt idx="12009">
                  <c:v>104,36</c:v>
                </c:pt>
                <c:pt idx="12010">
                  <c:v>104,37</c:v>
                </c:pt>
                <c:pt idx="12011">
                  <c:v>66,93</c:v>
                </c:pt>
                <c:pt idx="12012">
                  <c:v>66,97</c:v>
                </c:pt>
                <c:pt idx="12013">
                  <c:v>104,31</c:v>
                </c:pt>
                <c:pt idx="12014">
                  <c:v>87,73</c:v>
                </c:pt>
                <c:pt idx="12015">
                  <c:v>80,18</c:v>
                </c:pt>
                <c:pt idx="12016">
                  <c:v>104,40</c:v>
                </c:pt>
                <c:pt idx="12017">
                  <c:v>104,40</c:v>
                </c:pt>
                <c:pt idx="12018">
                  <c:v>33,55</c:v>
                </c:pt>
                <c:pt idx="12019">
                  <c:v>104,28</c:v>
                </c:pt>
                <c:pt idx="12020">
                  <c:v>33,53</c:v>
                </c:pt>
                <c:pt idx="12021">
                  <c:v>104,32</c:v>
                </c:pt>
                <c:pt idx="12022">
                  <c:v>66,92</c:v>
                </c:pt>
                <c:pt idx="12023">
                  <c:v>60,19</c:v>
                </c:pt>
                <c:pt idx="12024">
                  <c:v>104,32</c:v>
                </c:pt>
                <c:pt idx="12025">
                  <c:v>80,18</c:v>
                </c:pt>
                <c:pt idx="12026">
                  <c:v>75,21</c:v>
                </c:pt>
                <c:pt idx="12027">
                  <c:v>40,16</c:v>
                </c:pt>
                <c:pt idx="12028">
                  <c:v>0,21</c:v>
                </c:pt>
                <c:pt idx="12029">
                  <c:v>0,22</c:v>
                </c:pt>
                <c:pt idx="12030">
                  <c:v>0,05</c:v>
                </c:pt>
                <c:pt idx="12031">
                  <c:v>75,21</c:v>
                </c:pt>
                <c:pt idx="12032">
                  <c:v>0,12</c:v>
                </c:pt>
                <c:pt idx="12033">
                  <c:v>106,29</c:v>
                </c:pt>
                <c:pt idx="12034">
                  <c:v>106,22</c:v>
                </c:pt>
                <c:pt idx="12035">
                  <c:v>33,57</c:v>
                </c:pt>
                <c:pt idx="12036">
                  <c:v>33,57</c:v>
                </c:pt>
                <c:pt idx="12037">
                  <c:v>33,59</c:v>
                </c:pt>
                <c:pt idx="12038">
                  <c:v>104,36</c:v>
                </c:pt>
                <c:pt idx="12039">
                  <c:v>67,01</c:v>
                </c:pt>
                <c:pt idx="12040">
                  <c:v>66,93</c:v>
                </c:pt>
                <c:pt idx="12041">
                  <c:v>66,90</c:v>
                </c:pt>
                <c:pt idx="12042">
                  <c:v>33,56</c:v>
                </c:pt>
                <c:pt idx="12043">
                  <c:v>60,17</c:v>
                </c:pt>
                <c:pt idx="12044">
                  <c:v>60,16</c:v>
                </c:pt>
                <c:pt idx="12045">
                  <c:v>80,20</c:v>
                </c:pt>
                <c:pt idx="12046">
                  <c:v>87,73</c:v>
                </c:pt>
                <c:pt idx="12047">
                  <c:v>66,92</c:v>
                </c:pt>
                <c:pt idx="12048">
                  <c:v>0,16</c:v>
                </c:pt>
                <c:pt idx="12049">
                  <c:v>0,18</c:v>
                </c:pt>
                <c:pt idx="12050">
                  <c:v>75,24</c:v>
                </c:pt>
                <c:pt idx="12051">
                  <c:v>105,24</c:v>
                </c:pt>
                <c:pt idx="12052">
                  <c:v>105,26</c:v>
                </c:pt>
                <c:pt idx="12053">
                  <c:v>67,00</c:v>
                </c:pt>
                <c:pt idx="12054">
                  <c:v>104,36</c:v>
                </c:pt>
                <c:pt idx="12055">
                  <c:v>104,34</c:v>
                </c:pt>
                <c:pt idx="12056">
                  <c:v>66,94</c:v>
                </c:pt>
                <c:pt idx="12057">
                  <c:v>0,22</c:v>
                </c:pt>
                <c:pt idx="12058">
                  <c:v>104,33</c:v>
                </c:pt>
                <c:pt idx="12059">
                  <c:v>0,12</c:v>
                </c:pt>
                <c:pt idx="12060">
                  <c:v>67,00</c:v>
                </c:pt>
                <c:pt idx="12061">
                  <c:v>66,91</c:v>
                </c:pt>
                <c:pt idx="12062">
                  <c:v>66,94</c:v>
                </c:pt>
                <c:pt idx="12063">
                  <c:v>50,19</c:v>
                </c:pt>
                <c:pt idx="12064">
                  <c:v>104,37</c:v>
                </c:pt>
                <c:pt idx="12065">
                  <c:v>104,28</c:v>
                </c:pt>
                <c:pt idx="12066">
                  <c:v>60,16</c:v>
                </c:pt>
                <c:pt idx="12067">
                  <c:v>75,21</c:v>
                </c:pt>
                <c:pt idx="12068">
                  <c:v>104,27</c:v>
                </c:pt>
                <c:pt idx="12069">
                  <c:v>66,94</c:v>
                </c:pt>
                <c:pt idx="12070">
                  <c:v>50,19</c:v>
                </c:pt>
                <c:pt idx="12071">
                  <c:v>33,55</c:v>
                </c:pt>
                <c:pt idx="12072">
                  <c:v>33,56</c:v>
                </c:pt>
                <c:pt idx="12073">
                  <c:v>33,61</c:v>
                </c:pt>
                <c:pt idx="12074">
                  <c:v>33,58</c:v>
                </c:pt>
                <c:pt idx="12075">
                  <c:v>0,05</c:v>
                </c:pt>
                <c:pt idx="12076">
                  <c:v>66,96</c:v>
                </c:pt>
                <c:pt idx="12077">
                  <c:v>33,53</c:v>
                </c:pt>
                <c:pt idx="12078">
                  <c:v>66,93</c:v>
                </c:pt>
                <c:pt idx="12079">
                  <c:v>105,25</c:v>
                </c:pt>
                <c:pt idx="12080">
                  <c:v>104,33</c:v>
                </c:pt>
                <c:pt idx="12081">
                  <c:v>0,20</c:v>
                </c:pt>
                <c:pt idx="12082">
                  <c:v>104,42</c:v>
                </c:pt>
                <c:pt idx="12083">
                  <c:v>0,10</c:v>
                </c:pt>
                <c:pt idx="12084">
                  <c:v>104,31</c:v>
                </c:pt>
                <c:pt idx="12085">
                  <c:v>0,10</c:v>
                </c:pt>
                <c:pt idx="12086">
                  <c:v>33,53</c:v>
                </c:pt>
                <c:pt idx="12087">
                  <c:v>33,57</c:v>
                </c:pt>
                <c:pt idx="12088">
                  <c:v>66,90</c:v>
                </c:pt>
                <c:pt idx="12089">
                  <c:v>0,17</c:v>
                </c:pt>
                <c:pt idx="12090">
                  <c:v>33,53</c:v>
                </c:pt>
                <c:pt idx="12091">
                  <c:v>0,10</c:v>
                </c:pt>
                <c:pt idx="12092">
                  <c:v>0,00</c:v>
                </c:pt>
                <c:pt idx="12093">
                  <c:v>0,18</c:v>
                </c:pt>
                <c:pt idx="12094">
                  <c:v>0,10</c:v>
                </c:pt>
                <c:pt idx="12095">
                  <c:v>50,21</c:v>
                </c:pt>
                <c:pt idx="12096">
                  <c:v>25,19</c:v>
                </c:pt>
                <c:pt idx="12097">
                  <c:v>25,18</c:v>
                </c:pt>
                <c:pt idx="12098">
                  <c:v>33,56</c:v>
                </c:pt>
                <c:pt idx="12099">
                  <c:v>33,55</c:v>
                </c:pt>
                <c:pt idx="12100">
                  <c:v>25,17</c:v>
                </c:pt>
                <c:pt idx="12101">
                  <c:v>20,13</c:v>
                </c:pt>
                <c:pt idx="12102">
                  <c:v>20,10</c:v>
                </c:pt>
                <c:pt idx="12103">
                  <c:v>50,27</c:v>
                </c:pt>
                <c:pt idx="12104">
                  <c:v>50,19</c:v>
                </c:pt>
                <c:pt idx="12105">
                  <c:v>80,24</c:v>
                </c:pt>
                <c:pt idx="12106">
                  <c:v>0,00</c:v>
                </c:pt>
                <c:pt idx="12107">
                  <c:v>40,15</c:v>
                </c:pt>
                <c:pt idx="12108">
                  <c:v>66,98</c:v>
                </c:pt>
                <c:pt idx="12109">
                  <c:v>0,23</c:v>
                </c:pt>
                <c:pt idx="12110">
                  <c:v>33,57</c:v>
                </c:pt>
                <c:pt idx="12111">
                  <c:v>33,52</c:v>
                </c:pt>
                <c:pt idx="12112">
                  <c:v>33,56</c:v>
                </c:pt>
                <c:pt idx="12113">
                  <c:v>0,13</c:v>
                </c:pt>
                <c:pt idx="12114">
                  <c:v>0,13</c:v>
                </c:pt>
                <c:pt idx="12115">
                  <c:v>33,51</c:v>
                </c:pt>
                <c:pt idx="12116">
                  <c:v>0,15</c:v>
                </c:pt>
                <c:pt idx="12117">
                  <c:v>66,95</c:v>
                </c:pt>
                <c:pt idx="12118">
                  <c:v>0,00</c:v>
                </c:pt>
                <c:pt idx="12119">
                  <c:v>0,17</c:v>
                </c:pt>
                <c:pt idx="12120">
                  <c:v>0,00</c:v>
                </c:pt>
                <c:pt idx="12121">
                  <c:v>66,90</c:v>
                </c:pt>
                <c:pt idx="12122">
                  <c:v>0,17</c:v>
                </c:pt>
                <c:pt idx="12123">
                  <c:v>25,18</c:v>
                </c:pt>
                <c:pt idx="12124">
                  <c:v>20,15</c:v>
                </c:pt>
                <c:pt idx="12125">
                  <c:v>20,14</c:v>
                </c:pt>
                <c:pt idx="12126">
                  <c:v>50,27</c:v>
                </c:pt>
                <c:pt idx="12127">
                  <c:v>40,14</c:v>
                </c:pt>
                <c:pt idx="12128">
                  <c:v>40,14</c:v>
                </c:pt>
                <c:pt idx="12129">
                  <c:v>33,55</c:v>
                </c:pt>
                <c:pt idx="12130">
                  <c:v>0,17</c:v>
                </c:pt>
                <c:pt idx="12131">
                  <c:v>0,07</c:v>
                </c:pt>
                <c:pt idx="12132">
                  <c:v>33,58</c:v>
                </c:pt>
                <c:pt idx="12133">
                  <c:v>0,00</c:v>
                </c:pt>
                <c:pt idx="12134">
                  <c:v>0,16</c:v>
                </c:pt>
                <c:pt idx="12135">
                  <c:v>0,18</c:v>
                </c:pt>
                <c:pt idx="12136">
                  <c:v>0,14</c:v>
                </c:pt>
                <c:pt idx="12137">
                  <c:v>0,21</c:v>
                </c:pt>
                <c:pt idx="12138">
                  <c:v>0,14</c:v>
                </c:pt>
                <c:pt idx="12139">
                  <c:v>0,17</c:v>
                </c:pt>
                <c:pt idx="12140">
                  <c:v>0,00</c:v>
                </c:pt>
                <c:pt idx="12141">
                  <c:v>0,00</c:v>
                </c:pt>
                <c:pt idx="12142">
                  <c:v>0,00</c:v>
                </c:pt>
                <c:pt idx="12143">
                  <c:v>0,00</c:v>
                </c:pt>
                <c:pt idx="12144">
                  <c:v>0,00</c:v>
                </c:pt>
                <c:pt idx="12145">
                  <c:v>0,00</c:v>
                </c:pt>
                <c:pt idx="12146">
                  <c:v>0,00</c:v>
                </c:pt>
                <c:pt idx="12147">
                  <c:v/>
                </c:pt>
                <c:pt idx="12148">
                  <c:v/>
                </c:pt>
                <c:pt idx="12149">
                  <c:v/>
                </c:pt>
                <c:pt idx="12150">
                  <c:v/>
                </c:pt>
                <c:pt idx="12151">
                  <c:v/>
                </c:pt>
                <c:pt idx="12152">
                  <c:v/>
                </c:pt>
                <c:pt idx="12153">
                  <c:v/>
                </c:pt>
                <c:pt idx="12154">
                  <c:v/>
                </c:pt>
                <c:pt idx="12155">
                  <c:v/>
                </c:pt>
                <c:pt idx="12156">
                  <c:v/>
                </c:pt>
                <c:pt idx="12157">
                  <c:v/>
                </c:pt>
                <c:pt idx="12158">
                  <c:v/>
                </c:pt>
                <c:pt idx="12159">
                  <c:v/>
                </c:pt>
                <c:pt idx="12160">
                  <c:v/>
                </c:pt>
                <c:pt idx="12161">
                  <c:v/>
                </c:pt>
                <c:pt idx="12162">
                  <c:v/>
                </c:pt>
                <c:pt idx="12163">
                  <c:v/>
                </c:pt>
                <c:pt idx="12164">
                  <c:v/>
                </c:pt>
                <c:pt idx="12165">
                  <c:v/>
                </c:pt>
                <c:pt idx="12166">
                  <c:v/>
                </c:pt>
                <c:pt idx="12167">
                  <c:v/>
                </c:pt>
                <c:pt idx="12168">
                  <c:v/>
                </c:pt>
                <c:pt idx="12169">
                  <c:v/>
                </c:pt>
                <c:pt idx="12170">
                  <c:v/>
                </c:pt>
                <c:pt idx="12171">
                  <c:v/>
                </c:pt>
                <c:pt idx="12172">
                  <c:v/>
                </c:pt>
                <c:pt idx="12173">
                  <c:v/>
                </c:pt>
                <c:pt idx="12174">
                  <c:v/>
                </c:pt>
                <c:pt idx="12175">
                  <c:v/>
                </c:pt>
                <c:pt idx="12176">
                  <c:v/>
                </c:pt>
                <c:pt idx="12177">
                  <c:v/>
                </c:pt>
                <c:pt idx="12178">
                  <c:v/>
                </c:pt>
                <c:pt idx="12179">
                  <c:v/>
                </c:pt>
                <c:pt idx="12180">
                  <c:v/>
                </c:pt>
                <c:pt idx="12181">
                  <c:v/>
                </c:pt>
                <c:pt idx="12182">
                  <c:v/>
                </c:pt>
                <c:pt idx="12183">
                  <c:v/>
                </c:pt>
                <c:pt idx="12184">
                  <c:v/>
                </c:pt>
                <c:pt idx="12185">
                  <c:v/>
                </c:pt>
                <c:pt idx="12186">
                  <c:v/>
                </c:pt>
                <c:pt idx="12187">
                  <c:v/>
                </c:pt>
                <c:pt idx="12188">
                  <c:v/>
                </c:pt>
                <c:pt idx="12189">
                  <c:v/>
                </c:pt>
                <c:pt idx="12190">
                  <c:v/>
                </c:pt>
                <c:pt idx="12191">
                  <c:v/>
                </c:pt>
                <c:pt idx="12192">
                  <c:v/>
                </c:pt>
                <c:pt idx="12193">
                  <c:v/>
                </c:pt>
                <c:pt idx="12194">
                  <c:v/>
                </c:pt>
                <c:pt idx="12195">
                  <c:v/>
                </c:pt>
                <c:pt idx="12196">
                  <c:v/>
                </c:pt>
                <c:pt idx="12197">
                  <c:v/>
                </c:pt>
                <c:pt idx="12198">
                  <c:v/>
                </c:pt>
                <c:pt idx="12199">
                  <c:v/>
                </c:pt>
                <c:pt idx="12200">
                  <c:v/>
                </c:pt>
                <c:pt idx="12201">
                  <c:v/>
                </c:pt>
                <c:pt idx="12202">
                  <c:v/>
                </c:pt>
                <c:pt idx="12203">
                  <c:v/>
                </c:pt>
                <c:pt idx="12204">
                  <c:v/>
                </c:pt>
                <c:pt idx="12205">
                  <c:v/>
                </c:pt>
                <c:pt idx="12206">
                  <c:v/>
                </c:pt>
                <c:pt idx="12207">
                  <c:v/>
                </c:pt>
                <c:pt idx="12208">
                  <c:v/>
                </c:pt>
                <c:pt idx="12209">
                  <c:v/>
                </c:pt>
                <c:pt idx="12210">
                  <c:v/>
                </c:pt>
                <c:pt idx="12211">
                  <c:v/>
                </c:pt>
                <c:pt idx="12212">
                  <c:v/>
                </c:pt>
                <c:pt idx="12213">
                  <c:v/>
                </c:pt>
                <c:pt idx="12214">
                  <c:v/>
                </c:pt>
                <c:pt idx="12215">
                  <c:v/>
                </c:pt>
                <c:pt idx="12216">
                  <c:v/>
                </c:pt>
                <c:pt idx="12217">
                  <c:v/>
                </c:pt>
                <c:pt idx="12218">
                  <c:v/>
                </c:pt>
                <c:pt idx="12219">
                  <c:v/>
                </c:pt>
                <c:pt idx="12220">
                  <c:v/>
                </c:pt>
                <c:pt idx="12221">
                  <c:v/>
                </c:pt>
                <c:pt idx="12222">
                  <c:v/>
                </c:pt>
                <c:pt idx="12223">
                  <c:v/>
                </c:pt>
                <c:pt idx="12224">
                  <c:v/>
                </c:pt>
                <c:pt idx="12225">
                  <c:v/>
                </c:pt>
                <c:pt idx="12226">
                  <c:v/>
                </c:pt>
                <c:pt idx="12227">
                  <c:v/>
                </c:pt>
                <c:pt idx="12228">
                  <c:v/>
                </c:pt>
                <c:pt idx="12229">
                  <c:v/>
                </c:pt>
                <c:pt idx="12230">
                  <c:v/>
                </c:pt>
                <c:pt idx="12231">
                  <c:v/>
                </c:pt>
                <c:pt idx="12232">
                  <c:v/>
                </c:pt>
                <c:pt idx="12233">
                  <c:v/>
                </c:pt>
                <c:pt idx="12234">
                  <c:v/>
                </c:pt>
                <c:pt idx="12235">
                  <c:v/>
                </c:pt>
                <c:pt idx="12236">
                  <c:v/>
                </c:pt>
                <c:pt idx="12237">
                  <c:v/>
                </c:pt>
                <c:pt idx="12238">
                  <c:v/>
                </c:pt>
                <c:pt idx="12239">
                  <c:v/>
                </c:pt>
                <c:pt idx="12240">
                  <c:v/>
                </c:pt>
                <c:pt idx="12241">
                  <c:v/>
                </c:pt>
                <c:pt idx="12242">
                  <c:v/>
                </c:pt>
                <c:pt idx="12243">
                  <c:v/>
                </c:pt>
                <c:pt idx="12244">
                  <c:v/>
                </c:pt>
                <c:pt idx="12245">
                  <c:v/>
                </c:pt>
                <c:pt idx="12246">
                  <c:v/>
                </c:pt>
                <c:pt idx="12247">
                  <c:v/>
                </c:pt>
                <c:pt idx="12248">
                  <c:v/>
                </c:pt>
                <c:pt idx="12249">
                  <c:v/>
                </c:pt>
                <c:pt idx="12250">
                  <c:v/>
                </c:pt>
                <c:pt idx="12251">
                  <c:v/>
                </c:pt>
                <c:pt idx="12252">
                  <c:v/>
                </c:pt>
                <c:pt idx="12253">
                  <c:v/>
                </c:pt>
                <c:pt idx="12254">
                  <c:v/>
                </c:pt>
                <c:pt idx="12255">
                  <c:v/>
                </c:pt>
                <c:pt idx="12256">
                  <c:v/>
                </c:pt>
                <c:pt idx="12257">
                  <c:v/>
                </c:pt>
                <c:pt idx="12258">
                  <c:v/>
                </c:pt>
                <c:pt idx="12259">
                  <c:v/>
                </c:pt>
                <c:pt idx="12260">
                  <c:v/>
                </c:pt>
                <c:pt idx="12261">
                  <c:v/>
                </c:pt>
                <c:pt idx="12262">
                  <c:v/>
                </c:pt>
                <c:pt idx="12263">
                  <c:v/>
                </c:pt>
                <c:pt idx="12264">
                  <c:v/>
                </c:pt>
                <c:pt idx="12265">
                  <c:v/>
                </c:pt>
                <c:pt idx="12266">
                  <c:v/>
                </c:pt>
                <c:pt idx="12267">
                  <c:v/>
                </c:pt>
                <c:pt idx="12268">
                  <c:v/>
                </c:pt>
                <c:pt idx="12269">
                  <c:v/>
                </c:pt>
                <c:pt idx="12270">
                  <c:v/>
                </c:pt>
                <c:pt idx="12271">
                  <c:v/>
                </c:pt>
                <c:pt idx="12272">
                  <c:v/>
                </c:pt>
                <c:pt idx="12273">
                  <c:v/>
                </c:pt>
                <c:pt idx="12274">
                  <c:v/>
                </c:pt>
                <c:pt idx="12275">
                  <c:v/>
                </c:pt>
                <c:pt idx="12276">
                  <c:v/>
                </c:pt>
                <c:pt idx="12277">
                  <c:v/>
                </c:pt>
                <c:pt idx="12278">
                  <c:v/>
                </c:pt>
                <c:pt idx="12279">
                  <c:v/>
                </c:pt>
                <c:pt idx="12280">
                  <c:v/>
                </c:pt>
                <c:pt idx="12281">
                  <c:v/>
                </c:pt>
                <c:pt idx="12282">
                  <c:v/>
                </c:pt>
                <c:pt idx="12283">
                  <c:v/>
                </c:pt>
                <c:pt idx="12284">
                  <c:v/>
                </c:pt>
                <c:pt idx="12285">
                  <c:v/>
                </c:pt>
                <c:pt idx="12286">
                  <c:v/>
                </c:pt>
                <c:pt idx="12287">
                  <c:v/>
                </c:pt>
                <c:pt idx="12288">
                  <c:v/>
                </c:pt>
                <c:pt idx="12289">
                  <c:v/>
                </c:pt>
                <c:pt idx="12290">
                  <c:v/>
                </c:pt>
                <c:pt idx="12291">
                  <c:v/>
                </c:pt>
                <c:pt idx="12292">
                  <c:v/>
                </c:pt>
                <c:pt idx="12293">
                  <c:v/>
                </c:pt>
                <c:pt idx="12294">
                  <c:v/>
                </c:pt>
                <c:pt idx="12295">
                  <c:v/>
                </c:pt>
                <c:pt idx="12296">
                  <c:v/>
                </c:pt>
                <c:pt idx="12297">
                  <c:v/>
                </c:pt>
                <c:pt idx="12298">
                  <c:v/>
                </c:pt>
                <c:pt idx="12299">
                  <c:v/>
                </c:pt>
                <c:pt idx="12300">
                  <c:v/>
                </c:pt>
                <c:pt idx="12301">
                  <c:v/>
                </c:pt>
                <c:pt idx="12302">
                  <c:v/>
                </c:pt>
                <c:pt idx="12303">
                  <c:v/>
                </c:pt>
                <c:pt idx="12304">
                  <c:v/>
                </c:pt>
                <c:pt idx="12305">
                  <c:v/>
                </c:pt>
                <c:pt idx="12306">
                  <c:v/>
                </c:pt>
                <c:pt idx="12307">
                  <c:v/>
                </c:pt>
                <c:pt idx="12308">
                  <c:v/>
                </c:pt>
                <c:pt idx="12309">
                  <c:v/>
                </c:pt>
                <c:pt idx="12310">
                  <c:v/>
                </c:pt>
                <c:pt idx="12311">
                  <c:v/>
                </c:pt>
                <c:pt idx="12312">
                  <c:v/>
                </c:pt>
                <c:pt idx="12313">
                  <c:v/>
                </c:pt>
                <c:pt idx="12314">
                  <c:v/>
                </c:pt>
                <c:pt idx="12315">
                  <c:v/>
                </c:pt>
                <c:pt idx="12316">
                  <c:v/>
                </c:pt>
                <c:pt idx="12317">
                  <c:v/>
                </c:pt>
                <c:pt idx="12318">
                  <c:v/>
                </c:pt>
                <c:pt idx="12319">
                  <c:v/>
                </c:pt>
                <c:pt idx="12320">
                  <c:v/>
                </c:pt>
                <c:pt idx="12321">
                  <c:v/>
                </c:pt>
                <c:pt idx="12322">
                  <c:v/>
                </c:pt>
                <c:pt idx="12323">
                  <c:v/>
                </c:pt>
                <c:pt idx="12324">
                  <c:v/>
                </c:pt>
                <c:pt idx="12325">
                  <c:v/>
                </c:pt>
                <c:pt idx="12326">
                  <c:v/>
                </c:pt>
                <c:pt idx="12327">
                  <c:v/>
                </c:pt>
                <c:pt idx="12328">
                  <c:v/>
                </c:pt>
                <c:pt idx="12329">
                  <c:v/>
                </c:pt>
                <c:pt idx="12330">
                  <c:v/>
                </c:pt>
                <c:pt idx="12331">
                  <c:v/>
                </c:pt>
                <c:pt idx="12332">
                  <c:v/>
                </c:pt>
                <c:pt idx="12333">
                  <c:v/>
                </c:pt>
                <c:pt idx="12334">
                  <c:v/>
                </c:pt>
                <c:pt idx="12335">
                  <c:v/>
                </c:pt>
                <c:pt idx="12336">
                  <c:v/>
                </c:pt>
                <c:pt idx="12337">
                  <c:v/>
                </c:pt>
                <c:pt idx="12338">
                  <c:v/>
                </c:pt>
                <c:pt idx="12339">
                  <c:v/>
                </c:pt>
                <c:pt idx="12340">
                  <c:v/>
                </c:pt>
                <c:pt idx="12341">
                  <c:v/>
                </c:pt>
                <c:pt idx="12342">
                  <c:v/>
                </c:pt>
                <c:pt idx="12343">
                  <c:v/>
                </c:pt>
                <c:pt idx="12344">
                  <c:v/>
                </c:pt>
                <c:pt idx="12345">
                  <c:v/>
                </c:pt>
                <c:pt idx="12346">
                  <c:v/>
                </c:pt>
                <c:pt idx="12347">
                  <c:v/>
                </c:pt>
                <c:pt idx="12348">
                  <c:v/>
                </c:pt>
                <c:pt idx="12349">
                  <c:v/>
                </c:pt>
                <c:pt idx="12350">
                  <c:v/>
                </c:pt>
                <c:pt idx="12351">
                  <c:v/>
                </c:pt>
                <c:pt idx="12352">
                  <c:v/>
                </c:pt>
                <c:pt idx="12353">
                  <c:v/>
                </c:pt>
                <c:pt idx="12354">
                  <c:v/>
                </c:pt>
                <c:pt idx="12355">
                  <c:v/>
                </c:pt>
                <c:pt idx="12356">
                  <c:v/>
                </c:pt>
                <c:pt idx="12357">
                  <c:v/>
                </c:pt>
                <c:pt idx="12358">
                  <c:v/>
                </c:pt>
                <c:pt idx="12359">
                  <c:v/>
                </c:pt>
                <c:pt idx="12360">
                  <c:v/>
                </c:pt>
                <c:pt idx="12361">
                  <c:v/>
                </c:pt>
                <c:pt idx="12362">
                  <c:v/>
                </c:pt>
                <c:pt idx="12363">
                  <c:v/>
                </c:pt>
                <c:pt idx="12364">
                  <c:v/>
                </c:pt>
                <c:pt idx="12365">
                  <c:v/>
                </c:pt>
                <c:pt idx="12366">
                  <c:v/>
                </c:pt>
                <c:pt idx="12367">
                  <c:v/>
                </c:pt>
                <c:pt idx="12368">
                  <c:v/>
                </c:pt>
                <c:pt idx="12369">
                  <c:v/>
                </c:pt>
                <c:pt idx="12370">
                  <c:v/>
                </c:pt>
                <c:pt idx="12371">
                  <c:v/>
                </c:pt>
                <c:pt idx="12372">
                  <c:v/>
                </c:pt>
                <c:pt idx="12373">
                  <c:v/>
                </c:pt>
                <c:pt idx="12374">
                  <c:v/>
                </c:pt>
                <c:pt idx="12375">
                  <c:v/>
                </c:pt>
                <c:pt idx="12376">
                  <c:v/>
                </c:pt>
                <c:pt idx="12377">
                  <c:v/>
                </c:pt>
                <c:pt idx="12378">
                  <c:v/>
                </c:pt>
                <c:pt idx="12379">
                  <c:v/>
                </c:pt>
                <c:pt idx="12380">
                  <c:v/>
                </c:pt>
                <c:pt idx="12381">
                  <c:v/>
                </c:pt>
                <c:pt idx="12382">
                  <c:v/>
                </c:pt>
                <c:pt idx="12383">
                  <c:v/>
                </c:pt>
                <c:pt idx="12384">
                  <c:v/>
                </c:pt>
                <c:pt idx="12385">
                  <c:v/>
                </c:pt>
                <c:pt idx="12386">
                  <c:v/>
                </c:pt>
                <c:pt idx="12387">
                  <c:v/>
                </c:pt>
                <c:pt idx="12388">
                  <c:v/>
                </c:pt>
                <c:pt idx="12389">
                  <c:v/>
                </c:pt>
                <c:pt idx="12390">
                  <c:v/>
                </c:pt>
                <c:pt idx="12391">
                  <c:v/>
                </c:pt>
                <c:pt idx="12392">
                  <c:v/>
                </c:pt>
                <c:pt idx="12393">
                  <c:v/>
                </c:pt>
                <c:pt idx="12394">
                  <c:v/>
                </c:pt>
                <c:pt idx="12395">
                  <c:v/>
                </c:pt>
                <c:pt idx="12396">
                  <c:v/>
                </c:pt>
                <c:pt idx="12397">
                  <c:v/>
                </c:pt>
                <c:pt idx="12398">
                  <c:v/>
                </c:pt>
                <c:pt idx="12399">
                  <c:v/>
                </c:pt>
                <c:pt idx="12400">
                  <c:v/>
                </c:pt>
                <c:pt idx="12401">
                  <c:v/>
                </c:pt>
                <c:pt idx="12402">
                  <c:v/>
                </c:pt>
                <c:pt idx="12403">
                  <c:v/>
                </c:pt>
                <c:pt idx="12404">
                  <c:v/>
                </c:pt>
                <c:pt idx="12405">
                  <c:v/>
                </c:pt>
                <c:pt idx="12406">
                  <c:v/>
                </c:pt>
                <c:pt idx="12407">
                  <c:v/>
                </c:pt>
                <c:pt idx="12408">
                  <c:v/>
                </c:pt>
                <c:pt idx="12409">
                  <c:v/>
                </c:pt>
                <c:pt idx="12410">
                  <c:v/>
                </c:pt>
                <c:pt idx="12411">
                  <c:v/>
                </c:pt>
                <c:pt idx="12412">
                  <c:v/>
                </c:pt>
                <c:pt idx="12413">
                  <c:v/>
                </c:pt>
                <c:pt idx="12414">
                  <c:v/>
                </c:pt>
                <c:pt idx="12415">
                  <c:v/>
                </c:pt>
                <c:pt idx="12416">
                  <c:v/>
                </c:pt>
                <c:pt idx="12417">
                  <c:v/>
                </c:pt>
                <c:pt idx="12418">
                  <c:v/>
                </c:pt>
                <c:pt idx="12419">
                  <c:v/>
                </c:pt>
                <c:pt idx="12420">
                  <c:v/>
                </c:pt>
                <c:pt idx="12421">
                  <c:v/>
                </c:pt>
                <c:pt idx="12422">
                  <c:v/>
                </c:pt>
                <c:pt idx="12423">
                  <c:v/>
                </c:pt>
                <c:pt idx="12424">
                  <c:v/>
                </c:pt>
                <c:pt idx="12425">
                  <c:v/>
                </c:pt>
                <c:pt idx="12426">
                  <c:v/>
                </c:pt>
                <c:pt idx="12427">
                  <c:v/>
                </c:pt>
                <c:pt idx="12428">
                  <c:v/>
                </c:pt>
                <c:pt idx="12429">
                  <c:v/>
                </c:pt>
                <c:pt idx="12430">
                  <c:v/>
                </c:pt>
                <c:pt idx="12431">
                  <c:v/>
                </c:pt>
                <c:pt idx="12432">
                  <c:v/>
                </c:pt>
                <c:pt idx="12433">
                  <c:v/>
                </c:pt>
                <c:pt idx="12434">
                  <c:v/>
                </c:pt>
                <c:pt idx="12435">
                  <c:v/>
                </c:pt>
                <c:pt idx="12436">
                  <c:v/>
                </c:pt>
                <c:pt idx="12437">
                  <c:v/>
                </c:pt>
                <c:pt idx="12438">
                  <c:v/>
                </c:pt>
                <c:pt idx="12439">
                  <c:v/>
                </c:pt>
                <c:pt idx="12440">
                  <c:v/>
                </c:pt>
                <c:pt idx="12441">
                  <c:v/>
                </c:pt>
                <c:pt idx="12442">
                  <c:v/>
                </c:pt>
                <c:pt idx="12443">
                  <c:v/>
                </c:pt>
                <c:pt idx="12444">
                  <c:v/>
                </c:pt>
                <c:pt idx="12445">
                  <c:v/>
                </c:pt>
                <c:pt idx="12446">
                  <c:v/>
                </c:pt>
                <c:pt idx="12447">
                  <c:v/>
                </c:pt>
                <c:pt idx="12448">
                  <c:v/>
                </c:pt>
                <c:pt idx="12449">
                  <c:v/>
                </c:pt>
                <c:pt idx="12450">
                  <c:v/>
                </c:pt>
                <c:pt idx="12451">
                  <c:v/>
                </c:pt>
                <c:pt idx="12452">
                  <c:v/>
                </c:pt>
                <c:pt idx="12453">
                  <c:v/>
                </c:pt>
                <c:pt idx="12454">
                  <c:v/>
                </c:pt>
                <c:pt idx="12455">
                  <c:v/>
                </c:pt>
                <c:pt idx="12456">
                  <c:v/>
                </c:pt>
                <c:pt idx="12457">
                  <c:v/>
                </c:pt>
                <c:pt idx="12458">
                  <c:v/>
                </c:pt>
                <c:pt idx="12459">
                  <c:v/>
                </c:pt>
                <c:pt idx="12460">
                  <c:v/>
                </c:pt>
                <c:pt idx="12461">
                  <c:v/>
                </c:pt>
                <c:pt idx="12462">
                  <c:v/>
                </c:pt>
                <c:pt idx="12463">
                  <c:v/>
                </c:pt>
                <c:pt idx="12464">
                  <c:v/>
                </c:pt>
                <c:pt idx="12465">
                  <c:v/>
                </c:pt>
                <c:pt idx="12466">
                  <c:v/>
                </c:pt>
                <c:pt idx="12467">
                  <c:v/>
                </c:pt>
                <c:pt idx="12468">
                  <c:v/>
                </c:pt>
                <c:pt idx="12469">
                  <c:v/>
                </c:pt>
                <c:pt idx="12470">
                  <c:v/>
                </c:pt>
                <c:pt idx="12471">
                  <c:v/>
                </c:pt>
                <c:pt idx="12472">
                  <c:v/>
                </c:pt>
                <c:pt idx="12473">
                  <c:v/>
                </c:pt>
                <c:pt idx="12474">
                  <c:v/>
                </c:pt>
                <c:pt idx="12475">
                  <c:v/>
                </c:pt>
                <c:pt idx="12476">
                  <c:v/>
                </c:pt>
                <c:pt idx="12477">
                  <c:v/>
                </c:pt>
                <c:pt idx="12478">
                  <c:v/>
                </c:pt>
                <c:pt idx="12479">
                  <c:v/>
                </c:pt>
                <c:pt idx="12480">
                  <c:v/>
                </c:pt>
                <c:pt idx="12481">
                  <c:v/>
                </c:pt>
                <c:pt idx="12482">
                  <c:v/>
                </c:pt>
                <c:pt idx="12483">
                  <c:v/>
                </c:pt>
                <c:pt idx="12484">
                  <c:v/>
                </c:pt>
                <c:pt idx="12485">
                  <c:v/>
                </c:pt>
                <c:pt idx="12486">
                  <c:v/>
                </c:pt>
                <c:pt idx="12487">
                  <c:v/>
                </c:pt>
                <c:pt idx="12488">
                  <c:v/>
                </c:pt>
                <c:pt idx="12489">
                  <c:v/>
                </c:pt>
                <c:pt idx="12490">
                  <c:v/>
                </c:pt>
                <c:pt idx="12491">
                  <c:v/>
                </c:pt>
                <c:pt idx="12492">
                  <c:v/>
                </c:pt>
                <c:pt idx="12493">
                  <c:v/>
                </c:pt>
                <c:pt idx="12494">
                  <c:v/>
                </c:pt>
                <c:pt idx="12495">
                  <c:v/>
                </c:pt>
                <c:pt idx="12496">
                  <c:v/>
                </c:pt>
                <c:pt idx="12497">
                  <c:v/>
                </c:pt>
                <c:pt idx="12498">
                  <c:v/>
                </c:pt>
                <c:pt idx="12499">
                  <c:v/>
                </c:pt>
                <c:pt idx="12500">
                  <c:v/>
                </c:pt>
                <c:pt idx="12501">
                  <c:v/>
                </c:pt>
                <c:pt idx="12502">
                  <c:v/>
                </c:pt>
                <c:pt idx="12503">
                  <c:v/>
                </c:pt>
                <c:pt idx="12504">
                  <c:v/>
                </c:pt>
                <c:pt idx="12505">
                  <c:v/>
                </c:pt>
                <c:pt idx="12506">
                  <c:v/>
                </c:pt>
                <c:pt idx="12507">
                  <c:v/>
                </c:pt>
                <c:pt idx="12508">
                  <c:v/>
                </c:pt>
                <c:pt idx="12509">
                  <c:v/>
                </c:pt>
                <c:pt idx="12510">
                  <c:v/>
                </c:pt>
                <c:pt idx="12511">
                  <c:v/>
                </c:pt>
                <c:pt idx="12512">
                  <c:v/>
                </c:pt>
                <c:pt idx="12513">
                  <c:v/>
                </c:pt>
                <c:pt idx="12514">
                  <c:v/>
                </c:pt>
                <c:pt idx="12515">
                  <c:v/>
                </c:pt>
                <c:pt idx="12516">
                  <c:v/>
                </c:pt>
                <c:pt idx="12517">
                  <c:v/>
                </c:pt>
                <c:pt idx="12518">
                  <c:v/>
                </c:pt>
                <c:pt idx="12519">
                  <c:v/>
                </c:pt>
                <c:pt idx="12520">
                  <c:v/>
                </c:pt>
                <c:pt idx="12521">
                  <c:v/>
                </c:pt>
                <c:pt idx="12522">
                  <c:v/>
                </c:pt>
                <c:pt idx="12523">
                  <c:v/>
                </c:pt>
                <c:pt idx="12524">
                  <c:v/>
                </c:pt>
                <c:pt idx="12525">
                  <c:v/>
                </c:pt>
                <c:pt idx="12526">
                  <c:v/>
                </c:pt>
                <c:pt idx="12527">
                  <c:v/>
                </c:pt>
                <c:pt idx="12528">
                  <c:v/>
                </c:pt>
                <c:pt idx="12529">
                  <c:v/>
                </c:pt>
                <c:pt idx="12530">
                  <c:v/>
                </c:pt>
                <c:pt idx="12531">
                  <c:v/>
                </c:pt>
                <c:pt idx="12532">
                  <c:v/>
                </c:pt>
                <c:pt idx="12533">
                  <c:v/>
                </c:pt>
                <c:pt idx="12534">
                  <c:v/>
                </c:pt>
                <c:pt idx="12535">
                  <c:v/>
                </c:pt>
                <c:pt idx="12536">
                  <c:v/>
                </c:pt>
                <c:pt idx="12537">
                  <c:v/>
                </c:pt>
                <c:pt idx="12538">
                  <c:v/>
                </c:pt>
                <c:pt idx="12539">
                  <c:v/>
                </c:pt>
                <c:pt idx="12540">
                  <c:v/>
                </c:pt>
                <c:pt idx="12541">
                  <c:v/>
                </c:pt>
                <c:pt idx="12542">
                  <c:v/>
                </c:pt>
                <c:pt idx="12543">
                  <c:v/>
                </c:pt>
                <c:pt idx="12544">
                  <c:v/>
                </c:pt>
                <c:pt idx="12545">
                  <c:v/>
                </c:pt>
                <c:pt idx="12546">
                  <c:v/>
                </c:pt>
                <c:pt idx="12547">
                  <c:v/>
                </c:pt>
                <c:pt idx="12548">
                  <c:v/>
                </c:pt>
                <c:pt idx="12549">
                  <c:v/>
                </c:pt>
                <c:pt idx="12550">
                  <c:v/>
                </c:pt>
                <c:pt idx="12551">
                  <c:v/>
                </c:pt>
                <c:pt idx="12552">
                  <c:v/>
                </c:pt>
                <c:pt idx="12553">
                  <c:v/>
                </c:pt>
                <c:pt idx="12554">
                  <c:v/>
                </c:pt>
                <c:pt idx="12555">
                  <c:v/>
                </c:pt>
                <c:pt idx="12556">
                  <c:v/>
                </c:pt>
                <c:pt idx="12557">
                  <c:v/>
                </c:pt>
                <c:pt idx="12558">
                  <c:v/>
                </c:pt>
                <c:pt idx="12559">
                  <c:v/>
                </c:pt>
                <c:pt idx="12560">
                  <c:v/>
                </c:pt>
                <c:pt idx="12561">
                  <c:v/>
                </c:pt>
                <c:pt idx="12562">
                  <c:v/>
                </c:pt>
                <c:pt idx="12563">
                  <c:v/>
                </c:pt>
                <c:pt idx="12564">
                  <c:v/>
                </c:pt>
                <c:pt idx="12565">
                  <c:v/>
                </c:pt>
                <c:pt idx="12566">
                  <c:v/>
                </c:pt>
                <c:pt idx="12567">
                  <c:v/>
                </c:pt>
                <c:pt idx="12568">
                  <c:v/>
                </c:pt>
                <c:pt idx="12569">
                  <c:v/>
                </c:pt>
                <c:pt idx="12570">
                  <c:v/>
                </c:pt>
                <c:pt idx="12571">
                  <c:v/>
                </c:pt>
                <c:pt idx="12572">
                  <c:v/>
                </c:pt>
                <c:pt idx="12573">
                  <c:v/>
                </c:pt>
                <c:pt idx="12574">
                  <c:v/>
                </c:pt>
                <c:pt idx="12575">
                  <c:v/>
                </c:pt>
                <c:pt idx="12576">
                  <c:v/>
                </c:pt>
                <c:pt idx="12577">
                  <c:v/>
                </c:pt>
                <c:pt idx="12578">
                  <c:v/>
                </c:pt>
                <c:pt idx="12579">
                  <c:v/>
                </c:pt>
                <c:pt idx="12580">
                  <c:v/>
                </c:pt>
                <c:pt idx="12581">
                  <c:v/>
                </c:pt>
                <c:pt idx="12582">
                  <c:v/>
                </c:pt>
                <c:pt idx="12583">
                  <c:v/>
                </c:pt>
                <c:pt idx="12584">
                  <c:v/>
                </c:pt>
                <c:pt idx="12585">
                  <c:v/>
                </c:pt>
                <c:pt idx="12586">
                  <c:v/>
                </c:pt>
                <c:pt idx="12587">
                  <c:v/>
                </c:pt>
                <c:pt idx="12588">
                  <c:v/>
                </c:pt>
                <c:pt idx="12589">
                  <c:v/>
                </c:pt>
                <c:pt idx="12590">
                  <c:v/>
                </c:pt>
                <c:pt idx="12591">
                  <c:v/>
                </c:pt>
                <c:pt idx="12592">
                  <c:v/>
                </c:pt>
                <c:pt idx="12593">
                  <c:v/>
                </c:pt>
                <c:pt idx="12594">
                  <c:v/>
                </c:pt>
                <c:pt idx="12595">
                  <c:v/>
                </c:pt>
                <c:pt idx="12596">
                  <c:v/>
                </c:pt>
                <c:pt idx="12597">
                  <c:v/>
                </c:pt>
                <c:pt idx="12598">
                  <c:v/>
                </c:pt>
                <c:pt idx="12599">
                  <c:v/>
                </c:pt>
                <c:pt idx="12600">
                  <c:v>314,82</c:v>
                </c:pt>
                <c:pt idx="12601">
                  <c:v>314,06</c:v>
                </c:pt>
                <c:pt idx="12602">
                  <c:v>313,96</c:v>
                </c:pt>
                <c:pt idx="12603">
                  <c:v>312,96</c:v>
                </c:pt>
                <c:pt idx="12604">
                  <c:v>277,43</c:v>
                </c:pt>
                <c:pt idx="12605">
                  <c:v>276,59</c:v>
                </c:pt>
                <c:pt idx="12606">
                  <c:v>275,85</c:v>
                </c:pt>
                <c:pt idx="12607">
                  <c:v>275,83</c:v>
                </c:pt>
                <c:pt idx="12608">
                  <c:v>275,72</c:v>
                </c:pt>
                <c:pt idx="12609">
                  <c:v>275,64</c:v>
                </c:pt>
                <c:pt idx="12610">
                  <c:v>275,64</c:v>
                </c:pt>
                <c:pt idx="12611">
                  <c:v>275,60</c:v>
                </c:pt>
                <c:pt idx="12612">
                  <c:v>275,52</c:v>
                </c:pt>
                <c:pt idx="12613">
                  <c:v>259,74</c:v>
                </c:pt>
                <c:pt idx="12614">
                  <c:v>259,02</c:v>
                </c:pt>
                <c:pt idx="12615">
                  <c:v>251,42</c:v>
                </c:pt>
                <c:pt idx="12616">
                  <c:v>242,29</c:v>
                </c:pt>
                <c:pt idx="12617">
                  <c:v>242,28</c:v>
                </c:pt>
                <c:pt idx="12618">
                  <c:v>242,23</c:v>
                </c:pt>
                <c:pt idx="12619">
                  <c:v>242,18</c:v>
                </c:pt>
                <c:pt idx="12620">
                  <c:v>242,11</c:v>
                </c:pt>
                <c:pt idx="12621">
                  <c:v>238,18</c:v>
                </c:pt>
                <c:pt idx="12622">
                  <c:v>238,12</c:v>
                </c:pt>
                <c:pt idx="12623">
                  <c:v>231,30</c:v>
                </c:pt>
                <c:pt idx="12624">
                  <c:v>221,43</c:v>
                </c:pt>
                <c:pt idx="12625">
                  <c:v>218,05</c:v>
                </c:pt>
                <c:pt idx="12626">
                  <c:v>213,41</c:v>
                </c:pt>
                <c:pt idx="12627">
                  <c:v>211,42</c:v>
                </c:pt>
                <c:pt idx="12628">
                  <c:v>209,84</c:v>
                </c:pt>
                <c:pt idx="12629">
                  <c:v>209,80</c:v>
                </c:pt>
                <c:pt idx="12630">
                  <c:v>209,60</c:v>
                </c:pt>
                <c:pt idx="12631">
                  <c:v>209,04</c:v>
                </c:pt>
                <c:pt idx="12632">
                  <c:v>208,79</c:v>
                </c:pt>
                <c:pt idx="12633">
                  <c:v>206,80</c:v>
                </c:pt>
                <c:pt idx="12634">
                  <c:v>206,70</c:v>
                </c:pt>
                <c:pt idx="12635">
                  <c:v>205,73</c:v>
                </c:pt>
                <c:pt idx="12636">
                  <c:v>205,12</c:v>
                </c:pt>
                <c:pt idx="12637">
                  <c:v>204,96</c:v>
                </c:pt>
                <c:pt idx="12638">
                  <c:v>204,94</c:v>
                </c:pt>
                <c:pt idx="12639">
                  <c:v>204,87</c:v>
                </c:pt>
                <c:pt idx="12640">
                  <c:v>204,83</c:v>
                </c:pt>
                <c:pt idx="12641">
                  <c:v>204,80</c:v>
                </c:pt>
                <c:pt idx="12642">
                  <c:v>204,78</c:v>
                </c:pt>
                <c:pt idx="12643">
                  <c:v>202,64</c:v>
                </c:pt>
                <c:pt idx="12644">
                  <c:v>197,96</c:v>
                </c:pt>
                <c:pt idx="12645">
                  <c:v>197,35</c:v>
                </c:pt>
                <c:pt idx="12646">
                  <c:v>188,22</c:v>
                </c:pt>
                <c:pt idx="12647">
                  <c:v>184,04</c:v>
                </c:pt>
                <c:pt idx="12648">
                  <c:v>179,76</c:v>
                </c:pt>
                <c:pt idx="12649">
                  <c:v>179,73</c:v>
                </c:pt>
                <c:pt idx="12650">
                  <c:v>179,72</c:v>
                </c:pt>
                <c:pt idx="12651">
                  <c:v>172,38</c:v>
                </c:pt>
                <c:pt idx="12652">
                  <c:v>172,38</c:v>
                </c:pt>
                <c:pt idx="12653">
                  <c:v>171,54</c:v>
                </c:pt>
                <c:pt idx="12654">
                  <c:v>171,49</c:v>
                </c:pt>
                <c:pt idx="12655">
                  <c:v>171,46</c:v>
                </c:pt>
                <c:pt idx="12656">
                  <c:v>171,45</c:v>
                </c:pt>
                <c:pt idx="12657">
                  <c:v>171,44</c:v>
                </c:pt>
                <c:pt idx="12658">
                  <c:v>171,41</c:v>
                </c:pt>
                <c:pt idx="12659">
                  <c:v>171,36</c:v>
                </c:pt>
                <c:pt idx="12660">
                  <c:v>167,54</c:v>
                </c:pt>
                <c:pt idx="12661">
                  <c:v>167,45</c:v>
                </c:pt>
                <c:pt idx="12662">
                  <c:v>167,44</c:v>
                </c:pt>
                <c:pt idx="12663">
                  <c:v>167,35</c:v>
                </c:pt>
                <c:pt idx="12664">
                  <c:v>163,10</c:v>
                </c:pt>
                <c:pt idx="12665">
                  <c:v>162,90</c:v>
                </c:pt>
                <c:pt idx="12666">
                  <c:v>160,63</c:v>
                </c:pt>
                <c:pt idx="12667">
                  <c:v>158,95</c:v>
                </c:pt>
                <c:pt idx="12668">
                  <c:v>154,44</c:v>
                </c:pt>
                <c:pt idx="12669">
                  <c:v>150,76</c:v>
                </c:pt>
                <c:pt idx="12670">
                  <c:v>150,72</c:v>
                </c:pt>
                <c:pt idx="12671">
                  <c:v>142,32</c:v>
                </c:pt>
                <c:pt idx="12672">
                  <c:v>142,20</c:v>
                </c:pt>
                <c:pt idx="12673">
                  <c:v>138,09</c:v>
                </c:pt>
                <c:pt idx="12674">
                  <c:v>137,85</c:v>
                </c:pt>
                <c:pt idx="12675">
                  <c:v>137,80</c:v>
                </c:pt>
                <c:pt idx="12676">
                  <c:v>134,10</c:v>
                </c:pt>
                <c:pt idx="12677">
                  <c:v>134,02</c:v>
                </c:pt>
                <c:pt idx="12678">
                  <c:v>133,86</c:v>
                </c:pt>
                <c:pt idx="12679">
                  <c:v>130,58</c:v>
                </c:pt>
                <c:pt idx="12680">
                  <c:v>121,21</c:v>
                </c:pt>
                <c:pt idx="12681">
                  <c:v>104,67</c:v>
                </c:pt>
                <c:pt idx="12682">
                  <c:v>104,55</c:v>
                </c:pt>
                <c:pt idx="12683">
                  <c:v>104,53</c:v>
                </c:pt>
                <c:pt idx="12684">
                  <c:v>104,31</c:v>
                </c:pt>
                <c:pt idx="12685">
                  <c:v>103,64</c:v>
                </c:pt>
                <c:pt idx="12686">
                  <c:v>100,74</c:v>
                </c:pt>
                <c:pt idx="12687">
                  <c:v>100,72</c:v>
                </c:pt>
                <c:pt idx="12688">
                  <c:v>100,70</c:v>
                </c:pt>
                <c:pt idx="12689">
                  <c:v>100,68</c:v>
                </c:pt>
                <c:pt idx="12690">
                  <c:v>100,66</c:v>
                </c:pt>
                <c:pt idx="12691">
                  <c:v>100,61</c:v>
                </c:pt>
                <c:pt idx="12692">
                  <c:v>100,57</c:v>
                </c:pt>
                <c:pt idx="12693">
                  <c:v>100,57</c:v>
                </c:pt>
                <c:pt idx="12694">
                  <c:v>100,55</c:v>
                </c:pt>
                <c:pt idx="12695">
                  <c:v>100,52</c:v>
                </c:pt>
                <c:pt idx="12696">
                  <c:v>100,41</c:v>
                </c:pt>
                <c:pt idx="12697">
                  <c:v>92,35</c:v>
                </c:pt>
                <c:pt idx="12698">
                  <c:v>92,28</c:v>
                </c:pt>
                <c:pt idx="12699">
                  <c:v>92,26</c:v>
                </c:pt>
                <c:pt idx="12700">
                  <c:v>92,26</c:v>
                </c:pt>
                <c:pt idx="12701">
                  <c:v>87,25</c:v>
                </c:pt>
                <c:pt idx="12702">
                  <c:v>87,25</c:v>
                </c:pt>
                <c:pt idx="12703">
                  <c:v>84,00</c:v>
                </c:pt>
                <c:pt idx="12704">
                  <c:v>83,91</c:v>
                </c:pt>
                <c:pt idx="12705">
                  <c:v>80,62</c:v>
                </c:pt>
                <c:pt idx="12706">
                  <c:v>75,22</c:v>
                </c:pt>
                <c:pt idx="12707">
                  <c:v>73,84</c:v>
                </c:pt>
                <c:pt idx="12708">
                  <c:v>67,39</c:v>
                </c:pt>
                <c:pt idx="12709">
                  <c:v>67,35</c:v>
                </c:pt>
                <c:pt idx="12710">
                  <c:v>67,35</c:v>
                </c:pt>
                <c:pt idx="12711">
                  <c:v>67,31</c:v>
                </c:pt>
                <c:pt idx="12712">
                  <c:v>67,31</c:v>
                </c:pt>
                <c:pt idx="12713">
                  <c:v>67,29</c:v>
                </c:pt>
                <c:pt idx="12714">
                  <c:v>67,25</c:v>
                </c:pt>
                <c:pt idx="12715">
                  <c:v>67,24</c:v>
                </c:pt>
                <c:pt idx="12716">
                  <c:v>67,24</c:v>
                </c:pt>
                <c:pt idx="12717">
                  <c:v>67,23</c:v>
                </c:pt>
                <c:pt idx="12718">
                  <c:v>67,14</c:v>
                </c:pt>
                <c:pt idx="12719">
                  <c:v>67,09</c:v>
                </c:pt>
                <c:pt idx="12720">
                  <c:v>66,94</c:v>
                </c:pt>
                <c:pt idx="12721">
                  <c:v>66,90</c:v>
                </c:pt>
                <c:pt idx="12722">
                  <c:v>58,92</c:v>
                </c:pt>
                <c:pt idx="12723">
                  <c:v>58,91</c:v>
                </c:pt>
                <c:pt idx="12724">
                  <c:v>53,92</c:v>
                </c:pt>
                <c:pt idx="12725">
                  <c:v>53,88</c:v>
                </c:pt>
                <c:pt idx="12726">
                  <c:v>50,27</c:v>
                </c:pt>
                <c:pt idx="12727">
                  <c:v>40,42</c:v>
                </c:pt>
                <c:pt idx="12728">
                  <c:v>40,36</c:v>
                </c:pt>
                <c:pt idx="12729">
                  <c:v>33,92</c:v>
                </c:pt>
                <c:pt idx="12730">
                  <c:v>33,89</c:v>
                </c:pt>
                <c:pt idx="12731">
                  <c:v>33,84</c:v>
                </c:pt>
                <c:pt idx="12732">
                  <c:v>33,58</c:v>
                </c:pt>
                <c:pt idx="12733">
                  <c:v>25,15</c:v>
                </c:pt>
                <c:pt idx="12734">
                  <c:v>0,59</c:v>
                </c:pt>
                <c:pt idx="12735">
                  <c:v>0,57</c:v>
                </c:pt>
                <c:pt idx="12736">
                  <c:v>0,53</c:v>
                </c:pt>
                <c:pt idx="12737">
                  <c:v>0,52</c:v>
                </c:pt>
                <c:pt idx="12738">
                  <c:v>0,31</c:v>
                </c:pt>
                <c:pt idx="12739">
                  <c:v>0,31</c:v>
                </c:pt>
                <c:pt idx="12740">
                  <c:v>0,17</c:v>
                </c:pt>
                <c:pt idx="12741">
                  <c:v>0,16</c:v>
                </c:pt>
                <c:pt idx="12742">
                  <c:v>0,00</c:v>
                </c:pt>
                <c:pt idx="12743">
                  <c:v>0,00</c:v>
                </c:pt>
                <c:pt idx="12744">
                  <c:v>0,00</c:v>
                </c:pt>
                <c:pt idx="12745">
                  <c:v>0,00</c:v>
                </c:pt>
                <c:pt idx="12746">
                  <c:v>0,00</c:v>
                </c:pt>
                <c:pt idx="12747">
                  <c:v>0,00</c:v>
                </c:pt>
                <c:pt idx="12748">
                  <c:v>0,00</c:v>
                </c:pt>
                <c:pt idx="12749">
                  <c:v>0,00</c:v>
                </c:pt>
                <c:pt idx="12750">
                  <c:v>0,00</c:v>
                </c:pt>
                <c:pt idx="12751">
                  <c:v>0,00</c:v>
                </c:pt>
                <c:pt idx="12752">
                  <c:v>0,00</c:v>
                </c:pt>
                <c:pt idx="12753">
                  <c:v>0,00</c:v>
                </c:pt>
                <c:pt idx="12754">
                  <c:v>0,00</c:v>
                </c:pt>
                <c:pt idx="12755">
                  <c:v>0,00</c:v>
                </c:pt>
                <c:pt idx="12756">
                  <c:v>0,00</c:v>
                </c:pt>
                <c:pt idx="12757">
                  <c:v>0,00</c:v>
                </c:pt>
                <c:pt idx="12758">
                  <c:v>0,00</c:v>
                </c:pt>
                <c:pt idx="12759">
                  <c:v>0,00</c:v>
                </c:pt>
                <c:pt idx="12760">
                  <c:v>0,00</c:v>
                </c:pt>
                <c:pt idx="12761">
                  <c:v>0,00</c:v>
                </c:pt>
                <c:pt idx="12762">
                  <c:v>0,00</c:v>
                </c:pt>
                <c:pt idx="12763">
                  <c:v>0,00</c:v>
                </c:pt>
                <c:pt idx="12764">
                  <c:v>0,00</c:v>
                </c:pt>
                <c:pt idx="12765">
                  <c:v>0,00</c:v>
                </c:pt>
                <c:pt idx="12766">
                  <c:v>0,00</c:v>
                </c:pt>
                <c:pt idx="12767">
                  <c:v>0,00</c:v>
                </c:pt>
                <c:pt idx="12768">
                  <c:v>0,00</c:v>
                </c:pt>
                <c:pt idx="12769">
                  <c:v>0,00</c:v>
                </c:pt>
                <c:pt idx="12770">
                  <c:v>0,00</c:v>
                </c:pt>
                <c:pt idx="12771">
                  <c:v>0,00</c:v>
                </c:pt>
                <c:pt idx="12772">
                  <c:v>0,00</c:v>
                </c:pt>
                <c:pt idx="12773">
                  <c:v>0,00</c:v>
                </c:pt>
                <c:pt idx="12774">
                  <c:v>0,00</c:v>
                </c:pt>
                <c:pt idx="12775">
                  <c:v>0,00</c:v>
                </c:pt>
                <c:pt idx="12776">
                  <c:v>0,00</c:v>
                </c:pt>
                <c:pt idx="12777">
                  <c:v>0,00</c:v>
                </c:pt>
                <c:pt idx="12778">
                  <c:v>0,00</c:v>
                </c:pt>
                <c:pt idx="12779">
                  <c:v>0,00</c:v>
                </c:pt>
                <c:pt idx="12780">
                  <c:v>0,00</c:v>
                </c:pt>
                <c:pt idx="12781">
                  <c:v>0,00</c:v>
                </c:pt>
                <c:pt idx="12782">
                  <c:v>0,00</c:v>
                </c:pt>
                <c:pt idx="12783">
                  <c:v>0,00</c:v>
                </c:pt>
                <c:pt idx="12784">
                  <c:v>0,00</c:v>
                </c:pt>
                <c:pt idx="12785">
                  <c:v>0,00</c:v>
                </c:pt>
                <c:pt idx="12786">
                  <c:v>0,00</c:v>
                </c:pt>
                <c:pt idx="12787">
                  <c:v>0,00</c:v>
                </c:pt>
                <c:pt idx="12788">
                  <c:v>0,00</c:v>
                </c:pt>
                <c:pt idx="12789">
                  <c:v>0,00</c:v>
                </c:pt>
                <c:pt idx="12790">
                  <c:v>0,00</c:v>
                </c:pt>
                <c:pt idx="12791">
                  <c:v>0,00</c:v>
                </c:pt>
                <c:pt idx="12792">
                  <c:v>0,00</c:v>
                </c:pt>
                <c:pt idx="12793">
                  <c:v>0,00</c:v>
                </c:pt>
                <c:pt idx="12794">
                  <c:v>0,00</c:v>
                </c:pt>
                <c:pt idx="12795">
                  <c:v>0,00</c:v>
                </c:pt>
                <c:pt idx="12796">
                  <c:v>0,00</c:v>
                </c:pt>
                <c:pt idx="12797">
                  <c:v>0,00</c:v>
                </c:pt>
                <c:pt idx="12798">
                  <c:v>0,00</c:v>
                </c:pt>
                <c:pt idx="12799">
                  <c:v>0,00</c:v>
                </c:pt>
                <c:pt idx="12800">
                  <c:v>0,00</c:v>
                </c:pt>
                <c:pt idx="12801">
                  <c:v>0,00</c:v>
                </c:pt>
                <c:pt idx="12802">
                  <c:v>0,00</c:v>
                </c:pt>
                <c:pt idx="12803">
                  <c:v>0,00</c:v>
                </c:pt>
                <c:pt idx="12804">
                  <c:v>0,00</c:v>
                </c:pt>
                <c:pt idx="12805">
                  <c:v>0,00</c:v>
                </c:pt>
                <c:pt idx="12806">
                  <c:v>0,00</c:v>
                </c:pt>
                <c:pt idx="12807">
                  <c:v>0,00</c:v>
                </c:pt>
                <c:pt idx="12808">
                  <c:v>0,00</c:v>
                </c:pt>
                <c:pt idx="12809">
                  <c:v>0,00</c:v>
                </c:pt>
                <c:pt idx="12810">
                  <c:v>0,00</c:v>
                </c:pt>
                <c:pt idx="12811">
                  <c:v>0,00</c:v>
                </c:pt>
                <c:pt idx="12812">
                  <c:v>0,00</c:v>
                </c:pt>
                <c:pt idx="12813">
                  <c:v>0,00</c:v>
                </c:pt>
                <c:pt idx="12814">
                  <c:v>0,00</c:v>
                </c:pt>
                <c:pt idx="12815">
                  <c:v>0,00</c:v>
                </c:pt>
                <c:pt idx="12816">
                  <c:v>0,00</c:v>
                </c:pt>
                <c:pt idx="12817">
                  <c:v>0,00</c:v>
                </c:pt>
                <c:pt idx="12818">
                  <c:v>0,00</c:v>
                </c:pt>
                <c:pt idx="12819">
                  <c:v>0,00</c:v>
                </c:pt>
                <c:pt idx="12820">
                  <c:v>0,00</c:v>
                </c:pt>
                <c:pt idx="12821">
                  <c:v>0,00</c:v>
                </c:pt>
                <c:pt idx="12822">
                  <c:v>0,00</c:v>
                </c:pt>
                <c:pt idx="12823">
                  <c:v>0,00</c:v>
                </c:pt>
                <c:pt idx="12824">
                  <c:v>0,00</c:v>
                </c:pt>
                <c:pt idx="12825">
                  <c:v>0,00</c:v>
                </c:pt>
                <c:pt idx="12826">
                  <c:v>0,00</c:v>
                </c:pt>
                <c:pt idx="12827">
                  <c:v>0,00</c:v>
                </c:pt>
                <c:pt idx="12828">
                  <c:v>0,00</c:v>
                </c:pt>
                <c:pt idx="12829">
                  <c:v>0,00</c:v>
                </c:pt>
                <c:pt idx="12830">
                  <c:v>0,00</c:v>
                </c:pt>
                <c:pt idx="12831">
                  <c:v>0,00</c:v>
                </c:pt>
                <c:pt idx="12832">
                  <c:v>0,00</c:v>
                </c:pt>
                <c:pt idx="12833">
                  <c:v>0,00</c:v>
                </c:pt>
                <c:pt idx="12834">
                  <c:v>0,00</c:v>
                </c:pt>
                <c:pt idx="12835">
                  <c:v>0,00</c:v>
                </c:pt>
                <c:pt idx="12836">
                  <c:v>0,00</c:v>
                </c:pt>
                <c:pt idx="12837">
                  <c:v>0,00</c:v>
                </c:pt>
                <c:pt idx="12838">
                  <c:v>0,00</c:v>
                </c:pt>
                <c:pt idx="12839">
                  <c:v>0,00</c:v>
                </c:pt>
                <c:pt idx="12840">
                  <c:v>0,00</c:v>
                </c:pt>
                <c:pt idx="12841">
                  <c:v>0,00</c:v>
                </c:pt>
                <c:pt idx="12842">
                  <c:v>0,00</c:v>
                </c:pt>
                <c:pt idx="12843">
                  <c:v>0,00</c:v>
                </c:pt>
                <c:pt idx="12844">
                  <c:v>0,00</c:v>
                </c:pt>
                <c:pt idx="12845">
                  <c:v>0,00</c:v>
                </c:pt>
                <c:pt idx="12846">
                  <c:v>0,00</c:v>
                </c:pt>
                <c:pt idx="12847">
                  <c:v>0,00</c:v>
                </c:pt>
                <c:pt idx="12848">
                  <c:v>0,00</c:v>
                </c:pt>
                <c:pt idx="12849">
                  <c:v>0,00</c:v>
                </c:pt>
                <c:pt idx="12850">
                  <c:v>0,00</c:v>
                </c:pt>
                <c:pt idx="12851">
                  <c:v>0,00</c:v>
                </c:pt>
                <c:pt idx="12852">
                  <c:v>0,00</c:v>
                </c:pt>
                <c:pt idx="12853">
                  <c:v>0,00</c:v>
                </c:pt>
                <c:pt idx="12854">
                  <c:v>0,00</c:v>
                </c:pt>
                <c:pt idx="12855">
                  <c:v>0,00</c:v>
                </c:pt>
                <c:pt idx="12856">
                  <c:v>0,00</c:v>
                </c:pt>
                <c:pt idx="12857">
                  <c:v>0,00</c:v>
                </c:pt>
                <c:pt idx="12858">
                  <c:v>0,00</c:v>
                </c:pt>
                <c:pt idx="12859">
                  <c:v>0,00</c:v>
                </c:pt>
                <c:pt idx="12860">
                  <c:v>0,00</c:v>
                </c:pt>
                <c:pt idx="12861">
                  <c:v>0,00</c:v>
                </c:pt>
                <c:pt idx="12862">
                  <c:v>0,00</c:v>
                </c:pt>
                <c:pt idx="12863">
                  <c:v>0,00</c:v>
                </c:pt>
                <c:pt idx="12864">
                  <c:v>0,00</c:v>
                </c:pt>
                <c:pt idx="12865">
                  <c:v>0,00</c:v>
                </c:pt>
                <c:pt idx="12866">
                  <c:v>0,00</c:v>
                </c:pt>
                <c:pt idx="12867">
                  <c:v>0,00</c:v>
                </c:pt>
                <c:pt idx="12868">
                  <c:v>0,00</c:v>
                </c:pt>
                <c:pt idx="12869">
                  <c:v>0,00</c:v>
                </c:pt>
                <c:pt idx="12870">
                  <c:v>0,00</c:v>
                </c:pt>
                <c:pt idx="12871">
                  <c:v>0,00</c:v>
                </c:pt>
                <c:pt idx="12872">
                  <c:v>0,00</c:v>
                </c:pt>
                <c:pt idx="12873">
                  <c:v>0,00</c:v>
                </c:pt>
                <c:pt idx="12874">
                  <c:v>0,00</c:v>
                </c:pt>
                <c:pt idx="12875">
                  <c:v>0,00</c:v>
                </c:pt>
                <c:pt idx="12876">
                  <c:v>0,00</c:v>
                </c:pt>
                <c:pt idx="12877">
                  <c:v>0,00</c:v>
                </c:pt>
                <c:pt idx="12878">
                  <c:v>0,00</c:v>
                </c:pt>
                <c:pt idx="12879">
                  <c:v>0,00</c:v>
                </c:pt>
                <c:pt idx="12880">
                  <c:v>0,00</c:v>
                </c:pt>
                <c:pt idx="12881">
                  <c:v>0,00</c:v>
                </c:pt>
                <c:pt idx="12882">
                  <c:v>0,00</c:v>
                </c:pt>
                <c:pt idx="12883">
                  <c:v>0,00</c:v>
                </c:pt>
                <c:pt idx="12884">
                  <c:v>0,00</c:v>
                </c:pt>
                <c:pt idx="12885">
                  <c:v>0,00</c:v>
                </c:pt>
                <c:pt idx="12886">
                  <c:v>0,00</c:v>
                </c:pt>
                <c:pt idx="12887">
                  <c:v>0,00</c:v>
                </c:pt>
                <c:pt idx="12888">
                  <c:v>0,00</c:v>
                </c:pt>
                <c:pt idx="12889">
                  <c:v>0,00</c:v>
                </c:pt>
                <c:pt idx="12890">
                  <c:v>0,00</c:v>
                </c:pt>
                <c:pt idx="12891">
                  <c:v>0,00</c:v>
                </c:pt>
                <c:pt idx="12892">
                  <c:v>0,00</c:v>
                </c:pt>
                <c:pt idx="12893">
                  <c:v>0,00</c:v>
                </c:pt>
                <c:pt idx="12894">
                  <c:v>0,00</c:v>
                </c:pt>
                <c:pt idx="12895">
                  <c:v>0,00</c:v>
                </c:pt>
                <c:pt idx="12896">
                  <c:v>0,00</c:v>
                </c:pt>
                <c:pt idx="12897">
                  <c:v>0,00</c:v>
                </c:pt>
                <c:pt idx="12898">
                  <c:v>0,00</c:v>
                </c:pt>
                <c:pt idx="12899">
                  <c:v>0,00</c:v>
                </c:pt>
                <c:pt idx="12900">
                  <c:v>0,00</c:v>
                </c:pt>
                <c:pt idx="12901">
                  <c:v>0,00</c:v>
                </c:pt>
                <c:pt idx="12902">
                  <c:v>0,00</c:v>
                </c:pt>
                <c:pt idx="12903">
                  <c:v>0,00</c:v>
                </c:pt>
                <c:pt idx="12904">
                  <c:v>0,00</c:v>
                </c:pt>
                <c:pt idx="12905">
                  <c:v>0,00</c:v>
                </c:pt>
                <c:pt idx="12906">
                  <c:v>0,00</c:v>
                </c:pt>
                <c:pt idx="12907">
                  <c:v>0,00</c:v>
                </c:pt>
                <c:pt idx="12908">
                  <c:v>0,00</c:v>
                </c:pt>
                <c:pt idx="12909">
                  <c:v>0,00</c:v>
                </c:pt>
                <c:pt idx="12910">
                  <c:v>0,00</c:v>
                </c:pt>
                <c:pt idx="12911">
                  <c:v>0,00</c:v>
                </c:pt>
                <c:pt idx="12912">
                  <c:v>0,00</c:v>
                </c:pt>
                <c:pt idx="12913">
                  <c:v>0,00</c:v>
                </c:pt>
                <c:pt idx="12914">
                  <c:v>0,00</c:v>
                </c:pt>
                <c:pt idx="12915">
                  <c:v>0,00</c:v>
                </c:pt>
                <c:pt idx="12916">
                  <c:v>0,00</c:v>
                </c:pt>
                <c:pt idx="12917">
                  <c:v>0,00</c:v>
                </c:pt>
                <c:pt idx="12918">
                  <c:v>0,00</c:v>
                </c:pt>
                <c:pt idx="12919">
                  <c:v>0,00</c:v>
                </c:pt>
                <c:pt idx="12920">
                  <c:v>0,00</c:v>
                </c:pt>
                <c:pt idx="12921">
                  <c:v>0,00</c:v>
                </c:pt>
                <c:pt idx="12922">
                  <c:v>0,00</c:v>
                </c:pt>
                <c:pt idx="12923">
                  <c:v>0,00</c:v>
                </c:pt>
                <c:pt idx="12924">
                  <c:v>0,00</c:v>
                </c:pt>
                <c:pt idx="12925">
                  <c:v>0,00</c:v>
                </c:pt>
                <c:pt idx="12926">
                  <c:v>0,00</c:v>
                </c:pt>
                <c:pt idx="12927">
                  <c:v>0,00</c:v>
                </c:pt>
                <c:pt idx="12928">
                  <c:v>0,00</c:v>
                </c:pt>
                <c:pt idx="12929">
                  <c:v>0,00</c:v>
                </c:pt>
                <c:pt idx="12930">
                  <c:v>0,00</c:v>
                </c:pt>
                <c:pt idx="12931">
                  <c:v>0,00</c:v>
                </c:pt>
                <c:pt idx="12932">
                  <c:v>0,00</c:v>
                </c:pt>
                <c:pt idx="12933">
                  <c:v>0,00</c:v>
                </c:pt>
                <c:pt idx="12934">
                  <c:v>0,00</c:v>
                </c:pt>
                <c:pt idx="12935">
                  <c:v>0,00</c:v>
                </c:pt>
                <c:pt idx="12936">
                  <c:v>0,00</c:v>
                </c:pt>
                <c:pt idx="12937">
                  <c:v>0,00</c:v>
                </c:pt>
                <c:pt idx="12938">
                  <c:v>0,00</c:v>
                </c:pt>
                <c:pt idx="12939">
                  <c:v>0,00</c:v>
                </c:pt>
                <c:pt idx="12940">
                  <c:v>0,00</c:v>
                </c:pt>
                <c:pt idx="12941">
                  <c:v>0,00</c:v>
                </c:pt>
                <c:pt idx="12942">
                  <c:v>0,00</c:v>
                </c:pt>
                <c:pt idx="12943">
                  <c:v>0,00</c:v>
                </c:pt>
                <c:pt idx="12944">
                  <c:v>0,00</c:v>
                </c:pt>
                <c:pt idx="12945">
                  <c:v>0,00</c:v>
                </c:pt>
                <c:pt idx="12946">
                  <c:v>0,00</c:v>
                </c:pt>
                <c:pt idx="12947">
                  <c:v>0,00</c:v>
                </c:pt>
                <c:pt idx="12948">
                  <c:v>0,00</c:v>
                </c:pt>
                <c:pt idx="12949">
                  <c:v>0,00</c:v>
                </c:pt>
                <c:pt idx="12950">
                  <c:v>0,00</c:v>
                </c:pt>
                <c:pt idx="12951">
                  <c:v>0,00</c:v>
                </c:pt>
                <c:pt idx="12952">
                  <c:v>0,00</c:v>
                </c:pt>
                <c:pt idx="12953">
                  <c:v>0,00</c:v>
                </c:pt>
                <c:pt idx="12954">
                  <c:v>0,00</c:v>
                </c:pt>
                <c:pt idx="12955">
                  <c:v>0,00</c:v>
                </c:pt>
                <c:pt idx="12956">
                  <c:v>0,00</c:v>
                </c:pt>
                <c:pt idx="12957">
                  <c:v>0,00</c:v>
                </c:pt>
                <c:pt idx="12958">
                  <c:v>0,00</c:v>
                </c:pt>
                <c:pt idx="12959">
                  <c:v>0,00</c:v>
                </c:pt>
                <c:pt idx="12960">
                  <c:v>0,00</c:v>
                </c:pt>
                <c:pt idx="12961">
                  <c:v>0,00</c:v>
                </c:pt>
                <c:pt idx="12962">
                  <c:v>0,00</c:v>
                </c:pt>
                <c:pt idx="12963">
                  <c:v>0,00</c:v>
                </c:pt>
                <c:pt idx="12964">
                  <c:v>0,00</c:v>
                </c:pt>
                <c:pt idx="12965">
                  <c:v>0,00</c:v>
                </c:pt>
                <c:pt idx="12966">
                  <c:v>0,00</c:v>
                </c:pt>
                <c:pt idx="12967">
                  <c:v>0,00</c:v>
                </c:pt>
                <c:pt idx="12968">
                  <c:v>0,00</c:v>
                </c:pt>
                <c:pt idx="12969">
                  <c:v>0,00</c:v>
                </c:pt>
                <c:pt idx="12970">
                  <c:v>0,00</c:v>
                </c:pt>
                <c:pt idx="12971">
                  <c:v>0,00</c:v>
                </c:pt>
                <c:pt idx="12972">
                  <c:v>0,00</c:v>
                </c:pt>
                <c:pt idx="12973">
                  <c:v>0,00</c:v>
                </c:pt>
                <c:pt idx="12974">
                  <c:v>0,00</c:v>
                </c:pt>
                <c:pt idx="12975">
                  <c:v>0,00</c:v>
                </c:pt>
                <c:pt idx="12976">
                  <c:v>0,00</c:v>
                </c:pt>
                <c:pt idx="12977">
                  <c:v>0,00</c:v>
                </c:pt>
                <c:pt idx="12978">
                  <c:v>0,00</c:v>
                </c:pt>
                <c:pt idx="12979">
                  <c:v>0,00</c:v>
                </c:pt>
                <c:pt idx="12980">
                  <c:v>0,00</c:v>
                </c:pt>
                <c:pt idx="12981">
                  <c:v>0,00</c:v>
                </c:pt>
                <c:pt idx="12982">
                  <c:v>0,00</c:v>
                </c:pt>
                <c:pt idx="12983">
                  <c:v>0,00</c:v>
                </c:pt>
                <c:pt idx="12984">
                  <c:v>0,00</c:v>
                </c:pt>
                <c:pt idx="12985">
                  <c:v>0,00</c:v>
                </c:pt>
                <c:pt idx="12986">
                  <c:v>0,00</c:v>
                </c:pt>
                <c:pt idx="12987">
                  <c:v>0,00</c:v>
                </c:pt>
                <c:pt idx="12988">
                  <c:v>0,00</c:v>
                </c:pt>
                <c:pt idx="12989">
                  <c:v>0,00</c:v>
                </c:pt>
                <c:pt idx="12990">
                  <c:v>0,00</c:v>
                </c:pt>
                <c:pt idx="12991">
                  <c:v>0,00</c:v>
                </c:pt>
                <c:pt idx="12992">
                  <c:v>0,00</c:v>
                </c:pt>
                <c:pt idx="12993">
                  <c:v>0,00</c:v>
                </c:pt>
                <c:pt idx="12994">
                  <c:v>0,00</c:v>
                </c:pt>
                <c:pt idx="12995">
                  <c:v>0,00</c:v>
                </c:pt>
                <c:pt idx="12996">
                  <c:v>0,00</c:v>
                </c:pt>
                <c:pt idx="12997">
                  <c:v>0,00</c:v>
                </c:pt>
                <c:pt idx="12998">
                  <c:v>0,00</c:v>
                </c:pt>
                <c:pt idx="12999">
                  <c:v>0,00</c:v>
                </c:pt>
                <c:pt idx="13000">
                  <c:v>0,00</c:v>
                </c:pt>
                <c:pt idx="13001">
                  <c:v>0,00</c:v>
                </c:pt>
                <c:pt idx="13002">
                  <c:v>0,00</c:v>
                </c:pt>
                <c:pt idx="13003">
                  <c:v>0,00</c:v>
                </c:pt>
                <c:pt idx="13004">
                  <c:v>0,00</c:v>
                </c:pt>
                <c:pt idx="13005">
                  <c:v>0,00</c:v>
                </c:pt>
                <c:pt idx="13006">
                  <c:v>0,00</c:v>
                </c:pt>
                <c:pt idx="13007">
                  <c:v>0,00</c:v>
                </c:pt>
                <c:pt idx="13008">
                  <c:v>0,00</c:v>
                </c:pt>
                <c:pt idx="13009">
                  <c:v>0,00</c:v>
                </c:pt>
                <c:pt idx="13010">
                  <c:v>0,00</c:v>
                </c:pt>
                <c:pt idx="13011">
                  <c:v>0,00</c:v>
                </c:pt>
                <c:pt idx="13012">
                  <c:v>0,00</c:v>
                </c:pt>
                <c:pt idx="13013">
                  <c:v>0,00</c:v>
                </c:pt>
                <c:pt idx="13014">
                  <c:v>0,00</c:v>
                </c:pt>
                <c:pt idx="13015">
                  <c:v>0,00</c:v>
                </c:pt>
                <c:pt idx="13016">
                  <c:v>0,00</c:v>
                </c:pt>
                <c:pt idx="13017">
                  <c:v>0,00</c:v>
                </c:pt>
                <c:pt idx="13018">
                  <c:v>0,00</c:v>
                </c:pt>
                <c:pt idx="13019">
                  <c:v>0,00</c:v>
                </c:pt>
                <c:pt idx="13020">
                  <c:v>0,00</c:v>
                </c:pt>
                <c:pt idx="13021">
                  <c:v>0,00</c:v>
                </c:pt>
                <c:pt idx="13022">
                  <c:v>0,00</c:v>
                </c:pt>
                <c:pt idx="13023">
                  <c:v>0,00</c:v>
                </c:pt>
                <c:pt idx="13024">
                  <c:v>0,00</c:v>
                </c:pt>
                <c:pt idx="13025">
                  <c:v>0,00</c:v>
                </c:pt>
                <c:pt idx="13026">
                  <c:v>0,00</c:v>
                </c:pt>
                <c:pt idx="13027">
                  <c:v>0,00</c:v>
                </c:pt>
                <c:pt idx="13028">
                  <c:v>0,00</c:v>
                </c:pt>
                <c:pt idx="13029">
                  <c:v>0,00</c:v>
                </c:pt>
                <c:pt idx="13030">
                  <c:v>0,00</c:v>
                </c:pt>
                <c:pt idx="13031">
                  <c:v>0,00</c:v>
                </c:pt>
                <c:pt idx="13032">
                  <c:v>0,00</c:v>
                </c:pt>
                <c:pt idx="13033">
                  <c:v>0,00</c:v>
                </c:pt>
                <c:pt idx="13034">
                  <c:v>0,00</c:v>
                </c:pt>
                <c:pt idx="13035">
                  <c:v>0,00</c:v>
                </c:pt>
                <c:pt idx="13036">
                  <c:v>0,00</c:v>
                </c:pt>
                <c:pt idx="13037">
                  <c:v>0,00</c:v>
                </c:pt>
                <c:pt idx="13038">
                  <c:v>0,00</c:v>
                </c:pt>
                <c:pt idx="13039">
                  <c:v>0,00</c:v>
                </c:pt>
                <c:pt idx="13040">
                  <c:v>0,00</c:v>
                </c:pt>
                <c:pt idx="13041">
                  <c:v>0,00</c:v>
                </c:pt>
                <c:pt idx="13042">
                  <c:v>0,00</c:v>
                </c:pt>
                <c:pt idx="13043">
                  <c:v>0,00</c:v>
                </c:pt>
                <c:pt idx="13044">
                  <c:v>0,00</c:v>
                </c:pt>
                <c:pt idx="13045">
                  <c:v>0,00</c:v>
                </c:pt>
                <c:pt idx="13046">
                  <c:v>0,00</c:v>
                </c:pt>
                <c:pt idx="13047">
                  <c:v>0,00</c:v>
                </c:pt>
                <c:pt idx="13048">
                  <c:v>0,00</c:v>
                </c:pt>
                <c:pt idx="13049">
                  <c:v>0,00</c:v>
                </c:pt>
                <c:pt idx="13050">
                  <c:v>0,00</c:v>
                </c:pt>
                <c:pt idx="13051">
                  <c:v>0,00</c:v>
                </c:pt>
                <c:pt idx="13052">
                  <c:v>0,00</c:v>
                </c:pt>
                <c:pt idx="13053">
                  <c:v>0,00</c:v>
                </c:pt>
                <c:pt idx="13054">
                  <c:v>0,00</c:v>
                </c:pt>
                <c:pt idx="13055">
                  <c:v>0,00</c:v>
                </c:pt>
                <c:pt idx="13056">
                  <c:v>0,00</c:v>
                </c:pt>
                <c:pt idx="13057">
                  <c:v>0,00</c:v>
                </c:pt>
                <c:pt idx="13058">
                  <c:v>0,00</c:v>
                </c:pt>
                <c:pt idx="13059">
                  <c:v>0,00</c:v>
                </c:pt>
                <c:pt idx="13060">
                  <c:v>0,00</c:v>
                </c:pt>
                <c:pt idx="13061">
                  <c:v>0,00</c:v>
                </c:pt>
                <c:pt idx="13062">
                  <c:v>0,00</c:v>
                </c:pt>
                <c:pt idx="13063">
                  <c:v>0,00</c:v>
                </c:pt>
                <c:pt idx="13064">
                  <c:v>0,00</c:v>
                </c:pt>
                <c:pt idx="13065">
                  <c:v>0,00</c:v>
                </c:pt>
                <c:pt idx="13066">
                  <c:v>0,00</c:v>
                </c:pt>
                <c:pt idx="13067">
                  <c:v>0,00</c:v>
                </c:pt>
                <c:pt idx="13068">
                  <c:v>0,00</c:v>
                </c:pt>
                <c:pt idx="13069">
                  <c:v>0,00</c:v>
                </c:pt>
                <c:pt idx="13070">
                  <c:v>0,00</c:v>
                </c:pt>
                <c:pt idx="13071">
                  <c:v>0,00</c:v>
                </c:pt>
                <c:pt idx="13072">
                  <c:v>0,00</c:v>
                </c:pt>
                <c:pt idx="13073">
                  <c:v>0,00</c:v>
                </c:pt>
                <c:pt idx="13074">
                  <c:v>0,00</c:v>
                </c:pt>
                <c:pt idx="13075">
                  <c:v>0,00</c:v>
                </c:pt>
                <c:pt idx="13076">
                  <c:v>0,00</c:v>
                </c:pt>
                <c:pt idx="13077">
                  <c:v>0,00</c:v>
                </c:pt>
                <c:pt idx="13078">
                  <c:v>0,00</c:v>
                </c:pt>
                <c:pt idx="13079">
                  <c:v>0,00</c:v>
                </c:pt>
                <c:pt idx="13080">
                  <c:v>0,00</c:v>
                </c:pt>
                <c:pt idx="13081">
                  <c:v>0,00</c:v>
                </c:pt>
                <c:pt idx="13082">
                  <c:v>0,00</c:v>
                </c:pt>
                <c:pt idx="13083">
                  <c:v>0,00</c:v>
                </c:pt>
                <c:pt idx="13084">
                  <c:v>0,00</c:v>
                </c:pt>
                <c:pt idx="13085">
                  <c:v>0,00</c:v>
                </c:pt>
                <c:pt idx="13086">
                  <c:v>0,00</c:v>
                </c:pt>
                <c:pt idx="13087">
                  <c:v>0,00</c:v>
                </c:pt>
                <c:pt idx="13088">
                  <c:v>0,00</c:v>
                </c:pt>
                <c:pt idx="13089">
                  <c:v>0,00</c:v>
                </c:pt>
                <c:pt idx="13090">
                  <c:v>0,00</c:v>
                </c:pt>
                <c:pt idx="13091">
                  <c:v>0,00</c:v>
                </c:pt>
                <c:pt idx="13092">
                  <c:v>0,00</c:v>
                </c:pt>
                <c:pt idx="13093">
                  <c:v>0,00</c:v>
                </c:pt>
                <c:pt idx="13094">
                  <c:v>0,00</c:v>
                </c:pt>
                <c:pt idx="13095">
                  <c:v>0,00</c:v>
                </c:pt>
                <c:pt idx="13096">
                  <c:v>0,00</c:v>
                </c:pt>
                <c:pt idx="13097">
                  <c:v>0,00</c:v>
                </c:pt>
                <c:pt idx="13098">
                  <c:v>0,00</c:v>
                </c:pt>
                <c:pt idx="13099">
                  <c:v>0,00</c:v>
                </c:pt>
                <c:pt idx="13100">
                  <c:v>0,00</c:v>
                </c:pt>
                <c:pt idx="13101">
                  <c:v>0,00</c:v>
                </c:pt>
                <c:pt idx="13102">
                  <c:v>0,00</c:v>
                </c:pt>
                <c:pt idx="13103">
                  <c:v>0,00</c:v>
                </c:pt>
                <c:pt idx="13104">
                  <c:v>0,00</c:v>
                </c:pt>
                <c:pt idx="13105">
                  <c:v>0,00</c:v>
                </c:pt>
                <c:pt idx="13106">
                  <c:v>0,00</c:v>
                </c:pt>
                <c:pt idx="13107">
                  <c:v>0,00</c:v>
                </c:pt>
                <c:pt idx="13108">
                  <c:v>0,00</c:v>
                </c:pt>
                <c:pt idx="13109">
                  <c:v>0,00</c:v>
                </c:pt>
                <c:pt idx="13110">
                  <c:v>0,00</c:v>
                </c:pt>
                <c:pt idx="13111">
                  <c:v>0,00</c:v>
                </c:pt>
                <c:pt idx="13112">
                  <c:v>0,00</c:v>
                </c:pt>
                <c:pt idx="13113">
                  <c:v>0,00</c:v>
                </c:pt>
                <c:pt idx="13114">
                  <c:v>0,00</c:v>
                </c:pt>
                <c:pt idx="13115">
                  <c:v>0,00</c:v>
                </c:pt>
                <c:pt idx="13116">
                  <c:v>0,00</c:v>
                </c:pt>
                <c:pt idx="13117">
                  <c:v>0,00</c:v>
                </c:pt>
                <c:pt idx="13118">
                  <c:v>0,00</c:v>
                </c:pt>
                <c:pt idx="13119">
                  <c:v>0,00</c:v>
                </c:pt>
                <c:pt idx="13120">
                  <c:v>0,00</c:v>
                </c:pt>
                <c:pt idx="13121">
                  <c:v>0,00</c:v>
                </c:pt>
                <c:pt idx="13122">
                  <c:v>0,00</c:v>
                </c:pt>
                <c:pt idx="13123">
                  <c:v>0,00</c:v>
                </c:pt>
                <c:pt idx="13124">
                  <c:v>0,00</c:v>
                </c:pt>
                <c:pt idx="13125">
                  <c:v>0,00</c:v>
                </c:pt>
                <c:pt idx="13126">
                  <c:v>0,00</c:v>
                </c:pt>
                <c:pt idx="13127">
                  <c:v>0,00</c:v>
                </c:pt>
                <c:pt idx="13128">
                  <c:v>0,00</c:v>
                </c:pt>
                <c:pt idx="13129">
                  <c:v>0,00</c:v>
                </c:pt>
                <c:pt idx="13130">
                  <c:v>0,00</c:v>
                </c:pt>
                <c:pt idx="13131">
                  <c:v>0,00</c:v>
                </c:pt>
                <c:pt idx="13132">
                  <c:v>0,00</c:v>
                </c:pt>
                <c:pt idx="13133">
                  <c:v>0,00</c:v>
                </c:pt>
                <c:pt idx="13134">
                  <c:v>0,00</c:v>
                </c:pt>
                <c:pt idx="13135">
                  <c:v>0,00</c:v>
                </c:pt>
                <c:pt idx="13136">
                  <c:v>0,00</c:v>
                </c:pt>
                <c:pt idx="13137">
                  <c:v>0,00</c:v>
                </c:pt>
                <c:pt idx="13138">
                  <c:v>0,00</c:v>
                </c:pt>
                <c:pt idx="13139">
                  <c:v>0,00</c:v>
                </c:pt>
                <c:pt idx="13140">
                  <c:v>0,00</c:v>
                </c:pt>
                <c:pt idx="13141">
                  <c:v>0,00</c:v>
                </c:pt>
                <c:pt idx="13142">
                  <c:v>0,00</c:v>
                </c:pt>
                <c:pt idx="13143">
                  <c:v>0,00</c:v>
                </c:pt>
                <c:pt idx="13144">
                  <c:v>0,00</c:v>
                </c:pt>
                <c:pt idx="13145">
                  <c:v>0,00</c:v>
                </c:pt>
                <c:pt idx="13146">
                  <c:v>0,00</c:v>
                </c:pt>
                <c:pt idx="13147">
                  <c:v>0,00</c:v>
                </c:pt>
                <c:pt idx="13148">
                  <c:v>0,00</c:v>
                </c:pt>
                <c:pt idx="13149">
                  <c:v>0,00</c:v>
                </c:pt>
                <c:pt idx="13150">
                  <c:v>0,00</c:v>
                </c:pt>
                <c:pt idx="13151">
                  <c:v>0,00</c:v>
                </c:pt>
                <c:pt idx="13152">
                  <c:v>0,00</c:v>
                </c:pt>
                <c:pt idx="13153">
                  <c:v>0,00</c:v>
                </c:pt>
                <c:pt idx="13154">
                  <c:v>0,00</c:v>
                </c:pt>
                <c:pt idx="13155">
                  <c:v>0,00</c:v>
                </c:pt>
                <c:pt idx="13156">
                  <c:v>0,00</c:v>
                </c:pt>
                <c:pt idx="13157">
                  <c:v>0,00</c:v>
                </c:pt>
                <c:pt idx="13158">
                  <c:v>0,00</c:v>
                </c:pt>
                <c:pt idx="13159">
                  <c:v>0,00</c:v>
                </c:pt>
                <c:pt idx="13160">
                  <c:v>0,00</c:v>
                </c:pt>
                <c:pt idx="13161">
                  <c:v>0,00</c:v>
                </c:pt>
                <c:pt idx="13162">
                  <c:v>0,00</c:v>
                </c:pt>
                <c:pt idx="13163">
                  <c:v>0,00</c:v>
                </c:pt>
                <c:pt idx="13164">
                  <c:v>0,00</c:v>
                </c:pt>
                <c:pt idx="13165">
                  <c:v>0,00</c:v>
                </c:pt>
                <c:pt idx="13166">
                  <c:v>0,00</c:v>
                </c:pt>
                <c:pt idx="13167">
                  <c:v>0,00</c:v>
                </c:pt>
                <c:pt idx="13168">
                  <c:v>0,00</c:v>
                </c:pt>
                <c:pt idx="13169">
                  <c:v>0,00</c:v>
                </c:pt>
                <c:pt idx="13170">
                  <c:v>0,00</c:v>
                </c:pt>
                <c:pt idx="13171">
                  <c:v>0,00</c:v>
                </c:pt>
                <c:pt idx="13172">
                  <c:v>0,00</c:v>
                </c:pt>
                <c:pt idx="13173">
                  <c:v>0,00</c:v>
                </c:pt>
                <c:pt idx="13174">
                  <c:v>0,00</c:v>
                </c:pt>
                <c:pt idx="13175">
                  <c:v>0,00</c:v>
                </c:pt>
                <c:pt idx="13176">
                  <c:v>0,00</c:v>
                </c:pt>
                <c:pt idx="13177">
                  <c:v>0,00</c:v>
                </c:pt>
                <c:pt idx="13178">
                  <c:v>0,00</c:v>
                </c:pt>
                <c:pt idx="13179">
                  <c:v>0,00</c:v>
                </c:pt>
                <c:pt idx="13180">
                  <c:v>0,00</c:v>
                </c:pt>
                <c:pt idx="13181">
                  <c:v>0,00</c:v>
                </c:pt>
                <c:pt idx="13182">
                  <c:v>0,00</c:v>
                </c:pt>
                <c:pt idx="13183">
                  <c:v>0,00</c:v>
                </c:pt>
                <c:pt idx="13184">
                  <c:v>0,00</c:v>
                </c:pt>
                <c:pt idx="13185">
                  <c:v>0,00</c:v>
                </c:pt>
                <c:pt idx="13186">
                  <c:v>0,00</c:v>
                </c:pt>
                <c:pt idx="13187">
                  <c:v>0,00</c:v>
                </c:pt>
                <c:pt idx="13188">
                  <c:v>0,00</c:v>
                </c:pt>
                <c:pt idx="13189">
                  <c:v>0,00</c:v>
                </c:pt>
                <c:pt idx="13190">
                  <c:v>0,00</c:v>
                </c:pt>
                <c:pt idx="13191">
                  <c:v>0,00</c:v>
                </c:pt>
                <c:pt idx="13192">
                  <c:v>0,00</c:v>
                </c:pt>
                <c:pt idx="13193">
                  <c:v>0,00</c:v>
                </c:pt>
                <c:pt idx="13194">
                  <c:v>0,00</c:v>
                </c:pt>
                <c:pt idx="13195">
                  <c:v>0,00</c:v>
                </c:pt>
                <c:pt idx="13196">
                  <c:v>0,00</c:v>
                </c:pt>
                <c:pt idx="13197">
                  <c:v>0,00</c:v>
                </c:pt>
                <c:pt idx="13198">
                  <c:v>0,00</c:v>
                </c:pt>
                <c:pt idx="13199">
                  <c:v>0,00</c:v>
                </c:pt>
                <c:pt idx="13200">
                  <c:v>70</c:v>
                </c:pt>
                <c:pt idx="13201">
                  <c:v>69</c:v>
                </c:pt>
                <c:pt idx="13202">
                  <c:v>68</c:v>
                </c:pt>
                <c:pt idx="13203">
                  <c:v>67</c:v>
                </c:pt>
                <c:pt idx="13204">
                  <c:v>66</c:v>
                </c:pt>
                <c:pt idx="13205">
                  <c:v>65</c:v>
                </c:pt>
                <c:pt idx="13206">
                  <c:v>64</c:v>
                </c:pt>
                <c:pt idx="13207">
                  <c:v>63</c:v>
                </c:pt>
                <c:pt idx="13208">
                  <c:v>62</c:v>
                </c:pt>
                <c:pt idx="13209">
                  <c:v>61</c:v>
                </c:pt>
                <c:pt idx="13210">
                  <c:v>60</c:v>
                </c:pt>
                <c:pt idx="13211">
                  <c:v>59</c:v>
                </c:pt>
                <c:pt idx="13212">
                  <c:v>58</c:v>
                </c:pt>
                <c:pt idx="13213">
                  <c:v>57</c:v>
                </c:pt>
                <c:pt idx="13214">
                  <c:v>56</c:v>
                </c:pt>
                <c:pt idx="13215">
                  <c:v>55</c:v>
                </c:pt>
                <c:pt idx="13216">
                  <c:v>54</c:v>
                </c:pt>
                <c:pt idx="13217">
                  <c:v>53</c:v>
                </c:pt>
                <c:pt idx="13218">
                  <c:v>52</c:v>
                </c:pt>
                <c:pt idx="13219">
                  <c:v>51</c:v>
                </c:pt>
                <c:pt idx="13220">
                  <c:v>50</c:v>
                </c:pt>
                <c:pt idx="13221">
                  <c:v>49</c:v>
                </c:pt>
                <c:pt idx="13222">
                  <c:v>48</c:v>
                </c:pt>
                <c:pt idx="13223">
                  <c:v>47</c:v>
                </c:pt>
                <c:pt idx="13224">
                  <c:v>46</c:v>
                </c:pt>
                <c:pt idx="13225">
                  <c:v>45</c:v>
                </c:pt>
                <c:pt idx="13226">
                  <c:v>44</c:v>
                </c:pt>
                <c:pt idx="13227">
                  <c:v>43</c:v>
                </c:pt>
                <c:pt idx="13228">
                  <c:v>42</c:v>
                </c:pt>
                <c:pt idx="13229">
                  <c:v>41</c:v>
                </c:pt>
                <c:pt idx="13230">
                  <c:v>40</c:v>
                </c:pt>
                <c:pt idx="13231">
                  <c:v>39</c:v>
                </c:pt>
                <c:pt idx="13232">
                  <c:v>38</c:v>
                </c:pt>
                <c:pt idx="13233">
                  <c:v>37</c:v>
                </c:pt>
                <c:pt idx="13234">
                  <c:v>36</c:v>
                </c:pt>
                <c:pt idx="13235">
                  <c:v>35</c:v>
                </c:pt>
                <c:pt idx="13236">
                  <c:v>34</c:v>
                </c:pt>
                <c:pt idx="13237">
                  <c:v>33</c:v>
                </c:pt>
                <c:pt idx="13238">
                  <c:v>32</c:v>
                </c:pt>
                <c:pt idx="13239">
                  <c:v>31</c:v>
                </c:pt>
                <c:pt idx="13240">
                  <c:v>30</c:v>
                </c:pt>
                <c:pt idx="13241">
                  <c:v>29</c:v>
                </c:pt>
                <c:pt idx="13242">
                  <c:v>28</c:v>
                </c:pt>
                <c:pt idx="13243">
                  <c:v>27</c:v>
                </c:pt>
                <c:pt idx="13244">
                  <c:v>26</c:v>
                </c:pt>
                <c:pt idx="13245">
                  <c:v>25</c:v>
                </c:pt>
                <c:pt idx="13246">
                  <c:v>24</c:v>
                </c:pt>
                <c:pt idx="13247">
                  <c:v>23</c:v>
                </c:pt>
                <c:pt idx="13248">
                  <c:v>22</c:v>
                </c:pt>
                <c:pt idx="13249">
                  <c:v>21</c:v>
                </c:pt>
                <c:pt idx="13250">
                  <c:v>20</c:v>
                </c:pt>
                <c:pt idx="13251">
                  <c:v>19</c:v>
                </c:pt>
                <c:pt idx="13252">
                  <c:v>18</c:v>
                </c:pt>
                <c:pt idx="13253">
                  <c:v>17</c:v>
                </c:pt>
                <c:pt idx="13254">
                  <c:v>16</c:v>
                </c:pt>
                <c:pt idx="13255">
                  <c:v>15</c:v>
                </c:pt>
                <c:pt idx="13256">
                  <c:v>14</c:v>
                </c:pt>
                <c:pt idx="13257">
                  <c:v>13</c:v>
                </c:pt>
                <c:pt idx="13258">
                  <c:v>12</c:v>
                </c:pt>
                <c:pt idx="13259">
                  <c:v>11</c:v>
                </c:pt>
                <c:pt idx="13260">
                  <c:v>10</c:v>
                </c:pt>
                <c:pt idx="13261">
                  <c:v>9</c:v>
                </c:pt>
                <c:pt idx="13262">
                  <c:v>8</c:v>
                </c:pt>
                <c:pt idx="13263">
                  <c:v>7</c:v>
                </c:pt>
                <c:pt idx="13264">
                  <c:v>6</c:v>
                </c:pt>
                <c:pt idx="13265">
                  <c:v>5</c:v>
                </c:pt>
                <c:pt idx="13266">
                  <c:v>4</c:v>
                </c:pt>
                <c:pt idx="13267">
                  <c:v>3</c:v>
                </c:pt>
                <c:pt idx="13268">
                  <c:v>2</c:v>
                </c:pt>
                <c:pt idx="13269">
                  <c:v>1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384,82</c:v>
                </c:pt>
                <c:pt idx="13801">
                  <c:v>383,06</c:v>
                </c:pt>
                <c:pt idx="13802">
                  <c:v>381,96</c:v>
                </c:pt>
                <c:pt idx="13803">
                  <c:v>379,96</c:v>
                </c:pt>
                <c:pt idx="13804">
                  <c:v>343,43</c:v>
                </c:pt>
                <c:pt idx="13805">
                  <c:v>341,59</c:v>
                </c:pt>
                <c:pt idx="13806">
                  <c:v>339,85</c:v>
                </c:pt>
                <c:pt idx="13807">
                  <c:v>338,83</c:v>
                </c:pt>
                <c:pt idx="13808">
                  <c:v>337,72</c:v>
                </c:pt>
                <c:pt idx="13809">
                  <c:v>336,64</c:v>
                </c:pt>
                <c:pt idx="13810">
                  <c:v>335,64</c:v>
                </c:pt>
                <c:pt idx="13811">
                  <c:v>334,60</c:v>
                </c:pt>
                <c:pt idx="13812">
                  <c:v>333,52</c:v>
                </c:pt>
                <c:pt idx="13813">
                  <c:v>316,74</c:v>
                </c:pt>
                <c:pt idx="13814">
                  <c:v>315,02</c:v>
                </c:pt>
                <c:pt idx="13815">
                  <c:v>306,42</c:v>
                </c:pt>
                <c:pt idx="13816">
                  <c:v>296,29</c:v>
                </c:pt>
                <c:pt idx="13817">
                  <c:v>295,28</c:v>
                </c:pt>
                <c:pt idx="13818">
                  <c:v>294,23</c:v>
                </c:pt>
                <c:pt idx="13819">
                  <c:v>293,18</c:v>
                </c:pt>
                <c:pt idx="13820">
                  <c:v>292,11</c:v>
                </c:pt>
                <c:pt idx="13821">
                  <c:v>287,18</c:v>
                </c:pt>
                <c:pt idx="13822">
                  <c:v>286,12</c:v>
                </c:pt>
                <c:pt idx="13823">
                  <c:v>278,30</c:v>
                </c:pt>
                <c:pt idx="13824">
                  <c:v>267,43</c:v>
                </c:pt>
                <c:pt idx="13825">
                  <c:v>263,05</c:v>
                </c:pt>
                <c:pt idx="13826">
                  <c:v>257,41</c:v>
                </c:pt>
                <c:pt idx="13827">
                  <c:v>254,42</c:v>
                </c:pt>
                <c:pt idx="13828">
                  <c:v>251,84</c:v>
                </c:pt>
                <c:pt idx="13829">
                  <c:v>250,80</c:v>
                </c:pt>
                <c:pt idx="13830">
                  <c:v>249,60</c:v>
                </c:pt>
                <c:pt idx="13831">
                  <c:v>248,04</c:v>
                </c:pt>
                <c:pt idx="13832">
                  <c:v>246,79</c:v>
                </c:pt>
                <c:pt idx="13833">
                  <c:v>243,80</c:v>
                </c:pt>
                <c:pt idx="13834">
                  <c:v>242,70</c:v>
                </c:pt>
                <c:pt idx="13835">
                  <c:v>240,73</c:v>
                </c:pt>
                <c:pt idx="13836">
                  <c:v>239,12</c:v>
                </c:pt>
                <c:pt idx="13837">
                  <c:v>237,96</c:v>
                </c:pt>
                <c:pt idx="13838">
                  <c:v>236,94</c:v>
                </c:pt>
                <c:pt idx="13839">
                  <c:v>235,87</c:v>
                </c:pt>
                <c:pt idx="13840">
                  <c:v>234,83</c:v>
                </c:pt>
                <c:pt idx="13841">
                  <c:v>233,80</c:v>
                </c:pt>
                <c:pt idx="13842">
                  <c:v>232,78</c:v>
                </c:pt>
                <c:pt idx="13843">
                  <c:v>229,64</c:v>
                </c:pt>
                <c:pt idx="13844">
                  <c:v>223,96</c:v>
                </c:pt>
                <c:pt idx="13845">
                  <c:v>222,35</c:v>
                </c:pt>
                <c:pt idx="13846">
                  <c:v>212,22</c:v>
                </c:pt>
                <c:pt idx="13847">
                  <c:v>207,04</c:v>
                </c:pt>
                <c:pt idx="13848">
                  <c:v>201,76</c:v>
                </c:pt>
                <c:pt idx="13849">
                  <c:v>200,73</c:v>
                </c:pt>
                <c:pt idx="13850">
                  <c:v>199,72</c:v>
                </c:pt>
                <c:pt idx="13851">
                  <c:v>191,38</c:v>
                </c:pt>
                <c:pt idx="13852">
                  <c:v>190,38</c:v>
                </c:pt>
                <c:pt idx="13853">
                  <c:v>188,54</c:v>
                </c:pt>
                <c:pt idx="13854">
                  <c:v>187,49</c:v>
                </c:pt>
                <c:pt idx="13855">
                  <c:v>186,46</c:v>
                </c:pt>
                <c:pt idx="13856">
                  <c:v>185,45</c:v>
                </c:pt>
                <c:pt idx="13857">
                  <c:v>184,44</c:v>
                </c:pt>
                <c:pt idx="13858">
                  <c:v>183,41</c:v>
                </c:pt>
                <c:pt idx="13859">
                  <c:v>182,36</c:v>
                </c:pt>
                <c:pt idx="13860">
                  <c:v>177,54</c:v>
                </c:pt>
                <c:pt idx="13861">
                  <c:v>176,45</c:v>
                </c:pt>
                <c:pt idx="13862">
                  <c:v>175,44</c:v>
                </c:pt>
                <c:pt idx="13863">
                  <c:v>174,35</c:v>
                </c:pt>
                <c:pt idx="13864">
                  <c:v>169,10</c:v>
                </c:pt>
                <c:pt idx="13865">
                  <c:v>167,90</c:v>
                </c:pt>
                <c:pt idx="13866">
                  <c:v>164,63</c:v>
                </c:pt>
                <c:pt idx="13867">
                  <c:v>161,95</c:v>
                </c:pt>
                <c:pt idx="13868">
                  <c:v>156,44</c:v>
                </c:pt>
                <c:pt idx="13869">
                  <c:v>151,76</c:v>
                </c:pt>
                <c:pt idx="13870">
                  <c:v>150,72</c:v>
                </c:pt>
                <c:pt idx="13871">
                  <c:v>142,32</c:v>
                </c:pt>
                <c:pt idx="13872">
                  <c:v>142,20</c:v>
                </c:pt>
                <c:pt idx="13873">
                  <c:v>138,09</c:v>
                </c:pt>
                <c:pt idx="13874">
                  <c:v>137,85</c:v>
                </c:pt>
                <c:pt idx="13875">
                  <c:v>137,80</c:v>
                </c:pt>
                <c:pt idx="13876">
                  <c:v>134,10</c:v>
                </c:pt>
                <c:pt idx="13877">
                  <c:v>134,02</c:v>
                </c:pt>
                <c:pt idx="13878">
                  <c:v>133,86</c:v>
                </c:pt>
                <c:pt idx="13879">
                  <c:v>130,58</c:v>
                </c:pt>
                <c:pt idx="13880">
                  <c:v>121,21</c:v>
                </c:pt>
                <c:pt idx="13881">
                  <c:v>104,67</c:v>
                </c:pt>
                <c:pt idx="13882">
                  <c:v>104,55</c:v>
                </c:pt>
                <c:pt idx="13883">
                  <c:v>104,53</c:v>
                </c:pt>
                <c:pt idx="13884">
                  <c:v>104,31</c:v>
                </c:pt>
                <c:pt idx="13885">
                  <c:v>103,64</c:v>
                </c:pt>
                <c:pt idx="13886">
                  <c:v>100,74</c:v>
                </c:pt>
                <c:pt idx="13887">
                  <c:v>100,72</c:v>
                </c:pt>
                <c:pt idx="13888">
                  <c:v>100,70</c:v>
                </c:pt>
                <c:pt idx="13889">
                  <c:v>100,68</c:v>
                </c:pt>
                <c:pt idx="13890">
                  <c:v>100,66</c:v>
                </c:pt>
                <c:pt idx="13891">
                  <c:v>100,61</c:v>
                </c:pt>
                <c:pt idx="13892">
                  <c:v>100,57</c:v>
                </c:pt>
                <c:pt idx="13893">
                  <c:v>100,57</c:v>
                </c:pt>
                <c:pt idx="13894">
                  <c:v>100,55</c:v>
                </c:pt>
                <c:pt idx="13895">
                  <c:v>100,52</c:v>
                </c:pt>
                <c:pt idx="13896">
                  <c:v>100,41</c:v>
                </c:pt>
                <c:pt idx="13897">
                  <c:v>92,35</c:v>
                </c:pt>
                <c:pt idx="13898">
                  <c:v>92,28</c:v>
                </c:pt>
                <c:pt idx="13899">
                  <c:v>92,26</c:v>
                </c:pt>
                <c:pt idx="13900">
                  <c:v>92,26</c:v>
                </c:pt>
                <c:pt idx="13901">
                  <c:v>87,25</c:v>
                </c:pt>
                <c:pt idx="13902">
                  <c:v>87,25</c:v>
                </c:pt>
                <c:pt idx="13903">
                  <c:v>84,00</c:v>
                </c:pt>
                <c:pt idx="13904">
                  <c:v>83,91</c:v>
                </c:pt>
                <c:pt idx="13905">
                  <c:v>80,62</c:v>
                </c:pt>
                <c:pt idx="13906">
                  <c:v>75,22</c:v>
                </c:pt>
                <c:pt idx="13907">
                  <c:v>73,84</c:v>
                </c:pt>
                <c:pt idx="13908">
                  <c:v>67,39</c:v>
                </c:pt>
                <c:pt idx="13909">
                  <c:v>67,35</c:v>
                </c:pt>
                <c:pt idx="13910">
                  <c:v>67,35</c:v>
                </c:pt>
                <c:pt idx="13911">
                  <c:v>67,31</c:v>
                </c:pt>
                <c:pt idx="13912">
                  <c:v>67,31</c:v>
                </c:pt>
                <c:pt idx="13913">
                  <c:v>67,29</c:v>
                </c:pt>
                <c:pt idx="13914">
                  <c:v>67,25</c:v>
                </c:pt>
                <c:pt idx="13915">
                  <c:v>67,24</c:v>
                </c:pt>
                <c:pt idx="13916">
                  <c:v>67,24</c:v>
                </c:pt>
                <c:pt idx="13917">
                  <c:v>67,23</c:v>
                </c:pt>
                <c:pt idx="13918">
                  <c:v>67,14</c:v>
                </c:pt>
                <c:pt idx="13919">
                  <c:v>67,09</c:v>
                </c:pt>
                <c:pt idx="13920">
                  <c:v>66,94</c:v>
                </c:pt>
                <c:pt idx="13921">
                  <c:v>66,90</c:v>
                </c:pt>
                <c:pt idx="13922">
                  <c:v>58,92</c:v>
                </c:pt>
                <c:pt idx="13923">
                  <c:v>58,91</c:v>
                </c:pt>
                <c:pt idx="13924">
                  <c:v>53,92</c:v>
                </c:pt>
                <c:pt idx="13925">
                  <c:v>53,88</c:v>
                </c:pt>
                <c:pt idx="13926">
                  <c:v>50,27</c:v>
                </c:pt>
                <c:pt idx="13927">
                  <c:v>40,42</c:v>
                </c:pt>
                <c:pt idx="13928">
                  <c:v>40,36</c:v>
                </c:pt>
                <c:pt idx="13929">
                  <c:v>33,92</c:v>
                </c:pt>
                <c:pt idx="13930">
                  <c:v>33,89</c:v>
                </c:pt>
                <c:pt idx="13931">
                  <c:v>33,84</c:v>
                </c:pt>
                <c:pt idx="13932">
                  <c:v>33,58</c:v>
                </c:pt>
                <c:pt idx="13933">
                  <c:v>25,15</c:v>
                </c:pt>
                <c:pt idx="13934">
                  <c:v>0,59</c:v>
                </c:pt>
                <c:pt idx="13935">
                  <c:v>0,57</c:v>
                </c:pt>
                <c:pt idx="13936">
                  <c:v>0,53</c:v>
                </c:pt>
                <c:pt idx="13937">
                  <c:v>0,52</c:v>
                </c:pt>
                <c:pt idx="13938">
                  <c:v>0,31</c:v>
                </c:pt>
                <c:pt idx="13939">
                  <c:v>0,31</c:v>
                </c:pt>
                <c:pt idx="13940">
                  <c:v>0,17</c:v>
                </c:pt>
                <c:pt idx="13941">
                  <c:v>0,16</c:v>
                </c:pt>
                <c:pt idx="13942">
                  <c:v>0,00</c:v>
                </c:pt>
                <c:pt idx="13943">
                  <c:v>0,00</c:v>
                </c:pt>
                <c:pt idx="13944">
                  <c:v>0,00</c:v>
                </c:pt>
                <c:pt idx="13945">
                  <c:v>0,00</c:v>
                </c:pt>
                <c:pt idx="13946">
                  <c:v>0,00</c:v>
                </c:pt>
                <c:pt idx="13947">
                  <c:v>0,00</c:v>
                </c:pt>
                <c:pt idx="13948">
                  <c:v>0,00</c:v>
                </c:pt>
                <c:pt idx="13949">
                  <c:v>0,00</c:v>
                </c:pt>
                <c:pt idx="13950">
                  <c:v>0,00</c:v>
                </c:pt>
                <c:pt idx="13951">
                  <c:v>0,00</c:v>
                </c:pt>
                <c:pt idx="13952">
                  <c:v>0,00</c:v>
                </c:pt>
                <c:pt idx="13953">
                  <c:v>0,00</c:v>
                </c:pt>
                <c:pt idx="13954">
                  <c:v>0,00</c:v>
                </c:pt>
                <c:pt idx="13955">
                  <c:v>0,00</c:v>
                </c:pt>
                <c:pt idx="13956">
                  <c:v>0,00</c:v>
                </c:pt>
                <c:pt idx="13957">
                  <c:v>0,00</c:v>
                </c:pt>
                <c:pt idx="13958">
                  <c:v>0,00</c:v>
                </c:pt>
                <c:pt idx="13959">
                  <c:v>0,00</c:v>
                </c:pt>
                <c:pt idx="13960">
                  <c:v>0,00</c:v>
                </c:pt>
                <c:pt idx="13961">
                  <c:v>0,00</c:v>
                </c:pt>
                <c:pt idx="13962">
                  <c:v>0,00</c:v>
                </c:pt>
                <c:pt idx="13963">
                  <c:v>0,00</c:v>
                </c:pt>
                <c:pt idx="13964">
                  <c:v>0,00</c:v>
                </c:pt>
                <c:pt idx="13965">
                  <c:v>0,00</c:v>
                </c:pt>
                <c:pt idx="13966">
                  <c:v>0,00</c:v>
                </c:pt>
                <c:pt idx="13967">
                  <c:v>0,00</c:v>
                </c:pt>
                <c:pt idx="13968">
                  <c:v>0,00</c:v>
                </c:pt>
                <c:pt idx="13969">
                  <c:v>0,00</c:v>
                </c:pt>
                <c:pt idx="13970">
                  <c:v>0,00</c:v>
                </c:pt>
                <c:pt idx="13971">
                  <c:v>0,00</c:v>
                </c:pt>
                <c:pt idx="13972">
                  <c:v>0,00</c:v>
                </c:pt>
                <c:pt idx="13973">
                  <c:v>0,00</c:v>
                </c:pt>
                <c:pt idx="13974">
                  <c:v>0,00</c:v>
                </c:pt>
                <c:pt idx="13975">
                  <c:v>0,00</c:v>
                </c:pt>
                <c:pt idx="13976">
                  <c:v>0,00</c:v>
                </c:pt>
                <c:pt idx="13977">
                  <c:v>0,00</c:v>
                </c:pt>
                <c:pt idx="13978">
                  <c:v>0,00</c:v>
                </c:pt>
                <c:pt idx="13979">
                  <c:v>0,00</c:v>
                </c:pt>
                <c:pt idx="13980">
                  <c:v>0,00</c:v>
                </c:pt>
                <c:pt idx="13981">
                  <c:v>0,00</c:v>
                </c:pt>
                <c:pt idx="13982">
                  <c:v>0,00</c:v>
                </c:pt>
                <c:pt idx="13983">
                  <c:v>0,00</c:v>
                </c:pt>
                <c:pt idx="13984">
                  <c:v>0,00</c:v>
                </c:pt>
                <c:pt idx="13985">
                  <c:v>0,00</c:v>
                </c:pt>
                <c:pt idx="13986">
                  <c:v>0,00</c:v>
                </c:pt>
                <c:pt idx="13987">
                  <c:v>0,00</c:v>
                </c:pt>
                <c:pt idx="13988">
                  <c:v>0,00</c:v>
                </c:pt>
                <c:pt idx="13989">
                  <c:v>0,00</c:v>
                </c:pt>
                <c:pt idx="13990">
                  <c:v>0,00</c:v>
                </c:pt>
                <c:pt idx="13991">
                  <c:v>0,00</c:v>
                </c:pt>
                <c:pt idx="13992">
                  <c:v>0,00</c:v>
                </c:pt>
                <c:pt idx="13993">
                  <c:v>0,00</c:v>
                </c:pt>
                <c:pt idx="13994">
                  <c:v>0,00</c:v>
                </c:pt>
                <c:pt idx="13995">
                  <c:v>0,00</c:v>
                </c:pt>
                <c:pt idx="13996">
                  <c:v>0,00</c:v>
                </c:pt>
                <c:pt idx="13997">
                  <c:v>0,00</c:v>
                </c:pt>
                <c:pt idx="13998">
                  <c:v>0,00</c:v>
                </c:pt>
                <c:pt idx="13999">
                  <c:v>0,00</c:v>
                </c:pt>
                <c:pt idx="14000">
                  <c:v>0,00</c:v>
                </c:pt>
                <c:pt idx="14001">
                  <c:v>0,00</c:v>
                </c:pt>
                <c:pt idx="14002">
                  <c:v>0,00</c:v>
                </c:pt>
                <c:pt idx="14003">
                  <c:v>0,00</c:v>
                </c:pt>
                <c:pt idx="14004">
                  <c:v>0,00</c:v>
                </c:pt>
                <c:pt idx="14005">
                  <c:v>0,00</c:v>
                </c:pt>
                <c:pt idx="14006">
                  <c:v>0,00</c:v>
                </c:pt>
                <c:pt idx="14007">
                  <c:v>0,00</c:v>
                </c:pt>
                <c:pt idx="14008">
                  <c:v>0,00</c:v>
                </c:pt>
                <c:pt idx="14009">
                  <c:v>0,00</c:v>
                </c:pt>
                <c:pt idx="14010">
                  <c:v>0,00</c:v>
                </c:pt>
                <c:pt idx="14011">
                  <c:v>0,00</c:v>
                </c:pt>
                <c:pt idx="14012">
                  <c:v>0,00</c:v>
                </c:pt>
                <c:pt idx="14013">
                  <c:v>0,00</c:v>
                </c:pt>
                <c:pt idx="14014">
                  <c:v>0,00</c:v>
                </c:pt>
                <c:pt idx="14015">
                  <c:v>0,00</c:v>
                </c:pt>
                <c:pt idx="14016">
                  <c:v>0,00</c:v>
                </c:pt>
                <c:pt idx="14017">
                  <c:v>0,00</c:v>
                </c:pt>
                <c:pt idx="14018">
                  <c:v>0,00</c:v>
                </c:pt>
                <c:pt idx="14019">
                  <c:v>0,00</c:v>
                </c:pt>
                <c:pt idx="14020">
                  <c:v>0,00</c:v>
                </c:pt>
                <c:pt idx="14021">
                  <c:v>0,00</c:v>
                </c:pt>
                <c:pt idx="14022">
                  <c:v>0,00</c:v>
                </c:pt>
                <c:pt idx="14023">
                  <c:v>0,00</c:v>
                </c:pt>
                <c:pt idx="14024">
                  <c:v>0,00</c:v>
                </c:pt>
                <c:pt idx="14025">
                  <c:v>0,00</c:v>
                </c:pt>
                <c:pt idx="14026">
                  <c:v>0,00</c:v>
                </c:pt>
                <c:pt idx="14027">
                  <c:v>0,00</c:v>
                </c:pt>
                <c:pt idx="14028">
                  <c:v>0,00</c:v>
                </c:pt>
                <c:pt idx="14029">
                  <c:v>0,00</c:v>
                </c:pt>
                <c:pt idx="14030">
                  <c:v>0,00</c:v>
                </c:pt>
                <c:pt idx="14031">
                  <c:v>0,00</c:v>
                </c:pt>
                <c:pt idx="14032">
                  <c:v>0,00</c:v>
                </c:pt>
                <c:pt idx="14033">
                  <c:v>0,00</c:v>
                </c:pt>
                <c:pt idx="14034">
                  <c:v>0,00</c:v>
                </c:pt>
                <c:pt idx="14035">
                  <c:v>0,00</c:v>
                </c:pt>
                <c:pt idx="14036">
                  <c:v>0,00</c:v>
                </c:pt>
                <c:pt idx="14037">
                  <c:v>0,00</c:v>
                </c:pt>
                <c:pt idx="14038">
                  <c:v>0,00</c:v>
                </c:pt>
                <c:pt idx="14039">
                  <c:v>0,00</c:v>
                </c:pt>
                <c:pt idx="14040">
                  <c:v>0,00</c:v>
                </c:pt>
                <c:pt idx="14041">
                  <c:v>0,00</c:v>
                </c:pt>
                <c:pt idx="14042">
                  <c:v>0,00</c:v>
                </c:pt>
                <c:pt idx="14043">
                  <c:v>0,00</c:v>
                </c:pt>
                <c:pt idx="14044">
                  <c:v>0,00</c:v>
                </c:pt>
                <c:pt idx="14045">
                  <c:v>0,00</c:v>
                </c:pt>
                <c:pt idx="14046">
                  <c:v>0,00</c:v>
                </c:pt>
                <c:pt idx="14047">
                  <c:v>0,00</c:v>
                </c:pt>
                <c:pt idx="14048">
                  <c:v>0,00</c:v>
                </c:pt>
                <c:pt idx="14049">
                  <c:v>0,00</c:v>
                </c:pt>
                <c:pt idx="14050">
                  <c:v>0,00</c:v>
                </c:pt>
                <c:pt idx="14051">
                  <c:v>0,00</c:v>
                </c:pt>
                <c:pt idx="14052">
                  <c:v>0,00</c:v>
                </c:pt>
                <c:pt idx="14053">
                  <c:v>0,00</c:v>
                </c:pt>
                <c:pt idx="14054">
                  <c:v>0,00</c:v>
                </c:pt>
                <c:pt idx="14055">
                  <c:v>0,00</c:v>
                </c:pt>
                <c:pt idx="14056">
                  <c:v>0,00</c:v>
                </c:pt>
                <c:pt idx="14057">
                  <c:v>0,00</c:v>
                </c:pt>
                <c:pt idx="14058">
                  <c:v>0,00</c:v>
                </c:pt>
                <c:pt idx="14059">
                  <c:v>0,00</c:v>
                </c:pt>
                <c:pt idx="14060">
                  <c:v>0,00</c:v>
                </c:pt>
                <c:pt idx="14061">
                  <c:v>0,00</c:v>
                </c:pt>
                <c:pt idx="14062">
                  <c:v>0,00</c:v>
                </c:pt>
                <c:pt idx="14063">
                  <c:v>0,00</c:v>
                </c:pt>
                <c:pt idx="14064">
                  <c:v>0,00</c:v>
                </c:pt>
                <c:pt idx="14065">
                  <c:v>0,00</c:v>
                </c:pt>
                <c:pt idx="14066">
                  <c:v>0,00</c:v>
                </c:pt>
                <c:pt idx="14067">
                  <c:v>0,00</c:v>
                </c:pt>
                <c:pt idx="14068">
                  <c:v>0,00</c:v>
                </c:pt>
                <c:pt idx="14069">
                  <c:v>0,00</c:v>
                </c:pt>
                <c:pt idx="14070">
                  <c:v>0,00</c:v>
                </c:pt>
                <c:pt idx="14071">
                  <c:v>0,00</c:v>
                </c:pt>
                <c:pt idx="14072">
                  <c:v>0,00</c:v>
                </c:pt>
                <c:pt idx="14073">
                  <c:v>0,00</c:v>
                </c:pt>
                <c:pt idx="14074">
                  <c:v>0,00</c:v>
                </c:pt>
                <c:pt idx="14075">
                  <c:v>0,00</c:v>
                </c:pt>
                <c:pt idx="14076">
                  <c:v>0,00</c:v>
                </c:pt>
                <c:pt idx="14077">
                  <c:v>0,00</c:v>
                </c:pt>
                <c:pt idx="14078">
                  <c:v>0,00</c:v>
                </c:pt>
                <c:pt idx="14079">
                  <c:v>0,00</c:v>
                </c:pt>
                <c:pt idx="14080">
                  <c:v>0,00</c:v>
                </c:pt>
                <c:pt idx="14081">
                  <c:v>0,00</c:v>
                </c:pt>
                <c:pt idx="14082">
                  <c:v>0,00</c:v>
                </c:pt>
                <c:pt idx="14083">
                  <c:v>0,00</c:v>
                </c:pt>
                <c:pt idx="14084">
                  <c:v>0,00</c:v>
                </c:pt>
                <c:pt idx="14085">
                  <c:v>0,00</c:v>
                </c:pt>
                <c:pt idx="14086">
                  <c:v>0,00</c:v>
                </c:pt>
                <c:pt idx="14087">
                  <c:v>0,00</c:v>
                </c:pt>
                <c:pt idx="14088">
                  <c:v>0,00</c:v>
                </c:pt>
                <c:pt idx="14089">
                  <c:v>0,00</c:v>
                </c:pt>
                <c:pt idx="14090">
                  <c:v>0,00</c:v>
                </c:pt>
                <c:pt idx="14091">
                  <c:v>0,00</c:v>
                </c:pt>
                <c:pt idx="14092">
                  <c:v>0,00</c:v>
                </c:pt>
                <c:pt idx="14093">
                  <c:v>0,00</c:v>
                </c:pt>
                <c:pt idx="14094">
                  <c:v>0,00</c:v>
                </c:pt>
                <c:pt idx="14095">
                  <c:v>0,00</c:v>
                </c:pt>
                <c:pt idx="14096">
                  <c:v>0,00</c:v>
                </c:pt>
                <c:pt idx="14097">
                  <c:v>0,00</c:v>
                </c:pt>
                <c:pt idx="14098">
                  <c:v>0,00</c:v>
                </c:pt>
                <c:pt idx="14099">
                  <c:v>0,00</c:v>
                </c:pt>
                <c:pt idx="14100">
                  <c:v>0,00</c:v>
                </c:pt>
                <c:pt idx="14101">
                  <c:v>0,00</c:v>
                </c:pt>
                <c:pt idx="14102">
                  <c:v>0,00</c:v>
                </c:pt>
                <c:pt idx="14103">
                  <c:v>0,00</c:v>
                </c:pt>
                <c:pt idx="14104">
                  <c:v>0,00</c:v>
                </c:pt>
                <c:pt idx="14105">
                  <c:v>0,00</c:v>
                </c:pt>
                <c:pt idx="14106">
                  <c:v>0,00</c:v>
                </c:pt>
                <c:pt idx="14107">
                  <c:v>0,00</c:v>
                </c:pt>
                <c:pt idx="14108">
                  <c:v>0,00</c:v>
                </c:pt>
                <c:pt idx="14109">
                  <c:v>0,00</c:v>
                </c:pt>
                <c:pt idx="14110">
                  <c:v>0,00</c:v>
                </c:pt>
                <c:pt idx="14111">
                  <c:v>0,00</c:v>
                </c:pt>
                <c:pt idx="14112">
                  <c:v>0,00</c:v>
                </c:pt>
                <c:pt idx="14113">
                  <c:v>0,00</c:v>
                </c:pt>
                <c:pt idx="14114">
                  <c:v>0,00</c:v>
                </c:pt>
                <c:pt idx="14115">
                  <c:v>0,00</c:v>
                </c:pt>
                <c:pt idx="14116">
                  <c:v>0,00</c:v>
                </c:pt>
                <c:pt idx="14117">
                  <c:v>0,00</c:v>
                </c:pt>
                <c:pt idx="14118">
                  <c:v>0,00</c:v>
                </c:pt>
                <c:pt idx="14119">
                  <c:v>0,00</c:v>
                </c:pt>
                <c:pt idx="14120">
                  <c:v>0,00</c:v>
                </c:pt>
                <c:pt idx="14121">
                  <c:v>0,00</c:v>
                </c:pt>
                <c:pt idx="14122">
                  <c:v>0,00</c:v>
                </c:pt>
                <c:pt idx="14123">
                  <c:v>0,00</c:v>
                </c:pt>
                <c:pt idx="14124">
                  <c:v>0,00</c:v>
                </c:pt>
                <c:pt idx="14125">
                  <c:v>0,00</c:v>
                </c:pt>
                <c:pt idx="14126">
                  <c:v>0,00</c:v>
                </c:pt>
                <c:pt idx="14127">
                  <c:v>0,00</c:v>
                </c:pt>
                <c:pt idx="14128">
                  <c:v>0,00</c:v>
                </c:pt>
                <c:pt idx="14129">
                  <c:v>0,00</c:v>
                </c:pt>
                <c:pt idx="14130">
                  <c:v>0,00</c:v>
                </c:pt>
                <c:pt idx="14131">
                  <c:v>0,00</c:v>
                </c:pt>
                <c:pt idx="14132">
                  <c:v>0,00</c:v>
                </c:pt>
                <c:pt idx="14133">
                  <c:v>0,00</c:v>
                </c:pt>
                <c:pt idx="14134">
                  <c:v>0,00</c:v>
                </c:pt>
                <c:pt idx="14135">
                  <c:v>0,00</c:v>
                </c:pt>
                <c:pt idx="14136">
                  <c:v>0,00</c:v>
                </c:pt>
                <c:pt idx="14137">
                  <c:v>0,00</c:v>
                </c:pt>
                <c:pt idx="14138">
                  <c:v>0,00</c:v>
                </c:pt>
                <c:pt idx="14139">
                  <c:v>0,00</c:v>
                </c:pt>
                <c:pt idx="14140">
                  <c:v>0,00</c:v>
                </c:pt>
                <c:pt idx="14141">
                  <c:v>0,00</c:v>
                </c:pt>
                <c:pt idx="14142">
                  <c:v>0,00</c:v>
                </c:pt>
                <c:pt idx="14143">
                  <c:v>0,00</c:v>
                </c:pt>
                <c:pt idx="14144">
                  <c:v>0,00</c:v>
                </c:pt>
                <c:pt idx="14145">
                  <c:v>0,00</c:v>
                </c:pt>
                <c:pt idx="14146">
                  <c:v>0,00</c:v>
                </c:pt>
                <c:pt idx="14147">
                  <c:v>0,00</c:v>
                </c:pt>
                <c:pt idx="14148">
                  <c:v>0,00</c:v>
                </c:pt>
                <c:pt idx="14149">
                  <c:v>0,00</c:v>
                </c:pt>
                <c:pt idx="14150">
                  <c:v>0,00</c:v>
                </c:pt>
                <c:pt idx="14151">
                  <c:v>0,00</c:v>
                </c:pt>
                <c:pt idx="14152">
                  <c:v>0,00</c:v>
                </c:pt>
                <c:pt idx="14153">
                  <c:v>0,00</c:v>
                </c:pt>
                <c:pt idx="14154">
                  <c:v>0,00</c:v>
                </c:pt>
                <c:pt idx="14155">
                  <c:v>0,00</c:v>
                </c:pt>
                <c:pt idx="14156">
                  <c:v>0,00</c:v>
                </c:pt>
                <c:pt idx="14157">
                  <c:v>0,00</c:v>
                </c:pt>
                <c:pt idx="14158">
                  <c:v>0,00</c:v>
                </c:pt>
                <c:pt idx="14159">
                  <c:v>0,00</c:v>
                </c:pt>
                <c:pt idx="14160">
                  <c:v>0,00</c:v>
                </c:pt>
                <c:pt idx="14161">
                  <c:v>0,00</c:v>
                </c:pt>
                <c:pt idx="14162">
                  <c:v>0,00</c:v>
                </c:pt>
                <c:pt idx="14163">
                  <c:v>0,00</c:v>
                </c:pt>
                <c:pt idx="14164">
                  <c:v>0,00</c:v>
                </c:pt>
                <c:pt idx="14165">
                  <c:v>0,00</c:v>
                </c:pt>
                <c:pt idx="14166">
                  <c:v>0,00</c:v>
                </c:pt>
                <c:pt idx="14167">
                  <c:v>0,00</c:v>
                </c:pt>
                <c:pt idx="14168">
                  <c:v>0,00</c:v>
                </c:pt>
                <c:pt idx="14169">
                  <c:v>0,00</c:v>
                </c:pt>
                <c:pt idx="14170">
                  <c:v>0,00</c:v>
                </c:pt>
                <c:pt idx="14171">
                  <c:v>0,00</c:v>
                </c:pt>
                <c:pt idx="14172">
                  <c:v>0,00</c:v>
                </c:pt>
                <c:pt idx="14173">
                  <c:v>0,00</c:v>
                </c:pt>
                <c:pt idx="14174">
                  <c:v>0,00</c:v>
                </c:pt>
                <c:pt idx="14175">
                  <c:v>0,00</c:v>
                </c:pt>
                <c:pt idx="14176">
                  <c:v>0,00</c:v>
                </c:pt>
                <c:pt idx="14177">
                  <c:v>0,00</c:v>
                </c:pt>
                <c:pt idx="14178">
                  <c:v>0,00</c:v>
                </c:pt>
                <c:pt idx="14179">
                  <c:v>0,00</c:v>
                </c:pt>
                <c:pt idx="14180">
                  <c:v>0,00</c:v>
                </c:pt>
                <c:pt idx="14181">
                  <c:v>0,00</c:v>
                </c:pt>
                <c:pt idx="14182">
                  <c:v>0,00</c:v>
                </c:pt>
                <c:pt idx="14183">
                  <c:v>0,00</c:v>
                </c:pt>
                <c:pt idx="14184">
                  <c:v>0,00</c:v>
                </c:pt>
                <c:pt idx="14185">
                  <c:v>0,00</c:v>
                </c:pt>
                <c:pt idx="14186">
                  <c:v>0,00</c:v>
                </c:pt>
                <c:pt idx="14187">
                  <c:v>0,00</c:v>
                </c:pt>
                <c:pt idx="14188">
                  <c:v>0,00</c:v>
                </c:pt>
                <c:pt idx="14189">
                  <c:v>0,00</c:v>
                </c:pt>
                <c:pt idx="14190">
                  <c:v>0,00</c:v>
                </c:pt>
                <c:pt idx="14191">
                  <c:v>0,00</c:v>
                </c:pt>
                <c:pt idx="14192">
                  <c:v>0,00</c:v>
                </c:pt>
                <c:pt idx="14193">
                  <c:v>0,00</c:v>
                </c:pt>
                <c:pt idx="14194">
                  <c:v>0,00</c:v>
                </c:pt>
                <c:pt idx="14195">
                  <c:v>0,00</c:v>
                </c:pt>
                <c:pt idx="14196">
                  <c:v>0,00</c:v>
                </c:pt>
                <c:pt idx="14197">
                  <c:v>0,00</c:v>
                </c:pt>
                <c:pt idx="14198">
                  <c:v>0,00</c:v>
                </c:pt>
                <c:pt idx="14199">
                  <c:v>0,00</c:v>
                </c:pt>
                <c:pt idx="14200">
                  <c:v>0,00</c:v>
                </c:pt>
                <c:pt idx="14201">
                  <c:v>0,00</c:v>
                </c:pt>
                <c:pt idx="14202">
                  <c:v>0,00</c:v>
                </c:pt>
                <c:pt idx="14203">
                  <c:v>0,00</c:v>
                </c:pt>
                <c:pt idx="14204">
                  <c:v>0,00</c:v>
                </c:pt>
                <c:pt idx="14205">
                  <c:v>0,00</c:v>
                </c:pt>
                <c:pt idx="14206">
                  <c:v>0,00</c:v>
                </c:pt>
                <c:pt idx="14207">
                  <c:v>0,00</c:v>
                </c:pt>
                <c:pt idx="14208">
                  <c:v>0,00</c:v>
                </c:pt>
                <c:pt idx="14209">
                  <c:v>0,00</c:v>
                </c:pt>
                <c:pt idx="14210">
                  <c:v>0,00</c:v>
                </c:pt>
                <c:pt idx="14211">
                  <c:v>0,00</c:v>
                </c:pt>
                <c:pt idx="14212">
                  <c:v>0,00</c:v>
                </c:pt>
                <c:pt idx="14213">
                  <c:v>0,00</c:v>
                </c:pt>
                <c:pt idx="14214">
                  <c:v>0,00</c:v>
                </c:pt>
                <c:pt idx="14215">
                  <c:v>0,00</c:v>
                </c:pt>
                <c:pt idx="14216">
                  <c:v>0,00</c:v>
                </c:pt>
                <c:pt idx="14217">
                  <c:v>0,00</c:v>
                </c:pt>
                <c:pt idx="14218">
                  <c:v>0,00</c:v>
                </c:pt>
                <c:pt idx="14219">
                  <c:v>0,00</c:v>
                </c:pt>
                <c:pt idx="14220">
                  <c:v>0,00</c:v>
                </c:pt>
                <c:pt idx="14221">
                  <c:v>0,00</c:v>
                </c:pt>
                <c:pt idx="14222">
                  <c:v>0,00</c:v>
                </c:pt>
                <c:pt idx="14223">
                  <c:v>0,00</c:v>
                </c:pt>
                <c:pt idx="14224">
                  <c:v>0,00</c:v>
                </c:pt>
                <c:pt idx="14225">
                  <c:v>0,00</c:v>
                </c:pt>
                <c:pt idx="14226">
                  <c:v>0,00</c:v>
                </c:pt>
                <c:pt idx="14227">
                  <c:v>0,00</c:v>
                </c:pt>
                <c:pt idx="14228">
                  <c:v>0,00</c:v>
                </c:pt>
                <c:pt idx="14229">
                  <c:v>0,00</c:v>
                </c:pt>
                <c:pt idx="14230">
                  <c:v>0,00</c:v>
                </c:pt>
                <c:pt idx="14231">
                  <c:v>0,00</c:v>
                </c:pt>
                <c:pt idx="14232">
                  <c:v>0,00</c:v>
                </c:pt>
                <c:pt idx="14233">
                  <c:v>0,00</c:v>
                </c:pt>
                <c:pt idx="14234">
                  <c:v>0,00</c:v>
                </c:pt>
                <c:pt idx="14235">
                  <c:v>0,00</c:v>
                </c:pt>
                <c:pt idx="14236">
                  <c:v>0,00</c:v>
                </c:pt>
                <c:pt idx="14237">
                  <c:v>0,00</c:v>
                </c:pt>
                <c:pt idx="14238">
                  <c:v>0,00</c:v>
                </c:pt>
                <c:pt idx="14239">
                  <c:v>0,00</c:v>
                </c:pt>
                <c:pt idx="14240">
                  <c:v>0,00</c:v>
                </c:pt>
                <c:pt idx="14241">
                  <c:v>0,00</c:v>
                </c:pt>
                <c:pt idx="14242">
                  <c:v>0,00</c:v>
                </c:pt>
                <c:pt idx="14243">
                  <c:v>0,00</c:v>
                </c:pt>
                <c:pt idx="14244">
                  <c:v>0,00</c:v>
                </c:pt>
                <c:pt idx="14245">
                  <c:v>0,00</c:v>
                </c:pt>
                <c:pt idx="14246">
                  <c:v>0,00</c:v>
                </c:pt>
                <c:pt idx="14247">
                  <c:v>0,00</c:v>
                </c:pt>
                <c:pt idx="14248">
                  <c:v>0,00</c:v>
                </c:pt>
                <c:pt idx="14249">
                  <c:v>0,00</c:v>
                </c:pt>
                <c:pt idx="14250">
                  <c:v>0,00</c:v>
                </c:pt>
                <c:pt idx="14251">
                  <c:v>0,00</c:v>
                </c:pt>
                <c:pt idx="14252">
                  <c:v>0,00</c:v>
                </c:pt>
                <c:pt idx="14253">
                  <c:v>0,00</c:v>
                </c:pt>
                <c:pt idx="14254">
                  <c:v>0,00</c:v>
                </c:pt>
                <c:pt idx="14255">
                  <c:v>0,00</c:v>
                </c:pt>
                <c:pt idx="14256">
                  <c:v>0,00</c:v>
                </c:pt>
                <c:pt idx="14257">
                  <c:v>0,00</c:v>
                </c:pt>
                <c:pt idx="14258">
                  <c:v>0,00</c:v>
                </c:pt>
                <c:pt idx="14259">
                  <c:v>0,00</c:v>
                </c:pt>
                <c:pt idx="14260">
                  <c:v>0,00</c:v>
                </c:pt>
                <c:pt idx="14261">
                  <c:v>0,00</c:v>
                </c:pt>
                <c:pt idx="14262">
                  <c:v>0,00</c:v>
                </c:pt>
                <c:pt idx="14263">
                  <c:v>0,00</c:v>
                </c:pt>
                <c:pt idx="14264">
                  <c:v>0,00</c:v>
                </c:pt>
                <c:pt idx="14265">
                  <c:v>0,00</c:v>
                </c:pt>
                <c:pt idx="14266">
                  <c:v>0,00</c:v>
                </c:pt>
                <c:pt idx="14267">
                  <c:v>0,00</c:v>
                </c:pt>
                <c:pt idx="14268">
                  <c:v>0,00</c:v>
                </c:pt>
                <c:pt idx="14269">
                  <c:v>0,00</c:v>
                </c:pt>
                <c:pt idx="14270">
                  <c:v>0,00</c:v>
                </c:pt>
                <c:pt idx="14271">
                  <c:v>0,00</c:v>
                </c:pt>
                <c:pt idx="14272">
                  <c:v>0,00</c:v>
                </c:pt>
                <c:pt idx="14273">
                  <c:v>0,00</c:v>
                </c:pt>
                <c:pt idx="14274">
                  <c:v>0,00</c:v>
                </c:pt>
                <c:pt idx="14275">
                  <c:v>0,00</c:v>
                </c:pt>
                <c:pt idx="14276">
                  <c:v>0,00</c:v>
                </c:pt>
                <c:pt idx="14277">
                  <c:v>0,00</c:v>
                </c:pt>
                <c:pt idx="14278">
                  <c:v>0,00</c:v>
                </c:pt>
                <c:pt idx="14279">
                  <c:v>0,00</c:v>
                </c:pt>
                <c:pt idx="14280">
                  <c:v>0,00</c:v>
                </c:pt>
                <c:pt idx="14281">
                  <c:v>0,00</c:v>
                </c:pt>
                <c:pt idx="14282">
                  <c:v>0,00</c:v>
                </c:pt>
                <c:pt idx="14283">
                  <c:v>0,00</c:v>
                </c:pt>
                <c:pt idx="14284">
                  <c:v>0,00</c:v>
                </c:pt>
                <c:pt idx="14285">
                  <c:v>0,00</c:v>
                </c:pt>
                <c:pt idx="14286">
                  <c:v>0,00</c:v>
                </c:pt>
                <c:pt idx="14287">
                  <c:v>0,00</c:v>
                </c:pt>
                <c:pt idx="14288">
                  <c:v>0,00</c:v>
                </c:pt>
                <c:pt idx="14289">
                  <c:v>0,00</c:v>
                </c:pt>
                <c:pt idx="14290">
                  <c:v>0,00</c:v>
                </c:pt>
                <c:pt idx="14291">
                  <c:v>0,00</c:v>
                </c:pt>
                <c:pt idx="14292">
                  <c:v>0,00</c:v>
                </c:pt>
                <c:pt idx="14293">
                  <c:v>0,00</c:v>
                </c:pt>
                <c:pt idx="14294">
                  <c:v>0,00</c:v>
                </c:pt>
                <c:pt idx="14295">
                  <c:v>0,00</c:v>
                </c:pt>
                <c:pt idx="14296">
                  <c:v>0,00</c:v>
                </c:pt>
                <c:pt idx="14297">
                  <c:v>0,00</c:v>
                </c:pt>
                <c:pt idx="14298">
                  <c:v>0,00</c:v>
                </c:pt>
                <c:pt idx="14299">
                  <c:v>0,00</c:v>
                </c:pt>
                <c:pt idx="14300">
                  <c:v>0,00</c:v>
                </c:pt>
                <c:pt idx="14301">
                  <c:v>0,00</c:v>
                </c:pt>
                <c:pt idx="14302">
                  <c:v>0,00</c:v>
                </c:pt>
                <c:pt idx="14303">
                  <c:v>0,00</c:v>
                </c:pt>
                <c:pt idx="14304">
                  <c:v>0,00</c:v>
                </c:pt>
                <c:pt idx="14305">
                  <c:v>0,00</c:v>
                </c:pt>
                <c:pt idx="14306">
                  <c:v>0,00</c:v>
                </c:pt>
                <c:pt idx="14307">
                  <c:v>0,00</c:v>
                </c:pt>
                <c:pt idx="14308">
                  <c:v>0,00</c:v>
                </c:pt>
                <c:pt idx="14309">
                  <c:v>0,00</c:v>
                </c:pt>
                <c:pt idx="14310">
                  <c:v>0,00</c:v>
                </c:pt>
                <c:pt idx="14311">
                  <c:v>0,00</c:v>
                </c:pt>
                <c:pt idx="14312">
                  <c:v>0,00</c:v>
                </c:pt>
                <c:pt idx="14313">
                  <c:v>0,00</c:v>
                </c:pt>
                <c:pt idx="14314">
                  <c:v>0,00</c:v>
                </c:pt>
                <c:pt idx="14315">
                  <c:v>0,00</c:v>
                </c:pt>
                <c:pt idx="14316">
                  <c:v>0,00</c:v>
                </c:pt>
                <c:pt idx="14317">
                  <c:v>0,00</c:v>
                </c:pt>
                <c:pt idx="14318">
                  <c:v>0,00</c:v>
                </c:pt>
                <c:pt idx="14319">
                  <c:v>0,00</c:v>
                </c:pt>
                <c:pt idx="14320">
                  <c:v>0,00</c:v>
                </c:pt>
                <c:pt idx="14321">
                  <c:v>0,00</c:v>
                </c:pt>
                <c:pt idx="14322">
                  <c:v>0,00</c:v>
                </c:pt>
                <c:pt idx="14323">
                  <c:v>0,00</c:v>
                </c:pt>
                <c:pt idx="14324">
                  <c:v>0,00</c:v>
                </c:pt>
                <c:pt idx="14325">
                  <c:v>0,00</c:v>
                </c:pt>
                <c:pt idx="14326">
                  <c:v>0,00</c:v>
                </c:pt>
                <c:pt idx="14327">
                  <c:v>0,00</c:v>
                </c:pt>
                <c:pt idx="14328">
                  <c:v>0,00</c:v>
                </c:pt>
                <c:pt idx="14329">
                  <c:v>0,00</c:v>
                </c:pt>
                <c:pt idx="14330">
                  <c:v>0,00</c:v>
                </c:pt>
                <c:pt idx="14331">
                  <c:v>0,00</c:v>
                </c:pt>
                <c:pt idx="14332">
                  <c:v>0,00</c:v>
                </c:pt>
                <c:pt idx="14333">
                  <c:v>0,00</c:v>
                </c:pt>
                <c:pt idx="14334">
                  <c:v>0,00</c:v>
                </c:pt>
                <c:pt idx="14335">
                  <c:v>0,00</c:v>
                </c:pt>
                <c:pt idx="14336">
                  <c:v>0,00</c:v>
                </c:pt>
                <c:pt idx="14337">
                  <c:v>0,00</c:v>
                </c:pt>
                <c:pt idx="14338">
                  <c:v>0,00</c:v>
                </c:pt>
                <c:pt idx="14339">
                  <c:v>0,00</c:v>
                </c:pt>
                <c:pt idx="14340">
                  <c:v>0,00</c:v>
                </c:pt>
                <c:pt idx="14341">
                  <c:v>0,00</c:v>
                </c:pt>
                <c:pt idx="14342">
                  <c:v>0,00</c:v>
                </c:pt>
                <c:pt idx="14343">
                  <c:v>0,00</c:v>
                </c:pt>
                <c:pt idx="14344">
                  <c:v>0,00</c:v>
                </c:pt>
                <c:pt idx="14345">
                  <c:v>0,00</c:v>
                </c:pt>
                <c:pt idx="14346">
                  <c:v>0,00</c:v>
                </c:pt>
                <c:pt idx="14347">
                  <c:v>0,00</c:v>
                </c:pt>
                <c:pt idx="14348">
                  <c:v>0,00</c:v>
                </c:pt>
                <c:pt idx="14349">
                  <c:v>0,00</c:v>
                </c:pt>
                <c:pt idx="14350">
                  <c:v>0,00</c:v>
                </c:pt>
                <c:pt idx="14351">
                  <c:v>0,00</c:v>
                </c:pt>
                <c:pt idx="14352">
                  <c:v>0,00</c:v>
                </c:pt>
                <c:pt idx="14353">
                  <c:v>0,00</c:v>
                </c:pt>
                <c:pt idx="14354">
                  <c:v>0,00</c:v>
                </c:pt>
                <c:pt idx="14355">
                  <c:v>0,00</c:v>
                </c:pt>
                <c:pt idx="14356">
                  <c:v>0,00</c:v>
                </c:pt>
                <c:pt idx="14357">
                  <c:v>0,00</c:v>
                </c:pt>
                <c:pt idx="14358">
                  <c:v>0,00</c:v>
                </c:pt>
                <c:pt idx="14359">
                  <c:v>0,00</c:v>
                </c:pt>
                <c:pt idx="14360">
                  <c:v>0,00</c:v>
                </c:pt>
                <c:pt idx="14361">
                  <c:v>0,00</c:v>
                </c:pt>
                <c:pt idx="14362">
                  <c:v>0,00</c:v>
                </c:pt>
                <c:pt idx="14363">
                  <c:v>0,00</c:v>
                </c:pt>
                <c:pt idx="14364">
                  <c:v>0,00</c:v>
                </c:pt>
                <c:pt idx="14365">
                  <c:v>0,00</c:v>
                </c:pt>
                <c:pt idx="14366">
                  <c:v>0,00</c:v>
                </c:pt>
                <c:pt idx="14367">
                  <c:v>0,00</c:v>
                </c:pt>
                <c:pt idx="14368">
                  <c:v>0,00</c:v>
                </c:pt>
                <c:pt idx="14369">
                  <c:v>0,00</c:v>
                </c:pt>
                <c:pt idx="14370">
                  <c:v>0,00</c:v>
                </c:pt>
                <c:pt idx="14371">
                  <c:v>0,00</c:v>
                </c:pt>
                <c:pt idx="14372">
                  <c:v>0,00</c:v>
                </c:pt>
                <c:pt idx="14373">
                  <c:v>0,00</c:v>
                </c:pt>
                <c:pt idx="14374">
                  <c:v>0,00</c:v>
                </c:pt>
                <c:pt idx="14375">
                  <c:v>0,00</c:v>
                </c:pt>
                <c:pt idx="14376">
                  <c:v>0,00</c:v>
                </c:pt>
                <c:pt idx="14377">
                  <c:v>0,00</c:v>
                </c:pt>
                <c:pt idx="14378">
                  <c:v>0,00</c:v>
                </c:pt>
                <c:pt idx="14379">
                  <c:v>0,00</c:v>
                </c:pt>
                <c:pt idx="14380">
                  <c:v>0,00</c:v>
                </c:pt>
                <c:pt idx="14381">
                  <c:v>0,00</c:v>
                </c:pt>
                <c:pt idx="14382">
                  <c:v>0,00</c:v>
                </c:pt>
                <c:pt idx="14383">
                  <c:v>0,00</c:v>
                </c:pt>
                <c:pt idx="14384">
                  <c:v>0,00</c:v>
                </c:pt>
                <c:pt idx="14385">
                  <c:v>0,00</c:v>
                </c:pt>
                <c:pt idx="14386">
                  <c:v>0,00</c:v>
                </c:pt>
                <c:pt idx="14387">
                  <c:v>0,00</c:v>
                </c:pt>
                <c:pt idx="14388">
                  <c:v>0,00</c:v>
                </c:pt>
                <c:pt idx="14389">
                  <c:v>0,00</c:v>
                </c:pt>
                <c:pt idx="14390">
                  <c:v>0,00</c:v>
                </c:pt>
                <c:pt idx="14391">
                  <c:v>0,00</c:v>
                </c:pt>
                <c:pt idx="14392">
                  <c:v>0,00</c:v>
                </c:pt>
                <c:pt idx="14393">
                  <c:v>0,00</c:v>
                </c:pt>
                <c:pt idx="14394">
                  <c:v>0,00</c:v>
                </c:pt>
                <c:pt idx="14395">
                  <c:v>0,00</c:v>
                </c:pt>
                <c:pt idx="14396">
                  <c:v>0,00</c:v>
                </c:pt>
                <c:pt idx="14397">
                  <c:v>0,00</c:v>
                </c:pt>
                <c:pt idx="14398">
                  <c:v>0,00</c:v>
                </c:pt>
                <c:pt idx="14399">
                  <c:v>0,00</c:v>
                </c:pt>
                <c:pt idx="14400">
                  <c:v>1</c:v>
                </c:pt>
                <c:pt idx="14401">
                  <c:v>2</c:v>
                </c:pt>
                <c:pt idx="14402">
                  <c:v>3</c:v>
                </c:pt>
                <c:pt idx="14403">
                  <c:v>4</c:v>
                </c:pt>
                <c:pt idx="14404">
                  <c:v>5</c:v>
                </c:pt>
                <c:pt idx="14405">
                  <c:v>6</c:v>
                </c:pt>
                <c:pt idx="14406">
                  <c:v>7</c:v>
                </c:pt>
                <c:pt idx="14407">
                  <c:v>8</c:v>
                </c:pt>
                <c:pt idx="14408">
                  <c:v>9</c:v>
                </c:pt>
                <c:pt idx="14409">
                  <c:v>10</c:v>
                </c:pt>
                <c:pt idx="14410">
                  <c:v>11</c:v>
                </c:pt>
                <c:pt idx="14411">
                  <c:v>12</c:v>
                </c:pt>
                <c:pt idx="14412">
                  <c:v>13</c:v>
                </c:pt>
                <c:pt idx="14413">
                  <c:v>14</c:v>
                </c:pt>
                <c:pt idx="14414">
                  <c:v>15</c:v>
                </c:pt>
                <c:pt idx="14415">
                  <c:v>16</c:v>
                </c:pt>
                <c:pt idx="14416">
                  <c:v>17</c:v>
                </c:pt>
                <c:pt idx="14417">
                  <c:v>18</c:v>
                </c:pt>
                <c:pt idx="14418">
                  <c:v>19</c:v>
                </c:pt>
                <c:pt idx="14419">
                  <c:v>20</c:v>
                </c:pt>
                <c:pt idx="14420">
                  <c:v>21</c:v>
                </c:pt>
                <c:pt idx="14421">
                  <c:v>22</c:v>
                </c:pt>
                <c:pt idx="14422">
                  <c:v>23</c:v>
                </c:pt>
                <c:pt idx="14423">
                  <c:v>24</c:v>
                </c:pt>
                <c:pt idx="14424">
                  <c:v>25</c:v>
                </c:pt>
                <c:pt idx="14425">
                  <c:v>26</c:v>
                </c:pt>
                <c:pt idx="14426">
                  <c:v>27</c:v>
                </c:pt>
                <c:pt idx="14427">
                  <c:v>28</c:v>
                </c:pt>
                <c:pt idx="14428">
                  <c:v>29</c:v>
                </c:pt>
                <c:pt idx="14429">
                  <c:v>30</c:v>
                </c:pt>
                <c:pt idx="14430">
                  <c:v>31</c:v>
                </c:pt>
                <c:pt idx="14431">
                  <c:v>32</c:v>
                </c:pt>
                <c:pt idx="14432">
                  <c:v>33</c:v>
                </c:pt>
                <c:pt idx="14433">
                  <c:v>34</c:v>
                </c:pt>
                <c:pt idx="14434">
                  <c:v>35</c:v>
                </c:pt>
                <c:pt idx="14435">
                  <c:v>36</c:v>
                </c:pt>
                <c:pt idx="14436">
                  <c:v>37</c:v>
                </c:pt>
                <c:pt idx="14437">
                  <c:v>38</c:v>
                </c:pt>
                <c:pt idx="14438">
                  <c:v>39</c:v>
                </c:pt>
                <c:pt idx="14439">
                  <c:v>40</c:v>
                </c:pt>
                <c:pt idx="14440">
                  <c:v>41</c:v>
                </c:pt>
                <c:pt idx="14441">
                  <c:v>42</c:v>
                </c:pt>
                <c:pt idx="14442">
                  <c:v>43</c:v>
                </c:pt>
                <c:pt idx="14443">
                  <c:v>44</c:v>
                </c:pt>
                <c:pt idx="14444">
                  <c:v>45</c:v>
                </c:pt>
                <c:pt idx="14445">
                  <c:v>46</c:v>
                </c:pt>
                <c:pt idx="14446">
                  <c:v>47</c:v>
                </c:pt>
                <c:pt idx="14447">
                  <c:v>48</c:v>
                </c:pt>
                <c:pt idx="14448">
                  <c:v>49</c:v>
                </c:pt>
                <c:pt idx="14449">
                  <c:v>50</c:v>
                </c:pt>
                <c:pt idx="14450">
                  <c:v>51</c:v>
                </c:pt>
                <c:pt idx="14451">
                  <c:v>52</c:v>
                </c:pt>
                <c:pt idx="14452">
                  <c:v>53</c:v>
                </c:pt>
                <c:pt idx="14453">
                  <c:v>54</c:v>
                </c:pt>
                <c:pt idx="14454">
                  <c:v>55</c:v>
                </c:pt>
                <c:pt idx="14455">
                  <c:v>56</c:v>
                </c:pt>
                <c:pt idx="14456">
                  <c:v>57</c:v>
                </c:pt>
                <c:pt idx="14457">
                  <c:v>58</c:v>
                </c:pt>
                <c:pt idx="14458">
                  <c:v>59</c:v>
                </c:pt>
                <c:pt idx="14459">
                  <c:v>60</c:v>
                </c:pt>
                <c:pt idx="14460">
                  <c:v>61</c:v>
                </c:pt>
                <c:pt idx="14461">
                  <c:v>62</c:v>
                </c:pt>
                <c:pt idx="14462">
                  <c:v>63</c:v>
                </c:pt>
                <c:pt idx="14463">
                  <c:v>64</c:v>
                </c:pt>
                <c:pt idx="14464">
                  <c:v>65</c:v>
                </c:pt>
                <c:pt idx="14465">
                  <c:v>66</c:v>
                </c:pt>
                <c:pt idx="14466">
                  <c:v>67</c:v>
                </c:pt>
                <c:pt idx="14467">
                  <c:v>68</c:v>
                </c:pt>
                <c:pt idx="14468">
                  <c:v>69</c:v>
                </c:pt>
                <c:pt idx="14469">
                  <c:v>70</c:v>
                </c:pt>
                <c:pt idx="14470">
                  <c:v>71</c:v>
                </c:pt>
                <c:pt idx="14471">
                  <c:v>72</c:v>
                </c:pt>
                <c:pt idx="14472">
                  <c:v>73</c:v>
                </c:pt>
                <c:pt idx="14473">
                  <c:v>74</c:v>
                </c:pt>
                <c:pt idx="14474">
                  <c:v>75</c:v>
                </c:pt>
                <c:pt idx="14475">
                  <c:v>76</c:v>
                </c:pt>
                <c:pt idx="14476">
                  <c:v>77</c:v>
                </c:pt>
                <c:pt idx="14477">
                  <c:v>78</c:v>
                </c:pt>
                <c:pt idx="14478">
                  <c:v>79</c:v>
                </c:pt>
                <c:pt idx="14479">
                  <c:v>80</c:v>
                </c:pt>
                <c:pt idx="14480">
                  <c:v>81</c:v>
                </c:pt>
                <c:pt idx="14481">
                  <c:v>82</c:v>
                </c:pt>
                <c:pt idx="14482">
                  <c:v>83</c:v>
                </c:pt>
                <c:pt idx="14483">
                  <c:v>84</c:v>
                </c:pt>
                <c:pt idx="14484">
                  <c:v>85</c:v>
                </c:pt>
                <c:pt idx="14485">
                  <c:v>86</c:v>
                </c:pt>
                <c:pt idx="14486">
                  <c:v>87</c:v>
                </c:pt>
                <c:pt idx="14487">
                  <c:v>88</c:v>
                </c:pt>
                <c:pt idx="14488">
                  <c:v>89</c:v>
                </c:pt>
                <c:pt idx="14489">
                  <c:v>90</c:v>
                </c:pt>
                <c:pt idx="14490">
                  <c:v>91</c:v>
                </c:pt>
                <c:pt idx="14491">
                  <c:v>92</c:v>
                </c:pt>
                <c:pt idx="14492">
                  <c:v>93</c:v>
                </c:pt>
                <c:pt idx="14493">
                  <c:v>94</c:v>
                </c:pt>
                <c:pt idx="14494">
                  <c:v>95</c:v>
                </c:pt>
                <c:pt idx="14495">
                  <c:v>96</c:v>
                </c:pt>
                <c:pt idx="14496">
                  <c:v>97</c:v>
                </c:pt>
                <c:pt idx="14497">
                  <c:v>98</c:v>
                </c:pt>
                <c:pt idx="14498">
                  <c:v>99</c:v>
                </c:pt>
                <c:pt idx="14499">
                  <c:v>100</c:v>
                </c:pt>
                <c:pt idx="14500">
                  <c:v>101</c:v>
                </c:pt>
                <c:pt idx="14501">
                  <c:v>102</c:v>
                </c:pt>
                <c:pt idx="14502">
                  <c:v>103</c:v>
                </c:pt>
                <c:pt idx="14503">
                  <c:v>104</c:v>
                </c:pt>
                <c:pt idx="14504">
                  <c:v>105</c:v>
                </c:pt>
                <c:pt idx="14505">
                  <c:v>106</c:v>
                </c:pt>
                <c:pt idx="14506">
                  <c:v>107</c:v>
                </c:pt>
                <c:pt idx="14507">
                  <c:v>108</c:v>
                </c:pt>
                <c:pt idx="14508">
                  <c:v>109</c:v>
                </c:pt>
                <c:pt idx="14509">
                  <c:v>110</c:v>
                </c:pt>
                <c:pt idx="14510">
                  <c:v>111</c:v>
                </c:pt>
                <c:pt idx="14511">
                  <c:v>112</c:v>
                </c:pt>
                <c:pt idx="14512">
                  <c:v>113</c:v>
                </c:pt>
                <c:pt idx="14513">
                  <c:v>114</c:v>
                </c:pt>
                <c:pt idx="14514">
                  <c:v>115</c:v>
                </c:pt>
                <c:pt idx="14515">
                  <c:v>116</c:v>
                </c:pt>
                <c:pt idx="14516">
                  <c:v>117</c:v>
                </c:pt>
                <c:pt idx="14517">
                  <c:v>118</c:v>
                </c:pt>
                <c:pt idx="14518">
                  <c:v>119</c:v>
                </c:pt>
                <c:pt idx="14519">
                  <c:v>120</c:v>
                </c:pt>
                <c:pt idx="14520">
                  <c:v>121</c:v>
                </c:pt>
                <c:pt idx="14521">
                  <c:v>122</c:v>
                </c:pt>
                <c:pt idx="14522">
                  <c:v>123</c:v>
                </c:pt>
                <c:pt idx="14523">
                  <c:v>124</c:v>
                </c:pt>
                <c:pt idx="14524">
                  <c:v>125</c:v>
                </c:pt>
                <c:pt idx="14525">
                  <c:v>126</c:v>
                </c:pt>
                <c:pt idx="14526">
                  <c:v>127</c:v>
                </c:pt>
                <c:pt idx="14527">
                  <c:v>128</c:v>
                </c:pt>
                <c:pt idx="14528">
                  <c:v>129</c:v>
                </c:pt>
                <c:pt idx="14529">
                  <c:v>130</c:v>
                </c:pt>
                <c:pt idx="14530">
                  <c:v>131</c:v>
                </c:pt>
                <c:pt idx="14531">
                  <c:v>132</c:v>
                </c:pt>
                <c:pt idx="14532">
                  <c:v>133</c:v>
                </c:pt>
                <c:pt idx="14533">
                  <c:v>134</c:v>
                </c:pt>
                <c:pt idx="14534">
                  <c:v>135</c:v>
                </c:pt>
                <c:pt idx="14535">
                  <c:v>136</c:v>
                </c:pt>
                <c:pt idx="14536">
                  <c:v>137</c:v>
                </c:pt>
                <c:pt idx="14537">
                  <c:v>138</c:v>
                </c:pt>
                <c:pt idx="14538">
                  <c:v>139</c:v>
                </c:pt>
                <c:pt idx="14539">
                  <c:v>140</c:v>
                </c:pt>
                <c:pt idx="14540">
                  <c:v>141</c:v>
                </c:pt>
                <c:pt idx="14541">
                  <c:v>142</c:v>
                </c:pt>
                <c:pt idx="14542">
                  <c:v/>
                </c:pt>
                <c:pt idx="14543">
                  <c:v/>
                </c:pt>
                <c:pt idx="14544">
                  <c:v/>
                </c:pt>
                <c:pt idx="14545">
                  <c:v/>
                </c:pt>
                <c:pt idx="14546">
                  <c:v/>
                </c:pt>
                <c:pt idx="14547">
                  <c:v/>
                </c:pt>
                <c:pt idx="14548">
                  <c:v/>
                </c:pt>
                <c:pt idx="14549">
                  <c:v/>
                </c:pt>
                <c:pt idx="14550">
                  <c:v/>
                </c:pt>
                <c:pt idx="14551">
                  <c:v/>
                </c:pt>
                <c:pt idx="14552">
                  <c:v/>
                </c:pt>
                <c:pt idx="14553">
                  <c:v/>
                </c:pt>
                <c:pt idx="14554">
                  <c:v/>
                </c:pt>
                <c:pt idx="14555">
                  <c:v/>
                </c:pt>
                <c:pt idx="14556">
                  <c:v/>
                </c:pt>
                <c:pt idx="14557">
                  <c:v/>
                </c:pt>
                <c:pt idx="14558">
                  <c:v/>
                </c:pt>
                <c:pt idx="14559">
                  <c:v/>
                </c:pt>
                <c:pt idx="14560">
                  <c:v/>
                </c:pt>
                <c:pt idx="14561">
                  <c:v/>
                </c:pt>
                <c:pt idx="14562">
                  <c:v/>
                </c:pt>
                <c:pt idx="14563">
                  <c:v/>
                </c:pt>
                <c:pt idx="14564">
                  <c:v/>
                </c:pt>
                <c:pt idx="14565">
                  <c:v/>
                </c:pt>
                <c:pt idx="14566">
                  <c:v/>
                </c:pt>
                <c:pt idx="14567">
                  <c:v/>
                </c:pt>
                <c:pt idx="14568">
                  <c:v/>
                </c:pt>
                <c:pt idx="14569">
                  <c:v/>
                </c:pt>
                <c:pt idx="14570">
                  <c:v/>
                </c:pt>
                <c:pt idx="14571">
                  <c:v/>
                </c:pt>
                <c:pt idx="14572">
                  <c:v/>
                </c:pt>
                <c:pt idx="14573">
                  <c:v/>
                </c:pt>
                <c:pt idx="14574">
                  <c:v/>
                </c:pt>
                <c:pt idx="14575">
                  <c:v/>
                </c:pt>
                <c:pt idx="14576">
                  <c:v/>
                </c:pt>
                <c:pt idx="14577">
                  <c:v/>
                </c:pt>
                <c:pt idx="14578">
                  <c:v/>
                </c:pt>
                <c:pt idx="14579">
                  <c:v/>
                </c:pt>
                <c:pt idx="14580">
                  <c:v/>
                </c:pt>
                <c:pt idx="14581">
                  <c:v/>
                </c:pt>
                <c:pt idx="14582">
                  <c:v/>
                </c:pt>
                <c:pt idx="14583">
                  <c:v/>
                </c:pt>
                <c:pt idx="14584">
                  <c:v/>
                </c:pt>
                <c:pt idx="14585">
                  <c:v/>
                </c:pt>
                <c:pt idx="14586">
                  <c:v/>
                </c:pt>
                <c:pt idx="14587">
                  <c:v/>
                </c:pt>
                <c:pt idx="14588">
                  <c:v/>
                </c:pt>
                <c:pt idx="14589">
                  <c:v/>
                </c:pt>
                <c:pt idx="14590">
                  <c:v/>
                </c:pt>
                <c:pt idx="14591">
                  <c:v/>
                </c:pt>
                <c:pt idx="14592">
                  <c:v/>
                </c:pt>
                <c:pt idx="14593">
                  <c:v/>
                </c:pt>
                <c:pt idx="14594">
                  <c:v/>
                </c:pt>
                <c:pt idx="14595">
                  <c:v/>
                </c:pt>
                <c:pt idx="14596">
                  <c:v/>
                </c:pt>
                <c:pt idx="14597">
                  <c:v/>
                </c:pt>
                <c:pt idx="14598">
                  <c:v/>
                </c:pt>
                <c:pt idx="14599">
                  <c:v/>
                </c:pt>
                <c:pt idx="14600">
                  <c:v/>
                </c:pt>
                <c:pt idx="14601">
                  <c:v/>
                </c:pt>
                <c:pt idx="14602">
                  <c:v/>
                </c:pt>
                <c:pt idx="14603">
                  <c:v/>
                </c:pt>
                <c:pt idx="14604">
                  <c:v/>
                </c:pt>
                <c:pt idx="14605">
                  <c:v/>
                </c:pt>
                <c:pt idx="14606">
                  <c:v/>
                </c:pt>
                <c:pt idx="14607">
                  <c:v/>
                </c:pt>
                <c:pt idx="14608">
                  <c:v/>
                </c:pt>
                <c:pt idx="14609">
                  <c:v/>
                </c:pt>
                <c:pt idx="14610">
                  <c:v/>
                </c:pt>
                <c:pt idx="14611">
                  <c:v/>
                </c:pt>
                <c:pt idx="14612">
                  <c:v/>
                </c:pt>
                <c:pt idx="14613">
                  <c:v/>
                </c:pt>
                <c:pt idx="14614">
                  <c:v/>
                </c:pt>
                <c:pt idx="14615">
                  <c:v/>
                </c:pt>
                <c:pt idx="14616">
                  <c:v/>
                </c:pt>
                <c:pt idx="14617">
                  <c:v/>
                </c:pt>
                <c:pt idx="14618">
                  <c:v/>
                </c:pt>
                <c:pt idx="14619">
                  <c:v/>
                </c:pt>
                <c:pt idx="14620">
                  <c:v/>
                </c:pt>
                <c:pt idx="14621">
                  <c:v/>
                </c:pt>
                <c:pt idx="14622">
                  <c:v/>
                </c:pt>
                <c:pt idx="14623">
                  <c:v/>
                </c:pt>
                <c:pt idx="14624">
                  <c:v/>
                </c:pt>
                <c:pt idx="14625">
                  <c:v/>
                </c:pt>
                <c:pt idx="14626">
                  <c:v/>
                </c:pt>
                <c:pt idx="14627">
                  <c:v/>
                </c:pt>
                <c:pt idx="14628">
                  <c:v/>
                </c:pt>
                <c:pt idx="14629">
                  <c:v/>
                </c:pt>
                <c:pt idx="14630">
                  <c:v/>
                </c:pt>
                <c:pt idx="14631">
                  <c:v/>
                </c:pt>
                <c:pt idx="14632">
                  <c:v/>
                </c:pt>
                <c:pt idx="14633">
                  <c:v/>
                </c:pt>
                <c:pt idx="14634">
                  <c:v/>
                </c:pt>
                <c:pt idx="14635">
                  <c:v/>
                </c:pt>
                <c:pt idx="14636">
                  <c:v/>
                </c:pt>
                <c:pt idx="14637">
                  <c:v/>
                </c:pt>
                <c:pt idx="14638">
                  <c:v/>
                </c:pt>
                <c:pt idx="14639">
                  <c:v/>
                </c:pt>
                <c:pt idx="14640">
                  <c:v/>
                </c:pt>
                <c:pt idx="14641">
                  <c:v/>
                </c:pt>
                <c:pt idx="14642">
                  <c:v/>
                </c:pt>
                <c:pt idx="14643">
                  <c:v/>
                </c:pt>
                <c:pt idx="14644">
                  <c:v/>
                </c:pt>
                <c:pt idx="14645">
                  <c:v/>
                </c:pt>
                <c:pt idx="14646">
                  <c:v/>
                </c:pt>
                <c:pt idx="14647">
                  <c:v/>
                </c:pt>
                <c:pt idx="14648">
                  <c:v/>
                </c:pt>
                <c:pt idx="14649">
                  <c:v/>
                </c:pt>
                <c:pt idx="14650">
                  <c:v/>
                </c:pt>
                <c:pt idx="14651">
                  <c:v/>
                </c:pt>
                <c:pt idx="14652">
                  <c:v/>
                </c:pt>
                <c:pt idx="14653">
                  <c:v/>
                </c:pt>
                <c:pt idx="14654">
                  <c:v/>
                </c:pt>
                <c:pt idx="14655">
                  <c:v/>
                </c:pt>
                <c:pt idx="14656">
                  <c:v/>
                </c:pt>
                <c:pt idx="14657">
                  <c:v/>
                </c:pt>
                <c:pt idx="14658">
                  <c:v/>
                </c:pt>
                <c:pt idx="14659">
                  <c:v/>
                </c:pt>
                <c:pt idx="14660">
                  <c:v/>
                </c:pt>
                <c:pt idx="14661">
                  <c:v/>
                </c:pt>
                <c:pt idx="14662">
                  <c:v/>
                </c:pt>
                <c:pt idx="14663">
                  <c:v/>
                </c:pt>
                <c:pt idx="14664">
                  <c:v/>
                </c:pt>
                <c:pt idx="14665">
                  <c:v/>
                </c:pt>
                <c:pt idx="14666">
                  <c:v/>
                </c:pt>
                <c:pt idx="14667">
                  <c:v/>
                </c:pt>
                <c:pt idx="14668">
                  <c:v/>
                </c:pt>
                <c:pt idx="14669">
                  <c:v/>
                </c:pt>
                <c:pt idx="14670">
                  <c:v/>
                </c:pt>
                <c:pt idx="14671">
                  <c:v/>
                </c:pt>
                <c:pt idx="14672">
                  <c:v/>
                </c:pt>
                <c:pt idx="14673">
                  <c:v/>
                </c:pt>
                <c:pt idx="14674">
                  <c:v/>
                </c:pt>
                <c:pt idx="14675">
                  <c:v/>
                </c:pt>
                <c:pt idx="14676">
                  <c:v/>
                </c:pt>
                <c:pt idx="14677">
                  <c:v/>
                </c:pt>
                <c:pt idx="14678">
                  <c:v/>
                </c:pt>
                <c:pt idx="14679">
                  <c:v/>
                </c:pt>
                <c:pt idx="14680">
                  <c:v/>
                </c:pt>
                <c:pt idx="14681">
                  <c:v/>
                </c:pt>
                <c:pt idx="14682">
                  <c:v/>
                </c:pt>
                <c:pt idx="14683">
                  <c:v/>
                </c:pt>
                <c:pt idx="14684">
                  <c:v/>
                </c:pt>
                <c:pt idx="14685">
                  <c:v/>
                </c:pt>
                <c:pt idx="14686">
                  <c:v/>
                </c:pt>
                <c:pt idx="14687">
                  <c:v/>
                </c:pt>
                <c:pt idx="14688">
                  <c:v/>
                </c:pt>
                <c:pt idx="14689">
                  <c:v/>
                </c:pt>
                <c:pt idx="14690">
                  <c:v/>
                </c:pt>
                <c:pt idx="14691">
                  <c:v/>
                </c:pt>
                <c:pt idx="14692">
                  <c:v/>
                </c:pt>
                <c:pt idx="14693">
                  <c:v/>
                </c:pt>
                <c:pt idx="14694">
                  <c:v/>
                </c:pt>
                <c:pt idx="14695">
                  <c:v/>
                </c:pt>
                <c:pt idx="14696">
                  <c:v/>
                </c:pt>
                <c:pt idx="14697">
                  <c:v/>
                </c:pt>
                <c:pt idx="14698">
                  <c:v/>
                </c:pt>
                <c:pt idx="14699">
                  <c:v/>
                </c:pt>
                <c:pt idx="14700">
                  <c:v/>
                </c:pt>
                <c:pt idx="14701">
                  <c:v/>
                </c:pt>
                <c:pt idx="14702">
                  <c:v/>
                </c:pt>
                <c:pt idx="14703">
                  <c:v/>
                </c:pt>
                <c:pt idx="14704">
                  <c:v/>
                </c:pt>
                <c:pt idx="14705">
                  <c:v/>
                </c:pt>
                <c:pt idx="14706">
                  <c:v/>
                </c:pt>
                <c:pt idx="14707">
                  <c:v/>
                </c:pt>
                <c:pt idx="14708">
                  <c:v/>
                </c:pt>
                <c:pt idx="14709">
                  <c:v/>
                </c:pt>
                <c:pt idx="14710">
                  <c:v/>
                </c:pt>
                <c:pt idx="14711">
                  <c:v/>
                </c:pt>
                <c:pt idx="14712">
                  <c:v/>
                </c:pt>
                <c:pt idx="14713">
                  <c:v/>
                </c:pt>
                <c:pt idx="14714">
                  <c:v/>
                </c:pt>
                <c:pt idx="14715">
                  <c:v/>
                </c:pt>
                <c:pt idx="14716">
                  <c:v/>
                </c:pt>
                <c:pt idx="14717">
                  <c:v/>
                </c:pt>
                <c:pt idx="14718">
                  <c:v/>
                </c:pt>
                <c:pt idx="14719">
                  <c:v/>
                </c:pt>
                <c:pt idx="14720">
                  <c:v/>
                </c:pt>
                <c:pt idx="14721">
                  <c:v/>
                </c:pt>
                <c:pt idx="14722">
                  <c:v/>
                </c:pt>
                <c:pt idx="14723">
                  <c:v/>
                </c:pt>
                <c:pt idx="14724">
                  <c:v/>
                </c:pt>
                <c:pt idx="14725">
                  <c:v/>
                </c:pt>
                <c:pt idx="14726">
                  <c:v/>
                </c:pt>
                <c:pt idx="14727">
                  <c:v/>
                </c:pt>
                <c:pt idx="14728">
                  <c:v/>
                </c:pt>
                <c:pt idx="14729">
                  <c:v/>
                </c:pt>
                <c:pt idx="14730">
                  <c:v/>
                </c:pt>
                <c:pt idx="14731">
                  <c:v/>
                </c:pt>
                <c:pt idx="14732">
                  <c:v/>
                </c:pt>
                <c:pt idx="14733">
                  <c:v/>
                </c:pt>
                <c:pt idx="14734">
                  <c:v/>
                </c:pt>
                <c:pt idx="14735">
                  <c:v/>
                </c:pt>
                <c:pt idx="14736">
                  <c:v/>
                </c:pt>
                <c:pt idx="14737">
                  <c:v/>
                </c:pt>
                <c:pt idx="14738">
                  <c:v/>
                </c:pt>
                <c:pt idx="14739">
                  <c:v/>
                </c:pt>
                <c:pt idx="14740">
                  <c:v/>
                </c:pt>
                <c:pt idx="14741">
                  <c:v/>
                </c:pt>
                <c:pt idx="14742">
                  <c:v/>
                </c:pt>
                <c:pt idx="14743">
                  <c:v/>
                </c:pt>
                <c:pt idx="14744">
                  <c:v/>
                </c:pt>
                <c:pt idx="14745">
                  <c:v/>
                </c:pt>
                <c:pt idx="14746">
                  <c:v/>
                </c:pt>
                <c:pt idx="14747">
                  <c:v/>
                </c:pt>
                <c:pt idx="14748">
                  <c:v/>
                </c:pt>
                <c:pt idx="14749">
                  <c:v/>
                </c:pt>
                <c:pt idx="14750">
                  <c:v/>
                </c:pt>
                <c:pt idx="14751">
                  <c:v/>
                </c:pt>
                <c:pt idx="14752">
                  <c:v/>
                </c:pt>
                <c:pt idx="14753">
                  <c:v/>
                </c:pt>
                <c:pt idx="14754">
                  <c:v/>
                </c:pt>
                <c:pt idx="14755">
                  <c:v/>
                </c:pt>
                <c:pt idx="14756">
                  <c:v/>
                </c:pt>
                <c:pt idx="14757">
                  <c:v/>
                </c:pt>
                <c:pt idx="14758">
                  <c:v/>
                </c:pt>
                <c:pt idx="14759">
                  <c:v/>
                </c:pt>
                <c:pt idx="14760">
                  <c:v/>
                </c:pt>
                <c:pt idx="14761">
                  <c:v/>
                </c:pt>
                <c:pt idx="14762">
                  <c:v/>
                </c:pt>
                <c:pt idx="14763">
                  <c:v/>
                </c:pt>
                <c:pt idx="14764">
                  <c:v/>
                </c:pt>
                <c:pt idx="14765">
                  <c:v/>
                </c:pt>
                <c:pt idx="14766">
                  <c:v/>
                </c:pt>
                <c:pt idx="14767">
                  <c:v/>
                </c:pt>
                <c:pt idx="14768">
                  <c:v/>
                </c:pt>
                <c:pt idx="14769">
                  <c:v/>
                </c:pt>
                <c:pt idx="14770">
                  <c:v/>
                </c:pt>
                <c:pt idx="14771">
                  <c:v/>
                </c:pt>
                <c:pt idx="14772">
                  <c:v/>
                </c:pt>
                <c:pt idx="14773">
                  <c:v/>
                </c:pt>
                <c:pt idx="14774">
                  <c:v/>
                </c:pt>
                <c:pt idx="14775">
                  <c:v/>
                </c:pt>
                <c:pt idx="14776">
                  <c:v/>
                </c:pt>
                <c:pt idx="14777">
                  <c:v/>
                </c:pt>
                <c:pt idx="14778">
                  <c:v/>
                </c:pt>
                <c:pt idx="14779">
                  <c:v/>
                </c:pt>
                <c:pt idx="14780">
                  <c:v/>
                </c:pt>
                <c:pt idx="14781">
                  <c:v/>
                </c:pt>
                <c:pt idx="14782">
                  <c:v/>
                </c:pt>
                <c:pt idx="14783">
                  <c:v/>
                </c:pt>
                <c:pt idx="14784">
                  <c:v/>
                </c:pt>
                <c:pt idx="14785">
                  <c:v/>
                </c:pt>
                <c:pt idx="14786">
                  <c:v/>
                </c:pt>
                <c:pt idx="14787">
                  <c:v/>
                </c:pt>
                <c:pt idx="14788">
                  <c:v/>
                </c:pt>
                <c:pt idx="14789">
                  <c:v/>
                </c:pt>
                <c:pt idx="14790">
                  <c:v/>
                </c:pt>
                <c:pt idx="14791">
                  <c:v/>
                </c:pt>
                <c:pt idx="14792">
                  <c:v/>
                </c:pt>
                <c:pt idx="14793">
                  <c:v/>
                </c:pt>
                <c:pt idx="14794">
                  <c:v/>
                </c:pt>
                <c:pt idx="14795">
                  <c:v/>
                </c:pt>
                <c:pt idx="14796">
                  <c:v/>
                </c:pt>
                <c:pt idx="14797">
                  <c:v/>
                </c:pt>
                <c:pt idx="14798">
                  <c:v/>
                </c:pt>
                <c:pt idx="14799">
                  <c:v/>
                </c:pt>
                <c:pt idx="14800">
                  <c:v/>
                </c:pt>
                <c:pt idx="14801">
                  <c:v/>
                </c:pt>
                <c:pt idx="14802">
                  <c:v/>
                </c:pt>
                <c:pt idx="14803">
                  <c:v/>
                </c:pt>
                <c:pt idx="14804">
                  <c:v/>
                </c:pt>
                <c:pt idx="14805">
                  <c:v/>
                </c:pt>
                <c:pt idx="14806">
                  <c:v/>
                </c:pt>
                <c:pt idx="14807">
                  <c:v/>
                </c:pt>
                <c:pt idx="14808">
                  <c:v/>
                </c:pt>
                <c:pt idx="14809">
                  <c:v/>
                </c:pt>
                <c:pt idx="14810">
                  <c:v/>
                </c:pt>
                <c:pt idx="14811">
                  <c:v/>
                </c:pt>
                <c:pt idx="14812">
                  <c:v/>
                </c:pt>
                <c:pt idx="14813">
                  <c:v/>
                </c:pt>
                <c:pt idx="14814">
                  <c:v/>
                </c:pt>
                <c:pt idx="14815">
                  <c:v/>
                </c:pt>
                <c:pt idx="14816">
                  <c:v/>
                </c:pt>
                <c:pt idx="14817">
                  <c:v/>
                </c:pt>
                <c:pt idx="14818">
                  <c:v/>
                </c:pt>
                <c:pt idx="14819">
                  <c:v/>
                </c:pt>
                <c:pt idx="14820">
                  <c:v/>
                </c:pt>
                <c:pt idx="14821">
                  <c:v/>
                </c:pt>
                <c:pt idx="14822">
                  <c:v/>
                </c:pt>
                <c:pt idx="14823">
                  <c:v/>
                </c:pt>
                <c:pt idx="14824">
                  <c:v/>
                </c:pt>
                <c:pt idx="14825">
                  <c:v/>
                </c:pt>
                <c:pt idx="14826">
                  <c:v/>
                </c:pt>
                <c:pt idx="14827">
                  <c:v/>
                </c:pt>
                <c:pt idx="14828">
                  <c:v/>
                </c:pt>
                <c:pt idx="14829">
                  <c:v/>
                </c:pt>
                <c:pt idx="14830">
                  <c:v/>
                </c:pt>
                <c:pt idx="14831">
                  <c:v/>
                </c:pt>
                <c:pt idx="14832">
                  <c:v/>
                </c:pt>
                <c:pt idx="14833">
                  <c:v/>
                </c:pt>
                <c:pt idx="14834">
                  <c:v/>
                </c:pt>
                <c:pt idx="14835">
                  <c:v/>
                </c:pt>
                <c:pt idx="14836">
                  <c:v/>
                </c:pt>
                <c:pt idx="14837">
                  <c:v/>
                </c:pt>
                <c:pt idx="14838">
                  <c:v/>
                </c:pt>
                <c:pt idx="14839">
                  <c:v/>
                </c:pt>
                <c:pt idx="14840">
                  <c:v/>
                </c:pt>
                <c:pt idx="14841">
                  <c:v/>
                </c:pt>
                <c:pt idx="14842">
                  <c:v/>
                </c:pt>
                <c:pt idx="14843">
                  <c:v/>
                </c:pt>
                <c:pt idx="14844">
                  <c:v/>
                </c:pt>
                <c:pt idx="14845">
                  <c:v/>
                </c:pt>
                <c:pt idx="14846">
                  <c:v/>
                </c:pt>
                <c:pt idx="14847">
                  <c:v/>
                </c:pt>
                <c:pt idx="14848">
                  <c:v/>
                </c:pt>
                <c:pt idx="14849">
                  <c:v/>
                </c:pt>
                <c:pt idx="14850">
                  <c:v/>
                </c:pt>
                <c:pt idx="14851">
                  <c:v/>
                </c:pt>
                <c:pt idx="14852">
                  <c:v/>
                </c:pt>
                <c:pt idx="14853">
                  <c:v/>
                </c:pt>
                <c:pt idx="14854">
                  <c:v/>
                </c:pt>
                <c:pt idx="14855">
                  <c:v/>
                </c:pt>
                <c:pt idx="14856">
                  <c:v/>
                </c:pt>
                <c:pt idx="14857">
                  <c:v/>
                </c:pt>
                <c:pt idx="14858">
                  <c:v/>
                </c:pt>
                <c:pt idx="14859">
                  <c:v/>
                </c:pt>
                <c:pt idx="14860">
                  <c:v/>
                </c:pt>
                <c:pt idx="14861">
                  <c:v/>
                </c:pt>
                <c:pt idx="14862">
                  <c:v/>
                </c:pt>
                <c:pt idx="14863">
                  <c:v/>
                </c:pt>
                <c:pt idx="14864">
                  <c:v/>
                </c:pt>
                <c:pt idx="14865">
                  <c:v/>
                </c:pt>
                <c:pt idx="14866">
                  <c:v/>
                </c:pt>
                <c:pt idx="14867">
                  <c:v/>
                </c:pt>
                <c:pt idx="14868">
                  <c:v/>
                </c:pt>
                <c:pt idx="14869">
                  <c:v/>
                </c:pt>
                <c:pt idx="14870">
                  <c:v/>
                </c:pt>
                <c:pt idx="14871">
                  <c:v/>
                </c:pt>
                <c:pt idx="14872">
                  <c:v/>
                </c:pt>
                <c:pt idx="14873">
                  <c:v/>
                </c:pt>
                <c:pt idx="14874">
                  <c:v/>
                </c:pt>
                <c:pt idx="14875">
                  <c:v/>
                </c:pt>
                <c:pt idx="14876">
                  <c:v/>
                </c:pt>
                <c:pt idx="14877">
                  <c:v/>
                </c:pt>
                <c:pt idx="14878">
                  <c:v/>
                </c:pt>
                <c:pt idx="14879">
                  <c:v/>
                </c:pt>
                <c:pt idx="14880">
                  <c:v/>
                </c:pt>
                <c:pt idx="14881">
                  <c:v/>
                </c:pt>
                <c:pt idx="14882">
                  <c:v/>
                </c:pt>
                <c:pt idx="14883">
                  <c:v/>
                </c:pt>
                <c:pt idx="14884">
                  <c:v/>
                </c:pt>
                <c:pt idx="14885">
                  <c:v/>
                </c:pt>
                <c:pt idx="14886">
                  <c:v/>
                </c:pt>
                <c:pt idx="14887">
                  <c:v/>
                </c:pt>
                <c:pt idx="14888">
                  <c:v/>
                </c:pt>
                <c:pt idx="14889">
                  <c:v/>
                </c:pt>
                <c:pt idx="14890">
                  <c:v/>
                </c:pt>
                <c:pt idx="14891">
                  <c:v/>
                </c:pt>
                <c:pt idx="14892">
                  <c:v/>
                </c:pt>
                <c:pt idx="14893">
                  <c:v/>
                </c:pt>
                <c:pt idx="14894">
                  <c:v/>
                </c:pt>
                <c:pt idx="14895">
                  <c:v/>
                </c:pt>
                <c:pt idx="14896">
                  <c:v/>
                </c:pt>
                <c:pt idx="14897">
                  <c:v/>
                </c:pt>
                <c:pt idx="14898">
                  <c:v/>
                </c:pt>
                <c:pt idx="14899">
                  <c:v/>
                </c:pt>
                <c:pt idx="14900">
                  <c:v/>
                </c:pt>
                <c:pt idx="14901">
                  <c:v/>
                </c:pt>
                <c:pt idx="14902">
                  <c:v/>
                </c:pt>
                <c:pt idx="14903">
                  <c:v/>
                </c:pt>
                <c:pt idx="14904">
                  <c:v/>
                </c:pt>
                <c:pt idx="14905">
                  <c:v/>
                </c:pt>
                <c:pt idx="14906">
                  <c:v/>
                </c:pt>
                <c:pt idx="14907">
                  <c:v/>
                </c:pt>
                <c:pt idx="14908">
                  <c:v/>
                </c:pt>
                <c:pt idx="14909">
                  <c:v/>
                </c:pt>
                <c:pt idx="14910">
                  <c:v/>
                </c:pt>
                <c:pt idx="14911">
                  <c:v/>
                </c:pt>
                <c:pt idx="14912">
                  <c:v/>
                </c:pt>
                <c:pt idx="14913">
                  <c:v/>
                </c:pt>
                <c:pt idx="14914">
                  <c:v/>
                </c:pt>
                <c:pt idx="14915">
                  <c:v/>
                </c:pt>
                <c:pt idx="14916">
                  <c:v/>
                </c:pt>
                <c:pt idx="14917">
                  <c:v/>
                </c:pt>
                <c:pt idx="14918">
                  <c:v/>
                </c:pt>
                <c:pt idx="14919">
                  <c:v/>
                </c:pt>
                <c:pt idx="14920">
                  <c:v/>
                </c:pt>
                <c:pt idx="14921">
                  <c:v/>
                </c:pt>
                <c:pt idx="14922">
                  <c:v/>
                </c:pt>
                <c:pt idx="14923">
                  <c:v/>
                </c:pt>
                <c:pt idx="14924">
                  <c:v/>
                </c:pt>
                <c:pt idx="14925">
                  <c:v/>
                </c:pt>
                <c:pt idx="14926">
                  <c:v/>
                </c:pt>
                <c:pt idx="14927">
                  <c:v/>
                </c:pt>
                <c:pt idx="14928">
                  <c:v/>
                </c:pt>
                <c:pt idx="14929">
                  <c:v/>
                </c:pt>
                <c:pt idx="14930">
                  <c:v/>
                </c:pt>
                <c:pt idx="14931">
                  <c:v/>
                </c:pt>
                <c:pt idx="14932">
                  <c:v/>
                </c:pt>
                <c:pt idx="14933">
                  <c:v/>
                </c:pt>
                <c:pt idx="14934">
                  <c:v/>
                </c:pt>
                <c:pt idx="14935">
                  <c:v/>
                </c:pt>
                <c:pt idx="14936">
                  <c:v/>
                </c:pt>
                <c:pt idx="14937">
                  <c:v/>
                </c:pt>
                <c:pt idx="14938">
                  <c:v/>
                </c:pt>
                <c:pt idx="14939">
                  <c:v/>
                </c:pt>
                <c:pt idx="14940">
                  <c:v/>
                </c:pt>
                <c:pt idx="14941">
                  <c:v/>
                </c:pt>
                <c:pt idx="14942">
                  <c:v/>
                </c:pt>
                <c:pt idx="14943">
                  <c:v/>
                </c:pt>
                <c:pt idx="14944">
                  <c:v/>
                </c:pt>
                <c:pt idx="14945">
                  <c:v/>
                </c:pt>
                <c:pt idx="14946">
                  <c:v/>
                </c:pt>
                <c:pt idx="14947">
                  <c:v/>
                </c:pt>
                <c:pt idx="14948">
                  <c:v/>
                </c:pt>
                <c:pt idx="14949">
                  <c:v/>
                </c:pt>
                <c:pt idx="14950">
                  <c:v/>
                </c:pt>
                <c:pt idx="14951">
                  <c:v/>
                </c:pt>
                <c:pt idx="14952">
                  <c:v/>
                </c:pt>
                <c:pt idx="14953">
                  <c:v/>
                </c:pt>
                <c:pt idx="14954">
                  <c:v/>
                </c:pt>
                <c:pt idx="14955">
                  <c:v/>
                </c:pt>
                <c:pt idx="14956">
                  <c:v/>
                </c:pt>
                <c:pt idx="14957">
                  <c:v/>
                </c:pt>
                <c:pt idx="14958">
                  <c:v/>
                </c:pt>
                <c:pt idx="14959">
                  <c:v/>
                </c:pt>
                <c:pt idx="14960">
                  <c:v/>
                </c:pt>
                <c:pt idx="14961">
                  <c:v/>
                </c:pt>
                <c:pt idx="14962">
                  <c:v/>
                </c:pt>
                <c:pt idx="14963">
                  <c:v/>
                </c:pt>
                <c:pt idx="14964">
                  <c:v/>
                </c:pt>
                <c:pt idx="14965">
                  <c:v/>
                </c:pt>
                <c:pt idx="14966">
                  <c:v/>
                </c:pt>
                <c:pt idx="14967">
                  <c:v/>
                </c:pt>
                <c:pt idx="14968">
                  <c:v/>
                </c:pt>
                <c:pt idx="14969">
                  <c:v/>
                </c:pt>
                <c:pt idx="14970">
                  <c:v/>
                </c:pt>
                <c:pt idx="14971">
                  <c:v/>
                </c:pt>
                <c:pt idx="14972">
                  <c:v/>
                </c:pt>
                <c:pt idx="14973">
                  <c:v/>
                </c:pt>
                <c:pt idx="14974">
                  <c:v/>
                </c:pt>
                <c:pt idx="14975">
                  <c:v/>
                </c:pt>
                <c:pt idx="14976">
                  <c:v/>
                </c:pt>
                <c:pt idx="14977">
                  <c:v/>
                </c:pt>
                <c:pt idx="14978">
                  <c:v/>
                </c:pt>
                <c:pt idx="14979">
                  <c:v/>
                </c:pt>
                <c:pt idx="14980">
                  <c:v/>
                </c:pt>
                <c:pt idx="14981">
                  <c:v/>
                </c:pt>
                <c:pt idx="14982">
                  <c:v/>
                </c:pt>
                <c:pt idx="14983">
                  <c:v/>
                </c:pt>
                <c:pt idx="14984">
                  <c:v/>
                </c:pt>
                <c:pt idx="14985">
                  <c:v/>
                </c:pt>
                <c:pt idx="14986">
                  <c:v/>
                </c:pt>
                <c:pt idx="14987">
                  <c:v/>
                </c:pt>
                <c:pt idx="14988">
                  <c:v/>
                </c:pt>
                <c:pt idx="14989">
                  <c:v/>
                </c:pt>
                <c:pt idx="14990">
                  <c:v/>
                </c:pt>
                <c:pt idx="14991">
                  <c:v/>
                </c:pt>
                <c:pt idx="14992">
                  <c:v/>
                </c:pt>
                <c:pt idx="14993">
                  <c:v/>
                </c:pt>
                <c:pt idx="14994">
                  <c:v/>
                </c:pt>
                <c:pt idx="14995">
                  <c:v/>
                </c:pt>
                <c:pt idx="14996">
                  <c:v/>
                </c:pt>
                <c:pt idx="14997">
                  <c:v/>
                </c:pt>
                <c:pt idx="14998">
                  <c:v/>
                </c:pt>
                <c:pt idx="14999">
                  <c:v/>
                </c:pt>
              </c:strCache>
            </c:strRef>
          </c:cat>
          <c:val>
            <c:numRef>
              <c:f>Tournoi!$AH$2:$AH$601</c:f>
              <c:numCache>
                <c:formatCode>General</c:formatCode>
                <c:ptCount val="60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/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  <c:pt idx="170">
                  <c:v/>
                </c:pt>
                <c:pt idx="171">
                  <c:v/>
                </c:pt>
                <c:pt idx="172">
                  <c:v/>
                </c:pt>
                <c:pt idx="173">
                  <c:v/>
                </c:pt>
                <c:pt idx="174">
                  <c:v/>
                </c:pt>
                <c:pt idx="175">
                  <c:v/>
                </c:pt>
                <c:pt idx="176">
                  <c:v/>
                </c:pt>
                <c:pt idx="177">
                  <c:v/>
                </c:pt>
                <c:pt idx="178">
                  <c:v/>
                </c:pt>
                <c:pt idx="179">
                  <c:v/>
                </c:pt>
                <c:pt idx="180">
                  <c:v/>
                </c:pt>
                <c:pt idx="181">
                  <c:v/>
                </c:pt>
                <c:pt idx="182">
                  <c:v/>
                </c:pt>
                <c:pt idx="183">
                  <c:v/>
                </c:pt>
                <c:pt idx="184">
                  <c:v/>
                </c:pt>
                <c:pt idx="185">
                  <c:v/>
                </c:pt>
                <c:pt idx="186">
                  <c:v/>
                </c:pt>
                <c:pt idx="187">
                  <c:v/>
                </c:pt>
                <c:pt idx="188">
                  <c:v/>
                </c:pt>
                <c:pt idx="189">
                  <c:v/>
                </c:pt>
                <c:pt idx="190">
                  <c:v/>
                </c:pt>
                <c:pt idx="191">
                  <c:v/>
                </c:pt>
                <c:pt idx="192">
                  <c:v/>
                </c:pt>
                <c:pt idx="193">
                  <c:v/>
                </c:pt>
                <c:pt idx="194">
                  <c:v/>
                </c:pt>
                <c:pt idx="195">
                  <c:v/>
                </c:pt>
                <c:pt idx="196">
                  <c:v/>
                </c:pt>
                <c:pt idx="197">
                  <c:v/>
                </c:pt>
                <c:pt idx="198">
                  <c:v/>
                </c:pt>
                <c:pt idx="199">
                  <c:v/>
                </c:pt>
                <c:pt idx="200">
                  <c:v/>
                </c:pt>
                <c:pt idx="201">
                  <c:v/>
                </c:pt>
                <c:pt idx="202">
                  <c:v/>
                </c:pt>
                <c:pt idx="203">
                  <c:v/>
                </c:pt>
                <c:pt idx="204">
                  <c:v/>
                </c:pt>
                <c:pt idx="205">
                  <c:v/>
                </c:pt>
                <c:pt idx="206">
                  <c:v/>
                </c:pt>
                <c:pt idx="207">
                  <c:v/>
                </c:pt>
                <c:pt idx="208">
                  <c:v/>
                </c:pt>
                <c:pt idx="209">
                  <c:v/>
                </c:pt>
                <c:pt idx="210">
                  <c:v/>
                </c:pt>
                <c:pt idx="211">
                  <c:v/>
                </c:pt>
                <c:pt idx="212">
                  <c:v/>
                </c:pt>
                <c:pt idx="213">
                  <c:v/>
                </c:pt>
                <c:pt idx="214">
                  <c:v/>
                </c:pt>
                <c:pt idx="215">
                  <c:v/>
                </c:pt>
                <c:pt idx="216">
                  <c:v/>
                </c:pt>
                <c:pt idx="217">
                  <c:v/>
                </c:pt>
                <c:pt idx="218">
                  <c:v/>
                </c:pt>
                <c:pt idx="219">
                  <c:v/>
                </c:pt>
                <c:pt idx="220">
                  <c:v/>
                </c:pt>
                <c:pt idx="221">
                  <c:v/>
                </c:pt>
                <c:pt idx="222">
                  <c:v/>
                </c:pt>
                <c:pt idx="223">
                  <c:v/>
                </c:pt>
                <c:pt idx="224">
                  <c:v/>
                </c:pt>
                <c:pt idx="225">
                  <c:v/>
                </c:pt>
                <c:pt idx="226">
                  <c:v/>
                </c:pt>
                <c:pt idx="227">
                  <c:v/>
                </c:pt>
                <c:pt idx="228">
                  <c:v/>
                </c:pt>
                <c:pt idx="229">
                  <c:v/>
                </c:pt>
                <c:pt idx="230">
                  <c:v/>
                </c:pt>
                <c:pt idx="231">
                  <c:v/>
                </c:pt>
                <c:pt idx="232">
                  <c:v/>
                </c:pt>
                <c:pt idx="233">
                  <c:v/>
                </c:pt>
                <c:pt idx="234">
                  <c:v/>
                </c:pt>
                <c:pt idx="235">
                  <c:v/>
                </c:pt>
                <c:pt idx="236">
                  <c:v/>
                </c:pt>
                <c:pt idx="237">
                  <c:v/>
                </c:pt>
                <c:pt idx="238">
                  <c:v/>
                </c:pt>
                <c:pt idx="239">
                  <c:v/>
                </c:pt>
                <c:pt idx="240">
                  <c:v/>
                </c:pt>
                <c:pt idx="241">
                  <c:v/>
                </c:pt>
                <c:pt idx="242">
                  <c:v/>
                </c:pt>
                <c:pt idx="243">
                  <c:v/>
                </c:pt>
                <c:pt idx="244">
                  <c:v/>
                </c:pt>
                <c:pt idx="245">
                  <c:v/>
                </c:pt>
                <c:pt idx="246">
                  <c:v/>
                </c:pt>
                <c:pt idx="247">
                  <c:v/>
                </c:pt>
                <c:pt idx="248">
                  <c:v/>
                </c:pt>
                <c:pt idx="249">
                  <c:v/>
                </c:pt>
                <c:pt idx="250">
                  <c:v/>
                </c:pt>
                <c:pt idx="251">
                  <c:v/>
                </c:pt>
                <c:pt idx="252">
                  <c:v/>
                </c:pt>
                <c:pt idx="253">
                  <c:v/>
                </c:pt>
                <c:pt idx="254">
                  <c:v/>
                </c:pt>
                <c:pt idx="255">
                  <c:v/>
                </c:pt>
                <c:pt idx="256">
                  <c:v/>
                </c:pt>
                <c:pt idx="257">
                  <c:v/>
                </c:pt>
                <c:pt idx="258">
                  <c:v/>
                </c:pt>
                <c:pt idx="259">
                  <c:v/>
                </c:pt>
                <c:pt idx="260">
                  <c:v/>
                </c:pt>
                <c:pt idx="261">
                  <c:v/>
                </c:pt>
                <c:pt idx="262">
                  <c:v/>
                </c:pt>
                <c:pt idx="263">
                  <c:v/>
                </c:pt>
                <c:pt idx="264">
                  <c:v/>
                </c:pt>
                <c:pt idx="265">
                  <c:v/>
                </c:pt>
                <c:pt idx="266">
                  <c:v/>
                </c:pt>
                <c:pt idx="267">
                  <c:v/>
                </c:pt>
                <c:pt idx="268">
                  <c:v/>
                </c:pt>
                <c:pt idx="269">
                  <c:v/>
                </c:pt>
                <c:pt idx="270">
                  <c:v/>
                </c:pt>
                <c:pt idx="271">
                  <c:v/>
                </c:pt>
                <c:pt idx="272">
                  <c:v/>
                </c:pt>
                <c:pt idx="273">
                  <c:v/>
                </c:pt>
                <c:pt idx="274">
                  <c:v/>
                </c:pt>
                <c:pt idx="275">
                  <c:v/>
                </c:pt>
                <c:pt idx="276">
                  <c:v/>
                </c:pt>
                <c:pt idx="277">
                  <c:v/>
                </c:pt>
                <c:pt idx="278">
                  <c:v/>
                </c:pt>
                <c:pt idx="279">
                  <c:v/>
                </c:pt>
                <c:pt idx="280">
                  <c:v/>
                </c:pt>
                <c:pt idx="281">
                  <c:v/>
                </c:pt>
                <c:pt idx="282">
                  <c:v/>
                </c:pt>
                <c:pt idx="283">
                  <c:v/>
                </c:pt>
                <c:pt idx="284">
                  <c:v/>
                </c:pt>
                <c:pt idx="285">
                  <c:v/>
                </c:pt>
                <c:pt idx="286">
                  <c:v/>
                </c:pt>
                <c:pt idx="287">
                  <c:v/>
                </c:pt>
                <c:pt idx="288">
                  <c:v/>
                </c:pt>
                <c:pt idx="289">
                  <c:v/>
                </c:pt>
                <c:pt idx="290">
                  <c:v/>
                </c:pt>
                <c:pt idx="291">
                  <c:v/>
                </c:pt>
                <c:pt idx="292">
                  <c:v/>
                </c:pt>
                <c:pt idx="293">
                  <c:v/>
                </c:pt>
                <c:pt idx="294">
                  <c:v/>
                </c:pt>
                <c:pt idx="295">
                  <c:v/>
                </c:pt>
                <c:pt idx="296">
                  <c:v/>
                </c:pt>
                <c:pt idx="297">
                  <c:v/>
                </c:pt>
                <c:pt idx="298">
                  <c:v/>
                </c:pt>
                <c:pt idx="299">
                  <c:v/>
                </c:pt>
                <c:pt idx="300">
                  <c:v/>
                </c:pt>
                <c:pt idx="301">
                  <c:v/>
                </c:pt>
                <c:pt idx="302">
                  <c:v/>
                </c:pt>
                <c:pt idx="303">
                  <c:v/>
                </c:pt>
                <c:pt idx="304">
                  <c:v/>
                </c:pt>
                <c:pt idx="305">
                  <c:v/>
                </c:pt>
                <c:pt idx="306">
                  <c:v/>
                </c:pt>
                <c:pt idx="307">
                  <c:v/>
                </c:pt>
                <c:pt idx="308">
                  <c:v/>
                </c:pt>
                <c:pt idx="309">
                  <c:v/>
                </c:pt>
                <c:pt idx="310">
                  <c:v/>
                </c:pt>
                <c:pt idx="311">
                  <c:v/>
                </c:pt>
                <c:pt idx="312">
                  <c:v/>
                </c:pt>
                <c:pt idx="313">
                  <c:v/>
                </c:pt>
                <c:pt idx="314">
                  <c:v/>
                </c:pt>
                <c:pt idx="315">
                  <c:v/>
                </c:pt>
                <c:pt idx="316">
                  <c:v/>
                </c:pt>
                <c:pt idx="317">
                  <c:v/>
                </c:pt>
                <c:pt idx="318">
                  <c:v/>
                </c:pt>
                <c:pt idx="319">
                  <c:v/>
                </c:pt>
                <c:pt idx="320">
                  <c:v/>
                </c:pt>
                <c:pt idx="321">
                  <c:v/>
                </c:pt>
                <c:pt idx="322">
                  <c:v/>
                </c:pt>
                <c:pt idx="323">
                  <c:v/>
                </c:pt>
                <c:pt idx="324">
                  <c:v/>
                </c:pt>
                <c:pt idx="325">
                  <c:v/>
                </c:pt>
                <c:pt idx="326">
                  <c:v/>
                </c:pt>
                <c:pt idx="327">
                  <c:v/>
                </c:pt>
                <c:pt idx="328">
                  <c:v/>
                </c:pt>
                <c:pt idx="329">
                  <c:v/>
                </c:pt>
                <c:pt idx="330">
                  <c:v/>
                </c:pt>
                <c:pt idx="331">
                  <c:v/>
                </c:pt>
                <c:pt idx="332">
                  <c:v/>
                </c:pt>
                <c:pt idx="333">
                  <c:v/>
                </c:pt>
                <c:pt idx="334">
                  <c:v/>
                </c:pt>
                <c:pt idx="335">
                  <c:v/>
                </c:pt>
                <c:pt idx="336">
                  <c:v/>
                </c:pt>
                <c:pt idx="337">
                  <c:v/>
                </c:pt>
                <c:pt idx="338">
                  <c:v/>
                </c:pt>
                <c:pt idx="339">
                  <c:v/>
                </c:pt>
                <c:pt idx="340">
                  <c:v/>
                </c:pt>
                <c:pt idx="341">
                  <c:v/>
                </c:pt>
                <c:pt idx="342">
                  <c:v/>
                </c:pt>
                <c:pt idx="343">
                  <c:v/>
                </c:pt>
                <c:pt idx="344">
                  <c:v/>
                </c:pt>
                <c:pt idx="345">
                  <c:v/>
                </c:pt>
                <c:pt idx="346">
                  <c:v/>
                </c:pt>
                <c:pt idx="347">
                  <c:v/>
                </c:pt>
                <c:pt idx="348">
                  <c:v/>
                </c:pt>
                <c:pt idx="349">
                  <c:v/>
                </c:pt>
                <c:pt idx="350">
                  <c:v/>
                </c:pt>
                <c:pt idx="351">
                  <c:v/>
                </c:pt>
                <c:pt idx="352">
                  <c:v/>
                </c:pt>
                <c:pt idx="353">
                  <c:v/>
                </c:pt>
                <c:pt idx="354">
                  <c:v/>
                </c:pt>
                <c:pt idx="355">
                  <c:v/>
                </c:pt>
                <c:pt idx="356">
                  <c:v/>
                </c:pt>
                <c:pt idx="357">
                  <c:v/>
                </c:pt>
                <c:pt idx="358">
                  <c:v/>
                </c:pt>
                <c:pt idx="359">
                  <c:v/>
                </c:pt>
                <c:pt idx="360">
                  <c:v/>
                </c:pt>
                <c:pt idx="361">
                  <c:v/>
                </c:pt>
                <c:pt idx="362">
                  <c:v/>
                </c:pt>
                <c:pt idx="363">
                  <c:v/>
                </c:pt>
                <c:pt idx="364">
                  <c:v/>
                </c:pt>
                <c:pt idx="365">
                  <c:v/>
                </c:pt>
                <c:pt idx="366">
                  <c:v/>
                </c:pt>
                <c:pt idx="367">
                  <c:v/>
                </c:pt>
                <c:pt idx="368">
                  <c:v/>
                </c:pt>
                <c:pt idx="369">
                  <c:v/>
                </c:pt>
                <c:pt idx="370">
                  <c:v/>
                </c:pt>
                <c:pt idx="371">
                  <c:v/>
                </c:pt>
                <c:pt idx="372">
                  <c:v/>
                </c:pt>
                <c:pt idx="373">
                  <c:v/>
                </c:pt>
                <c:pt idx="374">
                  <c:v/>
                </c:pt>
                <c:pt idx="375">
                  <c:v/>
                </c:pt>
                <c:pt idx="376">
                  <c:v/>
                </c:pt>
                <c:pt idx="377">
                  <c:v/>
                </c:pt>
                <c:pt idx="378">
                  <c:v/>
                </c:pt>
                <c:pt idx="379">
                  <c:v/>
                </c:pt>
                <c:pt idx="380">
                  <c:v/>
                </c:pt>
                <c:pt idx="381">
                  <c:v/>
                </c:pt>
                <c:pt idx="382">
                  <c:v/>
                </c:pt>
                <c:pt idx="383">
                  <c:v/>
                </c:pt>
                <c:pt idx="384">
                  <c:v/>
                </c:pt>
                <c:pt idx="385">
                  <c:v/>
                </c:pt>
                <c:pt idx="386">
                  <c:v/>
                </c:pt>
                <c:pt idx="387">
                  <c:v/>
                </c:pt>
                <c:pt idx="388">
                  <c:v/>
                </c:pt>
                <c:pt idx="389">
                  <c:v/>
                </c:pt>
                <c:pt idx="390">
                  <c:v/>
                </c:pt>
                <c:pt idx="391">
                  <c:v/>
                </c:pt>
                <c:pt idx="392">
                  <c:v/>
                </c:pt>
                <c:pt idx="393">
                  <c:v/>
                </c:pt>
                <c:pt idx="394">
                  <c:v/>
                </c:pt>
                <c:pt idx="395">
                  <c:v/>
                </c:pt>
                <c:pt idx="396">
                  <c:v/>
                </c:pt>
                <c:pt idx="397">
                  <c:v/>
                </c:pt>
                <c:pt idx="398">
                  <c:v/>
                </c:pt>
                <c:pt idx="399">
                  <c:v/>
                </c:pt>
                <c:pt idx="400">
                  <c:v/>
                </c:pt>
                <c:pt idx="401">
                  <c:v/>
                </c:pt>
                <c:pt idx="402">
                  <c:v/>
                </c:pt>
                <c:pt idx="403">
                  <c:v/>
                </c:pt>
                <c:pt idx="404">
                  <c:v/>
                </c:pt>
                <c:pt idx="405">
                  <c:v/>
                </c:pt>
                <c:pt idx="406">
                  <c:v/>
                </c:pt>
                <c:pt idx="407">
                  <c:v/>
                </c:pt>
                <c:pt idx="408">
                  <c:v/>
                </c:pt>
                <c:pt idx="409">
                  <c:v/>
                </c:pt>
                <c:pt idx="410">
                  <c:v/>
                </c:pt>
                <c:pt idx="411">
                  <c:v/>
                </c:pt>
                <c:pt idx="412">
                  <c:v/>
                </c:pt>
                <c:pt idx="413">
                  <c:v/>
                </c:pt>
                <c:pt idx="414">
                  <c:v/>
                </c:pt>
                <c:pt idx="415">
                  <c:v/>
                </c:pt>
                <c:pt idx="416">
                  <c:v/>
                </c:pt>
                <c:pt idx="417">
                  <c:v/>
                </c:pt>
                <c:pt idx="418">
                  <c:v/>
                </c:pt>
                <c:pt idx="419">
                  <c:v/>
                </c:pt>
                <c:pt idx="420">
                  <c:v/>
                </c:pt>
                <c:pt idx="421">
                  <c:v/>
                </c:pt>
                <c:pt idx="422">
                  <c:v/>
                </c:pt>
                <c:pt idx="423">
                  <c:v/>
                </c:pt>
                <c:pt idx="424">
                  <c:v/>
                </c:pt>
                <c:pt idx="425">
                  <c:v/>
                </c:pt>
                <c:pt idx="426">
                  <c:v/>
                </c:pt>
                <c:pt idx="427">
                  <c:v/>
                </c:pt>
                <c:pt idx="428">
                  <c:v/>
                </c:pt>
                <c:pt idx="429">
                  <c:v/>
                </c:pt>
                <c:pt idx="430">
                  <c:v/>
                </c:pt>
                <c:pt idx="431">
                  <c:v/>
                </c:pt>
                <c:pt idx="432">
                  <c:v/>
                </c:pt>
                <c:pt idx="433">
                  <c:v/>
                </c:pt>
                <c:pt idx="434">
                  <c:v/>
                </c:pt>
                <c:pt idx="435">
                  <c:v/>
                </c:pt>
                <c:pt idx="436">
                  <c:v/>
                </c:pt>
                <c:pt idx="437">
                  <c:v/>
                </c:pt>
                <c:pt idx="438">
                  <c:v/>
                </c:pt>
                <c:pt idx="439">
                  <c:v/>
                </c:pt>
                <c:pt idx="440">
                  <c:v/>
                </c:pt>
                <c:pt idx="441">
                  <c:v/>
                </c:pt>
                <c:pt idx="442">
                  <c:v/>
                </c:pt>
                <c:pt idx="443">
                  <c:v/>
                </c:pt>
                <c:pt idx="444">
                  <c:v/>
                </c:pt>
                <c:pt idx="445">
                  <c:v/>
                </c:pt>
                <c:pt idx="446">
                  <c:v/>
                </c:pt>
                <c:pt idx="447">
                  <c:v/>
                </c:pt>
                <c:pt idx="448">
                  <c:v/>
                </c:pt>
                <c:pt idx="449">
                  <c:v/>
                </c:pt>
                <c:pt idx="450">
                  <c:v/>
                </c:pt>
                <c:pt idx="451">
                  <c:v/>
                </c:pt>
                <c:pt idx="452">
                  <c:v/>
                </c:pt>
                <c:pt idx="453">
                  <c:v/>
                </c:pt>
                <c:pt idx="454">
                  <c:v/>
                </c:pt>
                <c:pt idx="455">
                  <c:v/>
                </c:pt>
                <c:pt idx="456">
                  <c:v/>
                </c:pt>
                <c:pt idx="457">
                  <c:v/>
                </c:pt>
                <c:pt idx="458">
                  <c:v/>
                </c:pt>
                <c:pt idx="459">
                  <c:v/>
                </c:pt>
                <c:pt idx="460">
                  <c:v/>
                </c:pt>
                <c:pt idx="461">
                  <c:v/>
                </c:pt>
                <c:pt idx="462">
                  <c:v/>
                </c:pt>
                <c:pt idx="463">
                  <c:v/>
                </c:pt>
                <c:pt idx="464">
                  <c:v/>
                </c:pt>
                <c:pt idx="465">
                  <c:v/>
                </c:pt>
                <c:pt idx="466">
                  <c:v/>
                </c:pt>
                <c:pt idx="467">
                  <c:v/>
                </c:pt>
                <c:pt idx="468">
                  <c:v/>
                </c:pt>
                <c:pt idx="469">
                  <c:v/>
                </c:pt>
                <c:pt idx="470">
                  <c:v/>
                </c:pt>
                <c:pt idx="471">
                  <c:v/>
                </c:pt>
                <c:pt idx="472">
                  <c:v/>
                </c:pt>
                <c:pt idx="473">
                  <c:v/>
                </c:pt>
                <c:pt idx="474">
                  <c:v/>
                </c:pt>
                <c:pt idx="475">
                  <c:v/>
                </c:pt>
                <c:pt idx="476">
                  <c:v/>
                </c:pt>
                <c:pt idx="477">
                  <c:v/>
                </c:pt>
                <c:pt idx="478">
                  <c:v/>
                </c:pt>
                <c:pt idx="479">
                  <c:v/>
                </c:pt>
                <c:pt idx="480">
                  <c:v/>
                </c:pt>
                <c:pt idx="481">
                  <c:v/>
                </c:pt>
                <c:pt idx="482">
                  <c:v/>
                </c:pt>
                <c:pt idx="483">
                  <c:v/>
                </c:pt>
                <c:pt idx="484">
                  <c:v/>
                </c:pt>
                <c:pt idx="485">
                  <c:v/>
                </c:pt>
                <c:pt idx="486">
                  <c:v/>
                </c:pt>
                <c:pt idx="487">
                  <c:v/>
                </c:pt>
                <c:pt idx="488">
                  <c:v/>
                </c:pt>
                <c:pt idx="489">
                  <c:v/>
                </c:pt>
                <c:pt idx="490">
                  <c:v/>
                </c:pt>
                <c:pt idx="491">
                  <c:v/>
                </c:pt>
                <c:pt idx="492">
                  <c:v/>
                </c:pt>
                <c:pt idx="493">
                  <c:v/>
                </c:pt>
                <c:pt idx="494">
                  <c:v/>
                </c:pt>
                <c:pt idx="495">
                  <c:v/>
                </c:pt>
                <c:pt idx="496">
                  <c:v/>
                </c:pt>
                <c:pt idx="497">
                  <c:v/>
                </c:pt>
                <c:pt idx="498">
                  <c:v/>
                </c:pt>
                <c:pt idx="499">
                  <c:v/>
                </c:pt>
                <c:pt idx="500">
                  <c:v/>
                </c:pt>
                <c:pt idx="501">
                  <c:v/>
                </c:pt>
                <c:pt idx="502">
                  <c:v/>
                </c:pt>
                <c:pt idx="503">
                  <c:v/>
                </c:pt>
                <c:pt idx="504">
                  <c:v/>
                </c:pt>
                <c:pt idx="505">
                  <c:v/>
                </c:pt>
                <c:pt idx="506">
                  <c:v/>
                </c:pt>
                <c:pt idx="507">
                  <c:v/>
                </c:pt>
                <c:pt idx="508">
                  <c:v/>
                </c:pt>
                <c:pt idx="509">
                  <c:v/>
                </c:pt>
                <c:pt idx="510">
                  <c:v/>
                </c:pt>
                <c:pt idx="511">
                  <c:v/>
                </c:pt>
                <c:pt idx="512">
                  <c:v/>
                </c:pt>
                <c:pt idx="513">
                  <c:v/>
                </c:pt>
                <c:pt idx="514">
                  <c:v/>
                </c:pt>
                <c:pt idx="515">
                  <c:v/>
                </c:pt>
                <c:pt idx="516">
                  <c:v/>
                </c:pt>
                <c:pt idx="517">
                  <c:v/>
                </c:pt>
                <c:pt idx="518">
                  <c:v/>
                </c:pt>
                <c:pt idx="519">
                  <c:v/>
                </c:pt>
                <c:pt idx="520">
                  <c:v/>
                </c:pt>
                <c:pt idx="521">
                  <c:v/>
                </c:pt>
                <c:pt idx="522">
                  <c:v/>
                </c:pt>
                <c:pt idx="523">
                  <c:v/>
                </c:pt>
                <c:pt idx="524">
                  <c:v/>
                </c:pt>
                <c:pt idx="525">
                  <c:v/>
                </c:pt>
                <c:pt idx="526">
                  <c:v/>
                </c:pt>
                <c:pt idx="527">
                  <c:v/>
                </c:pt>
                <c:pt idx="528">
                  <c:v/>
                </c:pt>
                <c:pt idx="529">
                  <c:v/>
                </c:pt>
                <c:pt idx="530">
                  <c:v/>
                </c:pt>
                <c:pt idx="531">
                  <c:v/>
                </c:pt>
                <c:pt idx="532">
                  <c:v/>
                </c:pt>
                <c:pt idx="533">
                  <c:v/>
                </c:pt>
                <c:pt idx="534">
                  <c:v/>
                </c:pt>
                <c:pt idx="535">
                  <c:v/>
                </c:pt>
                <c:pt idx="536">
                  <c:v/>
                </c:pt>
                <c:pt idx="537">
                  <c:v/>
                </c:pt>
                <c:pt idx="538">
                  <c:v/>
                </c:pt>
                <c:pt idx="539">
                  <c:v/>
                </c:pt>
                <c:pt idx="540">
                  <c:v/>
                </c:pt>
                <c:pt idx="541">
                  <c:v/>
                </c:pt>
                <c:pt idx="542">
                  <c:v/>
                </c:pt>
                <c:pt idx="543">
                  <c:v/>
                </c:pt>
                <c:pt idx="544">
                  <c:v/>
                </c:pt>
                <c:pt idx="545">
                  <c:v/>
                </c:pt>
                <c:pt idx="546">
                  <c:v/>
                </c:pt>
                <c:pt idx="547">
                  <c:v/>
                </c:pt>
                <c:pt idx="548">
                  <c:v/>
                </c:pt>
                <c:pt idx="549">
                  <c:v/>
                </c:pt>
                <c:pt idx="550">
                  <c:v/>
                </c:pt>
                <c:pt idx="551">
                  <c:v/>
                </c:pt>
                <c:pt idx="552">
                  <c:v/>
                </c:pt>
                <c:pt idx="553">
                  <c:v/>
                </c:pt>
                <c:pt idx="554">
                  <c:v/>
                </c:pt>
                <c:pt idx="555">
                  <c:v/>
                </c:pt>
                <c:pt idx="556">
                  <c:v/>
                </c:pt>
                <c:pt idx="557">
                  <c:v/>
                </c:pt>
                <c:pt idx="558">
                  <c:v/>
                </c:pt>
                <c:pt idx="559">
                  <c:v/>
                </c:pt>
                <c:pt idx="560">
                  <c:v/>
                </c:pt>
                <c:pt idx="561">
                  <c:v/>
                </c:pt>
                <c:pt idx="562">
                  <c:v/>
                </c:pt>
                <c:pt idx="563">
                  <c:v/>
                </c:pt>
                <c:pt idx="564">
                  <c:v/>
                </c:pt>
                <c:pt idx="565">
                  <c:v/>
                </c:pt>
                <c:pt idx="566">
                  <c:v/>
                </c:pt>
                <c:pt idx="567">
                  <c:v/>
                </c:pt>
                <c:pt idx="568">
                  <c:v/>
                </c:pt>
                <c:pt idx="569">
                  <c:v/>
                </c:pt>
                <c:pt idx="570">
                  <c:v/>
                </c:pt>
                <c:pt idx="571">
                  <c:v/>
                </c:pt>
                <c:pt idx="572">
                  <c:v/>
                </c:pt>
                <c:pt idx="573">
                  <c:v/>
                </c:pt>
                <c:pt idx="574">
                  <c:v/>
                </c:pt>
                <c:pt idx="575">
                  <c:v/>
                </c:pt>
                <c:pt idx="576">
                  <c:v/>
                </c:pt>
                <c:pt idx="577">
                  <c:v/>
                </c:pt>
                <c:pt idx="578">
                  <c:v/>
                </c:pt>
                <c:pt idx="579">
                  <c:v/>
                </c:pt>
                <c:pt idx="580">
                  <c:v/>
                </c:pt>
                <c:pt idx="581">
                  <c:v/>
                </c:pt>
                <c:pt idx="582">
                  <c:v/>
                </c:pt>
                <c:pt idx="583">
                  <c:v/>
                </c:pt>
                <c:pt idx="584">
                  <c:v/>
                </c:pt>
                <c:pt idx="585">
                  <c:v/>
                </c:pt>
                <c:pt idx="586">
                  <c:v/>
                </c:pt>
                <c:pt idx="587">
                  <c:v/>
                </c:pt>
                <c:pt idx="588">
                  <c:v/>
                </c:pt>
                <c:pt idx="589">
                  <c:v/>
                </c:pt>
                <c:pt idx="590">
                  <c:v/>
                </c:pt>
                <c:pt idx="591">
                  <c:v/>
                </c:pt>
                <c:pt idx="592">
                  <c:v/>
                </c:pt>
                <c:pt idx="593">
                  <c:v/>
                </c:pt>
                <c:pt idx="594">
                  <c:v/>
                </c:pt>
                <c:pt idx="595">
                  <c:v/>
                </c:pt>
                <c:pt idx="596">
                  <c:v/>
                </c:pt>
                <c:pt idx="597">
                  <c:v/>
                </c:pt>
                <c:pt idx="598">
                  <c:v/>
                </c:pt>
                <c:pt idx="599">
                  <c:v/>
                </c:pt>
              </c:numCache>
            </c:numRef>
          </c:val>
        </c:ser>
        <c:ser>
          <c:idx val="2"/>
          <c:order val="2"/>
          <c:tx>
            <c:strRef>
              <c:f>Tournoi!$AI$1</c:f>
              <c:strCache>
                <c:ptCount val="1"/>
                <c:pt idx="0">
                  <c:v>Res3</c:v>
                </c:pt>
              </c:strCache>
            </c:strRef>
          </c:tx>
          <c:spPr>
            <a:solidFill>
              <a:srgbClr val="a5a5a5"/>
            </a:solidFill>
            <a:ln>
              <a:noFill/>
            </a:ln>
          </c:spPr>
          <c:invertIfNegative val="0"/>
          <c:dLbls>
            <c:dLblPos val="outEnd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Tournoi!$A$2:$AF$601</c:f>
              <c:strCache>
                <c:ptCount val="1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/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  <c:pt idx="170">
                  <c:v/>
                </c:pt>
                <c:pt idx="171">
                  <c:v/>
                </c:pt>
                <c:pt idx="172">
                  <c:v/>
                </c:pt>
                <c:pt idx="173">
                  <c:v/>
                </c:pt>
                <c:pt idx="174">
                  <c:v/>
                </c:pt>
                <c:pt idx="175">
                  <c:v/>
                </c:pt>
                <c:pt idx="176">
                  <c:v/>
                </c:pt>
                <c:pt idx="177">
                  <c:v/>
                </c:pt>
                <c:pt idx="178">
                  <c:v/>
                </c:pt>
                <c:pt idx="179">
                  <c:v/>
                </c:pt>
                <c:pt idx="180">
                  <c:v/>
                </c:pt>
                <c:pt idx="181">
                  <c:v/>
                </c:pt>
                <c:pt idx="182">
                  <c:v/>
                </c:pt>
                <c:pt idx="183">
                  <c:v/>
                </c:pt>
                <c:pt idx="184">
                  <c:v/>
                </c:pt>
                <c:pt idx="185">
                  <c:v/>
                </c:pt>
                <c:pt idx="186">
                  <c:v/>
                </c:pt>
                <c:pt idx="187">
                  <c:v/>
                </c:pt>
                <c:pt idx="188">
                  <c:v/>
                </c:pt>
                <c:pt idx="189">
                  <c:v/>
                </c:pt>
                <c:pt idx="190">
                  <c:v/>
                </c:pt>
                <c:pt idx="191">
                  <c:v/>
                </c:pt>
                <c:pt idx="192">
                  <c:v/>
                </c:pt>
                <c:pt idx="193">
                  <c:v/>
                </c:pt>
                <c:pt idx="194">
                  <c:v/>
                </c:pt>
                <c:pt idx="195">
                  <c:v/>
                </c:pt>
                <c:pt idx="196">
                  <c:v/>
                </c:pt>
                <c:pt idx="197">
                  <c:v/>
                </c:pt>
                <c:pt idx="198">
                  <c:v/>
                </c:pt>
                <c:pt idx="199">
                  <c:v/>
                </c:pt>
                <c:pt idx="200">
                  <c:v/>
                </c:pt>
                <c:pt idx="201">
                  <c:v/>
                </c:pt>
                <c:pt idx="202">
                  <c:v/>
                </c:pt>
                <c:pt idx="203">
                  <c:v/>
                </c:pt>
                <c:pt idx="204">
                  <c:v/>
                </c:pt>
                <c:pt idx="205">
                  <c:v/>
                </c:pt>
                <c:pt idx="206">
                  <c:v/>
                </c:pt>
                <c:pt idx="207">
                  <c:v/>
                </c:pt>
                <c:pt idx="208">
                  <c:v/>
                </c:pt>
                <c:pt idx="209">
                  <c:v/>
                </c:pt>
                <c:pt idx="210">
                  <c:v/>
                </c:pt>
                <c:pt idx="211">
                  <c:v/>
                </c:pt>
                <c:pt idx="212">
                  <c:v/>
                </c:pt>
                <c:pt idx="213">
                  <c:v/>
                </c:pt>
                <c:pt idx="214">
                  <c:v/>
                </c:pt>
                <c:pt idx="215">
                  <c:v/>
                </c:pt>
                <c:pt idx="216">
                  <c:v/>
                </c:pt>
                <c:pt idx="217">
                  <c:v/>
                </c:pt>
                <c:pt idx="218">
                  <c:v/>
                </c:pt>
                <c:pt idx="219">
                  <c:v/>
                </c:pt>
                <c:pt idx="220">
                  <c:v/>
                </c:pt>
                <c:pt idx="221">
                  <c:v/>
                </c:pt>
                <c:pt idx="222">
                  <c:v/>
                </c:pt>
                <c:pt idx="223">
                  <c:v/>
                </c:pt>
                <c:pt idx="224">
                  <c:v/>
                </c:pt>
                <c:pt idx="225">
                  <c:v/>
                </c:pt>
                <c:pt idx="226">
                  <c:v/>
                </c:pt>
                <c:pt idx="227">
                  <c:v/>
                </c:pt>
                <c:pt idx="228">
                  <c:v/>
                </c:pt>
                <c:pt idx="229">
                  <c:v/>
                </c:pt>
                <c:pt idx="230">
                  <c:v/>
                </c:pt>
                <c:pt idx="231">
                  <c:v/>
                </c:pt>
                <c:pt idx="232">
                  <c:v/>
                </c:pt>
                <c:pt idx="233">
                  <c:v/>
                </c:pt>
                <c:pt idx="234">
                  <c:v/>
                </c:pt>
                <c:pt idx="235">
                  <c:v/>
                </c:pt>
                <c:pt idx="236">
                  <c:v/>
                </c:pt>
                <c:pt idx="237">
                  <c:v/>
                </c:pt>
                <c:pt idx="238">
                  <c:v/>
                </c:pt>
                <c:pt idx="239">
                  <c:v/>
                </c:pt>
                <c:pt idx="240">
                  <c:v/>
                </c:pt>
                <c:pt idx="241">
                  <c:v/>
                </c:pt>
                <c:pt idx="242">
                  <c:v/>
                </c:pt>
                <c:pt idx="243">
                  <c:v/>
                </c:pt>
                <c:pt idx="244">
                  <c:v/>
                </c:pt>
                <c:pt idx="245">
                  <c:v/>
                </c:pt>
                <c:pt idx="246">
                  <c:v/>
                </c:pt>
                <c:pt idx="247">
                  <c:v/>
                </c:pt>
                <c:pt idx="248">
                  <c:v/>
                </c:pt>
                <c:pt idx="249">
                  <c:v/>
                </c:pt>
                <c:pt idx="250">
                  <c:v/>
                </c:pt>
                <c:pt idx="251">
                  <c:v/>
                </c:pt>
                <c:pt idx="252">
                  <c:v/>
                </c:pt>
                <c:pt idx="253">
                  <c:v/>
                </c:pt>
                <c:pt idx="254">
                  <c:v/>
                </c:pt>
                <c:pt idx="255">
                  <c:v/>
                </c:pt>
                <c:pt idx="256">
                  <c:v/>
                </c:pt>
                <c:pt idx="257">
                  <c:v/>
                </c:pt>
                <c:pt idx="258">
                  <c:v/>
                </c:pt>
                <c:pt idx="259">
                  <c:v/>
                </c:pt>
                <c:pt idx="260">
                  <c:v/>
                </c:pt>
                <c:pt idx="261">
                  <c:v/>
                </c:pt>
                <c:pt idx="262">
                  <c:v/>
                </c:pt>
                <c:pt idx="263">
                  <c:v/>
                </c:pt>
                <c:pt idx="264">
                  <c:v/>
                </c:pt>
                <c:pt idx="265">
                  <c:v/>
                </c:pt>
                <c:pt idx="266">
                  <c:v/>
                </c:pt>
                <c:pt idx="267">
                  <c:v/>
                </c:pt>
                <c:pt idx="268">
                  <c:v/>
                </c:pt>
                <c:pt idx="269">
                  <c:v/>
                </c:pt>
                <c:pt idx="270">
                  <c:v/>
                </c:pt>
                <c:pt idx="271">
                  <c:v/>
                </c:pt>
                <c:pt idx="272">
                  <c:v/>
                </c:pt>
                <c:pt idx="273">
                  <c:v/>
                </c:pt>
                <c:pt idx="274">
                  <c:v/>
                </c:pt>
                <c:pt idx="275">
                  <c:v/>
                </c:pt>
                <c:pt idx="276">
                  <c:v/>
                </c:pt>
                <c:pt idx="277">
                  <c:v/>
                </c:pt>
                <c:pt idx="278">
                  <c:v/>
                </c:pt>
                <c:pt idx="279">
                  <c:v/>
                </c:pt>
                <c:pt idx="280">
                  <c:v/>
                </c:pt>
                <c:pt idx="281">
                  <c:v/>
                </c:pt>
                <c:pt idx="282">
                  <c:v/>
                </c:pt>
                <c:pt idx="283">
                  <c:v/>
                </c:pt>
                <c:pt idx="284">
                  <c:v/>
                </c:pt>
                <c:pt idx="285">
                  <c:v/>
                </c:pt>
                <c:pt idx="286">
                  <c:v/>
                </c:pt>
                <c:pt idx="287">
                  <c:v/>
                </c:pt>
                <c:pt idx="288">
                  <c:v/>
                </c:pt>
                <c:pt idx="289">
                  <c:v/>
                </c:pt>
                <c:pt idx="290">
                  <c:v/>
                </c:pt>
                <c:pt idx="291">
                  <c:v/>
                </c:pt>
                <c:pt idx="292">
                  <c:v/>
                </c:pt>
                <c:pt idx="293">
                  <c:v/>
                </c:pt>
                <c:pt idx="294">
                  <c:v/>
                </c:pt>
                <c:pt idx="295">
                  <c:v/>
                </c:pt>
                <c:pt idx="296">
                  <c:v/>
                </c:pt>
                <c:pt idx="297">
                  <c:v/>
                </c:pt>
                <c:pt idx="298">
                  <c:v/>
                </c:pt>
                <c:pt idx="299">
                  <c:v/>
                </c:pt>
                <c:pt idx="300">
                  <c:v/>
                </c:pt>
                <c:pt idx="301">
                  <c:v/>
                </c:pt>
                <c:pt idx="302">
                  <c:v/>
                </c:pt>
                <c:pt idx="303">
                  <c:v/>
                </c:pt>
                <c:pt idx="304">
                  <c:v/>
                </c:pt>
                <c:pt idx="305">
                  <c:v/>
                </c:pt>
                <c:pt idx="306">
                  <c:v/>
                </c:pt>
                <c:pt idx="307">
                  <c:v/>
                </c:pt>
                <c:pt idx="308">
                  <c:v/>
                </c:pt>
                <c:pt idx="309">
                  <c:v/>
                </c:pt>
                <c:pt idx="310">
                  <c:v/>
                </c:pt>
                <c:pt idx="311">
                  <c:v/>
                </c:pt>
                <c:pt idx="312">
                  <c:v/>
                </c:pt>
                <c:pt idx="313">
                  <c:v/>
                </c:pt>
                <c:pt idx="314">
                  <c:v/>
                </c:pt>
                <c:pt idx="315">
                  <c:v/>
                </c:pt>
                <c:pt idx="316">
                  <c:v/>
                </c:pt>
                <c:pt idx="317">
                  <c:v/>
                </c:pt>
                <c:pt idx="318">
                  <c:v/>
                </c:pt>
                <c:pt idx="319">
                  <c:v/>
                </c:pt>
                <c:pt idx="320">
                  <c:v/>
                </c:pt>
                <c:pt idx="321">
                  <c:v/>
                </c:pt>
                <c:pt idx="322">
                  <c:v/>
                </c:pt>
                <c:pt idx="323">
                  <c:v/>
                </c:pt>
                <c:pt idx="324">
                  <c:v/>
                </c:pt>
                <c:pt idx="325">
                  <c:v/>
                </c:pt>
                <c:pt idx="326">
                  <c:v/>
                </c:pt>
                <c:pt idx="327">
                  <c:v/>
                </c:pt>
                <c:pt idx="328">
                  <c:v/>
                </c:pt>
                <c:pt idx="329">
                  <c:v/>
                </c:pt>
                <c:pt idx="330">
                  <c:v/>
                </c:pt>
                <c:pt idx="331">
                  <c:v/>
                </c:pt>
                <c:pt idx="332">
                  <c:v/>
                </c:pt>
                <c:pt idx="333">
                  <c:v/>
                </c:pt>
                <c:pt idx="334">
                  <c:v/>
                </c:pt>
                <c:pt idx="335">
                  <c:v/>
                </c:pt>
                <c:pt idx="336">
                  <c:v/>
                </c:pt>
                <c:pt idx="337">
                  <c:v/>
                </c:pt>
                <c:pt idx="338">
                  <c:v/>
                </c:pt>
                <c:pt idx="339">
                  <c:v/>
                </c:pt>
                <c:pt idx="340">
                  <c:v/>
                </c:pt>
                <c:pt idx="341">
                  <c:v/>
                </c:pt>
                <c:pt idx="342">
                  <c:v/>
                </c:pt>
                <c:pt idx="343">
                  <c:v/>
                </c:pt>
                <c:pt idx="344">
                  <c:v/>
                </c:pt>
                <c:pt idx="345">
                  <c:v/>
                </c:pt>
                <c:pt idx="346">
                  <c:v/>
                </c:pt>
                <c:pt idx="347">
                  <c:v/>
                </c:pt>
                <c:pt idx="348">
                  <c:v/>
                </c:pt>
                <c:pt idx="349">
                  <c:v/>
                </c:pt>
                <c:pt idx="350">
                  <c:v/>
                </c:pt>
                <c:pt idx="351">
                  <c:v/>
                </c:pt>
                <c:pt idx="352">
                  <c:v/>
                </c:pt>
                <c:pt idx="353">
                  <c:v/>
                </c:pt>
                <c:pt idx="354">
                  <c:v/>
                </c:pt>
                <c:pt idx="355">
                  <c:v/>
                </c:pt>
                <c:pt idx="356">
                  <c:v/>
                </c:pt>
                <c:pt idx="357">
                  <c:v/>
                </c:pt>
                <c:pt idx="358">
                  <c:v/>
                </c:pt>
                <c:pt idx="359">
                  <c:v/>
                </c:pt>
                <c:pt idx="360">
                  <c:v/>
                </c:pt>
                <c:pt idx="361">
                  <c:v/>
                </c:pt>
                <c:pt idx="362">
                  <c:v/>
                </c:pt>
                <c:pt idx="363">
                  <c:v/>
                </c:pt>
                <c:pt idx="364">
                  <c:v/>
                </c:pt>
                <c:pt idx="365">
                  <c:v/>
                </c:pt>
                <c:pt idx="366">
                  <c:v/>
                </c:pt>
                <c:pt idx="367">
                  <c:v/>
                </c:pt>
                <c:pt idx="368">
                  <c:v/>
                </c:pt>
                <c:pt idx="369">
                  <c:v/>
                </c:pt>
                <c:pt idx="370">
                  <c:v/>
                </c:pt>
                <c:pt idx="371">
                  <c:v/>
                </c:pt>
                <c:pt idx="372">
                  <c:v/>
                </c:pt>
                <c:pt idx="373">
                  <c:v/>
                </c:pt>
                <c:pt idx="374">
                  <c:v/>
                </c:pt>
                <c:pt idx="375">
                  <c:v/>
                </c:pt>
                <c:pt idx="376">
                  <c:v/>
                </c:pt>
                <c:pt idx="377">
                  <c:v/>
                </c:pt>
                <c:pt idx="378">
                  <c:v/>
                </c:pt>
                <c:pt idx="379">
                  <c:v/>
                </c:pt>
                <c:pt idx="380">
                  <c:v/>
                </c:pt>
                <c:pt idx="381">
                  <c:v/>
                </c:pt>
                <c:pt idx="382">
                  <c:v/>
                </c:pt>
                <c:pt idx="383">
                  <c:v/>
                </c:pt>
                <c:pt idx="384">
                  <c:v/>
                </c:pt>
                <c:pt idx="385">
                  <c:v/>
                </c:pt>
                <c:pt idx="386">
                  <c:v/>
                </c:pt>
                <c:pt idx="387">
                  <c:v/>
                </c:pt>
                <c:pt idx="388">
                  <c:v/>
                </c:pt>
                <c:pt idx="389">
                  <c:v/>
                </c:pt>
                <c:pt idx="390">
                  <c:v/>
                </c:pt>
                <c:pt idx="391">
                  <c:v/>
                </c:pt>
                <c:pt idx="392">
                  <c:v/>
                </c:pt>
                <c:pt idx="393">
                  <c:v/>
                </c:pt>
                <c:pt idx="394">
                  <c:v/>
                </c:pt>
                <c:pt idx="395">
                  <c:v/>
                </c:pt>
                <c:pt idx="396">
                  <c:v/>
                </c:pt>
                <c:pt idx="397">
                  <c:v/>
                </c:pt>
                <c:pt idx="398">
                  <c:v/>
                </c:pt>
                <c:pt idx="399">
                  <c:v/>
                </c:pt>
                <c:pt idx="400">
                  <c:v/>
                </c:pt>
                <c:pt idx="401">
                  <c:v/>
                </c:pt>
                <c:pt idx="402">
                  <c:v/>
                </c:pt>
                <c:pt idx="403">
                  <c:v/>
                </c:pt>
                <c:pt idx="404">
                  <c:v/>
                </c:pt>
                <c:pt idx="405">
                  <c:v/>
                </c:pt>
                <c:pt idx="406">
                  <c:v/>
                </c:pt>
                <c:pt idx="407">
                  <c:v/>
                </c:pt>
                <c:pt idx="408">
                  <c:v/>
                </c:pt>
                <c:pt idx="409">
                  <c:v/>
                </c:pt>
                <c:pt idx="410">
                  <c:v/>
                </c:pt>
                <c:pt idx="411">
                  <c:v/>
                </c:pt>
                <c:pt idx="412">
                  <c:v/>
                </c:pt>
                <c:pt idx="413">
                  <c:v/>
                </c:pt>
                <c:pt idx="414">
                  <c:v/>
                </c:pt>
                <c:pt idx="415">
                  <c:v/>
                </c:pt>
                <c:pt idx="416">
                  <c:v/>
                </c:pt>
                <c:pt idx="417">
                  <c:v/>
                </c:pt>
                <c:pt idx="418">
                  <c:v/>
                </c:pt>
                <c:pt idx="419">
                  <c:v/>
                </c:pt>
                <c:pt idx="420">
                  <c:v/>
                </c:pt>
                <c:pt idx="421">
                  <c:v/>
                </c:pt>
                <c:pt idx="422">
                  <c:v/>
                </c:pt>
                <c:pt idx="423">
                  <c:v/>
                </c:pt>
                <c:pt idx="424">
                  <c:v/>
                </c:pt>
                <c:pt idx="425">
                  <c:v/>
                </c:pt>
                <c:pt idx="426">
                  <c:v/>
                </c:pt>
                <c:pt idx="427">
                  <c:v/>
                </c:pt>
                <c:pt idx="428">
                  <c:v/>
                </c:pt>
                <c:pt idx="429">
                  <c:v/>
                </c:pt>
                <c:pt idx="430">
                  <c:v/>
                </c:pt>
                <c:pt idx="431">
                  <c:v/>
                </c:pt>
                <c:pt idx="432">
                  <c:v/>
                </c:pt>
                <c:pt idx="433">
                  <c:v/>
                </c:pt>
                <c:pt idx="434">
                  <c:v/>
                </c:pt>
                <c:pt idx="435">
                  <c:v/>
                </c:pt>
                <c:pt idx="436">
                  <c:v/>
                </c:pt>
                <c:pt idx="437">
                  <c:v/>
                </c:pt>
                <c:pt idx="438">
                  <c:v/>
                </c:pt>
                <c:pt idx="439">
                  <c:v/>
                </c:pt>
                <c:pt idx="440">
                  <c:v/>
                </c:pt>
                <c:pt idx="441">
                  <c:v/>
                </c:pt>
                <c:pt idx="442">
                  <c:v/>
                </c:pt>
                <c:pt idx="443">
                  <c:v/>
                </c:pt>
                <c:pt idx="444">
                  <c:v/>
                </c:pt>
                <c:pt idx="445">
                  <c:v/>
                </c:pt>
                <c:pt idx="446">
                  <c:v/>
                </c:pt>
                <c:pt idx="447">
                  <c:v/>
                </c:pt>
                <c:pt idx="448">
                  <c:v/>
                </c:pt>
                <c:pt idx="449">
                  <c:v/>
                </c:pt>
                <c:pt idx="450">
                  <c:v/>
                </c:pt>
                <c:pt idx="451">
                  <c:v/>
                </c:pt>
                <c:pt idx="452">
                  <c:v/>
                </c:pt>
                <c:pt idx="453">
                  <c:v/>
                </c:pt>
                <c:pt idx="454">
                  <c:v/>
                </c:pt>
                <c:pt idx="455">
                  <c:v/>
                </c:pt>
                <c:pt idx="456">
                  <c:v/>
                </c:pt>
                <c:pt idx="457">
                  <c:v/>
                </c:pt>
                <c:pt idx="458">
                  <c:v/>
                </c:pt>
                <c:pt idx="459">
                  <c:v/>
                </c:pt>
                <c:pt idx="460">
                  <c:v/>
                </c:pt>
                <c:pt idx="461">
                  <c:v/>
                </c:pt>
                <c:pt idx="462">
                  <c:v/>
                </c:pt>
                <c:pt idx="463">
                  <c:v/>
                </c:pt>
                <c:pt idx="464">
                  <c:v/>
                </c:pt>
                <c:pt idx="465">
                  <c:v/>
                </c:pt>
                <c:pt idx="466">
                  <c:v/>
                </c:pt>
                <c:pt idx="467">
                  <c:v/>
                </c:pt>
                <c:pt idx="468">
                  <c:v/>
                </c:pt>
                <c:pt idx="469">
                  <c:v/>
                </c:pt>
                <c:pt idx="470">
                  <c:v/>
                </c:pt>
                <c:pt idx="471">
                  <c:v/>
                </c:pt>
                <c:pt idx="472">
                  <c:v/>
                </c:pt>
                <c:pt idx="473">
                  <c:v/>
                </c:pt>
                <c:pt idx="474">
                  <c:v/>
                </c:pt>
                <c:pt idx="475">
                  <c:v/>
                </c:pt>
                <c:pt idx="476">
                  <c:v/>
                </c:pt>
                <c:pt idx="477">
                  <c:v/>
                </c:pt>
                <c:pt idx="478">
                  <c:v/>
                </c:pt>
                <c:pt idx="479">
                  <c:v/>
                </c:pt>
                <c:pt idx="480">
                  <c:v/>
                </c:pt>
                <c:pt idx="481">
                  <c:v/>
                </c:pt>
                <c:pt idx="482">
                  <c:v/>
                </c:pt>
                <c:pt idx="483">
                  <c:v/>
                </c:pt>
                <c:pt idx="484">
                  <c:v/>
                </c:pt>
                <c:pt idx="485">
                  <c:v/>
                </c:pt>
                <c:pt idx="486">
                  <c:v/>
                </c:pt>
                <c:pt idx="487">
                  <c:v/>
                </c:pt>
                <c:pt idx="488">
                  <c:v/>
                </c:pt>
                <c:pt idx="489">
                  <c:v/>
                </c:pt>
                <c:pt idx="490">
                  <c:v/>
                </c:pt>
                <c:pt idx="491">
                  <c:v/>
                </c:pt>
                <c:pt idx="492">
                  <c:v/>
                </c:pt>
                <c:pt idx="493">
                  <c:v/>
                </c:pt>
                <c:pt idx="494">
                  <c:v/>
                </c:pt>
                <c:pt idx="495">
                  <c:v/>
                </c:pt>
                <c:pt idx="496">
                  <c:v/>
                </c:pt>
                <c:pt idx="497">
                  <c:v/>
                </c:pt>
                <c:pt idx="498">
                  <c:v/>
                </c:pt>
                <c:pt idx="499">
                  <c:v/>
                </c:pt>
                <c:pt idx="500">
                  <c:v/>
                </c:pt>
                <c:pt idx="501">
                  <c:v/>
                </c:pt>
                <c:pt idx="502">
                  <c:v/>
                </c:pt>
                <c:pt idx="503">
                  <c:v/>
                </c:pt>
                <c:pt idx="504">
                  <c:v/>
                </c:pt>
                <c:pt idx="505">
                  <c:v/>
                </c:pt>
                <c:pt idx="506">
                  <c:v/>
                </c:pt>
                <c:pt idx="507">
                  <c:v/>
                </c:pt>
                <c:pt idx="508">
                  <c:v/>
                </c:pt>
                <c:pt idx="509">
                  <c:v/>
                </c:pt>
                <c:pt idx="510">
                  <c:v/>
                </c:pt>
                <c:pt idx="511">
                  <c:v/>
                </c:pt>
                <c:pt idx="512">
                  <c:v/>
                </c:pt>
                <c:pt idx="513">
                  <c:v/>
                </c:pt>
                <c:pt idx="514">
                  <c:v/>
                </c:pt>
                <c:pt idx="515">
                  <c:v/>
                </c:pt>
                <c:pt idx="516">
                  <c:v/>
                </c:pt>
                <c:pt idx="517">
                  <c:v/>
                </c:pt>
                <c:pt idx="518">
                  <c:v/>
                </c:pt>
                <c:pt idx="519">
                  <c:v/>
                </c:pt>
                <c:pt idx="520">
                  <c:v/>
                </c:pt>
                <c:pt idx="521">
                  <c:v/>
                </c:pt>
                <c:pt idx="522">
                  <c:v/>
                </c:pt>
                <c:pt idx="523">
                  <c:v/>
                </c:pt>
                <c:pt idx="524">
                  <c:v/>
                </c:pt>
                <c:pt idx="525">
                  <c:v/>
                </c:pt>
                <c:pt idx="526">
                  <c:v/>
                </c:pt>
                <c:pt idx="527">
                  <c:v/>
                </c:pt>
                <c:pt idx="528">
                  <c:v/>
                </c:pt>
                <c:pt idx="529">
                  <c:v/>
                </c:pt>
                <c:pt idx="530">
                  <c:v/>
                </c:pt>
                <c:pt idx="531">
                  <c:v/>
                </c:pt>
                <c:pt idx="532">
                  <c:v/>
                </c:pt>
                <c:pt idx="533">
                  <c:v/>
                </c:pt>
                <c:pt idx="534">
                  <c:v/>
                </c:pt>
                <c:pt idx="535">
                  <c:v/>
                </c:pt>
                <c:pt idx="536">
                  <c:v/>
                </c:pt>
                <c:pt idx="537">
                  <c:v/>
                </c:pt>
                <c:pt idx="538">
                  <c:v/>
                </c:pt>
                <c:pt idx="539">
                  <c:v/>
                </c:pt>
                <c:pt idx="540">
                  <c:v/>
                </c:pt>
                <c:pt idx="541">
                  <c:v/>
                </c:pt>
                <c:pt idx="542">
                  <c:v/>
                </c:pt>
                <c:pt idx="543">
                  <c:v/>
                </c:pt>
                <c:pt idx="544">
                  <c:v/>
                </c:pt>
                <c:pt idx="545">
                  <c:v/>
                </c:pt>
                <c:pt idx="546">
                  <c:v/>
                </c:pt>
                <c:pt idx="547">
                  <c:v/>
                </c:pt>
                <c:pt idx="548">
                  <c:v/>
                </c:pt>
                <c:pt idx="549">
                  <c:v/>
                </c:pt>
                <c:pt idx="550">
                  <c:v/>
                </c:pt>
                <c:pt idx="551">
                  <c:v/>
                </c:pt>
                <c:pt idx="552">
                  <c:v/>
                </c:pt>
                <c:pt idx="553">
                  <c:v/>
                </c:pt>
                <c:pt idx="554">
                  <c:v/>
                </c:pt>
                <c:pt idx="555">
                  <c:v/>
                </c:pt>
                <c:pt idx="556">
                  <c:v/>
                </c:pt>
                <c:pt idx="557">
                  <c:v/>
                </c:pt>
                <c:pt idx="558">
                  <c:v/>
                </c:pt>
                <c:pt idx="559">
                  <c:v/>
                </c:pt>
                <c:pt idx="560">
                  <c:v/>
                </c:pt>
                <c:pt idx="561">
                  <c:v/>
                </c:pt>
                <c:pt idx="562">
                  <c:v/>
                </c:pt>
                <c:pt idx="563">
                  <c:v/>
                </c:pt>
                <c:pt idx="564">
                  <c:v/>
                </c:pt>
                <c:pt idx="565">
                  <c:v/>
                </c:pt>
                <c:pt idx="566">
                  <c:v/>
                </c:pt>
                <c:pt idx="567">
                  <c:v/>
                </c:pt>
                <c:pt idx="568">
                  <c:v/>
                </c:pt>
                <c:pt idx="569">
                  <c:v/>
                </c:pt>
                <c:pt idx="570">
                  <c:v/>
                </c:pt>
                <c:pt idx="571">
                  <c:v/>
                </c:pt>
                <c:pt idx="572">
                  <c:v/>
                </c:pt>
                <c:pt idx="573">
                  <c:v/>
                </c:pt>
                <c:pt idx="574">
                  <c:v/>
                </c:pt>
                <c:pt idx="575">
                  <c:v/>
                </c:pt>
                <c:pt idx="576">
                  <c:v/>
                </c:pt>
                <c:pt idx="577">
                  <c:v/>
                </c:pt>
                <c:pt idx="578">
                  <c:v/>
                </c:pt>
                <c:pt idx="579">
                  <c:v/>
                </c:pt>
                <c:pt idx="580">
                  <c:v/>
                </c:pt>
                <c:pt idx="581">
                  <c:v/>
                </c:pt>
                <c:pt idx="582">
                  <c:v/>
                </c:pt>
                <c:pt idx="583">
                  <c:v/>
                </c:pt>
                <c:pt idx="584">
                  <c:v/>
                </c:pt>
                <c:pt idx="585">
                  <c:v/>
                </c:pt>
                <c:pt idx="586">
                  <c:v/>
                </c:pt>
                <c:pt idx="587">
                  <c:v/>
                </c:pt>
                <c:pt idx="588">
                  <c:v/>
                </c:pt>
                <c:pt idx="589">
                  <c:v/>
                </c:pt>
                <c:pt idx="590">
                  <c:v/>
                </c:pt>
                <c:pt idx="591">
                  <c:v/>
                </c:pt>
                <c:pt idx="592">
                  <c:v/>
                </c:pt>
                <c:pt idx="593">
                  <c:v/>
                </c:pt>
                <c:pt idx="594">
                  <c:v/>
                </c:pt>
                <c:pt idx="595">
                  <c:v/>
                </c:pt>
                <c:pt idx="596">
                  <c:v/>
                </c:pt>
                <c:pt idx="597">
                  <c:v/>
                </c:pt>
                <c:pt idx="598">
                  <c:v/>
                </c:pt>
                <c:pt idx="599">
                  <c:v/>
                </c:pt>
                <c:pt idx="600">
                  <c:v>6</c:v>
                </c:pt>
                <c:pt idx="601">
                  <c:v>72</c:v>
                </c:pt>
                <c:pt idx="602">
                  <c:v>1</c:v>
                </c:pt>
                <c:pt idx="603">
                  <c:v>21</c:v>
                </c:pt>
                <c:pt idx="604">
                  <c:v>13</c:v>
                </c:pt>
                <c:pt idx="605">
                  <c:v>7</c:v>
                </c:pt>
                <c:pt idx="606">
                  <c:v>2</c:v>
                </c:pt>
                <c:pt idx="607">
                  <c:v>20</c:v>
                </c:pt>
                <c:pt idx="608">
                  <c:v>37</c:v>
                </c:pt>
                <c:pt idx="609">
                  <c:v>137</c:v>
                </c:pt>
                <c:pt idx="610">
                  <c:v>35</c:v>
                </c:pt>
                <c:pt idx="611">
                  <c:v>76</c:v>
                </c:pt>
                <c:pt idx="612">
                  <c:v>118</c:v>
                </c:pt>
                <c:pt idx="613">
                  <c:v>108</c:v>
                </c:pt>
                <c:pt idx="614">
                  <c:v>59</c:v>
                </c:pt>
                <c:pt idx="615">
                  <c:v>95</c:v>
                </c:pt>
                <c:pt idx="616">
                  <c:v>80</c:v>
                </c:pt>
                <c:pt idx="617">
                  <c:v>9</c:v>
                </c:pt>
                <c:pt idx="618">
                  <c:v>4</c:v>
                </c:pt>
                <c:pt idx="619">
                  <c:v>63</c:v>
                </c:pt>
                <c:pt idx="620">
                  <c:v>26</c:v>
                </c:pt>
                <c:pt idx="621">
                  <c:v>55</c:v>
                </c:pt>
                <c:pt idx="622">
                  <c:v>167</c:v>
                </c:pt>
                <c:pt idx="623">
                  <c:v>134</c:v>
                </c:pt>
                <c:pt idx="624">
                  <c:v>180</c:v>
                </c:pt>
                <c:pt idx="625">
                  <c:v>61</c:v>
                </c:pt>
                <c:pt idx="626">
                  <c:v>186</c:v>
                </c:pt>
                <c:pt idx="627">
                  <c:v>75</c:v>
                </c:pt>
                <c:pt idx="628">
                  <c:v>109</c:v>
                </c:pt>
                <c:pt idx="629">
                  <c:v>110</c:v>
                </c:pt>
                <c:pt idx="630">
                  <c:v>154</c:v>
                </c:pt>
                <c:pt idx="631">
                  <c:v>107</c:v>
                </c:pt>
                <c:pt idx="632">
                  <c:v>62</c:v>
                </c:pt>
                <c:pt idx="633">
                  <c:v>34</c:v>
                </c:pt>
                <c:pt idx="634">
                  <c:v>159</c:v>
                </c:pt>
                <c:pt idx="635">
                  <c:v>86</c:v>
                </c:pt>
                <c:pt idx="636">
                  <c:v>106</c:v>
                </c:pt>
                <c:pt idx="637">
                  <c:v>125</c:v>
                </c:pt>
                <c:pt idx="638">
                  <c:v>41</c:v>
                </c:pt>
                <c:pt idx="639">
                  <c:v>38</c:v>
                </c:pt>
                <c:pt idx="640">
                  <c:v>18</c:v>
                </c:pt>
                <c:pt idx="641">
                  <c:v>24</c:v>
                </c:pt>
                <c:pt idx="642">
                  <c:v>11</c:v>
                </c:pt>
                <c:pt idx="643">
                  <c:v>198</c:v>
                </c:pt>
                <c:pt idx="644">
                  <c:v>36</c:v>
                </c:pt>
                <c:pt idx="645">
                  <c:v>29</c:v>
                </c:pt>
                <c:pt idx="646">
                  <c:v>31</c:v>
                </c:pt>
                <c:pt idx="647">
                  <c:v>153</c:v>
                </c:pt>
                <c:pt idx="648">
                  <c:v>220</c:v>
                </c:pt>
                <c:pt idx="649">
                  <c:v>60</c:v>
                </c:pt>
                <c:pt idx="650">
                  <c:v>39</c:v>
                </c:pt>
                <c:pt idx="651">
                  <c:v>123</c:v>
                </c:pt>
                <c:pt idx="652">
                  <c:v>66</c:v>
                </c:pt>
                <c:pt idx="653">
                  <c:v>216</c:v>
                </c:pt>
                <c:pt idx="654">
                  <c:v>46</c:v>
                </c:pt>
                <c:pt idx="655">
                  <c:v>228</c:v>
                </c:pt>
                <c:pt idx="656">
                  <c:v>28</c:v>
                </c:pt>
                <c:pt idx="657">
                  <c:v>52</c:v>
                </c:pt>
                <c:pt idx="658">
                  <c:v>194</c:v>
                </c:pt>
                <c:pt idx="659">
                  <c:v>49</c:v>
                </c:pt>
                <c:pt idx="660">
                  <c:v>5</c:v>
                </c:pt>
                <c:pt idx="661">
                  <c:v>246</c:v>
                </c:pt>
                <c:pt idx="662">
                  <c:v>8</c:v>
                </c:pt>
                <c:pt idx="663">
                  <c:v>248</c:v>
                </c:pt>
                <c:pt idx="664">
                  <c:v>43</c:v>
                </c:pt>
                <c:pt idx="665">
                  <c:v>33</c:v>
                </c:pt>
                <c:pt idx="666">
                  <c:v>17</c:v>
                </c:pt>
                <c:pt idx="667">
                  <c:v>42</c:v>
                </c:pt>
                <c:pt idx="668">
                  <c:v>234</c:v>
                </c:pt>
                <c:pt idx="669">
                  <c:v>156</c:v>
                </c:pt>
                <c:pt idx="670">
                  <c:v>270</c:v>
                </c:pt>
                <c:pt idx="671">
                  <c:v>247</c:v>
                </c:pt>
                <c:pt idx="672">
                  <c:v>278</c:v>
                </c:pt>
                <c:pt idx="673">
                  <c:v>281</c:v>
                </c:pt>
                <c:pt idx="674">
                  <c:v>99</c:v>
                </c:pt>
                <c:pt idx="675">
                  <c:v>284</c:v>
                </c:pt>
                <c:pt idx="676">
                  <c:v>130</c:v>
                </c:pt>
                <c:pt idx="677">
                  <c:v>16</c:v>
                </c:pt>
                <c:pt idx="678">
                  <c:v>119</c:v>
                </c:pt>
                <c:pt idx="679">
                  <c:v>290</c:v>
                </c:pt>
                <c:pt idx="680">
                  <c:v>301</c:v>
                </c:pt>
                <c:pt idx="681">
                  <c:v>319</c:v>
                </c:pt>
                <c:pt idx="682">
                  <c:v>321</c:v>
                </c:pt>
                <c:pt idx="683">
                  <c:v>87</c:v>
                </c:pt>
                <c:pt idx="684">
                  <c:v>100</c:v>
                </c:pt>
                <c:pt idx="685">
                  <c:v>133</c:v>
                </c:pt>
                <c:pt idx="686">
                  <c:v>208</c:v>
                </c:pt>
                <c:pt idx="687">
                  <c:v>73</c:v>
                </c:pt>
                <c:pt idx="688">
                  <c:v>143</c:v>
                </c:pt>
                <c:pt idx="689">
                  <c:v>227</c:v>
                </c:pt>
                <c:pt idx="690">
                  <c:v>193</c:v>
                </c:pt>
                <c:pt idx="691">
                  <c:v>332</c:v>
                </c:pt>
                <c:pt idx="692">
                  <c:v>131</c:v>
                </c:pt>
                <c:pt idx="693">
                  <c:v>150</c:v>
                </c:pt>
                <c:pt idx="694">
                  <c:v>85</c:v>
                </c:pt>
                <c:pt idx="695">
                  <c:v>333</c:v>
                </c:pt>
                <c:pt idx="696">
                  <c:v>334</c:v>
                </c:pt>
                <c:pt idx="697">
                  <c:v>67</c:v>
                </c:pt>
                <c:pt idx="698">
                  <c:v>254</c:v>
                </c:pt>
                <c:pt idx="699">
                  <c:v>249</c:v>
                </c:pt>
                <c:pt idx="700">
                  <c:v>343</c:v>
                </c:pt>
                <c:pt idx="701">
                  <c:v>357</c:v>
                </c:pt>
                <c:pt idx="702">
                  <c:v>148</c:v>
                </c:pt>
                <c:pt idx="703">
                  <c:v>286</c:v>
                </c:pt>
                <c:pt idx="704">
                  <c:v>223</c:v>
                </c:pt>
                <c:pt idx="705">
                  <c:v>53</c:v>
                </c:pt>
                <c:pt idx="706">
                  <c:v>374</c:v>
                </c:pt>
                <c:pt idx="707">
                  <c:v>98</c:v>
                </c:pt>
                <c:pt idx="708">
                  <c:v>389</c:v>
                </c:pt>
                <c:pt idx="709">
                  <c:v>390</c:v>
                </c:pt>
                <c:pt idx="710">
                  <c:v>328</c:v>
                </c:pt>
                <c:pt idx="711">
                  <c:v>44</c:v>
                </c:pt>
                <c:pt idx="712">
                  <c:v>57</c:v>
                </c:pt>
                <c:pt idx="713">
                  <c:v>392</c:v>
                </c:pt>
                <c:pt idx="714">
                  <c:v>160</c:v>
                </c:pt>
                <c:pt idx="715">
                  <c:v>394</c:v>
                </c:pt>
                <c:pt idx="716">
                  <c:v>30</c:v>
                </c:pt>
                <c:pt idx="717">
                  <c:v>64</c:v>
                </c:pt>
                <c:pt idx="718">
                  <c:v>379</c:v>
                </c:pt>
                <c:pt idx="719">
                  <c:v>211</c:v>
                </c:pt>
                <c:pt idx="720">
                  <c:v>398</c:v>
                </c:pt>
                <c:pt idx="721">
                  <c:v>326</c:v>
                </c:pt>
                <c:pt idx="722">
                  <c:v>81</c:v>
                </c:pt>
                <c:pt idx="723">
                  <c:v>300</c:v>
                </c:pt>
                <c:pt idx="724">
                  <c:v>209</c:v>
                </c:pt>
                <c:pt idx="725">
                  <c:v>425</c:v>
                </c:pt>
                <c:pt idx="726">
                  <c:v>277</c:v>
                </c:pt>
                <c:pt idx="727">
                  <c:v>305</c:v>
                </c:pt>
                <c:pt idx="728">
                  <c:v>169</c:v>
                </c:pt>
                <c:pt idx="729">
                  <c:v>486</c:v>
                </c:pt>
                <c:pt idx="730">
                  <c:v>487</c:v>
                </c:pt>
                <c:pt idx="731">
                  <c:v>91</c:v>
                </c:pt>
                <c:pt idx="732">
                  <c:v>488</c:v>
                </c:pt>
                <c:pt idx="733">
                  <c:v>514</c:v>
                </c:pt>
                <c:pt idx="734">
                  <c:v>500</c:v>
                </c:pt>
                <c:pt idx="735">
                  <c:v>360</c:v>
                </c:pt>
                <c:pt idx="736">
                  <c:v>232</c:v>
                </c:pt>
                <c:pt idx="737">
                  <c:v>349</c:v>
                </c:pt>
                <c:pt idx="738">
                  <c:v>567</c:v>
                </c:pt>
                <c:pt idx="739">
                  <c:v>568</c:v>
                </c:pt>
                <c:pt idx="740">
                  <c:v>569</c:v>
                </c:pt>
                <c:pt idx="741">
                  <c:v>557</c:v>
                </c:pt>
                <c:pt idx="742">
                  <c:v>510</c:v>
                </c:pt>
                <c:pt idx="743">
                  <c:v>257</c:v>
                </c:pt>
                <c:pt idx="744">
                  <c:v>577</c:v>
                </c:pt>
                <c:pt idx="745">
                  <c:v>352</c:v>
                </c:pt>
                <c:pt idx="746">
                  <c:v>3</c:v>
                </c:pt>
                <c:pt idx="747">
                  <c:v>577</c:v>
                </c:pt>
                <c:pt idx="748">
                  <c:v>577</c:v>
                </c:pt>
                <c:pt idx="749">
                  <c:v>577</c:v>
                </c:pt>
                <c:pt idx="750">
                  <c:v>577</c:v>
                </c:pt>
                <c:pt idx="751">
                  <c:v>577</c:v>
                </c:pt>
                <c:pt idx="752">
                  <c:v>577</c:v>
                </c:pt>
                <c:pt idx="753">
                  <c:v>577</c:v>
                </c:pt>
                <c:pt idx="754">
                  <c:v>577</c:v>
                </c:pt>
                <c:pt idx="755">
                  <c:v>577</c:v>
                </c:pt>
                <c:pt idx="756">
                  <c:v>577</c:v>
                </c:pt>
                <c:pt idx="757">
                  <c:v>577</c:v>
                </c:pt>
                <c:pt idx="758">
                  <c:v>577</c:v>
                </c:pt>
                <c:pt idx="759">
                  <c:v>577</c:v>
                </c:pt>
                <c:pt idx="760">
                  <c:v>577</c:v>
                </c:pt>
                <c:pt idx="761">
                  <c:v>577</c:v>
                </c:pt>
                <c:pt idx="762">
                  <c:v>577</c:v>
                </c:pt>
                <c:pt idx="763">
                  <c:v>577</c:v>
                </c:pt>
                <c:pt idx="764">
                  <c:v>577</c:v>
                </c:pt>
                <c:pt idx="765">
                  <c:v>531</c:v>
                </c:pt>
                <c:pt idx="766">
                  <c:v>479</c:v>
                </c:pt>
                <c:pt idx="767">
                  <c:v>468</c:v>
                </c:pt>
                <c:pt idx="768">
                  <c:v>494</c:v>
                </c:pt>
                <c:pt idx="769">
                  <c:v>378</c:v>
                </c:pt>
                <c:pt idx="770">
                  <c:v>261</c:v>
                </c:pt>
                <c:pt idx="771">
                  <c:v>306</c:v>
                </c:pt>
                <c:pt idx="772">
                  <c:v>435</c:v>
                </c:pt>
                <c:pt idx="773">
                  <c:v>324</c:v>
                </c:pt>
                <c:pt idx="774">
                  <c:v>132</c:v>
                </c:pt>
                <c:pt idx="775">
                  <c:v>535</c:v>
                </c:pt>
                <c:pt idx="776">
                  <c:v>433</c:v>
                </c:pt>
                <c:pt idx="777">
                  <c:v>493</c:v>
                </c:pt>
                <c:pt idx="778">
                  <c:v>412</c:v>
                </c:pt>
                <c:pt idx="779">
                  <c:v>452</c:v>
                </c:pt>
                <c:pt idx="780">
                  <c:v>544</c:v>
                </c:pt>
                <c:pt idx="781">
                  <c:v>414</c:v>
                </c:pt>
                <c:pt idx="782">
                  <c:v>93</c:v>
                </c:pt>
                <c:pt idx="783">
                  <c:v>542</c:v>
                </c:pt>
                <c:pt idx="784">
                  <c:v>497</c:v>
                </c:pt>
                <c:pt idx="785">
                  <c:v>299</c:v>
                </c:pt>
                <c:pt idx="786">
                  <c:v>408</c:v>
                </c:pt>
                <c:pt idx="787">
                  <c:v>240</c:v>
                </c:pt>
                <c:pt idx="788">
                  <c:v>187</c:v>
                </c:pt>
                <c:pt idx="789">
                  <c:v>293</c:v>
                </c:pt>
                <c:pt idx="790">
                  <c:v>517</c:v>
                </c:pt>
                <c:pt idx="791">
                  <c:v>424</c:v>
                </c:pt>
                <c:pt idx="792">
                  <c:v>185</c:v>
                </c:pt>
                <c:pt idx="793">
                  <c:v>259</c:v>
                </c:pt>
                <c:pt idx="794">
                  <c:v>509</c:v>
                </c:pt>
                <c:pt idx="795">
                  <c:v>385</c:v>
                </c:pt>
                <c:pt idx="796">
                  <c:v>267</c:v>
                </c:pt>
                <c:pt idx="797">
                  <c:v>506</c:v>
                </c:pt>
                <c:pt idx="798">
                  <c:v>339</c:v>
                </c:pt>
                <c:pt idx="799">
                  <c:v>529</c:v>
                </c:pt>
                <c:pt idx="800">
                  <c:v>522</c:v>
                </c:pt>
                <c:pt idx="801">
                  <c:v>403</c:v>
                </c:pt>
                <c:pt idx="802">
                  <c:v>369</c:v>
                </c:pt>
                <c:pt idx="803">
                  <c:v>288</c:v>
                </c:pt>
                <c:pt idx="804">
                  <c:v>350</c:v>
                </c:pt>
                <c:pt idx="805">
                  <c:v>518</c:v>
                </c:pt>
                <c:pt idx="806">
                  <c:v>512</c:v>
                </c:pt>
                <c:pt idx="807">
                  <c:v>238</c:v>
                </c:pt>
                <c:pt idx="808">
                  <c:v>204</c:v>
                </c:pt>
                <c:pt idx="809">
                  <c:v>179</c:v>
                </c:pt>
                <c:pt idx="810">
                  <c:v>526</c:v>
                </c:pt>
                <c:pt idx="811">
                  <c:v>449</c:v>
                </c:pt>
                <c:pt idx="812">
                  <c:v>540</c:v>
                </c:pt>
                <c:pt idx="813">
                  <c:v>466</c:v>
                </c:pt>
                <c:pt idx="814">
                  <c:v>539</c:v>
                </c:pt>
                <c:pt idx="815">
                  <c:v>317</c:v>
                </c:pt>
                <c:pt idx="816">
                  <c:v>530</c:v>
                </c:pt>
                <c:pt idx="817">
                  <c:v>355</c:v>
                </c:pt>
                <c:pt idx="818">
                  <c:v>549</c:v>
                </c:pt>
                <c:pt idx="819">
                  <c:v>501</c:v>
                </c:pt>
                <c:pt idx="820">
                  <c:v>504</c:v>
                </c:pt>
                <c:pt idx="821">
                  <c:v>431</c:v>
                </c:pt>
                <c:pt idx="822">
                  <c:v>128</c:v>
                </c:pt>
                <c:pt idx="823">
                  <c:v>556</c:v>
                </c:pt>
                <c:pt idx="824">
                  <c:v>443</c:v>
                </c:pt>
                <c:pt idx="825">
                  <c:v>419</c:v>
                </c:pt>
                <c:pt idx="826">
                  <c:v>502</c:v>
                </c:pt>
                <c:pt idx="827">
                  <c:v>404</c:v>
                </c:pt>
                <c:pt idx="828">
                  <c:v>255</c:v>
                </c:pt>
                <c:pt idx="829">
                  <c:v>97</c:v>
                </c:pt>
                <c:pt idx="830">
                  <c:v>471</c:v>
                </c:pt>
                <c:pt idx="831">
                  <c:v>441</c:v>
                </c:pt>
                <c:pt idx="832">
                  <c:v>503</c:v>
                </c:pt>
                <c:pt idx="833">
                  <c:v>386</c:v>
                </c:pt>
                <c:pt idx="834">
                  <c:v>382</c:v>
                </c:pt>
                <c:pt idx="835">
                  <c:v>447</c:v>
                </c:pt>
                <c:pt idx="836">
                  <c:v>543</c:v>
                </c:pt>
                <c:pt idx="837">
                  <c:v>395</c:v>
                </c:pt>
                <c:pt idx="838">
                  <c:v>507</c:v>
                </c:pt>
                <c:pt idx="839">
                  <c:v>527</c:v>
                </c:pt>
                <c:pt idx="840">
                  <c:v>268</c:v>
                </c:pt>
                <c:pt idx="841">
                  <c:v>537</c:v>
                </c:pt>
                <c:pt idx="842">
                  <c:v>144</c:v>
                </c:pt>
                <c:pt idx="843">
                  <c:v>384</c:v>
                </c:pt>
                <c:pt idx="844">
                  <c:v>262</c:v>
                </c:pt>
                <c:pt idx="845">
                  <c:v>266</c:v>
                </c:pt>
                <c:pt idx="846">
                  <c:v>495</c:v>
                </c:pt>
                <c:pt idx="847">
                  <c:v>575</c:v>
                </c:pt>
                <c:pt idx="848">
                  <c:v>206</c:v>
                </c:pt>
                <c:pt idx="849">
                  <c:v>94</c:v>
                </c:pt>
                <c:pt idx="850">
                  <c:v>127</c:v>
                </c:pt>
                <c:pt idx="851">
                  <c:v>151</c:v>
                </c:pt>
                <c:pt idx="852">
                  <c:v>207</c:v>
                </c:pt>
                <c:pt idx="853">
                  <c:v>439</c:v>
                </c:pt>
                <c:pt idx="854">
                  <c:v>562</c:v>
                </c:pt>
                <c:pt idx="855">
                  <c:v>547</c:v>
                </c:pt>
                <c:pt idx="856">
                  <c:v>291</c:v>
                </c:pt>
                <c:pt idx="857">
                  <c:v>264</c:v>
                </c:pt>
                <c:pt idx="858">
                  <c:v>367</c:v>
                </c:pt>
                <c:pt idx="859">
                  <c:v>532</c:v>
                </c:pt>
                <c:pt idx="860">
                  <c:v>555</c:v>
                </c:pt>
                <c:pt idx="861">
                  <c:v>534</c:v>
                </c:pt>
                <c:pt idx="862">
                  <c:v>491</c:v>
                </c:pt>
                <c:pt idx="863">
                  <c:v>362</c:v>
                </c:pt>
                <c:pt idx="864">
                  <c:v>176</c:v>
                </c:pt>
                <c:pt idx="865">
                  <c:v>197</c:v>
                </c:pt>
                <c:pt idx="866">
                  <c:v>338</c:v>
                </c:pt>
                <c:pt idx="867">
                  <c:v>417</c:v>
                </c:pt>
                <c:pt idx="868">
                  <c:v>442</c:v>
                </c:pt>
                <c:pt idx="869">
                  <c:v>434</c:v>
                </c:pt>
                <c:pt idx="870">
                  <c:v>263</c:v>
                </c:pt>
                <c:pt idx="871">
                  <c:v>161</c:v>
                </c:pt>
                <c:pt idx="872">
                  <c:v>409</c:v>
                </c:pt>
                <c:pt idx="873">
                  <c:v>271</c:v>
                </c:pt>
                <c:pt idx="874">
                  <c:v>56</c:v>
                </c:pt>
                <c:pt idx="875">
                  <c:v>520</c:v>
                </c:pt>
                <c:pt idx="876">
                  <c:v>492</c:v>
                </c:pt>
                <c:pt idx="877">
                  <c:v>475</c:v>
                </c:pt>
                <c:pt idx="878">
                  <c:v>157</c:v>
                </c:pt>
                <c:pt idx="879">
                  <c:v>377</c:v>
                </c:pt>
                <c:pt idx="880">
                  <c:v>499</c:v>
                </c:pt>
                <c:pt idx="881">
                  <c:v>117</c:v>
                </c:pt>
                <c:pt idx="882">
                  <c:v>149</c:v>
                </c:pt>
                <c:pt idx="883">
                  <c:v>162</c:v>
                </c:pt>
                <c:pt idx="884">
                  <c:v>430</c:v>
                </c:pt>
                <c:pt idx="885">
                  <c:v>445</c:v>
                </c:pt>
                <c:pt idx="886">
                  <c:v>566</c:v>
                </c:pt>
                <c:pt idx="887">
                  <c:v>381</c:v>
                </c:pt>
                <c:pt idx="888">
                  <c:v>572</c:v>
                </c:pt>
                <c:pt idx="889">
                  <c:v>294</c:v>
                </c:pt>
                <c:pt idx="890">
                  <c:v>481</c:v>
                </c:pt>
                <c:pt idx="891">
                  <c:v>329</c:v>
                </c:pt>
                <c:pt idx="892">
                  <c:v>201</c:v>
                </c:pt>
                <c:pt idx="893">
                  <c:v>359</c:v>
                </c:pt>
                <c:pt idx="894">
                  <c:v>233</c:v>
                </c:pt>
                <c:pt idx="895">
                  <c:v>560</c:v>
                </c:pt>
                <c:pt idx="896">
                  <c:v>289</c:v>
                </c:pt>
                <c:pt idx="897">
                  <c:v>375</c:v>
                </c:pt>
                <c:pt idx="898">
                  <c:v>285</c:v>
                </c:pt>
                <c:pt idx="899">
                  <c:v>309</c:v>
                </c:pt>
                <c:pt idx="900">
                  <c:v>576</c:v>
                </c:pt>
                <c:pt idx="901">
                  <c:v>545</c:v>
                </c:pt>
                <c:pt idx="902">
                  <c:v>314</c:v>
                </c:pt>
                <c:pt idx="903">
                  <c:v>548</c:v>
                </c:pt>
                <c:pt idx="904">
                  <c:v>296</c:v>
                </c:pt>
                <c:pt idx="905">
                  <c:v>429</c:v>
                </c:pt>
                <c:pt idx="906">
                  <c:v>564</c:v>
                </c:pt>
                <c:pt idx="907">
                  <c:v>190</c:v>
                </c:pt>
                <c:pt idx="908">
                  <c:v>456</c:v>
                </c:pt>
                <c:pt idx="909">
                  <c:v>464</c:v>
                </c:pt>
                <c:pt idx="910">
                  <c:v>258</c:v>
                </c:pt>
                <c:pt idx="911">
                  <c:v>336</c:v>
                </c:pt>
                <c:pt idx="912">
                  <c:v>505</c:v>
                </c:pt>
                <c:pt idx="913">
                  <c:v>376</c:v>
                </c:pt>
                <c:pt idx="914">
                  <c:v>225</c:v>
                </c:pt>
                <c:pt idx="915">
                  <c:v>402</c:v>
                </c:pt>
                <c:pt idx="916">
                  <c:v>188</c:v>
                </c:pt>
                <c:pt idx="917">
                  <c:v>474</c:v>
                </c:pt>
                <c:pt idx="918">
                  <c:v>436</c:v>
                </c:pt>
                <c:pt idx="919">
                  <c:v>387</c:v>
                </c:pt>
                <c:pt idx="920">
                  <c:v>175</c:v>
                </c:pt>
                <c:pt idx="921">
                  <c:v>279</c:v>
                </c:pt>
                <c:pt idx="922">
                  <c:v>406</c:v>
                </c:pt>
                <c:pt idx="923">
                  <c:v>484</c:v>
                </c:pt>
                <c:pt idx="924">
                  <c:v>472</c:v>
                </c:pt>
                <c:pt idx="925">
                  <c:v>372</c:v>
                </c:pt>
                <c:pt idx="926">
                  <c:v>577</c:v>
                </c:pt>
                <c:pt idx="927">
                  <c:v>373</c:v>
                </c:pt>
                <c:pt idx="928">
                  <c:v>450</c:v>
                </c:pt>
                <c:pt idx="929">
                  <c:v>577</c:v>
                </c:pt>
                <c:pt idx="930">
                  <c:v>173</c:v>
                </c:pt>
                <c:pt idx="931">
                  <c:v>142</c:v>
                </c:pt>
                <c:pt idx="932">
                  <c:v>363</c:v>
                </c:pt>
                <c:pt idx="933">
                  <c:v>401</c:v>
                </c:pt>
                <c:pt idx="934">
                  <c:v>364</c:v>
                </c:pt>
                <c:pt idx="935">
                  <c:v>170</c:v>
                </c:pt>
                <c:pt idx="936">
                  <c:v>353</c:v>
                </c:pt>
                <c:pt idx="937">
                  <c:v>311</c:v>
                </c:pt>
                <c:pt idx="938">
                  <c:v>549</c:v>
                </c:pt>
                <c:pt idx="939">
                  <c:v>460</c:v>
                </c:pt>
                <c:pt idx="940">
                  <c:v>310</c:v>
                </c:pt>
                <c:pt idx="941">
                  <c:v>45</c:v>
                </c:pt>
                <c:pt idx="942">
                  <c:v>451</c:v>
                </c:pt>
                <c:pt idx="943">
                  <c:v>516</c:v>
                </c:pt>
                <c:pt idx="944">
                  <c:v>521</c:v>
                </c:pt>
                <c:pt idx="945">
                  <c:v>561</c:v>
                </c:pt>
                <c:pt idx="946">
                  <c:v>346</c:v>
                </c:pt>
                <c:pt idx="947">
                  <c:v>463</c:v>
                </c:pt>
                <c:pt idx="948">
                  <c:v>407</c:v>
                </c:pt>
                <c:pt idx="949">
                  <c:v>348</c:v>
                </c:pt>
                <c:pt idx="950">
                  <c:v>351</c:v>
                </c:pt>
                <c:pt idx="951">
                  <c:v>303</c:v>
                </c:pt>
                <c:pt idx="952">
                  <c:v>422</c:v>
                </c:pt>
                <c:pt idx="953">
                  <c:v>253</c:v>
                </c:pt>
                <c:pt idx="954">
                  <c:v>215</c:v>
                </c:pt>
                <c:pt idx="955">
                  <c:v>366</c:v>
                </c:pt>
                <c:pt idx="956">
                  <c:v>165</c:v>
                </c:pt>
                <c:pt idx="957">
                  <c:v>368</c:v>
                </c:pt>
                <c:pt idx="958">
                  <c:v>183</c:v>
                </c:pt>
                <c:pt idx="959">
                  <c:v>405</c:v>
                </c:pt>
                <c:pt idx="960">
                  <c:v>461</c:v>
                </c:pt>
                <c:pt idx="961">
                  <c:v>536</c:v>
                </c:pt>
                <c:pt idx="962">
                  <c:v>388</c:v>
                </c:pt>
                <c:pt idx="963">
                  <c:v>416</c:v>
                </c:pt>
                <c:pt idx="964">
                  <c:v>168</c:v>
                </c:pt>
                <c:pt idx="965">
                  <c:v>358</c:v>
                </c:pt>
                <c:pt idx="966">
                  <c:v>498</c:v>
                </c:pt>
                <c:pt idx="967">
                  <c:v>469</c:v>
                </c:pt>
                <c:pt idx="968">
                  <c:v>213</c:v>
                </c:pt>
                <c:pt idx="969">
                  <c:v>476</c:v>
                </c:pt>
                <c:pt idx="970">
                  <c:v>298</c:v>
                </c:pt>
                <c:pt idx="971">
                  <c:v>196</c:v>
                </c:pt>
                <c:pt idx="972">
                  <c:v>519</c:v>
                </c:pt>
                <c:pt idx="973">
                  <c:v>341</c:v>
                </c:pt>
                <c:pt idx="974">
                  <c:v>420</c:v>
                </c:pt>
                <c:pt idx="975">
                  <c:v>496</c:v>
                </c:pt>
                <c:pt idx="976">
                  <c:v>489</c:v>
                </c:pt>
                <c:pt idx="977">
                  <c:v>523</c:v>
                </c:pt>
                <c:pt idx="978">
                  <c:v>533</c:v>
                </c:pt>
                <c:pt idx="979">
                  <c:v>235</c:v>
                </c:pt>
                <c:pt idx="980">
                  <c:v>473</c:v>
                </c:pt>
                <c:pt idx="981">
                  <c:v>467</c:v>
                </c:pt>
                <c:pt idx="982">
                  <c:v>541</c:v>
                </c:pt>
                <c:pt idx="983">
                  <c:v>462</c:v>
                </c:pt>
                <c:pt idx="984">
                  <c:v>508</c:v>
                </c:pt>
                <c:pt idx="985">
                  <c:v>477</c:v>
                </c:pt>
                <c:pt idx="986">
                  <c:v>483</c:v>
                </c:pt>
                <c:pt idx="987">
                  <c:v>280</c:v>
                </c:pt>
                <c:pt idx="988">
                  <c:v>269</c:v>
                </c:pt>
                <c:pt idx="989">
                  <c:v>459</c:v>
                </c:pt>
                <c:pt idx="990">
                  <c:v>139</c:v>
                </c:pt>
                <c:pt idx="991">
                  <c:v>448</c:v>
                </c:pt>
                <c:pt idx="992">
                  <c:v>525</c:v>
                </c:pt>
                <c:pt idx="993">
                  <c:v>231</c:v>
                </c:pt>
                <c:pt idx="994">
                  <c:v>335</c:v>
                </c:pt>
                <c:pt idx="995">
                  <c:v>524</c:v>
                </c:pt>
                <c:pt idx="996">
                  <c:v>340</c:v>
                </c:pt>
                <c:pt idx="997">
                  <c:v>361</c:v>
                </c:pt>
                <c:pt idx="998">
                  <c:v>432</c:v>
                </c:pt>
                <c:pt idx="999">
                  <c:v>563</c:v>
                </c:pt>
                <c:pt idx="1000">
                  <c:v>423</c:v>
                </c:pt>
                <c:pt idx="1001">
                  <c:v>571</c:v>
                </c:pt>
                <c:pt idx="1002">
                  <c:v>327</c:v>
                </c:pt>
                <c:pt idx="1003">
                  <c:v>528</c:v>
                </c:pt>
                <c:pt idx="1004">
                  <c:v>251</c:v>
                </c:pt>
                <c:pt idx="1005">
                  <c:v>418</c:v>
                </c:pt>
                <c:pt idx="1006">
                  <c:v>482</c:v>
                </c:pt>
                <c:pt idx="1007">
                  <c:v>538</c:v>
                </c:pt>
                <c:pt idx="1008">
                  <c:v>554</c:v>
                </c:pt>
                <c:pt idx="1009">
                  <c:v>410</c:v>
                </c:pt>
                <c:pt idx="1010">
                  <c:v>323</c:v>
                </c:pt>
                <c:pt idx="1011">
                  <c:v>316</c:v>
                </c:pt>
                <c:pt idx="1012">
                  <c:v>342</c:v>
                </c:pt>
                <c:pt idx="1013">
                  <c:v>354</c:v>
                </c:pt>
                <c:pt idx="1014">
                  <c:v>312</c:v>
                </c:pt>
                <c:pt idx="1015">
                  <c:v>337</c:v>
                </c:pt>
                <c:pt idx="1016">
                  <c:v>428</c:v>
                </c:pt>
                <c:pt idx="1017">
                  <c:v>438</c:v>
                </c:pt>
                <c:pt idx="1018">
                  <c:v>239</c:v>
                </c:pt>
                <c:pt idx="1019">
                  <c:v>546</c:v>
                </c:pt>
                <c:pt idx="1020">
                  <c:v>322</c:v>
                </c:pt>
                <c:pt idx="1021">
                  <c:v>347</c:v>
                </c:pt>
                <c:pt idx="1022">
                  <c:v>440</c:v>
                </c:pt>
                <c:pt idx="1023">
                  <c:v>437</c:v>
                </c:pt>
                <c:pt idx="1024">
                  <c:v>455</c:v>
                </c:pt>
                <c:pt idx="1025">
                  <c:v>427</c:v>
                </c:pt>
                <c:pt idx="1026">
                  <c:v>111</c:v>
                </c:pt>
                <c:pt idx="1027">
                  <c:v>490</c:v>
                </c:pt>
                <c:pt idx="1028">
                  <c:v>315</c:v>
                </c:pt>
                <c:pt idx="1029">
                  <c:v>573</c:v>
                </c:pt>
                <c:pt idx="1030">
                  <c:v>27</c:v>
                </c:pt>
                <c:pt idx="1031">
                  <c:v>549</c:v>
                </c:pt>
                <c:pt idx="1032">
                  <c:v>515</c:v>
                </c:pt>
                <c:pt idx="1033">
                  <c:v>365</c:v>
                </c:pt>
                <c:pt idx="1034">
                  <c:v>325</c:v>
                </c:pt>
                <c:pt idx="1035">
                  <c:v>356</c:v>
                </c:pt>
                <c:pt idx="1036">
                  <c:v>480</c:v>
                </c:pt>
                <c:pt idx="1037">
                  <c:v>549</c:v>
                </c:pt>
                <c:pt idx="1038">
                  <c:v>276</c:v>
                </c:pt>
                <c:pt idx="1039">
                  <c:v>549</c:v>
                </c:pt>
                <c:pt idx="1040">
                  <c:v>181</c:v>
                </c:pt>
                <c:pt idx="1041">
                  <c:v>274</c:v>
                </c:pt>
                <c:pt idx="1042">
                  <c:v>478</c:v>
                </c:pt>
                <c:pt idx="1043">
                  <c:v>444</c:v>
                </c:pt>
                <c:pt idx="1044">
                  <c:v>177</c:v>
                </c:pt>
                <c:pt idx="1045">
                  <c:v>345</c:v>
                </c:pt>
                <c:pt idx="1046">
                  <c:v>485</c:v>
                </c:pt>
                <c:pt idx="1047">
                  <c:v>174</c:v>
                </c:pt>
                <c:pt idx="1048">
                  <c:v>558</c:v>
                </c:pt>
                <c:pt idx="1049">
                  <c:v>470</c:v>
                </c:pt>
                <c:pt idx="1050">
                  <c:v>421</c:v>
                </c:pt>
                <c:pt idx="1051">
                  <c:v>370</c:v>
                </c:pt>
                <c:pt idx="1052">
                  <c:v>380</c:v>
                </c:pt>
                <c:pt idx="1053">
                  <c:v>308</c:v>
                </c:pt>
                <c:pt idx="1054">
                  <c:v>465</c:v>
                </c:pt>
                <c:pt idx="1055">
                  <c:v>171</c:v>
                </c:pt>
                <c:pt idx="1056">
                  <c:v>244</c:v>
                </c:pt>
                <c:pt idx="1057">
                  <c:v>511</c:v>
                </c:pt>
                <c:pt idx="1058">
                  <c:v>245</c:v>
                </c:pt>
                <c:pt idx="1059">
                  <c:v>103</c:v>
                </c:pt>
                <c:pt idx="1060">
                  <c:v>50</c:v>
                </c:pt>
                <c:pt idx="1061">
                  <c:v>371</c:v>
                </c:pt>
                <c:pt idx="1062">
                  <c:v>122</c:v>
                </c:pt>
                <c:pt idx="1063">
                  <c:v>79</c:v>
                </c:pt>
                <c:pt idx="1064">
                  <c:v>14</c:v>
                </c:pt>
                <c:pt idx="1065">
                  <c:v>70</c:v>
                </c:pt>
                <c:pt idx="1066">
                  <c:v>15</c:v>
                </c:pt>
                <c:pt idx="1067">
                  <c:v>212</c:v>
                </c:pt>
                <c:pt idx="1068">
                  <c:v>219</c:v>
                </c:pt>
                <c:pt idx="1069">
                  <c:v>205</c:v>
                </c:pt>
                <c:pt idx="1070">
                  <c:v>426</c:v>
                </c:pt>
                <c:pt idx="1071">
                  <c:v>25</c:v>
                </c:pt>
                <c:pt idx="1072">
                  <c:v>47</c:v>
                </c:pt>
                <c:pt idx="1073">
                  <c:v>10</c:v>
                </c:pt>
                <c:pt idx="1074">
                  <c:v>40</c:v>
                </c:pt>
                <c:pt idx="1075">
                  <c:v>577</c:v>
                </c:pt>
                <c:pt idx="1076">
                  <c:v>48</c:v>
                </c:pt>
                <c:pt idx="1077">
                  <c:v>218</c:v>
                </c:pt>
                <c:pt idx="1078">
                  <c:v>282</c:v>
                </c:pt>
                <c:pt idx="1079">
                  <c:v>114</c:v>
                </c:pt>
                <c:pt idx="1080">
                  <c:v>116</c:v>
                </c:pt>
                <c:pt idx="1081">
                  <c:v>84</c:v>
                </c:pt>
                <c:pt idx="1082">
                  <c:v>226</c:v>
                </c:pt>
                <c:pt idx="1083">
                  <c:v>71</c:v>
                </c:pt>
                <c:pt idx="1084">
                  <c:v>256</c:v>
                </c:pt>
                <c:pt idx="1085">
                  <c:v>164</c:v>
                </c:pt>
                <c:pt idx="1086">
                  <c:v>54</c:v>
                </c:pt>
                <c:pt idx="1087">
                  <c:v>101</c:v>
                </c:pt>
                <c:pt idx="1088">
                  <c:v>32</c:v>
                </c:pt>
                <c:pt idx="1089">
                  <c:v>113</c:v>
                </c:pt>
                <c:pt idx="1090">
                  <c:v>104</c:v>
                </c:pt>
                <c:pt idx="1091">
                  <c:v>307</c:v>
                </c:pt>
                <c:pt idx="1092">
                  <c:v>217</c:v>
                </c:pt>
                <c:pt idx="1093">
                  <c:v>273</c:v>
                </c:pt>
                <c:pt idx="1094">
                  <c:v>68</c:v>
                </c:pt>
                <c:pt idx="1095">
                  <c:v>12</c:v>
                </c:pt>
                <c:pt idx="1096">
                  <c:v>124</c:v>
                </c:pt>
                <c:pt idx="1097">
                  <c:v>65</c:v>
                </c:pt>
                <c:pt idx="1098">
                  <c:v>51</c:v>
                </c:pt>
                <c:pt idx="1099">
                  <c:v>74</c:v>
                </c:pt>
                <c:pt idx="1100">
                  <c:v>214</c:v>
                </c:pt>
                <c:pt idx="1101">
                  <c:v>397</c:v>
                </c:pt>
                <c:pt idx="1102">
                  <c:v>292</c:v>
                </c:pt>
                <c:pt idx="1103">
                  <c:v>415</c:v>
                </c:pt>
                <c:pt idx="1104">
                  <c:v>302</c:v>
                </c:pt>
                <c:pt idx="1105">
                  <c:v>400</c:v>
                </c:pt>
                <c:pt idx="1106">
                  <c:v>413</c:v>
                </c:pt>
                <c:pt idx="1107">
                  <c:v>92</c:v>
                </c:pt>
                <c:pt idx="1108">
                  <c:v>320</c:v>
                </c:pt>
                <c:pt idx="1109">
                  <c:v>241</c:v>
                </c:pt>
                <c:pt idx="1110">
                  <c:v>210</c:v>
                </c:pt>
                <c:pt idx="1111">
                  <c:v>120</c:v>
                </c:pt>
                <c:pt idx="1112">
                  <c:v>399</c:v>
                </c:pt>
                <c:pt idx="1113">
                  <c:v>283</c:v>
                </c:pt>
                <c:pt idx="1114">
                  <c:v>411</c:v>
                </c:pt>
                <c:pt idx="1115">
                  <c:v>152</c:v>
                </c:pt>
                <c:pt idx="1116">
                  <c:v>222</c:v>
                </c:pt>
                <c:pt idx="1117">
                  <c:v>297</c:v>
                </c:pt>
                <c:pt idx="1118">
                  <c:v>147</c:v>
                </c:pt>
                <c:pt idx="1119">
                  <c:v>275</c:v>
                </c:pt>
                <c:pt idx="1120">
                  <c:v>565</c:v>
                </c:pt>
                <c:pt idx="1121">
                  <c:v>115</c:v>
                </c:pt>
                <c:pt idx="1122">
                  <c:v>155</c:v>
                </c:pt>
                <c:pt idx="1123">
                  <c:v>200</c:v>
                </c:pt>
                <c:pt idx="1124">
                  <c:v>237</c:v>
                </c:pt>
                <c:pt idx="1125">
                  <c:v>82</c:v>
                </c:pt>
                <c:pt idx="1126">
                  <c:v>446</c:v>
                </c:pt>
                <c:pt idx="1127">
                  <c:v>163</c:v>
                </c:pt>
                <c:pt idx="1128">
                  <c:v>250</c:v>
                </c:pt>
                <c:pt idx="1129">
                  <c:v>272</c:v>
                </c:pt>
                <c:pt idx="1130">
                  <c:v>121</c:v>
                </c:pt>
                <c:pt idx="1131">
                  <c:v>126</c:v>
                </c:pt>
                <c:pt idx="1132">
                  <c:v>166</c:v>
                </c:pt>
                <c:pt idx="1133">
                  <c:v>570</c:v>
                </c:pt>
                <c:pt idx="1134">
                  <c:v>202</c:v>
                </c:pt>
                <c:pt idx="1135">
                  <c:v>243</c:v>
                </c:pt>
                <c:pt idx="1136">
                  <c:v>453</c:v>
                </c:pt>
                <c:pt idx="1137">
                  <c:v>295</c:v>
                </c:pt>
                <c:pt idx="1138">
                  <c:v>136</c:v>
                </c:pt>
                <c:pt idx="1139">
                  <c:v>318</c:v>
                </c:pt>
                <c:pt idx="1140">
                  <c:v>577</c:v>
                </c:pt>
                <c:pt idx="1141">
                  <c:v>178</c:v>
                </c:pt>
                <c:pt idx="1142">
                  <c:v>195</c:v>
                </c:pt>
                <c:pt idx="1143">
                  <c:v>189</c:v>
                </c:pt>
                <c:pt idx="1144">
                  <c:v>224</c:v>
                </c:pt>
                <c:pt idx="1145">
                  <c:v>89</c:v>
                </c:pt>
                <c:pt idx="1146">
                  <c:v>192</c:v>
                </c:pt>
                <c:pt idx="1147">
                  <c:v>391</c:v>
                </c:pt>
                <c:pt idx="1148">
                  <c:v>454</c:v>
                </c:pt>
                <c:pt idx="1149">
                  <c:v>331</c:v>
                </c:pt>
                <c:pt idx="1150">
                  <c:v>396</c:v>
                </c:pt>
                <c:pt idx="1151">
                  <c:v>287</c:v>
                </c:pt>
                <c:pt idx="1152">
                  <c:v>129</c:v>
                </c:pt>
                <c:pt idx="1153">
                  <c:v>138</c:v>
                </c:pt>
                <c:pt idx="1154">
                  <c:v>140</c:v>
                </c:pt>
                <c:pt idx="1155">
                  <c:v>77</c:v>
                </c:pt>
                <c:pt idx="1156">
                  <c:v>105</c:v>
                </c:pt>
                <c:pt idx="1157">
                  <c:v>304</c:v>
                </c:pt>
                <c:pt idx="1158">
                  <c:v>458</c:v>
                </c:pt>
                <c:pt idx="1159">
                  <c:v>574</c:v>
                </c:pt>
                <c:pt idx="1160">
                  <c:v>135</c:v>
                </c:pt>
                <c:pt idx="1161">
                  <c:v>252</c:v>
                </c:pt>
                <c:pt idx="1162">
                  <c:v>203</c:v>
                </c:pt>
                <c:pt idx="1163">
                  <c:v>184</c:v>
                </c:pt>
                <c:pt idx="1164">
                  <c:v>22</c:v>
                </c:pt>
                <c:pt idx="1165">
                  <c:v>23</c:v>
                </c:pt>
                <c:pt idx="1166">
                  <c:v>19</c:v>
                </c:pt>
                <c:pt idx="1167">
                  <c:v>78</c:v>
                </c:pt>
                <c:pt idx="1168">
                  <c:v>330</c:v>
                </c:pt>
                <c:pt idx="1169">
                  <c:v>229</c:v>
                </c:pt>
                <c:pt idx="1170">
                  <c:v>102</c:v>
                </c:pt>
                <c:pt idx="1171">
                  <c:v>393</c:v>
                </c:pt>
                <c:pt idx="1172">
                  <c:v>96</c:v>
                </c:pt>
                <c:pt idx="1173">
                  <c:v>83</c:v>
                </c:pt>
                <c:pt idx="1174">
                  <c:v>313</c:v>
                </c:pt>
                <c:pt idx="1175">
                  <c:v>112</c:v>
                </c:pt>
                <c:pt idx="1176">
                  <c:v>146</c:v>
                </c:pt>
                <c:pt idx="1177">
                  <c:v>141</c:v>
                </c:pt>
                <c:pt idx="1178">
                  <c:v>158</c:v>
                </c:pt>
                <c:pt idx="1179">
                  <c:v>191</c:v>
                </c:pt>
                <c:pt idx="1180">
                  <c:v>260</c:v>
                </c:pt>
                <c:pt idx="1181">
                  <c:v>58</c:v>
                </c:pt>
                <c:pt idx="1182">
                  <c:v>230</c:v>
                </c:pt>
                <c:pt idx="1183">
                  <c:v>69</c:v>
                </c:pt>
                <c:pt idx="1184">
                  <c:v>88</c:v>
                </c:pt>
                <c:pt idx="1185">
                  <c:v>182</c:v>
                </c:pt>
                <c:pt idx="1186">
                  <c:v>172</c:v>
                </c:pt>
                <c:pt idx="1187">
                  <c:v>265</c:v>
                </c:pt>
                <c:pt idx="1188">
                  <c:v>457</c:v>
                </c:pt>
                <c:pt idx="1189">
                  <c:v>199</c:v>
                </c:pt>
                <c:pt idx="1190">
                  <c:v>344</c:v>
                </c:pt>
                <c:pt idx="1191">
                  <c:v>383</c:v>
                </c:pt>
                <c:pt idx="1192">
                  <c:v>513</c:v>
                </c:pt>
                <c:pt idx="1193">
                  <c:v>242</c:v>
                </c:pt>
                <c:pt idx="1194">
                  <c:v>577</c:v>
                </c:pt>
                <c:pt idx="1195">
                  <c:v>90</c:v>
                </c:pt>
                <c:pt idx="1196">
                  <c:v>236</c:v>
                </c:pt>
                <c:pt idx="1197">
                  <c:v>221</c:v>
                </c:pt>
                <c:pt idx="1198">
                  <c:v>145</c:v>
                </c:pt>
                <c:pt idx="1199">
                  <c:v>559</c:v>
                </c:pt>
                <c:pt idx="1200">
                  <c:v>Verheyen</c:v>
                </c:pt>
                <c:pt idx="1201">
                  <c:v>Verstraete</c:v>
                </c:pt>
                <c:pt idx="1202">
                  <c:v>Verheyden</c:v>
                </c:pt>
                <c:pt idx="1203">
                  <c:v>Heymans</c:v>
                </c:pt>
                <c:pt idx="1204">
                  <c:v>Nuyts</c:v>
                </c:pt>
                <c:pt idx="1205">
                  <c:v>Jonckers</c:v>
                </c:pt>
                <c:pt idx="1206">
                  <c:v>Van Hove</c:v>
                </c:pt>
                <c:pt idx="1207">
                  <c:v>Geukens</c:v>
                </c:pt>
                <c:pt idx="1208">
                  <c:v>Loncke</c:v>
                </c:pt>
                <c:pt idx="1209">
                  <c:v>Gheerardijn</c:v>
                </c:pt>
                <c:pt idx="1210">
                  <c:v>Debisschop</c:v>
                </c:pt>
                <c:pt idx="1211">
                  <c:v>Franken</c:v>
                </c:pt>
                <c:pt idx="1212">
                  <c:v>Van Reusel</c:v>
                </c:pt>
                <c:pt idx="1213">
                  <c:v>De Permentier</c:v>
                </c:pt>
                <c:pt idx="1214">
                  <c:v>Hillewaert</c:v>
                </c:pt>
                <c:pt idx="1215">
                  <c:v>Blieck</c:v>
                </c:pt>
                <c:pt idx="1216">
                  <c:v>Dedeurwaerder</c:v>
                </c:pt>
                <c:pt idx="1217">
                  <c:v>Rosseeuw</c:v>
                </c:pt>
                <c:pt idx="1218">
                  <c:v>Rébérez</c:v>
                </c:pt>
                <c:pt idx="1219">
                  <c:v>Verhulst</c:v>
                </c:pt>
                <c:pt idx="1220">
                  <c:v>Candaele</c:v>
                </c:pt>
                <c:pt idx="1221">
                  <c:v>Gysels </c:v>
                </c:pt>
                <c:pt idx="1222">
                  <c:v>Devos</c:v>
                </c:pt>
                <c:pt idx="1223">
                  <c:v>Bremeesch</c:v>
                </c:pt>
                <c:pt idx="1224">
                  <c:v>Van de Maele</c:v>
                </c:pt>
                <c:pt idx="1225">
                  <c:v>Verhenne</c:v>
                </c:pt>
                <c:pt idx="1226">
                  <c:v>Willems</c:v>
                </c:pt>
                <c:pt idx="1227">
                  <c:v>Asselman</c:v>
                </c:pt>
                <c:pt idx="1228">
                  <c:v>Dom</c:v>
                </c:pt>
                <c:pt idx="1229">
                  <c:v>Mannens</c:v>
                </c:pt>
                <c:pt idx="1230">
                  <c:v>Stroobant</c:v>
                </c:pt>
                <c:pt idx="1231">
                  <c:v>Verrept</c:v>
                </c:pt>
                <c:pt idx="1232">
                  <c:v>Vande Kerckhove</c:v>
                </c:pt>
                <c:pt idx="1233">
                  <c:v>Slingeneyer</c:v>
                </c:pt>
                <c:pt idx="1234">
                  <c:v>Brabant</c:v>
                </c:pt>
                <c:pt idx="1235">
                  <c:v>De Waey</c:v>
                </c:pt>
                <c:pt idx="1236">
                  <c:v>Delafontaine</c:v>
                </c:pt>
                <c:pt idx="1237">
                  <c:v>Henderickx</c:v>
                </c:pt>
                <c:pt idx="1238">
                  <c:v>Hautecoeur</c:v>
                </c:pt>
                <c:pt idx="1239">
                  <c:v>Allard</c:v>
                </c:pt>
                <c:pt idx="1240">
                  <c:v>Lodewijckx</c:v>
                </c:pt>
                <c:pt idx="1241">
                  <c:v>Baeckelandt</c:v>
                </c:pt>
                <c:pt idx="1242">
                  <c:v>Van Roosbroeck</c:v>
                </c:pt>
                <c:pt idx="1243">
                  <c:v>Le fevre</c:v>
                </c:pt>
                <c:pt idx="1244">
                  <c:v>Peters</c:v>
                </c:pt>
                <c:pt idx="1245">
                  <c:v>Verheyden</c:v>
                </c:pt>
                <c:pt idx="1246">
                  <c:v>Wolput</c:v>
                </c:pt>
                <c:pt idx="1247">
                  <c:v>Van Kerchove</c:v>
                </c:pt>
                <c:pt idx="1248">
                  <c:v>Waelput</c:v>
                </c:pt>
                <c:pt idx="1249">
                  <c:v>Strubbe</c:v>
                </c:pt>
                <c:pt idx="1250">
                  <c:v>Kenens</c:v>
                </c:pt>
                <c:pt idx="1251">
                  <c:v>Vercauteren</c:v>
                </c:pt>
                <c:pt idx="1252">
                  <c:v>Malisse</c:v>
                </c:pt>
                <c:pt idx="1253">
                  <c:v>Gheerardijn</c:v>
                </c:pt>
                <c:pt idx="1254">
                  <c:v>Dalle</c:v>
                </c:pt>
                <c:pt idx="1255">
                  <c:v>Vanherle</c:v>
                </c:pt>
                <c:pt idx="1256">
                  <c:v>Sterkens</c:v>
                </c:pt>
                <c:pt idx="1257">
                  <c:v>Lecossois</c:v>
                </c:pt>
                <c:pt idx="1258">
                  <c:v>Vanderhelst</c:v>
                </c:pt>
                <c:pt idx="1259">
                  <c:v>Degrieck</c:v>
                </c:pt>
                <c:pt idx="1260">
                  <c:v>Wellemans</c:v>
                </c:pt>
                <c:pt idx="1261">
                  <c:v>De Wilde</c:v>
                </c:pt>
                <c:pt idx="1262">
                  <c:v>Vervoort</c:v>
                </c:pt>
                <c:pt idx="1263">
                  <c:v>Room</c:v>
                </c:pt>
                <c:pt idx="1264">
                  <c:v>Vandendriessche</c:v>
                </c:pt>
                <c:pt idx="1265">
                  <c:v>Verheyden</c:v>
                </c:pt>
                <c:pt idx="1266">
                  <c:v>Ambroos</c:v>
                </c:pt>
                <c:pt idx="1267">
                  <c:v>Houart</c:v>
                </c:pt>
                <c:pt idx="1268">
                  <c:v>Stroobant</c:v>
                </c:pt>
                <c:pt idx="1269">
                  <c:v>Meganck</c:v>
                </c:pt>
                <c:pt idx="1270">
                  <c:v>Wopereis</c:v>
                </c:pt>
                <c:pt idx="1271">
                  <c:v>Tallieu</c:v>
                </c:pt>
                <c:pt idx="1272">
                  <c:v>Van Hecke</c:v>
                </c:pt>
                <c:pt idx="1273">
                  <c:v>Keppens</c:v>
                </c:pt>
                <c:pt idx="1274">
                  <c:v>Pelgrims</c:v>
                </c:pt>
                <c:pt idx="1275">
                  <c:v>Rits</c:v>
                </c:pt>
                <c:pt idx="1276">
                  <c:v>Proost</c:v>
                </c:pt>
                <c:pt idx="1277">
                  <c:v>Liekens</c:v>
                </c:pt>
                <c:pt idx="1278">
                  <c:v>De Buck</c:v>
                </c:pt>
                <c:pt idx="1279">
                  <c:v>Waelput</c:v>
                </c:pt>
                <c:pt idx="1280">
                  <c:v>Van Buynder</c:v>
                </c:pt>
                <c:pt idx="1281">
                  <c:v>Billiet</c:v>
                </c:pt>
                <c:pt idx="1282">
                  <c:v>Vanhoudt</c:v>
                </c:pt>
                <c:pt idx="1283">
                  <c:v>Verrept</c:v>
                </c:pt>
                <c:pt idx="1284">
                  <c:v>Everaert</c:v>
                </c:pt>
                <c:pt idx="1285">
                  <c:v>Verstraete</c:v>
                </c:pt>
                <c:pt idx="1286">
                  <c:v>Deniz</c:v>
                </c:pt>
                <c:pt idx="1287">
                  <c:v>Verhulst</c:v>
                </c:pt>
                <c:pt idx="1288">
                  <c:v>Croene</c:v>
                </c:pt>
                <c:pt idx="1289">
                  <c:v>Ameel</c:v>
                </c:pt>
                <c:pt idx="1290">
                  <c:v>Noppen</c:v>
                </c:pt>
                <c:pt idx="1291">
                  <c:v>Jonckheere</c:v>
                </c:pt>
                <c:pt idx="1292">
                  <c:v>Verstraete</c:v>
                </c:pt>
                <c:pt idx="1293">
                  <c:v>Beyen</c:v>
                </c:pt>
                <c:pt idx="1294">
                  <c:v>Schatteman</c:v>
                </c:pt>
                <c:pt idx="1295">
                  <c:v>Van Buynder</c:v>
                </c:pt>
                <c:pt idx="1296">
                  <c:v>Brys</c:v>
                </c:pt>
                <c:pt idx="1297">
                  <c:v>Liekens</c:v>
                </c:pt>
                <c:pt idx="1298">
                  <c:v>De Graef</c:v>
                </c:pt>
                <c:pt idx="1299">
                  <c:v>Van Damme</c:v>
                </c:pt>
                <c:pt idx="1300">
                  <c:v>Martens</c:v>
                </c:pt>
                <c:pt idx="1301">
                  <c:v>Belis </c:v>
                </c:pt>
                <c:pt idx="1302">
                  <c:v>Merchiers</c:v>
                </c:pt>
                <c:pt idx="1303">
                  <c:v>Beyen</c:v>
                </c:pt>
                <c:pt idx="1304">
                  <c:v>Huylebroeck</c:v>
                </c:pt>
                <c:pt idx="1305">
                  <c:v>Puylaert</c:v>
                </c:pt>
                <c:pt idx="1306">
                  <c:v>De Meulder</c:v>
                </c:pt>
                <c:pt idx="1307">
                  <c:v>Baert</c:v>
                </c:pt>
                <c:pt idx="1308">
                  <c:v>Polfliet</c:v>
                </c:pt>
                <c:pt idx="1309">
                  <c:v>Staelens</c:v>
                </c:pt>
                <c:pt idx="1310">
                  <c:v>Breugelmans</c:v>
                </c:pt>
                <c:pt idx="1311">
                  <c:v>Verleye</c:v>
                </c:pt>
                <c:pt idx="1312">
                  <c:v>Janssen</c:v>
                </c:pt>
                <c:pt idx="1313">
                  <c:v>Van Poucke</c:v>
                </c:pt>
                <c:pt idx="1314">
                  <c:v>Heyerick</c:v>
                </c:pt>
                <c:pt idx="1315">
                  <c:v>De Witte</c:v>
                </c:pt>
                <c:pt idx="1316">
                  <c:v>Kenens</c:v>
                </c:pt>
                <c:pt idx="1317">
                  <c:v>Stoops</c:v>
                </c:pt>
                <c:pt idx="1318">
                  <c:v>De Coninck</c:v>
                </c:pt>
                <c:pt idx="1319">
                  <c:v>Van Bouwel</c:v>
                </c:pt>
                <c:pt idx="1320">
                  <c:v>Van Campenhoudt</c:v>
                </c:pt>
                <c:pt idx="1321">
                  <c:v>De Tender</c:v>
                </c:pt>
                <c:pt idx="1322">
                  <c:v>Lefevre</c:v>
                </c:pt>
                <c:pt idx="1323">
                  <c:v>Van Vooren</c:v>
                </c:pt>
                <c:pt idx="1324">
                  <c:v>De Prycker</c:v>
                </c:pt>
                <c:pt idx="1325">
                  <c:v>Poupe</c:v>
                </c:pt>
                <c:pt idx="1326">
                  <c:v>Gevaert</c:v>
                </c:pt>
                <c:pt idx="1327">
                  <c:v>Boudaer</c:v>
                </c:pt>
                <c:pt idx="1328">
                  <c:v>Van Peteghem</c:v>
                </c:pt>
                <c:pt idx="1329">
                  <c:v>Deketelaere</c:v>
                </c:pt>
                <c:pt idx="1330">
                  <c:v>De Lepeleire</c:v>
                </c:pt>
                <c:pt idx="1331">
                  <c:v>Van Osselaer</c:v>
                </c:pt>
                <c:pt idx="1332">
                  <c:v>De Bot</c:v>
                </c:pt>
                <c:pt idx="1333">
                  <c:v>Verhenne</c:v>
                </c:pt>
                <c:pt idx="1334">
                  <c:v>Rébérez</c:v>
                </c:pt>
                <c:pt idx="1335">
                  <c:v>Wyns</c:v>
                </c:pt>
                <c:pt idx="1336">
                  <c:v>De Prycker</c:v>
                </c:pt>
                <c:pt idx="1337">
                  <c:v>Willems</c:v>
                </c:pt>
                <c:pt idx="1338">
                  <c:v>Debisschop</c:v>
                </c:pt>
                <c:pt idx="1339">
                  <c:v>De Block</c:v>
                </c:pt>
                <c:pt idx="1340">
                  <c:v>Van Roeyen</c:v>
                </c:pt>
                <c:pt idx="1341">
                  <c:v>Saey - Van Peteghem</c:v>
                </c:pt>
                <c:pt idx="1342">
                  <c:v>Helderweirdt</c:v>
                </c:pt>
                <c:pt idx="1343">
                  <c:v>Caljon</c:v>
                </c:pt>
                <c:pt idx="1344">
                  <c:v>Verhaegen</c:v>
                </c:pt>
                <c:pt idx="1345">
                  <c:v>Verryt</c:v>
                </c:pt>
                <c:pt idx="1346">
                  <c:v>Van Bilzen</c:v>
                </c:pt>
                <c:pt idx="1347">
                  <c:v/>
                </c:pt>
                <c:pt idx="1348">
                  <c:v/>
                </c:pt>
                <c:pt idx="1349">
                  <c:v/>
                </c:pt>
                <c:pt idx="1350">
                  <c:v/>
                </c:pt>
                <c:pt idx="1351">
                  <c:v/>
                </c:pt>
                <c:pt idx="1352">
                  <c:v/>
                </c:pt>
                <c:pt idx="1353">
                  <c:v/>
                </c:pt>
                <c:pt idx="1354">
                  <c:v/>
                </c:pt>
                <c:pt idx="1355">
                  <c:v/>
                </c:pt>
                <c:pt idx="1356">
                  <c:v/>
                </c:pt>
                <c:pt idx="1357">
                  <c:v/>
                </c:pt>
                <c:pt idx="1358">
                  <c:v/>
                </c:pt>
                <c:pt idx="1359">
                  <c:v/>
                </c:pt>
                <c:pt idx="1360">
                  <c:v/>
                </c:pt>
                <c:pt idx="1361">
                  <c:v/>
                </c:pt>
                <c:pt idx="1362">
                  <c:v/>
                </c:pt>
                <c:pt idx="1363">
                  <c:v/>
                </c:pt>
                <c:pt idx="1364">
                  <c:v/>
                </c:pt>
                <c:pt idx="1365">
                  <c:v>Adriaenssens</c:v>
                </c:pt>
                <c:pt idx="1366">
                  <c:v>Alders</c:v>
                </c:pt>
                <c:pt idx="1367">
                  <c:v>Ameel</c:v>
                </c:pt>
                <c:pt idx="1368">
                  <c:v>Ameel</c:v>
                </c:pt>
                <c:pt idx="1369">
                  <c:v>Andres</c:v>
                </c:pt>
                <c:pt idx="1370">
                  <c:v>Andries</c:v>
                </c:pt>
                <c:pt idx="1371">
                  <c:v>Andriessens</c:v>
                </c:pt>
                <c:pt idx="1372">
                  <c:v>Andriessens</c:v>
                </c:pt>
                <c:pt idx="1373">
                  <c:v>Baeck</c:v>
                </c:pt>
                <c:pt idx="1374">
                  <c:v>Barbiaux</c:v>
                </c:pt>
                <c:pt idx="1375">
                  <c:v>Barrea</c:v>
                </c:pt>
                <c:pt idx="1376">
                  <c:v>Belis</c:v>
                </c:pt>
                <c:pt idx="1377">
                  <c:v>Bickx</c:v>
                </c:pt>
                <c:pt idx="1378">
                  <c:v>Boel</c:v>
                </c:pt>
                <c:pt idx="1379">
                  <c:v>Boey </c:v>
                </c:pt>
                <c:pt idx="1380">
                  <c:v>Bonjé</c:v>
                </c:pt>
                <c:pt idx="1381">
                  <c:v>Bonte</c:v>
                </c:pt>
                <c:pt idx="1382">
                  <c:v>Boonen</c:v>
                </c:pt>
                <c:pt idx="1383">
                  <c:v>Boysen</c:v>
                </c:pt>
                <c:pt idx="1384">
                  <c:v>Bracke</c:v>
                </c:pt>
                <c:pt idx="1385">
                  <c:v>Bragard</c:v>
                </c:pt>
                <c:pt idx="1386">
                  <c:v>Bremeesch</c:v>
                </c:pt>
                <c:pt idx="1387">
                  <c:v>Budke</c:v>
                </c:pt>
                <c:pt idx="1388">
                  <c:v>Calingaert</c:v>
                </c:pt>
                <c:pt idx="1389">
                  <c:v>Callebaut</c:v>
                </c:pt>
                <c:pt idx="1390">
                  <c:v>Campas</c:v>
                </c:pt>
                <c:pt idx="1391">
                  <c:v>Carlier</c:v>
                </c:pt>
                <c:pt idx="1392">
                  <c:v>Chartier</c:v>
                </c:pt>
                <c:pt idx="1393">
                  <c:v>Christiaens</c:v>
                </c:pt>
                <c:pt idx="1394">
                  <c:v>Christiaens</c:v>
                </c:pt>
                <c:pt idx="1395">
                  <c:v>Cierkens</c:v>
                </c:pt>
                <c:pt idx="1396">
                  <c:v>Clinckemaillie</c:v>
                </c:pt>
                <c:pt idx="1397">
                  <c:v>Cnockaert</c:v>
                </c:pt>
                <c:pt idx="1398">
                  <c:v>Cobbaert</c:v>
                </c:pt>
                <c:pt idx="1399">
                  <c:v>Coenen</c:v>
                </c:pt>
                <c:pt idx="1400">
                  <c:v>Cordova</c:v>
                </c:pt>
                <c:pt idx="1401">
                  <c:v>Crauwels</c:v>
                </c:pt>
                <c:pt idx="1402">
                  <c:v>Custers</c:v>
                </c:pt>
                <c:pt idx="1403">
                  <c:v>Cuyt</c:v>
                </c:pt>
                <c:pt idx="1404">
                  <c:v>Daniels</c:v>
                </c:pt>
                <c:pt idx="1405">
                  <c:v>Danlois</c:v>
                </c:pt>
                <c:pt idx="1406">
                  <c:v>Dauge</c:v>
                </c:pt>
                <c:pt idx="1407">
                  <c:v>de Blochouse</c:v>
                </c:pt>
                <c:pt idx="1408">
                  <c:v>De Bruyne</c:v>
                </c:pt>
                <c:pt idx="1409">
                  <c:v>De Clercq</c:v>
                </c:pt>
                <c:pt idx="1410">
                  <c:v>De Clercq</c:v>
                </c:pt>
                <c:pt idx="1411">
                  <c:v>De Cock</c:v>
                </c:pt>
                <c:pt idx="1412">
                  <c:v>De Coen</c:v>
                </c:pt>
                <c:pt idx="1413">
                  <c:v>De Fré</c:v>
                </c:pt>
                <c:pt idx="1414">
                  <c:v>De Grom</c:v>
                </c:pt>
                <c:pt idx="1415">
                  <c:v>De Kegel</c:v>
                </c:pt>
                <c:pt idx="1416">
                  <c:v>De Maesschalk</c:v>
                </c:pt>
                <c:pt idx="1417">
                  <c:v>De Man</c:v>
                </c:pt>
                <c:pt idx="1418">
                  <c:v>De Medts</c:v>
                </c:pt>
                <c:pt idx="1419">
                  <c:v>De Mul</c:v>
                </c:pt>
                <c:pt idx="1420">
                  <c:v>De Munck</c:v>
                </c:pt>
                <c:pt idx="1421">
                  <c:v>De Pooter</c:v>
                </c:pt>
                <c:pt idx="1422">
                  <c:v>De Raed</c:v>
                </c:pt>
                <c:pt idx="1423">
                  <c:v>De Rop</c:v>
                </c:pt>
                <c:pt idx="1424">
                  <c:v>De Rycke</c:v>
                </c:pt>
                <c:pt idx="1425">
                  <c:v>de Santana</c:v>
                </c:pt>
                <c:pt idx="1426">
                  <c:v>De Tender</c:v>
                </c:pt>
                <c:pt idx="1427">
                  <c:v>de Vogelaere</c:v>
                </c:pt>
                <c:pt idx="1428">
                  <c:v>De Vos</c:v>
                </c:pt>
                <c:pt idx="1429">
                  <c:v>Debrule</c:v>
                </c:pt>
                <c:pt idx="1430">
                  <c:v>Deceuninck</c:v>
                </c:pt>
                <c:pt idx="1431">
                  <c:v>Deckers</c:v>
                </c:pt>
                <c:pt idx="1432">
                  <c:v>Deckers</c:v>
                </c:pt>
                <c:pt idx="1433">
                  <c:v>Dekempeneer</c:v>
                </c:pt>
                <c:pt idx="1434">
                  <c:v>Delafontaine</c:v>
                </c:pt>
                <c:pt idx="1435">
                  <c:v>Delanghe</c:v>
                </c:pt>
                <c:pt idx="1436">
                  <c:v>Delaunoy</c:v>
                </c:pt>
                <c:pt idx="1437">
                  <c:v>Deleu</c:v>
                </c:pt>
                <c:pt idx="1438">
                  <c:v>Deliège</c:v>
                </c:pt>
                <c:pt idx="1439">
                  <c:v>Delva</c:v>
                </c:pt>
                <c:pt idx="1440">
                  <c:v>Demanet</c:v>
                </c:pt>
                <c:pt idx="1441">
                  <c:v>Demeulenaere</c:v>
                </c:pt>
                <c:pt idx="1442">
                  <c:v>Demilie</c:v>
                </c:pt>
                <c:pt idx="1443">
                  <c:v>Deniz </c:v>
                </c:pt>
                <c:pt idx="1444">
                  <c:v>Denoulet</c:v>
                </c:pt>
                <c:pt idx="1445">
                  <c:v>Denoulet</c:v>
                </c:pt>
                <c:pt idx="1446">
                  <c:v>Denoulet</c:v>
                </c:pt>
                <c:pt idx="1447">
                  <c:v>Denys</c:v>
                </c:pt>
                <c:pt idx="1448">
                  <c:v>Desmedt</c:v>
                </c:pt>
                <c:pt idx="1449">
                  <c:v>Deventer</c:v>
                </c:pt>
                <c:pt idx="1450">
                  <c:v>Deventer</c:v>
                </c:pt>
                <c:pt idx="1451">
                  <c:v>Dewit</c:v>
                </c:pt>
                <c:pt idx="1452">
                  <c:v>D'Hondt</c:v>
                </c:pt>
                <c:pt idx="1453">
                  <c:v>Di Bennardo</c:v>
                </c:pt>
                <c:pt idx="1454">
                  <c:v>Dierickx</c:v>
                </c:pt>
                <c:pt idx="1455">
                  <c:v>Dieryckx Visschers</c:v>
                </c:pt>
                <c:pt idx="1456">
                  <c:v>Dockx</c:v>
                </c:pt>
                <c:pt idx="1457">
                  <c:v>Drubbel</c:v>
                </c:pt>
                <c:pt idx="1458">
                  <c:v>Duffaut</c:v>
                </c:pt>
                <c:pt idx="1459">
                  <c:v>Dumortier</c:v>
                </c:pt>
                <c:pt idx="1460">
                  <c:v>Dumoulin</c:v>
                </c:pt>
                <c:pt idx="1461">
                  <c:v>Durinck</c:v>
                </c:pt>
                <c:pt idx="1462">
                  <c:v>Dyzers</c:v>
                </c:pt>
                <c:pt idx="1463">
                  <c:v>Errembault</c:v>
                </c:pt>
                <c:pt idx="1464">
                  <c:v>Evras</c:v>
                </c:pt>
                <c:pt idx="1465">
                  <c:v>Expeels</c:v>
                </c:pt>
                <c:pt idx="1466">
                  <c:v>Expeels</c:v>
                </c:pt>
                <c:pt idx="1467">
                  <c:v>Expeels</c:v>
                </c:pt>
                <c:pt idx="1468">
                  <c:v>Ferrais</c:v>
                </c:pt>
                <c:pt idx="1469">
                  <c:v>Feyaerts</c:v>
                </c:pt>
                <c:pt idx="1470">
                  <c:v>Feyen</c:v>
                </c:pt>
                <c:pt idx="1471">
                  <c:v>Filippi</c:v>
                </c:pt>
                <c:pt idx="1472">
                  <c:v>Floré</c:v>
                </c:pt>
                <c:pt idx="1473">
                  <c:v>Florin</c:v>
                </c:pt>
                <c:pt idx="1474">
                  <c:v>Fournier</c:v>
                </c:pt>
                <c:pt idx="1475">
                  <c:v>Fraiteur</c:v>
                </c:pt>
                <c:pt idx="1476">
                  <c:v>Francois</c:v>
                </c:pt>
                <c:pt idx="1477">
                  <c:v>Friart</c:v>
                </c:pt>
                <c:pt idx="1478">
                  <c:v>Gabrielli</c:v>
                </c:pt>
                <c:pt idx="1479">
                  <c:v>Galle</c:v>
                </c:pt>
                <c:pt idx="1480">
                  <c:v>Garcia</c:v>
                </c:pt>
                <c:pt idx="1481">
                  <c:v>Geens</c:v>
                </c:pt>
                <c:pt idx="1482">
                  <c:v>Gobert</c:v>
                </c:pt>
                <c:pt idx="1483">
                  <c:v>Gobert</c:v>
                </c:pt>
                <c:pt idx="1484">
                  <c:v>Goethals</c:v>
                </c:pt>
                <c:pt idx="1485">
                  <c:v>Goethals</c:v>
                </c:pt>
                <c:pt idx="1486">
                  <c:v>Goffin</c:v>
                </c:pt>
                <c:pt idx="1487">
                  <c:v>Goossens</c:v>
                </c:pt>
                <c:pt idx="1488">
                  <c:v>Goris</c:v>
                </c:pt>
                <c:pt idx="1489">
                  <c:v>Gosse</c:v>
                </c:pt>
                <c:pt idx="1490">
                  <c:v>Govaert</c:v>
                </c:pt>
                <c:pt idx="1491">
                  <c:v>Gvardeitsev</c:v>
                </c:pt>
                <c:pt idx="1492">
                  <c:v>Hautecoeur</c:v>
                </c:pt>
                <c:pt idx="1493">
                  <c:v>Hautecoeur</c:v>
                </c:pt>
                <c:pt idx="1494">
                  <c:v>Hendrickx</c:v>
                </c:pt>
                <c:pt idx="1495">
                  <c:v>Hennuy</c:v>
                </c:pt>
                <c:pt idx="1496">
                  <c:v>Hermans</c:v>
                </c:pt>
                <c:pt idx="1497">
                  <c:v>Hermans</c:v>
                </c:pt>
                <c:pt idx="1498">
                  <c:v>Heymans</c:v>
                </c:pt>
                <c:pt idx="1499">
                  <c:v>Hillaert</c:v>
                </c:pt>
                <c:pt idx="1500">
                  <c:v>Hillaert</c:v>
                </c:pt>
                <c:pt idx="1501">
                  <c:v>Hillewaert</c:v>
                </c:pt>
                <c:pt idx="1502">
                  <c:v>Holtz</c:v>
                </c:pt>
                <c:pt idx="1503">
                  <c:v>Hombergen</c:v>
                </c:pt>
                <c:pt idx="1504">
                  <c:v>Hoogstyn</c:v>
                </c:pt>
                <c:pt idx="1505">
                  <c:v>Inghelbrecht</c:v>
                </c:pt>
                <c:pt idx="1506">
                  <c:v>Jans</c:v>
                </c:pt>
                <c:pt idx="1507">
                  <c:v>Keppens</c:v>
                </c:pt>
                <c:pt idx="1508">
                  <c:v>Korsten</c:v>
                </c:pt>
                <c:pt idx="1509">
                  <c:v>Kremer</c:v>
                </c:pt>
                <c:pt idx="1510">
                  <c:v>Kumps</c:v>
                </c:pt>
                <c:pt idx="1511">
                  <c:v>Labeeuw </c:v>
                </c:pt>
                <c:pt idx="1512">
                  <c:v>Lambert</c:v>
                </c:pt>
                <c:pt idx="1513">
                  <c:v>Larivière</c:v>
                </c:pt>
                <c:pt idx="1514">
                  <c:v>Lavens</c:v>
                </c:pt>
                <c:pt idx="1515">
                  <c:v>Lefebvre</c:v>
                </c:pt>
                <c:pt idx="1516">
                  <c:v>Lefevre</c:v>
                </c:pt>
                <c:pt idx="1517">
                  <c:v>Lefevre</c:v>
                </c:pt>
                <c:pt idx="1518">
                  <c:v>Leloup</c:v>
                </c:pt>
                <c:pt idx="1519">
                  <c:v>Lempereur</c:v>
                </c:pt>
                <c:pt idx="1520">
                  <c:v>Löfberg</c:v>
                </c:pt>
                <c:pt idx="1521">
                  <c:v>Logeot</c:v>
                </c:pt>
                <c:pt idx="1522">
                  <c:v>Luijer</c:v>
                </c:pt>
                <c:pt idx="1523">
                  <c:v>Luyckx</c:v>
                </c:pt>
                <c:pt idx="1524">
                  <c:v>Luyten</c:v>
                </c:pt>
                <c:pt idx="1525">
                  <c:v>Madueno</c:v>
                </c:pt>
                <c:pt idx="1526">
                  <c:v>Mailleux</c:v>
                </c:pt>
                <c:pt idx="1527">
                  <c:v>Maréchal</c:v>
                </c:pt>
                <c:pt idx="1528">
                  <c:v>Maron</c:v>
                </c:pt>
                <c:pt idx="1529">
                  <c:v>Mathys</c:v>
                </c:pt>
                <c:pt idx="1530">
                  <c:v>Matthieu</c:v>
                </c:pt>
                <c:pt idx="1531">
                  <c:v>Meekers</c:v>
                </c:pt>
                <c:pt idx="1532">
                  <c:v>Meersman</c:v>
                </c:pt>
                <c:pt idx="1533">
                  <c:v>Meersman</c:v>
                </c:pt>
                <c:pt idx="1534">
                  <c:v>Mels</c:v>
                </c:pt>
                <c:pt idx="1535">
                  <c:v>Mertens</c:v>
                </c:pt>
                <c:pt idx="1536">
                  <c:v>Mertens</c:v>
                </c:pt>
                <c:pt idx="1537">
                  <c:v>Michalski</c:v>
                </c:pt>
                <c:pt idx="1538">
                  <c:v>Micheli</c:v>
                </c:pt>
                <c:pt idx="1539">
                  <c:v>Neil</c:v>
                </c:pt>
                <c:pt idx="1540">
                  <c:v>Nisole</c:v>
                </c:pt>
                <c:pt idx="1541">
                  <c:v>Nuyts</c:v>
                </c:pt>
                <c:pt idx="1542">
                  <c:v>Peeters</c:v>
                </c:pt>
                <c:pt idx="1543">
                  <c:v>Peeters</c:v>
                </c:pt>
                <c:pt idx="1544">
                  <c:v>Periquet</c:v>
                </c:pt>
                <c:pt idx="1545">
                  <c:v>Peters</c:v>
                </c:pt>
                <c:pt idx="1546">
                  <c:v>Petit</c:v>
                </c:pt>
                <c:pt idx="1547">
                  <c:v>Petit</c:v>
                </c:pt>
                <c:pt idx="1548">
                  <c:v>Pierlot</c:v>
                </c:pt>
                <c:pt idx="1549">
                  <c:v>Piraux</c:v>
                </c:pt>
                <c:pt idx="1550">
                  <c:v>Plaza</c:v>
                </c:pt>
                <c:pt idx="1551">
                  <c:v>Podevyn</c:v>
                </c:pt>
                <c:pt idx="1552">
                  <c:v>Pollet</c:v>
                </c:pt>
                <c:pt idx="1553">
                  <c:v>Ponjaert</c:v>
                </c:pt>
                <c:pt idx="1554">
                  <c:v>Prins</c:v>
                </c:pt>
                <c:pt idx="1555">
                  <c:v>Pyck</c:v>
                </c:pt>
                <c:pt idx="1556">
                  <c:v>Renard</c:v>
                </c:pt>
                <c:pt idx="1557">
                  <c:v>Repriels</c:v>
                </c:pt>
                <c:pt idx="1558">
                  <c:v>Reusen</c:v>
                </c:pt>
                <c:pt idx="1559">
                  <c:v>Roelants</c:v>
                </c:pt>
                <c:pt idx="1560">
                  <c:v>Rotsaert</c:v>
                </c:pt>
                <c:pt idx="1561">
                  <c:v>Sabbe</c:v>
                </c:pt>
                <c:pt idx="1562">
                  <c:v>Saey</c:v>
                </c:pt>
                <c:pt idx="1563">
                  <c:v>Safarova</c:v>
                </c:pt>
                <c:pt idx="1564">
                  <c:v>Schelfaut</c:v>
                </c:pt>
                <c:pt idx="1565">
                  <c:v>Schmids</c:v>
                </c:pt>
                <c:pt idx="1566">
                  <c:v>Schoevaerts</c:v>
                </c:pt>
                <c:pt idx="1567">
                  <c:v>Schroeder</c:v>
                </c:pt>
                <c:pt idx="1568">
                  <c:v>Schuer</c:v>
                </c:pt>
                <c:pt idx="1569">
                  <c:v>Seressia</c:v>
                </c:pt>
                <c:pt idx="1570">
                  <c:v>Servotte</c:v>
                </c:pt>
                <c:pt idx="1571">
                  <c:v>Severino</c:v>
                </c:pt>
                <c:pt idx="1572">
                  <c:v>Sidis</c:v>
                </c:pt>
                <c:pt idx="1573">
                  <c:v>Simonis</c:v>
                </c:pt>
                <c:pt idx="1574">
                  <c:v>Simonis</c:v>
                </c:pt>
                <c:pt idx="1575">
                  <c:v>Simons</c:v>
                </c:pt>
                <c:pt idx="1576">
                  <c:v>Sintubin</c:v>
                </c:pt>
                <c:pt idx="1577">
                  <c:v>Spaens</c:v>
                </c:pt>
                <c:pt idx="1578">
                  <c:v>Spildooren</c:v>
                </c:pt>
                <c:pt idx="1579">
                  <c:v>Steyaert</c:v>
                </c:pt>
                <c:pt idx="1580">
                  <c:v>Steyaert</c:v>
                </c:pt>
                <c:pt idx="1581">
                  <c:v>Storme</c:v>
                </c:pt>
                <c:pt idx="1582">
                  <c:v>Stremus</c:v>
                </c:pt>
                <c:pt idx="1583">
                  <c:v>Tellin</c:v>
                </c:pt>
                <c:pt idx="1584">
                  <c:v>Thiry</c:v>
                </c:pt>
                <c:pt idx="1585">
                  <c:v>Thonon</c:v>
                </c:pt>
                <c:pt idx="1586">
                  <c:v>Timmerman</c:v>
                </c:pt>
                <c:pt idx="1587">
                  <c:v>Tytgat</c:v>
                </c:pt>
                <c:pt idx="1588">
                  <c:v>Van Acker</c:v>
                </c:pt>
                <c:pt idx="1589">
                  <c:v>Van Audenaerde</c:v>
                </c:pt>
                <c:pt idx="1590">
                  <c:v>Van Bogaert</c:v>
                </c:pt>
                <c:pt idx="1591">
                  <c:v>Van Bouwel</c:v>
                </c:pt>
                <c:pt idx="1592">
                  <c:v>Van Damme</c:v>
                </c:pt>
                <c:pt idx="1593">
                  <c:v>Van De Voorde</c:v>
                </c:pt>
                <c:pt idx="1594">
                  <c:v>Van De Walle</c:v>
                </c:pt>
                <c:pt idx="1595">
                  <c:v>Van den Berge</c:v>
                </c:pt>
                <c:pt idx="1596">
                  <c:v>Van den Eynde</c:v>
                </c:pt>
                <c:pt idx="1597">
                  <c:v>Van der Borght</c:v>
                </c:pt>
                <c:pt idx="1598">
                  <c:v>Van der Slagmolen</c:v>
                </c:pt>
                <c:pt idx="1599">
                  <c:v>Van Herck</c:v>
                </c:pt>
                <c:pt idx="1600">
                  <c:v>Van Hoef</c:v>
                </c:pt>
                <c:pt idx="1601">
                  <c:v>Van Hoof</c:v>
                </c:pt>
                <c:pt idx="1602">
                  <c:v>Van Hulle</c:v>
                </c:pt>
                <c:pt idx="1603">
                  <c:v>Van Kerschaver</c:v>
                </c:pt>
                <c:pt idx="1604">
                  <c:v>Van Langendonckt</c:v>
                </c:pt>
                <c:pt idx="1605">
                  <c:v>Van Langenhove</c:v>
                </c:pt>
                <c:pt idx="1606">
                  <c:v>Van Loo</c:v>
                </c:pt>
                <c:pt idx="1607">
                  <c:v>Van Loo</c:v>
                </c:pt>
                <c:pt idx="1608">
                  <c:v>Van Loo</c:v>
                </c:pt>
                <c:pt idx="1609">
                  <c:v>Van Nauw</c:v>
                </c:pt>
                <c:pt idx="1610">
                  <c:v>Van Neste</c:v>
                </c:pt>
                <c:pt idx="1611">
                  <c:v>Van Nieuwenhuyse</c:v>
                </c:pt>
                <c:pt idx="1612">
                  <c:v>Van Oppens</c:v>
                </c:pt>
                <c:pt idx="1613">
                  <c:v>Van Orshaegen</c:v>
                </c:pt>
                <c:pt idx="1614">
                  <c:v>Van Reusel</c:v>
                </c:pt>
                <c:pt idx="1615">
                  <c:v>Van Reusel</c:v>
                </c:pt>
                <c:pt idx="1616">
                  <c:v>Van Wittenberghe</c:v>
                </c:pt>
                <c:pt idx="1617">
                  <c:v>Vanbellinghen</c:v>
                </c:pt>
                <c:pt idx="1618">
                  <c:v>Vandemaele</c:v>
                </c:pt>
                <c:pt idx="1619">
                  <c:v>Vandenberghe</c:v>
                </c:pt>
                <c:pt idx="1620">
                  <c:v>Vanderbeken</c:v>
                </c:pt>
                <c:pt idx="1621">
                  <c:v>Vanderhaeghen</c:v>
                </c:pt>
                <c:pt idx="1622">
                  <c:v>Vanderheyden</c:v>
                </c:pt>
                <c:pt idx="1623">
                  <c:v>Vangheluwe</c:v>
                </c:pt>
                <c:pt idx="1624">
                  <c:v>Vanhauwaert</c:v>
                </c:pt>
                <c:pt idx="1625">
                  <c:v>Vanhee</c:v>
                </c:pt>
                <c:pt idx="1626">
                  <c:v>Vanparys</c:v>
                </c:pt>
                <c:pt idx="1627">
                  <c:v>Vansteelandt</c:v>
                </c:pt>
                <c:pt idx="1628">
                  <c:v>Verbanck</c:v>
                </c:pt>
                <c:pt idx="1629">
                  <c:v>Verbeke</c:v>
                </c:pt>
                <c:pt idx="1630">
                  <c:v>Verbiest</c:v>
                </c:pt>
                <c:pt idx="1631">
                  <c:v>Vercayie</c:v>
                </c:pt>
                <c:pt idx="1632">
                  <c:v>Verhoeven</c:v>
                </c:pt>
                <c:pt idx="1633">
                  <c:v>Verhulst</c:v>
                </c:pt>
                <c:pt idx="1634">
                  <c:v>Verkeyn</c:v>
                </c:pt>
                <c:pt idx="1635">
                  <c:v>Verlaan</c:v>
                </c:pt>
                <c:pt idx="1636">
                  <c:v>Verlaan</c:v>
                </c:pt>
                <c:pt idx="1637">
                  <c:v>Vermeersch</c:v>
                </c:pt>
                <c:pt idx="1638">
                  <c:v>Vermeiren</c:v>
                </c:pt>
                <c:pt idx="1639">
                  <c:v>Vermeulen</c:v>
                </c:pt>
                <c:pt idx="1640">
                  <c:v>Verplancke</c:v>
                </c:pt>
                <c:pt idx="1641">
                  <c:v>Vervecke</c:v>
                </c:pt>
                <c:pt idx="1642">
                  <c:v>Victor</c:v>
                </c:pt>
                <c:pt idx="1643">
                  <c:v>Vlaeminck</c:v>
                </c:pt>
                <c:pt idx="1644">
                  <c:v>Vlasselaer</c:v>
                </c:pt>
                <c:pt idx="1645">
                  <c:v>Vossaert</c:v>
                </c:pt>
                <c:pt idx="1646">
                  <c:v>Waegemans</c:v>
                </c:pt>
                <c:pt idx="1647">
                  <c:v>Wallaert</c:v>
                </c:pt>
                <c:pt idx="1648">
                  <c:v>Watelet</c:v>
                </c:pt>
                <c:pt idx="1649">
                  <c:v>Waterlot</c:v>
                </c:pt>
                <c:pt idx="1650">
                  <c:v>Weicker</c:v>
                </c:pt>
                <c:pt idx="1651">
                  <c:v>Weyenbergh</c:v>
                </c:pt>
                <c:pt idx="1652">
                  <c:v>Wilemme</c:v>
                </c:pt>
                <c:pt idx="1653">
                  <c:v>Wilmart</c:v>
                </c:pt>
                <c:pt idx="1654">
                  <c:v>Wirard</c:v>
                </c:pt>
                <c:pt idx="1655">
                  <c:v>Witters</c:v>
                </c:pt>
                <c:pt idx="1656">
                  <c:v>Witters</c:v>
                </c:pt>
                <c:pt idx="1657">
                  <c:v>Wouters</c:v>
                </c:pt>
                <c:pt idx="1658">
                  <c:v>Zijlmans</c:v>
                </c:pt>
                <c:pt idx="1659">
                  <c:v>Pals</c:v>
                </c:pt>
                <c:pt idx="1660">
                  <c:v>Decker</c:v>
                </c:pt>
                <c:pt idx="1661">
                  <c:v>Dohogne</c:v>
                </c:pt>
                <c:pt idx="1662">
                  <c:v>Douniaux</c:v>
                </c:pt>
                <c:pt idx="1663">
                  <c:v>Lecouvet</c:v>
                </c:pt>
                <c:pt idx="1664">
                  <c:v>Lehman</c:v>
                </c:pt>
                <c:pt idx="1665">
                  <c:v>Muraille</c:v>
                </c:pt>
                <c:pt idx="1666">
                  <c:v>Poliakoff</c:v>
                </c:pt>
                <c:pt idx="1667">
                  <c:v>Weets</c:v>
                </c:pt>
                <c:pt idx="1668">
                  <c:v>Nagant</c:v>
                </c:pt>
                <c:pt idx="1669">
                  <c:v>Calcoen</c:v>
                </c:pt>
                <c:pt idx="1670">
                  <c:v>Calcoen</c:v>
                </c:pt>
                <c:pt idx="1671">
                  <c:v>Cadot</c:v>
                </c:pt>
                <c:pt idx="1672">
                  <c:v>Clinckemaillie</c:v>
                </c:pt>
                <c:pt idx="1673">
                  <c:v>De Breucker</c:v>
                </c:pt>
                <c:pt idx="1674">
                  <c:v>Goossens</c:v>
                </c:pt>
                <c:pt idx="1675">
                  <c:v>Janssens</c:v>
                </c:pt>
                <c:pt idx="1676">
                  <c:v>Van der Borght</c:v>
                </c:pt>
                <c:pt idx="1677">
                  <c:v>Exter</c:v>
                </c:pt>
                <c:pt idx="1678">
                  <c:v>Albrecht</c:v>
                </c:pt>
                <c:pt idx="1679">
                  <c:v>Beschuyt</c:v>
                </c:pt>
                <c:pt idx="1680">
                  <c:v>Beschuyt</c:v>
                </c:pt>
                <c:pt idx="1681">
                  <c:v>Devreker</c:v>
                </c:pt>
                <c:pt idx="1682">
                  <c:v>Vermeersch</c:v>
                </c:pt>
                <c:pt idx="1683">
                  <c:v>De Breuck</c:v>
                </c:pt>
                <c:pt idx="1684">
                  <c:v>Vanwalleghem</c:v>
                </c:pt>
                <c:pt idx="1685">
                  <c:v>Callewaert</c:v>
                </c:pt>
                <c:pt idx="1686">
                  <c:v>De Vos</c:v>
                </c:pt>
                <c:pt idx="1687">
                  <c:v>Veldekens</c:v>
                </c:pt>
                <c:pt idx="1688">
                  <c:v>Cadot</c:v>
                </c:pt>
                <c:pt idx="1689">
                  <c:v>Caruso</c:v>
                </c:pt>
                <c:pt idx="1690">
                  <c:v>Gobert</c:v>
                </c:pt>
                <c:pt idx="1691">
                  <c:v>Brutin</c:v>
                </c:pt>
                <c:pt idx="1692">
                  <c:v>Scheemaker</c:v>
                </c:pt>
                <c:pt idx="1693">
                  <c:v>Deseck</c:v>
                </c:pt>
                <c:pt idx="1694">
                  <c:v>Claesen</c:v>
                </c:pt>
                <c:pt idx="1695">
                  <c:v>Smekens</c:v>
                </c:pt>
                <c:pt idx="1696">
                  <c:v>Van Hecke</c:v>
                </c:pt>
                <c:pt idx="1697">
                  <c:v>Van Orshaegen</c:v>
                </c:pt>
                <c:pt idx="1698">
                  <c:v>Vanzeir</c:v>
                </c:pt>
                <c:pt idx="1699">
                  <c:v>Ver Elst</c:v>
                </c:pt>
                <c:pt idx="1700">
                  <c:v>Baeyens</c:v>
                </c:pt>
                <c:pt idx="1701">
                  <c:v>Beuselinck</c:v>
                </c:pt>
                <c:pt idx="1702">
                  <c:v>Bonjé</c:v>
                </c:pt>
                <c:pt idx="1703">
                  <c:v>Bonjé</c:v>
                </c:pt>
                <c:pt idx="1704">
                  <c:v>Brouckmeersch</c:v>
                </c:pt>
                <c:pt idx="1705">
                  <c:v>Cheyns</c:v>
                </c:pt>
                <c:pt idx="1706">
                  <c:v>Claus</c:v>
                </c:pt>
                <c:pt idx="1707">
                  <c:v>Coppens</c:v>
                </c:pt>
                <c:pt idx="1708">
                  <c:v>De Cock</c:v>
                </c:pt>
                <c:pt idx="1709">
                  <c:v>De Groote</c:v>
                </c:pt>
                <c:pt idx="1710">
                  <c:v>Debourgh</c:v>
                </c:pt>
                <c:pt idx="1711">
                  <c:v>Debyser</c:v>
                </c:pt>
                <c:pt idx="1712">
                  <c:v>Degrieck</c:v>
                </c:pt>
                <c:pt idx="1713">
                  <c:v>Dejonghe</c:v>
                </c:pt>
                <c:pt idx="1714">
                  <c:v>Delafontaine</c:v>
                </c:pt>
                <c:pt idx="1715">
                  <c:v>Delhaye</c:v>
                </c:pt>
                <c:pt idx="1716">
                  <c:v>Denecker</c:v>
                </c:pt>
                <c:pt idx="1717">
                  <c:v>Denys</c:v>
                </c:pt>
                <c:pt idx="1718">
                  <c:v>Florizoone</c:v>
                </c:pt>
                <c:pt idx="1719">
                  <c:v>Gardin</c:v>
                </c:pt>
                <c:pt idx="1720">
                  <c:v>Gavart</c:v>
                </c:pt>
                <c:pt idx="1721">
                  <c:v>Goethals</c:v>
                </c:pt>
                <c:pt idx="1722">
                  <c:v>Goethals</c:v>
                </c:pt>
                <c:pt idx="1723">
                  <c:v>Goethals</c:v>
                </c:pt>
                <c:pt idx="1724">
                  <c:v>Goethals</c:v>
                </c:pt>
                <c:pt idx="1725">
                  <c:v>Goussaert</c:v>
                </c:pt>
                <c:pt idx="1726">
                  <c:v>Hosseel</c:v>
                </c:pt>
                <c:pt idx="1727">
                  <c:v>Kerkhove</c:v>
                </c:pt>
                <c:pt idx="1728">
                  <c:v>Kerkhove</c:v>
                </c:pt>
                <c:pt idx="1729">
                  <c:v>Laethem</c:v>
                </c:pt>
                <c:pt idx="1730">
                  <c:v>Lefevre</c:v>
                </c:pt>
                <c:pt idx="1731">
                  <c:v>Lemahieu</c:v>
                </c:pt>
                <c:pt idx="1732">
                  <c:v>Lust</c:v>
                </c:pt>
                <c:pt idx="1733">
                  <c:v>Maes</c:v>
                </c:pt>
                <c:pt idx="1734">
                  <c:v>Meersschaert</c:v>
                </c:pt>
                <c:pt idx="1735">
                  <c:v>Monbailliu</c:v>
                </c:pt>
                <c:pt idx="1736">
                  <c:v>Neels</c:v>
                </c:pt>
                <c:pt idx="1737">
                  <c:v>Passchyn</c:v>
                </c:pt>
                <c:pt idx="1738">
                  <c:v>Pattyn</c:v>
                </c:pt>
                <c:pt idx="1739">
                  <c:v>Pluvier</c:v>
                </c:pt>
                <c:pt idx="1740">
                  <c:v>Saeys</c:v>
                </c:pt>
                <c:pt idx="1741">
                  <c:v>Schepens</c:v>
                </c:pt>
                <c:pt idx="1742">
                  <c:v>Schepens</c:v>
                </c:pt>
                <c:pt idx="1743">
                  <c:v>Stael</c:v>
                </c:pt>
                <c:pt idx="1744">
                  <c:v>Storme</c:v>
                </c:pt>
                <c:pt idx="1745">
                  <c:v>Struye</c:v>
                </c:pt>
                <c:pt idx="1746">
                  <c:v>Vackier</c:v>
                </c:pt>
                <c:pt idx="1747">
                  <c:v>Van Colen</c:v>
                </c:pt>
                <c:pt idx="1748">
                  <c:v>Van Kerschaver</c:v>
                </c:pt>
                <c:pt idx="1749">
                  <c:v>Vancompernolle</c:v>
                </c:pt>
                <c:pt idx="1750">
                  <c:v>Vancompernolle</c:v>
                </c:pt>
                <c:pt idx="1751">
                  <c:v>Vandamme</c:v>
                </c:pt>
                <c:pt idx="1752">
                  <c:v>Vandenabeele</c:v>
                </c:pt>
                <c:pt idx="1753">
                  <c:v>Vandenabeele</c:v>
                </c:pt>
                <c:pt idx="1754">
                  <c:v>Vandenabeele</c:v>
                </c:pt>
                <c:pt idx="1755">
                  <c:v>Vandenplas</c:v>
                </c:pt>
                <c:pt idx="1756">
                  <c:v>Vanderbeke</c:v>
                </c:pt>
                <c:pt idx="1757">
                  <c:v>Vandierendonck</c:v>
                </c:pt>
                <c:pt idx="1758">
                  <c:v>Vandierendonck</c:v>
                </c:pt>
                <c:pt idx="1759">
                  <c:v>Vandierendonck</c:v>
                </c:pt>
                <c:pt idx="1760">
                  <c:v>Vanhoorne</c:v>
                </c:pt>
                <c:pt idx="1761">
                  <c:v>Vansteenkiste</c:v>
                </c:pt>
                <c:pt idx="1762">
                  <c:v>Verwaerde</c:v>
                </c:pt>
                <c:pt idx="1763">
                  <c:v>Vosters</c:v>
                </c:pt>
                <c:pt idx="1764">
                  <c:v>Bultijnck</c:v>
                </c:pt>
                <c:pt idx="1765">
                  <c:v>Geeraerts</c:v>
                </c:pt>
                <c:pt idx="1766">
                  <c:v>Goddeeris</c:v>
                </c:pt>
                <c:pt idx="1767">
                  <c:v>Peerens</c:v>
                </c:pt>
                <c:pt idx="1768">
                  <c:v>Debaere</c:v>
                </c:pt>
                <c:pt idx="1769">
                  <c:v>Devlaminck</c:v>
                </c:pt>
                <c:pt idx="1770">
                  <c:v>Lenssens</c:v>
                </c:pt>
                <c:pt idx="1771">
                  <c:v>Lenssens</c:v>
                </c:pt>
                <c:pt idx="1772">
                  <c:v>Bracke</c:v>
                </c:pt>
                <c:pt idx="1773">
                  <c:v>Van den Abbeele</c:v>
                </c:pt>
                <c:pt idx="1774">
                  <c:v>Dauwe</c:v>
                </c:pt>
                <c:pt idx="1775">
                  <c:v>Mariën</c:v>
                </c:pt>
                <c:pt idx="1776">
                  <c:v>Mariën</c:v>
                </c:pt>
                <c:pt idx="1777">
                  <c:v>Siccard</c:v>
                </c:pt>
                <c:pt idx="1778">
                  <c:v>De Sloover</c:v>
                </c:pt>
                <c:pt idx="1779">
                  <c:v>Hautekeete</c:v>
                </c:pt>
                <c:pt idx="1780">
                  <c:v>De Mul</c:v>
                </c:pt>
                <c:pt idx="1781">
                  <c:v>Laget</c:v>
                </c:pt>
                <c:pt idx="1782">
                  <c:v>Van Damme</c:v>
                </c:pt>
                <c:pt idx="1783">
                  <c:v>Van Roy</c:v>
                </c:pt>
                <c:pt idx="1784">
                  <c:v>Dyzers</c:v>
                </c:pt>
                <c:pt idx="1785">
                  <c:v>Azou</c:v>
                </c:pt>
                <c:pt idx="1786">
                  <c:v>Boey </c:v>
                </c:pt>
                <c:pt idx="1787">
                  <c:v>De Schrijver</c:v>
                </c:pt>
                <c:pt idx="1788">
                  <c:v>De Vlaeminck</c:v>
                </c:pt>
                <c:pt idx="1789">
                  <c:v>Denblijden</c:v>
                </c:pt>
                <c:pt idx="1790">
                  <c:v>Dolmans</c:v>
                </c:pt>
                <c:pt idx="1791">
                  <c:v>Hanne</c:v>
                </c:pt>
                <c:pt idx="1792">
                  <c:v>Lievens</c:v>
                </c:pt>
                <c:pt idx="1793">
                  <c:v>Lucas</c:v>
                </c:pt>
                <c:pt idx="1794">
                  <c:v>Pollet</c:v>
                </c:pt>
                <c:pt idx="1795">
                  <c:v>Simoens</c:v>
                </c:pt>
                <c:pt idx="1796">
                  <c:v>Vanassche</c:v>
                </c:pt>
                <c:pt idx="1797">
                  <c:v>Verhelst</c:v>
                </c:pt>
                <c:pt idx="1798">
                  <c:v>Willems</c:v>
                </c:pt>
                <c:pt idx="1799">
                  <c:v>Ysenbrandt</c:v>
                </c:pt>
                <c:pt idx="1800">
                  <c:v>Jan</c:v>
                </c:pt>
                <c:pt idx="1801">
                  <c:v>Koen</c:v>
                </c:pt>
                <c:pt idx="1802">
                  <c:v>Karl</c:v>
                </c:pt>
                <c:pt idx="1803">
                  <c:v>Roel</c:v>
                </c:pt>
                <c:pt idx="1804">
                  <c:v>Johan</c:v>
                </c:pt>
                <c:pt idx="1805">
                  <c:v>Gunther</c:v>
                </c:pt>
                <c:pt idx="1806">
                  <c:v>Paul</c:v>
                </c:pt>
                <c:pt idx="1807">
                  <c:v>Tom</c:v>
                </c:pt>
                <c:pt idx="1808">
                  <c:v>Miguel</c:v>
                </c:pt>
                <c:pt idx="1809">
                  <c:v>Andy</c:v>
                </c:pt>
                <c:pt idx="1810">
                  <c:v>Wouter</c:v>
                </c:pt>
                <c:pt idx="1811">
                  <c:v>Pieter</c:v>
                </c:pt>
                <c:pt idx="1812">
                  <c:v>Brecht</c:v>
                </c:pt>
                <c:pt idx="1813">
                  <c:v>Cindy</c:v>
                </c:pt>
                <c:pt idx="1814">
                  <c:v>Bart</c:v>
                </c:pt>
                <c:pt idx="1815">
                  <c:v>Andy</c:v>
                </c:pt>
                <c:pt idx="1816">
                  <c:v>Lien</c:v>
                </c:pt>
                <c:pt idx="1817">
                  <c:v>Kristof</c:v>
                </c:pt>
                <c:pt idx="1818">
                  <c:v>Dominic</c:v>
                </c:pt>
                <c:pt idx="1819">
                  <c:v>Lotte</c:v>
                </c:pt>
                <c:pt idx="1820">
                  <c:v>Tom</c:v>
                </c:pt>
                <c:pt idx="1821">
                  <c:v>Sven</c:v>
                </c:pt>
                <c:pt idx="1822">
                  <c:v>Jonas</c:v>
                </c:pt>
                <c:pt idx="1823">
                  <c:v>Ymke</c:v>
                </c:pt>
                <c:pt idx="1824">
                  <c:v>Dave</c:v>
                </c:pt>
                <c:pt idx="1825">
                  <c:v>Kristof</c:v>
                </c:pt>
                <c:pt idx="1826">
                  <c:v>Britt</c:v>
                </c:pt>
                <c:pt idx="1827">
                  <c:v>Andreas</c:v>
                </c:pt>
                <c:pt idx="1828">
                  <c:v>Stein</c:v>
                </c:pt>
                <c:pt idx="1829">
                  <c:v>Wouter</c:v>
                </c:pt>
                <c:pt idx="1830">
                  <c:v>Ludwig</c:v>
                </c:pt>
                <c:pt idx="1831">
                  <c:v>Rhuwe</c:v>
                </c:pt>
                <c:pt idx="1832">
                  <c:v>Christian</c:v>
                </c:pt>
                <c:pt idx="1833">
                  <c:v>Emmanuel</c:v>
                </c:pt>
                <c:pt idx="1834">
                  <c:v>Pieter</c:v>
                </c:pt>
                <c:pt idx="1835">
                  <c:v>Joeri</c:v>
                </c:pt>
                <c:pt idx="1836">
                  <c:v>Peter</c:v>
                </c:pt>
                <c:pt idx="1837">
                  <c:v>Stefaan</c:v>
                </c:pt>
                <c:pt idx="1838">
                  <c:v>Michel</c:v>
                </c:pt>
                <c:pt idx="1839">
                  <c:v>Fabienne</c:v>
                </c:pt>
                <c:pt idx="1840">
                  <c:v>Peter</c:v>
                </c:pt>
                <c:pt idx="1841">
                  <c:v>Timothy</c:v>
                </c:pt>
                <c:pt idx="1842">
                  <c:v>Jan</c:v>
                </c:pt>
                <c:pt idx="1843">
                  <c:v>Joffrey</c:v>
                </c:pt>
                <c:pt idx="1844">
                  <c:v>Danny</c:v>
                </c:pt>
                <c:pt idx="1845">
                  <c:v>Lieze</c:v>
                </c:pt>
                <c:pt idx="1846">
                  <c:v>Anja</c:v>
                </c:pt>
                <c:pt idx="1847">
                  <c:v>Elke</c:v>
                </c:pt>
                <c:pt idx="1848">
                  <c:v>Koen</c:v>
                </c:pt>
                <c:pt idx="1849">
                  <c:v>Arnold</c:v>
                </c:pt>
                <c:pt idx="1850">
                  <c:v>Patrick</c:v>
                </c:pt>
                <c:pt idx="1851">
                  <c:v>Joeri</c:v>
                </c:pt>
                <c:pt idx="1852">
                  <c:v>Jean-Pierre</c:v>
                </c:pt>
                <c:pt idx="1853">
                  <c:v>Janne</c:v>
                </c:pt>
                <c:pt idx="1854">
                  <c:v>Marie</c:v>
                </c:pt>
                <c:pt idx="1855">
                  <c:v>Wim</c:v>
                </c:pt>
                <c:pt idx="1856">
                  <c:v>Ellen</c:v>
                </c:pt>
                <c:pt idx="1857">
                  <c:v>Bart</c:v>
                </c:pt>
                <c:pt idx="1858">
                  <c:v>Anne-Mie</c:v>
                </c:pt>
                <c:pt idx="1859">
                  <c:v>Yves</c:v>
                </c:pt>
                <c:pt idx="1860">
                  <c:v>Nico</c:v>
                </c:pt>
                <c:pt idx="1861">
                  <c:v>Steven</c:v>
                </c:pt>
                <c:pt idx="1862">
                  <c:v>Dorien</c:v>
                </c:pt>
                <c:pt idx="1863">
                  <c:v>Pieter</c:v>
                </c:pt>
                <c:pt idx="1864">
                  <c:v>Jeroen</c:v>
                </c:pt>
                <c:pt idx="1865">
                  <c:v>Hanne</c:v>
                </c:pt>
                <c:pt idx="1866">
                  <c:v>Ronny</c:v>
                </c:pt>
                <c:pt idx="1867">
                  <c:v>Dany</c:v>
                </c:pt>
                <c:pt idx="1868">
                  <c:v>Sara</c:v>
                </c:pt>
                <c:pt idx="1869">
                  <c:v>Ellen</c:v>
                </c:pt>
                <c:pt idx="1870">
                  <c:v>Liza</c:v>
                </c:pt>
                <c:pt idx="1871">
                  <c:v>Pedro</c:v>
                </c:pt>
                <c:pt idx="1872">
                  <c:v>Ides</c:v>
                </c:pt>
                <c:pt idx="1873">
                  <c:v>Geert</c:v>
                </c:pt>
                <c:pt idx="1874">
                  <c:v>Jonathan</c:v>
                </c:pt>
                <c:pt idx="1875">
                  <c:v>Beere </c:v>
                </c:pt>
                <c:pt idx="1876">
                  <c:v>An</c:v>
                </c:pt>
                <c:pt idx="1877">
                  <c:v>Patrick</c:v>
                </c:pt>
                <c:pt idx="1878">
                  <c:v>Nadja</c:v>
                </c:pt>
                <c:pt idx="1879">
                  <c:v>Tijl</c:v>
                </c:pt>
                <c:pt idx="1880">
                  <c:v>Koen</c:v>
                </c:pt>
                <c:pt idx="1881">
                  <c:v>Joost</c:v>
                </c:pt>
                <c:pt idx="1882">
                  <c:v>Brammert</c:v>
                </c:pt>
                <c:pt idx="1883">
                  <c:v>Marc</c:v>
                </c:pt>
                <c:pt idx="1884">
                  <c:v>Sebastiaan</c:v>
                </c:pt>
                <c:pt idx="1885">
                  <c:v>Jasper</c:v>
                </c:pt>
                <c:pt idx="1886">
                  <c:v>Patrick</c:v>
                </c:pt>
                <c:pt idx="1887">
                  <c:v>Kristof</c:v>
                </c:pt>
                <c:pt idx="1888">
                  <c:v>Charlotte</c:v>
                </c:pt>
                <c:pt idx="1889">
                  <c:v>Sander</c:v>
                </c:pt>
                <c:pt idx="1890">
                  <c:v>Niki</c:v>
                </c:pt>
                <c:pt idx="1891">
                  <c:v>Tania</c:v>
                </c:pt>
                <c:pt idx="1892">
                  <c:v>Saar</c:v>
                </c:pt>
                <c:pt idx="1893">
                  <c:v>Jan</c:v>
                </c:pt>
                <c:pt idx="1894">
                  <c:v>Sven</c:v>
                </c:pt>
                <c:pt idx="1895">
                  <c:v>Wim</c:v>
                </c:pt>
                <c:pt idx="1896">
                  <c:v>Bart</c:v>
                </c:pt>
                <c:pt idx="1897">
                  <c:v>Bianca</c:v>
                </c:pt>
                <c:pt idx="1898">
                  <c:v>Maarten</c:v>
                </c:pt>
                <c:pt idx="1899">
                  <c:v>Gunter</c:v>
                </c:pt>
                <c:pt idx="1900">
                  <c:v>Anthony</c:v>
                </c:pt>
                <c:pt idx="1901">
                  <c:v>Glenn </c:v>
                </c:pt>
                <c:pt idx="1902">
                  <c:v>Koen</c:v>
                </c:pt>
                <c:pt idx="1903">
                  <c:v>Elias</c:v>
                </c:pt>
                <c:pt idx="1904">
                  <c:v>Jeroen</c:v>
                </c:pt>
                <c:pt idx="1905">
                  <c:v>Benny</c:v>
                </c:pt>
                <c:pt idx="1906">
                  <c:v>Yannick</c:v>
                </c:pt>
                <c:pt idx="1907">
                  <c:v>Birger</c:v>
                </c:pt>
                <c:pt idx="1908">
                  <c:v>Bart</c:v>
                </c:pt>
                <c:pt idx="1909">
                  <c:v>Kasper-Rork</c:v>
                </c:pt>
                <c:pt idx="1910">
                  <c:v>Gert</c:v>
                </c:pt>
                <c:pt idx="1911">
                  <c:v>Henk</c:v>
                </c:pt>
                <c:pt idx="1912">
                  <c:v>Patrick</c:v>
                </c:pt>
                <c:pt idx="1913">
                  <c:v>Reinhart</c:v>
                </c:pt>
                <c:pt idx="1914">
                  <c:v>Frederique</c:v>
                </c:pt>
                <c:pt idx="1915">
                  <c:v>Niek</c:v>
                </c:pt>
                <c:pt idx="1916">
                  <c:v>Philippe</c:v>
                </c:pt>
                <c:pt idx="1917">
                  <c:v>Nicole</c:v>
                </c:pt>
                <c:pt idx="1918">
                  <c:v>Guy</c:v>
                </c:pt>
                <c:pt idx="1919">
                  <c:v>Gert</c:v>
                </c:pt>
                <c:pt idx="1920">
                  <c:v>Niels</c:v>
                </c:pt>
                <c:pt idx="1921">
                  <c:v>Tina</c:v>
                </c:pt>
                <c:pt idx="1922">
                  <c:v>Rita</c:v>
                </c:pt>
                <c:pt idx="1923">
                  <c:v>Steven</c:v>
                </c:pt>
                <c:pt idx="1924">
                  <c:v>Ruben</c:v>
                </c:pt>
                <c:pt idx="1925">
                  <c:v>Raphael</c:v>
                </c:pt>
                <c:pt idx="1926">
                  <c:v>Anaïs</c:v>
                </c:pt>
                <c:pt idx="1927">
                  <c:v>Glenn</c:v>
                </c:pt>
                <c:pt idx="1928">
                  <c:v>Lucien</c:v>
                </c:pt>
                <c:pt idx="1929">
                  <c:v>Kimberley</c:v>
                </c:pt>
                <c:pt idx="1930">
                  <c:v>Leen</c:v>
                </c:pt>
                <c:pt idx="1931">
                  <c:v>Christof</c:v>
                </c:pt>
                <c:pt idx="1932">
                  <c:v>Elfi</c:v>
                </c:pt>
                <c:pt idx="1933">
                  <c:v>Tim</c:v>
                </c:pt>
                <c:pt idx="1934">
                  <c:v>Lasse</c:v>
                </c:pt>
                <c:pt idx="1935">
                  <c:v>Lisa</c:v>
                </c:pt>
                <c:pt idx="1936">
                  <c:v>Wannes</c:v>
                </c:pt>
                <c:pt idx="1937">
                  <c:v>Ian</c:v>
                </c:pt>
                <c:pt idx="1938">
                  <c:v>Tibe</c:v>
                </c:pt>
                <c:pt idx="1939">
                  <c:v>Maarten</c:v>
                </c:pt>
                <c:pt idx="1940">
                  <c:v>Joke</c:v>
                </c:pt>
                <c:pt idx="1941">
                  <c:v>Dieter</c:v>
                </c:pt>
                <c:pt idx="1942">
                  <c:v>Bart</c:v>
                </c:pt>
                <c:pt idx="1943">
                  <c:v>Jan</c:v>
                </c:pt>
                <c:pt idx="1944">
                  <c:v>Stijn</c:v>
                </c:pt>
                <c:pt idx="1945">
                  <c:v>Bjorn</c:v>
                </c:pt>
                <c:pt idx="1946">
                  <c:v>Bart</c:v>
                </c:pt>
                <c:pt idx="1947">
                  <c:v/>
                </c:pt>
                <c:pt idx="1948">
                  <c:v/>
                </c:pt>
                <c:pt idx="1949">
                  <c:v/>
                </c:pt>
                <c:pt idx="1950">
                  <c:v/>
                </c:pt>
                <c:pt idx="1951">
                  <c:v/>
                </c:pt>
                <c:pt idx="1952">
                  <c:v/>
                </c:pt>
                <c:pt idx="1953">
                  <c:v/>
                </c:pt>
                <c:pt idx="1954">
                  <c:v/>
                </c:pt>
                <c:pt idx="1955">
                  <c:v/>
                </c:pt>
                <c:pt idx="1956">
                  <c:v/>
                </c:pt>
                <c:pt idx="1957">
                  <c:v/>
                </c:pt>
                <c:pt idx="1958">
                  <c:v/>
                </c:pt>
                <c:pt idx="1959">
                  <c:v/>
                </c:pt>
                <c:pt idx="1960">
                  <c:v/>
                </c:pt>
                <c:pt idx="1961">
                  <c:v/>
                </c:pt>
                <c:pt idx="1962">
                  <c:v/>
                </c:pt>
                <c:pt idx="1963">
                  <c:v/>
                </c:pt>
                <c:pt idx="1964">
                  <c:v/>
                </c:pt>
                <c:pt idx="1965">
                  <c:v>Katrijn</c:v>
                </c:pt>
                <c:pt idx="1966">
                  <c:v>Sanne</c:v>
                </c:pt>
                <c:pt idx="1967">
                  <c:v>Roel</c:v>
                </c:pt>
                <c:pt idx="1968">
                  <c:v>Bart</c:v>
                </c:pt>
                <c:pt idx="1969">
                  <c:v>Bertrand</c:v>
                </c:pt>
                <c:pt idx="1970">
                  <c:v>Peggy</c:v>
                </c:pt>
                <c:pt idx="1971">
                  <c:v>Didier</c:v>
                </c:pt>
                <c:pt idx="1972">
                  <c:v>Cassandre</c:v>
                </c:pt>
                <c:pt idx="1973">
                  <c:v>Jeremy</c:v>
                </c:pt>
                <c:pt idx="1974">
                  <c:v>Vincent</c:v>
                </c:pt>
                <c:pt idx="1975">
                  <c:v>Allan</c:v>
                </c:pt>
                <c:pt idx="1976">
                  <c:v>Jan</c:v>
                </c:pt>
                <c:pt idx="1977">
                  <c:v>Vanessa</c:v>
                </c:pt>
                <c:pt idx="1978">
                  <c:v>Evelien</c:v>
                </c:pt>
                <c:pt idx="1979">
                  <c:v>Lauranne</c:v>
                </c:pt>
                <c:pt idx="1980">
                  <c:v>Hadia</c:v>
                </c:pt>
                <c:pt idx="1981">
                  <c:v>Els</c:v>
                </c:pt>
                <c:pt idx="1982">
                  <c:v>Lucas</c:v>
                </c:pt>
                <c:pt idx="1983">
                  <c:v>Bjorn</c:v>
                </c:pt>
                <c:pt idx="1984">
                  <c:v>Charlot</c:v>
                </c:pt>
                <c:pt idx="1985">
                  <c:v>Louis</c:v>
                </c:pt>
                <c:pt idx="1986">
                  <c:v>Anika</c:v>
                </c:pt>
                <c:pt idx="1987">
                  <c:v>Sébastien</c:v>
                </c:pt>
                <c:pt idx="1988">
                  <c:v>Axel</c:v>
                </c:pt>
                <c:pt idx="1989">
                  <c:v>Florence</c:v>
                </c:pt>
                <c:pt idx="1990">
                  <c:v>Damien</c:v>
                </c:pt>
                <c:pt idx="1991">
                  <c:v>Sven</c:v>
                </c:pt>
                <c:pt idx="1992">
                  <c:v>Dominique</c:v>
                </c:pt>
                <c:pt idx="1993">
                  <c:v>Werner</c:v>
                </c:pt>
                <c:pt idx="1994">
                  <c:v>Niels</c:v>
                </c:pt>
                <c:pt idx="1995">
                  <c:v>Kim</c:v>
                </c:pt>
                <c:pt idx="1996">
                  <c:v>Wolf</c:v>
                </c:pt>
                <c:pt idx="1997">
                  <c:v>Christophe</c:v>
                </c:pt>
                <c:pt idx="1998">
                  <c:v>Anneleen</c:v>
                </c:pt>
                <c:pt idx="1999">
                  <c:v>Danny</c:v>
                </c:pt>
                <c:pt idx="2000">
                  <c:v>David</c:v>
                </c:pt>
                <c:pt idx="2001">
                  <c:v>Glen</c:v>
                </c:pt>
                <c:pt idx="2002">
                  <c:v>Sonja</c:v>
                </c:pt>
                <c:pt idx="2003">
                  <c:v>Sven</c:v>
                </c:pt>
                <c:pt idx="2004">
                  <c:v>Balthazar</c:v>
                </c:pt>
                <c:pt idx="2005">
                  <c:v>Sophie</c:v>
                </c:pt>
                <c:pt idx="2006">
                  <c:v>Nicolas</c:v>
                </c:pt>
                <c:pt idx="2007">
                  <c:v>Benny</c:v>
                </c:pt>
                <c:pt idx="2008">
                  <c:v>Nico</c:v>
                </c:pt>
                <c:pt idx="2009">
                  <c:v>Lien</c:v>
                </c:pt>
                <c:pt idx="2010">
                  <c:v>Bart</c:v>
                </c:pt>
                <c:pt idx="2011">
                  <c:v>Bart</c:v>
                </c:pt>
                <c:pt idx="2012">
                  <c:v>Ruben</c:v>
                </c:pt>
                <c:pt idx="2013">
                  <c:v>Joris</c:v>
                </c:pt>
                <c:pt idx="2014">
                  <c:v>Wim</c:v>
                </c:pt>
                <c:pt idx="2015">
                  <c:v>Brigitte</c:v>
                </c:pt>
                <c:pt idx="2016">
                  <c:v>Filip</c:v>
                </c:pt>
                <c:pt idx="2017">
                  <c:v>Jeroen</c:v>
                </c:pt>
                <c:pt idx="2018">
                  <c:v>Nele</c:v>
                </c:pt>
                <c:pt idx="2019">
                  <c:v>Jordy</c:v>
                </c:pt>
                <c:pt idx="2020">
                  <c:v>Eline</c:v>
                </c:pt>
                <c:pt idx="2021">
                  <c:v>Nele</c:v>
                </c:pt>
                <c:pt idx="2022">
                  <c:v>Gilles</c:v>
                </c:pt>
                <c:pt idx="2023">
                  <c:v>Heleen</c:v>
                </c:pt>
                <c:pt idx="2024">
                  <c:v>Elke</c:v>
                </c:pt>
                <c:pt idx="2025">
                  <c:v>Akhéane</c:v>
                </c:pt>
                <c:pt idx="2026">
                  <c:v>Anja</c:v>
                </c:pt>
                <c:pt idx="2027">
                  <c:v>Cyril</c:v>
                </c:pt>
                <c:pt idx="2028">
                  <c:v>Stefaan</c:v>
                </c:pt>
                <c:pt idx="2029">
                  <c:v>Patrick</c:v>
                </c:pt>
                <c:pt idx="2030">
                  <c:v>Nico</c:v>
                </c:pt>
                <c:pt idx="2031">
                  <c:v>Dirk</c:v>
                </c:pt>
                <c:pt idx="2032">
                  <c:v>Frederik</c:v>
                </c:pt>
                <c:pt idx="2033">
                  <c:v>Michèle</c:v>
                </c:pt>
                <c:pt idx="2034">
                  <c:v>Jolien</c:v>
                </c:pt>
                <c:pt idx="2035">
                  <c:v>Sofie</c:v>
                </c:pt>
                <c:pt idx="2036">
                  <c:v>Emmanuel</c:v>
                </c:pt>
                <c:pt idx="2037">
                  <c:v>Lien</c:v>
                </c:pt>
                <c:pt idx="2038">
                  <c:v>Lenora</c:v>
                </c:pt>
                <c:pt idx="2039">
                  <c:v>Melissa</c:v>
                </c:pt>
                <c:pt idx="2040">
                  <c:v>Fabienne</c:v>
                </c:pt>
                <c:pt idx="2041">
                  <c:v>Pieter</c:v>
                </c:pt>
                <c:pt idx="2042">
                  <c:v>Laurent</c:v>
                </c:pt>
                <c:pt idx="2043">
                  <c:v>Gael</c:v>
                </c:pt>
                <c:pt idx="2044">
                  <c:v>Flora</c:v>
                </c:pt>
                <c:pt idx="2045">
                  <c:v>Stijn</c:v>
                </c:pt>
                <c:pt idx="2046">
                  <c:v>Juna</c:v>
                </c:pt>
                <c:pt idx="2047">
                  <c:v>Eva</c:v>
                </c:pt>
                <c:pt idx="2048">
                  <c:v>Lars</c:v>
                </c:pt>
                <c:pt idx="2049">
                  <c:v>Loes</c:v>
                </c:pt>
                <c:pt idx="2050">
                  <c:v>An</c:v>
                </c:pt>
                <c:pt idx="2051">
                  <c:v>Jonas</c:v>
                </c:pt>
                <c:pt idx="2052">
                  <c:v>Ellen</c:v>
                </c:pt>
                <c:pt idx="2053">
                  <c:v>Thomas</c:v>
                </c:pt>
                <c:pt idx="2054">
                  <c:v>Chantal</c:v>
                </c:pt>
                <c:pt idx="2055">
                  <c:v>Robbe</c:v>
                </c:pt>
                <c:pt idx="2056">
                  <c:v>Dennis</c:v>
                </c:pt>
                <c:pt idx="2057">
                  <c:v>Johan</c:v>
                </c:pt>
                <c:pt idx="2058">
                  <c:v>Stéphanie</c:v>
                </c:pt>
                <c:pt idx="2059">
                  <c:v>Michel</c:v>
                </c:pt>
                <c:pt idx="2060">
                  <c:v>Lennart</c:v>
                </c:pt>
                <c:pt idx="2061">
                  <c:v>Sara</c:v>
                </c:pt>
                <c:pt idx="2062">
                  <c:v>Anna</c:v>
                </c:pt>
                <c:pt idx="2063">
                  <c:v>Pierre</c:v>
                </c:pt>
                <c:pt idx="2064">
                  <c:v>Julie</c:v>
                </c:pt>
                <c:pt idx="2065">
                  <c:v>Lieven</c:v>
                </c:pt>
                <c:pt idx="2066">
                  <c:v>Tjorven</c:v>
                </c:pt>
                <c:pt idx="2067">
                  <c:v>An</c:v>
                </c:pt>
                <c:pt idx="2068">
                  <c:v>François</c:v>
                </c:pt>
                <c:pt idx="2069">
                  <c:v>Anne-Sophie</c:v>
                </c:pt>
                <c:pt idx="2070">
                  <c:v>Kjell</c:v>
                </c:pt>
                <c:pt idx="2071">
                  <c:v>Luca</c:v>
                </c:pt>
                <c:pt idx="2072">
                  <c:v>Donald</c:v>
                </c:pt>
                <c:pt idx="2073">
                  <c:v>Natacha</c:v>
                </c:pt>
                <c:pt idx="2074">
                  <c:v>Mickaël</c:v>
                </c:pt>
                <c:pt idx="2075">
                  <c:v>Stéphanie</c:v>
                </c:pt>
                <c:pt idx="2076">
                  <c:v>Thomas</c:v>
                </c:pt>
                <c:pt idx="2077">
                  <c:v>Maxime</c:v>
                </c:pt>
                <c:pt idx="2078">
                  <c:v>Pierre</c:v>
                </c:pt>
                <c:pt idx="2079">
                  <c:v>Bart</c:v>
                </c:pt>
                <c:pt idx="2080">
                  <c:v>Eric</c:v>
                </c:pt>
                <c:pt idx="2081">
                  <c:v>Wouter</c:v>
                </c:pt>
                <c:pt idx="2082">
                  <c:v>Bastien</c:v>
                </c:pt>
                <c:pt idx="2083">
                  <c:v>Louis</c:v>
                </c:pt>
                <c:pt idx="2084">
                  <c:v>Michiel</c:v>
                </c:pt>
                <c:pt idx="2085">
                  <c:v>Ilse</c:v>
                </c:pt>
                <c:pt idx="2086">
                  <c:v>Simon</c:v>
                </c:pt>
                <c:pt idx="2087">
                  <c:v>Axelle</c:v>
                </c:pt>
                <c:pt idx="2088">
                  <c:v>Sven</c:v>
                </c:pt>
                <c:pt idx="2089">
                  <c:v>Manuel</c:v>
                </c:pt>
                <c:pt idx="2090">
                  <c:v>Luna</c:v>
                </c:pt>
                <c:pt idx="2091">
                  <c:v>Daniil</c:v>
                </c:pt>
                <c:pt idx="2092">
                  <c:v>Cécile</c:v>
                </c:pt>
                <c:pt idx="2093">
                  <c:v>Caroline</c:v>
                </c:pt>
                <c:pt idx="2094">
                  <c:v>Jethro</c:v>
                </c:pt>
                <c:pt idx="2095">
                  <c:v>Vincent</c:v>
                </c:pt>
                <c:pt idx="2096">
                  <c:v>Guillaume</c:v>
                </c:pt>
                <c:pt idx="2097">
                  <c:v>Arthur</c:v>
                </c:pt>
                <c:pt idx="2098">
                  <c:v>Gwennaelle</c:v>
                </c:pt>
                <c:pt idx="2099">
                  <c:v>Christophe</c:v>
                </c:pt>
                <c:pt idx="2100">
                  <c:v>Aagje</c:v>
                </c:pt>
                <c:pt idx="2101">
                  <c:v>David</c:v>
                </c:pt>
                <c:pt idx="2102">
                  <c:v>Melanie</c:v>
                </c:pt>
                <c:pt idx="2103">
                  <c:v>Nadège</c:v>
                </c:pt>
                <c:pt idx="2104">
                  <c:v>Günter</c:v>
                </c:pt>
                <c:pt idx="2105">
                  <c:v>Miranda</c:v>
                </c:pt>
                <c:pt idx="2106">
                  <c:v>Joris</c:v>
                </c:pt>
                <c:pt idx="2107">
                  <c:v>Philippe</c:v>
                </c:pt>
                <c:pt idx="2108">
                  <c:v>David</c:v>
                </c:pt>
                <c:pt idx="2109">
                  <c:v>Nadia</c:v>
                </c:pt>
                <c:pt idx="2110">
                  <c:v>Sara</c:v>
                </c:pt>
                <c:pt idx="2111">
                  <c:v>Joachim</c:v>
                </c:pt>
                <c:pt idx="2112">
                  <c:v>Hélène</c:v>
                </c:pt>
                <c:pt idx="2113">
                  <c:v>Renaud</c:v>
                </c:pt>
                <c:pt idx="2114">
                  <c:v>Piet</c:v>
                </c:pt>
                <c:pt idx="2115">
                  <c:v>Greet</c:v>
                </c:pt>
                <c:pt idx="2116">
                  <c:v>Erna</c:v>
                </c:pt>
                <c:pt idx="2117">
                  <c:v>Maria</c:v>
                </c:pt>
                <c:pt idx="2118">
                  <c:v>Sandrine</c:v>
                </c:pt>
                <c:pt idx="2119">
                  <c:v>Nicolas</c:v>
                </c:pt>
                <c:pt idx="2120">
                  <c:v>Valentin</c:v>
                </c:pt>
                <c:pt idx="2121">
                  <c:v>Maxence</c:v>
                </c:pt>
                <c:pt idx="2122">
                  <c:v>Vincent</c:v>
                </c:pt>
                <c:pt idx="2123">
                  <c:v>Kris</c:v>
                </c:pt>
                <c:pt idx="2124">
                  <c:v>Marc</c:v>
                </c:pt>
                <c:pt idx="2125">
                  <c:v>Socorro</c:v>
                </c:pt>
                <c:pt idx="2126">
                  <c:v>Olivier</c:v>
                </c:pt>
                <c:pt idx="2127">
                  <c:v>Jonathan</c:v>
                </c:pt>
                <c:pt idx="2128">
                  <c:v>Hugues</c:v>
                </c:pt>
                <c:pt idx="2129">
                  <c:v>Marjan</c:v>
                </c:pt>
                <c:pt idx="2130">
                  <c:v>Christophe</c:v>
                </c:pt>
                <c:pt idx="2131">
                  <c:v>Julien</c:v>
                </c:pt>
                <c:pt idx="2132">
                  <c:v>Jessica</c:v>
                </c:pt>
                <c:pt idx="2133">
                  <c:v>Timmy</c:v>
                </c:pt>
                <c:pt idx="2134">
                  <c:v>Stefaan</c:v>
                </c:pt>
                <c:pt idx="2135">
                  <c:v>Marc</c:v>
                </c:pt>
                <c:pt idx="2136">
                  <c:v>Elly</c:v>
                </c:pt>
                <c:pt idx="2137">
                  <c:v>Merlin</c:v>
                </c:pt>
                <c:pt idx="2138">
                  <c:v>Jaana</c:v>
                </c:pt>
                <c:pt idx="2139">
                  <c:v>Kevin</c:v>
                </c:pt>
                <c:pt idx="2140">
                  <c:v>Olivier</c:v>
                </c:pt>
                <c:pt idx="2141">
                  <c:v>Wolf</c:v>
                </c:pt>
                <c:pt idx="2142">
                  <c:v>Alain</c:v>
                </c:pt>
                <c:pt idx="2143">
                  <c:v>Rudy</c:v>
                </c:pt>
                <c:pt idx="2144">
                  <c:v>Martine</c:v>
                </c:pt>
                <c:pt idx="2145">
                  <c:v>Bert</c:v>
                </c:pt>
                <c:pt idx="2146">
                  <c:v>Michaële</c:v>
                </c:pt>
                <c:pt idx="2147">
                  <c:v>Marie-France</c:v>
                </c:pt>
                <c:pt idx="2148">
                  <c:v>Delphine</c:v>
                </c:pt>
                <c:pt idx="2149">
                  <c:v>Céline</c:v>
                </c:pt>
                <c:pt idx="2150">
                  <c:v>Anne-Laure</c:v>
                </c:pt>
                <c:pt idx="2151">
                  <c:v>Robin</c:v>
                </c:pt>
                <c:pt idx="2152">
                  <c:v>Olivier</c:v>
                </c:pt>
                <c:pt idx="2153">
                  <c:v>Robbe</c:v>
                </c:pt>
                <c:pt idx="2154">
                  <c:v>Jessica</c:v>
                </c:pt>
                <c:pt idx="2155">
                  <c:v>Kiara</c:v>
                </c:pt>
                <c:pt idx="2156">
                  <c:v>Carine</c:v>
                </c:pt>
                <c:pt idx="2157">
                  <c:v>Linda</c:v>
                </c:pt>
                <c:pt idx="2158">
                  <c:v>Herman</c:v>
                </c:pt>
                <c:pt idx="2159">
                  <c:v>Ilke</c:v>
                </c:pt>
                <c:pt idx="2160">
                  <c:v>Peter</c:v>
                </c:pt>
                <c:pt idx="2161">
                  <c:v>Angie</c:v>
                </c:pt>
                <c:pt idx="2162">
                  <c:v>Michiel</c:v>
                </c:pt>
                <c:pt idx="2163">
                  <c:v>Pavla</c:v>
                </c:pt>
                <c:pt idx="2164">
                  <c:v>Sander</c:v>
                </c:pt>
                <c:pt idx="2165">
                  <c:v>Sophie</c:v>
                </c:pt>
                <c:pt idx="2166">
                  <c:v>Dimitri</c:v>
                </c:pt>
                <c:pt idx="2167">
                  <c:v>Floriane</c:v>
                </c:pt>
                <c:pt idx="2168">
                  <c:v>Alan</c:v>
                </c:pt>
                <c:pt idx="2169">
                  <c:v>Coralie</c:v>
                </c:pt>
                <c:pt idx="2170">
                  <c:v>Damien</c:v>
                </c:pt>
                <c:pt idx="2171">
                  <c:v>Laetitia</c:v>
                </c:pt>
                <c:pt idx="2172">
                  <c:v>Avit</c:v>
                </c:pt>
                <c:pt idx="2173">
                  <c:v>Emmanuel</c:v>
                </c:pt>
                <c:pt idx="2174">
                  <c:v>Nicolas</c:v>
                </c:pt>
                <c:pt idx="2175">
                  <c:v>Ingrid</c:v>
                </c:pt>
                <c:pt idx="2176">
                  <c:v>Sandra</c:v>
                </c:pt>
                <c:pt idx="2177">
                  <c:v>Michiel</c:v>
                </c:pt>
                <c:pt idx="2178">
                  <c:v>Christophe</c:v>
                </c:pt>
                <c:pt idx="2179">
                  <c:v>Christof</c:v>
                </c:pt>
                <c:pt idx="2180">
                  <c:v>Thomas</c:v>
                </c:pt>
                <c:pt idx="2181">
                  <c:v>Noah</c:v>
                </c:pt>
                <c:pt idx="2182">
                  <c:v>Lise</c:v>
                </c:pt>
                <c:pt idx="2183">
                  <c:v>Adriel</c:v>
                </c:pt>
                <c:pt idx="2184">
                  <c:v>Pauline</c:v>
                </c:pt>
                <c:pt idx="2185">
                  <c:v>Evelyne</c:v>
                </c:pt>
                <c:pt idx="2186">
                  <c:v>Jan</c:v>
                </c:pt>
                <c:pt idx="2187">
                  <c:v>Antje</c:v>
                </c:pt>
                <c:pt idx="2188">
                  <c:v>Davy</c:v>
                </c:pt>
                <c:pt idx="2189">
                  <c:v>Jasper</c:v>
                </c:pt>
                <c:pt idx="2190">
                  <c:v>Rob</c:v>
                </c:pt>
                <c:pt idx="2191">
                  <c:v>Laura</c:v>
                </c:pt>
                <c:pt idx="2192">
                  <c:v>Thomas</c:v>
                </c:pt>
                <c:pt idx="2193">
                  <c:v>Joris</c:v>
                </c:pt>
                <c:pt idx="2194">
                  <c:v>Andy</c:v>
                </c:pt>
                <c:pt idx="2195">
                  <c:v>Kim</c:v>
                </c:pt>
                <c:pt idx="2196">
                  <c:v>David</c:v>
                </c:pt>
                <c:pt idx="2197">
                  <c:v>Wouter</c:v>
                </c:pt>
                <c:pt idx="2198">
                  <c:v>Stijn</c:v>
                </c:pt>
                <c:pt idx="2199">
                  <c:v>Michiel</c:v>
                </c:pt>
                <c:pt idx="2200">
                  <c:v>Jan</c:v>
                </c:pt>
                <c:pt idx="2201">
                  <c:v>Peter</c:v>
                </c:pt>
                <c:pt idx="2202">
                  <c:v>Pieter</c:v>
                </c:pt>
                <c:pt idx="2203">
                  <c:v>Nele</c:v>
                </c:pt>
                <c:pt idx="2204">
                  <c:v>Michel</c:v>
                </c:pt>
                <c:pt idx="2205">
                  <c:v>Tim</c:v>
                </c:pt>
                <c:pt idx="2206">
                  <c:v>Kiara</c:v>
                </c:pt>
                <c:pt idx="2207">
                  <c:v>Kenneth</c:v>
                </c:pt>
                <c:pt idx="2208">
                  <c:v>Danny</c:v>
                </c:pt>
                <c:pt idx="2209">
                  <c:v>Pascal</c:v>
                </c:pt>
                <c:pt idx="2210">
                  <c:v>Sven</c:v>
                </c:pt>
                <c:pt idx="2211">
                  <c:v>Sam</c:v>
                </c:pt>
                <c:pt idx="2212">
                  <c:v>Thomas</c:v>
                </c:pt>
                <c:pt idx="2213">
                  <c:v>Joni</c:v>
                </c:pt>
                <c:pt idx="2214">
                  <c:v>Reindert</c:v>
                </c:pt>
                <c:pt idx="2215">
                  <c:v>Matthias</c:v>
                </c:pt>
                <c:pt idx="2216">
                  <c:v>Eva</c:v>
                </c:pt>
                <c:pt idx="2217">
                  <c:v>Geert</c:v>
                </c:pt>
                <c:pt idx="2218">
                  <c:v>Maxime</c:v>
                </c:pt>
                <c:pt idx="2219">
                  <c:v>Kevin</c:v>
                </c:pt>
                <c:pt idx="2220">
                  <c:v>Heike</c:v>
                </c:pt>
                <c:pt idx="2221">
                  <c:v>Veronique</c:v>
                </c:pt>
                <c:pt idx="2222">
                  <c:v>Noah</c:v>
                </c:pt>
                <c:pt idx="2223">
                  <c:v>Fien</c:v>
                </c:pt>
                <c:pt idx="2224">
                  <c:v>Erik</c:v>
                </c:pt>
                <c:pt idx="2225">
                  <c:v>Bart</c:v>
                </c:pt>
                <c:pt idx="2226">
                  <c:v>Petra</c:v>
                </c:pt>
                <c:pt idx="2227">
                  <c:v>Lucrèce</c:v>
                </c:pt>
                <c:pt idx="2228">
                  <c:v>Pieter</c:v>
                </c:pt>
                <c:pt idx="2229">
                  <c:v>David</c:v>
                </c:pt>
                <c:pt idx="2230">
                  <c:v>Bram</c:v>
                </c:pt>
                <c:pt idx="2231">
                  <c:v>Elger</c:v>
                </c:pt>
                <c:pt idx="2232">
                  <c:v>Sofie</c:v>
                </c:pt>
                <c:pt idx="2233">
                  <c:v>Frank</c:v>
                </c:pt>
                <c:pt idx="2234">
                  <c:v>Jan</c:v>
                </c:pt>
                <c:pt idx="2235">
                  <c:v>Patrick</c:v>
                </c:pt>
                <c:pt idx="2236">
                  <c:v>Nikki</c:v>
                </c:pt>
                <c:pt idx="2237">
                  <c:v>Robin</c:v>
                </c:pt>
                <c:pt idx="2238">
                  <c:v>Jürgen</c:v>
                </c:pt>
                <c:pt idx="2239">
                  <c:v>Nicolas</c:v>
                </c:pt>
                <c:pt idx="2240">
                  <c:v>Gunther</c:v>
                </c:pt>
                <c:pt idx="2241">
                  <c:v>Frederick</c:v>
                </c:pt>
                <c:pt idx="2242">
                  <c:v>Nicolas</c:v>
                </c:pt>
                <c:pt idx="2243">
                  <c:v>Bert</c:v>
                </c:pt>
                <c:pt idx="2244">
                  <c:v>Dieter</c:v>
                </c:pt>
                <c:pt idx="2245">
                  <c:v>Steven</c:v>
                </c:pt>
                <c:pt idx="2246">
                  <c:v>Marine</c:v>
                </c:pt>
                <c:pt idx="2247">
                  <c:v>Joachim</c:v>
                </c:pt>
                <c:pt idx="2248">
                  <c:v>Patrick</c:v>
                </c:pt>
                <c:pt idx="2249">
                  <c:v>Claire</c:v>
                </c:pt>
                <c:pt idx="2250">
                  <c:v>Jean-Philippe</c:v>
                </c:pt>
                <c:pt idx="2251">
                  <c:v>Roy</c:v>
                </c:pt>
                <c:pt idx="2252">
                  <c:v>Jean-Francois</c:v>
                </c:pt>
                <c:pt idx="2253">
                  <c:v>Justine</c:v>
                </c:pt>
                <c:pt idx="2254">
                  <c:v>Céline</c:v>
                </c:pt>
                <c:pt idx="2255">
                  <c:v>Hanne</c:v>
                </c:pt>
                <c:pt idx="2256">
                  <c:v>Johan</c:v>
                </c:pt>
                <c:pt idx="2257">
                  <c:v>Thijs</c:v>
                </c:pt>
                <c:pt idx="2258">
                  <c:v>Tim</c:v>
                </c:pt>
                <c:pt idx="2259">
                  <c:v>Geert</c:v>
                </c:pt>
                <c:pt idx="2260">
                  <c:v>Anne-Marie</c:v>
                </c:pt>
                <c:pt idx="2261">
                  <c:v>Anne</c:v>
                </c:pt>
                <c:pt idx="2262">
                  <c:v>Emilie</c:v>
                </c:pt>
                <c:pt idx="2263">
                  <c:v>Amandine</c:v>
                </c:pt>
                <c:pt idx="2264">
                  <c:v>Serge</c:v>
                </c:pt>
                <c:pt idx="2265">
                  <c:v>François</c:v>
                </c:pt>
                <c:pt idx="2266">
                  <c:v>Pierre</c:v>
                </c:pt>
                <c:pt idx="2267">
                  <c:v>Pierre</c:v>
                </c:pt>
                <c:pt idx="2268">
                  <c:v>Dominique</c:v>
                </c:pt>
                <c:pt idx="2269">
                  <c:v>Dries</c:v>
                </c:pt>
                <c:pt idx="2270">
                  <c:v>Thomas</c:v>
                </c:pt>
                <c:pt idx="2271">
                  <c:v>Romain</c:v>
                </c:pt>
                <c:pt idx="2272">
                  <c:v>Denis</c:v>
                </c:pt>
                <c:pt idx="2273">
                  <c:v>Wim</c:v>
                </c:pt>
                <c:pt idx="2274">
                  <c:v>Jarno</c:v>
                </c:pt>
                <c:pt idx="2275">
                  <c:v>Freddy</c:v>
                </c:pt>
                <c:pt idx="2276">
                  <c:v>Tessa</c:v>
                </c:pt>
                <c:pt idx="2277">
                  <c:v>Stijn</c:v>
                </c:pt>
                <c:pt idx="2278">
                  <c:v>Tatiana</c:v>
                </c:pt>
                <c:pt idx="2279">
                  <c:v>Jimmy</c:v>
                </c:pt>
                <c:pt idx="2280">
                  <c:v>Davy</c:v>
                </c:pt>
                <c:pt idx="2281">
                  <c:v>Bart</c:v>
                </c:pt>
                <c:pt idx="2282">
                  <c:v>Simon</c:v>
                </c:pt>
                <c:pt idx="2283">
                  <c:v>Didier</c:v>
                </c:pt>
                <c:pt idx="2284">
                  <c:v>Yves</c:v>
                </c:pt>
                <c:pt idx="2285">
                  <c:v>Pia</c:v>
                </c:pt>
                <c:pt idx="2286">
                  <c:v>Julien</c:v>
                </c:pt>
                <c:pt idx="2287">
                  <c:v>François</c:v>
                </c:pt>
                <c:pt idx="2288">
                  <c:v>Pascal</c:v>
                </c:pt>
                <c:pt idx="2289">
                  <c:v>Valérie</c:v>
                </c:pt>
                <c:pt idx="2290">
                  <c:v>Stéphane</c:v>
                </c:pt>
                <c:pt idx="2291">
                  <c:v>Franky</c:v>
                </c:pt>
                <c:pt idx="2292">
                  <c:v>Patrick</c:v>
                </c:pt>
                <c:pt idx="2293">
                  <c:v>Maarten</c:v>
                </c:pt>
                <c:pt idx="2294">
                  <c:v>Jeroen</c:v>
                </c:pt>
                <c:pt idx="2295">
                  <c:v>Els</c:v>
                </c:pt>
                <c:pt idx="2296">
                  <c:v>Marjolijn</c:v>
                </c:pt>
                <c:pt idx="2297">
                  <c:v>Lore</c:v>
                </c:pt>
                <c:pt idx="2298">
                  <c:v>Liesbeth</c:v>
                </c:pt>
                <c:pt idx="2299">
                  <c:v>Dirk</c:v>
                </c:pt>
                <c:pt idx="2300">
                  <c:v>Marieke</c:v>
                </c:pt>
                <c:pt idx="2301">
                  <c:v>Jelle</c:v>
                </c:pt>
                <c:pt idx="2302">
                  <c:v>Alissa</c:v>
                </c:pt>
                <c:pt idx="2303">
                  <c:v>Patrick</c:v>
                </c:pt>
                <c:pt idx="2304">
                  <c:v>Caroline</c:v>
                </c:pt>
                <c:pt idx="2305">
                  <c:v>Jenny</c:v>
                </c:pt>
                <c:pt idx="2306">
                  <c:v>Peter</c:v>
                </c:pt>
                <c:pt idx="2307">
                  <c:v>Ignace</c:v>
                </c:pt>
                <c:pt idx="2308">
                  <c:v>Ria</c:v>
                </c:pt>
                <c:pt idx="2309">
                  <c:v>Nancy</c:v>
                </c:pt>
                <c:pt idx="2310">
                  <c:v>Dries</c:v>
                </c:pt>
                <c:pt idx="2311">
                  <c:v>Koert</c:v>
                </c:pt>
                <c:pt idx="2312">
                  <c:v>Els</c:v>
                </c:pt>
                <c:pt idx="2313">
                  <c:v>Benny</c:v>
                </c:pt>
                <c:pt idx="2314">
                  <c:v>Oswald</c:v>
                </c:pt>
                <c:pt idx="2315">
                  <c:v>Renaat</c:v>
                </c:pt>
                <c:pt idx="2316">
                  <c:v>Annemie</c:v>
                </c:pt>
                <c:pt idx="2317">
                  <c:v>Vincent</c:v>
                </c:pt>
                <c:pt idx="2318">
                  <c:v>Michael</c:v>
                </c:pt>
                <c:pt idx="2319">
                  <c:v>Maïté</c:v>
                </c:pt>
                <c:pt idx="2320">
                  <c:v>Gaike</c:v>
                </c:pt>
                <c:pt idx="2321">
                  <c:v>Robin</c:v>
                </c:pt>
                <c:pt idx="2322">
                  <c:v>Dirk</c:v>
                </c:pt>
                <c:pt idx="2323">
                  <c:v>Matthias</c:v>
                </c:pt>
                <c:pt idx="2324">
                  <c:v>Katrijn</c:v>
                </c:pt>
                <c:pt idx="2325">
                  <c:v>Serge</c:v>
                </c:pt>
                <c:pt idx="2326">
                  <c:v>Marie-Cecile</c:v>
                </c:pt>
                <c:pt idx="2327">
                  <c:v>Wouter</c:v>
                </c:pt>
                <c:pt idx="2328">
                  <c:v>Tom</c:v>
                </c:pt>
                <c:pt idx="2329">
                  <c:v>Hilde</c:v>
                </c:pt>
                <c:pt idx="2330">
                  <c:v>Magda</c:v>
                </c:pt>
                <c:pt idx="2331">
                  <c:v>Chris</c:v>
                </c:pt>
                <c:pt idx="2332">
                  <c:v>Pieter</c:v>
                </c:pt>
                <c:pt idx="2333">
                  <c:v>Joris</c:v>
                </c:pt>
                <c:pt idx="2334">
                  <c:v>Helen</c:v>
                </c:pt>
                <c:pt idx="2335">
                  <c:v>Hubert</c:v>
                </c:pt>
                <c:pt idx="2336">
                  <c:v>Raf</c:v>
                </c:pt>
                <c:pt idx="2337">
                  <c:v>Davy</c:v>
                </c:pt>
                <c:pt idx="2338">
                  <c:v>Thierry</c:v>
                </c:pt>
                <c:pt idx="2339">
                  <c:v>Koen</c:v>
                </c:pt>
                <c:pt idx="2340">
                  <c:v>Angeline</c:v>
                </c:pt>
                <c:pt idx="2341">
                  <c:v>Marion</c:v>
                </c:pt>
                <c:pt idx="2342">
                  <c:v>Bart</c:v>
                </c:pt>
                <c:pt idx="2343">
                  <c:v>Marc</c:v>
                </c:pt>
                <c:pt idx="2344">
                  <c:v>Nikolaas</c:v>
                </c:pt>
                <c:pt idx="2345">
                  <c:v>Inge</c:v>
                </c:pt>
                <c:pt idx="2346">
                  <c:v>Bruno</c:v>
                </c:pt>
                <c:pt idx="2347">
                  <c:v>Glenn</c:v>
                </c:pt>
                <c:pt idx="2348">
                  <c:v>Joke</c:v>
                </c:pt>
                <c:pt idx="2349">
                  <c:v>Kenny</c:v>
                </c:pt>
                <c:pt idx="2350">
                  <c:v>Davy</c:v>
                </c:pt>
                <c:pt idx="2351">
                  <c:v>Koen</c:v>
                </c:pt>
                <c:pt idx="2352">
                  <c:v>Steven</c:v>
                </c:pt>
                <c:pt idx="2353">
                  <c:v>Aaron</c:v>
                </c:pt>
                <c:pt idx="2354">
                  <c:v>Risa</c:v>
                </c:pt>
                <c:pt idx="2355">
                  <c:v>Ken</c:v>
                </c:pt>
                <c:pt idx="2356">
                  <c:v>Jurgen</c:v>
                </c:pt>
                <c:pt idx="2357">
                  <c:v>Rune</c:v>
                </c:pt>
                <c:pt idx="2358">
                  <c:v>Noor</c:v>
                </c:pt>
                <c:pt idx="2359">
                  <c:v>Johan</c:v>
                </c:pt>
                <c:pt idx="2360">
                  <c:v>Jo</c:v>
                </c:pt>
                <c:pt idx="2361">
                  <c:v>Alexander</c:v>
                </c:pt>
                <c:pt idx="2362">
                  <c:v>Luc</c:v>
                </c:pt>
                <c:pt idx="2363">
                  <c:v>Peter</c:v>
                </c:pt>
                <c:pt idx="2364">
                  <c:v>Stijn</c:v>
                </c:pt>
                <c:pt idx="2365">
                  <c:v>Tamara</c:v>
                </c:pt>
                <c:pt idx="2366">
                  <c:v>Martine</c:v>
                </c:pt>
                <c:pt idx="2367">
                  <c:v>Suzy</c:v>
                </c:pt>
                <c:pt idx="2368">
                  <c:v>Brenda</c:v>
                </c:pt>
                <c:pt idx="2369">
                  <c:v>Stephan</c:v>
                </c:pt>
                <c:pt idx="2370">
                  <c:v>Koen</c:v>
                </c:pt>
                <c:pt idx="2371">
                  <c:v>Pieter-Jan</c:v>
                </c:pt>
                <c:pt idx="2372">
                  <c:v>Julio</c:v>
                </c:pt>
                <c:pt idx="2373">
                  <c:v>Ken</c:v>
                </c:pt>
                <c:pt idx="2374">
                  <c:v>Emily</c:v>
                </c:pt>
                <c:pt idx="2375">
                  <c:v>Hans</c:v>
                </c:pt>
                <c:pt idx="2376">
                  <c:v>Lies</c:v>
                </c:pt>
                <c:pt idx="2377">
                  <c:v>Jana</c:v>
                </c:pt>
                <c:pt idx="2378">
                  <c:v>Andy</c:v>
                </c:pt>
                <c:pt idx="2379">
                  <c:v>Dimitri</c:v>
                </c:pt>
                <c:pt idx="2380">
                  <c:v>Patrick</c:v>
                </c:pt>
                <c:pt idx="2381">
                  <c:v>Sebastiaan</c:v>
                </c:pt>
                <c:pt idx="2382">
                  <c:v>Dimitri</c:v>
                </c:pt>
                <c:pt idx="2383">
                  <c:v>Stany</c:v>
                </c:pt>
                <c:pt idx="2384">
                  <c:v>Christophe</c:v>
                </c:pt>
                <c:pt idx="2385">
                  <c:v>Jorre</c:v>
                </c:pt>
                <c:pt idx="2386">
                  <c:v>Charlotte</c:v>
                </c:pt>
                <c:pt idx="2387">
                  <c:v>Kim</c:v>
                </c:pt>
                <c:pt idx="2388">
                  <c:v>Heidi</c:v>
                </c:pt>
                <c:pt idx="2389">
                  <c:v>Frederik</c:v>
                </c:pt>
                <c:pt idx="2390">
                  <c:v>Laura</c:v>
                </c:pt>
                <c:pt idx="2391">
                  <c:v>Jürgen</c:v>
                </c:pt>
                <c:pt idx="2392">
                  <c:v>David</c:v>
                </c:pt>
                <c:pt idx="2393">
                  <c:v>Tine</c:v>
                </c:pt>
                <c:pt idx="2394">
                  <c:v>Sharon</c:v>
                </c:pt>
                <c:pt idx="2395">
                  <c:v>Barry</c:v>
                </c:pt>
                <c:pt idx="2396">
                  <c:v>Katrien</c:v>
                </c:pt>
                <c:pt idx="2397">
                  <c:v>Fabio</c:v>
                </c:pt>
                <c:pt idx="2398">
                  <c:v>Ilse</c:v>
                </c:pt>
                <c:pt idx="2399">
                  <c:v>Arezki</c:v>
                </c:pt>
                <c:pt idx="2400">
                  <c:v>t Gezelschap</c:v>
                </c:pt>
                <c:pt idx="2401">
                  <c:v>Spelen Op Zolder</c:v>
                </c:pt>
                <c:pt idx="2402">
                  <c:v>Speelduivel</c:v>
                </c:pt>
                <c:pt idx="2403">
                  <c:v>Kierewiet</c:v>
                </c:pt>
                <c:pt idx="2404">
                  <c:v>Speelduivel</c:v>
                </c:pt>
                <c:pt idx="2405">
                  <c:v>t Gezelschap</c:v>
                </c:pt>
                <c:pt idx="2406">
                  <c:v>Speelduivel</c:v>
                </c:pt>
                <c:pt idx="2407">
                  <c:v>t Gezelschap</c:v>
                </c:pt>
                <c:pt idx="2408">
                  <c:v>x</c:v>
                </c:pt>
                <c:pt idx="2409">
                  <c:v/>
                </c:pt>
                <c:pt idx="2410">
                  <c:v>Prettig gescoord</c:v>
                </c:pt>
                <c:pt idx="2411">
                  <c:v/>
                </c:pt>
                <c:pt idx="2412">
                  <c:v/>
                </c:pt>
                <c:pt idx="2413">
                  <c:v>De Bokkensprong</c:v>
                </c:pt>
                <c:pt idx="2414">
                  <c:v>Teenentander</c:v>
                </c:pt>
                <c:pt idx="2415">
                  <c:v>Spelen Op Zolder</c:v>
                </c:pt>
                <c:pt idx="2416">
                  <c:v/>
                </c:pt>
                <c:pt idx="2417">
                  <c:v>Spelen Op Zolder</c:v>
                </c:pt>
                <c:pt idx="2418">
                  <c:v>De Speeldoos</c:v>
                </c:pt>
                <c:pt idx="2419">
                  <c:v>HQ Gaming Club</c:v>
                </c:pt>
                <c:pt idx="2420">
                  <c:v>x</c:v>
                </c:pt>
                <c:pt idx="2421">
                  <c:v>Forum Schelle</c:v>
                </c:pt>
                <c:pt idx="2422">
                  <c:v/>
                </c:pt>
                <c:pt idx="2423">
                  <c:v>Prettig gescoord</c:v>
                </c:pt>
                <c:pt idx="2424">
                  <c:v/>
                </c:pt>
                <c:pt idx="2425">
                  <c:v>Winning Movez</c:v>
                </c:pt>
                <c:pt idx="2426">
                  <c:v/>
                </c:pt>
                <c:pt idx="2427">
                  <c:v>Kierewiet</c:v>
                </c:pt>
                <c:pt idx="2428">
                  <c:v/>
                </c:pt>
                <c:pt idx="2429">
                  <c:v>HQ Gaming Club</c:v>
                </c:pt>
                <c:pt idx="2430">
                  <c:v/>
                </c:pt>
                <c:pt idx="2431">
                  <c:v/>
                </c:pt>
                <c:pt idx="2432">
                  <c:v>Spelen Op Zolder</c:v>
                </c:pt>
                <c:pt idx="2433">
                  <c:v>Spelen Op Zolder</c:v>
                </c:pt>
                <c:pt idx="2434">
                  <c:v>Spelen Op Zolder</c:v>
                </c:pt>
                <c:pt idx="2435">
                  <c:v>De Pionne</c:v>
                </c:pt>
                <c:pt idx="2436">
                  <c:v>Spelen Op Zolder</c:v>
                </c:pt>
                <c:pt idx="2437">
                  <c:v/>
                </c:pt>
                <c:pt idx="2438">
                  <c:v>Imagimonde</c:v>
                </c:pt>
                <c:pt idx="2439">
                  <c:v/>
                </c:pt>
                <c:pt idx="2440">
                  <c:v>t Gezelschap</c:v>
                </c:pt>
                <c:pt idx="2441">
                  <c:v>Winning Movez</c:v>
                </c:pt>
                <c:pt idx="2442">
                  <c:v>De Speeldoos</c:v>
                </c:pt>
                <c:pt idx="2443">
                  <c:v/>
                </c:pt>
                <c:pt idx="2444">
                  <c:v>3 Promille</c:v>
                </c:pt>
                <c:pt idx="2445">
                  <c:v>Speelduivel</c:v>
                </c:pt>
                <c:pt idx="2446">
                  <c:v>3 Promille</c:v>
                </c:pt>
                <c:pt idx="2447">
                  <c:v/>
                </c:pt>
                <c:pt idx="2448">
                  <c:v/>
                </c:pt>
                <c:pt idx="2449">
                  <c:v>Spelen Op Zolder</c:v>
                </c:pt>
                <c:pt idx="2450">
                  <c:v>x</c:v>
                </c:pt>
                <c:pt idx="2451">
                  <c:v/>
                </c:pt>
                <c:pt idx="2452">
                  <c:v>Alpa-Ludismes</c:v>
                </c:pt>
                <c:pt idx="2453">
                  <c:v/>
                </c:pt>
                <c:pt idx="2454">
                  <c:v>Kierewiet</c:v>
                </c:pt>
                <c:pt idx="2455">
                  <c:v/>
                </c:pt>
                <c:pt idx="2456">
                  <c:v>t Gezelschap</c:v>
                </c:pt>
                <c:pt idx="2457">
                  <c:v>Forum Schelle</c:v>
                </c:pt>
                <c:pt idx="2458">
                  <c:v/>
                </c:pt>
                <c:pt idx="2459">
                  <c:v>Spelen Op Zolder</c:v>
                </c:pt>
                <c:pt idx="2460">
                  <c:v>Speelduivel</c:v>
                </c:pt>
                <c:pt idx="2461">
                  <c:v/>
                </c:pt>
                <c:pt idx="2462">
                  <c:v>t Gezelschap</c:v>
                </c:pt>
                <c:pt idx="2463">
                  <c:v/>
                </c:pt>
                <c:pt idx="2464">
                  <c:v>De Loopinos</c:v>
                </c:pt>
                <c:pt idx="2465">
                  <c:v>Speelduivel</c:v>
                </c:pt>
                <c:pt idx="2466">
                  <c:v>De Speeldoos</c:v>
                </c:pt>
                <c:pt idx="2467">
                  <c:v>In Ludo Veritas</c:v>
                </c:pt>
                <c:pt idx="2468">
                  <c:v/>
                </c:pt>
                <c:pt idx="2469">
                  <c:v/>
                </c:pt>
                <c:pt idx="2470">
                  <c:v/>
                </c:pt>
                <c:pt idx="2471">
                  <c:v/>
                </c:pt>
                <c:pt idx="2472">
                  <c:v/>
                </c:pt>
                <c:pt idx="2473">
                  <c:v/>
                </c:pt>
                <c:pt idx="2474">
                  <c:v/>
                </c:pt>
                <c:pt idx="2475">
                  <c:v/>
                </c:pt>
                <c:pt idx="2476">
                  <c:v/>
                </c:pt>
                <c:pt idx="2477">
                  <c:v>3 Promille</c:v>
                </c:pt>
                <c:pt idx="2478">
                  <c:v>Free Companions</c:v>
                </c:pt>
                <c:pt idx="2479">
                  <c:v/>
                </c:pt>
                <c:pt idx="2480">
                  <c:v/>
                </c:pt>
                <c:pt idx="2481">
                  <c:v/>
                </c:pt>
                <c:pt idx="2482">
                  <c:v/>
                </c:pt>
                <c:pt idx="2483">
                  <c:v>Winning Movez</c:v>
                </c:pt>
                <c:pt idx="2484">
                  <c:v/>
                </c:pt>
                <c:pt idx="2485">
                  <c:v>Spelen Op Zolder</c:v>
                </c:pt>
                <c:pt idx="2486">
                  <c:v/>
                </c:pt>
                <c:pt idx="2487">
                  <c:v>HQ Gaming Club</c:v>
                </c:pt>
                <c:pt idx="2488">
                  <c:v>Hof van Watervliet</c:v>
                </c:pt>
                <c:pt idx="2489">
                  <c:v/>
                </c:pt>
                <c:pt idx="2490">
                  <c:v>Winning Movez</c:v>
                </c:pt>
                <c:pt idx="2491">
                  <c:v/>
                </c:pt>
                <c:pt idx="2492">
                  <c:v>Spelen Op Zolder</c:v>
                </c:pt>
                <c:pt idx="2493">
                  <c:v/>
                </c:pt>
                <c:pt idx="2494">
                  <c:v>Winning Movez</c:v>
                </c:pt>
                <c:pt idx="2495">
                  <c:v/>
                </c:pt>
                <c:pt idx="2496">
                  <c:v/>
                </c:pt>
                <c:pt idx="2497">
                  <c:v>x</c:v>
                </c:pt>
                <c:pt idx="2498">
                  <c:v/>
                </c:pt>
                <c:pt idx="2499">
                  <c:v>Winning Movez</c:v>
                </c:pt>
                <c:pt idx="2500">
                  <c:v/>
                </c:pt>
                <c:pt idx="2501">
                  <c:v/>
                </c:pt>
                <c:pt idx="2502">
                  <c:v>De Speltafel</c:v>
                </c:pt>
                <c:pt idx="2503">
                  <c:v/>
                </c:pt>
                <c:pt idx="2504">
                  <c:v/>
                </c:pt>
                <c:pt idx="2505">
                  <c:v>Winning Movez</c:v>
                </c:pt>
                <c:pt idx="2506">
                  <c:v/>
                </c:pt>
                <c:pt idx="2507">
                  <c:v>De Loopinos</c:v>
                </c:pt>
                <c:pt idx="2508">
                  <c:v>HQ Gaming Club</c:v>
                </c:pt>
                <c:pt idx="2509">
                  <c:v/>
                </c:pt>
                <c:pt idx="2510">
                  <c:v/>
                </c:pt>
                <c:pt idx="2511">
                  <c:v>Spelen Op Zolder</c:v>
                </c:pt>
                <c:pt idx="2512">
                  <c:v>Speelduivel</c:v>
                </c:pt>
                <c:pt idx="2513">
                  <c:v/>
                </c:pt>
                <c:pt idx="2514">
                  <c:v/>
                </c:pt>
                <c:pt idx="2515">
                  <c:v/>
                </c:pt>
                <c:pt idx="2516">
                  <c:v>Kenens brothers</c:v>
                </c:pt>
                <c:pt idx="2517">
                  <c:v>t Gezelschap</c:v>
                </c:pt>
                <c:pt idx="2518">
                  <c:v/>
                </c:pt>
                <c:pt idx="2519">
                  <c:v/>
                </c:pt>
                <c:pt idx="2520">
                  <c:v/>
                </c:pt>
                <c:pt idx="2521">
                  <c:v/>
                </c:pt>
                <c:pt idx="2522">
                  <c:v>Spelen Op Zolder</c:v>
                </c:pt>
                <c:pt idx="2523">
                  <c:v>Spelgevaar</c:v>
                </c:pt>
                <c:pt idx="2524">
                  <c:v/>
                </c:pt>
                <c:pt idx="2525">
                  <c:v/>
                </c:pt>
                <c:pt idx="2526">
                  <c:v>Winning Movez</c:v>
                </c:pt>
                <c:pt idx="2527">
                  <c:v/>
                </c:pt>
                <c:pt idx="2528">
                  <c:v>x</c:v>
                </c:pt>
                <c:pt idx="2529">
                  <c:v>x</c:v>
                </c:pt>
                <c:pt idx="2530">
                  <c:v/>
                </c:pt>
                <c:pt idx="2531">
                  <c:v>Free Companions</c:v>
                </c:pt>
                <c:pt idx="2532">
                  <c:v/>
                </c:pt>
                <c:pt idx="2533">
                  <c:v/>
                </c:pt>
                <c:pt idx="2534">
                  <c:v>De Speeldoos</c:v>
                </c:pt>
                <c:pt idx="2535">
                  <c:v/>
                </c:pt>
                <c:pt idx="2536">
                  <c:v/>
                </c:pt>
                <c:pt idx="2537">
                  <c:v/>
                </c:pt>
                <c:pt idx="2538">
                  <c:v/>
                </c:pt>
                <c:pt idx="2539">
                  <c:v/>
                </c:pt>
                <c:pt idx="2540">
                  <c:v/>
                </c:pt>
                <c:pt idx="2541">
                  <c:v/>
                </c:pt>
                <c:pt idx="2542">
                  <c:v/>
                </c:pt>
                <c:pt idx="2543">
                  <c:v/>
                </c:pt>
                <c:pt idx="2544">
                  <c:v/>
                </c:pt>
                <c:pt idx="2545">
                  <c:v/>
                </c:pt>
                <c:pt idx="2546">
                  <c:v>Speelduivel</c:v>
                </c:pt>
                <c:pt idx="2547">
                  <c:v/>
                </c:pt>
                <c:pt idx="2548">
                  <c:v/>
                </c:pt>
                <c:pt idx="2549">
                  <c:v/>
                </c:pt>
                <c:pt idx="2550">
                  <c:v/>
                </c:pt>
                <c:pt idx="2551">
                  <c:v/>
                </c:pt>
                <c:pt idx="2552">
                  <c:v/>
                </c:pt>
                <c:pt idx="2553">
                  <c:v/>
                </c:pt>
                <c:pt idx="2554">
                  <c:v/>
                </c:pt>
                <c:pt idx="2555">
                  <c:v/>
                </c:pt>
                <c:pt idx="2556">
                  <c:v/>
                </c:pt>
                <c:pt idx="2557">
                  <c:v/>
                </c:pt>
                <c:pt idx="2558">
                  <c:v/>
                </c:pt>
                <c:pt idx="2559">
                  <c:v/>
                </c:pt>
                <c:pt idx="2560">
                  <c:v/>
                </c:pt>
                <c:pt idx="2561">
                  <c:v/>
                </c:pt>
                <c:pt idx="2562">
                  <c:v/>
                </c:pt>
                <c:pt idx="2563">
                  <c:v/>
                </c:pt>
                <c:pt idx="2564">
                  <c:v/>
                </c:pt>
                <c:pt idx="2565">
                  <c:v/>
                </c:pt>
                <c:pt idx="2566">
                  <c:v/>
                </c:pt>
                <c:pt idx="2567">
                  <c:v/>
                </c:pt>
                <c:pt idx="2568">
                  <c:v/>
                </c:pt>
                <c:pt idx="2569">
                  <c:v/>
                </c:pt>
                <c:pt idx="2570">
                  <c:v/>
                </c:pt>
                <c:pt idx="2571">
                  <c:v/>
                </c:pt>
                <c:pt idx="2572">
                  <c:v/>
                </c:pt>
                <c:pt idx="2573">
                  <c:v/>
                </c:pt>
                <c:pt idx="2574">
                  <c:v/>
                </c:pt>
                <c:pt idx="2575">
                  <c:v/>
                </c:pt>
                <c:pt idx="2576">
                  <c:v/>
                </c:pt>
                <c:pt idx="2577">
                  <c:v/>
                </c:pt>
                <c:pt idx="2578">
                  <c:v/>
                </c:pt>
                <c:pt idx="2579">
                  <c:v/>
                </c:pt>
                <c:pt idx="2580">
                  <c:v/>
                </c:pt>
                <c:pt idx="2581">
                  <c:v/>
                </c:pt>
                <c:pt idx="2582">
                  <c:v/>
                </c:pt>
                <c:pt idx="2583">
                  <c:v/>
                </c:pt>
                <c:pt idx="2584">
                  <c:v/>
                </c:pt>
                <c:pt idx="2585">
                  <c:v/>
                </c:pt>
                <c:pt idx="2586">
                  <c:v/>
                </c:pt>
                <c:pt idx="2587">
                  <c:v/>
                </c:pt>
                <c:pt idx="2588">
                  <c:v/>
                </c:pt>
                <c:pt idx="2589">
                  <c:v/>
                </c:pt>
                <c:pt idx="2590">
                  <c:v/>
                </c:pt>
                <c:pt idx="2591">
                  <c:v/>
                </c:pt>
                <c:pt idx="2592">
                  <c:v/>
                </c:pt>
                <c:pt idx="2593">
                  <c:v/>
                </c:pt>
                <c:pt idx="2594">
                  <c:v/>
                </c:pt>
                <c:pt idx="2595">
                  <c:v/>
                </c:pt>
                <c:pt idx="2596">
                  <c:v/>
                </c:pt>
                <c:pt idx="2597">
                  <c:v/>
                </c:pt>
                <c:pt idx="2598">
                  <c:v/>
                </c:pt>
                <c:pt idx="2599">
                  <c:v/>
                </c:pt>
                <c:pt idx="2600">
                  <c:v/>
                </c:pt>
                <c:pt idx="2601">
                  <c:v/>
                </c:pt>
                <c:pt idx="2602">
                  <c:v/>
                </c:pt>
                <c:pt idx="2603">
                  <c:v/>
                </c:pt>
                <c:pt idx="2604">
                  <c:v/>
                </c:pt>
                <c:pt idx="2605">
                  <c:v/>
                </c:pt>
                <c:pt idx="2606">
                  <c:v/>
                </c:pt>
                <c:pt idx="2607">
                  <c:v/>
                </c:pt>
                <c:pt idx="2608">
                  <c:v/>
                </c:pt>
                <c:pt idx="2609">
                  <c:v/>
                </c:pt>
                <c:pt idx="2610">
                  <c:v/>
                </c:pt>
                <c:pt idx="2611">
                  <c:v/>
                </c:pt>
                <c:pt idx="2612">
                  <c:v/>
                </c:pt>
                <c:pt idx="2613">
                  <c:v/>
                </c:pt>
                <c:pt idx="2614">
                  <c:v/>
                </c:pt>
                <c:pt idx="2615">
                  <c:v/>
                </c:pt>
                <c:pt idx="2616">
                  <c:v/>
                </c:pt>
                <c:pt idx="2617">
                  <c:v/>
                </c:pt>
                <c:pt idx="2618">
                  <c:v/>
                </c:pt>
                <c:pt idx="2619">
                  <c:v/>
                </c:pt>
                <c:pt idx="2620">
                  <c:v/>
                </c:pt>
                <c:pt idx="2621">
                  <c:v/>
                </c:pt>
                <c:pt idx="2622">
                  <c:v/>
                </c:pt>
                <c:pt idx="2623">
                  <c:v/>
                </c:pt>
                <c:pt idx="2624">
                  <c:v/>
                </c:pt>
                <c:pt idx="2625">
                  <c:v/>
                </c:pt>
                <c:pt idx="2626">
                  <c:v/>
                </c:pt>
                <c:pt idx="2627">
                  <c:v/>
                </c:pt>
                <c:pt idx="2628">
                  <c:v/>
                </c:pt>
                <c:pt idx="2629">
                  <c:v/>
                </c:pt>
                <c:pt idx="2630">
                  <c:v/>
                </c:pt>
                <c:pt idx="2631">
                  <c:v/>
                </c:pt>
                <c:pt idx="2632">
                  <c:v/>
                </c:pt>
                <c:pt idx="2633">
                  <c:v/>
                </c:pt>
                <c:pt idx="2634">
                  <c:v/>
                </c:pt>
                <c:pt idx="2635">
                  <c:v/>
                </c:pt>
                <c:pt idx="2636">
                  <c:v/>
                </c:pt>
                <c:pt idx="2637">
                  <c:v/>
                </c:pt>
                <c:pt idx="2638">
                  <c:v/>
                </c:pt>
                <c:pt idx="2639">
                  <c:v/>
                </c:pt>
                <c:pt idx="2640">
                  <c:v/>
                </c:pt>
                <c:pt idx="2641">
                  <c:v/>
                </c:pt>
                <c:pt idx="2642">
                  <c:v/>
                </c:pt>
                <c:pt idx="2643">
                  <c:v/>
                </c:pt>
                <c:pt idx="2644">
                  <c:v/>
                </c:pt>
                <c:pt idx="2645">
                  <c:v/>
                </c:pt>
                <c:pt idx="2646">
                  <c:v/>
                </c:pt>
                <c:pt idx="2647">
                  <c:v/>
                </c:pt>
                <c:pt idx="2648">
                  <c:v/>
                </c:pt>
                <c:pt idx="2649">
                  <c:v/>
                </c:pt>
                <c:pt idx="2650">
                  <c:v/>
                </c:pt>
                <c:pt idx="2651">
                  <c:v/>
                </c:pt>
                <c:pt idx="2652">
                  <c:v/>
                </c:pt>
                <c:pt idx="2653">
                  <c:v/>
                </c:pt>
                <c:pt idx="2654">
                  <c:v/>
                </c:pt>
                <c:pt idx="2655">
                  <c:v/>
                </c:pt>
                <c:pt idx="2656">
                  <c:v/>
                </c:pt>
                <c:pt idx="2657">
                  <c:v/>
                </c:pt>
                <c:pt idx="2658">
                  <c:v/>
                </c:pt>
                <c:pt idx="2659">
                  <c:v/>
                </c:pt>
                <c:pt idx="2660">
                  <c:v/>
                </c:pt>
                <c:pt idx="2661">
                  <c:v/>
                </c:pt>
                <c:pt idx="2662">
                  <c:v/>
                </c:pt>
                <c:pt idx="2663">
                  <c:v/>
                </c:pt>
                <c:pt idx="2664">
                  <c:v/>
                </c:pt>
                <c:pt idx="2665">
                  <c:v/>
                </c:pt>
                <c:pt idx="2666">
                  <c:v/>
                </c:pt>
                <c:pt idx="2667">
                  <c:v/>
                </c:pt>
                <c:pt idx="2668">
                  <c:v/>
                </c:pt>
                <c:pt idx="2669">
                  <c:v/>
                </c:pt>
                <c:pt idx="2670">
                  <c:v/>
                </c:pt>
                <c:pt idx="2671">
                  <c:v/>
                </c:pt>
                <c:pt idx="2672">
                  <c:v/>
                </c:pt>
                <c:pt idx="2673">
                  <c:v/>
                </c:pt>
                <c:pt idx="2674">
                  <c:v/>
                </c:pt>
                <c:pt idx="2675">
                  <c:v/>
                </c:pt>
                <c:pt idx="2676">
                  <c:v/>
                </c:pt>
                <c:pt idx="2677">
                  <c:v/>
                </c:pt>
                <c:pt idx="2678">
                  <c:v/>
                </c:pt>
                <c:pt idx="2679">
                  <c:v/>
                </c:pt>
                <c:pt idx="2680">
                  <c:v/>
                </c:pt>
                <c:pt idx="2681">
                  <c:v/>
                </c:pt>
                <c:pt idx="2682">
                  <c:v/>
                </c:pt>
                <c:pt idx="2683">
                  <c:v/>
                </c:pt>
                <c:pt idx="2684">
                  <c:v/>
                </c:pt>
                <c:pt idx="2685">
                  <c:v/>
                </c:pt>
                <c:pt idx="2686">
                  <c:v/>
                </c:pt>
                <c:pt idx="2687">
                  <c:v/>
                </c:pt>
                <c:pt idx="2688">
                  <c:v/>
                </c:pt>
                <c:pt idx="2689">
                  <c:v/>
                </c:pt>
                <c:pt idx="2690">
                  <c:v/>
                </c:pt>
                <c:pt idx="2691">
                  <c:v/>
                </c:pt>
                <c:pt idx="2692">
                  <c:v/>
                </c:pt>
                <c:pt idx="2693">
                  <c:v/>
                </c:pt>
                <c:pt idx="2694">
                  <c:v/>
                </c:pt>
                <c:pt idx="2695">
                  <c:v/>
                </c:pt>
                <c:pt idx="2696">
                  <c:v/>
                </c:pt>
                <c:pt idx="2697">
                  <c:v/>
                </c:pt>
                <c:pt idx="2698">
                  <c:v/>
                </c:pt>
                <c:pt idx="2699">
                  <c:v/>
                </c:pt>
                <c:pt idx="2700">
                  <c:v/>
                </c:pt>
                <c:pt idx="2701">
                  <c:v/>
                </c:pt>
                <c:pt idx="2702">
                  <c:v/>
                </c:pt>
                <c:pt idx="2703">
                  <c:v/>
                </c:pt>
                <c:pt idx="2704">
                  <c:v/>
                </c:pt>
                <c:pt idx="2705">
                  <c:v/>
                </c:pt>
                <c:pt idx="2706">
                  <c:v/>
                </c:pt>
                <c:pt idx="2707">
                  <c:v/>
                </c:pt>
                <c:pt idx="2708">
                  <c:v/>
                </c:pt>
                <c:pt idx="2709">
                  <c:v/>
                </c:pt>
                <c:pt idx="2710">
                  <c:v/>
                </c:pt>
                <c:pt idx="2711">
                  <c:v/>
                </c:pt>
                <c:pt idx="2712">
                  <c:v/>
                </c:pt>
                <c:pt idx="2713">
                  <c:v/>
                </c:pt>
                <c:pt idx="2714">
                  <c:v/>
                </c:pt>
                <c:pt idx="2715">
                  <c:v/>
                </c:pt>
                <c:pt idx="2716">
                  <c:v/>
                </c:pt>
                <c:pt idx="2717">
                  <c:v/>
                </c:pt>
                <c:pt idx="2718">
                  <c:v/>
                </c:pt>
                <c:pt idx="2719">
                  <c:v/>
                </c:pt>
                <c:pt idx="2720">
                  <c:v/>
                </c:pt>
                <c:pt idx="2721">
                  <c:v/>
                </c:pt>
                <c:pt idx="2722">
                  <c:v/>
                </c:pt>
                <c:pt idx="2723">
                  <c:v/>
                </c:pt>
                <c:pt idx="2724">
                  <c:v/>
                </c:pt>
                <c:pt idx="2725">
                  <c:v/>
                </c:pt>
                <c:pt idx="2726">
                  <c:v/>
                </c:pt>
                <c:pt idx="2727">
                  <c:v/>
                </c:pt>
                <c:pt idx="2728">
                  <c:v/>
                </c:pt>
                <c:pt idx="2729">
                  <c:v/>
                </c:pt>
                <c:pt idx="2730">
                  <c:v/>
                </c:pt>
                <c:pt idx="2731">
                  <c:v/>
                </c:pt>
                <c:pt idx="2732">
                  <c:v/>
                </c:pt>
                <c:pt idx="2733">
                  <c:v/>
                </c:pt>
                <c:pt idx="2734">
                  <c:v/>
                </c:pt>
                <c:pt idx="2735">
                  <c:v/>
                </c:pt>
                <c:pt idx="2736">
                  <c:v/>
                </c:pt>
                <c:pt idx="2737">
                  <c:v/>
                </c:pt>
                <c:pt idx="2738">
                  <c:v/>
                </c:pt>
                <c:pt idx="2739">
                  <c:v/>
                </c:pt>
                <c:pt idx="2740">
                  <c:v/>
                </c:pt>
                <c:pt idx="2741">
                  <c:v/>
                </c:pt>
                <c:pt idx="2742">
                  <c:v/>
                </c:pt>
                <c:pt idx="2743">
                  <c:v/>
                </c:pt>
                <c:pt idx="2744">
                  <c:v/>
                </c:pt>
                <c:pt idx="2745">
                  <c:v/>
                </c:pt>
                <c:pt idx="2746">
                  <c:v/>
                </c:pt>
                <c:pt idx="2747">
                  <c:v/>
                </c:pt>
                <c:pt idx="2748">
                  <c:v/>
                </c:pt>
                <c:pt idx="2749">
                  <c:v/>
                </c:pt>
                <c:pt idx="2750">
                  <c:v/>
                </c:pt>
                <c:pt idx="2751">
                  <c:v/>
                </c:pt>
                <c:pt idx="2752">
                  <c:v/>
                </c:pt>
                <c:pt idx="2753">
                  <c:v/>
                </c:pt>
                <c:pt idx="2754">
                  <c:v/>
                </c:pt>
                <c:pt idx="2755">
                  <c:v/>
                </c:pt>
                <c:pt idx="2756">
                  <c:v/>
                </c:pt>
                <c:pt idx="2757">
                  <c:v/>
                </c:pt>
                <c:pt idx="2758">
                  <c:v/>
                </c:pt>
                <c:pt idx="2759">
                  <c:v/>
                </c:pt>
                <c:pt idx="2760">
                  <c:v/>
                </c:pt>
                <c:pt idx="2761">
                  <c:v/>
                </c:pt>
                <c:pt idx="2762">
                  <c:v/>
                </c:pt>
                <c:pt idx="2763">
                  <c:v/>
                </c:pt>
                <c:pt idx="2764">
                  <c:v/>
                </c:pt>
                <c:pt idx="2765">
                  <c:v/>
                </c:pt>
                <c:pt idx="2766">
                  <c:v/>
                </c:pt>
                <c:pt idx="2767">
                  <c:v/>
                </c:pt>
                <c:pt idx="2768">
                  <c:v/>
                </c:pt>
                <c:pt idx="2769">
                  <c:v/>
                </c:pt>
                <c:pt idx="2770">
                  <c:v/>
                </c:pt>
                <c:pt idx="2771">
                  <c:v/>
                </c:pt>
                <c:pt idx="2772">
                  <c:v/>
                </c:pt>
                <c:pt idx="2773">
                  <c:v/>
                </c:pt>
                <c:pt idx="2774">
                  <c:v/>
                </c:pt>
                <c:pt idx="2775">
                  <c:v/>
                </c:pt>
                <c:pt idx="2776">
                  <c:v/>
                </c:pt>
                <c:pt idx="2777">
                  <c:v/>
                </c:pt>
                <c:pt idx="2778">
                  <c:v/>
                </c:pt>
                <c:pt idx="2779">
                  <c:v/>
                </c:pt>
                <c:pt idx="2780">
                  <c:v/>
                </c:pt>
                <c:pt idx="2781">
                  <c:v/>
                </c:pt>
                <c:pt idx="2782">
                  <c:v/>
                </c:pt>
                <c:pt idx="2783">
                  <c:v/>
                </c:pt>
                <c:pt idx="2784">
                  <c:v/>
                </c:pt>
                <c:pt idx="2785">
                  <c:v/>
                </c:pt>
                <c:pt idx="2786">
                  <c:v/>
                </c:pt>
                <c:pt idx="2787">
                  <c:v/>
                </c:pt>
                <c:pt idx="2788">
                  <c:v/>
                </c:pt>
                <c:pt idx="2789">
                  <c:v/>
                </c:pt>
                <c:pt idx="2790">
                  <c:v/>
                </c:pt>
                <c:pt idx="2791">
                  <c:v/>
                </c:pt>
                <c:pt idx="2792">
                  <c:v/>
                </c:pt>
                <c:pt idx="2793">
                  <c:v/>
                </c:pt>
                <c:pt idx="2794">
                  <c:v/>
                </c:pt>
                <c:pt idx="2795">
                  <c:v/>
                </c:pt>
                <c:pt idx="2796">
                  <c:v/>
                </c:pt>
                <c:pt idx="2797">
                  <c:v/>
                </c:pt>
                <c:pt idx="2798">
                  <c:v/>
                </c:pt>
                <c:pt idx="2799">
                  <c:v/>
                </c:pt>
                <c:pt idx="2800">
                  <c:v/>
                </c:pt>
                <c:pt idx="2801">
                  <c:v/>
                </c:pt>
                <c:pt idx="2802">
                  <c:v/>
                </c:pt>
                <c:pt idx="2803">
                  <c:v/>
                </c:pt>
                <c:pt idx="2804">
                  <c:v/>
                </c:pt>
                <c:pt idx="2805">
                  <c:v/>
                </c:pt>
                <c:pt idx="2806">
                  <c:v/>
                </c:pt>
                <c:pt idx="2807">
                  <c:v/>
                </c:pt>
                <c:pt idx="2808">
                  <c:v/>
                </c:pt>
                <c:pt idx="2809">
                  <c:v/>
                </c:pt>
                <c:pt idx="2810">
                  <c:v/>
                </c:pt>
                <c:pt idx="2811">
                  <c:v/>
                </c:pt>
                <c:pt idx="2812">
                  <c:v/>
                </c:pt>
                <c:pt idx="2813">
                  <c:v/>
                </c:pt>
                <c:pt idx="2814">
                  <c:v/>
                </c:pt>
                <c:pt idx="2815">
                  <c:v/>
                </c:pt>
                <c:pt idx="2816">
                  <c:v/>
                </c:pt>
                <c:pt idx="2817">
                  <c:v/>
                </c:pt>
                <c:pt idx="2818">
                  <c:v/>
                </c:pt>
                <c:pt idx="2819">
                  <c:v/>
                </c:pt>
                <c:pt idx="2820">
                  <c:v/>
                </c:pt>
                <c:pt idx="2821">
                  <c:v/>
                </c:pt>
                <c:pt idx="2822">
                  <c:v/>
                </c:pt>
                <c:pt idx="2823">
                  <c:v/>
                </c:pt>
                <c:pt idx="2824">
                  <c:v/>
                </c:pt>
                <c:pt idx="2825">
                  <c:v/>
                </c:pt>
                <c:pt idx="2826">
                  <c:v/>
                </c:pt>
                <c:pt idx="2827">
                  <c:v/>
                </c:pt>
                <c:pt idx="2828">
                  <c:v/>
                </c:pt>
                <c:pt idx="2829">
                  <c:v/>
                </c:pt>
                <c:pt idx="2830">
                  <c:v/>
                </c:pt>
                <c:pt idx="2831">
                  <c:v/>
                </c:pt>
                <c:pt idx="2832">
                  <c:v/>
                </c:pt>
                <c:pt idx="2833">
                  <c:v/>
                </c:pt>
                <c:pt idx="2834">
                  <c:v/>
                </c:pt>
                <c:pt idx="2835">
                  <c:v/>
                </c:pt>
                <c:pt idx="2836">
                  <c:v/>
                </c:pt>
                <c:pt idx="2837">
                  <c:v/>
                </c:pt>
                <c:pt idx="2838">
                  <c:v/>
                </c:pt>
                <c:pt idx="2839">
                  <c:v/>
                </c:pt>
                <c:pt idx="2840">
                  <c:v/>
                </c:pt>
                <c:pt idx="2841">
                  <c:v/>
                </c:pt>
                <c:pt idx="2842">
                  <c:v/>
                </c:pt>
                <c:pt idx="2843">
                  <c:v/>
                </c:pt>
                <c:pt idx="2844">
                  <c:v/>
                </c:pt>
                <c:pt idx="2845">
                  <c:v/>
                </c:pt>
                <c:pt idx="2846">
                  <c:v/>
                </c:pt>
                <c:pt idx="2847">
                  <c:v/>
                </c:pt>
                <c:pt idx="2848">
                  <c:v/>
                </c:pt>
                <c:pt idx="2849">
                  <c:v/>
                </c:pt>
                <c:pt idx="2850">
                  <c:v/>
                </c:pt>
                <c:pt idx="2851">
                  <c:v/>
                </c:pt>
                <c:pt idx="2852">
                  <c:v/>
                </c:pt>
                <c:pt idx="2853">
                  <c:v/>
                </c:pt>
                <c:pt idx="2854">
                  <c:v/>
                </c:pt>
                <c:pt idx="2855">
                  <c:v/>
                </c:pt>
                <c:pt idx="2856">
                  <c:v/>
                </c:pt>
                <c:pt idx="2857">
                  <c:v/>
                </c:pt>
                <c:pt idx="2858">
                  <c:v/>
                </c:pt>
                <c:pt idx="2859">
                  <c:v>3 Promille</c:v>
                </c:pt>
                <c:pt idx="2860">
                  <c:v>Alpa-Ludismes</c:v>
                </c:pt>
                <c:pt idx="2861">
                  <c:v>Alpa-Ludismes</c:v>
                </c:pt>
                <c:pt idx="2862">
                  <c:v>Alpa-Ludismes</c:v>
                </c:pt>
                <c:pt idx="2863">
                  <c:v>Alpa-Ludismes</c:v>
                </c:pt>
                <c:pt idx="2864">
                  <c:v>Alpa-Ludismes</c:v>
                </c:pt>
                <c:pt idx="2865">
                  <c:v>Alpa-Ludismes</c:v>
                </c:pt>
                <c:pt idx="2866">
                  <c:v>Alpa-Ludismes</c:v>
                </c:pt>
                <c:pt idx="2867">
                  <c:v>Alpa-Ludismes</c:v>
                </c:pt>
                <c:pt idx="2868">
                  <c:v>Boardgame Monkeys</c:v>
                </c:pt>
                <c:pt idx="2869">
                  <c:v>De Pionne</c:v>
                </c:pt>
                <c:pt idx="2870">
                  <c:v>De Pionne</c:v>
                </c:pt>
                <c:pt idx="2871">
                  <c:v>De Speeldoos</c:v>
                </c:pt>
                <c:pt idx="2872">
                  <c:v>De Speeldoos</c:v>
                </c:pt>
                <c:pt idx="2873">
                  <c:v>De Speeldoos</c:v>
                </c:pt>
                <c:pt idx="2874">
                  <c:v>De Speeldoos</c:v>
                </c:pt>
                <c:pt idx="2875">
                  <c:v>De Speeldoos</c:v>
                </c:pt>
                <c:pt idx="2876">
                  <c:v>De Speeldoos</c:v>
                </c:pt>
                <c:pt idx="2877">
                  <c:v>De Speltafel</c:v>
                </c:pt>
                <c:pt idx="2878">
                  <c:v>De Strateeg</c:v>
                </c:pt>
                <c:pt idx="2879">
                  <c:v>De Strateeg</c:v>
                </c:pt>
                <c:pt idx="2880">
                  <c:v>De Strateeg</c:v>
                </c:pt>
                <c:pt idx="2881">
                  <c:v>De Strateeg</c:v>
                </c:pt>
                <c:pt idx="2882">
                  <c:v>De Strateeg</c:v>
                </c:pt>
                <c:pt idx="2883">
                  <c:v>Forum Mortsel</c:v>
                </c:pt>
                <c:pt idx="2884">
                  <c:v>Goed Geluk</c:v>
                </c:pt>
                <c:pt idx="2885">
                  <c:v>Imagimonde</c:v>
                </c:pt>
                <c:pt idx="2886">
                  <c:v>Imagimonde</c:v>
                </c:pt>
                <c:pt idx="2887">
                  <c:v>Imagimonde</c:v>
                </c:pt>
                <c:pt idx="2888">
                  <c:v>In Ludo Veritas</c:v>
                </c:pt>
                <c:pt idx="2889">
                  <c:v>In Ludo Veritas</c:v>
                </c:pt>
                <c:pt idx="2890">
                  <c:v>In Ludo Veritas</c:v>
                </c:pt>
                <c:pt idx="2891">
                  <c:v>Mad Freddy</c:v>
                </c:pt>
                <c:pt idx="2892">
                  <c:v>Mad Freddy</c:v>
                </c:pt>
                <c:pt idx="2893">
                  <c:v>Natumys</c:v>
                </c:pt>
                <c:pt idx="2894">
                  <c:v>Speelduivel</c:v>
                </c:pt>
                <c:pt idx="2895">
                  <c:v>Speelduivel</c:v>
                </c:pt>
                <c:pt idx="2896">
                  <c:v>Speelduivel</c:v>
                </c:pt>
                <c:pt idx="2897">
                  <c:v>Speelduivel</c:v>
                </c:pt>
                <c:pt idx="2898">
                  <c:v>Speelduivel</c:v>
                </c:pt>
                <c:pt idx="2899">
                  <c:v>Speelduivel</c:v>
                </c:pt>
                <c:pt idx="2900">
                  <c:v>Spelen Op Zolder</c:v>
                </c:pt>
                <c:pt idx="2901">
                  <c:v>Spelen Op Zolder</c:v>
                </c:pt>
                <c:pt idx="2902">
                  <c:v>Spelen Op Zolder</c:v>
                </c:pt>
                <c:pt idx="2903">
                  <c:v>Spelen Op Zolder</c:v>
                </c:pt>
                <c:pt idx="2904">
                  <c:v>Spelen Op Zolder</c:v>
                </c:pt>
                <c:pt idx="2905">
                  <c:v>Spelen Op Zolder</c:v>
                </c:pt>
                <c:pt idx="2906">
                  <c:v>Spelen Op Zolder</c:v>
                </c:pt>
                <c:pt idx="2907">
                  <c:v>Spelen Op Zolder</c:v>
                </c:pt>
                <c:pt idx="2908">
                  <c:v>Spelen Op Zolder</c:v>
                </c:pt>
                <c:pt idx="2909">
                  <c:v>Spelen Op Zolder</c:v>
                </c:pt>
                <c:pt idx="2910">
                  <c:v>Spelen Op Zolder</c:v>
                </c:pt>
                <c:pt idx="2911">
                  <c:v>Spelen Op Zolder</c:v>
                </c:pt>
                <c:pt idx="2912">
                  <c:v>Spelen Op Zolder</c:v>
                </c:pt>
                <c:pt idx="2913">
                  <c:v>Spelen Op Zolder</c:v>
                </c:pt>
                <c:pt idx="2914">
                  <c:v>Spelen Op Zolder</c:v>
                </c:pt>
                <c:pt idx="2915">
                  <c:v>Spelen Op Zolder</c:v>
                </c:pt>
                <c:pt idx="2916">
                  <c:v>Spelen Op Zolder</c:v>
                </c:pt>
                <c:pt idx="2917">
                  <c:v>Spelen Op Zolder</c:v>
                </c:pt>
                <c:pt idx="2918">
                  <c:v>Spelen Op Zolder</c:v>
                </c:pt>
                <c:pt idx="2919">
                  <c:v>Spelen Op Zolder</c:v>
                </c:pt>
                <c:pt idx="2920">
                  <c:v>Spelen Op Zolder</c:v>
                </c:pt>
                <c:pt idx="2921">
                  <c:v>Spelen Op Zolder</c:v>
                </c:pt>
                <c:pt idx="2922">
                  <c:v>Spelen Op Zolder</c:v>
                </c:pt>
                <c:pt idx="2923">
                  <c:v>Spelen Op Zolder</c:v>
                </c:pt>
                <c:pt idx="2924">
                  <c:v>Spelen Op Zolder</c:v>
                </c:pt>
                <c:pt idx="2925">
                  <c:v>Spelen Op Zolder</c:v>
                </c:pt>
                <c:pt idx="2926">
                  <c:v>Spelen Op Zolder</c:v>
                </c:pt>
                <c:pt idx="2927">
                  <c:v>Spelen Op Zolder</c:v>
                </c:pt>
                <c:pt idx="2928">
                  <c:v>Spelen Op Zolder</c:v>
                </c:pt>
                <c:pt idx="2929">
                  <c:v>Spelen Op Zolder</c:v>
                </c:pt>
                <c:pt idx="2930">
                  <c:v>Spelen Op Zolder</c:v>
                </c:pt>
                <c:pt idx="2931">
                  <c:v>Spelen Op Zolder</c:v>
                </c:pt>
                <c:pt idx="2932">
                  <c:v>Spelen Op Zolder</c:v>
                </c:pt>
                <c:pt idx="2933">
                  <c:v>Spelen Op Zolder</c:v>
                </c:pt>
                <c:pt idx="2934">
                  <c:v>Spelen Op Zolder</c:v>
                </c:pt>
                <c:pt idx="2935">
                  <c:v>Spelen Op Zolder</c:v>
                </c:pt>
                <c:pt idx="2936">
                  <c:v>Spelen Op Zolder</c:v>
                </c:pt>
                <c:pt idx="2937">
                  <c:v>Spelen Op Zolder</c:v>
                </c:pt>
                <c:pt idx="2938">
                  <c:v>Spelen Op Zolder</c:v>
                </c:pt>
                <c:pt idx="2939">
                  <c:v>Spelen Op Zolder</c:v>
                </c:pt>
                <c:pt idx="2940">
                  <c:v>Spelen Op Zolder</c:v>
                </c:pt>
                <c:pt idx="2941">
                  <c:v>Spelen Op Zolder</c:v>
                </c:pt>
                <c:pt idx="2942">
                  <c:v>Spelen Op Zolder</c:v>
                </c:pt>
                <c:pt idx="2943">
                  <c:v>Spelen Op Zolder</c:v>
                </c:pt>
                <c:pt idx="2944">
                  <c:v>Spelen Op Zolder</c:v>
                </c:pt>
                <c:pt idx="2945">
                  <c:v>Spelen Op Zolder</c:v>
                </c:pt>
                <c:pt idx="2946">
                  <c:v>Spelen Op Zolder</c:v>
                </c:pt>
                <c:pt idx="2947">
                  <c:v>Spelen Op Zolder</c:v>
                </c:pt>
                <c:pt idx="2948">
                  <c:v>Spelen Op Zolder</c:v>
                </c:pt>
                <c:pt idx="2949">
                  <c:v>Spelen Op Zolder</c:v>
                </c:pt>
                <c:pt idx="2950">
                  <c:v>Spelen Op Zolder</c:v>
                </c:pt>
                <c:pt idx="2951">
                  <c:v>Spelen Op Zolder</c:v>
                </c:pt>
                <c:pt idx="2952">
                  <c:v>Spelen Op Zolder</c:v>
                </c:pt>
                <c:pt idx="2953">
                  <c:v>Spelen Op Zolder</c:v>
                </c:pt>
                <c:pt idx="2954">
                  <c:v>Spelen Op Zolder</c:v>
                </c:pt>
                <c:pt idx="2955">
                  <c:v>Spelen Op Zolder</c:v>
                </c:pt>
                <c:pt idx="2956">
                  <c:v>Spelen Op Zolder</c:v>
                </c:pt>
                <c:pt idx="2957">
                  <c:v>Spelen Op Zolder</c:v>
                </c:pt>
                <c:pt idx="2958">
                  <c:v>Spelen Op Zolder</c:v>
                </c:pt>
                <c:pt idx="2959">
                  <c:v>Spelen Op Zolder</c:v>
                </c:pt>
                <c:pt idx="2960">
                  <c:v>Spelen Op Zolder</c:v>
                </c:pt>
                <c:pt idx="2961">
                  <c:v>Spelen Op Zolder</c:v>
                </c:pt>
                <c:pt idx="2962">
                  <c:v>Spelen Op Zolder</c:v>
                </c:pt>
                <c:pt idx="2963">
                  <c:v>Spelen Op Zolder</c:v>
                </c:pt>
                <c:pt idx="2964">
                  <c:v>t Gezelschap</c:v>
                </c:pt>
                <c:pt idx="2965">
                  <c:v>t Gezelschap</c:v>
                </c:pt>
                <c:pt idx="2966">
                  <c:v>t Gezelschap</c:v>
                </c:pt>
                <c:pt idx="2967">
                  <c:v>t Gezelschap</c:v>
                </c:pt>
                <c:pt idx="2968">
                  <c:v>Teenentander</c:v>
                </c:pt>
                <c:pt idx="2969">
                  <c:v>Teenentander</c:v>
                </c:pt>
                <c:pt idx="2970">
                  <c:v>Teenentander</c:v>
                </c:pt>
                <c:pt idx="2971">
                  <c:v>Teenentander</c:v>
                </c:pt>
                <c:pt idx="2972">
                  <c:v>The Boardgame Society</c:v>
                </c:pt>
                <c:pt idx="2973">
                  <c:v>The Boardgame Society</c:v>
                </c:pt>
                <c:pt idx="2974">
                  <c:v>Tumblin' Dice</c:v>
                </c:pt>
                <c:pt idx="2975">
                  <c:v>Tumblin' Dice</c:v>
                </c:pt>
                <c:pt idx="2976">
                  <c:v>Tumblin' Dice</c:v>
                </c:pt>
                <c:pt idx="2977">
                  <c:v>Tumblin' Dice</c:v>
                </c:pt>
                <c:pt idx="2978">
                  <c:v>Twenty-Four</c:v>
                </c:pt>
                <c:pt idx="2979">
                  <c:v>Twenty-Four</c:v>
                </c:pt>
                <c:pt idx="2980">
                  <c:v>Winning Movez</c:v>
                </c:pt>
                <c:pt idx="2981">
                  <c:v>Winning Movez</c:v>
                </c:pt>
                <c:pt idx="2982">
                  <c:v>Winning Movez</c:v>
                </c:pt>
                <c:pt idx="2983">
                  <c:v>Winning Movez</c:v>
                </c:pt>
                <c:pt idx="2984">
                  <c:v>Woodland Mages</c:v>
                </c:pt>
                <c:pt idx="2985">
                  <c:v>x</c:v>
                </c:pt>
                <c:pt idx="2986">
                  <c:v>x</c:v>
                </c:pt>
                <c:pt idx="2987">
                  <c:v>x</c:v>
                </c:pt>
                <c:pt idx="2988">
                  <c:v>x</c:v>
                </c:pt>
                <c:pt idx="2989">
                  <c:v>x</c:v>
                </c:pt>
                <c:pt idx="2990">
                  <c:v>x</c:v>
                </c:pt>
                <c:pt idx="2991">
                  <c:v>x</c:v>
                </c:pt>
                <c:pt idx="2992">
                  <c:v>x</c:v>
                </c:pt>
                <c:pt idx="2993">
                  <c:v>x</c:v>
                </c:pt>
                <c:pt idx="2994">
                  <c:v>x</c:v>
                </c:pt>
                <c:pt idx="2995">
                  <c:v>x</c:v>
                </c:pt>
                <c:pt idx="2996">
                  <c:v>x</c:v>
                </c:pt>
                <c:pt idx="2997">
                  <c:v>x</c:v>
                </c:pt>
                <c:pt idx="2998">
                  <c:v>x</c:v>
                </c:pt>
                <c:pt idx="2999">
                  <c:v>x</c:v>
                </c:pt>
                <c:pt idx="3000">
                  <c:v>Ja</c:v>
                </c:pt>
                <c:pt idx="3001">
                  <c:v/>
                </c:pt>
                <c:pt idx="3002">
                  <c:v>Ja</c:v>
                </c:pt>
                <c:pt idx="3003">
                  <c:v/>
                </c:pt>
                <c:pt idx="3004">
                  <c:v>Ja</c:v>
                </c:pt>
                <c:pt idx="3005">
                  <c:v>Ja</c:v>
                </c:pt>
                <c:pt idx="3006">
                  <c:v>Ja</c:v>
                </c:pt>
                <c:pt idx="3007">
                  <c:v>Ja</c:v>
                </c:pt>
                <c:pt idx="3008">
                  <c:v/>
                </c:pt>
                <c:pt idx="3009">
                  <c:v/>
                </c:pt>
                <c:pt idx="3010">
                  <c:v/>
                </c:pt>
                <c:pt idx="3011">
                  <c:v/>
                </c:pt>
                <c:pt idx="3012">
                  <c:v/>
                </c:pt>
                <c:pt idx="3013">
                  <c:v/>
                </c:pt>
                <c:pt idx="3014">
                  <c:v/>
                </c:pt>
                <c:pt idx="3015">
                  <c:v/>
                </c:pt>
                <c:pt idx="3016">
                  <c:v/>
                </c:pt>
                <c:pt idx="3017">
                  <c:v>Ja</c:v>
                </c:pt>
                <c:pt idx="3018">
                  <c:v>Ja</c:v>
                </c:pt>
                <c:pt idx="3019">
                  <c:v>Ja</c:v>
                </c:pt>
                <c:pt idx="3020">
                  <c:v/>
                </c:pt>
                <c:pt idx="3021">
                  <c:v/>
                </c:pt>
                <c:pt idx="3022">
                  <c:v/>
                </c:pt>
                <c:pt idx="3023">
                  <c:v/>
                </c:pt>
                <c:pt idx="3024">
                  <c:v/>
                </c:pt>
                <c:pt idx="3025">
                  <c:v/>
                </c:pt>
                <c:pt idx="3026">
                  <c:v/>
                </c:pt>
                <c:pt idx="3027">
                  <c:v/>
                </c:pt>
                <c:pt idx="3028">
                  <c:v/>
                </c:pt>
                <c:pt idx="3029">
                  <c:v>Ja</c:v>
                </c:pt>
                <c:pt idx="3030">
                  <c:v/>
                </c:pt>
                <c:pt idx="3031">
                  <c:v/>
                </c:pt>
                <c:pt idx="3032">
                  <c:v/>
                </c:pt>
                <c:pt idx="3033">
                  <c:v>Ja</c:v>
                </c:pt>
                <c:pt idx="3034">
                  <c:v/>
                </c:pt>
                <c:pt idx="3035">
                  <c:v/>
                </c:pt>
                <c:pt idx="3036">
                  <c:v>Ja</c:v>
                </c:pt>
                <c:pt idx="3037">
                  <c:v/>
                </c:pt>
                <c:pt idx="3038">
                  <c:v/>
                </c:pt>
                <c:pt idx="3039">
                  <c:v/>
                </c:pt>
                <c:pt idx="3040">
                  <c:v/>
                </c:pt>
                <c:pt idx="3041">
                  <c:v>Ja</c:v>
                </c:pt>
                <c:pt idx="3042">
                  <c:v>Ja</c:v>
                </c:pt>
                <c:pt idx="3043">
                  <c:v/>
                </c:pt>
                <c:pt idx="3044">
                  <c:v/>
                </c:pt>
                <c:pt idx="3045">
                  <c:v/>
                </c:pt>
                <c:pt idx="3046">
                  <c:v/>
                </c:pt>
                <c:pt idx="3047">
                  <c:v/>
                </c:pt>
                <c:pt idx="3048">
                  <c:v/>
                </c:pt>
                <c:pt idx="3049">
                  <c:v/>
                </c:pt>
                <c:pt idx="3050">
                  <c:v/>
                </c:pt>
                <c:pt idx="3051">
                  <c:v/>
                </c:pt>
                <c:pt idx="3052">
                  <c:v/>
                </c:pt>
                <c:pt idx="3053">
                  <c:v/>
                </c:pt>
                <c:pt idx="3054">
                  <c:v/>
                </c:pt>
                <c:pt idx="3055">
                  <c:v/>
                </c:pt>
                <c:pt idx="3056">
                  <c:v/>
                </c:pt>
                <c:pt idx="3057">
                  <c:v/>
                </c:pt>
                <c:pt idx="3058">
                  <c:v/>
                </c:pt>
                <c:pt idx="3059">
                  <c:v/>
                </c:pt>
                <c:pt idx="3060">
                  <c:v>Ja</c:v>
                </c:pt>
                <c:pt idx="3061">
                  <c:v/>
                </c:pt>
                <c:pt idx="3062">
                  <c:v>Ja</c:v>
                </c:pt>
                <c:pt idx="3063">
                  <c:v/>
                </c:pt>
                <c:pt idx="3064">
                  <c:v/>
                </c:pt>
                <c:pt idx="3065">
                  <c:v/>
                </c:pt>
                <c:pt idx="3066">
                  <c:v>Ja</c:v>
                </c:pt>
                <c:pt idx="3067">
                  <c:v/>
                </c:pt>
                <c:pt idx="3068">
                  <c:v/>
                </c:pt>
                <c:pt idx="3069">
                  <c:v/>
                </c:pt>
                <c:pt idx="3070">
                  <c:v/>
                </c:pt>
                <c:pt idx="3071">
                  <c:v/>
                </c:pt>
                <c:pt idx="3072">
                  <c:v/>
                </c:pt>
                <c:pt idx="3073">
                  <c:v/>
                </c:pt>
                <c:pt idx="3074">
                  <c:v/>
                </c:pt>
                <c:pt idx="3075">
                  <c:v/>
                </c:pt>
                <c:pt idx="3076">
                  <c:v/>
                </c:pt>
                <c:pt idx="3077">
                  <c:v/>
                </c:pt>
                <c:pt idx="3078">
                  <c:v/>
                </c:pt>
                <c:pt idx="3079">
                  <c:v/>
                </c:pt>
                <c:pt idx="3080">
                  <c:v/>
                </c:pt>
                <c:pt idx="3081">
                  <c:v/>
                </c:pt>
                <c:pt idx="3082">
                  <c:v/>
                </c:pt>
                <c:pt idx="3083">
                  <c:v>Ja</c:v>
                </c:pt>
                <c:pt idx="3084">
                  <c:v/>
                </c:pt>
                <c:pt idx="3085">
                  <c:v/>
                </c:pt>
                <c:pt idx="3086">
                  <c:v/>
                </c:pt>
                <c:pt idx="3087">
                  <c:v>Ja</c:v>
                </c:pt>
                <c:pt idx="3088">
                  <c:v/>
                </c:pt>
                <c:pt idx="3089">
                  <c:v/>
                </c:pt>
                <c:pt idx="3090">
                  <c:v/>
                </c:pt>
                <c:pt idx="3091">
                  <c:v/>
                </c:pt>
                <c:pt idx="3092">
                  <c:v/>
                </c:pt>
                <c:pt idx="3093">
                  <c:v/>
                </c:pt>
                <c:pt idx="3094">
                  <c:v/>
                </c:pt>
                <c:pt idx="3095">
                  <c:v/>
                </c:pt>
                <c:pt idx="3096">
                  <c:v/>
                </c:pt>
                <c:pt idx="3097">
                  <c:v/>
                </c:pt>
                <c:pt idx="3098">
                  <c:v/>
                </c:pt>
                <c:pt idx="3099">
                  <c:v>Ja</c:v>
                </c:pt>
                <c:pt idx="3100">
                  <c:v/>
                </c:pt>
                <c:pt idx="3101">
                  <c:v/>
                </c:pt>
                <c:pt idx="3102">
                  <c:v/>
                </c:pt>
                <c:pt idx="3103">
                  <c:v/>
                </c:pt>
                <c:pt idx="3104">
                  <c:v/>
                </c:pt>
                <c:pt idx="3105">
                  <c:v>Ja</c:v>
                </c:pt>
                <c:pt idx="3106">
                  <c:v/>
                </c:pt>
                <c:pt idx="3107">
                  <c:v/>
                </c:pt>
                <c:pt idx="3108">
                  <c:v>Ja</c:v>
                </c:pt>
                <c:pt idx="3109">
                  <c:v/>
                </c:pt>
                <c:pt idx="3110">
                  <c:v/>
                </c:pt>
                <c:pt idx="3111">
                  <c:v>Ja</c:v>
                </c:pt>
                <c:pt idx="3112">
                  <c:v/>
                </c:pt>
                <c:pt idx="3113">
                  <c:v/>
                </c:pt>
                <c:pt idx="3114">
                  <c:v/>
                </c:pt>
                <c:pt idx="3115">
                  <c:v/>
                </c:pt>
                <c:pt idx="3116">
                  <c:v/>
                </c:pt>
                <c:pt idx="3117">
                  <c:v/>
                </c:pt>
                <c:pt idx="3118">
                  <c:v/>
                </c:pt>
                <c:pt idx="3119">
                  <c:v/>
                </c:pt>
                <c:pt idx="3120">
                  <c:v/>
                </c:pt>
                <c:pt idx="3121">
                  <c:v/>
                </c:pt>
                <c:pt idx="3122">
                  <c:v/>
                </c:pt>
                <c:pt idx="3123">
                  <c:v/>
                </c:pt>
                <c:pt idx="3124">
                  <c:v/>
                </c:pt>
                <c:pt idx="3125">
                  <c:v/>
                </c:pt>
                <c:pt idx="3126">
                  <c:v/>
                </c:pt>
                <c:pt idx="3127">
                  <c:v/>
                </c:pt>
                <c:pt idx="3128">
                  <c:v/>
                </c:pt>
                <c:pt idx="3129">
                  <c:v/>
                </c:pt>
                <c:pt idx="3130">
                  <c:v/>
                </c:pt>
                <c:pt idx="3131">
                  <c:v/>
                </c:pt>
                <c:pt idx="3132">
                  <c:v/>
                </c:pt>
                <c:pt idx="3133">
                  <c:v/>
                </c:pt>
                <c:pt idx="3134">
                  <c:v>Ja</c:v>
                </c:pt>
                <c:pt idx="3135">
                  <c:v/>
                </c:pt>
                <c:pt idx="3136">
                  <c:v/>
                </c:pt>
                <c:pt idx="3137">
                  <c:v/>
                </c:pt>
                <c:pt idx="3138">
                  <c:v/>
                </c:pt>
                <c:pt idx="3139">
                  <c:v/>
                </c:pt>
                <c:pt idx="3140">
                  <c:v/>
                </c:pt>
                <c:pt idx="3141">
                  <c:v/>
                </c:pt>
                <c:pt idx="3142">
                  <c:v/>
                </c:pt>
                <c:pt idx="3143">
                  <c:v/>
                </c:pt>
                <c:pt idx="3144">
                  <c:v/>
                </c:pt>
                <c:pt idx="3145">
                  <c:v/>
                </c:pt>
                <c:pt idx="3146">
                  <c:v/>
                </c:pt>
                <c:pt idx="3147">
                  <c:v/>
                </c:pt>
                <c:pt idx="3148">
                  <c:v/>
                </c:pt>
                <c:pt idx="3149">
                  <c:v/>
                </c:pt>
                <c:pt idx="3150">
                  <c:v/>
                </c:pt>
                <c:pt idx="3151">
                  <c:v/>
                </c:pt>
                <c:pt idx="3152">
                  <c:v/>
                </c:pt>
                <c:pt idx="3153">
                  <c:v/>
                </c:pt>
                <c:pt idx="3154">
                  <c:v/>
                </c:pt>
                <c:pt idx="3155">
                  <c:v/>
                </c:pt>
                <c:pt idx="3156">
                  <c:v/>
                </c:pt>
                <c:pt idx="3157">
                  <c:v/>
                </c:pt>
                <c:pt idx="3158">
                  <c:v/>
                </c:pt>
                <c:pt idx="3159">
                  <c:v/>
                </c:pt>
                <c:pt idx="3160">
                  <c:v/>
                </c:pt>
                <c:pt idx="3161">
                  <c:v/>
                </c:pt>
                <c:pt idx="3162">
                  <c:v/>
                </c:pt>
                <c:pt idx="3163">
                  <c:v/>
                </c:pt>
                <c:pt idx="3164">
                  <c:v/>
                </c:pt>
                <c:pt idx="3165">
                  <c:v/>
                </c:pt>
                <c:pt idx="3166">
                  <c:v/>
                </c:pt>
                <c:pt idx="3167">
                  <c:v/>
                </c:pt>
                <c:pt idx="3168">
                  <c:v/>
                </c:pt>
                <c:pt idx="3169">
                  <c:v/>
                </c:pt>
                <c:pt idx="3170">
                  <c:v/>
                </c:pt>
                <c:pt idx="3171">
                  <c:v/>
                </c:pt>
                <c:pt idx="3172">
                  <c:v/>
                </c:pt>
                <c:pt idx="3173">
                  <c:v/>
                </c:pt>
                <c:pt idx="3174">
                  <c:v/>
                </c:pt>
                <c:pt idx="3175">
                  <c:v/>
                </c:pt>
                <c:pt idx="3176">
                  <c:v/>
                </c:pt>
                <c:pt idx="3177">
                  <c:v/>
                </c:pt>
                <c:pt idx="3178">
                  <c:v/>
                </c:pt>
                <c:pt idx="3179">
                  <c:v/>
                </c:pt>
                <c:pt idx="3180">
                  <c:v/>
                </c:pt>
                <c:pt idx="3181">
                  <c:v/>
                </c:pt>
                <c:pt idx="3182">
                  <c:v/>
                </c:pt>
                <c:pt idx="3183">
                  <c:v/>
                </c:pt>
                <c:pt idx="3184">
                  <c:v/>
                </c:pt>
                <c:pt idx="3185">
                  <c:v/>
                </c:pt>
                <c:pt idx="3186">
                  <c:v/>
                </c:pt>
                <c:pt idx="3187">
                  <c:v/>
                </c:pt>
                <c:pt idx="3188">
                  <c:v/>
                </c:pt>
                <c:pt idx="3189">
                  <c:v/>
                </c:pt>
                <c:pt idx="3190">
                  <c:v/>
                </c:pt>
                <c:pt idx="3191">
                  <c:v/>
                </c:pt>
                <c:pt idx="3192">
                  <c:v/>
                </c:pt>
                <c:pt idx="3193">
                  <c:v/>
                </c:pt>
                <c:pt idx="3194">
                  <c:v/>
                </c:pt>
                <c:pt idx="3195">
                  <c:v/>
                </c:pt>
                <c:pt idx="3196">
                  <c:v/>
                </c:pt>
                <c:pt idx="3197">
                  <c:v/>
                </c:pt>
                <c:pt idx="3198">
                  <c:v/>
                </c:pt>
                <c:pt idx="3199">
                  <c:v/>
                </c:pt>
                <c:pt idx="3200">
                  <c:v/>
                </c:pt>
                <c:pt idx="3201">
                  <c:v/>
                </c:pt>
                <c:pt idx="3202">
                  <c:v/>
                </c:pt>
                <c:pt idx="3203">
                  <c:v/>
                </c:pt>
                <c:pt idx="3204">
                  <c:v/>
                </c:pt>
                <c:pt idx="3205">
                  <c:v/>
                </c:pt>
                <c:pt idx="3206">
                  <c:v/>
                </c:pt>
                <c:pt idx="3207">
                  <c:v/>
                </c:pt>
                <c:pt idx="3208">
                  <c:v/>
                </c:pt>
                <c:pt idx="3209">
                  <c:v/>
                </c:pt>
                <c:pt idx="3210">
                  <c:v/>
                </c:pt>
                <c:pt idx="3211">
                  <c:v/>
                </c:pt>
                <c:pt idx="3212">
                  <c:v/>
                </c:pt>
                <c:pt idx="3213">
                  <c:v/>
                </c:pt>
                <c:pt idx="3214">
                  <c:v/>
                </c:pt>
                <c:pt idx="3215">
                  <c:v/>
                </c:pt>
                <c:pt idx="3216">
                  <c:v/>
                </c:pt>
                <c:pt idx="3217">
                  <c:v/>
                </c:pt>
                <c:pt idx="3218">
                  <c:v/>
                </c:pt>
                <c:pt idx="3219">
                  <c:v/>
                </c:pt>
                <c:pt idx="3220">
                  <c:v/>
                </c:pt>
                <c:pt idx="3221">
                  <c:v/>
                </c:pt>
                <c:pt idx="3222">
                  <c:v/>
                </c:pt>
                <c:pt idx="3223">
                  <c:v/>
                </c:pt>
                <c:pt idx="3224">
                  <c:v/>
                </c:pt>
                <c:pt idx="3225">
                  <c:v/>
                </c:pt>
                <c:pt idx="3226">
                  <c:v/>
                </c:pt>
                <c:pt idx="3227">
                  <c:v/>
                </c:pt>
                <c:pt idx="3228">
                  <c:v/>
                </c:pt>
                <c:pt idx="3229">
                  <c:v/>
                </c:pt>
                <c:pt idx="3230">
                  <c:v/>
                </c:pt>
                <c:pt idx="3231">
                  <c:v/>
                </c:pt>
                <c:pt idx="3232">
                  <c:v/>
                </c:pt>
                <c:pt idx="3233">
                  <c:v/>
                </c:pt>
                <c:pt idx="3234">
                  <c:v/>
                </c:pt>
                <c:pt idx="3235">
                  <c:v/>
                </c:pt>
                <c:pt idx="3236">
                  <c:v/>
                </c:pt>
                <c:pt idx="3237">
                  <c:v/>
                </c:pt>
                <c:pt idx="3238">
                  <c:v/>
                </c:pt>
                <c:pt idx="3239">
                  <c:v/>
                </c:pt>
                <c:pt idx="3240">
                  <c:v/>
                </c:pt>
                <c:pt idx="3241">
                  <c:v/>
                </c:pt>
                <c:pt idx="3242">
                  <c:v/>
                </c:pt>
                <c:pt idx="3243">
                  <c:v/>
                </c:pt>
                <c:pt idx="3244">
                  <c:v/>
                </c:pt>
                <c:pt idx="3245">
                  <c:v/>
                </c:pt>
                <c:pt idx="3246">
                  <c:v/>
                </c:pt>
                <c:pt idx="3247">
                  <c:v/>
                </c:pt>
                <c:pt idx="3248">
                  <c:v/>
                </c:pt>
                <c:pt idx="3249">
                  <c:v/>
                </c:pt>
                <c:pt idx="3250">
                  <c:v/>
                </c:pt>
                <c:pt idx="3251">
                  <c:v/>
                </c:pt>
                <c:pt idx="3252">
                  <c:v/>
                </c:pt>
                <c:pt idx="3253">
                  <c:v/>
                </c:pt>
                <c:pt idx="3254">
                  <c:v/>
                </c:pt>
                <c:pt idx="3255">
                  <c:v/>
                </c:pt>
                <c:pt idx="3256">
                  <c:v/>
                </c:pt>
                <c:pt idx="3257">
                  <c:v/>
                </c:pt>
                <c:pt idx="3258">
                  <c:v/>
                </c:pt>
                <c:pt idx="3259">
                  <c:v/>
                </c:pt>
                <c:pt idx="3260">
                  <c:v/>
                </c:pt>
                <c:pt idx="3261">
                  <c:v/>
                </c:pt>
                <c:pt idx="3262">
                  <c:v/>
                </c:pt>
                <c:pt idx="3263">
                  <c:v/>
                </c:pt>
                <c:pt idx="3264">
                  <c:v/>
                </c:pt>
                <c:pt idx="3265">
                  <c:v/>
                </c:pt>
                <c:pt idx="3266">
                  <c:v/>
                </c:pt>
                <c:pt idx="3267">
                  <c:v/>
                </c:pt>
                <c:pt idx="3268">
                  <c:v/>
                </c:pt>
                <c:pt idx="3269">
                  <c:v/>
                </c:pt>
                <c:pt idx="3270">
                  <c:v/>
                </c:pt>
                <c:pt idx="3271">
                  <c:v/>
                </c:pt>
                <c:pt idx="3272">
                  <c:v/>
                </c:pt>
                <c:pt idx="3273">
                  <c:v/>
                </c:pt>
                <c:pt idx="3274">
                  <c:v/>
                </c:pt>
                <c:pt idx="3275">
                  <c:v/>
                </c:pt>
                <c:pt idx="3276">
                  <c:v/>
                </c:pt>
                <c:pt idx="3277">
                  <c:v/>
                </c:pt>
                <c:pt idx="3278">
                  <c:v/>
                </c:pt>
                <c:pt idx="3279">
                  <c:v/>
                </c:pt>
                <c:pt idx="3280">
                  <c:v/>
                </c:pt>
                <c:pt idx="3281">
                  <c:v/>
                </c:pt>
                <c:pt idx="3282">
                  <c:v/>
                </c:pt>
                <c:pt idx="3283">
                  <c:v/>
                </c:pt>
                <c:pt idx="3284">
                  <c:v/>
                </c:pt>
                <c:pt idx="3285">
                  <c:v/>
                </c:pt>
                <c:pt idx="3286">
                  <c:v/>
                </c:pt>
                <c:pt idx="3287">
                  <c:v/>
                </c:pt>
                <c:pt idx="3288">
                  <c:v/>
                </c:pt>
                <c:pt idx="3289">
                  <c:v/>
                </c:pt>
                <c:pt idx="3290">
                  <c:v/>
                </c:pt>
                <c:pt idx="3291">
                  <c:v/>
                </c:pt>
                <c:pt idx="3292">
                  <c:v/>
                </c:pt>
                <c:pt idx="3293">
                  <c:v/>
                </c:pt>
                <c:pt idx="3294">
                  <c:v/>
                </c:pt>
                <c:pt idx="3295">
                  <c:v/>
                </c:pt>
                <c:pt idx="3296">
                  <c:v/>
                </c:pt>
                <c:pt idx="3297">
                  <c:v/>
                </c:pt>
                <c:pt idx="3298">
                  <c:v/>
                </c:pt>
                <c:pt idx="3299">
                  <c:v/>
                </c:pt>
                <c:pt idx="3300">
                  <c:v/>
                </c:pt>
                <c:pt idx="3301">
                  <c:v/>
                </c:pt>
                <c:pt idx="3302">
                  <c:v/>
                </c:pt>
                <c:pt idx="3303">
                  <c:v/>
                </c:pt>
                <c:pt idx="3304">
                  <c:v/>
                </c:pt>
                <c:pt idx="3305">
                  <c:v/>
                </c:pt>
                <c:pt idx="3306">
                  <c:v/>
                </c:pt>
                <c:pt idx="3307">
                  <c:v/>
                </c:pt>
                <c:pt idx="3308">
                  <c:v/>
                </c:pt>
                <c:pt idx="3309">
                  <c:v/>
                </c:pt>
                <c:pt idx="3310">
                  <c:v/>
                </c:pt>
                <c:pt idx="3311">
                  <c:v/>
                </c:pt>
                <c:pt idx="3312">
                  <c:v/>
                </c:pt>
                <c:pt idx="3313">
                  <c:v/>
                </c:pt>
                <c:pt idx="3314">
                  <c:v/>
                </c:pt>
                <c:pt idx="3315">
                  <c:v/>
                </c:pt>
                <c:pt idx="3316">
                  <c:v/>
                </c:pt>
                <c:pt idx="3317">
                  <c:v/>
                </c:pt>
                <c:pt idx="3318">
                  <c:v/>
                </c:pt>
                <c:pt idx="3319">
                  <c:v/>
                </c:pt>
                <c:pt idx="3320">
                  <c:v/>
                </c:pt>
                <c:pt idx="3321">
                  <c:v/>
                </c:pt>
                <c:pt idx="3322">
                  <c:v/>
                </c:pt>
                <c:pt idx="3323">
                  <c:v/>
                </c:pt>
                <c:pt idx="3324">
                  <c:v/>
                </c:pt>
                <c:pt idx="3325">
                  <c:v/>
                </c:pt>
                <c:pt idx="3326">
                  <c:v/>
                </c:pt>
                <c:pt idx="3327">
                  <c:v/>
                </c:pt>
                <c:pt idx="3328">
                  <c:v/>
                </c:pt>
                <c:pt idx="3329">
                  <c:v/>
                </c:pt>
                <c:pt idx="3330">
                  <c:v/>
                </c:pt>
                <c:pt idx="3331">
                  <c:v/>
                </c:pt>
                <c:pt idx="3332">
                  <c:v/>
                </c:pt>
                <c:pt idx="3333">
                  <c:v/>
                </c:pt>
                <c:pt idx="3334">
                  <c:v/>
                </c:pt>
                <c:pt idx="3335">
                  <c:v/>
                </c:pt>
                <c:pt idx="3336">
                  <c:v/>
                </c:pt>
                <c:pt idx="3337">
                  <c:v/>
                </c:pt>
                <c:pt idx="3338">
                  <c:v/>
                </c:pt>
                <c:pt idx="3339">
                  <c:v/>
                </c:pt>
                <c:pt idx="3340">
                  <c:v/>
                </c:pt>
                <c:pt idx="3341">
                  <c:v/>
                </c:pt>
                <c:pt idx="3342">
                  <c:v/>
                </c:pt>
                <c:pt idx="3343">
                  <c:v/>
                </c:pt>
                <c:pt idx="3344">
                  <c:v/>
                </c:pt>
                <c:pt idx="3345">
                  <c:v/>
                </c:pt>
                <c:pt idx="3346">
                  <c:v/>
                </c:pt>
                <c:pt idx="3347">
                  <c:v/>
                </c:pt>
                <c:pt idx="3348">
                  <c:v/>
                </c:pt>
                <c:pt idx="3349">
                  <c:v/>
                </c:pt>
                <c:pt idx="3350">
                  <c:v/>
                </c:pt>
                <c:pt idx="3351">
                  <c:v/>
                </c:pt>
                <c:pt idx="3352">
                  <c:v/>
                </c:pt>
                <c:pt idx="3353">
                  <c:v/>
                </c:pt>
                <c:pt idx="3354">
                  <c:v/>
                </c:pt>
                <c:pt idx="3355">
                  <c:v/>
                </c:pt>
                <c:pt idx="3356">
                  <c:v/>
                </c:pt>
                <c:pt idx="3357">
                  <c:v/>
                </c:pt>
                <c:pt idx="3358">
                  <c:v/>
                </c:pt>
                <c:pt idx="3359">
                  <c:v/>
                </c:pt>
                <c:pt idx="3360">
                  <c:v/>
                </c:pt>
                <c:pt idx="3361">
                  <c:v/>
                </c:pt>
                <c:pt idx="3362">
                  <c:v/>
                </c:pt>
                <c:pt idx="3363">
                  <c:v/>
                </c:pt>
                <c:pt idx="3364">
                  <c:v/>
                </c:pt>
                <c:pt idx="3365">
                  <c:v/>
                </c:pt>
                <c:pt idx="3366">
                  <c:v/>
                </c:pt>
                <c:pt idx="3367">
                  <c:v/>
                </c:pt>
                <c:pt idx="3368">
                  <c:v/>
                </c:pt>
                <c:pt idx="3369">
                  <c:v/>
                </c:pt>
                <c:pt idx="3370">
                  <c:v/>
                </c:pt>
                <c:pt idx="3371">
                  <c:v/>
                </c:pt>
                <c:pt idx="3372">
                  <c:v/>
                </c:pt>
                <c:pt idx="3373">
                  <c:v/>
                </c:pt>
                <c:pt idx="3374">
                  <c:v/>
                </c:pt>
                <c:pt idx="3375">
                  <c:v/>
                </c:pt>
                <c:pt idx="3376">
                  <c:v/>
                </c:pt>
                <c:pt idx="3377">
                  <c:v/>
                </c:pt>
                <c:pt idx="3378">
                  <c:v/>
                </c:pt>
                <c:pt idx="3379">
                  <c:v/>
                </c:pt>
                <c:pt idx="3380">
                  <c:v/>
                </c:pt>
                <c:pt idx="3381">
                  <c:v/>
                </c:pt>
                <c:pt idx="3382">
                  <c:v/>
                </c:pt>
                <c:pt idx="3383">
                  <c:v/>
                </c:pt>
                <c:pt idx="3384">
                  <c:v/>
                </c:pt>
                <c:pt idx="3385">
                  <c:v/>
                </c:pt>
                <c:pt idx="3386">
                  <c:v/>
                </c:pt>
                <c:pt idx="3387">
                  <c:v/>
                </c:pt>
                <c:pt idx="3388">
                  <c:v/>
                </c:pt>
                <c:pt idx="3389">
                  <c:v/>
                </c:pt>
                <c:pt idx="3390">
                  <c:v/>
                </c:pt>
                <c:pt idx="3391">
                  <c:v/>
                </c:pt>
                <c:pt idx="3392">
                  <c:v/>
                </c:pt>
                <c:pt idx="3393">
                  <c:v/>
                </c:pt>
                <c:pt idx="3394">
                  <c:v/>
                </c:pt>
                <c:pt idx="3395">
                  <c:v/>
                </c:pt>
                <c:pt idx="3396">
                  <c:v/>
                </c:pt>
                <c:pt idx="3397">
                  <c:v/>
                </c:pt>
                <c:pt idx="3398">
                  <c:v/>
                </c:pt>
                <c:pt idx="3399">
                  <c:v/>
                </c:pt>
                <c:pt idx="3400">
                  <c:v/>
                </c:pt>
                <c:pt idx="3401">
                  <c:v/>
                </c:pt>
                <c:pt idx="3402">
                  <c:v/>
                </c:pt>
                <c:pt idx="3403">
                  <c:v/>
                </c:pt>
                <c:pt idx="3404">
                  <c:v/>
                </c:pt>
                <c:pt idx="3405">
                  <c:v/>
                </c:pt>
                <c:pt idx="3406">
                  <c:v/>
                </c:pt>
                <c:pt idx="3407">
                  <c:v/>
                </c:pt>
                <c:pt idx="3408">
                  <c:v/>
                </c:pt>
                <c:pt idx="3409">
                  <c:v/>
                </c:pt>
                <c:pt idx="3410">
                  <c:v/>
                </c:pt>
                <c:pt idx="3411">
                  <c:v/>
                </c:pt>
                <c:pt idx="3412">
                  <c:v/>
                </c:pt>
                <c:pt idx="3413">
                  <c:v/>
                </c:pt>
                <c:pt idx="3414">
                  <c:v/>
                </c:pt>
                <c:pt idx="3415">
                  <c:v/>
                </c:pt>
                <c:pt idx="3416">
                  <c:v/>
                </c:pt>
                <c:pt idx="3417">
                  <c:v/>
                </c:pt>
                <c:pt idx="3418">
                  <c:v/>
                </c:pt>
                <c:pt idx="3419">
                  <c:v/>
                </c:pt>
                <c:pt idx="3420">
                  <c:v/>
                </c:pt>
                <c:pt idx="3421">
                  <c:v/>
                </c:pt>
                <c:pt idx="3422">
                  <c:v/>
                </c:pt>
                <c:pt idx="3423">
                  <c:v/>
                </c:pt>
                <c:pt idx="3424">
                  <c:v/>
                </c:pt>
                <c:pt idx="3425">
                  <c:v/>
                </c:pt>
                <c:pt idx="3426">
                  <c:v/>
                </c:pt>
                <c:pt idx="3427">
                  <c:v/>
                </c:pt>
                <c:pt idx="3428">
                  <c:v/>
                </c:pt>
                <c:pt idx="3429">
                  <c:v/>
                </c:pt>
                <c:pt idx="3430">
                  <c:v/>
                </c:pt>
                <c:pt idx="3431">
                  <c:v/>
                </c:pt>
                <c:pt idx="3432">
                  <c:v/>
                </c:pt>
                <c:pt idx="3433">
                  <c:v/>
                </c:pt>
                <c:pt idx="3434">
                  <c:v/>
                </c:pt>
                <c:pt idx="3435">
                  <c:v/>
                </c:pt>
                <c:pt idx="3436">
                  <c:v/>
                </c:pt>
                <c:pt idx="3437">
                  <c:v/>
                </c:pt>
                <c:pt idx="3438">
                  <c:v/>
                </c:pt>
                <c:pt idx="3439">
                  <c:v/>
                </c:pt>
                <c:pt idx="3440">
                  <c:v/>
                </c:pt>
                <c:pt idx="3441">
                  <c:v/>
                </c:pt>
                <c:pt idx="3442">
                  <c:v/>
                </c:pt>
                <c:pt idx="3443">
                  <c:v/>
                </c:pt>
                <c:pt idx="3444">
                  <c:v/>
                </c:pt>
                <c:pt idx="3445">
                  <c:v/>
                </c:pt>
                <c:pt idx="3446">
                  <c:v/>
                </c:pt>
                <c:pt idx="3447">
                  <c:v/>
                </c:pt>
                <c:pt idx="3448">
                  <c:v/>
                </c:pt>
                <c:pt idx="3449">
                  <c:v/>
                </c:pt>
                <c:pt idx="3450">
                  <c:v/>
                </c:pt>
                <c:pt idx="3451">
                  <c:v/>
                </c:pt>
                <c:pt idx="3452">
                  <c:v/>
                </c:pt>
                <c:pt idx="3453">
                  <c:v/>
                </c:pt>
                <c:pt idx="3454">
                  <c:v/>
                </c:pt>
                <c:pt idx="3455">
                  <c:v/>
                </c:pt>
                <c:pt idx="3456">
                  <c:v/>
                </c:pt>
                <c:pt idx="3457">
                  <c:v/>
                </c:pt>
                <c:pt idx="3458">
                  <c:v/>
                </c:pt>
                <c:pt idx="3459">
                  <c:v/>
                </c:pt>
                <c:pt idx="3460">
                  <c:v/>
                </c:pt>
                <c:pt idx="3461">
                  <c:v/>
                </c:pt>
                <c:pt idx="3462">
                  <c:v/>
                </c:pt>
                <c:pt idx="3463">
                  <c:v/>
                </c:pt>
                <c:pt idx="3464">
                  <c:v/>
                </c:pt>
                <c:pt idx="3465">
                  <c:v/>
                </c:pt>
                <c:pt idx="3466">
                  <c:v/>
                </c:pt>
                <c:pt idx="3467">
                  <c:v/>
                </c:pt>
                <c:pt idx="3468">
                  <c:v/>
                </c:pt>
                <c:pt idx="3469">
                  <c:v/>
                </c:pt>
                <c:pt idx="3470">
                  <c:v/>
                </c:pt>
                <c:pt idx="3471">
                  <c:v/>
                </c:pt>
                <c:pt idx="3472">
                  <c:v/>
                </c:pt>
                <c:pt idx="3473">
                  <c:v/>
                </c:pt>
                <c:pt idx="3474">
                  <c:v/>
                </c:pt>
                <c:pt idx="3475">
                  <c:v/>
                </c:pt>
                <c:pt idx="3476">
                  <c:v/>
                </c:pt>
                <c:pt idx="3477">
                  <c:v/>
                </c:pt>
                <c:pt idx="3478">
                  <c:v/>
                </c:pt>
                <c:pt idx="3479">
                  <c:v/>
                </c:pt>
                <c:pt idx="3480">
                  <c:v/>
                </c:pt>
                <c:pt idx="3481">
                  <c:v/>
                </c:pt>
                <c:pt idx="3482">
                  <c:v/>
                </c:pt>
                <c:pt idx="3483">
                  <c:v/>
                </c:pt>
                <c:pt idx="3484">
                  <c:v/>
                </c:pt>
                <c:pt idx="3485">
                  <c:v/>
                </c:pt>
                <c:pt idx="3486">
                  <c:v/>
                </c:pt>
                <c:pt idx="3487">
                  <c:v/>
                </c:pt>
                <c:pt idx="3488">
                  <c:v/>
                </c:pt>
                <c:pt idx="3489">
                  <c:v/>
                </c:pt>
                <c:pt idx="3490">
                  <c:v/>
                </c:pt>
                <c:pt idx="3491">
                  <c:v/>
                </c:pt>
                <c:pt idx="3492">
                  <c:v/>
                </c:pt>
                <c:pt idx="3493">
                  <c:v/>
                </c:pt>
                <c:pt idx="3494">
                  <c:v/>
                </c:pt>
                <c:pt idx="3495">
                  <c:v/>
                </c:pt>
                <c:pt idx="3496">
                  <c:v/>
                </c:pt>
                <c:pt idx="3497">
                  <c:v/>
                </c:pt>
                <c:pt idx="3498">
                  <c:v/>
                </c:pt>
                <c:pt idx="3499">
                  <c:v/>
                </c:pt>
                <c:pt idx="3500">
                  <c:v/>
                </c:pt>
                <c:pt idx="3501">
                  <c:v/>
                </c:pt>
                <c:pt idx="3502">
                  <c:v/>
                </c:pt>
                <c:pt idx="3503">
                  <c:v/>
                </c:pt>
                <c:pt idx="3504">
                  <c:v/>
                </c:pt>
                <c:pt idx="3505">
                  <c:v/>
                </c:pt>
                <c:pt idx="3506">
                  <c:v/>
                </c:pt>
                <c:pt idx="3507">
                  <c:v/>
                </c:pt>
                <c:pt idx="3508">
                  <c:v/>
                </c:pt>
                <c:pt idx="3509">
                  <c:v/>
                </c:pt>
                <c:pt idx="3510">
                  <c:v/>
                </c:pt>
                <c:pt idx="3511">
                  <c:v/>
                </c:pt>
                <c:pt idx="3512">
                  <c:v/>
                </c:pt>
                <c:pt idx="3513">
                  <c:v/>
                </c:pt>
                <c:pt idx="3514">
                  <c:v/>
                </c:pt>
                <c:pt idx="3515">
                  <c:v/>
                </c:pt>
                <c:pt idx="3516">
                  <c:v/>
                </c:pt>
                <c:pt idx="3517">
                  <c:v/>
                </c:pt>
                <c:pt idx="3518">
                  <c:v/>
                </c:pt>
                <c:pt idx="3519">
                  <c:v/>
                </c:pt>
                <c:pt idx="3520">
                  <c:v/>
                </c:pt>
                <c:pt idx="3521">
                  <c:v/>
                </c:pt>
                <c:pt idx="3522">
                  <c:v/>
                </c:pt>
                <c:pt idx="3523">
                  <c:v/>
                </c:pt>
                <c:pt idx="3524">
                  <c:v/>
                </c:pt>
                <c:pt idx="3525">
                  <c:v/>
                </c:pt>
                <c:pt idx="3526">
                  <c:v/>
                </c:pt>
                <c:pt idx="3527">
                  <c:v/>
                </c:pt>
                <c:pt idx="3528">
                  <c:v/>
                </c:pt>
                <c:pt idx="3529">
                  <c:v/>
                </c:pt>
                <c:pt idx="3530">
                  <c:v/>
                </c:pt>
                <c:pt idx="3531">
                  <c:v/>
                </c:pt>
                <c:pt idx="3532">
                  <c:v/>
                </c:pt>
                <c:pt idx="3533">
                  <c:v/>
                </c:pt>
                <c:pt idx="3534">
                  <c:v/>
                </c:pt>
                <c:pt idx="3535">
                  <c:v/>
                </c:pt>
                <c:pt idx="3536">
                  <c:v/>
                </c:pt>
                <c:pt idx="3537">
                  <c:v/>
                </c:pt>
                <c:pt idx="3538">
                  <c:v/>
                </c:pt>
                <c:pt idx="3539">
                  <c:v/>
                </c:pt>
                <c:pt idx="3540">
                  <c:v/>
                </c:pt>
                <c:pt idx="3541">
                  <c:v/>
                </c:pt>
                <c:pt idx="3542">
                  <c:v/>
                </c:pt>
                <c:pt idx="3543">
                  <c:v/>
                </c:pt>
                <c:pt idx="3544">
                  <c:v/>
                </c:pt>
                <c:pt idx="3545">
                  <c:v/>
                </c:pt>
                <c:pt idx="3546">
                  <c:v/>
                </c:pt>
                <c:pt idx="3547">
                  <c:v/>
                </c:pt>
                <c:pt idx="3548">
                  <c:v/>
                </c:pt>
                <c:pt idx="3549">
                  <c:v/>
                </c:pt>
                <c:pt idx="3550">
                  <c:v/>
                </c:pt>
                <c:pt idx="3551">
                  <c:v/>
                </c:pt>
                <c:pt idx="3552">
                  <c:v/>
                </c:pt>
                <c:pt idx="3553">
                  <c:v/>
                </c:pt>
                <c:pt idx="3554">
                  <c:v/>
                </c:pt>
                <c:pt idx="3555">
                  <c:v/>
                </c:pt>
                <c:pt idx="3556">
                  <c:v/>
                </c:pt>
                <c:pt idx="3557">
                  <c:v/>
                </c:pt>
                <c:pt idx="3558">
                  <c:v/>
                </c:pt>
                <c:pt idx="3559">
                  <c:v/>
                </c:pt>
                <c:pt idx="3560">
                  <c:v/>
                </c:pt>
                <c:pt idx="3561">
                  <c:v/>
                </c:pt>
                <c:pt idx="3562">
                  <c:v/>
                </c:pt>
                <c:pt idx="3563">
                  <c:v/>
                </c:pt>
                <c:pt idx="3564">
                  <c:v/>
                </c:pt>
                <c:pt idx="3565">
                  <c:v/>
                </c:pt>
                <c:pt idx="3566">
                  <c:v/>
                </c:pt>
                <c:pt idx="3567">
                  <c:v/>
                </c:pt>
                <c:pt idx="3568">
                  <c:v/>
                </c:pt>
                <c:pt idx="3569">
                  <c:v/>
                </c:pt>
                <c:pt idx="3570">
                  <c:v/>
                </c:pt>
                <c:pt idx="3571">
                  <c:v/>
                </c:pt>
                <c:pt idx="3572">
                  <c:v/>
                </c:pt>
                <c:pt idx="3573">
                  <c:v/>
                </c:pt>
                <c:pt idx="3574">
                  <c:v/>
                </c:pt>
                <c:pt idx="3575">
                  <c:v/>
                </c:pt>
                <c:pt idx="3576">
                  <c:v/>
                </c:pt>
                <c:pt idx="3577">
                  <c:v/>
                </c:pt>
                <c:pt idx="3578">
                  <c:v/>
                </c:pt>
                <c:pt idx="3579">
                  <c:v/>
                </c:pt>
                <c:pt idx="3580">
                  <c:v/>
                </c:pt>
                <c:pt idx="3581">
                  <c:v/>
                </c:pt>
                <c:pt idx="3582">
                  <c:v/>
                </c:pt>
                <c:pt idx="3583">
                  <c:v/>
                </c:pt>
                <c:pt idx="3584">
                  <c:v/>
                </c:pt>
                <c:pt idx="3585">
                  <c:v/>
                </c:pt>
                <c:pt idx="3586">
                  <c:v/>
                </c:pt>
                <c:pt idx="3587">
                  <c:v/>
                </c:pt>
                <c:pt idx="3588">
                  <c:v/>
                </c:pt>
                <c:pt idx="3589">
                  <c:v/>
                </c:pt>
                <c:pt idx="3590">
                  <c:v/>
                </c:pt>
                <c:pt idx="3591">
                  <c:v/>
                </c:pt>
                <c:pt idx="3592">
                  <c:v/>
                </c:pt>
                <c:pt idx="3593">
                  <c:v/>
                </c:pt>
                <c:pt idx="3594">
                  <c:v/>
                </c:pt>
                <c:pt idx="3595">
                  <c:v/>
                </c:pt>
                <c:pt idx="3596">
                  <c:v/>
                </c:pt>
                <c:pt idx="3597">
                  <c:v/>
                </c:pt>
                <c:pt idx="3598">
                  <c:v/>
                </c:pt>
                <c:pt idx="3599">
                  <c:v/>
                </c:pt>
                <c:pt idx="3600">
                  <c:v>Die Burgen von Burgund Kaartspel</c:v>
                </c:pt>
                <c:pt idx="3601">
                  <c:v>Zooloretto</c:v>
                </c:pt>
                <c:pt idx="3602">
                  <c:v>De Kolonisten van Catan</c:v>
                </c:pt>
                <c:pt idx="3603">
                  <c:v>Taverna</c:v>
                </c:pt>
                <c:pt idx="3604">
                  <c:v>Die Burgen von Burgund Kaartspel</c:v>
                </c:pt>
                <c:pt idx="3605">
                  <c:v>Machi Koro</c:v>
                </c:pt>
                <c:pt idx="3606">
                  <c:v>Die Burgen von Burgund Kaartspel</c:v>
                </c:pt>
                <c:pt idx="3607">
                  <c:v>Avonturenland</c:v>
                </c:pt>
                <c:pt idx="3608">
                  <c:v>La Isla</c:v>
                </c:pt>
                <c:pt idx="3609">
                  <c:v>De Kolonisten van Catan</c:v>
                </c:pt>
                <c:pt idx="3610">
                  <c:v>Avonturenland</c:v>
                </c:pt>
                <c:pt idx="3611">
                  <c:v>Stenen tijdperk</c:v>
                </c:pt>
                <c:pt idx="3612">
                  <c:v>Cottage Garden</c:v>
                </c:pt>
                <c:pt idx="3613">
                  <c:v>Mangrovia</c:v>
                </c:pt>
                <c:pt idx="3614">
                  <c:v>De Kolonisten van Catan</c:v>
                </c:pt>
                <c:pt idx="3615">
                  <c:v>Cottage Garden</c:v>
                </c:pt>
                <c:pt idx="3616">
                  <c:v>La Isla</c:v>
                </c:pt>
                <c:pt idx="3617">
                  <c:v>La Isla</c:v>
                </c:pt>
                <c:pt idx="3618">
                  <c:v>Stenen tijdperk</c:v>
                </c:pt>
                <c:pt idx="3619">
                  <c:v>La Isla</c:v>
                </c:pt>
                <c:pt idx="3620">
                  <c:v>Legends</c:v>
                </c:pt>
                <c:pt idx="3621">
                  <c:v>La Isla</c:v>
                </c:pt>
                <c:pt idx="3622">
                  <c:v>Stenen tijdperk</c:v>
                </c:pt>
                <c:pt idx="3623">
                  <c:v>Cottage Garden</c:v>
                </c:pt>
                <c:pt idx="3624">
                  <c:v>Stenen tijdperk</c:v>
                </c:pt>
                <c:pt idx="3625">
                  <c:v>Stenen tijdperk</c:v>
                </c:pt>
                <c:pt idx="3626">
                  <c:v>Rummikub</c:v>
                </c:pt>
                <c:pt idx="3627">
                  <c:v>Cottage Garden</c:v>
                </c:pt>
                <c:pt idx="3628">
                  <c:v>Machi Koro</c:v>
                </c:pt>
                <c:pt idx="3629">
                  <c:v>Mangrovia</c:v>
                </c:pt>
                <c:pt idx="3630">
                  <c:v>Machiavelli</c:v>
                </c:pt>
                <c:pt idx="3631">
                  <c:v>Cottage Garden</c:v>
                </c:pt>
                <c:pt idx="3632">
                  <c:v>Stenen tijdperk</c:v>
                </c:pt>
                <c:pt idx="3633">
                  <c:v>Legends</c:v>
                </c:pt>
                <c:pt idx="3634">
                  <c:v>Stenen tijdperk</c:v>
                </c:pt>
                <c:pt idx="3635">
                  <c:v>Mangrovia</c:v>
                </c:pt>
                <c:pt idx="3636">
                  <c:v>Rummikub</c:v>
                </c:pt>
                <c:pt idx="3637">
                  <c:v>Avonturenland</c:v>
                </c:pt>
                <c:pt idx="3638">
                  <c:v>Stenen tijdperk</c:v>
                </c:pt>
                <c:pt idx="3639">
                  <c:v>La Isla</c:v>
                </c:pt>
                <c:pt idx="3640">
                  <c:v>Stenen tijdperk</c:v>
                </c:pt>
                <c:pt idx="3641">
                  <c:v>Taverna</c:v>
                </c:pt>
                <c:pt idx="3642">
                  <c:v>Die Burgen von Burgund Kaartspel</c:v>
                </c:pt>
                <c:pt idx="3643">
                  <c:v>Machi Koro</c:v>
                </c:pt>
                <c:pt idx="3644">
                  <c:v>De Kolonisten van Catan</c:v>
                </c:pt>
                <c:pt idx="3645">
                  <c:v>De Kolonisten van Catan</c:v>
                </c:pt>
                <c:pt idx="3646">
                  <c:v>Stenen tijdperk</c:v>
                </c:pt>
                <c:pt idx="3647">
                  <c:v>Mangrovia</c:v>
                </c:pt>
                <c:pt idx="3648">
                  <c:v>Mangrovia</c:v>
                </c:pt>
                <c:pt idx="3649">
                  <c:v>Mangrovia</c:v>
                </c:pt>
                <c:pt idx="3650">
                  <c:v>De Kolonisten van Catan</c:v>
                </c:pt>
                <c:pt idx="3651">
                  <c:v>Stenen tijdperk</c:v>
                </c:pt>
                <c:pt idx="3652">
                  <c:v>Die Burgen von Burgund Kaartspel</c:v>
                </c:pt>
                <c:pt idx="3653">
                  <c:v>De Kolonisten van Catan</c:v>
                </c:pt>
                <c:pt idx="3654">
                  <c:v>Rummikub</c:v>
                </c:pt>
                <c:pt idx="3655">
                  <c:v>La Isla</c:v>
                </c:pt>
                <c:pt idx="3656">
                  <c:v>Avonturenland</c:v>
                </c:pt>
                <c:pt idx="3657">
                  <c:v>La Isla</c:v>
                </c:pt>
                <c:pt idx="3658">
                  <c:v>De Kolonisten van Catan</c:v>
                </c:pt>
                <c:pt idx="3659">
                  <c:v>Legends</c:v>
                </c:pt>
                <c:pt idx="3660">
                  <c:v>Die Burgen von Burgund Kaartspel</c:v>
                </c:pt>
                <c:pt idx="3661">
                  <c:v>Stenen tijdperk</c:v>
                </c:pt>
                <c:pt idx="3662">
                  <c:v>Cottage Garden</c:v>
                </c:pt>
                <c:pt idx="3663">
                  <c:v>Machiavelli</c:v>
                </c:pt>
                <c:pt idx="3664">
                  <c:v>Machi Koro</c:v>
                </c:pt>
                <c:pt idx="3665">
                  <c:v>Rummikub</c:v>
                </c:pt>
                <c:pt idx="3666">
                  <c:v>Stenen tijdperk</c:v>
                </c:pt>
                <c:pt idx="3667">
                  <c:v>Machi Koro</c:v>
                </c:pt>
                <c:pt idx="3668">
                  <c:v>Machi Koro</c:v>
                </c:pt>
                <c:pt idx="3669">
                  <c:v>De Kolonisten van Catan</c:v>
                </c:pt>
                <c:pt idx="3670">
                  <c:v>Die Burgen von Burgund Kaartspel</c:v>
                </c:pt>
                <c:pt idx="3671">
                  <c:v>Die Burgen von Burgund Kaartspel</c:v>
                </c:pt>
                <c:pt idx="3672">
                  <c:v>Machiavelli</c:v>
                </c:pt>
                <c:pt idx="3673">
                  <c:v>Die Burgen von Burgund Kaartspel</c:v>
                </c:pt>
                <c:pt idx="3674">
                  <c:v>Rummikub</c:v>
                </c:pt>
                <c:pt idx="3675">
                  <c:v>Avonturenland</c:v>
                </c:pt>
                <c:pt idx="3676">
                  <c:v>Rummikub</c:v>
                </c:pt>
                <c:pt idx="3677">
                  <c:v>Cottage Garden</c:v>
                </c:pt>
                <c:pt idx="3678">
                  <c:v>Cottage Garden</c:v>
                </c:pt>
                <c:pt idx="3679">
                  <c:v>Machiavelli</c:v>
                </c:pt>
                <c:pt idx="3680">
                  <c:v>Rummikub</c:v>
                </c:pt>
                <c:pt idx="3681">
                  <c:v>La Isla</c:v>
                </c:pt>
                <c:pt idx="3682">
                  <c:v/>
                </c:pt>
                <c:pt idx="3683">
                  <c:v>Cottage Garden</c:v>
                </c:pt>
                <c:pt idx="3684">
                  <c:v/>
                </c:pt>
                <c:pt idx="3685">
                  <c:v>Machi Koro</c:v>
                </c:pt>
                <c:pt idx="3686">
                  <c:v>Avonturenland</c:v>
                </c:pt>
                <c:pt idx="3687">
                  <c:v>La Isla</c:v>
                </c:pt>
                <c:pt idx="3688">
                  <c:v>Die Burgen von Burgund Kaartspel</c:v>
                </c:pt>
                <c:pt idx="3689">
                  <c:v>Cottage Garden</c:v>
                </c:pt>
                <c:pt idx="3690">
                  <c:v>Cottage Garden</c:v>
                </c:pt>
                <c:pt idx="3691">
                  <c:v>La Isla</c:v>
                </c:pt>
                <c:pt idx="3692">
                  <c:v>Zooloretto</c:v>
                </c:pt>
                <c:pt idx="3693">
                  <c:v>De Kolonisten van Catan</c:v>
                </c:pt>
                <c:pt idx="3694">
                  <c:v>Stenen tijdperk</c:v>
                </c:pt>
                <c:pt idx="3695">
                  <c:v>Rummikub</c:v>
                </c:pt>
                <c:pt idx="3696">
                  <c:v>Machi Koro</c:v>
                </c:pt>
                <c:pt idx="3697">
                  <c:v>Stenen tijdperk</c:v>
                </c:pt>
                <c:pt idx="3698">
                  <c:v>Machi Koro</c:v>
                </c:pt>
                <c:pt idx="3699">
                  <c:v>Mangrovia</c:v>
                </c:pt>
                <c:pt idx="3700">
                  <c:v>De Kolonisten van Catan</c:v>
                </c:pt>
                <c:pt idx="3701">
                  <c:v>La Isla</c:v>
                </c:pt>
                <c:pt idx="3702">
                  <c:v>Taverna</c:v>
                </c:pt>
                <c:pt idx="3703">
                  <c:v>Cottage Garden</c:v>
                </c:pt>
                <c:pt idx="3704">
                  <c:v>Cottage Garden</c:v>
                </c:pt>
                <c:pt idx="3705">
                  <c:v>Avonturenland</c:v>
                </c:pt>
                <c:pt idx="3706">
                  <c:v>Zooloretto</c:v>
                </c:pt>
                <c:pt idx="3707">
                  <c:v>Machi Koro</c:v>
                </c:pt>
                <c:pt idx="3708">
                  <c:v>Stenen tijdperk</c:v>
                </c:pt>
                <c:pt idx="3709">
                  <c:v>Stenen tijdperk</c:v>
                </c:pt>
                <c:pt idx="3710">
                  <c:v>Stenen tijdperk</c:v>
                </c:pt>
                <c:pt idx="3711">
                  <c:v>Cottage Garden</c:v>
                </c:pt>
                <c:pt idx="3712">
                  <c:v>Avonturenland</c:v>
                </c:pt>
                <c:pt idx="3713">
                  <c:v>Avonturenland</c:v>
                </c:pt>
                <c:pt idx="3714">
                  <c:v>La Isla</c:v>
                </c:pt>
                <c:pt idx="3715">
                  <c:v>Stenen tijdperk</c:v>
                </c:pt>
                <c:pt idx="3716">
                  <c:v>Mangrovia</c:v>
                </c:pt>
                <c:pt idx="3717">
                  <c:v>Avonturenland</c:v>
                </c:pt>
                <c:pt idx="3718">
                  <c:v>Legends</c:v>
                </c:pt>
                <c:pt idx="3719">
                  <c:v/>
                </c:pt>
                <c:pt idx="3720">
                  <c:v>Avonturenland</c:v>
                </c:pt>
                <c:pt idx="3721">
                  <c:v/>
                </c:pt>
                <c:pt idx="3722">
                  <c:v>Mangrovia</c:v>
                </c:pt>
                <c:pt idx="3723">
                  <c:v>Mangrovia</c:v>
                </c:pt>
                <c:pt idx="3724">
                  <c:v>De Kolonisten van Catan</c:v>
                </c:pt>
                <c:pt idx="3725">
                  <c:v>Stenen tijdperk</c:v>
                </c:pt>
                <c:pt idx="3726">
                  <c:v/>
                </c:pt>
                <c:pt idx="3727">
                  <c:v>La Isla</c:v>
                </c:pt>
                <c:pt idx="3728">
                  <c:v>Avonturenland</c:v>
                </c:pt>
                <c:pt idx="3729">
                  <c:v>Cottage Garden</c:v>
                </c:pt>
                <c:pt idx="3730">
                  <c:v>La Isla</c:v>
                </c:pt>
                <c:pt idx="3731">
                  <c:v>Cottage Garden</c:v>
                </c:pt>
                <c:pt idx="3732">
                  <c:v/>
                </c:pt>
                <c:pt idx="3733">
                  <c:v>Zooloretto</c:v>
                </c:pt>
                <c:pt idx="3734">
                  <c:v>La Isla</c:v>
                </c:pt>
                <c:pt idx="3735">
                  <c:v>Die Burgen von Burgund Kaartspel</c:v>
                </c:pt>
                <c:pt idx="3736">
                  <c:v>Machiavelli</c:v>
                </c:pt>
                <c:pt idx="3737">
                  <c:v>Taverna</c:v>
                </c:pt>
                <c:pt idx="3738">
                  <c:v>Zooloretto</c:v>
                </c:pt>
                <c:pt idx="3739">
                  <c:v/>
                </c:pt>
                <c:pt idx="3740">
                  <c:v>Die Burgen von Burgund Kaartspel</c:v>
                </c:pt>
                <c:pt idx="3741">
                  <c:v/>
                </c:pt>
                <c:pt idx="3742">
                  <c:v/>
                </c:pt>
                <c:pt idx="3743">
                  <c:v/>
                </c:pt>
                <c:pt idx="3744">
                  <c:v/>
                </c:pt>
                <c:pt idx="3745">
                  <c:v/>
                </c:pt>
                <c:pt idx="3746">
                  <c:v/>
                </c:pt>
                <c:pt idx="3747">
                  <c:v/>
                </c:pt>
                <c:pt idx="3748">
                  <c:v/>
                </c:pt>
                <c:pt idx="3749">
                  <c:v/>
                </c:pt>
                <c:pt idx="3750">
                  <c:v/>
                </c:pt>
                <c:pt idx="3751">
                  <c:v/>
                </c:pt>
                <c:pt idx="3752">
                  <c:v/>
                </c:pt>
                <c:pt idx="3753">
                  <c:v/>
                </c:pt>
                <c:pt idx="3754">
                  <c:v/>
                </c:pt>
                <c:pt idx="3755">
                  <c:v/>
                </c:pt>
                <c:pt idx="3756">
                  <c:v/>
                </c:pt>
                <c:pt idx="3757">
                  <c:v/>
                </c:pt>
                <c:pt idx="3758">
                  <c:v/>
                </c:pt>
                <c:pt idx="3759">
                  <c:v/>
                </c:pt>
                <c:pt idx="3760">
                  <c:v/>
                </c:pt>
                <c:pt idx="3761">
                  <c:v/>
                </c:pt>
                <c:pt idx="3762">
                  <c:v/>
                </c:pt>
                <c:pt idx="3763">
                  <c:v/>
                </c:pt>
                <c:pt idx="3764">
                  <c:v/>
                </c:pt>
                <c:pt idx="3765">
                  <c:v/>
                </c:pt>
                <c:pt idx="3766">
                  <c:v/>
                </c:pt>
                <c:pt idx="3767">
                  <c:v/>
                </c:pt>
                <c:pt idx="3768">
                  <c:v/>
                </c:pt>
                <c:pt idx="3769">
                  <c:v/>
                </c:pt>
                <c:pt idx="3770">
                  <c:v/>
                </c:pt>
                <c:pt idx="3771">
                  <c:v/>
                </c:pt>
                <c:pt idx="3772">
                  <c:v/>
                </c:pt>
                <c:pt idx="3773">
                  <c:v/>
                </c:pt>
                <c:pt idx="3774">
                  <c:v/>
                </c:pt>
                <c:pt idx="3775">
                  <c:v/>
                </c:pt>
                <c:pt idx="3776">
                  <c:v/>
                </c:pt>
                <c:pt idx="3777">
                  <c:v/>
                </c:pt>
                <c:pt idx="3778">
                  <c:v/>
                </c:pt>
                <c:pt idx="3779">
                  <c:v/>
                </c:pt>
                <c:pt idx="3780">
                  <c:v/>
                </c:pt>
                <c:pt idx="3781">
                  <c:v/>
                </c:pt>
                <c:pt idx="3782">
                  <c:v/>
                </c:pt>
                <c:pt idx="3783">
                  <c:v/>
                </c:pt>
                <c:pt idx="3784">
                  <c:v/>
                </c:pt>
                <c:pt idx="3785">
                  <c:v/>
                </c:pt>
                <c:pt idx="3786">
                  <c:v/>
                </c:pt>
                <c:pt idx="3787">
                  <c:v/>
                </c:pt>
                <c:pt idx="3788">
                  <c:v/>
                </c:pt>
                <c:pt idx="3789">
                  <c:v/>
                </c:pt>
                <c:pt idx="3790">
                  <c:v/>
                </c:pt>
                <c:pt idx="3791">
                  <c:v/>
                </c:pt>
                <c:pt idx="3792">
                  <c:v/>
                </c:pt>
                <c:pt idx="3793">
                  <c:v/>
                </c:pt>
                <c:pt idx="3794">
                  <c:v/>
                </c:pt>
                <c:pt idx="3795">
                  <c:v/>
                </c:pt>
                <c:pt idx="3796">
                  <c:v/>
                </c:pt>
                <c:pt idx="3797">
                  <c:v/>
                </c:pt>
                <c:pt idx="3798">
                  <c:v/>
                </c:pt>
                <c:pt idx="3799">
                  <c:v/>
                </c:pt>
                <c:pt idx="3800">
                  <c:v/>
                </c:pt>
                <c:pt idx="3801">
                  <c:v/>
                </c:pt>
                <c:pt idx="3802">
                  <c:v/>
                </c:pt>
                <c:pt idx="3803">
                  <c:v/>
                </c:pt>
                <c:pt idx="3804">
                  <c:v/>
                </c:pt>
                <c:pt idx="3805">
                  <c:v/>
                </c:pt>
                <c:pt idx="3806">
                  <c:v/>
                </c:pt>
                <c:pt idx="3807">
                  <c:v/>
                </c:pt>
                <c:pt idx="3808">
                  <c:v/>
                </c:pt>
                <c:pt idx="3809">
                  <c:v/>
                </c:pt>
                <c:pt idx="3810">
                  <c:v/>
                </c:pt>
                <c:pt idx="3811">
                  <c:v/>
                </c:pt>
                <c:pt idx="3812">
                  <c:v/>
                </c:pt>
                <c:pt idx="3813">
                  <c:v/>
                </c:pt>
                <c:pt idx="3814">
                  <c:v/>
                </c:pt>
                <c:pt idx="3815">
                  <c:v/>
                </c:pt>
                <c:pt idx="3816">
                  <c:v/>
                </c:pt>
                <c:pt idx="3817">
                  <c:v/>
                </c:pt>
                <c:pt idx="3818">
                  <c:v/>
                </c:pt>
                <c:pt idx="3819">
                  <c:v/>
                </c:pt>
                <c:pt idx="3820">
                  <c:v/>
                </c:pt>
                <c:pt idx="3821">
                  <c:v/>
                </c:pt>
                <c:pt idx="3822">
                  <c:v/>
                </c:pt>
                <c:pt idx="3823">
                  <c:v/>
                </c:pt>
                <c:pt idx="3824">
                  <c:v/>
                </c:pt>
                <c:pt idx="3825">
                  <c:v/>
                </c:pt>
                <c:pt idx="3826">
                  <c:v/>
                </c:pt>
                <c:pt idx="3827">
                  <c:v/>
                </c:pt>
                <c:pt idx="3828">
                  <c:v/>
                </c:pt>
                <c:pt idx="3829">
                  <c:v/>
                </c:pt>
                <c:pt idx="3830">
                  <c:v/>
                </c:pt>
                <c:pt idx="3831">
                  <c:v/>
                </c:pt>
                <c:pt idx="3832">
                  <c:v/>
                </c:pt>
                <c:pt idx="3833">
                  <c:v/>
                </c:pt>
                <c:pt idx="3834">
                  <c:v/>
                </c:pt>
                <c:pt idx="3835">
                  <c:v/>
                </c:pt>
                <c:pt idx="3836">
                  <c:v/>
                </c:pt>
                <c:pt idx="3837">
                  <c:v/>
                </c:pt>
                <c:pt idx="3838">
                  <c:v/>
                </c:pt>
                <c:pt idx="3839">
                  <c:v/>
                </c:pt>
                <c:pt idx="3840">
                  <c:v/>
                </c:pt>
                <c:pt idx="3841">
                  <c:v/>
                </c:pt>
                <c:pt idx="3842">
                  <c:v/>
                </c:pt>
                <c:pt idx="3843">
                  <c:v/>
                </c:pt>
                <c:pt idx="3844">
                  <c:v/>
                </c:pt>
                <c:pt idx="3845">
                  <c:v/>
                </c:pt>
                <c:pt idx="3846">
                  <c:v/>
                </c:pt>
                <c:pt idx="3847">
                  <c:v/>
                </c:pt>
                <c:pt idx="3848">
                  <c:v/>
                </c:pt>
                <c:pt idx="3849">
                  <c:v/>
                </c:pt>
                <c:pt idx="3850">
                  <c:v/>
                </c:pt>
                <c:pt idx="3851">
                  <c:v/>
                </c:pt>
                <c:pt idx="3852">
                  <c:v/>
                </c:pt>
                <c:pt idx="3853">
                  <c:v/>
                </c:pt>
                <c:pt idx="3854">
                  <c:v/>
                </c:pt>
                <c:pt idx="3855">
                  <c:v/>
                </c:pt>
                <c:pt idx="3856">
                  <c:v/>
                </c:pt>
                <c:pt idx="3857">
                  <c:v/>
                </c:pt>
                <c:pt idx="3858">
                  <c:v/>
                </c:pt>
                <c:pt idx="3859">
                  <c:v/>
                </c:pt>
                <c:pt idx="3860">
                  <c:v/>
                </c:pt>
                <c:pt idx="3861">
                  <c:v/>
                </c:pt>
                <c:pt idx="3862">
                  <c:v/>
                </c:pt>
                <c:pt idx="3863">
                  <c:v/>
                </c:pt>
                <c:pt idx="3864">
                  <c:v/>
                </c:pt>
                <c:pt idx="3865">
                  <c:v/>
                </c:pt>
                <c:pt idx="3866">
                  <c:v/>
                </c:pt>
                <c:pt idx="3867">
                  <c:v/>
                </c:pt>
                <c:pt idx="3868">
                  <c:v/>
                </c:pt>
                <c:pt idx="3869">
                  <c:v/>
                </c:pt>
                <c:pt idx="3870">
                  <c:v/>
                </c:pt>
                <c:pt idx="3871">
                  <c:v/>
                </c:pt>
                <c:pt idx="3872">
                  <c:v/>
                </c:pt>
                <c:pt idx="3873">
                  <c:v/>
                </c:pt>
                <c:pt idx="3874">
                  <c:v/>
                </c:pt>
                <c:pt idx="3875">
                  <c:v/>
                </c:pt>
                <c:pt idx="3876">
                  <c:v/>
                </c:pt>
                <c:pt idx="3877">
                  <c:v/>
                </c:pt>
                <c:pt idx="3878">
                  <c:v/>
                </c:pt>
                <c:pt idx="3879">
                  <c:v/>
                </c:pt>
                <c:pt idx="3880">
                  <c:v/>
                </c:pt>
                <c:pt idx="3881">
                  <c:v/>
                </c:pt>
                <c:pt idx="3882">
                  <c:v/>
                </c:pt>
                <c:pt idx="3883">
                  <c:v/>
                </c:pt>
                <c:pt idx="3884">
                  <c:v/>
                </c:pt>
                <c:pt idx="3885">
                  <c:v/>
                </c:pt>
                <c:pt idx="3886">
                  <c:v/>
                </c:pt>
                <c:pt idx="3887">
                  <c:v/>
                </c:pt>
                <c:pt idx="3888">
                  <c:v/>
                </c:pt>
                <c:pt idx="3889">
                  <c:v/>
                </c:pt>
                <c:pt idx="3890">
                  <c:v/>
                </c:pt>
                <c:pt idx="3891">
                  <c:v/>
                </c:pt>
                <c:pt idx="3892">
                  <c:v/>
                </c:pt>
                <c:pt idx="3893">
                  <c:v/>
                </c:pt>
                <c:pt idx="3894">
                  <c:v/>
                </c:pt>
                <c:pt idx="3895">
                  <c:v/>
                </c:pt>
                <c:pt idx="3896">
                  <c:v/>
                </c:pt>
                <c:pt idx="3897">
                  <c:v/>
                </c:pt>
                <c:pt idx="3898">
                  <c:v/>
                </c:pt>
                <c:pt idx="3899">
                  <c:v/>
                </c:pt>
                <c:pt idx="3900">
                  <c:v/>
                </c:pt>
                <c:pt idx="3901">
                  <c:v/>
                </c:pt>
                <c:pt idx="3902">
                  <c:v/>
                </c:pt>
                <c:pt idx="3903">
                  <c:v/>
                </c:pt>
                <c:pt idx="3904">
                  <c:v/>
                </c:pt>
                <c:pt idx="3905">
                  <c:v/>
                </c:pt>
                <c:pt idx="3906">
                  <c:v/>
                </c:pt>
                <c:pt idx="3907">
                  <c:v/>
                </c:pt>
                <c:pt idx="3908">
                  <c:v/>
                </c:pt>
                <c:pt idx="3909">
                  <c:v/>
                </c:pt>
                <c:pt idx="3910">
                  <c:v/>
                </c:pt>
                <c:pt idx="3911">
                  <c:v/>
                </c:pt>
                <c:pt idx="3912">
                  <c:v/>
                </c:pt>
                <c:pt idx="3913">
                  <c:v/>
                </c:pt>
                <c:pt idx="3914">
                  <c:v/>
                </c:pt>
                <c:pt idx="3915">
                  <c:v/>
                </c:pt>
                <c:pt idx="3916">
                  <c:v/>
                </c:pt>
                <c:pt idx="3917">
                  <c:v/>
                </c:pt>
                <c:pt idx="3918">
                  <c:v/>
                </c:pt>
                <c:pt idx="3919">
                  <c:v/>
                </c:pt>
                <c:pt idx="3920">
                  <c:v/>
                </c:pt>
                <c:pt idx="3921">
                  <c:v/>
                </c:pt>
                <c:pt idx="3922">
                  <c:v/>
                </c:pt>
                <c:pt idx="3923">
                  <c:v/>
                </c:pt>
                <c:pt idx="3924">
                  <c:v/>
                </c:pt>
                <c:pt idx="3925">
                  <c:v/>
                </c:pt>
                <c:pt idx="3926">
                  <c:v/>
                </c:pt>
                <c:pt idx="3927">
                  <c:v/>
                </c:pt>
                <c:pt idx="3928">
                  <c:v/>
                </c:pt>
                <c:pt idx="3929">
                  <c:v/>
                </c:pt>
                <c:pt idx="3930">
                  <c:v/>
                </c:pt>
                <c:pt idx="3931">
                  <c:v/>
                </c:pt>
                <c:pt idx="3932">
                  <c:v/>
                </c:pt>
                <c:pt idx="3933">
                  <c:v/>
                </c:pt>
                <c:pt idx="3934">
                  <c:v/>
                </c:pt>
                <c:pt idx="3935">
                  <c:v/>
                </c:pt>
                <c:pt idx="3936">
                  <c:v/>
                </c:pt>
                <c:pt idx="3937">
                  <c:v/>
                </c:pt>
                <c:pt idx="3938">
                  <c:v/>
                </c:pt>
                <c:pt idx="3939">
                  <c:v/>
                </c:pt>
                <c:pt idx="3940">
                  <c:v/>
                </c:pt>
                <c:pt idx="3941">
                  <c:v/>
                </c:pt>
                <c:pt idx="3942">
                  <c:v/>
                </c:pt>
                <c:pt idx="3943">
                  <c:v/>
                </c:pt>
                <c:pt idx="3944">
                  <c:v/>
                </c:pt>
                <c:pt idx="3945">
                  <c:v/>
                </c:pt>
                <c:pt idx="3946">
                  <c:v/>
                </c:pt>
                <c:pt idx="3947">
                  <c:v/>
                </c:pt>
                <c:pt idx="3948">
                  <c:v/>
                </c:pt>
                <c:pt idx="3949">
                  <c:v/>
                </c:pt>
                <c:pt idx="3950">
                  <c:v/>
                </c:pt>
                <c:pt idx="3951">
                  <c:v/>
                </c:pt>
                <c:pt idx="3952">
                  <c:v/>
                </c:pt>
                <c:pt idx="3953">
                  <c:v/>
                </c:pt>
                <c:pt idx="3954">
                  <c:v/>
                </c:pt>
                <c:pt idx="3955">
                  <c:v/>
                </c:pt>
                <c:pt idx="3956">
                  <c:v/>
                </c:pt>
                <c:pt idx="3957">
                  <c:v/>
                </c:pt>
                <c:pt idx="3958">
                  <c:v/>
                </c:pt>
                <c:pt idx="3959">
                  <c:v/>
                </c:pt>
                <c:pt idx="3960">
                  <c:v/>
                </c:pt>
                <c:pt idx="3961">
                  <c:v/>
                </c:pt>
                <c:pt idx="3962">
                  <c:v/>
                </c:pt>
                <c:pt idx="3963">
                  <c:v/>
                </c:pt>
                <c:pt idx="3964">
                  <c:v/>
                </c:pt>
                <c:pt idx="3965">
                  <c:v/>
                </c:pt>
                <c:pt idx="3966">
                  <c:v/>
                </c:pt>
                <c:pt idx="3967">
                  <c:v/>
                </c:pt>
                <c:pt idx="3968">
                  <c:v/>
                </c:pt>
                <c:pt idx="3969">
                  <c:v/>
                </c:pt>
                <c:pt idx="3970">
                  <c:v/>
                </c:pt>
                <c:pt idx="3971">
                  <c:v/>
                </c:pt>
                <c:pt idx="3972">
                  <c:v/>
                </c:pt>
                <c:pt idx="3973">
                  <c:v/>
                </c:pt>
                <c:pt idx="3974">
                  <c:v/>
                </c:pt>
                <c:pt idx="3975">
                  <c:v/>
                </c:pt>
                <c:pt idx="3976">
                  <c:v/>
                </c:pt>
                <c:pt idx="3977">
                  <c:v/>
                </c:pt>
                <c:pt idx="3978">
                  <c:v/>
                </c:pt>
                <c:pt idx="3979">
                  <c:v/>
                </c:pt>
                <c:pt idx="3980">
                  <c:v/>
                </c:pt>
                <c:pt idx="3981">
                  <c:v/>
                </c:pt>
                <c:pt idx="3982">
                  <c:v/>
                </c:pt>
                <c:pt idx="3983">
                  <c:v/>
                </c:pt>
                <c:pt idx="3984">
                  <c:v/>
                </c:pt>
                <c:pt idx="3985">
                  <c:v/>
                </c:pt>
                <c:pt idx="3986">
                  <c:v/>
                </c:pt>
                <c:pt idx="3987">
                  <c:v/>
                </c:pt>
                <c:pt idx="3988">
                  <c:v/>
                </c:pt>
                <c:pt idx="3989">
                  <c:v/>
                </c:pt>
                <c:pt idx="3990">
                  <c:v/>
                </c:pt>
                <c:pt idx="3991">
                  <c:v/>
                </c:pt>
                <c:pt idx="3992">
                  <c:v/>
                </c:pt>
                <c:pt idx="3993">
                  <c:v/>
                </c:pt>
                <c:pt idx="3994">
                  <c:v/>
                </c:pt>
                <c:pt idx="3995">
                  <c:v/>
                </c:pt>
                <c:pt idx="3996">
                  <c:v/>
                </c:pt>
                <c:pt idx="3997">
                  <c:v/>
                </c:pt>
                <c:pt idx="3998">
                  <c:v/>
                </c:pt>
                <c:pt idx="3999">
                  <c:v/>
                </c:pt>
                <c:pt idx="4000">
                  <c:v/>
                </c:pt>
                <c:pt idx="4001">
                  <c:v/>
                </c:pt>
                <c:pt idx="4002">
                  <c:v/>
                </c:pt>
                <c:pt idx="4003">
                  <c:v/>
                </c:pt>
                <c:pt idx="4004">
                  <c:v/>
                </c:pt>
                <c:pt idx="4005">
                  <c:v/>
                </c:pt>
                <c:pt idx="4006">
                  <c:v/>
                </c:pt>
                <c:pt idx="4007">
                  <c:v/>
                </c:pt>
                <c:pt idx="4008">
                  <c:v/>
                </c:pt>
                <c:pt idx="4009">
                  <c:v/>
                </c:pt>
                <c:pt idx="4010">
                  <c:v/>
                </c:pt>
                <c:pt idx="4011">
                  <c:v/>
                </c:pt>
                <c:pt idx="4012">
                  <c:v/>
                </c:pt>
                <c:pt idx="4013">
                  <c:v/>
                </c:pt>
                <c:pt idx="4014">
                  <c:v/>
                </c:pt>
                <c:pt idx="4015">
                  <c:v/>
                </c:pt>
                <c:pt idx="4016">
                  <c:v/>
                </c:pt>
                <c:pt idx="4017">
                  <c:v/>
                </c:pt>
                <c:pt idx="4018">
                  <c:v/>
                </c:pt>
                <c:pt idx="4019">
                  <c:v/>
                </c:pt>
                <c:pt idx="4020">
                  <c:v/>
                </c:pt>
                <c:pt idx="4021">
                  <c:v/>
                </c:pt>
                <c:pt idx="4022">
                  <c:v/>
                </c:pt>
                <c:pt idx="4023">
                  <c:v/>
                </c:pt>
                <c:pt idx="4024">
                  <c:v/>
                </c:pt>
                <c:pt idx="4025">
                  <c:v/>
                </c:pt>
                <c:pt idx="4026">
                  <c:v/>
                </c:pt>
                <c:pt idx="4027">
                  <c:v/>
                </c:pt>
                <c:pt idx="4028">
                  <c:v/>
                </c:pt>
                <c:pt idx="4029">
                  <c:v/>
                </c:pt>
                <c:pt idx="4030">
                  <c:v/>
                </c:pt>
                <c:pt idx="4031">
                  <c:v/>
                </c:pt>
                <c:pt idx="4032">
                  <c:v/>
                </c:pt>
                <c:pt idx="4033">
                  <c:v/>
                </c:pt>
                <c:pt idx="4034">
                  <c:v/>
                </c:pt>
                <c:pt idx="4035">
                  <c:v/>
                </c:pt>
                <c:pt idx="4036">
                  <c:v/>
                </c:pt>
                <c:pt idx="4037">
                  <c:v/>
                </c:pt>
                <c:pt idx="4038">
                  <c:v/>
                </c:pt>
                <c:pt idx="4039">
                  <c:v/>
                </c:pt>
                <c:pt idx="4040">
                  <c:v/>
                </c:pt>
                <c:pt idx="4041">
                  <c:v/>
                </c:pt>
                <c:pt idx="4042">
                  <c:v/>
                </c:pt>
                <c:pt idx="4043">
                  <c:v/>
                </c:pt>
                <c:pt idx="4044">
                  <c:v/>
                </c:pt>
                <c:pt idx="4045">
                  <c:v/>
                </c:pt>
                <c:pt idx="4046">
                  <c:v/>
                </c:pt>
                <c:pt idx="4047">
                  <c:v/>
                </c:pt>
                <c:pt idx="4048">
                  <c:v/>
                </c:pt>
                <c:pt idx="4049">
                  <c:v/>
                </c:pt>
                <c:pt idx="4050">
                  <c:v/>
                </c:pt>
                <c:pt idx="4051">
                  <c:v/>
                </c:pt>
                <c:pt idx="4052">
                  <c:v/>
                </c:pt>
                <c:pt idx="4053">
                  <c:v/>
                </c:pt>
                <c:pt idx="4054">
                  <c:v/>
                </c:pt>
                <c:pt idx="4055">
                  <c:v/>
                </c:pt>
                <c:pt idx="4056">
                  <c:v/>
                </c:pt>
                <c:pt idx="4057">
                  <c:v/>
                </c:pt>
                <c:pt idx="4058">
                  <c:v/>
                </c:pt>
                <c:pt idx="4059">
                  <c:v/>
                </c:pt>
                <c:pt idx="4060">
                  <c:v/>
                </c:pt>
                <c:pt idx="4061">
                  <c:v/>
                </c:pt>
                <c:pt idx="4062">
                  <c:v/>
                </c:pt>
                <c:pt idx="4063">
                  <c:v/>
                </c:pt>
                <c:pt idx="4064">
                  <c:v/>
                </c:pt>
                <c:pt idx="4065">
                  <c:v/>
                </c:pt>
                <c:pt idx="4066">
                  <c:v/>
                </c:pt>
                <c:pt idx="4067">
                  <c:v/>
                </c:pt>
                <c:pt idx="4068">
                  <c:v/>
                </c:pt>
                <c:pt idx="4069">
                  <c:v/>
                </c:pt>
                <c:pt idx="4070">
                  <c:v/>
                </c:pt>
                <c:pt idx="4071">
                  <c:v/>
                </c:pt>
                <c:pt idx="4072">
                  <c:v/>
                </c:pt>
                <c:pt idx="4073">
                  <c:v/>
                </c:pt>
                <c:pt idx="4074">
                  <c:v/>
                </c:pt>
                <c:pt idx="4075">
                  <c:v/>
                </c:pt>
                <c:pt idx="4076">
                  <c:v/>
                </c:pt>
                <c:pt idx="4077">
                  <c:v/>
                </c:pt>
                <c:pt idx="4078">
                  <c:v/>
                </c:pt>
                <c:pt idx="4079">
                  <c:v/>
                </c:pt>
                <c:pt idx="4080">
                  <c:v/>
                </c:pt>
                <c:pt idx="4081">
                  <c:v/>
                </c:pt>
                <c:pt idx="4082">
                  <c:v/>
                </c:pt>
                <c:pt idx="4083">
                  <c:v/>
                </c:pt>
                <c:pt idx="4084">
                  <c:v/>
                </c:pt>
                <c:pt idx="4085">
                  <c:v/>
                </c:pt>
                <c:pt idx="4086">
                  <c:v/>
                </c:pt>
                <c:pt idx="4087">
                  <c:v/>
                </c:pt>
                <c:pt idx="4088">
                  <c:v/>
                </c:pt>
                <c:pt idx="4089">
                  <c:v/>
                </c:pt>
                <c:pt idx="4090">
                  <c:v/>
                </c:pt>
                <c:pt idx="4091">
                  <c:v/>
                </c:pt>
                <c:pt idx="4092">
                  <c:v/>
                </c:pt>
                <c:pt idx="4093">
                  <c:v/>
                </c:pt>
                <c:pt idx="4094">
                  <c:v/>
                </c:pt>
                <c:pt idx="4095">
                  <c:v/>
                </c:pt>
                <c:pt idx="4096">
                  <c:v/>
                </c:pt>
                <c:pt idx="4097">
                  <c:v/>
                </c:pt>
                <c:pt idx="4098">
                  <c:v/>
                </c:pt>
                <c:pt idx="4099">
                  <c:v/>
                </c:pt>
                <c:pt idx="4100">
                  <c:v/>
                </c:pt>
                <c:pt idx="4101">
                  <c:v/>
                </c:pt>
                <c:pt idx="4102">
                  <c:v/>
                </c:pt>
                <c:pt idx="4103">
                  <c:v/>
                </c:pt>
                <c:pt idx="4104">
                  <c:v/>
                </c:pt>
                <c:pt idx="4105">
                  <c:v/>
                </c:pt>
                <c:pt idx="4106">
                  <c:v/>
                </c:pt>
                <c:pt idx="4107">
                  <c:v/>
                </c:pt>
                <c:pt idx="4108">
                  <c:v/>
                </c:pt>
                <c:pt idx="4109">
                  <c:v/>
                </c:pt>
                <c:pt idx="4110">
                  <c:v/>
                </c:pt>
                <c:pt idx="4111">
                  <c:v/>
                </c:pt>
                <c:pt idx="4112">
                  <c:v/>
                </c:pt>
                <c:pt idx="4113">
                  <c:v/>
                </c:pt>
                <c:pt idx="4114">
                  <c:v/>
                </c:pt>
                <c:pt idx="4115">
                  <c:v/>
                </c:pt>
                <c:pt idx="4116">
                  <c:v/>
                </c:pt>
                <c:pt idx="4117">
                  <c:v/>
                </c:pt>
                <c:pt idx="4118">
                  <c:v/>
                </c:pt>
                <c:pt idx="4119">
                  <c:v/>
                </c:pt>
                <c:pt idx="4120">
                  <c:v/>
                </c:pt>
                <c:pt idx="4121">
                  <c:v/>
                </c:pt>
                <c:pt idx="4122">
                  <c:v/>
                </c:pt>
                <c:pt idx="4123">
                  <c:v/>
                </c:pt>
                <c:pt idx="4124">
                  <c:v/>
                </c:pt>
                <c:pt idx="4125">
                  <c:v/>
                </c:pt>
                <c:pt idx="4126">
                  <c:v/>
                </c:pt>
                <c:pt idx="4127">
                  <c:v/>
                </c:pt>
                <c:pt idx="4128">
                  <c:v/>
                </c:pt>
                <c:pt idx="4129">
                  <c:v/>
                </c:pt>
                <c:pt idx="4130">
                  <c:v/>
                </c:pt>
                <c:pt idx="4131">
                  <c:v/>
                </c:pt>
                <c:pt idx="4132">
                  <c:v/>
                </c:pt>
                <c:pt idx="4133">
                  <c:v/>
                </c:pt>
                <c:pt idx="4134">
                  <c:v/>
                </c:pt>
                <c:pt idx="4135">
                  <c:v/>
                </c:pt>
                <c:pt idx="4136">
                  <c:v/>
                </c:pt>
                <c:pt idx="4137">
                  <c:v/>
                </c:pt>
                <c:pt idx="4138">
                  <c:v/>
                </c:pt>
                <c:pt idx="4139">
                  <c:v/>
                </c:pt>
                <c:pt idx="4140">
                  <c:v/>
                </c:pt>
                <c:pt idx="4141">
                  <c:v/>
                </c:pt>
                <c:pt idx="4142">
                  <c:v/>
                </c:pt>
                <c:pt idx="4143">
                  <c:v/>
                </c:pt>
                <c:pt idx="4144">
                  <c:v/>
                </c:pt>
                <c:pt idx="4145">
                  <c:v/>
                </c:pt>
                <c:pt idx="4146">
                  <c:v/>
                </c:pt>
                <c:pt idx="4147">
                  <c:v/>
                </c:pt>
                <c:pt idx="4148">
                  <c:v/>
                </c:pt>
                <c:pt idx="4149">
                  <c:v/>
                </c:pt>
                <c:pt idx="4150">
                  <c:v/>
                </c:pt>
                <c:pt idx="4151">
                  <c:v/>
                </c:pt>
                <c:pt idx="4152">
                  <c:v/>
                </c:pt>
                <c:pt idx="4153">
                  <c:v/>
                </c:pt>
                <c:pt idx="4154">
                  <c:v/>
                </c:pt>
                <c:pt idx="4155">
                  <c:v/>
                </c:pt>
                <c:pt idx="4156">
                  <c:v/>
                </c:pt>
                <c:pt idx="4157">
                  <c:v/>
                </c:pt>
                <c:pt idx="4158">
                  <c:v/>
                </c:pt>
                <c:pt idx="4159">
                  <c:v/>
                </c:pt>
                <c:pt idx="4160">
                  <c:v/>
                </c:pt>
                <c:pt idx="4161">
                  <c:v/>
                </c:pt>
                <c:pt idx="4162">
                  <c:v/>
                </c:pt>
                <c:pt idx="4163">
                  <c:v/>
                </c:pt>
                <c:pt idx="4164">
                  <c:v/>
                </c:pt>
                <c:pt idx="4165">
                  <c:v/>
                </c:pt>
                <c:pt idx="4166">
                  <c:v/>
                </c:pt>
                <c:pt idx="4167">
                  <c:v/>
                </c:pt>
                <c:pt idx="4168">
                  <c:v/>
                </c:pt>
                <c:pt idx="4169">
                  <c:v/>
                </c:pt>
                <c:pt idx="4170">
                  <c:v/>
                </c:pt>
                <c:pt idx="4171">
                  <c:v/>
                </c:pt>
                <c:pt idx="4172">
                  <c:v/>
                </c:pt>
                <c:pt idx="4173">
                  <c:v/>
                </c:pt>
                <c:pt idx="4174">
                  <c:v/>
                </c:pt>
                <c:pt idx="4175">
                  <c:v/>
                </c:pt>
                <c:pt idx="4176">
                  <c:v/>
                </c:pt>
                <c:pt idx="4177">
                  <c:v/>
                </c:pt>
                <c:pt idx="4178">
                  <c:v/>
                </c:pt>
                <c:pt idx="4179">
                  <c:v/>
                </c:pt>
                <c:pt idx="4180">
                  <c:v/>
                </c:pt>
                <c:pt idx="4181">
                  <c:v/>
                </c:pt>
                <c:pt idx="4182">
                  <c:v/>
                </c:pt>
                <c:pt idx="4183">
                  <c:v/>
                </c:pt>
                <c:pt idx="4184">
                  <c:v/>
                </c:pt>
                <c:pt idx="4185">
                  <c:v/>
                </c:pt>
                <c:pt idx="4186">
                  <c:v/>
                </c:pt>
                <c:pt idx="4187">
                  <c:v/>
                </c:pt>
                <c:pt idx="4188">
                  <c:v/>
                </c:pt>
                <c:pt idx="4189">
                  <c:v/>
                </c:pt>
                <c:pt idx="4190">
                  <c:v/>
                </c:pt>
                <c:pt idx="4191">
                  <c:v/>
                </c:pt>
                <c:pt idx="4192">
                  <c:v/>
                </c:pt>
                <c:pt idx="4193">
                  <c:v/>
                </c:pt>
                <c:pt idx="4194">
                  <c:v/>
                </c:pt>
                <c:pt idx="4195">
                  <c:v/>
                </c:pt>
                <c:pt idx="4196">
                  <c:v/>
                </c:pt>
                <c:pt idx="4197">
                  <c:v/>
                </c:pt>
                <c:pt idx="4198">
                  <c:v/>
                </c:pt>
                <c:pt idx="4199">
                  <c:v/>
                </c:pt>
                <c:pt idx="4200">
                  <c:v>1</c:v>
                </c:pt>
                <c:pt idx="4201">
                  <c:v>1</c:v>
                </c:pt>
                <c:pt idx="4202">
                  <c:v>2</c:v>
                </c:pt>
                <c:pt idx="4203">
                  <c:v>1</c:v>
                </c:pt>
                <c:pt idx="4204">
                  <c:v>2</c:v>
                </c:pt>
                <c:pt idx="4205">
                  <c:v>2</c:v>
                </c:pt>
                <c:pt idx="4206">
                  <c:v>3</c:v>
                </c:pt>
                <c:pt idx="4207">
                  <c:v>2</c:v>
                </c:pt>
                <c:pt idx="4208">
                  <c:v>4</c:v>
                </c:pt>
                <c:pt idx="4209">
                  <c:v>3</c:v>
                </c:pt>
                <c:pt idx="4210">
                  <c:v>3</c:v>
                </c:pt>
                <c:pt idx="4211">
                  <c:v>2</c:v>
                </c:pt>
                <c:pt idx="4212">
                  <c:v>3</c:v>
                </c:pt>
                <c:pt idx="4213">
                  <c:v>1</c:v>
                </c:pt>
                <c:pt idx="4214">
                  <c:v>1</c:v>
                </c:pt>
                <c:pt idx="4215">
                  <c:v>2</c:v>
                </c:pt>
                <c:pt idx="4216">
                  <c:v>3</c:v>
                </c:pt>
                <c:pt idx="4217">
                  <c:v>1</c:v>
                </c:pt>
                <c:pt idx="4218">
                  <c:v>4</c:v>
                </c:pt>
                <c:pt idx="4219">
                  <c:v>2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3</c:v>
                </c:pt>
                <c:pt idx="4224">
                  <c:v>4</c:v>
                </c:pt>
                <c:pt idx="4225">
                  <c:v>5</c:v>
                </c:pt>
                <c:pt idx="4226">
                  <c:v>1</c:v>
                </c:pt>
                <c:pt idx="4227">
                  <c:v>4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4</c:v>
                </c:pt>
                <c:pt idx="4232">
                  <c:v>1</c:v>
                </c:pt>
                <c:pt idx="4233">
                  <c:v>1</c:v>
                </c:pt>
                <c:pt idx="4234">
                  <c:v>2</c:v>
                </c:pt>
                <c:pt idx="4235">
                  <c:v>2</c:v>
                </c:pt>
                <c:pt idx="4236">
                  <c:v>2</c:v>
                </c:pt>
                <c:pt idx="4237">
                  <c:v>1</c:v>
                </c:pt>
                <c:pt idx="4238">
                  <c:v>3</c:v>
                </c:pt>
                <c:pt idx="4239">
                  <c:v>3</c:v>
                </c:pt>
                <c:pt idx="4240">
                  <c:v>3</c:v>
                </c:pt>
                <c:pt idx="4241">
                  <c:v>1</c:v>
                </c:pt>
                <c:pt idx="4242">
                  <c:v>2</c:v>
                </c:pt>
                <c:pt idx="4243">
                  <c:v>2</c:v>
                </c:pt>
                <c:pt idx="4244">
                  <c:v>2</c:v>
                </c:pt>
                <c:pt idx="4245">
                  <c:v>1</c:v>
                </c:pt>
                <c:pt idx="4246">
                  <c:v>4</c:v>
                </c:pt>
                <c:pt idx="4247">
                  <c:v>2</c:v>
                </c:pt>
                <c:pt idx="4248">
                  <c:v>1</c:v>
                </c:pt>
                <c:pt idx="4249">
                  <c:v>2</c:v>
                </c:pt>
                <c:pt idx="4250">
                  <c:v>3</c:v>
                </c:pt>
                <c:pt idx="4251">
                  <c:v>2</c:v>
                </c:pt>
                <c:pt idx="4252">
                  <c:v>3</c:v>
                </c:pt>
                <c:pt idx="4253">
                  <c:v>1</c:v>
                </c:pt>
                <c:pt idx="4254">
                  <c:v>1</c:v>
                </c:pt>
                <c:pt idx="4255">
                  <c:v>3</c:v>
                </c:pt>
                <c:pt idx="4256">
                  <c:v>3</c:v>
                </c:pt>
                <c:pt idx="4257">
                  <c:v>2</c:v>
                </c:pt>
                <c:pt idx="4258">
                  <c:v>2</c:v>
                </c:pt>
                <c:pt idx="4259">
                  <c:v>1</c:v>
                </c:pt>
                <c:pt idx="4260">
                  <c:v>2</c:v>
                </c:pt>
                <c:pt idx="4261">
                  <c:v>5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2</c:v>
                </c:pt>
                <c:pt idx="4266">
                  <c:v>2</c:v>
                </c:pt>
                <c:pt idx="4267">
                  <c:v>2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3</c:v>
                </c:pt>
                <c:pt idx="4272">
                  <c:v>1</c:v>
                </c:pt>
                <c:pt idx="4273">
                  <c:v>2</c:v>
                </c:pt>
                <c:pt idx="4274">
                  <c:v>1</c:v>
                </c:pt>
                <c:pt idx="4275">
                  <c:v>2</c:v>
                </c:pt>
                <c:pt idx="4276">
                  <c:v>2</c:v>
                </c:pt>
                <c:pt idx="4277">
                  <c:v>3</c:v>
                </c:pt>
                <c:pt idx="4278">
                  <c:v>2</c:v>
                </c:pt>
                <c:pt idx="4279">
                  <c:v>1</c:v>
                </c:pt>
                <c:pt idx="4280">
                  <c:v>2</c:v>
                </c:pt>
                <c:pt idx="4281">
                  <c:v>1</c:v>
                </c:pt>
                <c:pt idx="4282">
                  <c:v/>
                </c:pt>
                <c:pt idx="4283">
                  <c:v>1</c:v>
                </c:pt>
                <c:pt idx="4284">
                  <c:v/>
                </c:pt>
                <c:pt idx="4285">
                  <c:v>2</c:v>
                </c:pt>
                <c:pt idx="4286">
                  <c:v>1</c:v>
                </c:pt>
                <c:pt idx="4287">
                  <c:v>3</c:v>
                </c:pt>
                <c:pt idx="4288">
                  <c:v>1</c:v>
                </c:pt>
                <c:pt idx="4289">
                  <c:v>2</c:v>
                </c:pt>
                <c:pt idx="4290">
                  <c:v>1</c:v>
                </c:pt>
                <c:pt idx="4291">
                  <c:v>4</c:v>
                </c:pt>
                <c:pt idx="4292">
                  <c:v>1</c:v>
                </c:pt>
                <c:pt idx="4293">
                  <c:v>3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5</c:v>
                </c:pt>
                <c:pt idx="4298">
                  <c:v>2</c:v>
                </c:pt>
                <c:pt idx="4299">
                  <c:v>1</c:v>
                </c:pt>
                <c:pt idx="4300">
                  <c:v>3</c:v>
                </c:pt>
                <c:pt idx="4301">
                  <c:v>2</c:v>
                </c:pt>
                <c:pt idx="4302">
                  <c:v>1</c:v>
                </c:pt>
                <c:pt idx="4303">
                  <c:v>4</c:v>
                </c:pt>
                <c:pt idx="4304">
                  <c:v>1</c:v>
                </c:pt>
                <c:pt idx="4305">
                  <c:v>3</c:v>
                </c:pt>
                <c:pt idx="4306">
                  <c:v>1</c:v>
                </c:pt>
                <c:pt idx="4307">
                  <c:v>1</c:v>
                </c:pt>
                <c:pt idx="4308">
                  <c:v>4</c:v>
                </c:pt>
                <c:pt idx="4309">
                  <c:v>1</c:v>
                </c:pt>
                <c:pt idx="4310">
                  <c:v>3</c:v>
                </c:pt>
                <c:pt idx="4311">
                  <c:v>4</c:v>
                </c:pt>
                <c:pt idx="4312">
                  <c:v>1</c:v>
                </c:pt>
                <c:pt idx="4313">
                  <c:v>3</c:v>
                </c:pt>
                <c:pt idx="4314">
                  <c:v>4</c:v>
                </c:pt>
                <c:pt idx="4315">
                  <c:v>5</c:v>
                </c:pt>
                <c:pt idx="4316">
                  <c:v>2</c:v>
                </c:pt>
                <c:pt idx="4317">
                  <c:v>2</c:v>
                </c:pt>
                <c:pt idx="4318">
                  <c:v>1</c:v>
                </c:pt>
                <c:pt idx="4319">
                  <c:v/>
                </c:pt>
                <c:pt idx="4320">
                  <c:v>2</c:v>
                </c:pt>
                <c:pt idx="4321">
                  <c:v/>
                </c:pt>
                <c:pt idx="4322">
                  <c:v>2</c:v>
                </c:pt>
                <c:pt idx="4323">
                  <c:v>1</c:v>
                </c:pt>
                <c:pt idx="4324">
                  <c:v>2</c:v>
                </c:pt>
                <c:pt idx="4325">
                  <c:v>3</c:v>
                </c:pt>
                <c:pt idx="4326">
                  <c:v/>
                </c:pt>
                <c:pt idx="4327">
                  <c:v>4</c:v>
                </c:pt>
                <c:pt idx="4328">
                  <c:v>1</c:v>
                </c:pt>
                <c:pt idx="4329">
                  <c:v>2</c:v>
                </c:pt>
                <c:pt idx="4330">
                  <c:v>2</c:v>
                </c:pt>
                <c:pt idx="4331">
                  <c:v>3</c:v>
                </c:pt>
                <c:pt idx="4332">
                  <c:v/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/>
                </c:pt>
                <c:pt idx="4340">
                  <c:v>3</c:v>
                </c:pt>
                <c:pt idx="4341">
                  <c:v/>
                </c:pt>
                <c:pt idx="4342">
                  <c:v/>
                </c:pt>
                <c:pt idx="4343">
                  <c:v/>
                </c:pt>
                <c:pt idx="4344">
                  <c:v/>
                </c:pt>
                <c:pt idx="4345">
                  <c:v/>
                </c:pt>
                <c:pt idx="4346">
                  <c:v/>
                </c:pt>
                <c:pt idx="4347">
                  <c:v/>
                </c:pt>
                <c:pt idx="4348">
                  <c:v/>
                </c:pt>
                <c:pt idx="4349">
                  <c:v/>
                </c:pt>
                <c:pt idx="4350">
                  <c:v/>
                </c:pt>
                <c:pt idx="4351">
                  <c:v/>
                </c:pt>
                <c:pt idx="4352">
                  <c:v/>
                </c:pt>
                <c:pt idx="4353">
                  <c:v/>
                </c:pt>
                <c:pt idx="4354">
                  <c:v/>
                </c:pt>
                <c:pt idx="4355">
                  <c:v/>
                </c:pt>
                <c:pt idx="4356">
                  <c:v/>
                </c:pt>
                <c:pt idx="4357">
                  <c:v/>
                </c:pt>
                <c:pt idx="4358">
                  <c:v/>
                </c:pt>
                <c:pt idx="4359">
                  <c:v/>
                </c:pt>
                <c:pt idx="4360">
                  <c:v/>
                </c:pt>
                <c:pt idx="4361">
                  <c:v/>
                </c:pt>
                <c:pt idx="4362">
                  <c:v/>
                </c:pt>
                <c:pt idx="4363">
                  <c:v/>
                </c:pt>
                <c:pt idx="4364">
                  <c:v/>
                </c:pt>
                <c:pt idx="4365">
                  <c:v/>
                </c:pt>
                <c:pt idx="4366">
                  <c:v/>
                </c:pt>
                <c:pt idx="4367">
                  <c:v/>
                </c:pt>
                <c:pt idx="4368">
                  <c:v/>
                </c:pt>
                <c:pt idx="4369">
                  <c:v/>
                </c:pt>
                <c:pt idx="4370">
                  <c:v/>
                </c:pt>
                <c:pt idx="4371">
                  <c:v/>
                </c:pt>
                <c:pt idx="4372">
                  <c:v/>
                </c:pt>
                <c:pt idx="4373">
                  <c:v/>
                </c:pt>
                <c:pt idx="4374">
                  <c:v/>
                </c:pt>
                <c:pt idx="4375">
                  <c:v/>
                </c:pt>
                <c:pt idx="4376">
                  <c:v/>
                </c:pt>
                <c:pt idx="4377">
                  <c:v/>
                </c:pt>
                <c:pt idx="4378">
                  <c:v/>
                </c:pt>
                <c:pt idx="4379">
                  <c:v/>
                </c:pt>
                <c:pt idx="4380">
                  <c:v/>
                </c:pt>
                <c:pt idx="4381">
                  <c:v/>
                </c:pt>
                <c:pt idx="4382">
                  <c:v/>
                </c:pt>
                <c:pt idx="4383">
                  <c:v/>
                </c:pt>
                <c:pt idx="4384">
                  <c:v/>
                </c:pt>
                <c:pt idx="4385">
                  <c:v/>
                </c:pt>
                <c:pt idx="4386">
                  <c:v/>
                </c:pt>
                <c:pt idx="4387">
                  <c:v/>
                </c:pt>
                <c:pt idx="4388">
                  <c:v/>
                </c:pt>
                <c:pt idx="4389">
                  <c:v/>
                </c:pt>
                <c:pt idx="4390">
                  <c:v/>
                </c:pt>
                <c:pt idx="4391">
                  <c:v/>
                </c:pt>
                <c:pt idx="4392">
                  <c:v/>
                </c:pt>
                <c:pt idx="4393">
                  <c:v/>
                </c:pt>
                <c:pt idx="4394">
                  <c:v/>
                </c:pt>
                <c:pt idx="4395">
                  <c:v/>
                </c:pt>
                <c:pt idx="4396">
                  <c:v/>
                </c:pt>
                <c:pt idx="4397">
                  <c:v/>
                </c:pt>
                <c:pt idx="4398">
                  <c:v/>
                </c:pt>
                <c:pt idx="4399">
                  <c:v/>
                </c:pt>
                <c:pt idx="4400">
                  <c:v/>
                </c:pt>
                <c:pt idx="4401">
                  <c:v/>
                </c:pt>
                <c:pt idx="4402">
                  <c:v/>
                </c:pt>
                <c:pt idx="4403">
                  <c:v/>
                </c:pt>
                <c:pt idx="4404">
                  <c:v/>
                </c:pt>
                <c:pt idx="4405">
                  <c:v/>
                </c:pt>
                <c:pt idx="4406">
                  <c:v/>
                </c:pt>
                <c:pt idx="4407">
                  <c:v/>
                </c:pt>
                <c:pt idx="4408">
                  <c:v/>
                </c:pt>
                <c:pt idx="4409">
                  <c:v/>
                </c:pt>
                <c:pt idx="4410">
                  <c:v/>
                </c:pt>
                <c:pt idx="4411">
                  <c:v/>
                </c:pt>
                <c:pt idx="4412">
                  <c:v/>
                </c:pt>
                <c:pt idx="4413">
                  <c:v/>
                </c:pt>
                <c:pt idx="4414">
                  <c:v/>
                </c:pt>
                <c:pt idx="4415">
                  <c:v/>
                </c:pt>
                <c:pt idx="4416">
                  <c:v/>
                </c:pt>
                <c:pt idx="4417">
                  <c:v/>
                </c:pt>
                <c:pt idx="4418">
                  <c:v/>
                </c:pt>
                <c:pt idx="4419">
                  <c:v/>
                </c:pt>
                <c:pt idx="4420">
                  <c:v/>
                </c:pt>
                <c:pt idx="4421">
                  <c:v/>
                </c:pt>
                <c:pt idx="4422">
                  <c:v/>
                </c:pt>
                <c:pt idx="4423">
                  <c:v/>
                </c:pt>
                <c:pt idx="4424">
                  <c:v/>
                </c:pt>
                <c:pt idx="4425">
                  <c:v/>
                </c:pt>
                <c:pt idx="4426">
                  <c:v/>
                </c:pt>
                <c:pt idx="4427">
                  <c:v/>
                </c:pt>
                <c:pt idx="4428">
                  <c:v/>
                </c:pt>
                <c:pt idx="4429">
                  <c:v/>
                </c:pt>
                <c:pt idx="4430">
                  <c:v/>
                </c:pt>
                <c:pt idx="4431">
                  <c:v/>
                </c:pt>
                <c:pt idx="4432">
                  <c:v/>
                </c:pt>
                <c:pt idx="4433">
                  <c:v/>
                </c:pt>
                <c:pt idx="4434">
                  <c:v/>
                </c:pt>
                <c:pt idx="4435">
                  <c:v/>
                </c:pt>
                <c:pt idx="4436">
                  <c:v/>
                </c:pt>
                <c:pt idx="4437">
                  <c:v/>
                </c:pt>
                <c:pt idx="4438">
                  <c:v/>
                </c:pt>
                <c:pt idx="4439">
                  <c:v/>
                </c:pt>
                <c:pt idx="4440">
                  <c:v/>
                </c:pt>
                <c:pt idx="4441">
                  <c:v/>
                </c:pt>
                <c:pt idx="4442">
                  <c:v/>
                </c:pt>
                <c:pt idx="4443">
                  <c:v/>
                </c:pt>
                <c:pt idx="4444">
                  <c:v/>
                </c:pt>
                <c:pt idx="4445">
                  <c:v/>
                </c:pt>
                <c:pt idx="4446">
                  <c:v/>
                </c:pt>
                <c:pt idx="4447">
                  <c:v/>
                </c:pt>
                <c:pt idx="4448">
                  <c:v/>
                </c:pt>
                <c:pt idx="4449">
                  <c:v/>
                </c:pt>
                <c:pt idx="4450">
                  <c:v/>
                </c:pt>
                <c:pt idx="4451">
                  <c:v/>
                </c:pt>
                <c:pt idx="4452">
                  <c:v/>
                </c:pt>
                <c:pt idx="4453">
                  <c:v/>
                </c:pt>
                <c:pt idx="4454">
                  <c:v/>
                </c:pt>
                <c:pt idx="4455">
                  <c:v/>
                </c:pt>
                <c:pt idx="4456">
                  <c:v/>
                </c:pt>
                <c:pt idx="4457">
                  <c:v/>
                </c:pt>
                <c:pt idx="4458">
                  <c:v/>
                </c:pt>
                <c:pt idx="4459">
                  <c:v/>
                </c:pt>
                <c:pt idx="4460">
                  <c:v/>
                </c:pt>
                <c:pt idx="4461">
                  <c:v/>
                </c:pt>
                <c:pt idx="4462">
                  <c:v/>
                </c:pt>
                <c:pt idx="4463">
                  <c:v/>
                </c:pt>
                <c:pt idx="4464">
                  <c:v/>
                </c:pt>
                <c:pt idx="4465">
                  <c:v/>
                </c:pt>
                <c:pt idx="4466">
                  <c:v/>
                </c:pt>
                <c:pt idx="4467">
                  <c:v/>
                </c:pt>
                <c:pt idx="4468">
                  <c:v/>
                </c:pt>
                <c:pt idx="4469">
                  <c:v/>
                </c:pt>
                <c:pt idx="4470">
                  <c:v/>
                </c:pt>
                <c:pt idx="4471">
                  <c:v/>
                </c:pt>
                <c:pt idx="4472">
                  <c:v/>
                </c:pt>
                <c:pt idx="4473">
                  <c:v/>
                </c:pt>
                <c:pt idx="4474">
                  <c:v/>
                </c:pt>
                <c:pt idx="4475">
                  <c:v/>
                </c:pt>
                <c:pt idx="4476">
                  <c:v/>
                </c:pt>
                <c:pt idx="4477">
                  <c:v/>
                </c:pt>
                <c:pt idx="4478">
                  <c:v/>
                </c:pt>
                <c:pt idx="4479">
                  <c:v/>
                </c:pt>
                <c:pt idx="4480">
                  <c:v/>
                </c:pt>
                <c:pt idx="4481">
                  <c:v/>
                </c:pt>
                <c:pt idx="4482">
                  <c:v/>
                </c:pt>
                <c:pt idx="4483">
                  <c:v/>
                </c:pt>
                <c:pt idx="4484">
                  <c:v/>
                </c:pt>
                <c:pt idx="4485">
                  <c:v/>
                </c:pt>
                <c:pt idx="4486">
                  <c:v/>
                </c:pt>
                <c:pt idx="4487">
                  <c:v/>
                </c:pt>
                <c:pt idx="4488">
                  <c:v/>
                </c:pt>
                <c:pt idx="4489">
                  <c:v/>
                </c:pt>
                <c:pt idx="4490">
                  <c:v/>
                </c:pt>
                <c:pt idx="4491">
                  <c:v/>
                </c:pt>
                <c:pt idx="4492">
                  <c:v/>
                </c:pt>
                <c:pt idx="4493">
                  <c:v/>
                </c:pt>
                <c:pt idx="4494">
                  <c:v/>
                </c:pt>
                <c:pt idx="4495">
                  <c:v/>
                </c:pt>
                <c:pt idx="4496">
                  <c:v/>
                </c:pt>
                <c:pt idx="4497">
                  <c:v/>
                </c:pt>
                <c:pt idx="4498">
                  <c:v/>
                </c:pt>
                <c:pt idx="4499">
                  <c:v/>
                </c:pt>
                <c:pt idx="4500">
                  <c:v/>
                </c:pt>
                <c:pt idx="4501">
                  <c:v/>
                </c:pt>
                <c:pt idx="4502">
                  <c:v/>
                </c:pt>
                <c:pt idx="4503">
                  <c:v/>
                </c:pt>
                <c:pt idx="4504">
                  <c:v/>
                </c:pt>
                <c:pt idx="4505">
                  <c:v/>
                </c:pt>
                <c:pt idx="4506">
                  <c:v/>
                </c:pt>
                <c:pt idx="4507">
                  <c:v/>
                </c:pt>
                <c:pt idx="4508">
                  <c:v/>
                </c:pt>
                <c:pt idx="4509">
                  <c:v/>
                </c:pt>
                <c:pt idx="4510">
                  <c:v/>
                </c:pt>
                <c:pt idx="4511">
                  <c:v/>
                </c:pt>
                <c:pt idx="4512">
                  <c:v/>
                </c:pt>
                <c:pt idx="4513">
                  <c:v/>
                </c:pt>
                <c:pt idx="4514">
                  <c:v/>
                </c:pt>
                <c:pt idx="4515">
                  <c:v/>
                </c:pt>
                <c:pt idx="4516">
                  <c:v/>
                </c:pt>
                <c:pt idx="4517">
                  <c:v/>
                </c:pt>
                <c:pt idx="4518">
                  <c:v/>
                </c:pt>
                <c:pt idx="4519">
                  <c:v/>
                </c:pt>
                <c:pt idx="4520">
                  <c:v/>
                </c:pt>
                <c:pt idx="4521">
                  <c:v/>
                </c:pt>
                <c:pt idx="4522">
                  <c:v/>
                </c:pt>
                <c:pt idx="4523">
                  <c:v/>
                </c:pt>
                <c:pt idx="4524">
                  <c:v/>
                </c:pt>
                <c:pt idx="4525">
                  <c:v/>
                </c:pt>
                <c:pt idx="4526">
                  <c:v/>
                </c:pt>
                <c:pt idx="4527">
                  <c:v/>
                </c:pt>
                <c:pt idx="4528">
                  <c:v/>
                </c:pt>
                <c:pt idx="4529">
                  <c:v/>
                </c:pt>
                <c:pt idx="4530">
                  <c:v/>
                </c:pt>
                <c:pt idx="4531">
                  <c:v/>
                </c:pt>
                <c:pt idx="4532">
                  <c:v/>
                </c:pt>
                <c:pt idx="4533">
                  <c:v/>
                </c:pt>
                <c:pt idx="4534">
                  <c:v/>
                </c:pt>
                <c:pt idx="4535">
                  <c:v/>
                </c:pt>
                <c:pt idx="4536">
                  <c:v/>
                </c:pt>
                <c:pt idx="4537">
                  <c:v/>
                </c:pt>
                <c:pt idx="4538">
                  <c:v/>
                </c:pt>
                <c:pt idx="4539">
                  <c:v/>
                </c:pt>
                <c:pt idx="4540">
                  <c:v/>
                </c:pt>
                <c:pt idx="4541">
                  <c:v/>
                </c:pt>
                <c:pt idx="4542">
                  <c:v/>
                </c:pt>
                <c:pt idx="4543">
                  <c:v/>
                </c:pt>
                <c:pt idx="4544">
                  <c:v/>
                </c:pt>
                <c:pt idx="4545">
                  <c:v/>
                </c:pt>
                <c:pt idx="4546">
                  <c:v/>
                </c:pt>
                <c:pt idx="4547">
                  <c:v/>
                </c:pt>
                <c:pt idx="4548">
                  <c:v/>
                </c:pt>
                <c:pt idx="4549">
                  <c:v/>
                </c:pt>
                <c:pt idx="4550">
                  <c:v/>
                </c:pt>
                <c:pt idx="4551">
                  <c:v/>
                </c:pt>
                <c:pt idx="4552">
                  <c:v/>
                </c:pt>
                <c:pt idx="4553">
                  <c:v/>
                </c:pt>
                <c:pt idx="4554">
                  <c:v/>
                </c:pt>
                <c:pt idx="4555">
                  <c:v/>
                </c:pt>
                <c:pt idx="4556">
                  <c:v/>
                </c:pt>
                <c:pt idx="4557">
                  <c:v/>
                </c:pt>
                <c:pt idx="4558">
                  <c:v/>
                </c:pt>
                <c:pt idx="4559">
                  <c:v/>
                </c:pt>
                <c:pt idx="4560">
                  <c:v/>
                </c:pt>
                <c:pt idx="4561">
                  <c:v/>
                </c:pt>
                <c:pt idx="4562">
                  <c:v/>
                </c:pt>
                <c:pt idx="4563">
                  <c:v/>
                </c:pt>
                <c:pt idx="4564">
                  <c:v/>
                </c:pt>
                <c:pt idx="4565">
                  <c:v/>
                </c:pt>
                <c:pt idx="4566">
                  <c:v/>
                </c:pt>
                <c:pt idx="4567">
                  <c:v/>
                </c:pt>
                <c:pt idx="4568">
                  <c:v/>
                </c:pt>
                <c:pt idx="4569">
                  <c:v/>
                </c:pt>
                <c:pt idx="4570">
                  <c:v/>
                </c:pt>
                <c:pt idx="4571">
                  <c:v/>
                </c:pt>
                <c:pt idx="4572">
                  <c:v/>
                </c:pt>
                <c:pt idx="4573">
                  <c:v/>
                </c:pt>
                <c:pt idx="4574">
                  <c:v/>
                </c:pt>
                <c:pt idx="4575">
                  <c:v/>
                </c:pt>
                <c:pt idx="4576">
                  <c:v/>
                </c:pt>
                <c:pt idx="4577">
                  <c:v/>
                </c:pt>
                <c:pt idx="4578">
                  <c:v/>
                </c:pt>
                <c:pt idx="4579">
                  <c:v/>
                </c:pt>
                <c:pt idx="4580">
                  <c:v/>
                </c:pt>
                <c:pt idx="4581">
                  <c:v/>
                </c:pt>
                <c:pt idx="4582">
                  <c:v/>
                </c:pt>
                <c:pt idx="4583">
                  <c:v/>
                </c:pt>
                <c:pt idx="4584">
                  <c:v/>
                </c:pt>
                <c:pt idx="4585">
                  <c:v/>
                </c:pt>
                <c:pt idx="4586">
                  <c:v/>
                </c:pt>
                <c:pt idx="4587">
                  <c:v/>
                </c:pt>
                <c:pt idx="4588">
                  <c:v/>
                </c:pt>
                <c:pt idx="4589">
                  <c:v/>
                </c:pt>
                <c:pt idx="4590">
                  <c:v/>
                </c:pt>
                <c:pt idx="4591">
                  <c:v/>
                </c:pt>
                <c:pt idx="4592">
                  <c:v/>
                </c:pt>
                <c:pt idx="4593">
                  <c:v/>
                </c:pt>
                <c:pt idx="4594">
                  <c:v/>
                </c:pt>
                <c:pt idx="4595">
                  <c:v/>
                </c:pt>
                <c:pt idx="4596">
                  <c:v/>
                </c:pt>
                <c:pt idx="4597">
                  <c:v/>
                </c:pt>
                <c:pt idx="4598">
                  <c:v/>
                </c:pt>
                <c:pt idx="4599">
                  <c:v/>
                </c:pt>
                <c:pt idx="4600">
                  <c:v/>
                </c:pt>
                <c:pt idx="4601">
                  <c:v/>
                </c:pt>
                <c:pt idx="4602">
                  <c:v/>
                </c:pt>
                <c:pt idx="4603">
                  <c:v/>
                </c:pt>
                <c:pt idx="4604">
                  <c:v/>
                </c:pt>
                <c:pt idx="4605">
                  <c:v/>
                </c:pt>
                <c:pt idx="4606">
                  <c:v/>
                </c:pt>
                <c:pt idx="4607">
                  <c:v/>
                </c:pt>
                <c:pt idx="4608">
                  <c:v/>
                </c:pt>
                <c:pt idx="4609">
                  <c:v/>
                </c:pt>
                <c:pt idx="4610">
                  <c:v/>
                </c:pt>
                <c:pt idx="4611">
                  <c:v/>
                </c:pt>
                <c:pt idx="4612">
                  <c:v/>
                </c:pt>
                <c:pt idx="4613">
                  <c:v/>
                </c:pt>
                <c:pt idx="4614">
                  <c:v/>
                </c:pt>
                <c:pt idx="4615">
                  <c:v/>
                </c:pt>
                <c:pt idx="4616">
                  <c:v/>
                </c:pt>
                <c:pt idx="4617">
                  <c:v/>
                </c:pt>
                <c:pt idx="4618">
                  <c:v/>
                </c:pt>
                <c:pt idx="4619">
                  <c:v/>
                </c:pt>
                <c:pt idx="4620">
                  <c:v/>
                </c:pt>
                <c:pt idx="4621">
                  <c:v/>
                </c:pt>
                <c:pt idx="4622">
                  <c:v/>
                </c:pt>
                <c:pt idx="4623">
                  <c:v/>
                </c:pt>
                <c:pt idx="4624">
                  <c:v/>
                </c:pt>
                <c:pt idx="4625">
                  <c:v/>
                </c:pt>
                <c:pt idx="4626">
                  <c:v/>
                </c:pt>
                <c:pt idx="4627">
                  <c:v/>
                </c:pt>
                <c:pt idx="4628">
                  <c:v/>
                </c:pt>
                <c:pt idx="4629">
                  <c:v/>
                </c:pt>
                <c:pt idx="4630">
                  <c:v/>
                </c:pt>
                <c:pt idx="4631">
                  <c:v/>
                </c:pt>
                <c:pt idx="4632">
                  <c:v/>
                </c:pt>
                <c:pt idx="4633">
                  <c:v/>
                </c:pt>
                <c:pt idx="4634">
                  <c:v/>
                </c:pt>
                <c:pt idx="4635">
                  <c:v/>
                </c:pt>
                <c:pt idx="4636">
                  <c:v/>
                </c:pt>
                <c:pt idx="4637">
                  <c:v/>
                </c:pt>
                <c:pt idx="4638">
                  <c:v/>
                </c:pt>
                <c:pt idx="4639">
                  <c:v/>
                </c:pt>
                <c:pt idx="4640">
                  <c:v/>
                </c:pt>
                <c:pt idx="4641">
                  <c:v/>
                </c:pt>
                <c:pt idx="4642">
                  <c:v/>
                </c:pt>
                <c:pt idx="4643">
                  <c:v/>
                </c:pt>
                <c:pt idx="4644">
                  <c:v/>
                </c:pt>
                <c:pt idx="4645">
                  <c:v/>
                </c:pt>
                <c:pt idx="4646">
                  <c:v/>
                </c:pt>
                <c:pt idx="4647">
                  <c:v/>
                </c:pt>
                <c:pt idx="4648">
                  <c:v/>
                </c:pt>
                <c:pt idx="4649">
                  <c:v/>
                </c:pt>
                <c:pt idx="4650">
                  <c:v/>
                </c:pt>
                <c:pt idx="4651">
                  <c:v/>
                </c:pt>
                <c:pt idx="4652">
                  <c:v/>
                </c:pt>
                <c:pt idx="4653">
                  <c:v/>
                </c:pt>
                <c:pt idx="4654">
                  <c:v/>
                </c:pt>
                <c:pt idx="4655">
                  <c:v/>
                </c:pt>
                <c:pt idx="4656">
                  <c:v/>
                </c:pt>
                <c:pt idx="4657">
                  <c:v/>
                </c:pt>
                <c:pt idx="4658">
                  <c:v/>
                </c:pt>
                <c:pt idx="4659">
                  <c:v/>
                </c:pt>
                <c:pt idx="4660">
                  <c:v/>
                </c:pt>
                <c:pt idx="4661">
                  <c:v/>
                </c:pt>
                <c:pt idx="4662">
                  <c:v/>
                </c:pt>
                <c:pt idx="4663">
                  <c:v/>
                </c:pt>
                <c:pt idx="4664">
                  <c:v/>
                </c:pt>
                <c:pt idx="4665">
                  <c:v/>
                </c:pt>
                <c:pt idx="4666">
                  <c:v/>
                </c:pt>
                <c:pt idx="4667">
                  <c:v/>
                </c:pt>
                <c:pt idx="4668">
                  <c:v/>
                </c:pt>
                <c:pt idx="4669">
                  <c:v/>
                </c:pt>
                <c:pt idx="4670">
                  <c:v/>
                </c:pt>
                <c:pt idx="4671">
                  <c:v/>
                </c:pt>
                <c:pt idx="4672">
                  <c:v/>
                </c:pt>
                <c:pt idx="4673">
                  <c:v/>
                </c:pt>
                <c:pt idx="4674">
                  <c:v/>
                </c:pt>
                <c:pt idx="4675">
                  <c:v/>
                </c:pt>
                <c:pt idx="4676">
                  <c:v/>
                </c:pt>
                <c:pt idx="4677">
                  <c:v/>
                </c:pt>
                <c:pt idx="4678">
                  <c:v/>
                </c:pt>
                <c:pt idx="4679">
                  <c:v/>
                </c:pt>
                <c:pt idx="4680">
                  <c:v/>
                </c:pt>
                <c:pt idx="4681">
                  <c:v/>
                </c:pt>
                <c:pt idx="4682">
                  <c:v/>
                </c:pt>
                <c:pt idx="4683">
                  <c:v/>
                </c:pt>
                <c:pt idx="4684">
                  <c:v/>
                </c:pt>
                <c:pt idx="4685">
                  <c:v/>
                </c:pt>
                <c:pt idx="4686">
                  <c:v/>
                </c:pt>
                <c:pt idx="4687">
                  <c:v/>
                </c:pt>
                <c:pt idx="4688">
                  <c:v/>
                </c:pt>
                <c:pt idx="4689">
                  <c:v/>
                </c:pt>
                <c:pt idx="4690">
                  <c:v/>
                </c:pt>
                <c:pt idx="4691">
                  <c:v/>
                </c:pt>
                <c:pt idx="4692">
                  <c:v/>
                </c:pt>
                <c:pt idx="4693">
                  <c:v/>
                </c:pt>
                <c:pt idx="4694">
                  <c:v/>
                </c:pt>
                <c:pt idx="4695">
                  <c:v/>
                </c:pt>
                <c:pt idx="4696">
                  <c:v/>
                </c:pt>
                <c:pt idx="4697">
                  <c:v/>
                </c:pt>
                <c:pt idx="4698">
                  <c:v/>
                </c:pt>
                <c:pt idx="4699">
                  <c:v/>
                </c:pt>
                <c:pt idx="4700">
                  <c:v/>
                </c:pt>
                <c:pt idx="4701">
                  <c:v/>
                </c:pt>
                <c:pt idx="4702">
                  <c:v/>
                </c:pt>
                <c:pt idx="4703">
                  <c:v/>
                </c:pt>
                <c:pt idx="4704">
                  <c:v/>
                </c:pt>
                <c:pt idx="4705">
                  <c:v/>
                </c:pt>
                <c:pt idx="4706">
                  <c:v/>
                </c:pt>
                <c:pt idx="4707">
                  <c:v/>
                </c:pt>
                <c:pt idx="4708">
                  <c:v/>
                </c:pt>
                <c:pt idx="4709">
                  <c:v/>
                </c:pt>
                <c:pt idx="4710">
                  <c:v/>
                </c:pt>
                <c:pt idx="4711">
                  <c:v/>
                </c:pt>
                <c:pt idx="4712">
                  <c:v/>
                </c:pt>
                <c:pt idx="4713">
                  <c:v/>
                </c:pt>
                <c:pt idx="4714">
                  <c:v/>
                </c:pt>
                <c:pt idx="4715">
                  <c:v/>
                </c:pt>
                <c:pt idx="4716">
                  <c:v/>
                </c:pt>
                <c:pt idx="4717">
                  <c:v/>
                </c:pt>
                <c:pt idx="4718">
                  <c:v/>
                </c:pt>
                <c:pt idx="4719">
                  <c:v/>
                </c:pt>
                <c:pt idx="4720">
                  <c:v/>
                </c:pt>
                <c:pt idx="4721">
                  <c:v/>
                </c:pt>
                <c:pt idx="4722">
                  <c:v/>
                </c:pt>
                <c:pt idx="4723">
                  <c:v/>
                </c:pt>
                <c:pt idx="4724">
                  <c:v/>
                </c:pt>
                <c:pt idx="4725">
                  <c:v/>
                </c:pt>
                <c:pt idx="4726">
                  <c:v/>
                </c:pt>
                <c:pt idx="4727">
                  <c:v/>
                </c:pt>
                <c:pt idx="4728">
                  <c:v/>
                </c:pt>
                <c:pt idx="4729">
                  <c:v/>
                </c:pt>
                <c:pt idx="4730">
                  <c:v/>
                </c:pt>
                <c:pt idx="4731">
                  <c:v/>
                </c:pt>
                <c:pt idx="4732">
                  <c:v/>
                </c:pt>
                <c:pt idx="4733">
                  <c:v/>
                </c:pt>
                <c:pt idx="4734">
                  <c:v/>
                </c:pt>
                <c:pt idx="4735">
                  <c:v/>
                </c:pt>
                <c:pt idx="4736">
                  <c:v/>
                </c:pt>
                <c:pt idx="4737">
                  <c:v/>
                </c:pt>
                <c:pt idx="4738">
                  <c:v/>
                </c:pt>
                <c:pt idx="4739">
                  <c:v/>
                </c:pt>
                <c:pt idx="4740">
                  <c:v/>
                </c:pt>
                <c:pt idx="4741">
                  <c:v/>
                </c:pt>
                <c:pt idx="4742">
                  <c:v/>
                </c:pt>
                <c:pt idx="4743">
                  <c:v/>
                </c:pt>
                <c:pt idx="4744">
                  <c:v/>
                </c:pt>
                <c:pt idx="4745">
                  <c:v/>
                </c:pt>
                <c:pt idx="4746">
                  <c:v/>
                </c:pt>
                <c:pt idx="4747">
                  <c:v/>
                </c:pt>
                <c:pt idx="4748">
                  <c:v/>
                </c:pt>
                <c:pt idx="4749">
                  <c:v/>
                </c:pt>
                <c:pt idx="4750">
                  <c:v/>
                </c:pt>
                <c:pt idx="4751">
                  <c:v/>
                </c:pt>
                <c:pt idx="4752">
                  <c:v/>
                </c:pt>
                <c:pt idx="4753">
                  <c:v/>
                </c:pt>
                <c:pt idx="4754">
                  <c:v/>
                </c:pt>
                <c:pt idx="4755">
                  <c:v/>
                </c:pt>
                <c:pt idx="4756">
                  <c:v/>
                </c:pt>
                <c:pt idx="4757">
                  <c:v/>
                </c:pt>
                <c:pt idx="4758">
                  <c:v/>
                </c:pt>
                <c:pt idx="4759">
                  <c:v/>
                </c:pt>
                <c:pt idx="4760">
                  <c:v/>
                </c:pt>
                <c:pt idx="4761">
                  <c:v/>
                </c:pt>
                <c:pt idx="4762">
                  <c:v/>
                </c:pt>
                <c:pt idx="4763">
                  <c:v/>
                </c:pt>
                <c:pt idx="4764">
                  <c:v/>
                </c:pt>
                <c:pt idx="4765">
                  <c:v/>
                </c:pt>
                <c:pt idx="4766">
                  <c:v/>
                </c:pt>
                <c:pt idx="4767">
                  <c:v/>
                </c:pt>
                <c:pt idx="4768">
                  <c:v/>
                </c:pt>
                <c:pt idx="4769">
                  <c:v/>
                </c:pt>
                <c:pt idx="4770">
                  <c:v/>
                </c:pt>
                <c:pt idx="4771">
                  <c:v/>
                </c:pt>
                <c:pt idx="4772">
                  <c:v/>
                </c:pt>
                <c:pt idx="4773">
                  <c:v/>
                </c:pt>
                <c:pt idx="4774">
                  <c:v/>
                </c:pt>
                <c:pt idx="4775">
                  <c:v/>
                </c:pt>
                <c:pt idx="4776">
                  <c:v/>
                </c:pt>
                <c:pt idx="4777">
                  <c:v/>
                </c:pt>
                <c:pt idx="4778">
                  <c:v/>
                </c:pt>
                <c:pt idx="4779">
                  <c:v/>
                </c:pt>
                <c:pt idx="4780">
                  <c:v/>
                </c:pt>
                <c:pt idx="4781">
                  <c:v/>
                </c:pt>
                <c:pt idx="4782">
                  <c:v/>
                </c:pt>
                <c:pt idx="4783">
                  <c:v/>
                </c:pt>
                <c:pt idx="4784">
                  <c:v/>
                </c:pt>
                <c:pt idx="4785">
                  <c:v/>
                </c:pt>
                <c:pt idx="4786">
                  <c:v/>
                </c:pt>
                <c:pt idx="4787">
                  <c:v/>
                </c:pt>
                <c:pt idx="4788">
                  <c:v/>
                </c:pt>
                <c:pt idx="4789">
                  <c:v/>
                </c:pt>
                <c:pt idx="4790">
                  <c:v/>
                </c:pt>
                <c:pt idx="4791">
                  <c:v/>
                </c:pt>
                <c:pt idx="4792">
                  <c:v/>
                </c:pt>
                <c:pt idx="4793">
                  <c:v/>
                </c:pt>
                <c:pt idx="4794">
                  <c:v/>
                </c:pt>
                <c:pt idx="4795">
                  <c:v/>
                </c:pt>
                <c:pt idx="4796">
                  <c:v/>
                </c:pt>
                <c:pt idx="4797">
                  <c:v/>
                </c:pt>
                <c:pt idx="4798">
                  <c:v/>
                </c:pt>
                <c:pt idx="4799">
                  <c:v/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2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2</c:v>
                </c:pt>
                <c:pt idx="4811">
                  <c:v>1</c:v>
                </c:pt>
                <c:pt idx="4812">
                  <c:v>1</c:v>
                </c:pt>
                <c:pt idx="4813">
                  <c:v>3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3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2</c:v>
                </c:pt>
                <c:pt idx="4822">
                  <c:v>2</c:v>
                </c:pt>
                <c:pt idx="4823">
                  <c:v>2</c:v>
                </c:pt>
                <c:pt idx="4824">
                  <c:v>2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2</c:v>
                </c:pt>
                <c:pt idx="4832">
                  <c:v>1</c:v>
                </c:pt>
                <c:pt idx="4833">
                  <c:v>3</c:v>
                </c:pt>
                <c:pt idx="4834">
                  <c:v>3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2</c:v>
                </c:pt>
                <c:pt idx="4839">
                  <c:v>3</c:v>
                </c:pt>
                <c:pt idx="4840">
                  <c:v>1</c:v>
                </c:pt>
                <c:pt idx="4841">
                  <c:v>3</c:v>
                </c:pt>
                <c:pt idx="4842">
                  <c:v>1</c:v>
                </c:pt>
                <c:pt idx="4843">
                  <c:v>2</c:v>
                </c:pt>
                <c:pt idx="4844">
                  <c:v>3</c:v>
                </c:pt>
                <c:pt idx="4845">
                  <c:v>2,5</c:v>
                </c:pt>
                <c:pt idx="4846">
                  <c:v>3</c:v>
                </c:pt>
                <c:pt idx="4847">
                  <c:v>3</c:v>
                </c:pt>
                <c:pt idx="4848">
                  <c:v>2</c:v>
                </c:pt>
                <c:pt idx="4849">
                  <c:v>2</c:v>
                </c:pt>
                <c:pt idx="4850">
                  <c:v>4</c:v>
                </c:pt>
                <c:pt idx="4851">
                  <c:v>4</c:v>
                </c:pt>
                <c:pt idx="4852">
                  <c:v>2</c:v>
                </c:pt>
                <c:pt idx="4853">
                  <c:v>4</c:v>
                </c:pt>
                <c:pt idx="4854">
                  <c:v>2</c:v>
                </c:pt>
                <c:pt idx="4855">
                  <c:v>4</c:v>
                </c:pt>
                <c:pt idx="4856">
                  <c:v>1</c:v>
                </c:pt>
                <c:pt idx="4857">
                  <c:v>2</c:v>
                </c:pt>
                <c:pt idx="4858">
                  <c:v>3</c:v>
                </c:pt>
                <c:pt idx="4859">
                  <c:v>2</c:v>
                </c:pt>
                <c:pt idx="4860">
                  <c:v>3</c:v>
                </c:pt>
                <c:pt idx="4861">
                  <c:v>2</c:v>
                </c:pt>
                <c:pt idx="4862">
                  <c:v>2</c:v>
                </c:pt>
                <c:pt idx="4863">
                  <c:v>3</c:v>
                </c:pt>
                <c:pt idx="4864">
                  <c:v>4</c:v>
                </c:pt>
                <c:pt idx="4865">
                  <c:v>3</c:v>
                </c:pt>
                <c:pt idx="4866">
                  <c:v>2</c:v>
                </c:pt>
                <c:pt idx="4867">
                  <c:v>3</c:v>
                </c:pt>
                <c:pt idx="4868">
                  <c:v>3</c:v>
                </c:pt>
                <c:pt idx="4869">
                  <c:v>2,5</c:v>
                </c:pt>
                <c:pt idx="4870">
                  <c:v>2</c:v>
                </c:pt>
                <c:pt idx="4871">
                  <c:v>3</c:v>
                </c:pt>
                <c:pt idx="4872">
                  <c:v>2</c:v>
                </c:pt>
                <c:pt idx="4873">
                  <c:v>4</c:v>
                </c:pt>
                <c:pt idx="4874">
                  <c:v>4</c:v>
                </c:pt>
                <c:pt idx="4875">
                  <c:v>3</c:v>
                </c:pt>
                <c:pt idx="4876">
                  <c:v>2</c:v>
                </c:pt>
                <c:pt idx="4877">
                  <c:v>3</c:v>
                </c:pt>
                <c:pt idx="4878">
                  <c:v>2</c:v>
                </c:pt>
                <c:pt idx="4879">
                  <c:v>4</c:v>
                </c:pt>
                <c:pt idx="4880">
                  <c:v>4</c:v>
                </c:pt>
                <c:pt idx="4881">
                  <c:v>1</c:v>
                </c:pt>
                <c:pt idx="4882">
                  <c:v/>
                </c:pt>
                <c:pt idx="4883">
                  <c:v>1</c:v>
                </c:pt>
                <c:pt idx="4884">
                  <c:v/>
                </c:pt>
                <c:pt idx="4885">
                  <c:v>5</c:v>
                </c:pt>
                <c:pt idx="4886">
                  <c:v>2</c:v>
                </c:pt>
                <c:pt idx="4887">
                  <c:v>2</c:v>
                </c:pt>
                <c:pt idx="4888">
                  <c:v>3</c:v>
                </c:pt>
                <c:pt idx="4889">
                  <c:v>3</c:v>
                </c:pt>
                <c:pt idx="4890">
                  <c:v>4</c:v>
                </c:pt>
                <c:pt idx="4891">
                  <c:v>2</c:v>
                </c:pt>
                <c:pt idx="4892">
                  <c:v>3</c:v>
                </c:pt>
                <c:pt idx="4893">
                  <c:v>2</c:v>
                </c:pt>
                <c:pt idx="4894">
                  <c:v>3</c:v>
                </c:pt>
                <c:pt idx="4895">
                  <c:v>3</c:v>
                </c:pt>
                <c:pt idx="4896">
                  <c:v>2</c:v>
                </c:pt>
                <c:pt idx="4897">
                  <c:v>3</c:v>
                </c:pt>
                <c:pt idx="4898">
                  <c:v>4</c:v>
                </c:pt>
                <c:pt idx="4899">
                  <c:v>4</c:v>
                </c:pt>
                <c:pt idx="4900">
                  <c:v>3</c:v>
                </c:pt>
                <c:pt idx="4901">
                  <c:v>4</c:v>
                </c:pt>
                <c:pt idx="4902">
                  <c:v>2</c:v>
                </c:pt>
                <c:pt idx="4903">
                  <c:v>3</c:v>
                </c:pt>
                <c:pt idx="4904">
                  <c:v>3</c:v>
                </c:pt>
                <c:pt idx="4905">
                  <c:v>4</c:v>
                </c:pt>
                <c:pt idx="4906">
                  <c:v>2</c:v>
                </c:pt>
                <c:pt idx="4907">
                  <c:v>5</c:v>
                </c:pt>
                <c:pt idx="4908">
                  <c:v>4</c:v>
                </c:pt>
                <c:pt idx="4909">
                  <c:v>4</c:v>
                </c:pt>
                <c:pt idx="4910">
                  <c:v>3</c:v>
                </c:pt>
                <c:pt idx="4911">
                  <c:v>4</c:v>
                </c:pt>
                <c:pt idx="4912">
                  <c:v>3</c:v>
                </c:pt>
                <c:pt idx="4913">
                  <c:v>3</c:v>
                </c:pt>
                <c:pt idx="4914">
                  <c:v>3</c:v>
                </c:pt>
                <c:pt idx="4915">
                  <c:v>4</c:v>
                </c:pt>
                <c:pt idx="4916">
                  <c:v>5</c:v>
                </c:pt>
                <c:pt idx="4917">
                  <c:v>4</c:v>
                </c:pt>
                <c:pt idx="4918">
                  <c:v>4</c:v>
                </c:pt>
                <c:pt idx="4919">
                  <c:v/>
                </c:pt>
                <c:pt idx="4920">
                  <c:v>2</c:v>
                </c:pt>
                <c:pt idx="4921">
                  <c:v/>
                </c:pt>
                <c:pt idx="4922">
                  <c:v>4</c:v>
                </c:pt>
                <c:pt idx="4923">
                  <c:v>5</c:v>
                </c:pt>
                <c:pt idx="4924">
                  <c:v>3</c:v>
                </c:pt>
                <c:pt idx="4925">
                  <c:v>4</c:v>
                </c:pt>
                <c:pt idx="4926">
                  <c:v/>
                </c:pt>
                <c:pt idx="4927">
                  <c:v>4</c:v>
                </c:pt>
                <c:pt idx="4928">
                  <c:v>4</c:v>
                </c:pt>
                <c:pt idx="4929">
                  <c:v>4</c:v>
                </c:pt>
                <c:pt idx="4930">
                  <c:v>3</c:v>
                </c:pt>
                <c:pt idx="4931">
                  <c:v>4</c:v>
                </c:pt>
                <c:pt idx="4932">
                  <c:v/>
                </c:pt>
                <c:pt idx="4933">
                  <c:v>4</c:v>
                </c:pt>
                <c:pt idx="4934">
                  <c:v>4</c:v>
                </c:pt>
                <c:pt idx="4935">
                  <c:v>4</c:v>
                </c:pt>
                <c:pt idx="4936">
                  <c:v>5</c:v>
                </c:pt>
                <c:pt idx="4937">
                  <c:v>4</c:v>
                </c:pt>
                <c:pt idx="4938">
                  <c:v>5</c:v>
                </c:pt>
                <c:pt idx="4939">
                  <c:v/>
                </c:pt>
                <c:pt idx="4940">
                  <c:v>4</c:v>
                </c:pt>
                <c:pt idx="4941">
                  <c:v/>
                </c:pt>
                <c:pt idx="4942">
                  <c:v/>
                </c:pt>
                <c:pt idx="4943">
                  <c:v/>
                </c:pt>
                <c:pt idx="4944">
                  <c:v/>
                </c:pt>
                <c:pt idx="4945">
                  <c:v/>
                </c:pt>
                <c:pt idx="4946">
                  <c:v/>
                </c:pt>
                <c:pt idx="4947">
                  <c:v/>
                </c:pt>
                <c:pt idx="4948">
                  <c:v/>
                </c:pt>
                <c:pt idx="4949">
                  <c:v/>
                </c:pt>
                <c:pt idx="4950">
                  <c:v/>
                </c:pt>
                <c:pt idx="4951">
                  <c:v/>
                </c:pt>
                <c:pt idx="4952">
                  <c:v/>
                </c:pt>
                <c:pt idx="4953">
                  <c:v/>
                </c:pt>
                <c:pt idx="4954">
                  <c:v/>
                </c:pt>
                <c:pt idx="4955">
                  <c:v/>
                </c:pt>
                <c:pt idx="4956">
                  <c:v/>
                </c:pt>
                <c:pt idx="4957">
                  <c:v/>
                </c:pt>
                <c:pt idx="4958">
                  <c:v/>
                </c:pt>
                <c:pt idx="4959">
                  <c:v/>
                </c:pt>
                <c:pt idx="4960">
                  <c:v/>
                </c:pt>
                <c:pt idx="4961">
                  <c:v/>
                </c:pt>
                <c:pt idx="4962">
                  <c:v/>
                </c:pt>
                <c:pt idx="4963">
                  <c:v/>
                </c:pt>
                <c:pt idx="4964">
                  <c:v/>
                </c:pt>
                <c:pt idx="4965">
                  <c:v/>
                </c:pt>
                <c:pt idx="4966">
                  <c:v/>
                </c:pt>
                <c:pt idx="4967">
                  <c:v/>
                </c:pt>
                <c:pt idx="4968">
                  <c:v/>
                </c:pt>
                <c:pt idx="4969">
                  <c:v/>
                </c:pt>
                <c:pt idx="4970">
                  <c:v/>
                </c:pt>
                <c:pt idx="4971">
                  <c:v/>
                </c:pt>
                <c:pt idx="4972">
                  <c:v/>
                </c:pt>
                <c:pt idx="4973">
                  <c:v/>
                </c:pt>
                <c:pt idx="4974">
                  <c:v/>
                </c:pt>
                <c:pt idx="4975">
                  <c:v/>
                </c:pt>
                <c:pt idx="4976">
                  <c:v/>
                </c:pt>
                <c:pt idx="4977">
                  <c:v/>
                </c:pt>
                <c:pt idx="4978">
                  <c:v/>
                </c:pt>
                <c:pt idx="4979">
                  <c:v/>
                </c:pt>
                <c:pt idx="4980">
                  <c:v/>
                </c:pt>
                <c:pt idx="4981">
                  <c:v/>
                </c:pt>
                <c:pt idx="4982">
                  <c:v/>
                </c:pt>
                <c:pt idx="4983">
                  <c:v/>
                </c:pt>
                <c:pt idx="4984">
                  <c:v/>
                </c:pt>
                <c:pt idx="4985">
                  <c:v/>
                </c:pt>
                <c:pt idx="4986">
                  <c:v/>
                </c:pt>
                <c:pt idx="4987">
                  <c:v/>
                </c:pt>
                <c:pt idx="4988">
                  <c:v/>
                </c:pt>
                <c:pt idx="4989">
                  <c:v/>
                </c:pt>
                <c:pt idx="4990">
                  <c:v/>
                </c:pt>
                <c:pt idx="4991">
                  <c:v/>
                </c:pt>
                <c:pt idx="4992">
                  <c:v/>
                </c:pt>
                <c:pt idx="4993">
                  <c:v/>
                </c:pt>
                <c:pt idx="4994">
                  <c:v/>
                </c:pt>
                <c:pt idx="4995">
                  <c:v/>
                </c:pt>
                <c:pt idx="4996">
                  <c:v/>
                </c:pt>
                <c:pt idx="4997">
                  <c:v/>
                </c:pt>
                <c:pt idx="4998">
                  <c:v/>
                </c:pt>
                <c:pt idx="4999">
                  <c:v/>
                </c:pt>
                <c:pt idx="5000">
                  <c:v/>
                </c:pt>
                <c:pt idx="5001">
                  <c:v/>
                </c:pt>
                <c:pt idx="5002">
                  <c:v/>
                </c:pt>
                <c:pt idx="5003">
                  <c:v/>
                </c:pt>
                <c:pt idx="5004">
                  <c:v/>
                </c:pt>
                <c:pt idx="5005">
                  <c:v/>
                </c:pt>
                <c:pt idx="5006">
                  <c:v/>
                </c:pt>
                <c:pt idx="5007">
                  <c:v/>
                </c:pt>
                <c:pt idx="5008">
                  <c:v/>
                </c:pt>
                <c:pt idx="5009">
                  <c:v/>
                </c:pt>
                <c:pt idx="5010">
                  <c:v/>
                </c:pt>
                <c:pt idx="5011">
                  <c:v/>
                </c:pt>
                <c:pt idx="5012">
                  <c:v/>
                </c:pt>
                <c:pt idx="5013">
                  <c:v/>
                </c:pt>
                <c:pt idx="5014">
                  <c:v/>
                </c:pt>
                <c:pt idx="5015">
                  <c:v/>
                </c:pt>
                <c:pt idx="5016">
                  <c:v/>
                </c:pt>
                <c:pt idx="5017">
                  <c:v/>
                </c:pt>
                <c:pt idx="5018">
                  <c:v/>
                </c:pt>
                <c:pt idx="5019">
                  <c:v/>
                </c:pt>
                <c:pt idx="5020">
                  <c:v/>
                </c:pt>
                <c:pt idx="5021">
                  <c:v/>
                </c:pt>
                <c:pt idx="5022">
                  <c:v/>
                </c:pt>
                <c:pt idx="5023">
                  <c:v/>
                </c:pt>
                <c:pt idx="5024">
                  <c:v/>
                </c:pt>
                <c:pt idx="5025">
                  <c:v/>
                </c:pt>
                <c:pt idx="5026">
                  <c:v/>
                </c:pt>
                <c:pt idx="5027">
                  <c:v/>
                </c:pt>
                <c:pt idx="5028">
                  <c:v/>
                </c:pt>
                <c:pt idx="5029">
                  <c:v/>
                </c:pt>
                <c:pt idx="5030">
                  <c:v/>
                </c:pt>
                <c:pt idx="5031">
                  <c:v/>
                </c:pt>
                <c:pt idx="5032">
                  <c:v/>
                </c:pt>
                <c:pt idx="5033">
                  <c:v/>
                </c:pt>
                <c:pt idx="5034">
                  <c:v/>
                </c:pt>
                <c:pt idx="5035">
                  <c:v/>
                </c:pt>
                <c:pt idx="5036">
                  <c:v/>
                </c:pt>
                <c:pt idx="5037">
                  <c:v/>
                </c:pt>
                <c:pt idx="5038">
                  <c:v/>
                </c:pt>
                <c:pt idx="5039">
                  <c:v/>
                </c:pt>
                <c:pt idx="5040">
                  <c:v/>
                </c:pt>
                <c:pt idx="5041">
                  <c:v/>
                </c:pt>
                <c:pt idx="5042">
                  <c:v/>
                </c:pt>
                <c:pt idx="5043">
                  <c:v/>
                </c:pt>
                <c:pt idx="5044">
                  <c:v/>
                </c:pt>
                <c:pt idx="5045">
                  <c:v/>
                </c:pt>
                <c:pt idx="5046">
                  <c:v/>
                </c:pt>
                <c:pt idx="5047">
                  <c:v/>
                </c:pt>
                <c:pt idx="5048">
                  <c:v/>
                </c:pt>
                <c:pt idx="5049">
                  <c:v/>
                </c:pt>
                <c:pt idx="5050">
                  <c:v/>
                </c:pt>
                <c:pt idx="5051">
                  <c:v/>
                </c:pt>
                <c:pt idx="5052">
                  <c:v/>
                </c:pt>
                <c:pt idx="5053">
                  <c:v/>
                </c:pt>
                <c:pt idx="5054">
                  <c:v/>
                </c:pt>
                <c:pt idx="5055">
                  <c:v/>
                </c:pt>
                <c:pt idx="5056">
                  <c:v/>
                </c:pt>
                <c:pt idx="5057">
                  <c:v/>
                </c:pt>
                <c:pt idx="5058">
                  <c:v/>
                </c:pt>
                <c:pt idx="5059">
                  <c:v/>
                </c:pt>
                <c:pt idx="5060">
                  <c:v/>
                </c:pt>
                <c:pt idx="5061">
                  <c:v/>
                </c:pt>
                <c:pt idx="5062">
                  <c:v/>
                </c:pt>
                <c:pt idx="5063">
                  <c:v/>
                </c:pt>
                <c:pt idx="5064">
                  <c:v/>
                </c:pt>
                <c:pt idx="5065">
                  <c:v/>
                </c:pt>
                <c:pt idx="5066">
                  <c:v/>
                </c:pt>
                <c:pt idx="5067">
                  <c:v/>
                </c:pt>
                <c:pt idx="5068">
                  <c:v/>
                </c:pt>
                <c:pt idx="5069">
                  <c:v/>
                </c:pt>
                <c:pt idx="5070">
                  <c:v/>
                </c:pt>
                <c:pt idx="5071">
                  <c:v/>
                </c:pt>
                <c:pt idx="5072">
                  <c:v/>
                </c:pt>
                <c:pt idx="5073">
                  <c:v/>
                </c:pt>
                <c:pt idx="5074">
                  <c:v/>
                </c:pt>
                <c:pt idx="5075">
                  <c:v/>
                </c:pt>
                <c:pt idx="5076">
                  <c:v/>
                </c:pt>
                <c:pt idx="5077">
                  <c:v/>
                </c:pt>
                <c:pt idx="5078">
                  <c:v/>
                </c:pt>
                <c:pt idx="5079">
                  <c:v/>
                </c:pt>
                <c:pt idx="5080">
                  <c:v/>
                </c:pt>
                <c:pt idx="5081">
                  <c:v/>
                </c:pt>
                <c:pt idx="5082">
                  <c:v/>
                </c:pt>
                <c:pt idx="5083">
                  <c:v/>
                </c:pt>
                <c:pt idx="5084">
                  <c:v/>
                </c:pt>
                <c:pt idx="5085">
                  <c:v/>
                </c:pt>
                <c:pt idx="5086">
                  <c:v/>
                </c:pt>
                <c:pt idx="5087">
                  <c:v/>
                </c:pt>
                <c:pt idx="5088">
                  <c:v/>
                </c:pt>
                <c:pt idx="5089">
                  <c:v/>
                </c:pt>
                <c:pt idx="5090">
                  <c:v/>
                </c:pt>
                <c:pt idx="5091">
                  <c:v/>
                </c:pt>
                <c:pt idx="5092">
                  <c:v/>
                </c:pt>
                <c:pt idx="5093">
                  <c:v/>
                </c:pt>
                <c:pt idx="5094">
                  <c:v/>
                </c:pt>
                <c:pt idx="5095">
                  <c:v/>
                </c:pt>
                <c:pt idx="5096">
                  <c:v/>
                </c:pt>
                <c:pt idx="5097">
                  <c:v/>
                </c:pt>
                <c:pt idx="5098">
                  <c:v/>
                </c:pt>
                <c:pt idx="5099">
                  <c:v/>
                </c:pt>
                <c:pt idx="5100">
                  <c:v/>
                </c:pt>
                <c:pt idx="5101">
                  <c:v/>
                </c:pt>
                <c:pt idx="5102">
                  <c:v/>
                </c:pt>
                <c:pt idx="5103">
                  <c:v/>
                </c:pt>
                <c:pt idx="5104">
                  <c:v/>
                </c:pt>
                <c:pt idx="5105">
                  <c:v/>
                </c:pt>
                <c:pt idx="5106">
                  <c:v/>
                </c:pt>
                <c:pt idx="5107">
                  <c:v/>
                </c:pt>
                <c:pt idx="5108">
                  <c:v/>
                </c:pt>
                <c:pt idx="5109">
                  <c:v/>
                </c:pt>
                <c:pt idx="5110">
                  <c:v/>
                </c:pt>
                <c:pt idx="5111">
                  <c:v/>
                </c:pt>
                <c:pt idx="5112">
                  <c:v/>
                </c:pt>
                <c:pt idx="5113">
                  <c:v/>
                </c:pt>
                <c:pt idx="5114">
                  <c:v/>
                </c:pt>
                <c:pt idx="5115">
                  <c:v/>
                </c:pt>
                <c:pt idx="5116">
                  <c:v/>
                </c:pt>
                <c:pt idx="5117">
                  <c:v/>
                </c:pt>
                <c:pt idx="5118">
                  <c:v/>
                </c:pt>
                <c:pt idx="5119">
                  <c:v/>
                </c:pt>
                <c:pt idx="5120">
                  <c:v/>
                </c:pt>
                <c:pt idx="5121">
                  <c:v/>
                </c:pt>
                <c:pt idx="5122">
                  <c:v/>
                </c:pt>
                <c:pt idx="5123">
                  <c:v/>
                </c:pt>
                <c:pt idx="5124">
                  <c:v/>
                </c:pt>
                <c:pt idx="5125">
                  <c:v/>
                </c:pt>
                <c:pt idx="5126">
                  <c:v/>
                </c:pt>
                <c:pt idx="5127">
                  <c:v/>
                </c:pt>
                <c:pt idx="5128">
                  <c:v/>
                </c:pt>
                <c:pt idx="5129">
                  <c:v/>
                </c:pt>
                <c:pt idx="5130">
                  <c:v/>
                </c:pt>
                <c:pt idx="5131">
                  <c:v/>
                </c:pt>
                <c:pt idx="5132">
                  <c:v/>
                </c:pt>
                <c:pt idx="5133">
                  <c:v/>
                </c:pt>
                <c:pt idx="5134">
                  <c:v/>
                </c:pt>
                <c:pt idx="5135">
                  <c:v/>
                </c:pt>
                <c:pt idx="5136">
                  <c:v/>
                </c:pt>
                <c:pt idx="5137">
                  <c:v/>
                </c:pt>
                <c:pt idx="5138">
                  <c:v/>
                </c:pt>
                <c:pt idx="5139">
                  <c:v/>
                </c:pt>
                <c:pt idx="5140">
                  <c:v/>
                </c:pt>
                <c:pt idx="5141">
                  <c:v/>
                </c:pt>
                <c:pt idx="5142">
                  <c:v/>
                </c:pt>
                <c:pt idx="5143">
                  <c:v/>
                </c:pt>
                <c:pt idx="5144">
                  <c:v/>
                </c:pt>
                <c:pt idx="5145">
                  <c:v/>
                </c:pt>
                <c:pt idx="5146">
                  <c:v/>
                </c:pt>
                <c:pt idx="5147">
                  <c:v/>
                </c:pt>
                <c:pt idx="5148">
                  <c:v/>
                </c:pt>
                <c:pt idx="5149">
                  <c:v/>
                </c:pt>
                <c:pt idx="5150">
                  <c:v/>
                </c:pt>
                <c:pt idx="5151">
                  <c:v/>
                </c:pt>
                <c:pt idx="5152">
                  <c:v/>
                </c:pt>
                <c:pt idx="5153">
                  <c:v/>
                </c:pt>
                <c:pt idx="5154">
                  <c:v/>
                </c:pt>
                <c:pt idx="5155">
                  <c:v/>
                </c:pt>
                <c:pt idx="5156">
                  <c:v/>
                </c:pt>
                <c:pt idx="5157">
                  <c:v/>
                </c:pt>
                <c:pt idx="5158">
                  <c:v/>
                </c:pt>
                <c:pt idx="5159">
                  <c:v/>
                </c:pt>
                <c:pt idx="5160">
                  <c:v/>
                </c:pt>
                <c:pt idx="5161">
                  <c:v/>
                </c:pt>
                <c:pt idx="5162">
                  <c:v/>
                </c:pt>
                <c:pt idx="5163">
                  <c:v/>
                </c:pt>
                <c:pt idx="5164">
                  <c:v/>
                </c:pt>
                <c:pt idx="5165">
                  <c:v/>
                </c:pt>
                <c:pt idx="5166">
                  <c:v/>
                </c:pt>
                <c:pt idx="5167">
                  <c:v/>
                </c:pt>
                <c:pt idx="5168">
                  <c:v/>
                </c:pt>
                <c:pt idx="5169">
                  <c:v/>
                </c:pt>
                <c:pt idx="5170">
                  <c:v/>
                </c:pt>
                <c:pt idx="5171">
                  <c:v/>
                </c:pt>
                <c:pt idx="5172">
                  <c:v/>
                </c:pt>
                <c:pt idx="5173">
                  <c:v/>
                </c:pt>
                <c:pt idx="5174">
                  <c:v/>
                </c:pt>
                <c:pt idx="5175">
                  <c:v/>
                </c:pt>
                <c:pt idx="5176">
                  <c:v/>
                </c:pt>
                <c:pt idx="5177">
                  <c:v/>
                </c:pt>
                <c:pt idx="5178">
                  <c:v/>
                </c:pt>
                <c:pt idx="5179">
                  <c:v/>
                </c:pt>
                <c:pt idx="5180">
                  <c:v/>
                </c:pt>
                <c:pt idx="5181">
                  <c:v/>
                </c:pt>
                <c:pt idx="5182">
                  <c:v/>
                </c:pt>
                <c:pt idx="5183">
                  <c:v/>
                </c:pt>
                <c:pt idx="5184">
                  <c:v/>
                </c:pt>
                <c:pt idx="5185">
                  <c:v/>
                </c:pt>
                <c:pt idx="5186">
                  <c:v/>
                </c:pt>
                <c:pt idx="5187">
                  <c:v/>
                </c:pt>
                <c:pt idx="5188">
                  <c:v/>
                </c:pt>
                <c:pt idx="5189">
                  <c:v/>
                </c:pt>
                <c:pt idx="5190">
                  <c:v/>
                </c:pt>
                <c:pt idx="5191">
                  <c:v/>
                </c:pt>
                <c:pt idx="5192">
                  <c:v/>
                </c:pt>
                <c:pt idx="5193">
                  <c:v/>
                </c:pt>
                <c:pt idx="5194">
                  <c:v/>
                </c:pt>
                <c:pt idx="5195">
                  <c:v/>
                </c:pt>
                <c:pt idx="5196">
                  <c:v/>
                </c:pt>
                <c:pt idx="5197">
                  <c:v/>
                </c:pt>
                <c:pt idx="5198">
                  <c:v/>
                </c:pt>
                <c:pt idx="5199">
                  <c:v/>
                </c:pt>
                <c:pt idx="5200">
                  <c:v/>
                </c:pt>
                <c:pt idx="5201">
                  <c:v/>
                </c:pt>
                <c:pt idx="5202">
                  <c:v/>
                </c:pt>
                <c:pt idx="5203">
                  <c:v/>
                </c:pt>
                <c:pt idx="5204">
                  <c:v/>
                </c:pt>
                <c:pt idx="5205">
                  <c:v/>
                </c:pt>
                <c:pt idx="5206">
                  <c:v/>
                </c:pt>
                <c:pt idx="5207">
                  <c:v/>
                </c:pt>
                <c:pt idx="5208">
                  <c:v/>
                </c:pt>
                <c:pt idx="5209">
                  <c:v/>
                </c:pt>
                <c:pt idx="5210">
                  <c:v/>
                </c:pt>
                <c:pt idx="5211">
                  <c:v/>
                </c:pt>
                <c:pt idx="5212">
                  <c:v/>
                </c:pt>
                <c:pt idx="5213">
                  <c:v/>
                </c:pt>
                <c:pt idx="5214">
                  <c:v/>
                </c:pt>
                <c:pt idx="5215">
                  <c:v/>
                </c:pt>
                <c:pt idx="5216">
                  <c:v/>
                </c:pt>
                <c:pt idx="5217">
                  <c:v/>
                </c:pt>
                <c:pt idx="5218">
                  <c:v/>
                </c:pt>
                <c:pt idx="5219">
                  <c:v/>
                </c:pt>
                <c:pt idx="5220">
                  <c:v/>
                </c:pt>
                <c:pt idx="5221">
                  <c:v/>
                </c:pt>
                <c:pt idx="5222">
                  <c:v/>
                </c:pt>
                <c:pt idx="5223">
                  <c:v/>
                </c:pt>
                <c:pt idx="5224">
                  <c:v/>
                </c:pt>
                <c:pt idx="5225">
                  <c:v/>
                </c:pt>
                <c:pt idx="5226">
                  <c:v/>
                </c:pt>
                <c:pt idx="5227">
                  <c:v/>
                </c:pt>
                <c:pt idx="5228">
                  <c:v/>
                </c:pt>
                <c:pt idx="5229">
                  <c:v/>
                </c:pt>
                <c:pt idx="5230">
                  <c:v/>
                </c:pt>
                <c:pt idx="5231">
                  <c:v/>
                </c:pt>
                <c:pt idx="5232">
                  <c:v/>
                </c:pt>
                <c:pt idx="5233">
                  <c:v/>
                </c:pt>
                <c:pt idx="5234">
                  <c:v/>
                </c:pt>
                <c:pt idx="5235">
                  <c:v/>
                </c:pt>
                <c:pt idx="5236">
                  <c:v/>
                </c:pt>
                <c:pt idx="5237">
                  <c:v/>
                </c:pt>
                <c:pt idx="5238">
                  <c:v/>
                </c:pt>
                <c:pt idx="5239">
                  <c:v/>
                </c:pt>
                <c:pt idx="5240">
                  <c:v/>
                </c:pt>
                <c:pt idx="5241">
                  <c:v/>
                </c:pt>
                <c:pt idx="5242">
                  <c:v/>
                </c:pt>
                <c:pt idx="5243">
                  <c:v/>
                </c:pt>
                <c:pt idx="5244">
                  <c:v/>
                </c:pt>
                <c:pt idx="5245">
                  <c:v/>
                </c:pt>
                <c:pt idx="5246">
                  <c:v/>
                </c:pt>
                <c:pt idx="5247">
                  <c:v/>
                </c:pt>
                <c:pt idx="5248">
                  <c:v/>
                </c:pt>
                <c:pt idx="5249">
                  <c:v/>
                </c:pt>
                <c:pt idx="5250">
                  <c:v/>
                </c:pt>
                <c:pt idx="5251">
                  <c:v/>
                </c:pt>
                <c:pt idx="5252">
                  <c:v/>
                </c:pt>
                <c:pt idx="5253">
                  <c:v/>
                </c:pt>
                <c:pt idx="5254">
                  <c:v/>
                </c:pt>
                <c:pt idx="5255">
                  <c:v/>
                </c:pt>
                <c:pt idx="5256">
                  <c:v/>
                </c:pt>
                <c:pt idx="5257">
                  <c:v/>
                </c:pt>
                <c:pt idx="5258">
                  <c:v/>
                </c:pt>
                <c:pt idx="5259">
                  <c:v/>
                </c:pt>
                <c:pt idx="5260">
                  <c:v/>
                </c:pt>
                <c:pt idx="5261">
                  <c:v/>
                </c:pt>
                <c:pt idx="5262">
                  <c:v/>
                </c:pt>
                <c:pt idx="5263">
                  <c:v/>
                </c:pt>
                <c:pt idx="5264">
                  <c:v/>
                </c:pt>
                <c:pt idx="5265">
                  <c:v/>
                </c:pt>
                <c:pt idx="5266">
                  <c:v/>
                </c:pt>
                <c:pt idx="5267">
                  <c:v/>
                </c:pt>
                <c:pt idx="5268">
                  <c:v/>
                </c:pt>
                <c:pt idx="5269">
                  <c:v/>
                </c:pt>
                <c:pt idx="5270">
                  <c:v/>
                </c:pt>
                <c:pt idx="5271">
                  <c:v/>
                </c:pt>
                <c:pt idx="5272">
                  <c:v/>
                </c:pt>
                <c:pt idx="5273">
                  <c:v/>
                </c:pt>
                <c:pt idx="5274">
                  <c:v/>
                </c:pt>
                <c:pt idx="5275">
                  <c:v/>
                </c:pt>
                <c:pt idx="5276">
                  <c:v/>
                </c:pt>
                <c:pt idx="5277">
                  <c:v/>
                </c:pt>
                <c:pt idx="5278">
                  <c:v/>
                </c:pt>
                <c:pt idx="5279">
                  <c:v/>
                </c:pt>
                <c:pt idx="5280">
                  <c:v/>
                </c:pt>
                <c:pt idx="5281">
                  <c:v/>
                </c:pt>
                <c:pt idx="5282">
                  <c:v/>
                </c:pt>
                <c:pt idx="5283">
                  <c:v/>
                </c:pt>
                <c:pt idx="5284">
                  <c:v/>
                </c:pt>
                <c:pt idx="5285">
                  <c:v/>
                </c:pt>
                <c:pt idx="5286">
                  <c:v/>
                </c:pt>
                <c:pt idx="5287">
                  <c:v/>
                </c:pt>
                <c:pt idx="5288">
                  <c:v/>
                </c:pt>
                <c:pt idx="5289">
                  <c:v/>
                </c:pt>
                <c:pt idx="5290">
                  <c:v/>
                </c:pt>
                <c:pt idx="5291">
                  <c:v/>
                </c:pt>
                <c:pt idx="5292">
                  <c:v/>
                </c:pt>
                <c:pt idx="5293">
                  <c:v/>
                </c:pt>
                <c:pt idx="5294">
                  <c:v/>
                </c:pt>
                <c:pt idx="5295">
                  <c:v/>
                </c:pt>
                <c:pt idx="5296">
                  <c:v/>
                </c:pt>
                <c:pt idx="5297">
                  <c:v/>
                </c:pt>
                <c:pt idx="5298">
                  <c:v/>
                </c:pt>
                <c:pt idx="5299">
                  <c:v/>
                </c:pt>
                <c:pt idx="5300">
                  <c:v/>
                </c:pt>
                <c:pt idx="5301">
                  <c:v/>
                </c:pt>
                <c:pt idx="5302">
                  <c:v/>
                </c:pt>
                <c:pt idx="5303">
                  <c:v/>
                </c:pt>
                <c:pt idx="5304">
                  <c:v/>
                </c:pt>
                <c:pt idx="5305">
                  <c:v/>
                </c:pt>
                <c:pt idx="5306">
                  <c:v/>
                </c:pt>
                <c:pt idx="5307">
                  <c:v/>
                </c:pt>
                <c:pt idx="5308">
                  <c:v/>
                </c:pt>
                <c:pt idx="5309">
                  <c:v/>
                </c:pt>
                <c:pt idx="5310">
                  <c:v/>
                </c:pt>
                <c:pt idx="5311">
                  <c:v/>
                </c:pt>
                <c:pt idx="5312">
                  <c:v/>
                </c:pt>
                <c:pt idx="5313">
                  <c:v/>
                </c:pt>
                <c:pt idx="5314">
                  <c:v/>
                </c:pt>
                <c:pt idx="5315">
                  <c:v/>
                </c:pt>
                <c:pt idx="5316">
                  <c:v/>
                </c:pt>
                <c:pt idx="5317">
                  <c:v/>
                </c:pt>
                <c:pt idx="5318">
                  <c:v/>
                </c:pt>
                <c:pt idx="5319">
                  <c:v/>
                </c:pt>
                <c:pt idx="5320">
                  <c:v/>
                </c:pt>
                <c:pt idx="5321">
                  <c:v/>
                </c:pt>
                <c:pt idx="5322">
                  <c:v/>
                </c:pt>
                <c:pt idx="5323">
                  <c:v/>
                </c:pt>
                <c:pt idx="5324">
                  <c:v/>
                </c:pt>
                <c:pt idx="5325">
                  <c:v/>
                </c:pt>
                <c:pt idx="5326">
                  <c:v/>
                </c:pt>
                <c:pt idx="5327">
                  <c:v/>
                </c:pt>
                <c:pt idx="5328">
                  <c:v/>
                </c:pt>
                <c:pt idx="5329">
                  <c:v/>
                </c:pt>
                <c:pt idx="5330">
                  <c:v/>
                </c:pt>
                <c:pt idx="5331">
                  <c:v/>
                </c:pt>
                <c:pt idx="5332">
                  <c:v/>
                </c:pt>
                <c:pt idx="5333">
                  <c:v/>
                </c:pt>
                <c:pt idx="5334">
                  <c:v/>
                </c:pt>
                <c:pt idx="5335">
                  <c:v/>
                </c:pt>
                <c:pt idx="5336">
                  <c:v/>
                </c:pt>
                <c:pt idx="5337">
                  <c:v/>
                </c:pt>
                <c:pt idx="5338">
                  <c:v/>
                </c:pt>
                <c:pt idx="5339">
                  <c:v/>
                </c:pt>
                <c:pt idx="5340">
                  <c:v/>
                </c:pt>
                <c:pt idx="5341">
                  <c:v/>
                </c:pt>
                <c:pt idx="5342">
                  <c:v/>
                </c:pt>
                <c:pt idx="5343">
                  <c:v/>
                </c:pt>
                <c:pt idx="5344">
                  <c:v/>
                </c:pt>
                <c:pt idx="5345">
                  <c:v/>
                </c:pt>
                <c:pt idx="5346">
                  <c:v/>
                </c:pt>
                <c:pt idx="5347">
                  <c:v/>
                </c:pt>
                <c:pt idx="5348">
                  <c:v/>
                </c:pt>
                <c:pt idx="5349">
                  <c:v/>
                </c:pt>
                <c:pt idx="5350">
                  <c:v/>
                </c:pt>
                <c:pt idx="5351">
                  <c:v/>
                </c:pt>
                <c:pt idx="5352">
                  <c:v/>
                </c:pt>
                <c:pt idx="5353">
                  <c:v/>
                </c:pt>
                <c:pt idx="5354">
                  <c:v/>
                </c:pt>
                <c:pt idx="5355">
                  <c:v/>
                </c:pt>
                <c:pt idx="5356">
                  <c:v/>
                </c:pt>
                <c:pt idx="5357">
                  <c:v/>
                </c:pt>
                <c:pt idx="5358">
                  <c:v/>
                </c:pt>
                <c:pt idx="5359">
                  <c:v/>
                </c:pt>
                <c:pt idx="5360">
                  <c:v/>
                </c:pt>
                <c:pt idx="5361">
                  <c:v/>
                </c:pt>
                <c:pt idx="5362">
                  <c:v/>
                </c:pt>
                <c:pt idx="5363">
                  <c:v/>
                </c:pt>
                <c:pt idx="5364">
                  <c:v/>
                </c:pt>
                <c:pt idx="5365">
                  <c:v/>
                </c:pt>
                <c:pt idx="5366">
                  <c:v/>
                </c:pt>
                <c:pt idx="5367">
                  <c:v/>
                </c:pt>
                <c:pt idx="5368">
                  <c:v/>
                </c:pt>
                <c:pt idx="5369">
                  <c:v/>
                </c:pt>
                <c:pt idx="5370">
                  <c:v/>
                </c:pt>
                <c:pt idx="5371">
                  <c:v/>
                </c:pt>
                <c:pt idx="5372">
                  <c:v/>
                </c:pt>
                <c:pt idx="5373">
                  <c:v/>
                </c:pt>
                <c:pt idx="5374">
                  <c:v/>
                </c:pt>
                <c:pt idx="5375">
                  <c:v/>
                </c:pt>
                <c:pt idx="5376">
                  <c:v/>
                </c:pt>
                <c:pt idx="5377">
                  <c:v/>
                </c:pt>
                <c:pt idx="5378">
                  <c:v/>
                </c:pt>
                <c:pt idx="5379">
                  <c:v/>
                </c:pt>
                <c:pt idx="5380">
                  <c:v/>
                </c:pt>
                <c:pt idx="5381">
                  <c:v/>
                </c:pt>
                <c:pt idx="5382">
                  <c:v/>
                </c:pt>
                <c:pt idx="5383">
                  <c:v/>
                </c:pt>
                <c:pt idx="5384">
                  <c:v/>
                </c:pt>
                <c:pt idx="5385">
                  <c:v/>
                </c:pt>
                <c:pt idx="5386">
                  <c:v/>
                </c:pt>
                <c:pt idx="5387">
                  <c:v/>
                </c:pt>
                <c:pt idx="5388">
                  <c:v/>
                </c:pt>
                <c:pt idx="5389">
                  <c:v/>
                </c:pt>
                <c:pt idx="5390">
                  <c:v/>
                </c:pt>
                <c:pt idx="5391">
                  <c:v/>
                </c:pt>
                <c:pt idx="5392">
                  <c:v/>
                </c:pt>
                <c:pt idx="5393">
                  <c:v/>
                </c:pt>
                <c:pt idx="5394">
                  <c:v/>
                </c:pt>
                <c:pt idx="5395">
                  <c:v/>
                </c:pt>
                <c:pt idx="5396">
                  <c:v/>
                </c:pt>
                <c:pt idx="5397">
                  <c:v/>
                </c:pt>
                <c:pt idx="5398">
                  <c:v/>
                </c:pt>
                <c:pt idx="5399">
                  <c:v/>
                </c:pt>
                <c:pt idx="5400">
                  <c:v>32</c:v>
                </c:pt>
                <c:pt idx="5401">
                  <c:v>25</c:v>
                </c:pt>
                <c:pt idx="5402">
                  <c:v>10</c:v>
                </c:pt>
                <c:pt idx="5403">
                  <c:v>53</c:v>
                </c:pt>
                <c:pt idx="5404">
                  <c:v>31</c:v>
                </c:pt>
                <c:pt idx="5405">
                  <c:v>6</c:v>
                </c:pt>
                <c:pt idx="5406">
                  <c:v>35</c:v>
                </c:pt>
                <c:pt idx="5407">
                  <c:v>33</c:v>
                </c:pt>
                <c:pt idx="5408">
                  <c:v>34</c:v>
                </c:pt>
                <c:pt idx="5409">
                  <c:v>11</c:v>
                </c:pt>
                <c:pt idx="5410">
                  <c:v>45</c:v>
                </c:pt>
                <c:pt idx="5411">
                  <c:v>191</c:v>
                </c:pt>
                <c:pt idx="5412">
                  <c:v>59</c:v>
                </c:pt>
                <c:pt idx="5413">
                  <c:v>54</c:v>
                </c:pt>
                <c:pt idx="5414">
                  <c:v>10</c:v>
                </c:pt>
                <c:pt idx="5415">
                  <c:v>62</c:v>
                </c:pt>
                <c:pt idx="5416">
                  <c:v>99</c:v>
                </c:pt>
                <c:pt idx="5417">
                  <c:v>70</c:v>
                </c:pt>
                <c:pt idx="5418">
                  <c:v>190</c:v>
                </c:pt>
                <c:pt idx="5419">
                  <c:v>66</c:v>
                </c:pt>
                <c:pt idx="5420">
                  <c:v>80</c:v>
                </c:pt>
                <c:pt idx="5421">
                  <c:v>72</c:v>
                </c:pt>
                <c:pt idx="5422">
                  <c:v>109</c:v>
                </c:pt>
                <c:pt idx="5423">
                  <c:v>57</c:v>
                </c:pt>
                <c:pt idx="5424">
                  <c:v>118</c:v>
                </c:pt>
                <c:pt idx="5425">
                  <c:v>142</c:v>
                </c:pt>
                <c:pt idx="5426">
                  <c:v>398</c:v>
                </c:pt>
                <c:pt idx="5427">
                  <c:v>67</c:v>
                </c:pt>
                <c:pt idx="5428">
                  <c:v>6</c:v>
                </c:pt>
                <c:pt idx="5429">
                  <c:v>80</c:v>
                </c:pt>
                <c:pt idx="5430">
                  <c:v>30</c:v>
                </c:pt>
                <c:pt idx="5431">
                  <c:v>50</c:v>
                </c:pt>
                <c:pt idx="5432">
                  <c:v>149</c:v>
                </c:pt>
                <c:pt idx="5433">
                  <c:v>65</c:v>
                </c:pt>
                <c:pt idx="5434">
                  <c:v>145</c:v>
                </c:pt>
                <c:pt idx="5435">
                  <c:v>81</c:v>
                </c:pt>
                <c:pt idx="5436">
                  <c:v>552</c:v>
                </c:pt>
                <c:pt idx="5437">
                  <c:v>46</c:v>
                </c:pt>
                <c:pt idx="5438">
                  <c:v>133</c:v>
                </c:pt>
                <c:pt idx="5439">
                  <c:v>66</c:v>
                </c:pt>
                <c:pt idx="5440">
                  <c:v>135</c:v>
                </c:pt>
                <c:pt idx="5441">
                  <c:v>40</c:v>
                </c:pt>
                <c:pt idx="5442">
                  <c:v>34</c:v>
                </c:pt>
                <c:pt idx="5443">
                  <c:v>5</c:v>
                </c:pt>
                <c:pt idx="5444">
                  <c:v>5</c:v>
                </c:pt>
                <c:pt idx="5445">
                  <c:v>7</c:v>
                </c:pt>
                <c:pt idx="5446">
                  <c:v>110</c:v>
                </c:pt>
                <c:pt idx="5447">
                  <c:v>65</c:v>
                </c:pt>
                <c:pt idx="5448">
                  <c:v>80</c:v>
                </c:pt>
                <c:pt idx="5449">
                  <c:v>67</c:v>
                </c:pt>
                <c:pt idx="5450">
                  <c:v>6</c:v>
                </c:pt>
                <c:pt idx="5451">
                  <c:v>140</c:v>
                </c:pt>
                <c:pt idx="5452">
                  <c:v>26</c:v>
                </c:pt>
                <c:pt idx="5453">
                  <c:v>4</c:v>
                </c:pt>
                <c:pt idx="5454">
                  <c:v>139</c:v>
                </c:pt>
                <c:pt idx="5455">
                  <c:v>61</c:v>
                </c:pt>
                <c:pt idx="5456">
                  <c:v>46</c:v>
                </c:pt>
                <c:pt idx="5457">
                  <c:v>60</c:v>
                </c:pt>
                <c:pt idx="5458">
                  <c:v>5</c:v>
                </c:pt>
                <c:pt idx="5459">
                  <c:v>74</c:v>
                </c:pt>
                <c:pt idx="5460">
                  <c:v>29</c:v>
                </c:pt>
                <c:pt idx="5461">
                  <c:v>138</c:v>
                </c:pt>
                <c:pt idx="5462">
                  <c:v>54</c:v>
                </c:pt>
                <c:pt idx="5463">
                  <c:v>22</c:v>
                </c:pt>
                <c:pt idx="5464">
                  <c:v>3</c:v>
                </c:pt>
                <c:pt idx="5465">
                  <c:v>101</c:v>
                </c:pt>
                <c:pt idx="5466">
                  <c:v>157</c:v>
                </c:pt>
                <c:pt idx="5467">
                  <c:v>3</c:v>
                </c:pt>
                <c:pt idx="5468">
                  <c:v>3</c:v>
                </c:pt>
                <c:pt idx="5469">
                  <c:v>7</c:v>
                </c:pt>
                <c:pt idx="5470">
                  <c:v>31</c:v>
                </c:pt>
                <c:pt idx="5471">
                  <c:v>22</c:v>
                </c:pt>
                <c:pt idx="5472">
                  <c:v>23</c:v>
                </c:pt>
                <c:pt idx="5473">
                  <c:v>23</c:v>
                </c:pt>
                <c:pt idx="5474">
                  <c:v>0</c:v>
                </c:pt>
                <c:pt idx="5475">
                  <c:v>10</c:v>
                </c:pt>
                <c:pt idx="5476">
                  <c:v>235</c:v>
                </c:pt>
                <c:pt idx="5477">
                  <c:v>55</c:v>
                </c:pt>
                <c:pt idx="5478">
                  <c:v>55</c:v>
                </c:pt>
                <c:pt idx="5479">
                  <c:v>21</c:v>
                </c:pt>
                <c:pt idx="5480">
                  <c:v>0</c:v>
                </c:pt>
                <c:pt idx="5481">
                  <c:v>79</c:v>
                </c:pt>
                <c:pt idx="5482">
                  <c:v/>
                </c:pt>
                <c:pt idx="5483">
                  <c:v>60</c:v>
                </c:pt>
                <c:pt idx="5484">
                  <c:v/>
                </c:pt>
                <c:pt idx="5485">
                  <c:v>3</c:v>
                </c:pt>
                <c:pt idx="5486">
                  <c:v>34</c:v>
                </c:pt>
                <c:pt idx="5487">
                  <c:v>92</c:v>
                </c:pt>
                <c:pt idx="5488">
                  <c:v>29</c:v>
                </c:pt>
                <c:pt idx="5489">
                  <c:v>54</c:v>
                </c:pt>
                <c:pt idx="5490">
                  <c:v>36</c:v>
                </c:pt>
                <c:pt idx="5491">
                  <c:v>34</c:v>
                </c:pt>
                <c:pt idx="5492">
                  <c:v>15</c:v>
                </c:pt>
                <c:pt idx="5493">
                  <c:v>8</c:v>
                </c:pt>
                <c:pt idx="5494">
                  <c:v>92</c:v>
                </c:pt>
                <c:pt idx="5495">
                  <c:v>63</c:v>
                </c:pt>
                <c:pt idx="5496">
                  <c:v>4</c:v>
                </c:pt>
                <c:pt idx="5497">
                  <c:v>123</c:v>
                </c:pt>
                <c:pt idx="5498">
                  <c:v>3</c:v>
                </c:pt>
                <c:pt idx="5499">
                  <c:v>48</c:v>
                </c:pt>
                <c:pt idx="5500">
                  <c:v>7</c:v>
                </c:pt>
                <c:pt idx="5501">
                  <c:v>39</c:v>
                </c:pt>
                <c:pt idx="5502">
                  <c:v>43</c:v>
                </c:pt>
                <c:pt idx="5503">
                  <c:v>48</c:v>
                </c:pt>
                <c:pt idx="5504">
                  <c:v>42</c:v>
                </c:pt>
                <c:pt idx="5505">
                  <c:v>30</c:v>
                </c:pt>
                <c:pt idx="5506">
                  <c:v>16</c:v>
                </c:pt>
                <c:pt idx="5507">
                  <c:v>2</c:v>
                </c:pt>
                <c:pt idx="5508">
                  <c:v>99</c:v>
                </c:pt>
                <c:pt idx="5509">
                  <c:v>92</c:v>
                </c:pt>
                <c:pt idx="5510">
                  <c:v>100</c:v>
                </c:pt>
                <c:pt idx="5511">
                  <c:v>45</c:v>
                </c:pt>
                <c:pt idx="5512">
                  <c:v>23</c:v>
                </c:pt>
                <c:pt idx="5513">
                  <c:v>39</c:v>
                </c:pt>
                <c:pt idx="5514">
                  <c:v>26</c:v>
                </c:pt>
                <c:pt idx="5515">
                  <c:v>97</c:v>
                </c:pt>
                <c:pt idx="5516">
                  <c:v>53</c:v>
                </c:pt>
                <c:pt idx="5517">
                  <c:v>3</c:v>
                </c:pt>
                <c:pt idx="5518">
                  <c:v>55</c:v>
                </c:pt>
                <c:pt idx="5519">
                  <c:v/>
                </c:pt>
                <c:pt idx="5520">
                  <c:v>17</c:v>
                </c:pt>
                <c:pt idx="5521">
                  <c:v/>
                </c:pt>
                <c:pt idx="5522">
                  <c:v>53</c:v>
                </c:pt>
                <c:pt idx="5523">
                  <c:v>41</c:v>
                </c:pt>
                <c:pt idx="5524">
                  <c:v>5</c:v>
                </c:pt>
                <c:pt idx="5525">
                  <c:v>65</c:v>
                </c:pt>
                <c:pt idx="5526">
                  <c:v/>
                </c:pt>
                <c:pt idx="5527">
                  <c:v>23</c:v>
                </c:pt>
                <c:pt idx="5528">
                  <c:v>8</c:v>
                </c:pt>
                <c:pt idx="5529">
                  <c:v>43</c:v>
                </c:pt>
                <c:pt idx="5530">
                  <c:v>48</c:v>
                </c:pt>
                <c:pt idx="5531">
                  <c:v>53</c:v>
                </c:pt>
                <c:pt idx="5532">
                  <c:v/>
                </c:pt>
                <c:pt idx="5533">
                  <c:v>11</c:v>
                </c:pt>
                <c:pt idx="5534">
                  <c:v>59</c:v>
                </c:pt>
                <c:pt idx="5535">
                  <c:v>20</c:v>
                </c:pt>
                <c:pt idx="5536">
                  <c:v>18</c:v>
                </c:pt>
                <c:pt idx="5537">
                  <c:v>32</c:v>
                </c:pt>
                <c:pt idx="5538">
                  <c:v>5</c:v>
                </c:pt>
                <c:pt idx="5539">
                  <c:v/>
                </c:pt>
                <c:pt idx="5540">
                  <c:v>17</c:v>
                </c:pt>
                <c:pt idx="5541">
                  <c:v/>
                </c:pt>
                <c:pt idx="5542">
                  <c:v/>
                </c:pt>
                <c:pt idx="5543">
                  <c:v/>
                </c:pt>
                <c:pt idx="5544">
                  <c:v/>
                </c:pt>
                <c:pt idx="5545">
                  <c:v/>
                </c:pt>
                <c:pt idx="5546">
                  <c:v/>
                </c:pt>
                <c:pt idx="5547">
                  <c:v/>
                </c:pt>
                <c:pt idx="5548">
                  <c:v/>
                </c:pt>
                <c:pt idx="5549">
                  <c:v/>
                </c:pt>
                <c:pt idx="5550">
                  <c:v/>
                </c:pt>
                <c:pt idx="5551">
                  <c:v/>
                </c:pt>
                <c:pt idx="5552">
                  <c:v/>
                </c:pt>
                <c:pt idx="5553">
                  <c:v/>
                </c:pt>
                <c:pt idx="5554">
                  <c:v/>
                </c:pt>
                <c:pt idx="5555">
                  <c:v/>
                </c:pt>
                <c:pt idx="5556">
                  <c:v/>
                </c:pt>
                <c:pt idx="5557">
                  <c:v/>
                </c:pt>
                <c:pt idx="5558">
                  <c:v/>
                </c:pt>
                <c:pt idx="5559">
                  <c:v/>
                </c:pt>
                <c:pt idx="5560">
                  <c:v/>
                </c:pt>
                <c:pt idx="5561">
                  <c:v/>
                </c:pt>
                <c:pt idx="5562">
                  <c:v/>
                </c:pt>
                <c:pt idx="5563">
                  <c:v/>
                </c:pt>
                <c:pt idx="5564">
                  <c:v/>
                </c:pt>
                <c:pt idx="5565">
                  <c:v/>
                </c:pt>
                <c:pt idx="5566">
                  <c:v/>
                </c:pt>
                <c:pt idx="5567">
                  <c:v/>
                </c:pt>
                <c:pt idx="5568">
                  <c:v/>
                </c:pt>
                <c:pt idx="5569">
                  <c:v/>
                </c:pt>
                <c:pt idx="5570">
                  <c:v/>
                </c:pt>
                <c:pt idx="5571">
                  <c:v/>
                </c:pt>
                <c:pt idx="5572">
                  <c:v/>
                </c:pt>
                <c:pt idx="5573">
                  <c:v/>
                </c:pt>
                <c:pt idx="5574">
                  <c:v/>
                </c:pt>
                <c:pt idx="5575">
                  <c:v/>
                </c:pt>
                <c:pt idx="5576">
                  <c:v/>
                </c:pt>
                <c:pt idx="5577">
                  <c:v/>
                </c:pt>
                <c:pt idx="5578">
                  <c:v/>
                </c:pt>
                <c:pt idx="5579">
                  <c:v/>
                </c:pt>
                <c:pt idx="5580">
                  <c:v/>
                </c:pt>
                <c:pt idx="5581">
                  <c:v/>
                </c:pt>
                <c:pt idx="5582">
                  <c:v/>
                </c:pt>
                <c:pt idx="5583">
                  <c:v/>
                </c:pt>
                <c:pt idx="5584">
                  <c:v/>
                </c:pt>
                <c:pt idx="5585">
                  <c:v/>
                </c:pt>
                <c:pt idx="5586">
                  <c:v/>
                </c:pt>
                <c:pt idx="5587">
                  <c:v/>
                </c:pt>
                <c:pt idx="5588">
                  <c:v/>
                </c:pt>
                <c:pt idx="5589">
                  <c:v/>
                </c:pt>
                <c:pt idx="5590">
                  <c:v/>
                </c:pt>
                <c:pt idx="5591">
                  <c:v/>
                </c:pt>
                <c:pt idx="5592">
                  <c:v/>
                </c:pt>
                <c:pt idx="5593">
                  <c:v/>
                </c:pt>
                <c:pt idx="5594">
                  <c:v/>
                </c:pt>
                <c:pt idx="5595">
                  <c:v/>
                </c:pt>
                <c:pt idx="5596">
                  <c:v/>
                </c:pt>
                <c:pt idx="5597">
                  <c:v/>
                </c:pt>
                <c:pt idx="5598">
                  <c:v/>
                </c:pt>
                <c:pt idx="5599">
                  <c:v/>
                </c:pt>
                <c:pt idx="5600">
                  <c:v/>
                </c:pt>
                <c:pt idx="5601">
                  <c:v/>
                </c:pt>
                <c:pt idx="5602">
                  <c:v/>
                </c:pt>
                <c:pt idx="5603">
                  <c:v/>
                </c:pt>
                <c:pt idx="5604">
                  <c:v/>
                </c:pt>
                <c:pt idx="5605">
                  <c:v/>
                </c:pt>
                <c:pt idx="5606">
                  <c:v/>
                </c:pt>
                <c:pt idx="5607">
                  <c:v/>
                </c:pt>
                <c:pt idx="5608">
                  <c:v/>
                </c:pt>
                <c:pt idx="5609">
                  <c:v/>
                </c:pt>
                <c:pt idx="5610">
                  <c:v/>
                </c:pt>
                <c:pt idx="5611">
                  <c:v/>
                </c:pt>
                <c:pt idx="5612">
                  <c:v/>
                </c:pt>
                <c:pt idx="5613">
                  <c:v/>
                </c:pt>
                <c:pt idx="5614">
                  <c:v/>
                </c:pt>
                <c:pt idx="5615">
                  <c:v/>
                </c:pt>
                <c:pt idx="5616">
                  <c:v/>
                </c:pt>
                <c:pt idx="5617">
                  <c:v/>
                </c:pt>
                <c:pt idx="5618">
                  <c:v/>
                </c:pt>
                <c:pt idx="5619">
                  <c:v/>
                </c:pt>
                <c:pt idx="5620">
                  <c:v/>
                </c:pt>
                <c:pt idx="5621">
                  <c:v/>
                </c:pt>
                <c:pt idx="5622">
                  <c:v/>
                </c:pt>
                <c:pt idx="5623">
                  <c:v/>
                </c:pt>
                <c:pt idx="5624">
                  <c:v/>
                </c:pt>
                <c:pt idx="5625">
                  <c:v/>
                </c:pt>
                <c:pt idx="5626">
                  <c:v/>
                </c:pt>
                <c:pt idx="5627">
                  <c:v/>
                </c:pt>
                <c:pt idx="5628">
                  <c:v/>
                </c:pt>
                <c:pt idx="5629">
                  <c:v/>
                </c:pt>
                <c:pt idx="5630">
                  <c:v/>
                </c:pt>
                <c:pt idx="5631">
                  <c:v/>
                </c:pt>
                <c:pt idx="5632">
                  <c:v/>
                </c:pt>
                <c:pt idx="5633">
                  <c:v/>
                </c:pt>
                <c:pt idx="5634">
                  <c:v/>
                </c:pt>
                <c:pt idx="5635">
                  <c:v/>
                </c:pt>
                <c:pt idx="5636">
                  <c:v/>
                </c:pt>
                <c:pt idx="5637">
                  <c:v/>
                </c:pt>
                <c:pt idx="5638">
                  <c:v/>
                </c:pt>
                <c:pt idx="5639">
                  <c:v/>
                </c:pt>
                <c:pt idx="5640">
                  <c:v/>
                </c:pt>
                <c:pt idx="5641">
                  <c:v/>
                </c:pt>
                <c:pt idx="5642">
                  <c:v/>
                </c:pt>
                <c:pt idx="5643">
                  <c:v/>
                </c:pt>
                <c:pt idx="5644">
                  <c:v/>
                </c:pt>
                <c:pt idx="5645">
                  <c:v/>
                </c:pt>
                <c:pt idx="5646">
                  <c:v/>
                </c:pt>
                <c:pt idx="5647">
                  <c:v/>
                </c:pt>
                <c:pt idx="5648">
                  <c:v/>
                </c:pt>
                <c:pt idx="5649">
                  <c:v/>
                </c:pt>
                <c:pt idx="5650">
                  <c:v/>
                </c:pt>
                <c:pt idx="5651">
                  <c:v/>
                </c:pt>
                <c:pt idx="5652">
                  <c:v/>
                </c:pt>
                <c:pt idx="5653">
                  <c:v/>
                </c:pt>
                <c:pt idx="5654">
                  <c:v/>
                </c:pt>
                <c:pt idx="5655">
                  <c:v/>
                </c:pt>
                <c:pt idx="5656">
                  <c:v/>
                </c:pt>
                <c:pt idx="5657">
                  <c:v/>
                </c:pt>
                <c:pt idx="5658">
                  <c:v/>
                </c:pt>
                <c:pt idx="5659">
                  <c:v/>
                </c:pt>
                <c:pt idx="5660">
                  <c:v/>
                </c:pt>
                <c:pt idx="5661">
                  <c:v/>
                </c:pt>
                <c:pt idx="5662">
                  <c:v/>
                </c:pt>
                <c:pt idx="5663">
                  <c:v/>
                </c:pt>
                <c:pt idx="5664">
                  <c:v/>
                </c:pt>
                <c:pt idx="5665">
                  <c:v/>
                </c:pt>
                <c:pt idx="5666">
                  <c:v/>
                </c:pt>
                <c:pt idx="5667">
                  <c:v/>
                </c:pt>
                <c:pt idx="5668">
                  <c:v/>
                </c:pt>
                <c:pt idx="5669">
                  <c:v/>
                </c:pt>
                <c:pt idx="5670">
                  <c:v/>
                </c:pt>
                <c:pt idx="5671">
                  <c:v/>
                </c:pt>
                <c:pt idx="5672">
                  <c:v/>
                </c:pt>
                <c:pt idx="5673">
                  <c:v/>
                </c:pt>
                <c:pt idx="5674">
                  <c:v/>
                </c:pt>
                <c:pt idx="5675">
                  <c:v/>
                </c:pt>
                <c:pt idx="5676">
                  <c:v/>
                </c:pt>
                <c:pt idx="5677">
                  <c:v/>
                </c:pt>
                <c:pt idx="5678">
                  <c:v/>
                </c:pt>
                <c:pt idx="5679">
                  <c:v/>
                </c:pt>
                <c:pt idx="5680">
                  <c:v/>
                </c:pt>
                <c:pt idx="5681">
                  <c:v/>
                </c:pt>
                <c:pt idx="5682">
                  <c:v/>
                </c:pt>
                <c:pt idx="5683">
                  <c:v/>
                </c:pt>
                <c:pt idx="5684">
                  <c:v/>
                </c:pt>
                <c:pt idx="5685">
                  <c:v/>
                </c:pt>
                <c:pt idx="5686">
                  <c:v/>
                </c:pt>
                <c:pt idx="5687">
                  <c:v/>
                </c:pt>
                <c:pt idx="5688">
                  <c:v/>
                </c:pt>
                <c:pt idx="5689">
                  <c:v/>
                </c:pt>
                <c:pt idx="5690">
                  <c:v/>
                </c:pt>
                <c:pt idx="5691">
                  <c:v/>
                </c:pt>
                <c:pt idx="5692">
                  <c:v/>
                </c:pt>
                <c:pt idx="5693">
                  <c:v/>
                </c:pt>
                <c:pt idx="5694">
                  <c:v/>
                </c:pt>
                <c:pt idx="5695">
                  <c:v/>
                </c:pt>
                <c:pt idx="5696">
                  <c:v/>
                </c:pt>
                <c:pt idx="5697">
                  <c:v/>
                </c:pt>
                <c:pt idx="5698">
                  <c:v/>
                </c:pt>
                <c:pt idx="5699">
                  <c:v/>
                </c:pt>
                <c:pt idx="5700">
                  <c:v/>
                </c:pt>
                <c:pt idx="5701">
                  <c:v/>
                </c:pt>
                <c:pt idx="5702">
                  <c:v/>
                </c:pt>
                <c:pt idx="5703">
                  <c:v/>
                </c:pt>
                <c:pt idx="5704">
                  <c:v/>
                </c:pt>
                <c:pt idx="5705">
                  <c:v/>
                </c:pt>
                <c:pt idx="5706">
                  <c:v/>
                </c:pt>
                <c:pt idx="5707">
                  <c:v/>
                </c:pt>
                <c:pt idx="5708">
                  <c:v/>
                </c:pt>
                <c:pt idx="5709">
                  <c:v/>
                </c:pt>
                <c:pt idx="5710">
                  <c:v/>
                </c:pt>
                <c:pt idx="5711">
                  <c:v/>
                </c:pt>
                <c:pt idx="5712">
                  <c:v/>
                </c:pt>
                <c:pt idx="5713">
                  <c:v/>
                </c:pt>
                <c:pt idx="5714">
                  <c:v/>
                </c:pt>
                <c:pt idx="5715">
                  <c:v/>
                </c:pt>
                <c:pt idx="5716">
                  <c:v/>
                </c:pt>
                <c:pt idx="5717">
                  <c:v/>
                </c:pt>
                <c:pt idx="5718">
                  <c:v/>
                </c:pt>
                <c:pt idx="5719">
                  <c:v/>
                </c:pt>
                <c:pt idx="5720">
                  <c:v/>
                </c:pt>
                <c:pt idx="5721">
                  <c:v/>
                </c:pt>
                <c:pt idx="5722">
                  <c:v/>
                </c:pt>
                <c:pt idx="5723">
                  <c:v/>
                </c:pt>
                <c:pt idx="5724">
                  <c:v/>
                </c:pt>
                <c:pt idx="5725">
                  <c:v/>
                </c:pt>
                <c:pt idx="5726">
                  <c:v/>
                </c:pt>
                <c:pt idx="5727">
                  <c:v/>
                </c:pt>
                <c:pt idx="5728">
                  <c:v/>
                </c:pt>
                <c:pt idx="5729">
                  <c:v/>
                </c:pt>
                <c:pt idx="5730">
                  <c:v/>
                </c:pt>
                <c:pt idx="5731">
                  <c:v/>
                </c:pt>
                <c:pt idx="5732">
                  <c:v/>
                </c:pt>
                <c:pt idx="5733">
                  <c:v/>
                </c:pt>
                <c:pt idx="5734">
                  <c:v/>
                </c:pt>
                <c:pt idx="5735">
                  <c:v/>
                </c:pt>
                <c:pt idx="5736">
                  <c:v/>
                </c:pt>
                <c:pt idx="5737">
                  <c:v/>
                </c:pt>
                <c:pt idx="5738">
                  <c:v/>
                </c:pt>
                <c:pt idx="5739">
                  <c:v/>
                </c:pt>
                <c:pt idx="5740">
                  <c:v/>
                </c:pt>
                <c:pt idx="5741">
                  <c:v/>
                </c:pt>
                <c:pt idx="5742">
                  <c:v/>
                </c:pt>
                <c:pt idx="5743">
                  <c:v/>
                </c:pt>
                <c:pt idx="5744">
                  <c:v/>
                </c:pt>
                <c:pt idx="5745">
                  <c:v/>
                </c:pt>
                <c:pt idx="5746">
                  <c:v/>
                </c:pt>
                <c:pt idx="5747">
                  <c:v/>
                </c:pt>
                <c:pt idx="5748">
                  <c:v/>
                </c:pt>
                <c:pt idx="5749">
                  <c:v/>
                </c:pt>
                <c:pt idx="5750">
                  <c:v/>
                </c:pt>
                <c:pt idx="5751">
                  <c:v/>
                </c:pt>
                <c:pt idx="5752">
                  <c:v/>
                </c:pt>
                <c:pt idx="5753">
                  <c:v/>
                </c:pt>
                <c:pt idx="5754">
                  <c:v/>
                </c:pt>
                <c:pt idx="5755">
                  <c:v/>
                </c:pt>
                <c:pt idx="5756">
                  <c:v/>
                </c:pt>
                <c:pt idx="5757">
                  <c:v/>
                </c:pt>
                <c:pt idx="5758">
                  <c:v/>
                </c:pt>
                <c:pt idx="5759">
                  <c:v/>
                </c:pt>
                <c:pt idx="5760">
                  <c:v/>
                </c:pt>
                <c:pt idx="5761">
                  <c:v/>
                </c:pt>
                <c:pt idx="5762">
                  <c:v/>
                </c:pt>
                <c:pt idx="5763">
                  <c:v/>
                </c:pt>
                <c:pt idx="5764">
                  <c:v/>
                </c:pt>
                <c:pt idx="5765">
                  <c:v/>
                </c:pt>
                <c:pt idx="5766">
                  <c:v/>
                </c:pt>
                <c:pt idx="5767">
                  <c:v/>
                </c:pt>
                <c:pt idx="5768">
                  <c:v/>
                </c:pt>
                <c:pt idx="5769">
                  <c:v/>
                </c:pt>
                <c:pt idx="5770">
                  <c:v/>
                </c:pt>
                <c:pt idx="5771">
                  <c:v/>
                </c:pt>
                <c:pt idx="5772">
                  <c:v/>
                </c:pt>
                <c:pt idx="5773">
                  <c:v/>
                </c:pt>
                <c:pt idx="5774">
                  <c:v/>
                </c:pt>
                <c:pt idx="5775">
                  <c:v/>
                </c:pt>
                <c:pt idx="5776">
                  <c:v/>
                </c:pt>
                <c:pt idx="5777">
                  <c:v/>
                </c:pt>
                <c:pt idx="5778">
                  <c:v/>
                </c:pt>
                <c:pt idx="5779">
                  <c:v/>
                </c:pt>
                <c:pt idx="5780">
                  <c:v/>
                </c:pt>
                <c:pt idx="5781">
                  <c:v/>
                </c:pt>
                <c:pt idx="5782">
                  <c:v/>
                </c:pt>
                <c:pt idx="5783">
                  <c:v/>
                </c:pt>
                <c:pt idx="5784">
                  <c:v/>
                </c:pt>
                <c:pt idx="5785">
                  <c:v/>
                </c:pt>
                <c:pt idx="5786">
                  <c:v/>
                </c:pt>
                <c:pt idx="5787">
                  <c:v/>
                </c:pt>
                <c:pt idx="5788">
                  <c:v/>
                </c:pt>
                <c:pt idx="5789">
                  <c:v/>
                </c:pt>
                <c:pt idx="5790">
                  <c:v/>
                </c:pt>
                <c:pt idx="5791">
                  <c:v/>
                </c:pt>
                <c:pt idx="5792">
                  <c:v/>
                </c:pt>
                <c:pt idx="5793">
                  <c:v/>
                </c:pt>
                <c:pt idx="5794">
                  <c:v/>
                </c:pt>
                <c:pt idx="5795">
                  <c:v/>
                </c:pt>
                <c:pt idx="5796">
                  <c:v/>
                </c:pt>
                <c:pt idx="5797">
                  <c:v/>
                </c:pt>
                <c:pt idx="5798">
                  <c:v/>
                </c:pt>
                <c:pt idx="5799">
                  <c:v/>
                </c:pt>
                <c:pt idx="5800">
                  <c:v/>
                </c:pt>
                <c:pt idx="5801">
                  <c:v/>
                </c:pt>
                <c:pt idx="5802">
                  <c:v/>
                </c:pt>
                <c:pt idx="5803">
                  <c:v/>
                </c:pt>
                <c:pt idx="5804">
                  <c:v/>
                </c:pt>
                <c:pt idx="5805">
                  <c:v/>
                </c:pt>
                <c:pt idx="5806">
                  <c:v/>
                </c:pt>
                <c:pt idx="5807">
                  <c:v/>
                </c:pt>
                <c:pt idx="5808">
                  <c:v/>
                </c:pt>
                <c:pt idx="5809">
                  <c:v/>
                </c:pt>
                <c:pt idx="5810">
                  <c:v/>
                </c:pt>
                <c:pt idx="5811">
                  <c:v/>
                </c:pt>
                <c:pt idx="5812">
                  <c:v/>
                </c:pt>
                <c:pt idx="5813">
                  <c:v/>
                </c:pt>
                <c:pt idx="5814">
                  <c:v/>
                </c:pt>
                <c:pt idx="5815">
                  <c:v/>
                </c:pt>
                <c:pt idx="5816">
                  <c:v/>
                </c:pt>
                <c:pt idx="5817">
                  <c:v/>
                </c:pt>
                <c:pt idx="5818">
                  <c:v/>
                </c:pt>
                <c:pt idx="5819">
                  <c:v/>
                </c:pt>
                <c:pt idx="5820">
                  <c:v/>
                </c:pt>
                <c:pt idx="5821">
                  <c:v/>
                </c:pt>
                <c:pt idx="5822">
                  <c:v/>
                </c:pt>
                <c:pt idx="5823">
                  <c:v/>
                </c:pt>
                <c:pt idx="5824">
                  <c:v/>
                </c:pt>
                <c:pt idx="5825">
                  <c:v/>
                </c:pt>
                <c:pt idx="5826">
                  <c:v/>
                </c:pt>
                <c:pt idx="5827">
                  <c:v/>
                </c:pt>
                <c:pt idx="5828">
                  <c:v/>
                </c:pt>
                <c:pt idx="5829">
                  <c:v/>
                </c:pt>
                <c:pt idx="5830">
                  <c:v/>
                </c:pt>
                <c:pt idx="5831">
                  <c:v/>
                </c:pt>
                <c:pt idx="5832">
                  <c:v/>
                </c:pt>
                <c:pt idx="5833">
                  <c:v/>
                </c:pt>
                <c:pt idx="5834">
                  <c:v/>
                </c:pt>
                <c:pt idx="5835">
                  <c:v/>
                </c:pt>
                <c:pt idx="5836">
                  <c:v/>
                </c:pt>
                <c:pt idx="5837">
                  <c:v/>
                </c:pt>
                <c:pt idx="5838">
                  <c:v/>
                </c:pt>
                <c:pt idx="5839">
                  <c:v/>
                </c:pt>
                <c:pt idx="5840">
                  <c:v/>
                </c:pt>
                <c:pt idx="5841">
                  <c:v/>
                </c:pt>
                <c:pt idx="5842">
                  <c:v/>
                </c:pt>
                <c:pt idx="5843">
                  <c:v/>
                </c:pt>
                <c:pt idx="5844">
                  <c:v/>
                </c:pt>
                <c:pt idx="5845">
                  <c:v/>
                </c:pt>
                <c:pt idx="5846">
                  <c:v/>
                </c:pt>
                <c:pt idx="5847">
                  <c:v/>
                </c:pt>
                <c:pt idx="5848">
                  <c:v/>
                </c:pt>
                <c:pt idx="5849">
                  <c:v/>
                </c:pt>
                <c:pt idx="5850">
                  <c:v/>
                </c:pt>
                <c:pt idx="5851">
                  <c:v/>
                </c:pt>
                <c:pt idx="5852">
                  <c:v/>
                </c:pt>
                <c:pt idx="5853">
                  <c:v/>
                </c:pt>
                <c:pt idx="5854">
                  <c:v/>
                </c:pt>
                <c:pt idx="5855">
                  <c:v/>
                </c:pt>
                <c:pt idx="5856">
                  <c:v/>
                </c:pt>
                <c:pt idx="5857">
                  <c:v/>
                </c:pt>
                <c:pt idx="5858">
                  <c:v/>
                </c:pt>
                <c:pt idx="5859">
                  <c:v/>
                </c:pt>
                <c:pt idx="5860">
                  <c:v/>
                </c:pt>
                <c:pt idx="5861">
                  <c:v/>
                </c:pt>
                <c:pt idx="5862">
                  <c:v/>
                </c:pt>
                <c:pt idx="5863">
                  <c:v/>
                </c:pt>
                <c:pt idx="5864">
                  <c:v/>
                </c:pt>
                <c:pt idx="5865">
                  <c:v/>
                </c:pt>
                <c:pt idx="5866">
                  <c:v/>
                </c:pt>
                <c:pt idx="5867">
                  <c:v/>
                </c:pt>
                <c:pt idx="5868">
                  <c:v/>
                </c:pt>
                <c:pt idx="5869">
                  <c:v/>
                </c:pt>
                <c:pt idx="5870">
                  <c:v/>
                </c:pt>
                <c:pt idx="5871">
                  <c:v/>
                </c:pt>
                <c:pt idx="5872">
                  <c:v/>
                </c:pt>
                <c:pt idx="5873">
                  <c:v/>
                </c:pt>
                <c:pt idx="5874">
                  <c:v/>
                </c:pt>
                <c:pt idx="5875">
                  <c:v/>
                </c:pt>
                <c:pt idx="5876">
                  <c:v/>
                </c:pt>
                <c:pt idx="5877">
                  <c:v/>
                </c:pt>
                <c:pt idx="5878">
                  <c:v/>
                </c:pt>
                <c:pt idx="5879">
                  <c:v/>
                </c:pt>
                <c:pt idx="5880">
                  <c:v/>
                </c:pt>
                <c:pt idx="5881">
                  <c:v/>
                </c:pt>
                <c:pt idx="5882">
                  <c:v/>
                </c:pt>
                <c:pt idx="5883">
                  <c:v/>
                </c:pt>
                <c:pt idx="5884">
                  <c:v/>
                </c:pt>
                <c:pt idx="5885">
                  <c:v/>
                </c:pt>
                <c:pt idx="5886">
                  <c:v/>
                </c:pt>
                <c:pt idx="5887">
                  <c:v/>
                </c:pt>
                <c:pt idx="5888">
                  <c:v/>
                </c:pt>
                <c:pt idx="5889">
                  <c:v/>
                </c:pt>
                <c:pt idx="5890">
                  <c:v/>
                </c:pt>
                <c:pt idx="5891">
                  <c:v/>
                </c:pt>
                <c:pt idx="5892">
                  <c:v/>
                </c:pt>
                <c:pt idx="5893">
                  <c:v/>
                </c:pt>
                <c:pt idx="5894">
                  <c:v/>
                </c:pt>
                <c:pt idx="5895">
                  <c:v/>
                </c:pt>
                <c:pt idx="5896">
                  <c:v/>
                </c:pt>
                <c:pt idx="5897">
                  <c:v/>
                </c:pt>
                <c:pt idx="5898">
                  <c:v/>
                </c:pt>
                <c:pt idx="5899">
                  <c:v/>
                </c:pt>
                <c:pt idx="5900">
                  <c:v/>
                </c:pt>
                <c:pt idx="5901">
                  <c:v/>
                </c:pt>
                <c:pt idx="5902">
                  <c:v/>
                </c:pt>
                <c:pt idx="5903">
                  <c:v/>
                </c:pt>
                <c:pt idx="5904">
                  <c:v/>
                </c:pt>
                <c:pt idx="5905">
                  <c:v/>
                </c:pt>
                <c:pt idx="5906">
                  <c:v/>
                </c:pt>
                <c:pt idx="5907">
                  <c:v/>
                </c:pt>
                <c:pt idx="5908">
                  <c:v/>
                </c:pt>
                <c:pt idx="5909">
                  <c:v/>
                </c:pt>
                <c:pt idx="5910">
                  <c:v/>
                </c:pt>
                <c:pt idx="5911">
                  <c:v/>
                </c:pt>
                <c:pt idx="5912">
                  <c:v/>
                </c:pt>
                <c:pt idx="5913">
                  <c:v/>
                </c:pt>
                <c:pt idx="5914">
                  <c:v/>
                </c:pt>
                <c:pt idx="5915">
                  <c:v/>
                </c:pt>
                <c:pt idx="5916">
                  <c:v/>
                </c:pt>
                <c:pt idx="5917">
                  <c:v/>
                </c:pt>
                <c:pt idx="5918">
                  <c:v/>
                </c:pt>
                <c:pt idx="5919">
                  <c:v/>
                </c:pt>
                <c:pt idx="5920">
                  <c:v/>
                </c:pt>
                <c:pt idx="5921">
                  <c:v/>
                </c:pt>
                <c:pt idx="5922">
                  <c:v/>
                </c:pt>
                <c:pt idx="5923">
                  <c:v/>
                </c:pt>
                <c:pt idx="5924">
                  <c:v/>
                </c:pt>
                <c:pt idx="5925">
                  <c:v/>
                </c:pt>
                <c:pt idx="5926">
                  <c:v/>
                </c:pt>
                <c:pt idx="5927">
                  <c:v/>
                </c:pt>
                <c:pt idx="5928">
                  <c:v/>
                </c:pt>
                <c:pt idx="5929">
                  <c:v/>
                </c:pt>
                <c:pt idx="5930">
                  <c:v/>
                </c:pt>
                <c:pt idx="5931">
                  <c:v/>
                </c:pt>
                <c:pt idx="5932">
                  <c:v/>
                </c:pt>
                <c:pt idx="5933">
                  <c:v/>
                </c:pt>
                <c:pt idx="5934">
                  <c:v/>
                </c:pt>
                <c:pt idx="5935">
                  <c:v/>
                </c:pt>
                <c:pt idx="5936">
                  <c:v/>
                </c:pt>
                <c:pt idx="5937">
                  <c:v/>
                </c:pt>
                <c:pt idx="5938">
                  <c:v/>
                </c:pt>
                <c:pt idx="5939">
                  <c:v/>
                </c:pt>
                <c:pt idx="5940">
                  <c:v/>
                </c:pt>
                <c:pt idx="5941">
                  <c:v/>
                </c:pt>
                <c:pt idx="5942">
                  <c:v/>
                </c:pt>
                <c:pt idx="5943">
                  <c:v/>
                </c:pt>
                <c:pt idx="5944">
                  <c:v/>
                </c:pt>
                <c:pt idx="5945">
                  <c:v/>
                </c:pt>
                <c:pt idx="5946">
                  <c:v/>
                </c:pt>
                <c:pt idx="5947">
                  <c:v/>
                </c:pt>
                <c:pt idx="5948">
                  <c:v/>
                </c:pt>
                <c:pt idx="5949">
                  <c:v/>
                </c:pt>
                <c:pt idx="5950">
                  <c:v/>
                </c:pt>
                <c:pt idx="5951">
                  <c:v/>
                </c:pt>
                <c:pt idx="5952">
                  <c:v/>
                </c:pt>
                <c:pt idx="5953">
                  <c:v/>
                </c:pt>
                <c:pt idx="5954">
                  <c:v/>
                </c:pt>
                <c:pt idx="5955">
                  <c:v/>
                </c:pt>
                <c:pt idx="5956">
                  <c:v/>
                </c:pt>
                <c:pt idx="5957">
                  <c:v/>
                </c:pt>
                <c:pt idx="5958">
                  <c:v/>
                </c:pt>
                <c:pt idx="5959">
                  <c:v/>
                </c:pt>
                <c:pt idx="5960">
                  <c:v/>
                </c:pt>
                <c:pt idx="5961">
                  <c:v/>
                </c:pt>
                <c:pt idx="5962">
                  <c:v/>
                </c:pt>
                <c:pt idx="5963">
                  <c:v/>
                </c:pt>
                <c:pt idx="5964">
                  <c:v/>
                </c:pt>
                <c:pt idx="5965">
                  <c:v/>
                </c:pt>
                <c:pt idx="5966">
                  <c:v/>
                </c:pt>
                <c:pt idx="5967">
                  <c:v/>
                </c:pt>
                <c:pt idx="5968">
                  <c:v/>
                </c:pt>
                <c:pt idx="5969">
                  <c:v/>
                </c:pt>
                <c:pt idx="5970">
                  <c:v/>
                </c:pt>
                <c:pt idx="5971">
                  <c:v/>
                </c:pt>
                <c:pt idx="5972">
                  <c:v/>
                </c:pt>
                <c:pt idx="5973">
                  <c:v/>
                </c:pt>
                <c:pt idx="5974">
                  <c:v/>
                </c:pt>
                <c:pt idx="5975">
                  <c:v/>
                </c:pt>
                <c:pt idx="5976">
                  <c:v/>
                </c:pt>
                <c:pt idx="5977">
                  <c:v/>
                </c:pt>
                <c:pt idx="5978">
                  <c:v/>
                </c:pt>
                <c:pt idx="5979">
                  <c:v/>
                </c:pt>
                <c:pt idx="5980">
                  <c:v/>
                </c:pt>
                <c:pt idx="5981">
                  <c:v/>
                </c:pt>
                <c:pt idx="5982">
                  <c:v/>
                </c:pt>
                <c:pt idx="5983">
                  <c:v/>
                </c:pt>
                <c:pt idx="5984">
                  <c:v/>
                </c:pt>
                <c:pt idx="5985">
                  <c:v/>
                </c:pt>
                <c:pt idx="5986">
                  <c:v/>
                </c:pt>
                <c:pt idx="5987">
                  <c:v/>
                </c:pt>
                <c:pt idx="5988">
                  <c:v/>
                </c:pt>
                <c:pt idx="5989">
                  <c:v/>
                </c:pt>
                <c:pt idx="5990">
                  <c:v/>
                </c:pt>
                <c:pt idx="5991">
                  <c:v/>
                </c:pt>
                <c:pt idx="5992">
                  <c:v/>
                </c:pt>
                <c:pt idx="5993">
                  <c:v/>
                </c:pt>
                <c:pt idx="5994">
                  <c:v/>
                </c:pt>
                <c:pt idx="5995">
                  <c:v/>
                </c:pt>
                <c:pt idx="5996">
                  <c:v/>
                </c:pt>
                <c:pt idx="5997">
                  <c:v/>
                </c:pt>
                <c:pt idx="5998">
                  <c:v/>
                </c:pt>
                <c:pt idx="5999">
                  <c:v/>
                </c:pt>
                <c:pt idx="6000">
                  <c:v>104,29</c:v>
                </c:pt>
                <c:pt idx="6001">
                  <c:v>105,35</c:v>
                </c:pt>
                <c:pt idx="6002">
                  <c:v>104,40</c:v>
                </c:pt>
                <c:pt idx="6003">
                  <c:v>104,32</c:v>
                </c:pt>
                <c:pt idx="6004">
                  <c:v>66,93</c:v>
                </c:pt>
                <c:pt idx="6005">
                  <c:v>105,30</c:v>
                </c:pt>
                <c:pt idx="6006">
                  <c:v>104,35</c:v>
                </c:pt>
                <c:pt idx="6007">
                  <c:v>104,52</c:v>
                </c:pt>
                <c:pt idx="6008">
                  <c:v>104,29</c:v>
                </c:pt>
                <c:pt idx="6009">
                  <c:v>104,34</c:v>
                </c:pt>
                <c:pt idx="6010">
                  <c:v>66,95</c:v>
                </c:pt>
                <c:pt idx="6011">
                  <c:v>104,30</c:v>
                </c:pt>
                <c:pt idx="6012">
                  <c:v>104,26</c:v>
                </c:pt>
                <c:pt idx="6013">
                  <c:v>50,18</c:v>
                </c:pt>
                <c:pt idx="6014">
                  <c:v>104,36</c:v>
                </c:pt>
                <c:pt idx="6015">
                  <c:v>104,29</c:v>
                </c:pt>
                <c:pt idx="6016">
                  <c:v>104,31</c:v>
                </c:pt>
                <c:pt idx="6017">
                  <c:v>33,58</c:v>
                </c:pt>
                <c:pt idx="6018">
                  <c:v>104,37</c:v>
                </c:pt>
                <c:pt idx="6019">
                  <c:v>104,31</c:v>
                </c:pt>
                <c:pt idx="6020">
                  <c:v>104,29</c:v>
                </c:pt>
                <c:pt idx="6021">
                  <c:v>66,92</c:v>
                </c:pt>
                <c:pt idx="6022">
                  <c:v>66,91</c:v>
                </c:pt>
                <c:pt idx="6023">
                  <c:v>66,92</c:v>
                </c:pt>
                <c:pt idx="6024">
                  <c:v>66,89</c:v>
                </c:pt>
                <c:pt idx="6025">
                  <c:v>104,28</c:v>
                </c:pt>
                <c:pt idx="6026">
                  <c:v>104,66</c:v>
                </c:pt>
                <c:pt idx="6027">
                  <c:v>104,32</c:v>
                </c:pt>
                <c:pt idx="6028">
                  <c:v>105,33</c:v>
                </c:pt>
                <c:pt idx="6029">
                  <c:v>105,26</c:v>
                </c:pt>
                <c:pt idx="6030">
                  <c:v>105,26</c:v>
                </c:pt>
                <c:pt idx="6031">
                  <c:v>66,90</c:v>
                </c:pt>
                <c:pt idx="6032">
                  <c:v>104,34</c:v>
                </c:pt>
                <c:pt idx="6033">
                  <c:v>33,57</c:v>
                </c:pt>
                <c:pt idx="6034">
                  <c:v>33,56</c:v>
                </c:pt>
                <c:pt idx="6035">
                  <c:v>105,25</c:v>
                </c:pt>
                <c:pt idx="6036">
                  <c:v>104,62</c:v>
                </c:pt>
                <c:pt idx="6037">
                  <c:v>104,41</c:v>
                </c:pt>
                <c:pt idx="6038">
                  <c:v>66,97</c:v>
                </c:pt>
                <c:pt idx="6039">
                  <c:v>33,54</c:v>
                </c:pt>
                <c:pt idx="6040">
                  <c:v>104,31</c:v>
                </c:pt>
                <c:pt idx="6041">
                  <c:v>33,57</c:v>
                </c:pt>
                <c:pt idx="6042">
                  <c:v>104,29</c:v>
                </c:pt>
                <c:pt idx="6043">
                  <c:v>75,25</c:v>
                </c:pt>
                <c:pt idx="6044">
                  <c:v>33,53</c:v>
                </c:pt>
                <c:pt idx="6045">
                  <c:v>50,25</c:v>
                </c:pt>
                <c:pt idx="6046">
                  <c:v>33,55</c:v>
                </c:pt>
                <c:pt idx="6047">
                  <c:v>50,20</c:v>
                </c:pt>
                <c:pt idx="6048">
                  <c:v>75,26</c:v>
                </c:pt>
                <c:pt idx="6049">
                  <c:v>75,21</c:v>
                </c:pt>
                <c:pt idx="6050">
                  <c:v>0,19</c:v>
                </c:pt>
                <c:pt idx="6051">
                  <c:v>0,22</c:v>
                </c:pt>
                <c:pt idx="6052">
                  <c:v>66,93</c:v>
                </c:pt>
                <c:pt idx="6053">
                  <c:v>0,14</c:v>
                </c:pt>
                <c:pt idx="6054">
                  <c:v>66,90</c:v>
                </c:pt>
                <c:pt idx="6055">
                  <c:v>0,19</c:v>
                </c:pt>
                <c:pt idx="6056">
                  <c:v>104,29</c:v>
                </c:pt>
                <c:pt idx="6057">
                  <c:v>66,95</c:v>
                </c:pt>
                <c:pt idx="6058">
                  <c:v>33,53</c:v>
                </c:pt>
                <c:pt idx="6059">
                  <c:v>66,94</c:v>
                </c:pt>
                <c:pt idx="6060">
                  <c:v>33,58</c:v>
                </c:pt>
                <c:pt idx="6061">
                  <c:v>66,94</c:v>
                </c:pt>
                <c:pt idx="6062">
                  <c:v>66,95</c:v>
                </c:pt>
                <c:pt idx="6063">
                  <c:v>50,19</c:v>
                </c:pt>
                <c:pt idx="6064">
                  <c:v>25,17</c:v>
                </c:pt>
                <c:pt idx="6065">
                  <c:v>33,45</c:v>
                </c:pt>
                <c:pt idx="6066">
                  <c:v>66,91</c:v>
                </c:pt>
                <c:pt idx="6067">
                  <c:v>50,15</c:v>
                </c:pt>
                <c:pt idx="6068">
                  <c:v>50,17</c:v>
                </c:pt>
                <c:pt idx="6069">
                  <c:v>50,25</c:v>
                </c:pt>
                <c:pt idx="6070">
                  <c:v>66,94</c:v>
                </c:pt>
                <c:pt idx="6071">
                  <c:v>33,55</c:v>
                </c:pt>
                <c:pt idx="6072">
                  <c:v>75,20</c:v>
                </c:pt>
                <c:pt idx="6073">
                  <c:v>0,20</c:v>
                </c:pt>
                <c:pt idx="6074">
                  <c:v>0,00</c:v>
                </c:pt>
                <c:pt idx="6075">
                  <c:v>33,49</c:v>
                </c:pt>
                <c:pt idx="6076">
                  <c:v>66,93</c:v>
                </c:pt>
                <c:pt idx="6077">
                  <c:v>33,58</c:v>
                </c:pt>
                <c:pt idx="6078">
                  <c:v>66,92</c:v>
                </c:pt>
                <c:pt idx="6079">
                  <c:v>25,18</c:v>
                </c:pt>
                <c:pt idx="6080">
                  <c:v>0,00</c:v>
                </c:pt>
                <c:pt idx="6081">
                  <c:v>104,28</c:v>
                </c:pt>
                <c:pt idx="6082">
                  <c:v>0,00</c:v>
                </c:pt>
                <c:pt idx="6083">
                  <c:v>104,31</c:v>
                </c:pt>
                <c:pt idx="6084">
                  <c:v>0,00</c:v>
                </c:pt>
                <c:pt idx="6085">
                  <c:v>0,15</c:v>
                </c:pt>
                <c:pt idx="6086">
                  <c:v>66,97</c:v>
                </c:pt>
                <c:pt idx="6087">
                  <c:v>66,96</c:v>
                </c:pt>
                <c:pt idx="6088">
                  <c:v>33,59</c:v>
                </c:pt>
                <c:pt idx="6089">
                  <c:v>33,59</c:v>
                </c:pt>
                <c:pt idx="6090">
                  <c:v>0,19</c:v>
                </c:pt>
                <c:pt idx="6091">
                  <c:v>66,96</c:v>
                </c:pt>
                <c:pt idx="6092">
                  <c:v>50,21</c:v>
                </c:pt>
                <c:pt idx="6093">
                  <c:v>66,92</c:v>
                </c:pt>
                <c:pt idx="6094">
                  <c:v>33,54</c:v>
                </c:pt>
                <c:pt idx="6095">
                  <c:v>33,44</c:v>
                </c:pt>
                <c:pt idx="6096">
                  <c:v>75,22</c:v>
                </c:pt>
                <c:pt idx="6097">
                  <c:v>33,58</c:v>
                </c:pt>
                <c:pt idx="6098">
                  <c:v>25,15</c:v>
                </c:pt>
                <c:pt idx="6099">
                  <c:v>25,16</c:v>
                </c:pt>
                <c:pt idx="6100">
                  <c:v>33,55</c:v>
                </c:pt>
                <c:pt idx="6101">
                  <c:v>0,18</c:v>
                </c:pt>
                <c:pt idx="6102">
                  <c:v>66,92</c:v>
                </c:pt>
                <c:pt idx="6103">
                  <c:v>33,56</c:v>
                </c:pt>
                <c:pt idx="6104">
                  <c:v>33,55</c:v>
                </c:pt>
                <c:pt idx="6105">
                  <c:v>0,19</c:v>
                </c:pt>
                <c:pt idx="6106">
                  <c:v>75,22</c:v>
                </c:pt>
                <c:pt idx="6107">
                  <c:v>0,11</c:v>
                </c:pt>
                <c:pt idx="6108">
                  <c:v>0,19</c:v>
                </c:pt>
                <c:pt idx="6109">
                  <c:v>0,21</c:v>
                </c:pt>
                <c:pt idx="6110">
                  <c:v>33,56</c:v>
                </c:pt>
                <c:pt idx="6111">
                  <c:v>0,21</c:v>
                </c:pt>
                <c:pt idx="6112">
                  <c:v>33,54</c:v>
                </c:pt>
                <c:pt idx="6113">
                  <c:v>33,58</c:v>
                </c:pt>
                <c:pt idx="6114">
                  <c:v>33,56</c:v>
                </c:pt>
                <c:pt idx="6115">
                  <c:v>0,19</c:v>
                </c:pt>
                <c:pt idx="6116">
                  <c:v>0,17</c:v>
                </c:pt>
                <c:pt idx="6117">
                  <c:v>0,05</c:v>
                </c:pt>
                <c:pt idx="6118">
                  <c:v>0,20</c:v>
                </c:pt>
                <c:pt idx="6119">
                  <c:v>0,00</c:v>
                </c:pt>
                <c:pt idx="6120">
                  <c:v>66,94</c:v>
                </c:pt>
                <c:pt idx="6121">
                  <c:v>0,00</c:v>
                </c:pt>
                <c:pt idx="6122">
                  <c:v>25,17</c:v>
                </c:pt>
                <c:pt idx="6123">
                  <c:v>0,14</c:v>
                </c:pt>
                <c:pt idx="6124">
                  <c:v>33,53</c:v>
                </c:pt>
                <c:pt idx="6125">
                  <c:v>0,15</c:v>
                </c:pt>
                <c:pt idx="6126">
                  <c:v>0,00</c:v>
                </c:pt>
                <c:pt idx="6127">
                  <c:v>0,20</c:v>
                </c:pt>
                <c:pt idx="6128">
                  <c:v>0,07</c:v>
                </c:pt>
                <c:pt idx="6129">
                  <c:v>0,20</c:v>
                </c:pt>
                <c:pt idx="6130">
                  <c:v>33,56</c:v>
                </c:pt>
                <c:pt idx="6131">
                  <c:v>0,24</c:v>
                </c:pt>
                <c:pt idx="6132">
                  <c:v>0,00</c:v>
                </c:pt>
                <c:pt idx="6133">
                  <c:v>25,15</c:v>
                </c:pt>
                <c:pt idx="6134">
                  <c:v>0,21</c:v>
                </c:pt>
                <c:pt idx="6135">
                  <c:v>0,18</c:v>
                </c:pt>
                <c:pt idx="6136">
                  <c:v>0,16</c:v>
                </c:pt>
                <c:pt idx="6137">
                  <c:v>0,19</c:v>
                </c:pt>
                <c:pt idx="6138">
                  <c:v>0,07</c:v>
                </c:pt>
                <c:pt idx="6139">
                  <c:v>0,00</c:v>
                </c:pt>
                <c:pt idx="6140">
                  <c:v>0,17</c:v>
                </c:pt>
                <c:pt idx="6141">
                  <c:v>0,00</c:v>
                </c:pt>
                <c:pt idx="6142">
                  <c:v>0,00</c:v>
                </c:pt>
                <c:pt idx="6143">
                  <c:v>0,00</c:v>
                </c:pt>
                <c:pt idx="6144">
                  <c:v>0,00</c:v>
                </c:pt>
                <c:pt idx="6145">
                  <c:v>0,00</c:v>
                </c:pt>
                <c:pt idx="6146">
                  <c:v>0,00</c:v>
                </c:pt>
                <c:pt idx="6147">
                  <c:v/>
                </c:pt>
                <c:pt idx="6148">
                  <c:v/>
                </c:pt>
                <c:pt idx="6149">
                  <c:v/>
                </c:pt>
                <c:pt idx="6150">
                  <c:v/>
                </c:pt>
                <c:pt idx="6151">
                  <c:v/>
                </c:pt>
                <c:pt idx="6152">
                  <c:v/>
                </c:pt>
                <c:pt idx="6153">
                  <c:v/>
                </c:pt>
                <c:pt idx="6154">
                  <c:v/>
                </c:pt>
                <c:pt idx="6155">
                  <c:v/>
                </c:pt>
                <c:pt idx="6156">
                  <c:v/>
                </c:pt>
                <c:pt idx="6157">
                  <c:v/>
                </c:pt>
                <c:pt idx="6158">
                  <c:v/>
                </c:pt>
                <c:pt idx="6159">
                  <c:v/>
                </c:pt>
                <c:pt idx="6160">
                  <c:v/>
                </c:pt>
                <c:pt idx="6161">
                  <c:v/>
                </c:pt>
                <c:pt idx="6162">
                  <c:v/>
                </c:pt>
                <c:pt idx="6163">
                  <c:v/>
                </c:pt>
                <c:pt idx="6164">
                  <c:v/>
                </c:pt>
                <c:pt idx="6165">
                  <c:v/>
                </c:pt>
                <c:pt idx="6166">
                  <c:v/>
                </c:pt>
                <c:pt idx="6167">
                  <c:v/>
                </c:pt>
                <c:pt idx="6168">
                  <c:v/>
                </c:pt>
                <c:pt idx="6169">
                  <c:v/>
                </c:pt>
                <c:pt idx="6170">
                  <c:v/>
                </c:pt>
                <c:pt idx="6171">
                  <c:v/>
                </c:pt>
                <c:pt idx="6172">
                  <c:v/>
                </c:pt>
                <c:pt idx="6173">
                  <c:v/>
                </c:pt>
                <c:pt idx="6174">
                  <c:v/>
                </c:pt>
                <c:pt idx="6175">
                  <c:v/>
                </c:pt>
                <c:pt idx="6176">
                  <c:v/>
                </c:pt>
                <c:pt idx="6177">
                  <c:v/>
                </c:pt>
                <c:pt idx="6178">
                  <c:v/>
                </c:pt>
                <c:pt idx="6179">
                  <c:v/>
                </c:pt>
                <c:pt idx="6180">
                  <c:v/>
                </c:pt>
                <c:pt idx="6181">
                  <c:v/>
                </c:pt>
                <c:pt idx="6182">
                  <c:v/>
                </c:pt>
                <c:pt idx="6183">
                  <c:v/>
                </c:pt>
                <c:pt idx="6184">
                  <c:v/>
                </c:pt>
                <c:pt idx="6185">
                  <c:v/>
                </c:pt>
                <c:pt idx="6186">
                  <c:v/>
                </c:pt>
                <c:pt idx="6187">
                  <c:v/>
                </c:pt>
                <c:pt idx="6188">
                  <c:v/>
                </c:pt>
                <c:pt idx="6189">
                  <c:v/>
                </c:pt>
                <c:pt idx="6190">
                  <c:v/>
                </c:pt>
                <c:pt idx="6191">
                  <c:v/>
                </c:pt>
                <c:pt idx="6192">
                  <c:v/>
                </c:pt>
                <c:pt idx="6193">
                  <c:v/>
                </c:pt>
                <c:pt idx="6194">
                  <c:v/>
                </c:pt>
                <c:pt idx="6195">
                  <c:v/>
                </c:pt>
                <c:pt idx="6196">
                  <c:v/>
                </c:pt>
                <c:pt idx="6197">
                  <c:v/>
                </c:pt>
                <c:pt idx="6198">
                  <c:v/>
                </c:pt>
                <c:pt idx="6199">
                  <c:v/>
                </c:pt>
                <c:pt idx="6200">
                  <c:v/>
                </c:pt>
                <c:pt idx="6201">
                  <c:v/>
                </c:pt>
                <c:pt idx="6202">
                  <c:v/>
                </c:pt>
                <c:pt idx="6203">
                  <c:v/>
                </c:pt>
                <c:pt idx="6204">
                  <c:v/>
                </c:pt>
                <c:pt idx="6205">
                  <c:v/>
                </c:pt>
                <c:pt idx="6206">
                  <c:v/>
                </c:pt>
                <c:pt idx="6207">
                  <c:v/>
                </c:pt>
                <c:pt idx="6208">
                  <c:v/>
                </c:pt>
                <c:pt idx="6209">
                  <c:v/>
                </c:pt>
                <c:pt idx="6210">
                  <c:v/>
                </c:pt>
                <c:pt idx="6211">
                  <c:v/>
                </c:pt>
                <c:pt idx="6212">
                  <c:v/>
                </c:pt>
                <c:pt idx="6213">
                  <c:v/>
                </c:pt>
                <c:pt idx="6214">
                  <c:v/>
                </c:pt>
                <c:pt idx="6215">
                  <c:v/>
                </c:pt>
                <c:pt idx="6216">
                  <c:v/>
                </c:pt>
                <c:pt idx="6217">
                  <c:v/>
                </c:pt>
                <c:pt idx="6218">
                  <c:v/>
                </c:pt>
                <c:pt idx="6219">
                  <c:v/>
                </c:pt>
                <c:pt idx="6220">
                  <c:v/>
                </c:pt>
                <c:pt idx="6221">
                  <c:v/>
                </c:pt>
                <c:pt idx="6222">
                  <c:v/>
                </c:pt>
                <c:pt idx="6223">
                  <c:v/>
                </c:pt>
                <c:pt idx="6224">
                  <c:v/>
                </c:pt>
                <c:pt idx="6225">
                  <c:v/>
                </c:pt>
                <c:pt idx="6226">
                  <c:v/>
                </c:pt>
                <c:pt idx="6227">
                  <c:v/>
                </c:pt>
                <c:pt idx="6228">
                  <c:v/>
                </c:pt>
                <c:pt idx="6229">
                  <c:v/>
                </c:pt>
                <c:pt idx="6230">
                  <c:v/>
                </c:pt>
                <c:pt idx="6231">
                  <c:v/>
                </c:pt>
                <c:pt idx="6232">
                  <c:v/>
                </c:pt>
                <c:pt idx="6233">
                  <c:v/>
                </c:pt>
                <c:pt idx="6234">
                  <c:v/>
                </c:pt>
                <c:pt idx="6235">
                  <c:v/>
                </c:pt>
                <c:pt idx="6236">
                  <c:v/>
                </c:pt>
                <c:pt idx="6237">
                  <c:v/>
                </c:pt>
                <c:pt idx="6238">
                  <c:v/>
                </c:pt>
                <c:pt idx="6239">
                  <c:v/>
                </c:pt>
                <c:pt idx="6240">
                  <c:v/>
                </c:pt>
                <c:pt idx="6241">
                  <c:v/>
                </c:pt>
                <c:pt idx="6242">
                  <c:v/>
                </c:pt>
                <c:pt idx="6243">
                  <c:v/>
                </c:pt>
                <c:pt idx="6244">
                  <c:v/>
                </c:pt>
                <c:pt idx="6245">
                  <c:v/>
                </c:pt>
                <c:pt idx="6246">
                  <c:v/>
                </c:pt>
                <c:pt idx="6247">
                  <c:v/>
                </c:pt>
                <c:pt idx="6248">
                  <c:v/>
                </c:pt>
                <c:pt idx="6249">
                  <c:v/>
                </c:pt>
                <c:pt idx="6250">
                  <c:v/>
                </c:pt>
                <c:pt idx="6251">
                  <c:v/>
                </c:pt>
                <c:pt idx="6252">
                  <c:v/>
                </c:pt>
                <c:pt idx="6253">
                  <c:v/>
                </c:pt>
                <c:pt idx="6254">
                  <c:v/>
                </c:pt>
                <c:pt idx="6255">
                  <c:v/>
                </c:pt>
                <c:pt idx="6256">
                  <c:v/>
                </c:pt>
                <c:pt idx="6257">
                  <c:v/>
                </c:pt>
                <c:pt idx="6258">
                  <c:v/>
                </c:pt>
                <c:pt idx="6259">
                  <c:v/>
                </c:pt>
                <c:pt idx="6260">
                  <c:v/>
                </c:pt>
                <c:pt idx="6261">
                  <c:v/>
                </c:pt>
                <c:pt idx="6262">
                  <c:v/>
                </c:pt>
                <c:pt idx="6263">
                  <c:v/>
                </c:pt>
                <c:pt idx="6264">
                  <c:v/>
                </c:pt>
                <c:pt idx="6265">
                  <c:v/>
                </c:pt>
                <c:pt idx="6266">
                  <c:v/>
                </c:pt>
                <c:pt idx="6267">
                  <c:v/>
                </c:pt>
                <c:pt idx="6268">
                  <c:v/>
                </c:pt>
                <c:pt idx="6269">
                  <c:v/>
                </c:pt>
                <c:pt idx="6270">
                  <c:v/>
                </c:pt>
                <c:pt idx="6271">
                  <c:v/>
                </c:pt>
                <c:pt idx="6272">
                  <c:v/>
                </c:pt>
                <c:pt idx="6273">
                  <c:v/>
                </c:pt>
                <c:pt idx="6274">
                  <c:v/>
                </c:pt>
                <c:pt idx="6275">
                  <c:v/>
                </c:pt>
                <c:pt idx="6276">
                  <c:v/>
                </c:pt>
                <c:pt idx="6277">
                  <c:v/>
                </c:pt>
                <c:pt idx="6278">
                  <c:v/>
                </c:pt>
                <c:pt idx="6279">
                  <c:v/>
                </c:pt>
                <c:pt idx="6280">
                  <c:v/>
                </c:pt>
                <c:pt idx="6281">
                  <c:v/>
                </c:pt>
                <c:pt idx="6282">
                  <c:v/>
                </c:pt>
                <c:pt idx="6283">
                  <c:v/>
                </c:pt>
                <c:pt idx="6284">
                  <c:v/>
                </c:pt>
                <c:pt idx="6285">
                  <c:v/>
                </c:pt>
                <c:pt idx="6286">
                  <c:v/>
                </c:pt>
                <c:pt idx="6287">
                  <c:v/>
                </c:pt>
                <c:pt idx="6288">
                  <c:v/>
                </c:pt>
                <c:pt idx="6289">
                  <c:v/>
                </c:pt>
                <c:pt idx="6290">
                  <c:v/>
                </c:pt>
                <c:pt idx="6291">
                  <c:v/>
                </c:pt>
                <c:pt idx="6292">
                  <c:v/>
                </c:pt>
                <c:pt idx="6293">
                  <c:v/>
                </c:pt>
                <c:pt idx="6294">
                  <c:v/>
                </c:pt>
                <c:pt idx="6295">
                  <c:v/>
                </c:pt>
                <c:pt idx="6296">
                  <c:v/>
                </c:pt>
                <c:pt idx="6297">
                  <c:v/>
                </c:pt>
                <c:pt idx="6298">
                  <c:v/>
                </c:pt>
                <c:pt idx="6299">
                  <c:v/>
                </c:pt>
                <c:pt idx="6300">
                  <c:v/>
                </c:pt>
                <c:pt idx="6301">
                  <c:v/>
                </c:pt>
                <c:pt idx="6302">
                  <c:v/>
                </c:pt>
                <c:pt idx="6303">
                  <c:v/>
                </c:pt>
                <c:pt idx="6304">
                  <c:v/>
                </c:pt>
                <c:pt idx="6305">
                  <c:v/>
                </c:pt>
                <c:pt idx="6306">
                  <c:v/>
                </c:pt>
                <c:pt idx="6307">
                  <c:v/>
                </c:pt>
                <c:pt idx="6308">
                  <c:v/>
                </c:pt>
                <c:pt idx="6309">
                  <c:v/>
                </c:pt>
                <c:pt idx="6310">
                  <c:v/>
                </c:pt>
                <c:pt idx="6311">
                  <c:v/>
                </c:pt>
                <c:pt idx="6312">
                  <c:v/>
                </c:pt>
                <c:pt idx="6313">
                  <c:v/>
                </c:pt>
                <c:pt idx="6314">
                  <c:v/>
                </c:pt>
                <c:pt idx="6315">
                  <c:v/>
                </c:pt>
                <c:pt idx="6316">
                  <c:v/>
                </c:pt>
                <c:pt idx="6317">
                  <c:v/>
                </c:pt>
                <c:pt idx="6318">
                  <c:v/>
                </c:pt>
                <c:pt idx="6319">
                  <c:v/>
                </c:pt>
                <c:pt idx="6320">
                  <c:v/>
                </c:pt>
                <c:pt idx="6321">
                  <c:v/>
                </c:pt>
                <c:pt idx="6322">
                  <c:v/>
                </c:pt>
                <c:pt idx="6323">
                  <c:v/>
                </c:pt>
                <c:pt idx="6324">
                  <c:v/>
                </c:pt>
                <c:pt idx="6325">
                  <c:v/>
                </c:pt>
                <c:pt idx="6326">
                  <c:v/>
                </c:pt>
                <c:pt idx="6327">
                  <c:v/>
                </c:pt>
                <c:pt idx="6328">
                  <c:v/>
                </c:pt>
                <c:pt idx="6329">
                  <c:v/>
                </c:pt>
                <c:pt idx="6330">
                  <c:v/>
                </c:pt>
                <c:pt idx="6331">
                  <c:v/>
                </c:pt>
                <c:pt idx="6332">
                  <c:v/>
                </c:pt>
                <c:pt idx="6333">
                  <c:v/>
                </c:pt>
                <c:pt idx="6334">
                  <c:v/>
                </c:pt>
                <c:pt idx="6335">
                  <c:v/>
                </c:pt>
                <c:pt idx="6336">
                  <c:v/>
                </c:pt>
                <c:pt idx="6337">
                  <c:v/>
                </c:pt>
                <c:pt idx="6338">
                  <c:v/>
                </c:pt>
                <c:pt idx="6339">
                  <c:v/>
                </c:pt>
                <c:pt idx="6340">
                  <c:v/>
                </c:pt>
                <c:pt idx="6341">
                  <c:v/>
                </c:pt>
                <c:pt idx="6342">
                  <c:v/>
                </c:pt>
                <c:pt idx="6343">
                  <c:v/>
                </c:pt>
                <c:pt idx="6344">
                  <c:v/>
                </c:pt>
                <c:pt idx="6345">
                  <c:v/>
                </c:pt>
                <c:pt idx="6346">
                  <c:v/>
                </c:pt>
                <c:pt idx="6347">
                  <c:v/>
                </c:pt>
                <c:pt idx="6348">
                  <c:v/>
                </c:pt>
                <c:pt idx="6349">
                  <c:v/>
                </c:pt>
                <c:pt idx="6350">
                  <c:v/>
                </c:pt>
                <c:pt idx="6351">
                  <c:v/>
                </c:pt>
                <c:pt idx="6352">
                  <c:v/>
                </c:pt>
                <c:pt idx="6353">
                  <c:v/>
                </c:pt>
                <c:pt idx="6354">
                  <c:v/>
                </c:pt>
                <c:pt idx="6355">
                  <c:v/>
                </c:pt>
                <c:pt idx="6356">
                  <c:v/>
                </c:pt>
                <c:pt idx="6357">
                  <c:v/>
                </c:pt>
                <c:pt idx="6358">
                  <c:v/>
                </c:pt>
                <c:pt idx="6359">
                  <c:v/>
                </c:pt>
                <c:pt idx="6360">
                  <c:v/>
                </c:pt>
                <c:pt idx="6361">
                  <c:v/>
                </c:pt>
                <c:pt idx="6362">
                  <c:v/>
                </c:pt>
                <c:pt idx="6363">
                  <c:v/>
                </c:pt>
                <c:pt idx="6364">
                  <c:v/>
                </c:pt>
                <c:pt idx="6365">
                  <c:v/>
                </c:pt>
                <c:pt idx="6366">
                  <c:v/>
                </c:pt>
                <c:pt idx="6367">
                  <c:v/>
                </c:pt>
                <c:pt idx="6368">
                  <c:v/>
                </c:pt>
                <c:pt idx="6369">
                  <c:v/>
                </c:pt>
                <c:pt idx="6370">
                  <c:v/>
                </c:pt>
                <c:pt idx="6371">
                  <c:v/>
                </c:pt>
                <c:pt idx="6372">
                  <c:v/>
                </c:pt>
                <c:pt idx="6373">
                  <c:v/>
                </c:pt>
                <c:pt idx="6374">
                  <c:v/>
                </c:pt>
                <c:pt idx="6375">
                  <c:v/>
                </c:pt>
                <c:pt idx="6376">
                  <c:v/>
                </c:pt>
                <c:pt idx="6377">
                  <c:v/>
                </c:pt>
                <c:pt idx="6378">
                  <c:v/>
                </c:pt>
                <c:pt idx="6379">
                  <c:v/>
                </c:pt>
                <c:pt idx="6380">
                  <c:v/>
                </c:pt>
                <c:pt idx="6381">
                  <c:v/>
                </c:pt>
                <c:pt idx="6382">
                  <c:v/>
                </c:pt>
                <c:pt idx="6383">
                  <c:v/>
                </c:pt>
                <c:pt idx="6384">
                  <c:v/>
                </c:pt>
                <c:pt idx="6385">
                  <c:v/>
                </c:pt>
                <c:pt idx="6386">
                  <c:v/>
                </c:pt>
                <c:pt idx="6387">
                  <c:v/>
                </c:pt>
                <c:pt idx="6388">
                  <c:v/>
                </c:pt>
                <c:pt idx="6389">
                  <c:v/>
                </c:pt>
                <c:pt idx="6390">
                  <c:v/>
                </c:pt>
                <c:pt idx="6391">
                  <c:v/>
                </c:pt>
                <c:pt idx="6392">
                  <c:v/>
                </c:pt>
                <c:pt idx="6393">
                  <c:v/>
                </c:pt>
                <c:pt idx="6394">
                  <c:v/>
                </c:pt>
                <c:pt idx="6395">
                  <c:v/>
                </c:pt>
                <c:pt idx="6396">
                  <c:v/>
                </c:pt>
                <c:pt idx="6397">
                  <c:v/>
                </c:pt>
                <c:pt idx="6398">
                  <c:v/>
                </c:pt>
                <c:pt idx="6399">
                  <c:v/>
                </c:pt>
                <c:pt idx="6400">
                  <c:v/>
                </c:pt>
                <c:pt idx="6401">
                  <c:v/>
                </c:pt>
                <c:pt idx="6402">
                  <c:v/>
                </c:pt>
                <c:pt idx="6403">
                  <c:v/>
                </c:pt>
                <c:pt idx="6404">
                  <c:v/>
                </c:pt>
                <c:pt idx="6405">
                  <c:v/>
                </c:pt>
                <c:pt idx="6406">
                  <c:v/>
                </c:pt>
                <c:pt idx="6407">
                  <c:v/>
                </c:pt>
                <c:pt idx="6408">
                  <c:v/>
                </c:pt>
                <c:pt idx="6409">
                  <c:v/>
                </c:pt>
                <c:pt idx="6410">
                  <c:v/>
                </c:pt>
                <c:pt idx="6411">
                  <c:v/>
                </c:pt>
                <c:pt idx="6412">
                  <c:v/>
                </c:pt>
                <c:pt idx="6413">
                  <c:v/>
                </c:pt>
                <c:pt idx="6414">
                  <c:v/>
                </c:pt>
                <c:pt idx="6415">
                  <c:v/>
                </c:pt>
                <c:pt idx="6416">
                  <c:v/>
                </c:pt>
                <c:pt idx="6417">
                  <c:v/>
                </c:pt>
                <c:pt idx="6418">
                  <c:v/>
                </c:pt>
                <c:pt idx="6419">
                  <c:v/>
                </c:pt>
                <c:pt idx="6420">
                  <c:v/>
                </c:pt>
                <c:pt idx="6421">
                  <c:v/>
                </c:pt>
                <c:pt idx="6422">
                  <c:v/>
                </c:pt>
                <c:pt idx="6423">
                  <c:v/>
                </c:pt>
                <c:pt idx="6424">
                  <c:v/>
                </c:pt>
                <c:pt idx="6425">
                  <c:v/>
                </c:pt>
                <c:pt idx="6426">
                  <c:v/>
                </c:pt>
                <c:pt idx="6427">
                  <c:v/>
                </c:pt>
                <c:pt idx="6428">
                  <c:v/>
                </c:pt>
                <c:pt idx="6429">
                  <c:v/>
                </c:pt>
                <c:pt idx="6430">
                  <c:v/>
                </c:pt>
                <c:pt idx="6431">
                  <c:v/>
                </c:pt>
                <c:pt idx="6432">
                  <c:v/>
                </c:pt>
                <c:pt idx="6433">
                  <c:v/>
                </c:pt>
                <c:pt idx="6434">
                  <c:v/>
                </c:pt>
                <c:pt idx="6435">
                  <c:v/>
                </c:pt>
                <c:pt idx="6436">
                  <c:v/>
                </c:pt>
                <c:pt idx="6437">
                  <c:v/>
                </c:pt>
                <c:pt idx="6438">
                  <c:v/>
                </c:pt>
                <c:pt idx="6439">
                  <c:v/>
                </c:pt>
                <c:pt idx="6440">
                  <c:v/>
                </c:pt>
                <c:pt idx="6441">
                  <c:v/>
                </c:pt>
                <c:pt idx="6442">
                  <c:v/>
                </c:pt>
                <c:pt idx="6443">
                  <c:v/>
                </c:pt>
                <c:pt idx="6444">
                  <c:v/>
                </c:pt>
                <c:pt idx="6445">
                  <c:v/>
                </c:pt>
                <c:pt idx="6446">
                  <c:v/>
                </c:pt>
                <c:pt idx="6447">
                  <c:v/>
                </c:pt>
                <c:pt idx="6448">
                  <c:v/>
                </c:pt>
                <c:pt idx="6449">
                  <c:v/>
                </c:pt>
                <c:pt idx="6450">
                  <c:v/>
                </c:pt>
                <c:pt idx="6451">
                  <c:v/>
                </c:pt>
                <c:pt idx="6452">
                  <c:v/>
                </c:pt>
                <c:pt idx="6453">
                  <c:v/>
                </c:pt>
                <c:pt idx="6454">
                  <c:v/>
                </c:pt>
                <c:pt idx="6455">
                  <c:v/>
                </c:pt>
                <c:pt idx="6456">
                  <c:v/>
                </c:pt>
                <c:pt idx="6457">
                  <c:v/>
                </c:pt>
                <c:pt idx="6458">
                  <c:v/>
                </c:pt>
                <c:pt idx="6459">
                  <c:v/>
                </c:pt>
                <c:pt idx="6460">
                  <c:v/>
                </c:pt>
                <c:pt idx="6461">
                  <c:v/>
                </c:pt>
                <c:pt idx="6462">
                  <c:v/>
                </c:pt>
                <c:pt idx="6463">
                  <c:v/>
                </c:pt>
                <c:pt idx="6464">
                  <c:v/>
                </c:pt>
                <c:pt idx="6465">
                  <c:v/>
                </c:pt>
                <c:pt idx="6466">
                  <c:v/>
                </c:pt>
                <c:pt idx="6467">
                  <c:v/>
                </c:pt>
                <c:pt idx="6468">
                  <c:v/>
                </c:pt>
                <c:pt idx="6469">
                  <c:v/>
                </c:pt>
                <c:pt idx="6470">
                  <c:v/>
                </c:pt>
                <c:pt idx="6471">
                  <c:v/>
                </c:pt>
                <c:pt idx="6472">
                  <c:v/>
                </c:pt>
                <c:pt idx="6473">
                  <c:v/>
                </c:pt>
                <c:pt idx="6474">
                  <c:v/>
                </c:pt>
                <c:pt idx="6475">
                  <c:v/>
                </c:pt>
                <c:pt idx="6476">
                  <c:v/>
                </c:pt>
                <c:pt idx="6477">
                  <c:v/>
                </c:pt>
                <c:pt idx="6478">
                  <c:v/>
                </c:pt>
                <c:pt idx="6479">
                  <c:v/>
                </c:pt>
                <c:pt idx="6480">
                  <c:v/>
                </c:pt>
                <c:pt idx="6481">
                  <c:v/>
                </c:pt>
                <c:pt idx="6482">
                  <c:v/>
                </c:pt>
                <c:pt idx="6483">
                  <c:v/>
                </c:pt>
                <c:pt idx="6484">
                  <c:v/>
                </c:pt>
                <c:pt idx="6485">
                  <c:v/>
                </c:pt>
                <c:pt idx="6486">
                  <c:v/>
                </c:pt>
                <c:pt idx="6487">
                  <c:v/>
                </c:pt>
                <c:pt idx="6488">
                  <c:v/>
                </c:pt>
                <c:pt idx="6489">
                  <c:v/>
                </c:pt>
                <c:pt idx="6490">
                  <c:v/>
                </c:pt>
                <c:pt idx="6491">
                  <c:v/>
                </c:pt>
                <c:pt idx="6492">
                  <c:v/>
                </c:pt>
                <c:pt idx="6493">
                  <c:v/>
                </c:pt>
                <c:pt idx="6494">
                  <c:v/>
                </c:pt>
                <c:pt idx="6495">
                  <c:v/>
                </c:pt>
                <c:pt idx="6496">
                  <c:v/>
                </c:pt>
                <c:pt idx="6497">
                  <c:v/>
                </c:pt>
                <c:pt idx="6498">
                  <c:v/>
                </c:pt>
                <c:pt idx="6499">
                  <c:v/>
                </c:pt>
                <c:pt idx="6500">
                  <c:v/>
                </c:pt>
                <c:pt idx="6501">
                  <c:v/>
                </c:pt>
                <c:pt idx="6502">
                  <c:v/>
                </c:pt>
                <c:pt idx="6503">
                  <c:v/>
                </c:pt>
                <c:pt idx="6504">
                  <c:v/>
                </c:pt>
                <c:pt idx="6505">
                  <c:v/>
                </c:pt>
                <c:pt idx="6506">
                  <c:v/>
                </c:pt>
                <c:pt idx="6507">
                  <c:v/>
                </c:pt>
                <c:pt idx="6508">
                  <c:v/>
                </c:pt>
                <c:pt idx="6509">
                  <c:v/>
                </c:pt>
                <c:pt idx="6510">
                  <c:v/>
                </c:pt>
                <c:pt idx="6511">
                  <c:v/>
                </c:pt>
                <c:pt idx="6512">
                  <c:v/>
                </c:pt>
                <c:pt idx="6513">
                  <c:v/>
                </c:pt>
                <c:pt idx="6514">
                  <c:v/>
                </c:pt>
                <c:pt idx="6515">
                  <c:v/>
                </c:pt>
                <c:pt idx="6516">
                  <c:v/>
                </c:pt>
                <c:pt idx="6517">
                  <c:v/>
                </c:pt>
                <c:pt idx="6518">
                  <c:v/>
                </c:pt>
                <c:pt idx="6519">
                  <c:v/>
                </c:pt>
                <c:pt idx="6520">
                  <c:v/>
                </c:pt>
                <c:pt idx="6521">
                  <c:v/>
                </c:pt>
                <c:pt idx="6522">
                  <c:v/>
                </c:pt>
                <c:pt idx="6523">
                  <c:v/>
                </c:pt>
                <c:pt idx="6524">
                  <c:v/>
                </c:pt>
                <c:pt idx="6525">
                  <c:v/>
                </c:pt>
                <c:pt idx="6526">
                  <c:v/>
                </c:pt>
                <c:pt idx="6527">
                  <c:v/>
                </c:pt>
                <c:pt idx="6528">
                  <c:v/>
                </c:pt>
                <c:pt idx="6529">
                  <c:v/>
                </c:pt>
                <c:pt idx="6530">
                  <c:v/>
                </c:pt>
                <c:pt idx="6531">
                  <c:v/>
                </c:pt>
                <c:pt idx="6532">
                  <c:v/>
                </c:pt>
                <c:pt idx="6533">
                  <c:v/>
                </c:pt>
                <c:pt idx="6534">
                  <c:v/>
                </c:pt>
                <c:pt idx="6535">
                  <c:v/>
                </c:pt>
                <c:pt idx="6536">
                  <c:v/>
                </c:pt>
                <c:pt idx="6537">
                  <c:v/>
                </c:pt>
                <c:pt idx="6538">
                  <c:v/>
                </c:pt>
                <c:pt idx="6539">
                  <c:v/>
                </c:pt>
                <c:pt idx="6540">
                  <c:v/>
                </c:pt>
                <c:pt idx="6541">
                  <c:v/>
                </c:pt>
                <c:pt idx="6542">
                  <c:v/>
                </c:pt>
                <c:pt idx="6543">
                  <c:v/>
                </c:pt>
                <c:pt idx="6544">
                  <c:v/>
                </c:pt>
                <c:pt idx="6545">
                  <c:v/>
                </c:pt>
                <c:pt idx="6546">
                  <c:v/>
                </c:pt>
                <c:pt idx="6547">
                  <c:v/>
                </c:pt>
                <c:pt idx="6548">
                  <c:v/>
                </c:pt>
                <c:pt idx="6549">
                  <c:v/>
                </c:pt>
                <c:pt idx="6550">
                  <c:v/>
                </c:pt>
                <c:pt idx="6551">
                  <c:v/>
                </c:pt>
                <c:pt idx="6552">
                  <c:v/>
                </c:pt>
                <c:pt idx="6553">
                  <c:v/>
                </c:pt>
                <c:pt idx="6554">
                  <c:v/>
                </c:pt>
                <c:pt idx="6555">
                  <c:v/>
                </c:pt>
                <c:pt idx="6556">
                  <c:v/>
                </c:pt>
                <c:pt idx="6557">
                  <c:v/>
                </c:pt>
                <c:pt idx="6558">
                  <c:v/>
                </c:pt>
                <c:pt idx="6559">
                  <c:v/>
                </c:pt>
                <c:pt idx="6560">
                  <c:v/>
                </c:pt>
                <c:pt idx="6561">
                  <c:v/>
                </c:pt>
                <c:pt idx="6562">
                  <c:v/>
                </c:pt>
                <c:pt idx="6563">
                  <c:v/>
                </c:pt>
                <c:pt idx="6564">
                  <c:v/>
                </c:pt>
                <c:pt idx="6565">
                  <c:v/>
                </c:pt>
                <c:pt idx="6566">
                  <c:v/>
                </c:pt>
                <c:pt idx="6567">
                  <c:v/>
                </c:pt>
                <c:pt idx="6568">
                  <c:v/>
                </c:pt>
                <c:pt idx="6569">
                  <c:v/>
                </c:pt>
                <c:pt idx="6570">
                  <c:v/>
                </c:pt>
                <c:pt idx="6571">
                  <c:v/>
                </c:pt>
                <c:pt idx="6572">
                  <c:v/>
                </c:pt>
                <c:pt idx="6573">
                  <c:v/>
                </c:pt>
                <c:pt idx="6574">
                  <c:v/>
                </c:pt>
                <c:pt idx="6575">
                  <c:v/>
                </c:pt>
                <c:pt idx="6576">
                  <c:v/>
                </c:pt>
                <c:pt idx="6577">
                  <c:v/>
                </c:pt>
                <c:pt idx="6578">
                  <c:v/>
                </c:pt>
                <c:pt idx="6579">
                  <c:v/>
                </c:pt>
                <c:pt idx="6580">
                  <c:v/>
                </c:pt>
                <c:pt idx="6581">
                  <c:v/>
                </c:pt>
                <c:pt idx="6582">
                  <c:v/>
                </c:pt>
                <c:pt idx="6583">
                  <c:v/>
                </c:pt>
                <c:pt idx="6584">
                  <c:v/>
                </c:pt>
                <c:pt idx="6585">
                  <c:v/>
                </c:pt>
                <c:pt idx="6586">
                  <c:v/>
                </c:pt>
                <c:pt idx="6587">
                  <c:v/>
                </c:pt>
                <c:pt idx="6588">
                  <c:v/>
                </c:pt>
                <c:pt idx="6589">
                  <c:v/>
                </c:pt>
                <c:pt idx="6590">
                  <c:v/>
                </c:pt>
                <c:pt idx="6591">
                  <c:v/>
                </c:pt>
                <c:pt idx="6592">
                  <c:v/>
                </c:pt>
                <c:pt idx="6593">
                  <c:v/>
                </c:pt>
                <c:pt idx="6594">
                  <c:v/>
                </c:pt>
                <c:pt idx="6595">
                  <c:v/>
                </c:pt>
                <c:pt idx="6596">
                  <c:v/>
                </c:pt>
                <c:pt idx="6597">
                  <c:v/>
                </c:pt>
                <c:pt idx="6598">
                  <c:v/>
                </c:pt>
                <c:pt idx="6599">
                  <c:v/>
                </c:pt>
                <c:pt idx="6600">
                  <c:v>Great Western Trail</c:v>
                </c:pt>
                <c:pt idx="6601">
                  <c:v>Agricola</c:v>
                </c:pt>
                <c:pt idx="6602">
                  <c:v>Agricola</c:v>
                </c:pt>
                <c:pt idx="6603">
                  <c:v>Village</c:v>
                </c:pt>
                <c:pt idx="6604">
                  <c:v>Die Burgen von Burgund</c:v>
                </c:pt>
                <c:pt idx="6605">
                  <c:v>Great Western Trail</c:v>
                </c:pt>
                <c:pt idx="6606">
                  <c:v>Mea Culpa</c:v>
                </c:pt>
                <c:pt idx="6607">
                  <c:v>Mombasa</c:v>
                </c:pt>
                <c:pt idx="6608">
                  <c:v>Mea Culpa</c:v>
                </c:pt>
                <c:pt idx="6609">
                  <c:v>Village</c:v>
                </c:pt>
                <c:pt idx="6610">
                  <c:v>Great Western Trail</c:v>
                </c:pt>
                <c:pt idx="6611">
                  <c:v>Orleans</c:v>
                </c:pt>
                <c:pt idx="6612">
                  <c:v>Dynasties: Verdeel en heers</c:v>
                </c:pt>
                <c:pt idx="6613">
                  <c:v>Broom Service</c:v>
                </c:pt>
                <c:pt idx="6614">
                  <c:v>Shakespeare</c:v>
                </c:pt>
                <c:pt idx="6615">
                  <c:v>Mombasa</c:v>
                </c:pt>
                <c:pt idx="6616">
                  <c:v>Orleans</c:v>
                </c:pt>
                <c:pt idx="6617">
                  <c:v>Die Burgen von Burgund</c:v>
                </c:pt>
                <c:pt idx="6618">
                  <c:v>Im jahr des drachen</c:v>
                </c:pt>
                <c:pt idx="6619">
                  <c:v>Das Orakel von Delphi</c:v>
                </c:pt>
                <c:pt idx="6620">
                  <c:v>Shakespeare</c:v>
                </c:pt>
                <c:pt idx="6621">
                  <c:v>Great Western Trail</c:v>
                </c:pt>
                <c:pt idx="6622">
                  <c:v>Orleans</c:v>
                </c:pt>
                <c:pt idx="6623">
                  <c:v>Rhodes</c:v>
                </c:pt>
                <c:pt idx="6624">
                  <c:v>Broom Service</c:v>
                </c:pt>
                <c:pt idx="6625">
                  <c:v>First Class</c:v>
                </c:pt>
                <c:pt idx="6626">
                  <c:v>Hotel</c:v>
                </c:pt>
                <c:pt idx="6627">
                  <c:v>First Class</c:v>
                </c:pt>
                <c:pt idx="6628">
                  <c:v>Village</c:v>
                </c:pt>
                <c:pt idx="6629">
                  <c:v>Das Orakel von Delphi</c:v>
                </c:pt>
                <c:pt idx="6630">
                  <c:v>Village</c:v>
                </c:pt>
                <c:pt idx="6631">
                  <c:v>Die Burgen von Burgund</c:v>
                </c:pt>
                <c:pt idx="6632">
                  <c:v>Agricola</c:v>
                </c:pt>
                <c:pt idx="6633">
                  <c:v>Dynasties: Verdeel en heers</c:v>
                </c:pt>
                <c:pt idx="6634">
                  <c:v>Agricola</c:v>
                </c:pt>
                <c:pt idx="6635">
                  <c:v>Rhodes</c:v>
                </c:pt>
                <c:pt idx="6636">
                  <c:v>Die Burgen von Burgund</c:v>
                </c:pt>
                <c:pt idx="6637">
                  <c:v>Das Orakel von Delphi</c:v>
                </c:pt>
                <c:pt idx="6638">
                  <c:v>Great Western Trail</c:v>
                </c:pt>
                <c:pt idx="6639">
                  <c:v>Great Western Trail</c:v>
                </c:pt>
                <c:pt idx="6640">
                  <c:v>Rhodes</c:v>
                </c:pt>
                <c:pt idx="6641">
                  <c:v>Dynasties: Verdeel en heers</c:v>
                </c:pt>
                <c:pt idx="6642">
                  <c:v>Great Western Trail</c:v>
                </c:pt>
                <c:pt idx="6643">
                  <c:v>Rhodes</c:v>
                </c:pt>
                <c:pt idx="6644">
                  <c:v>First Class</c:v>
                </c:pt>
                <c:pt idx="6645">
                  <c:v>Village</c:v>
                </c:pt>
                <c:pt idx="6646">
                  <c:v>Das Orakel von Delphi</c:v>
                </c:pt>
                <c:pt idx="6647">
                  <c:v>Die Burgen von Burgund</c:v>
                </c:pt>
                <c:pt idx="6648">
                  <c:v>Das Orakel von Delphi</c:v>
                </c:pt>
                <c:pt idx="6649">
                  <c:v>Great Western Trail</c:v>
                </c:pt>
                <c:pt idx="6650">
                  <c:v>First Class</c:v>
                </c:pt>
                <c:pt idx="6651">
                  <c:v>Orleans</c:v>
                </c:pt>
                <c:pt idx="6652">
                  <c:v>Orleans</c:v>
                </c:pt>
                <c:pt idx="6653">
                  <c:v>Hotel</c:v>
                </c:pt>
                <c:pt idx="6654">
                  <c:v>Die Burgen von Burgund</c:v>
                </c:pt>
                <c:pt idx="6655">
                  <c:v>Orleans</c:v>
                </c:pt>
                <c:pt idx="6656">
                  <c:v>Die Burgen von Burgund</c:v>
                </c:pt>
                <c:pt idx="6657">
                  <c:v>Orleans</c:v>
                </c:pt>
                <c:pt idx="6658">
                  <c:v>Agricola</c:v>
                </c:pt>
                <c:pt idx="6659">
                  <c:v>Rhodes</c:v>
                </c:pt>
                <c:pt idx="6660">
                  <c:v>Village</c:v>
                </c:pt>
                <c:pt idx="6661">
                  <c:v>Great Western Trail</c:v>
                </c:pt>
                <c:pt idx="6662">
                  <c:v>Great Western Trail</c:v>
                </c:pt>
                <c:pt idx="6663">
                  <c:v>Hotel</c:v>
                </c:pt>
                <c:pt idx="6664">
                  <c:v>Die Burgen von Burgund</c:v>
                </c:pt>
                <c:pt idx="6665">
                  <c:v>Broom Service</c:v>
                </c:pt>
                <c:pt idx="6666">
                  <c:v>Mombasa</c:v>
                </c:pt>
                <c:pt idx="6667">
                  <c:v>Die Burgen von Burgund</c:v>
                </c:pt>
                <c:pt idx="6668">
                  <c:v>Mea Culpa</c:v>
                </c:pt>
                <c:pt idx="6669">
                  <c:v>Agricola</c:v>
                </c:pt>
                <c:pt idx="6670">
                  <c:v>Die Burgen von Burgund</c:v>
                </c:pt>
                <c:pt idx="6671">
                  <c:v>Broom Service</c:v>
                </c:pt>
                <c:pt idx="6672">
                  <c:v>Mea Culpa</c:v>
                </c:pt>
                <c:pt idx="6673">
                  <c:v>Mombasa</c:v>
                </c:pt>
                <c:pt idx="6674">
                  <c:v>Die Burgen von Burgund</c:v>
                </c:pt>
                <c:pt idx="6675">
                  <c:v>Die Burgen von Burgund</c:v>
                </c:pt>
                <c:pt idx="6676">
                  <c:v>Agricola</c:v>
                </c:pt>
                <c:pt idx="6677">
                  <c:v>Agricola</c:v>
                </c:pt>
                <c:pt idx="6678">
                  <c:v/>
                </c:pt>
                <c:pt idx="6679">
                  <c:v>Broom Service</c:v>
                </c:pt>
                <c:pt idx="6680">
                  <c:v>Village</c:v>
                </c:pt>
                <c:pt idx="6681">
                  <c:v>Great Western Trail</c:v>
                </c:pt>
                <c:pt idx="6682">
                  <c:v>Das Orakel von Delphi</c:v>
                </c:pt>
                <c:pt idx="6683">
                  <c:v>Rhodes</c:v>
                </c:pt>
                <c:pt idx="6684">
                  <c:v/>
                </c:pt>
                <c:pt idx="6685">
                  <c:v>De Schout Van Lokeren</c:v>
                </c:pt>
                <c:pt idx="6686">
                  <c:v>Village</c:v>
                </c:pt>
                <c:pt idx="6687">
                  <c:v>Great Western Trail</c:v>
                </c:pt>
                <c:pt idx="6688">
                  <c:v>Mombasa</c:v>
                </c:pt>
                <c:pt idx="6689">
                  <c:v>Mombasa</c:v>
                </c:pt>
                <c:pt idx="6690">
                  <c:v>Dynasties: Verdeel en heers</c:v>
                </c:pt>
                <c:pt idx="6691">
                  <c:v>Mombasa</c:v>
                </c:pt>
                <c:pt idx="6692">
                  <c:v>De Schout Van Lokeren</c:v>
                </c:pt>
                <c:pt idx="6693">
                  <c:v>Rhodes</c:v>
                </c:pt>
                <c:pt idx="6694">
                  <c:v>Orleans</c:v>
                </c:pt>
                <c:pt idx="6695">
                  <c:v>Village</c:v>
                </c:pt>
                <c:pt idx="6696">
                  <c:v/>
                </c:pt>
                <c:pt idx="6697">
                  <c:v>Das Orakel von Delphi</c:v>
                </c:pt>
                <c:pt idx="6698">
                  <c:v>Im jahr des drachen</c:v>
                </c:pt>
                <c:pt idx="6699">
                  <c:v>Great Western Trail</c:v>
                </c:pt>
                <c:pt idx="6700">
                  <c:v>Agricola</c:v>
                </c:pt>
                <c:pt idx="6701">
                  <c:v>Great Western Trail</c:v>
                </c:pt>
                <c:pt idx="6702">
                  <c:v>Orleans</c:v>
                </c:pt>
                <c:pt idx="6703">
                  <c:v>Village</c:v>
                </c:pt>
                <c:pt idx="6704">
                  <c:v>Im jahr des drachen</c:v>
                </c:pt>
                <c:pt idx="6705">
                  <c:v>Dynasties: Verdeel en heers</c:v>
                </c:pt>
                <c:pt idx="6706">
                  <c:v/>
                </c:pt>
                <c:pt idx="6707">
                  <c:v>Village</c:v>
                </c:pt>
                <c:pt idx="6708">
                  <c:v>Agricola</c:v>
                </c:pt>
                <c:pt idx="6709">
                  <c:v>Agricola</c:v>
                </c:pt>
                <c:pt idx="6710">
                  <c:v>Shakespeare</c:v>
                </c:pt>
                <c:pt idx="6711">
                  <c:v>Dynasties: Verdeel en heers</c:v>
                </c:pt>
                <c:pt idx="6712">
                  <c:v>Rhodes</c:v>
                </c:pt>
                <c:pt idx="6713">
                  <c:v>Orleans</c:v>
                </c:pt>
                <c:pt idx="6714">
                  <c:v>Shakespeare</c:v>
                </c:pt>
                <c:pt idx="6715">
                  <c:v>Village</c:v>
                </c:pt>
                <c:pt idx="6716">
                  <c:v>First Class</c:v>
                </c:pt>
                <c:pt idx="6717">
                  <c:v>Die Burgen von Burgund</c:v>
                </c:pt>
                <c:pt idx="6718">
                  <c:v>Im jahr des drachen</c:v>
                </c:pt>
                <c:pt idx="6719">
                  <c:v>Die Burgen von Burgund</c:v>
                </c:pt>
                <c:pt idx="6720">
                  <c:v/>
                </c:pt>
                <c:pt idx="6721">
                  <c:v/>
                </c:pt>
                <c:pt idx="6722">
                  <c:v>Die Burgen von Burgund</c:v>
                </c:pt>
                <c:pt idx="6723">
                  <c:v>First Class</c:v>
                </c:pt>
                <c:pt idx="6724">
                  <c:v>De Schout Van Lokeren</c:v>
                </c:pt>
                <c:pt idx="6725">
                  <c:v>Dynasties: Verdeel en heers</c:v>
                </c:pt>
                <c:pt idx="6726">
                  <c:v/>
                </c:pt>
                <c:pt idx="6727">
                  <c:v>Great Western Trail</c:v>
                </c:pt>
                <c:pt idx="6728">
                  <c:v>Dynasties: Verdeel en heers</c:v>
                </c:pt>
                <c:pt idx="6729">
                  <c:v>Mombasa</c:v>
                </c:pt>
                <c:pt idx="6730">
                  <c:v>Agricola</c:v>
                </c:pt>
                <c:pt idx="6731">
                  <c:v>Orleans</c:v>
                </c:pt>
                <c:pt idx="6732">
                  <c:v/>
                </c:pt>
                <c:pt idx="6733">
                  <c:v/>
                </c:pt>
                <c:pt idx="6734">
                  <c:v>First Class</c:v>
                </c:pt>
                <c:pt idx="6735">
                  <c:v>Orleans</c:v>
                </c:pt>
                <c:pt idx="6736">
                  <c:v>Die Burgen von Burgund</c:v>
                </c:pt>
                <c:pt idx="6737">
                  <c:v>Great Western Trail</c:v>
                </c:pt>
                <c:pt idx="6738">
                  <c:v>Hotel</c:v>
                </c:pt>
                <c:pt idx="6739">
                  <c:v>Das Orakel von Delphi</c:v>
                </c:pt>
                <c:pt idx="6740">
                  <c:v/>
                </c:pt>
                <c:pt idx="6741">
                  <c:v>First Class</c:v>
                </c:pt>
                <c:pt idx="6742">
                  <c:v/>
                </c:pt>
                <c:pt idx="6743">
                  <c:v/>
                </c:pt>
                <c:pt idx="6744">
                  <c:v/>
                </c:pt>
                <c:pt idx="6745">
                  <c:v/>
                </c:pt>
                <c:pt idx="6746">
                  <c:v/>
                </c:pt>
                <c:pt idx="6747">
                  <c:v/>
                </c:pt>
                <c:pt idx="6748">
                  <c:v/>
                </c:pt>
                <c:pt idx="6749">
                  <c:v/>
                </c:pt>
                <c:pt idx="6750">
                  <c:v/>
                </c:pt>
                <c:pt idx="6751">
                  <c:v/>
                </c:pt>
                <c:pt idx="6752">
                  <c:v/>
                </c:pt>
                <c:pt idx="6753">
                  <c:v/>
                </c:pt>
                <c:pt idx="6754">
                  <c:v/>
                </c:pt>
                <c:pt idx="6755">
                  <c:v/>
                </c:pt>
                <c:pt idx="6756">
                  <c:v/>
                </c:pt>
                <c:pt idx="6757">
                  <c:v/>
                </c:pt>
                <c:pt idx="6758">
                  <c:v/>
                </c:pt>
                <c:pt idx="6759">
                  <c:v/>
                </c:pt>
                <c:pt idx="6760">
                  <c:v/>
                </c:pt>
                <c:pt idx="6761">
                  <c:v/>
                </c:pt>
                <c:pt idx="6762">
                  <c:v/>
                </c:pt>
                <c:pt idx="6763">
                  <c:v/>
                </c:pt>
                <c:pt idx="6764">
                  <c:v/>
                </c:pt>
                <c:pt idx="6765">
                  <c:v/>
                </c:pt>
                <c:pt idx="6766">
                  <c:v/>
                </c:pt>
                <c:pt idx="6767">
                  <c:v/>
                </c:pt>
                <c:pt idx="6768">
                  <c:v/>
                </c:pt>
                <c:pt idx="6769">
                  <c:v/>
                </c:pt>
                <c:pt idx="6770">
                  <c:v/>
                </c:pt>
                <c:pt idx="6771">
                  <c:v/>
                </c:pt>
                <c:pt idx="6772">
                  <c:v/>
                </c:pt>
                <c:pt idx="6773">
                  <c:v/>
                </c:pt>
                <c:pt idx="6774">
                  <c:v/>
                </c:pt>
                <c:pt idx="6775">
                  <c:v/>
                </c:pt>
                <c:pt idx="6776">
                  <c:v/>
                </c:pt>
                <c:pt idx="6777">
                  <c:v/>
                </c:pt>
                <c:pt idx="6778">
                  <c:v/>
                </c:pt>
                <c:pt idx="6779">
                  <c:v/>
                </c:pt>
                <c:pt idx="6780">
                  <c:v/>
                </c:pt>
                <c:pt idx="6781">
                  <c:v/>
                </c:pt>
                <c:pt idx="6782">
                  <c:v/>
                </c:pt>
                <c:pt idx="6783">
                  <c:v/>
                </c:pt>
                <c:pt idx="6784">
                  <c:v/>
                </c:pt>
                <c:pt idx="6785">
                  <c:v/>
                </c:pt>
                <c:pt idx="6786">
                  <c:v/>
                </c:pt>
                <c:pt idx="6787">
                  <c:v/>
                </c:pt>
                <c:pt idx="6788">
                  <c:v/>
                </c:pt>
                <c:pt idx="6789">
                  <c:v/>
                </c:pt>
                <c:pt idx="6790">
                  <c:v/>
                </c:pt>
                <c:pt idx="6791">
                  <c:v/>
                </c:pt>
                <c:pt idx="6792">
                  <c:v/>
                </c:pt>
                <c:pt idx="6793">
                  <c:v/>
                </c:pt>
                <c:pt idx="6794">
                  <c:v/>
                </c:pt>
                <c:pt idx="6795">
                  <c:v/>
                </c:pt>
                <c:pt idx="6796">
                  <c:v/>
                </c:pt>
                <c:pt idx="6797">
                  <c:v/>
                </c:pt>
                <c:pt idx="6798">
                  <c:v/>
                </c:pt>
                <c:pt idx="6799">
                  <c:v/>
                </c:pt>
                <c:pt idx="6800">
                  <c:v/>
                </c:pt>
                <c:pt idx="6801">
                  <c:v/>
                </c:pt>
                <c:pt idx="6802">
                  <c:v/>
                </c:pt>
                <c:pt idx="6803">
                  <c:v/>
                </c:pt>
                <c:pt idx="6804">
                  <c:v/>
                </c:pt>
                <c:pt idx="6805">
                  <c:v/>
                </c:pt>
                <c:pt idx="6806">
                  <c:v/>
                </c:pt>
                <c:pt idx="6807">
                  <c:v/>
                </c:pt>
                <c:pt idx="6808">
                  <c:v/>
                </c:pt>
                <c:pt idx="6809">
                  <c:v/>
                </c:pt>
                <c:pt idx="6810">
                  <c:v/>
                </c:pt>
                <c:pt idx="6811">
                  <c:v/>
                </c:pt>
                <c:pt idx="6812">
                  <c:v/>
                </c:pt>
                <c:pt idx="6813">
                  <c:v/>
                </c:pt>
                <c:pt idx="6814">
                  <c:v/>
                </c:pt>
                <c:pt idx="6815">
                  <c:v/>
                </c:pt>
                <c:pt idx="6816">
                  <c:v/>
                </c:pt>
                <c:pt idx="6817">
                  <c:v/>
                </c:pt>
                <c:pt idx="6818">
                  <c:v/>
                </c:pt>
                <c:pt idx="6819">
                  <c:v/>
                </c:pt>
                <c:pt idx="6820">
                  <c:v/>
                </c:pt>
                <c:pt idx="6821">
                  <c:v/>
                </c:pt>
                <c:pt idx="6822">
                  <c:v/>
                </c:pt>
                <c:pt idx="6823">
                  <c:v/>
                </c:pt>
                <c:pt idx="6824">
                  <c:v/>
                </c:pt>
                <c:pt idx="6825">
                  <c:v/>
                </c:pt>
                <c:pt idx="6826">
                  <c:v/>
                </c:pt>
                <c:pt idx="6827">
                  <c:v/>
                </c:pt>
                <c:pt idx="6828">
                  <c:v/>
                </c:pt>
                <c:pt idx="6829">
                  <c:v/>
                </c:pt>
                <c:pt idx="6830">
                  <c:v/>
                </c:pt>
                <c:pt idx="6831">
                  <c:v/>
                </c:pt>
                <c:pt idx="6832">
                  <c:v/>
                </c:pt>
                <c:pt idx="6833">
                  <c:v/>
                </c:pt>
                <c:pt idx="6834">
                  <c:v/>
                </c:pt>
                <c:pt idx="6835">
                  <c:v/>
                </c:pt>
                <c:pt idx="6836">
                  <c:v/>
                </c:pt>
                <c:pt idx="6837">
                  <c:v/>
                </c:pt>
                <c:pt idx="6838">
                  <c:v/>
                </c:pt>
                <c:pt idx="6839">
                  <c:v/>
                </c:pt>
                <c:pt idx="6840">
                  <c:v/>
                </c:pt>
                <c:pt idx="6841">
                  <c:v/>
                </c:pt>
                <c:pt idx="6842">
                  <c:v/>
                </c:pt>
                <c:pt idx="6843">
                  <c:v/>
                </c:pt>
                <c:pt idx="6844">
                  <c:v/>
                </c:pt>
                <c:pt idx="6845">
                  <c:v/>
                </c:pt>
                <c:pt idx="6846">
                  <c:v/>
                </c:pt>
                <c:pt idx="6847">
                  <c:v/>
                </c:pt>
                <c:pt idx="6848">
                  <c:v/>
                </c:pt>
                <c:pt idx="6849">
                  <c:v/>
                </c:pt>
                <c:pt idx="6850">
                  <c:v/>
                </c:pt>
                <c:pt idx="6851">
                  <c:v/>
                </c:pt>
                <c:pt idx="6852">
                  <c:v/>
                </c:pt>
                <c:pt idx="6853">
                  <c:v/>
                </c:pt>
                <c:pt idx="6854">
                  <c:v/>
                </c:pt>
                <c:pt idx="6855">
                  <c:v/>
                </c:pt>
                <c:pt idx="6856">
                  <c:v/>
                </c:pt>
                <c:pt idx="6857">
                  <c:v/>
                </c:pt>
                <c:pt idx="6858">
                  <c:v/>
                </c:pt>
                <c:pt idx="6859">
                  <c:v/>
                </c:pt>
                <c:pt idx="6860">
                  <c:v/>
                </c:pt>
                <c:pt idx="6861">
                  <c:v/>
                </c:pt>
                <c:pt idx="6862">
                  <c:v/>
                </c:pt>
                <c:pt idx="6863">
                  <c:v/>
                </c:pt>
                <c:pt idx="6864">
                  <c:v/>
                </c:pt>
                <c:pt idx="6865">
                  <c:v/>
                </c:pt>
                <c:pt idx="6866">
                  <c:v/>
                </c:pt>
                <c:pt idx="6867">
                  <c:v/>
                </c:pt>
                <c:pt idx="6868">
                  <c:v/>
                </c:pt>
                <c:pt idx="6869">
                  <c:v/>
                </c:pt>
                <c:pt idx="6870">
                  <c:v/>
                </c:pt>
                <c:pt idx="6871">
                  <c:v/>
                </c:pt>
                <c:pt idx="6872">
                  <c:v/>
                </c:pt>
                <c:pt idx="6873">
                  <c:v/>
                </c:pt>
                <c:pt idx="6874">
                  <c:v/>
                </c:pt>
                <c:pt idx="6875">
                  <c:v/>
                </c:pt>
                <c:pt idx="6876">
                  <c:v/>
                </c:pt>
                <c:pt idx="6877">
                  <c:v/>
                </c:pt>
                <c:pt idx="6878">
                  <c:v/>
                </c:pt>
                <c:pt idx="6879">
                  <c:v/>
                </c:pt>
                <c:pt idx="6880">
                  <c:v/>
                </c:pt>
                <c:pt idx="6881">
                  <c:v/>
                </c:pt>
                <c:pt idx="6882">
                  <c:v/>
                </c:pt>
                <c:pt idx="6883">
                  <c:v/>
                </c:pt>
                <c:pt idx="6884">
                  <c:v/>
                </c:pt>
                <c:pt idx="6885">
                  <c:v/>
                </c:pt>
                <c:pt idx="6886">
                  <c:v/>
                </c:pt>
                <c:pt idx="6887">
                  <c:v/>
                </c:pt>
                <c:pt idx="6888">
                  <c:v/>
                </c:pt>
                <c:pt idx="6889">
                  <c:v/>
                </c:pt>
                <c:pt idx="6890">
                  <c:v/>
                </c:pt>
                <c:pt idx="6891">
                  <c:v/>
                </c:pt>
                <c:pt idx="6892">
                  <c:v/>
                </c:pt>
                <c:pt idx="6893">
                  <c:v/>
                </c:pt>
                <c:pt idx="6894">
                  <c:v/>
                </c:pt>
                <c:pt idx="6895">
                  <c:v/>
                </c:pt>
                <c:pt idx="6896">
                  <c:v/>
                </c:pt>
                <c:pt idx="6897">
                  <c:v/>
                </c:pt>
                <c:pt idx="6898">
                  <c:v/>
                </c:pt>
                <c:pt idx="6899">
                  <c:v/>
                </c:pt>
                <c:pt idx="6900">
                  <c:v/>
                </c:pt>
                <c:pt idx="6901">
                  <c:v/>
                </c:pt>
                <c:pt idx="6902">
                  <c:v/>
                </c:pt>
                <c:pt idx="6903">
                  <c:v/>
                </c:pt>
                <c:pt idx="6904">
                  <c:v/>
                </c:pt>
                <c:pt idx="6905">
                  <c:v/>
                </c:pt>
                <c:pt idx="6906">
                  <c:v/>
                </c:pt>
                <c:pt idx="6907">
                  <c:v/>
                </c:pt>
                <c:pt idx="6908">
                  <c:v/>
                </c:pt>
                <c:pt idx="6909">
                  <c:v/>
                </c:pt>
                <c:pt idx="6910">
                  <c:v/>
                </c:pt>
                <c:pt idx="6911">
                  <c:v/>
                </c:pt>
                <c:pt idx="6912">
                  <c:v/>
                </c:pt>
                <c:pt idx="6913">
                  <c:v/>
                </c:pt>
                <c:pt idx="6914">
                  <c:v/>
                </c:pt>
                <c:pt idx="6915">
                  <c:v/>
                </c:pt>
                <c:pt idx="6916">
                  <c:v/>
                </c:pt>
                <c:pt idx="6917">
                  <c:v/>
                </c:pt>
                <c:pt idx="6918">
                  <c:v/>
                </c:pt>
                <c:pt idx="6919">
                  <c:v/>
                </c:pt>
                <c:pt idx="6920">
                  <c:v/>
                </c:pt>
                <c:pt idx="6921">
                  <c:v/>
                </c:pt>
                <c:pt idx="6922">
                  <c:v/>
                </c:pt>
                <c:pt idx="6923">
                  <c:v/>
                </c:pt>
                <c:pt idx="6924">
                  <c:v/>
                </c:pt>
                <c:pt idx="6925">
                  <c:v/>
                </c:pt>
                <c:pt idx="6926">
                  <c:v/>
                </c:pt>
                <c:pt idx="6927">
                  <c:v/>
                </c:pt>
                <c:pt idx="6928">
                  <c:v/>
                </c:pt>
                <c:pt idx="6929">
                  <c:v/>
                </c:pt>
                <c:pt idx="6930">
                  <c:v/>
                </c:pt>
                <c:pt idx="6931">
                  <c:v/>
                </c:pt>
                <c:pt idx="6932">
                  <c:v/>
                </c:pt>
                <c:pt idx="6933">
                  <c:v/>
                </c:pt>
                <c:pt idx="6934">
                  <c:v/>
                </c:pt>
                <c:pt idx="6935">
                  <c:v/>
                </c:pt>
                <c:pt idx="6936">
                  <c:v/>
                </c:pt>
                <c:pt idx="6937">
                  <c:v/>
                </c:pt>
                <c:pt idx="6938">
                  <c:v/>
                </c:pt>
                <c:pt idx="6939">
                  <c:v/>
                </c:pt>
                <c:pt idx="6940">
                  <c:v/>
                </c:pt>
                <c:pt idx="6941">
                  <c:v/>
                </c:pt>
                <c:pt idx="6942">
                  <c:v/>
                </c:pt>
                <c:pt idx="6943">
                  <c:v/>
                </c:pt>
                <c:pt idx="6944">
                  <c:v/>
                </c:pt>
                <c:pt idx="6945">
                  <c:v/>
                </c:pt>
                <c:pt idx="6946">
                  <c:v/>
                </c:pt>
                <c:pt idx="6947">
                  <c:v/>
                </c:pt>
                <c:pt idx="6948">
                  <c:v/>
                </c:pt>
                <c:pt idx="6949">
                  <c:v/>
                </c:pt>
                <c:pt idx="6950">
                  <c:v/>
                </c:pt>
                <c:pt idx="6951">
                  <c:v/>
                </c:pt>
                <c:pt idx="6952">
                  <c:v/>
                </c:pt>
                <c:pt idx="6953">
                  <c:v/>
                </c:pt>
                <c:pt idx="6954">
                  <c:v/>
                </c:pt>
                <c:pt idx="6955">
                  <c:v/>
                </c:pt>
                <c:pt idx="6956">
                  <c:v/>
                </c:pt>
                <c:pt idx="6957">
                  <c:v/>
                </c:pt>
                <c:pt idx="6958">
                  <c:v/>
                </c:pt>
                <c:pt idx="6959">
                  <c:v/>
                </c:pt>
                <c:pt idx="6960">
                  <c:v/>
                </c:pt>
                <c:pt idx="6961">
                  <c:v/>
                </c:pt>
                <c:pt idx="6962">
                  <c:v/>
                </c:pt>
                <c:pt idx="6963">
                  <c:v/>
                </c:pt>
                <c:pt idx="6964">
                  <c:v/>
                </c:pt>
                <c:pt idx="6965">
                  <c:v/>
                </c:pt>
                <c:pt idx="6966">
                  <c:v/>
                </c:pt>
                <c:pt idx="6967">
                  <c:v/>
                </c:pt>
                <c:pt idx="6968">
                  <c:v/>
                </c:pt>
                <c:pt idx="6969">
                  <c:v/>
                </c:pt>
                <c:pt idx="6970">
                  <c:v/>
                </c:pt>
                <c:pt idx="6971">
                  <c:v/>
                </c:pt>
                <c:pt idx="6972">
                  <c:v/>
                </c:pt>
                <c:pt idx="6973">
                  <c:v/>
                </c:pt>
                <c:pt idx="6974">
                  <c:v/>
                </c:pt>
                <c:pt idx="6975">
                  <c:v/>
                </c:pt>
                <c:pt idx="6976">
                  <c:v/>
                </c:pt>
                <c:pt idx="6977">
                  <c:v/>
                </c:pt>
                <c:pt idx="6978">
                  <c:v/>
                </c:pt>
                <c:pt idx="6979">
                  <c:v/>
                </c:pt>
                <c:pt idx="6980">
                  <c:v/>
                </c:pt>
                <c:pt idx="6981">
                  <c:v/>
                </c:pt>
                <c:pt idx="6982">
                  <c:v/>
                </c:pt>
                <c:pt idx="6983">
                  <c:v/>
                </c:pt>
                <c:pt idx="6984">
                  <c:v/>
                </c:pt>
                <c:pt idx="6985">
                  <c:v/>
                </c:pt>
                <c:pt idx="6986">
                  <c:v/>
                </c:pt>
                <c:pt idx="6987">
                  <c:v/>
                </c:pt>
                <c:pt idx="6988">
                  <c:v/>
                </c:pt>
                <c:pt idx="6989">
                  <c:v/>
                </c:pt>
                <c:pt idx="6990">
                  <c:v/>
                </c:pt>
                <c:pt idx="6991">
                  <c:v/>
                </c:pt>
                <c:pt idx="6992">
                  <c:v/>
                </c:pt>
                <c:pt idx="6993">
                  <c:v/>
                </c:pt>
                <c:pt idx="6994">
                  <c:v/>
                </c:pt>
                <c:pt idx="6995">
                  <c:v/>
                </c:pt>
                <c:pt idx="6996">
                  <c:v/>
                </c:pt>
                <c:pt idx="6997">
                  <c:v/>
                </c:pt>
                <c:pt idx="6998">
                  <c:v/>
                </c:pt>
                <c:pt idx="6999">
                  <c:v/>
                </c:pt>
                <c:pt idx="7000">
                  <c:v/>
                </c:pt>
                <c:pt idx="7001">
                  <c:v/>
                </c:pt>
                <c:pt idx="7002">
                  <c:v/>
                </c:pt>
                <c:pt idx="7003">
                  <c:v/>
                </c:pt>
                <c:pt idx="7004">
                  <c:v/>
                </c:pt>
                <c:pt idx="7005">
                  <c:v/>
                </c:pt>
                <c:pt idx="7006">
                  <c:v/>
                </c:pt>
                <c:pt idx="7007">
                  <c:v/>
                </c:pt>
                <c:pt idx="7008">
                  <c:v/>
                </c:pt>
                <c:pt idx="7009">
                  <c:v/>
                </c:pt>
                <c:pt idx="7010">
                  <c:v/>
                </c:pt>
                <c:pt idx="7011">
                  <c:v/>
                </c:pt>
                <c:pt idx="7012">
                  <c:v/>
                </c:pt>
                <c:pt idx="7013">
                  <c:v/>
                </c:pt>
                <c:pt idx="7014">
                  <c:v/>
                </c:pt>
                <c:pt idx="7015">
                  <c:v/>
                </c:pt>
                <c:pt idx="7016">
                  <c:v/>
                </c:pt>
                <c:pt idx="7017">
                  <c:v/>
                </c:pt>
                <c:pt idx="7018">
                  <c:v/>
                </c:pt>
                <c:pt idx="7019">
                  <c:v/>
                </c:pt>
                <c:pt idx="7020">
                  <c:v/>
                </c:pt>
                <c:pt idx="7021">
                  <c:v/>
                </c:pt>
                <c:pt idx="7022">
                  <c:v/>
                </c:pt>
                <c:pt idx="7023">
                  <c:v/>
                </c:pt>
                <c:pt idx="7024">
                  <c:v/>
                </c:pt>
                <c:pt idx="7025">
                  <c:v/>
                </c:pt>
                <c:pt idx="7026">
                  <c:v/>
                </c:pt>
                <c:pt idx="7027">
                  <c:v/>
                </c:pt>
                <c:pt idx="7028">
                  <c:v/>
                </c:pt>
                <c:pt idx="7029">
                  <c:v/>
                </c:pt>
                <c:pt idx="7030">
                  <c:v/>
                </c:pt>
                <c:pt idx="7031">
                  <c:v/>
                </c:pt>
                <c:pt idx="7032">
                  <c:v/>
                </c:pt>
                <c:pt idx="7033">
                  <c:v/>
                </c:pt>
                <c:pt idx="7034">
                  <c:v/>
                </c:pt>
                <c:pt idx="7035">
                  <c:v/>
                </c:pt>
                <c:pt idx="7036">
                  <c:v/>
                </c:pt>
                <c:pt idx="7037">
                  <c:v/>
                </c:pt>
                <c:pt idx="7038">
                  <c:v/>
                </c:pt>
                <c:pt idx="7039">
                  <c:v/>
                </c:pt>
                <c:pt idx="7040">
                  <c:v/>
                </c:pt>
                <c:pt idx="7041">
                  <c:v/>
                </c:pt>
                <c:pt idx="7042">
                  <c:v/>
                </c:pt>
                <c:pt idx="7043">
                  <c:v/>
                </c:pt>
                <c:pt idx="7044">
                  <c:v/>
                </c:pt>
                <c:pt idx="7045">
                  <c:v/>
                </c:pt>
                <c:pt idx="7046">
                  <c:v/>
                </c:pt>
                <c:pt idx="7047">
                  <c:v/>
                </c:pt>
                <c:pt idx="7048">
                  <c:v/>
                </c:pt>
                <c:pt idx="7049">
                  <c:v/>
                </c:pt>
                <c:pt idx="7050">
                  <c:v/>
                </c:pt>
                <c:pt idx="7051">
                  <c:v/>
                </c:pt>
                <c:pt idx="7052">
                  <c:v/>
                </c:pt>
                <c:pt idx="7053">
                  <c:v/>
                </c:pt>
                <c:pt idx="7054">
                  <c:v/>
                </c:pt>
                <c:pt idx="7055">
                  <c:v/>
                </c:pt>
                <c:pt idx="7056">
                  <c:v/>
                </c:pt>
                <c:pt idx="7057">
                  <c:v/>
                </c:pt>
                <c:pt idx="7058">
                  <c:v/>
                </c:pt>
                <c:pt idx="7059">
                  <c:v/>
                </c:pt>
                <c:pt idx="7060">
                  <c:v/>
                </c:pt>
                <c:pt idx="7061">
                  <c:v/>
                </c:pt>
                <c:pt idx="7062">
                  <c:v/>
                </c:pt>
                <c:pt idx="7063">
                  <c:v/>
                </c:pt>
                <c:pt idx="7064">
                  <c:v/>
                </c:pt>
                <c:pt idx="7065">
                  <c:v/>
                </c:pt>
                <c:pt idx="7066">
                  <c:v/>
                </c:pt>
                <c:pt idx="7067">
                  <c:v/>
                </c:pt>
                <c:pt idx="7068">
                  <c:v/>
                </c:pt>
                <c:pt idx="7069">
                  <c:v/>
                </c:pt>
                <c:pt idx="7070">
                  <c:v/>
                </c:pt>
                <c:pt idx="7071">
                  <c:v/>
                </c:pt>
                <c:pt idx="7072">
                  <c:v/>
                </c:pt>
                <c:pt idx="7073">
                  <c:v/>
                </c:pt>
                <c:pt idx="7074">
                  <c:v/>
                </c:pt>
                <c:pt idx="7075">
                  <c:v/>
                </c:pt>
                <c:pt idx="7076">
                  <c:v/>
                </c:pt>
                <c:pt idx="7077">
                  <c:v/>
                </c:pt>
                <c:pt idx="7078">
                  <c:v/>
                </c:pt>
                <c:pt idx="7079">
                  <c:v/>
                </c:pt>
                <c:pt idx="7080">
                  <c:v/>
                </c:pt>
                <c:pt idx="7081">
                  <c:v/>
                </c:pt>
                <c:pt idx="7082">
                  <c:v/>
                </c:pt>
                <c:pt idx="7083">
                  <c:v/>
                </c:pt>
                <c:pt idx="7084">
                  <c:v/>
                </c:pt>
                <c:pt idx="7085">
                  <c:v/>
                </c:pt>
                <c:pt idx="7086">
                  <c:v/>
                </c:pt>
                <c:pt idx="7087">
                  <c:v/>
                </c:pt>
                <c:pt idx="7088">
                  <c:v/>
                </c:pt>
                <c:pt idx="7089">
                  <c:v/>
                </c:pt>
                <c:pt idx="7090">
                  <c:v/>
                </c:pt>
                <c:pt idx="7091">
                  <c:v/>
                </c:pt>
                <c:pt idx="7092">
                  <c:v/>
                </c:pt>
                <c:pt idx="7093">
                  <c:v/>
                </c:pt>
                <c:pt idx="7094">
                  <c:v/>
                </c:pt>
                <c:pt idx="7095">
                  <c:v/>
                </c:pt>
                <c:pt idx="7096">
                  <c:v/>
                </c:pt>
                <c:pt idx="7097">
                  <c:v/>
                </c:pt>
                <c:pt idx="7098">
                  <c:v/>
                </c:pt>
                <c:pt idx="7099">
                  <c:v/>
                </c:pt>
                <c:pt idx="7100">
                  <c:v/>
                </c:pt>
                <c:pt idx="7101">
                  <c:v/>
                </c:pt>
                <c:pt idx="7102">
                  <c:v/>
                </c:pt>
                <c:pt idx="7103">
                  <c:v/>
                </c:pt>
                <c:pt idx="7104">
                  <c:v/>
                </c:pt>
                <c:pt idx="7105">
                  <c:v/>
                </c:pt>
                <c:pt idx="7106">
                  <c:v/>
                </c:pt>
                <c:pt idx="7107">
                  <c:v/>
                </c:pt>
                <c:pt idx="7108">
                  <c:v/>
                </c:pt>
                <c:pt idx="7109">
                  <c:v/>
                </c:pt>
                <c:pt idx="7110">
                  <c:v/>
                </c:pt>
                <c:pt idx="7111">
                  <c:v/>
                </c:pt>
                <c:pt idx="7112">
                  <c:v/>
                </c:pt>
                <c:pt idx="7113">
                  <c:v/>
                </c:pt>
                <c:pt idx="7114">
                  <c:v/>
                </c:pt>
                <c:pt idx="7115">
                  <c:v/>
                </c:pt>
                <c:pt idx="7116">
                  <c:v/>
                </c:pt>
                <c:pt idx="7117">
                  <c:v/>
                </c:pt>
                <c:pt idx="7118">
                  <c:v/>
                </c:pt>
                <c:pt idx="7119">
                  <c:v/>
                </c:pt>
                <c:pt idx="7120">
                  <c:v/>
                </c:pt>
                <c:pt idx="7121">
                  <c:v/>
                </c:pt>
                <c:pt idx="7122">
                  <c:v/>
                </c:pt>
                <c:pt idx="7123">
                  <c:v/>
                </c:pt>
                <c:pt idx="7124">
                  <c:v/>
                </c:pt>
                <c:pt idx="7125">
                  <c:v/>
                </c:pt>
                <c:pt idx="7126">
                  <c:v/>
                </c:pt>
                <c:pt idx="7127">
                  <c:v/>
                </c:pt>
                <c:pt idx="7128">
                  <c:v/>
                </c:pt>
                <c:pt idx="7129">
                  <c:v/>
                </c:pt>
                <c:pt idx="7130">
                  <c:v/>
                </c:pt>
                <c:pt idx="7131">
                  <c:v/>
                </c:pt>
                <c:pt idx="7132">
                  <c:v/>
                </c:pt>
                <c:pt idx="7133">
                  <c:v/>
                </c:pt>
                <c:pt idx="7134">
                  <c:v/>
                </c:pt>
                <c:pt idx="7135">
                  <c:v/>
                </c:pt>
                <c:pt idx="7136">
                  <c:v/>
                </c:pt>
                <c:pt idx="7137">
                  <c:v/>
                </c:pt>
                <c:pt idx="7138">
                  <c:v/>
                </c:pt>
                <c:pt idx="7139">
                  <c:v/>
                </c:pt>
                <c:pt idx="7140">
                  <c:v/>
                </c:pt>
                <c:pt idx="7141">
                  <c:v/>
                </c:pt>
                <c:pt idx="7142">
                  <c:v/>
                </c:pt>
                <c:pt idx="7143">
                  <c:v/>
                </c:pt>
                <c:pt idx="7144">
                  <c:v/>
                </c:pt>
                <c:pt idx="7145">
                  <c:v/>
                </c:pt>
                <c:pt idx="7146">
                  <c:v/>
                </c:pt>
                <c:pt idx="7147">
                  <c:v/>
                </c:pt>
                <c:pt idx="7148">
                  <c:v/>
                </c:pt>
                <c:pt idx="7149">
                  <c:v/>
                </c:pt>
                <c:pt idx="7150">
                  <c:v/>
                </c:pt>
                <c:pt idx="7151">
                  <c:v/>
                </c:pt>
                <c:pt idx="7152">
                  <c:v/>
                </c:pt>
                <c:pt idx="7153">
                  <c:v/>
                </c:pt>
                <c:pt idx="7154">
                  <c:v/>
                </c:pt>
                <c:pt idx="7155">
                  <c:v/>
                </c:pt>
                <c:pt idx="7156">
                  <c:v/>
                </c:pt>
                <c:pt idx="7157">
                  <c:v/>
                </c:pt>
                <c:pt idx="7158">
                  <c:v/>
                </c:pt>
                <c:pt idx="7159">
                  <c:v/>
                </c:pt>
                <c:pt idx="7160">
                  <c:v/>
                </c:pt>
                <c:pt idx="7161">
                  <c:v/>
                </c:pt>
                <c:pt idx="7162">
                  <c:v/>
                </c:pt>
                <c:pt idx="7163">
                  <c:v/>
                </c:pt>
                <c:pt idx="7164">
                  <c:v/>
                </c:pt>
                <c:pt idx="7165">
                  <c:v/>
                </c:pt>
                <c:pt idx="7166">
                  <c:v/>
                </c:pt>
                <c:pt idx="7167">
                  <c:v/>
                </c:pt>
                <c:pt idx="7168">
                  <c:v/>
                </c:pt>
                <c:pt idx="7169">
                  <c:v/>
                </c:pt>
                <c:pt idx="7170">
                  <c:v/>
                </c:pt>
                <c:pt idx="7171">
                  <c:v/>
                </c:pt>
                <c:pt idx="7172">
                  <c:v/>
                </c:pt>
                <c:pt idx="7173">
                  <c:v/>
                </c:pt>
                <c:pt idx="7174">
                  <c:v/>
                </c:pt>
                <c:pt idx="7175">
                  <c:v/>
                </c:pt>
                <c:pt idx="7176">
                  <c:v/>
                </c:pt>
                <c:pt idx="7177">
                  <c:v/>
                </c:pt>
                <c:pt idx="7178">
                  <c:v/>
                </c:pt>
                <c:pt idx="7179">
                  <c:v/>
                </c:pt>
                <c:pt idx="7180">
                  <c:v/>
                </c:pt>
                <c:pt idx="7181">
                  <c:v/>
                </c:pt>
                <c:pt idx="7182">
                  <c:v/>
                </c:pt>
                <c:pt idx="7183">
                  <c:v/>
                </c:pt>
                <c:pt idx="7184">
                  <c:v/>
                </c:pt>
                <c:pt idx="7185">
                  <c:v/>
                </c:pt>
                <c:pt idx="7186">
                  <c:v/>
                </c:pt>
                <c:pt idx="7187">
                  <c:v/>
                </c:pt>
                <c:pt idx="7188">
                  <c:v/>
                </c:pt>
                <c:pt idx="7189">
                  <c:v/>
                </c:pt>
                <c:pt idx="7190">
                  <c:v/>
                </c:pt>
                <c:pt idx="7191">
                  <c:v/>
                </c:pt>
                <c:pt idx="7192">
                  <c:v/>
                </c:pt>
                <c:pt idx="7193">
                  <c:v/>
                </c:pt>
                <c:pt idx="7194">
                  <c:v/>
                </c:pt>
                <c:pt idx="7195">
                  <c:v/>
                </c:pt>
                <c:pt idx="7196">
                  <c:v/>
                </c:pt>
                <c:pt idx="7197">
                  <c:v/>
                </c:pt>
                <c:pt idx="7198">
                  <c:v/>
                </c:pt>
                <c:pt idx="7199">
                  <c:v/>
                </c:pt>
                <c:pt idx="7200">
                  <c:v>4</c:v>
                </c:pt>
                <c:pt idx="7201">
                  <c:v>1</c:v>
                </c:pt>
                <c:pt idx="7202">
                  <c:v>2</c:v>
                </c:pt>
                <c:pt idx="7203">
                  <c:v>3</c:v>
                </c:pt>
                <c:pt idx="7204">
                  <c:v>3</c:v>
                </c:pt>
                <c:pt idx="7205">
                  <c:v>2</c:v>
                </c:pt>
                <c:pt idx="7206">
                  <c:v>1</c:v>
                </c:pt>
                <c:pt idx="7207">
                  <c:v>2</c:v>
                </c:pt>
                <c:pt idx="7208">
                  <c:v>1</c:v>
                </c:pt>
                <c:pt idx="7209">
                  <c:v>2</c:v>
                </c:pt>
                <c:pt idx="7210">
                  <c:v>3</c:v>
                </c:pt>
                <c:pt idx="7211">
                  <c:v>3</c:v>
                </c:pt>
                <c:pt idx="7212">
                  <c:v>2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2</c:v>
                </c:pt>
                <c:pt idx="7217">
                  <c:v>4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2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2</c:v>
                </c:pt>
                <c:pt idx="7228">
                  <c:v>2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3</c:v>
                </c:pt>
                <c:pt idx="7233">
                  <c:v>2</c:v>
                </c:pt>
                <c:pt idx="7234">
                  <c:v>2</c:v>
                </c:pt>
                <c:pt idx="7235">
                  <c:v>1</c:v>
                </c:pt>
                <c:pt idx="7236">
                  <c:v>4</c:v>
                </c:pt>
                <c:pt idx="7237">
                  <c:v>1</c:v>
                </c:pt>
                <c:pt idx="7238">
                  <c:v>2</c:v>
                </c:pt>
                <c:pt idx="7239">
                  <c:v>2</c:v>
                </c:pt>
                <c:pt idx="7240">
                  <c:v>1</c:v>
                </c:pt>
                <c:pt idx="7241">
                  <c:v>1</c:v>
                </c:pt>
                <c:pt idx="7242">
                  <c:v>4</c:v>
                </c:pt>
                <c:pt idx="7243">
                  <c:v>2</c:v>
                </c:pt>
                <c:pt idx="7244">
                  <c:v>1</c:v>
                </c:pt>
                <c:pt idx="7245">
                  <c:v>1</c:v>
                </c:pt>
                <c:pt idx="7246">
                  <c:v>2</c:v>
                </c:pt>
                <c:pt idx="7247">
                  <c:v>3</c:v>
                </c:pt>
                <c:pt idx="7248">
                  <c:v>2</c:v>
                </c:pt>
                <c:pt idx="7249">
                  <c:v>1</c:v>
                </c:pt>
                <c:pt idx="7250">
                  <c:v>2</c:v>
                </c:pt>
                <c:pt idx="7251">
                  <c:v>1</c:v>
                </c:pt>
                <c:pt idx="7252">
                  <c:v>3</c:v>
                </c:pt>
                <c:pt idx="7253">
                  <c:v>1</c:v>
                </c:pt>
                <c:pt idx="7254">
                  <c:v>1</c:v>
                </c:pt>
                <c:pt idx="7255">
                  <c:v>2</c:v>
                </c:pt>
                <c:pt idx="7256">
                  <c:v>4</c:v>
                </c:pt>
                <c:pt idx="7257">
                  <c:v>2</c:v>
                </c:pt>
                <c:pt idx="7258">
                  <c:v>3</c:v>
                </c:pt>
                <c:pt idx="7259">
                  <c:v>1</c:v>
                </c:pt>
                <c:pt idx="7260">
                  <c:v>3</c:v>
                </c:pt>
                <c:pt idx="7261">
                  <c:v>1</c:v>
                </c:pt>
                <c:pt idx="7262">
                  <c:v>3</c:v>
                </c:pt>
                <c:pt idx="7263">
                  <c:v>1</c:v>
                </c:pt>
                <c:pt idx="7264">
                  <c:v>4</c:v>
                </c:pt>
                <c:pt idx="7265">
                  <c:v>1</c:v>
                </c:pt>
                <c:pt idx="7266">
                  <c:v>2</c:v>
                </c:pt>
                <c:pt idx="7267">
                  <c:v>1</c:v>
                </c:pt>
                <c:pt idx="7268">
                  <c:v>1</c:v>
                </c:pt>
                <c:pt idx="7269">
                  <c:v>2</c:v>
                </c:pt>
                <c:pt idx="7270">
                  <c:v>2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2</c:v>
                </c:pt>
                <c:pt idx="7275">
                  <c:v>1</c:v>
                </c:pt>
                <c:pt idx="7276">
                  <c:v>3</c:v>
                </c:pt>
                <c:pt idx="7277">
                  <c:v>1</c:v>
                </c:pt>
                <c:pt idx="7278">
                  <c:v/>
                </c:pt>
                <c:pt idx="7279">
                  <c:v>1</c:v>
                </c:pt>
                <c:pt idx="7280">
                  <c:v>2</c:v>
                </c:pt>
                <c:pt idx="7281">
                  <c:v>3</c:v>
                </c:pt>
                <c:pt idx="7282">
                  <c:v>1</c:v>
                </c:pt>
                <c:pt idx="7283">
                  <c:v>2</c:v>
                </c:pt>
                <c:pt idx="7284">
                  <c:v/>
                </c:pt>
                <c:pt idx="7285">
                  <c:v>1</c:v>
                </c:pt>
                <c:pt idx="7286">
                  <c:v>1</c:v>
                </c:pt>
                <c:pt idx="7287">
                  <c:v>4</c:v>
                </c:pt>
                <c:pt idx="7288">
                  <c:v>1</c:v>
                </c:pt>
                <c:pt idx="7289">
                  <c:v>2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2</c:v>
                </c:pt>
                <c:pt idx="7294">
                  <c:v>3</c:v>
                </c:pt>
                <c:pt idx="7295">
                  <c:v>2</c:v>
                </c:pt>
                <c:pt idx="7296">
                  <c:v/>
                </c:pt>
                <c:pt idx="7297">
                  <c:v>2</c:v>
                </c:pt>
                <c:pt idx="7298">
                  <c:v>1</c:v>
                </c:pt>
                <c:pt idx="7299">
                  <c:v>4</c:v>
                </c:pt>
                <c:pt idx="7300">
                  <c:v>1</c:v>
                </c:pt>
                <c:pt idx="7301">
                  <c:v>3</c:v>
                </c:pt>
                <c:pt idx="7302">
                  <c:v>2</c:v>
                </c:pt>
                <c:pt idx="7303">
                  <c:v>3</c:v>
                </c:pt>
                <c:pt idx="7304">
                  <c:v>1</c:v>
                </c:pt>
                <c:pt idx="7305">
                  <c:v>2</c:v>
                </c:pt>
                <c:pt idx="7306">
                  <c:v/>
                </c:pt>
                <c:pt idx="7307">
                  <c:v>1</c:v>
                </c:pt>
                <c:pt idx="7308">
                  <c:v>2</c:v>
                </c:pt>
                <c:pt idx="7309">
                  <c:v>3</c:v>
                </c:pt>
                <c:pt idx="7310">
                  <c:v>1</c:v>
                </c:pt>
                <c:pt idx="7311">
                  <c:v>2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3</c:v>
                </c:pt>
                <c:pt idx="7316">
                  <c:v>1</c:v>
                </c:pt>
                <c:pt idx="7317">
                  <c:v>2</c:v>
                </c:pt>
                <c:pt idx="7318">
                  <c:v>1</c:v>
                </c:pt>
                <c:pt idx="7319">
                  <c:v>2</c:v>
                </c:pt>
                <c:pt idx="7320">
                  <c:v/>
                </c:pt>
                <c:pt idx="7321">
                  <c:v/>
                </c:pt>
                <c:pt idx="7322">
                  <c:v>3</c:v>
                </c:pt>
                <c:pt idx="7323">
                  <c:v>2</c:v>
                </c:pt>
                <c:pt idx="7324">
                  <c:v>1</c:v>
                </c:pt>
                <c:pt idx="7325">
                  <c:v>1</c:v>
                </c:pt>
                <c:pt idx="7326">
                  <c:v/>
                </c:pt>
                <c:pt idx="7327">
                  <c:v>2</c:v>
                </c:pt>
                <c:pt idx="7328">
                  <c:v>1</c:v>
                </c:pt>
                <c:pt idx="7329">
                  <c:v>2</c:v>
                </c:pt>
                <c:pt idx="7330">
                  <c:v>1</c:v>
                </c:pt>
                <c:pt idx="7331">
                  <c:v>3</c:v>
                </c:pt>
                <c:pt idx="7332">
                  <c:v/>
                </c:pt>
                <c:pt idx="7333">
                  <c:v/>
                </c:pt>
                <c:pt idx="7334">
                  <c:v>1</c:v>
                </c:pt>
                <c:pt idx="7335">
                  <c:v>1</c:v>
                </c:pt>
                <c:pt idx="7336">
                  <c:v>3</c:v>
                </c:pt>
                <c:pt idx="7337">
                  <c:v>1</c:v>
                </c:pt>
                <c:pt idx="7338">
                  <c:v>1</c:v>
                </c:pt>
                <c:pt idx="7339">
                  <c:v>2</c:v>
                </c:pt>
                <c:pt idx="7340">
                  <c:v/>
                </c:pt>
                <c:pt idx="7341">
                  <c:v>2</c:v>
                </c:pt>
                <c:pt idx="7342">
                  <c:v/>
                </c:pt>
                <c:pt idx="7343">
                  <c:v/>
                </c:pt>
                <c:pt idx="7344">
                  <c:v/>
                </c:pt>
                <c:pt idx="7345">
                  <c:v/>
                </c:pt>
                <c:pt idx="7346">
                  <c:v/>
                </c:pt>
                <c:pt idx="7347">
                  <c:v/>
                </c:pt>
                <c:pt idx="7348">
                  <c:v/>
                </c:pt>
                <c:pt idx="7349">
                  <c:v/>
                </c:pt>
                <c:pt idx="7350">
                  <c:v/>
                </c:pt>
                <c:pt idx="7351">
                  <c:v/>
                </c:pt>
                <c:pt idx="7352">
                  <c:v/>
                </c:pt>
                <c:pt idx="7353">
                  <c:v/>
                </c:pt>
                <c:pt idx="7354">
                  <c:v/>
                </c:pt>
                <c:pt idx="7355">
                  <c:v/>
                </c:pt>
                <c:pt idx="7356">
                  <c:v/>
                </c:pt>
                <c:pt idx="7357">
                  <c:v/>
                </c:pt>
                <c:pt idx="7358">
                  <c:v/>
                </c:pt>
                <c:pt idx="7359">
                  <c:v/>
                </c:pt>
                <c:pt idx="7360">
                  <c:v/>
                </c:pt>
                <c:pt idx="7361">
                  <c:v/>
                </c:pt>
                <c:pt idx="7362">
                  <c:v/>
                </c:pt>
                <c:pt idx="7363">
                  <c:v/>
                </c:pt>
                <c:pt idx="7364">
                  <c:v/>
                </c:pt>
                <c:pt idx="7365">
                  <c:v/>
                </c:pt>
                <c:pt idx="7366">
                  <c:v/>
                </c:pt>
                <c:pt idx="7367">
                  <c:v/>
                </c:pt>
                <c:pt idx="7368">
                  <c:v/>
                </c:pt>
                <c:pt idx="7369">
                  <c:v/>
                </c:pt>
                <c:pt idx="7370">
                  <c:v/>
                </c:pt>
                <c:pt idx="7371">
                  <c:v/>
                </c:pt>
                <c:pt idx="7372">
                  <c:v/>
                </c:pt>
                <c:pt idx="7373">
                  <c:v/>
                </c:pt>
                <c:pt idx="7374">
                  <c:v/>
                </c:pt>
                <c:pt idx="7375">
                  <c:v/>
                </c:pt>
                <c:pt idx="7376">
                  <c:v/>
                </c:pt>
                <c:pt idx="7377">
                  <c:v/>
                </c:pt>
                <c:pt idx="7378">
                  <c:v/>
                </c:pt>
                <c:pt idx="7379">
                  <c:v/>
                </c:pt>
                <c:pt idx="7380">
                  <c:v/>
                </c:pt>
                <c:pt idx="7381">
                  <c:v/>
                </c:pt>
                <c:pt idx="7382">
                  <c:v/>
                </c:pt>
                <c:pt idx="7383">
                  <c:v/>
                </c:pt>
                <c:pt idx="7384">
                  <c:v/>
                </c:pt>
                <c:pt idx="7385">
                  <c:v/>
                </c:pt>
                <c:pt idx="7386">
                  <c:v/>
                </c:pt>
                <c:pt idx="7387">
                  <c:v/>
                </c:pt>
                <c:pt idx="7388">
                  <c:v/>
                </c:pt>
                <c:pt idx="7389">
                  <c:v/>
                </c:pt>
                <c:pt idx="7390">
                  <c:v/>
                </c:pt>
                <c:pt idx="7391">
                  <c:v/>
                </c:pt>
                <c:pt idx="7392">
                  <c:v/>
                </c:pt>
                <c:pt idx="7393">
                  <c:v/>
                </c:pt>
                <c:pt idx="7394">
                  <c:v/>
                </c:pt>
                <c:pt idx="7395">
                  <c:v/>
                </c:pt>
                <c:pt idx="7396">
                  <c:v/>
                </c:pt>
                <c:pt idx="7397">
                  <c:v/>
                </c:pt>
                <c:pt idx="7398">
                  <c:v/>
                </c:pt>
                <c:pt idx="7399">
                  <c:v/>
                </c:pt>
                <c:pt idx="7400">
                  <c:v/>
                </c:pt>
                <c:pt idx="7401">
                  <c:v/>
                </c:pt>
                <c:pt idx="7402">
                  <c:v/>
                </c:pt>
                <c:pt idx="7403">
                  <c:v/>
                </c:pt>
                <c:pt idx="7404">
                  <c:v/>
                </c:pt>
                <c:pt idx="7405">
                  <c:v/>
                </c:pt>
                <c:pt idx="7406">
                  <c:v/>
                </c:pt>
                <c:pt idx="7407">
                  <c:v/>
                </c:pt>
                <c:pt idx="7408">
                  <c:v/>
                </c:pt>
                <c:pt idx="7409">
                  <c:v/>
                </c:pt>
                <c:pt idx="7410">
                  <c:v/>
                </c:pt>
                <c:pt idx="7411">
                  <c:v/>
                </c:pt>
                <c:pt idx="7412">
                  <c:v/>
                </c:pt>
                <c:pt idx="7413">
                  <c:v/>
                </c:pt>
                <c:pt idx="7414">
                  <c:v/>
                </c:pt>
                <c:pt idx="7415">
                  <c:v/>
                </c:pt>
                <c:pt idx="7416">
                  <c:v/>
                </c:pt>
                <c:pt idx="7417">
                  <c:v/>
                </c:pt>
                <c:pt idx="7418">
                  <c:v/>
                </c:pt>
                <c:pt idx="7419">
                  <c:v/>
                </c:pt>
                <c:pt idx="7420">
                  <c:v/>
                </c:pt>
                <c:pt idx="7421">
                  <c:v/>
                </c:pt>
                <c:pt idx="7422">
                  <c:v/>
                </c:pt>
                <c:pt idx="7423">
                  <c:v/>
                </c:pt>
                <c:pt idx="7424">
                  <c:v/>
                </c:pt>
                <c:pt idx="7425">
                  <c:v/>
                </c:pt>
                <c:pt idx="7426">
                  <c:v/>
                </c:pt>
                <c:pt idx="7427">
                  <c:v/>
                </c:pt>
                <c:pt idx="7428">
                  <c:v/>
                </c:pt>
                <c:pt idx="7429">
                  <c:v/>
                </c:pt>
                <c:pt idx="7430">
                  <c:v/>
                </c:pt>
                <c:pt idx="7431">
                  <c:v/>
                </c:pt>
                <c:pt idx="7432">
                  <c:v/>
                </c:pt>
                <c:pt idx="7433">
                  <c:v/>
                </c:pt>
                <c:pt idx="7434">
                  <c:v/>
                </c:pt>
                <c:pt idx="7435">
                  <c:v/>
                </c:pt>
                <c:pt idx="7436">
                  <c:v/>
                </c:pt>
                <c:pt idx="7437">
                  <c:v/>
                </c:pt>
                <c:pt idx="7438">
                  <c:v/>
                </c:pt>
                <c:pt idx="7439">
                  <c:v/>
                </c:pt>
                <c:pt idx="7440">
                  <c:v/>
                </c:pt>
                <c:pt idx="7441">
                  <c:v/>
                </c:pt>
                <c:pt idx="7442">
                  <c:v/>
                </c:pt>
                <c:pt idx="7443">
                  <c:v/>
                </c:pt>
                <c:pt idx="7444">
                  <c:v/>
                </c:pt>
                <c:pt idx="7445">
                  <c:v/>
                </c:pt>
                <c:pt idx="7446">
                  <c:v/>
                </c:pt>
                <c:pt idx="7447">
                  <c:v/>
                </c:pt>
                <c:pt idx="7448">
                  <c:v/>
                </c:pt>
                <c:pt idx="7449">
                  <c:v/>
                </c:pt>
                <c:pt idx="7450">
                  <c:v/>
                </c:pt>
                <c:pt idx="7451">
                  <c:v/>
                </c:pt>
                <c:pt idx="7452">
                  <c:v/>
                </c:pt>
                <c:pt idx="7453">
                  <c:v/>
                </c:pt>
                <c:pt idx="7454">
                  <c:v/>
                </c:pt>
                <c:pt idx="7455">
                  <c:v/>
                </c:pt>
                <c:pt idx="7456">
                  <c:v/>
                </c:pt>
                <c:pt idx="7457">
                  <c:v/>
                </c:pt>
                <c:pt idx="7458">
                  <c:v/>
                </c:pt>
                <c:pt idx="7459">
                  <c:v/>
                </c:pt>
                <c:pt idx="7460">
                  <c:v/>
                </c:pt>
                <c:pt idx="7461">
                  <c:v/>
                </c:pt>
                <c:pt idx="7462">
                  <c:v/>
                </c:pt>
                <c:pt idx="7463">
                  <c:v/>
                </c:pt>
                <c:pt idx="7464">
                  <c:v/>
                </c:pt>
                <c:pt idx="7465">
                  <c:v/>
                </c:pt>
                <c:pt idx="7466">
                  <c:v/>
                </c:pt>
                <c:pt idx="7467">
                  <c:v/>
                </c:pt>
                <c:pt idx="7468">
                  <c:v/>
                </c:pt>
                <c:pt idx="7469">
                  <c:v/>
                </c:pt>
                <c:pt idx="7470">
                  <c:v/>
                </c:pt>
                <c:pt idx="7471">
                  <c:v/>
                </c:pt>
                <c:pt idx="7472">
                  <c:v/>
                </c:pt>
                <c:pt idx="7473">
                  <c:v/>
                </c:pt>
                <c:pt idx="7474">
                  <c:v/>
                </c:pt>
                <c:pt idx="7475">
                  <c:v/>
                </c:pt>
                <c:pt idx="7476">
                  <c:v/>
                </c:pt>
                <c:pt idx="7477">
                  <c:v/>
                </c:pt>
                <c:pt idx="7478">
                  <c:v/>
                </c:pt>
                <c:pt idx="7479">
                  <c:v/>
                </c:pt>
                <c:pt idx="7480">
                  <c:v/>
                </c:pt>
                <c:pt idx="7481">
                  <c:v/>
                </c:pt>
                <c:pt idx="7482">
                  <c:v/>
                </c:pt>
                <c:pt idx="7483">
                  <c:v/>
                </c:pt>
                <c:pt idx="7484">
                  <c:v/>
                </c:pt>
                <c:pt idx="7485">
                  <c:v/>
                </c:pt>
                <c:pt idx="7486">
                  <c:v/>
                </c:pt>
                <c:pt idx="7487">
                  <c:v/>
                </c:pt>
                <c:pt idx="7488">
                  <c:v/>
                </c:pt>
                <c:pt idx="7489">
                  <c:v/>
                </c:pt>
                <c:pt idx="7490">
                  <c:v/>
                </c:pt>
                <c:pt idx="7491">
                  <c:v/>
                </c:pt>
                <c:pt idx="7492">
                  <c:v/>
                </c:pt>
                <c:pt idx="7493">
                  <c:v/>
                </c:pt>
                <c:pt idx="7494">
                  <c:v/>
                </c:pt>
                <c:pt idx="7495">
                  <c:v/>
                </c:pt>
                <c:pt idx="7496">
                  <c:v/>
                </c:pt>
                <c:pt idx="7497">
                  <c:v/>
                </c:pt>
                <c:pt idx="7498">
                  <c:v/>
                </c:pt>
                <c:pt idx="7499">
                  <c:v/>
                </c:pt>
                <c:pt idx="7500">
                  <c:v/>
                </c:pt>
                <c:pt idx="7501">
                  <c:v/>
                </c:pt>
                <c:pt idx="7502">
                  <c:v/>
                </c:pt>
                <c:pt idx="7503">
                  <c:v/>
                </c:pt>
                <c:pt idx="7504">
                  <c:v/>
                </c:pt>
                <c:pt idx="7505">
                  <c:v/>
                </c:pt>
                <c:pt idx="7506">
                  <c:v/>
                </c:pt>
                <c:pt idx="7507">
                  <c:v/>
                </c:pt>
                <c:pt idx="7508">
                  <c:v/>
                </c:pt>
                <c:pt idx="7509">
                  <c:v/>
                </c:pt>
                <c:pt idx="7510">
                  <c:v/>
                </c:pt>
                <c:pt idx="7511">
                  <c:v/>
                </c:pt>
                <c:pt idx="7512">
                  <c:v/>
                </c:pt>
                <c:pt idx="7513">
                  <c:v/>
                </c:pt>
                <c:pt idx="7514">
                  <c:v/>
                </c:pt>
                <c:pt idx="7515">
                  <c:v/>
                </c:pt>
                <c:pt idx="7516">
                  <c:v/>
                </c:pt>
                <c:pt idx="7517">
                  <c:v/>
                </c:pt>
                <c:pt idx="7518">
                  <c:v/>
                </c:pt>
                <c:pt idx="7519">
                  <c:v/>
                </c:pt>
                <c:pt idx="7520">
                  <c:v/>
                </c:pt>
                <c:pt idx="7521">
                  <c:v/>
                </c:pt>
                <c:pt idx="7522">
                  <c:v/>
                </c:pt>
                <c:pt idx="7523">
                  <c:v/>
                </c:pt>
                <c:pt idx="7524">
                  <c:v/>
                </c:pt>
                <c:pt idx="7525">
                  <c:v/>
                </c:pt>
                <c:pt idx="7526">
                  <c:v/>
                </c:pt>
                <c:pt idx="7527">
                  <c:v/>
                </c:pt>
                <c:pt idx="7528">
                  <c:v/>
                </c:pt>
                <c:pt idx="7529">
                  <c:v/>
                </c:pt>
                <c:pt idx="7530">
                  <c:v/>
                </c:pt>
                <c:pt idx="7531">
                  <c:v/>
                </c:pt>
                <c:pt idx="7532">
                  <c:v/>
                </c:pt>
                <c:pt idx="7533">
                  <c:v/>
                </c:pt>
                <c:pt idx="7534">
                  <c:v/>
                </c:pt>
                <c:pt idx="7535">
                  <c:v/>
                </c:pt>
                <c:pt idx="7536">
                  <c:v/>
                </c:pt>
                <c:pt idx="7537">
                  <c:v/>
                </c:pt>
                <c:pt idx="7538">
                  <c:v/>
                </c:pt>
                <c:pt idx="7539">
                  <c:v/>
                </c:pt>
                <c:pt idx="7540">
                  <c:v/>
                </c:pt>
                <c:pt idx="7541">
                  <c:v/>
                </c:pt>
                <c:pt idx="7542">
                  <c:v/>
                </c:pt>
                <c:pt idx="7543">
                  <c:v/>
                </c:pt>
                <c:pt idx="7544">
                  <c:v/>
                </c:pt>
                <c:pt idx="7545">
                  <c:v/>
                </c:pt>
                <c:pt idx="7546">
                  <c:v/>
                </c:pt>
                <c:pt idx="7547">
                  <c:v/>
                </c:pt>
                <c:pt idx="7548">
                  <c:v/>
                </c:pt>
                <c:pt idx="7549">
                  <c:v/>
                </c:pt>
                <c:pt idx="7550">
                  <c:v/>
                </c:pt>
                <c:pt idx="7551">
                  <c:v/>
                </c:pt>
                <c:pt idx="7552">
                  <c:v/>
                </c:pt>
                <c:pt idx="7553">
                  <c:v/>
                </c:pt>
                <c:pt idx="7554">
                  <c:v/>
                </c:pt>
                <c:pt idx="7555">
                  <c:v/>
                </c:pt>
                <c:pt idx="7556">
                  <c:v/>
                </c:pt>
                <c:pt idx="7557">
                  <c:v/>
                </c:pt>
                <c:pt idx="7558">
                  <c:v/>
                </c:pt>
                <c:pt idx="7559">
                  <c:v/>
                </c:pt>
                <c:pt idx="7560">
                  <c:v/>
                </c:pt>
                <c:pt idx="7561">
                  <c:v/>
                </c:pt>
                <c:pt idx="7562">
                  <c:v/>
                </c:pt>
                <c:pt idx="7563">
                  <c:v/>
                </c:pt>
                <c:pt idx="7564">
                  <c:v/>
                </c:pt>
                <c:pt idx="7565">
                  <c:v/>
                </c:pt>
                <c:pt idx="7566">
                  <c:v/>
                </c:pt>
                <c:pt idx="7567">
                  <c:v/>
                </c:pt>
                <c:pt idx="7568">
                  <c:v/>
                </c:pt>
                <c:pt idx="7569">
                  <c:v/>
                </c:pt>
                <c:pt idx="7570">
                  <c:v/>
                </c:pt>
                <c:pt idx="7571">
                  <c:v/>
                </c:pt>
                <c:pt idx="7572">
                  <c:v/>
                </c:pt>
                <c:pt idx="7573">
                  <c:v/>
                </c:pt>
                <c:pt idx="7574">
                  <c:v/>
                </c:pt>
                <c:pt idx="7575">
                  <c:v/>
                </c:pt>
                <c:pt idx="7576">
                  <c:v/>
                </c:pt>
                <c:pt idx="7577">
                  <c:v/>
                </c:pt>
                <c:pt idx="7578">
                  <c:v/>
                </c:pt>
                <c:pt idx="7579">
                  <c:v/>
                </c:pt>
                <c:pt idx="7580">
                  <c:v/>
                </c:pt>
                <c:pt idx="7581">
                  <c:v/>
                </c:pt>
                <c:pt idx="7582">
                  <c:v/>
                </c:pt>
                <c:pt idx="7583">
                  <c:v/>
                </c:pt>
                <c:pt idx="7584">
                  <c:v/>
                </c:pt>
                <c:pt idx="7585">
                  <c:v/>
                </c:pt>
                <c:pt idx="7586">
                  <c:v/>
                </c:pt>
                <c:pt idx="7587">
                  <c:v/>
                </c:pt>
                <c:pt idx="7588">
                  <c:v/>
                </c:pt>
                <c:pt idx="7589">
                  <c:v/>
                </c:pt>
                <c:pt idx="7590">
                  <c:v/>
                </c:pt>
                <c:pt idx="7591">
                  <c:v/>
                </c:pt>
                <c:pt idx="7592">
                  <c:v/>
                </c:pt>
                <c:pt idx="7593">
                  <c:v/>
                </c:pt>
                <c:pt idx="7594">
                  <c:v/>
                </c:pt>
                <c:pt idx="7595">
                  <c:v/>
                </c:pt>
                <c:pt idx="7596">
                  <c:v/>
                </c:pt>
                <c:pt idx="7597">
                  <c:v/>
                </c:pt>
                <c:pt idx="7598">
                  <c:v/>
                </c:pt>
                <c:pt idx="7599">
                  <c:v/>
                </c:pt>
                <c:pt idx="7600">
                  <c:v/>
                </c:pt>
                <c:pt idx="7601">
                  <c:v/>
                </c:pt>
                <c:pt idx="7602">
                  <c:v/>
                </c:pt>
                <c:pt idx="7603">
                  <c:v/>
                </c:pt>
                <c:pt idx="7604">
                  <c:v/>
                </c:pt>
                <c:pt idx="7605">
                  <c:v/>
                </c:pt>
                <c:pt idx="7606">
                  <c:v/>
                </c:pt>
                <c:pt idx="7607">
                  <c:v/>
                </c:pt>
                <c:pt idx="7608">
                  <c:v/>
                </c:pt>
                <c:pt idx="7609">
                  <c:v/>
                </c:pt>
                <c:pt idx="7610">
                  <c:v/>
                </c:pt>
                <c:pt idx="7611">
                  <c:v/>
                </c:pt>
                <c:pt idx="7612">
                  <c:v/>
                </c:pt>
                <c:pt idx="7613">
                  <c:v/>
                </c:pt>
                <c:pt idx="7614">
                  <c:v/>
                </c:pt>
                <c:pt idx="7615">
                  <c:v/>
                </c:pt>
                <c:pt idx="7616">
                  <c:v/>
                </c:pt>
                <c:pt idx="7617">
                  <c:v/>
                </c:pt>
                <c:pt idx="7618">
                  <c:v/>
                </c:pt>
                <c:pt idx="7619">
                  <c:v/>
                </c:pt>
                <c:pt idx="7620">
                  <c:v/>
                </c:pt>
                <c:pt idx="7621">
                  <c:v/>
                </c:pt>
                <c:pt idx="7622">
                  <c:v/>
                </c:pt>
                <c:pt idx="7623">
                  <c:v/>
                </c:pt>
                <c:pt idx="7624">
                  <c:v/>
                </c:pt>
                <c:pt idx="7625">
                  <c:v/>
                </c:pt>
                <c:pt idx="7626">
                  <c:v/>
                </c:pt>
                <c:pt idx="7627">
                  <c:v/>
                </c:pt>
                <c:pt idx="7628">
                  <c:v/>
                </c:pt>
                <c:pt idx="7629">
                  <c:v/>
                </c:pt>
                <c:pt idx="7630">
                  <c:v/>
                </c:pt>
                <c:pt idx="7631">
                  <c:v/>
                </c:pt>
                <c:pt idx="7632">
                  <c:v/>
                </c:pt>
                <c:pt idx="7633">
                  <c:v/>
                </c:pt>
                <c:pt idx="7634">
                  <c:v/>
                </c:pt>
                <c:pt idx="7635">
                  <c:v/>
                </c:pt>
                <c:pt idx="7636">
                  <c:v/>
                </c:pt>
                <c:pt idx="7637">
                  <c:v/>
                </c:pt>
                <c:pt idx="7638">
                  <c:v/>
                </c:pt>
                <c:pt idx="7639">
                  <c:v/>
                </c:pt>
                <c:pt idx="7640">
                  <c:v/>
                </c:pt>
                <c:pt idx="7641">
                  <c:v/>
                </c:pt>
                <c:pt idx="7642">
                  <c:v/>
                </c:pt>
                <c:pt idx="7643">
                  <c:v/>
                </c:pt>
                <c:pt idx="7644">
                  <c:v/>
                </c:pt>
                <c:pt idx="7645">
                  <c:v/>
                </c:pt>
                <c:pt idx="7646">
                  <c:v/>
                </c:pt>
                <c:pt idx="7647">
                  <c:v/>
                </c:pt>
                <c:pt idx="7648">
                  <c:v/>
                </c:pt>
                <c:pt idx="7649">
                  <c:v/>
                </c:pt>
                <c:pt idx="7650">
                  <c:v/>
                </c:pt>
                <c:pt idx="7651">
                  <c:v/>
                </c:pt>
                <c:pt idx="7652">
                  <c:v/>
                </c:pt>
                <c:pt idx="7653">
                  <c:v/>
                </c:pt>
                <c:pt idx="7654">
                  <c:v/>
                </c:pt>
                <c:pt idx="7655">
                  <c:v/>
                </c:pt>
                <c:pt idx="7656">
                  <c:v/>
                </c:pt>
                <c:pt idx="7657">
                  <c:v/>
                </c:pt>
                <c:pt idx="7658">
                  <c:v/>
                </c:pt>
                <c:pt idx="7659">
                  <c:v/>
                </c:pt>
                <c:pt idx="7660">
                  <c:v/>
                </c:pt>
                <c:pt idx="7661">
                  <c:v/>
                </c:pt>
                <c:pt idx="7662">
                  <c:v/>
                </c:pt>
                <c:pt idx="7663">
                  <c:v/>
                </c:pt>
                <c:pt idx="7664">
                  <c:v/>
                </c:pt>
                <c:pt idx="7665">
                  <c:v/>
                </c:pt>
                <c:pt idx="7666">
                  <c:v/>
                </c:pt>
                <c:pt idx="7667">
                  <c:v/>
                </c:pt>
                <c:pt idx="7668">
                  <c:v/>
                </c:pt>
                <c:pt idx="7669">
                  <c:v/>
                </c:pt>
                <c:pt idx="7670">
                  <c:v/>
                </c:pt>
                <c:pt idx="7671">
                  <c:v/>
                </c:pt>
                <c:pt idx="7672">
                  <c:v/>
                </c:pt>
                <c:pt idx="7673">
                  <c:v/>
                </c:pt>
                <c:pt idx="7674">
                  <c:v/>
                </c:pt>
                <c:pt idx="7675">
                  <c:v/>
                </c:pt>
                <c:pt idx="7676">
                  <c:v/>
                </c:pt>
                <c:pt idx="7677">
                  <c:v/>
                </c:pt>
                <c:pt idx="7678">
                  <c:v/>
                </c:pt>
                <c:pt idx="7679">
                  <c:v/>
                </c:pt>
                <c:pt idx="7680">
                  <c:v/>
                </c:pt>
                <c:pt idx="7681">
                  <c:v/>
                </c:pt>
                <c:pt idx="7682">
                  <c:v/>
                </c:pt>
                <c:pt idx="7683">
                  <c:v/>
                </c:pt>
                <c:pt idx="7684">
                  <c:v/>
                </c:pt>
                <c:pt idx="7685">
                  <c:v/>
                </c:pt>
                <c:pt idx="7686">
                  <c:v/>
                </c:pt>
                <c:pt idx="7687">
                  <c:v/>
                </c:pt>
                <c:pt idx="7688">
                  <c:v/>
                </c:pt>
                <c:pt idx="7689">
                  <c:v/>
                </c:pt>
                <c:pt idx="7690">
                  <c:v/>
                </c:pt>
                <c:pt idx="7691">
                  <c:v/>
                </c:pt>
                <c:pt idx="7692">
                  <c:v/>
                </c:pt>
                <c:pt idx="7693">
                  <c:v/>
                </c:pt>
                <c:pt idx="7694">
                  <c:v/>
                </c:pt>
                <c:pt idx="7695">
                  <c:v/>
                </c:pt>
                <c:pt idx="7696">
                  <c:v/>
                </c:pt>
                <c:pt idx="7697">
                  <c:v/>
                </c:pt>
                <c:pt idx="7698">
                  <c:v/>
                </c:pt>
                <c:pt idx="7699">
                  <c:v/>
                </c:pt>
                <c:pt idx="7700">
                  <c:v/>
                </c:pt>
                <c:pt idx="7701">
                  <c:v/>
                </c:pt>
                <c:pt idx="7702">
                  <c:v/>
                </c:pt>
                <c:pt idx="7703">
                  <c:v/>
                </c:pt>
                <c:pt idx="7704">
                  <c:v/>
                </c:pt>
                <c:pt idx="7705">
                  <c:v/>
                </c:pt>
                <c:pt idx="7706">
                  <c:v/>
                </c:pt>
                <c:pt idx="7707">
                  <c:v/>
                </c:pt>
                <c:pt idx="7708">
                  <c:v/>
                </c:pt>
                <c:pt idx="7709">
                  <c:v/>
                </c:pt>
                <c:pt idx="7710">
                  <c:v/>
                </c:pt>
                <c:pt idx="7711">
                  <c:v/>
                </c:pt>
                <c:pt idx="7712">
                  <c:v/>
                </c:pt>
                <c:pt idx="7713">
                  <c:v/>
                </c:pt>
                <c:pt idx="7714">
                  <c:v/>
                </c:pt>
                <c:pt idx="7715">
                  <c:v/>
                </c:pt>
                <c:pt idx="7716">
                  <c:v/>
                </c:pt>
                <c:pt idx="7717">
                  <c:v/>
                </c:pt>
                <c:pt idx="7718">
                  <c:v/>
                </c:pt>
                <c:pt idx="7719">
                  <c:v/>
                </c:pt>
                <c:pt idx="7720">
                  <c:v/>
                </c:pt>
                <c:pt idx="7721">
                  <c:v/>
                </c:pt>
                <c:pt idx="7722">
                  <c:v/>
                </c:pt>
                <c:pt idx="7723">
                  <c:v/>
                </c:pt>
                <c:pt idx="7724">
                  <c:v/>
                </c:pt>
                <c:pt idx="7725">
                  <c:v/>
                </c:pt>
                <c:pt idx="7726">
                  <c:v/>
                </c:pt>
                <c:pt idx="7727">
                  <c:v/>
                </c:pt>
                <c:pt idx="7728">
                  <c:v/>
                </c:pt>
                <c:pt idx="7729">
                  <c:v/>
                </c:pt>
                <c:pt idx="7730">
                  <c:v/>
                </c:pt>
                <c:pt idx="7731">
                  <c:v/>
                </c:pt>
                <c:pt idx="7732">
                  <c:v/>
                </c:pt>
                <c:pt idx="7733">
                  <c:v/>
                </c:pt>
                <c:pt idx="7734">
                  <c:v/>
                </c:pt>
                <c:pt idx="7735">
                  <c:v/>
                </c:pt>
                <c:pt idx="7736">
                  <c:v/>
                </c:pt>
                <c:pt idx="7737">
                  <c:v/>
                </c:pt>
                <c:pt idx="7738">
                  <c:v/>
                </c:pt>
                <c:pt idx="7739">
                  <c:v/>
                </c:pt>
                <c:pt idx="7740">
                  <c:v/>
                </c:pt>
                <c:pt idx="7741">
                  <c:v/>
                </c:pt>
                <c:pt idx="7742">
                  <c:v/>
                </c:pt>
                <c:pt idx="7743">
                  <c:v/>
                </c:pt>
                <c:pt idx="7744">
                  <c:v/>
                </c:pt>
                <c:pt idx="7745">
                  <c:v/>
                </c:pt>
                <c:pt idx="7746">
                  <c:v/>
                </c:pt>
                <c:pt idx="7747">
                  <c:v/>
                </c:pt>
                <c:pt idx="7748">
                  <c:v/>
                </c:pt>
                <c:pt idx="7749">
                  <c:v/>
                </c:pt>
                <c:pt idx="7750">
                  <c:v/>
                </c:pt>
                <c:pt idx="7751">
                  <c:v/>
                </c:pt>
                <c:pt idx="7752">
                  <c:v/>
                </c:pt>
                <c:pt idx="7753">
                  <c:v/>
                </c:pt>
                <c:pt idx="7754">
                  <c:v/>
                </c:pt>
                <c:pt idx="7755">
                  <c:v/>
                </c:pt>
                <c:pt idx="7756">
                  <c:v/>
                </c:pt>
                <c:pt idx="7757">
                  <c:v/>
                </c:pt>
                <c:pt idx="7758">
                  <c:v/>
                </c:pt>
                <c:pt idx="7759">
                  <c:v/>
                </c:pt>
                <c:pt idx="7760">
                  <c:v/>
                </c:pt>
                <c:pt idx="7761">
                  <c:v/>
                </c:pt>
                <c:pt idx="7762">
                  <c:v/>
                </c:pt>
                <c:pt idx="7763">
                  <c:v/>
                </c:pt>
                <c:pt idx="7764">
                  <c:v/>
                </c:pt>
                <c:pt idx="7765">
                  <c:v/>
                </c:pt>
                <c:pt idx="7766">
                  <c:v/>
                </c:pt>
                <c:pt idx="7767">
                  <c:v/>
                </c:pt>
                <c:pt idx="7768">
                  <c:v/>
                </c:pt>
                <c:pt idx="7769">
                  <c:v/>
                </c:pt>
                <c:pt idx="7770">
                  <c:v/>
                </c:pt>
                <c:pt idx="7771">
                  <c:v/>
                </c:pt>
                <c:pt idx="7772">
                  <c:v/>
                </c:pt>
                <c:pt idx="7773">
                  <c:v/>
                </c:pt>
                <c:pt idx="7774">
                  <c:v/>
                </c:pt>
                <c:pt idx="7775">
                  <c:v/>
                </c:pt>
                <c:pt idx="7776">
                  <c:v/>
                </c:pt>
                <c:pt idx="7777">
                  <c:v/>
                </c:pt>
                <c:pt idx="7778">
                  <c:v/>
                </c:pt>
                <c:pt idx="7779">
                  <c:v/>
                </c:pt>
                <c:pt idx="7780">
                  <c:v/>
                </c:pt>
                <c:pt idx="7781">
                  <c:v/>
                </c:pt>
                <c:pt idx="7782">
                  <c:v/>
                </c:pt>
                <c:pt idx="7783">
                  <c:v/>
                </c:pt>
                <c:pt idx="7784">
                  <c:v/>
                </c:pt>
                <c:pt idx="7785">
                  <c:v/>
                </c:pt>
                <c:pt idx="7786">
                  <c:v/>
                </c:pt>
                <c:pt idx="7787">
                  <c:v/>
                </c:pt>
                <c:pt idx="7788">
                  <c:v/>
                </c:pt>
                <c:pt idx="7789">
                  <c:v/>
                </c:pt>
                <c:pt idx="7790">
                  <c:v/>
                </c:pt>
                <c:pt idx="7791">
                  <c:v/>
                </c:pt>
                <c:pt idx="7792">
                  <c:v/>
                </c:pt>
                <c:pt idx="7793">
                  <c:v/>
                </c:pt>
                <c:pt idx="7794">
                  <c:v/>
                </c:pt>
                <c:pt idx="7795">
                  <c:v/>
                </c:pt>
                <c:pt idx="7796">
                  <c:v/>
                </c:pt>
                <c:pt idx="7797">
                  <c:v/>
                </c:pt>
                <c:pt idx="7798">
                  <c:v/>
                </c:pt>
                <c:pt idx="7799">
                  <c:v/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2</c:v>
                </c:pt>
                <c:pt idx="7806">
                  <c:v>2</c:v>
                </c:pt>
                <c:pt idx="7807">
                  <c:v>1</c:v>
                </c:pt>
                <c:pt idx="7808">
                  <c:v>1</c:v>
                </c:pt>
                <c:pt idx="7809">
                  <c:v>2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2</c:v>
                </c:pt>
                <c:pt idx="7815">
                  <c:v>2</c:v>
                </c:pt>
                <c:pt idx="7816">
                  <c:v>3</c:v>
                </c:pt>
                <c:pt idx="7817">
                  <c:v>1</c:v>
                </c:pt>
                <c:pt idx="7818">
                  <c:v>1</c:v>
                </c:pt>
                <c:pt idx="7819">
                  <c:v>3</c:v>
                </c:pt>
                <c:pt idx="7820">
                  <c:v>1</c:v>
                </c:pt>
                <c:pt idx="7821">
                  <c:v>2</c:v>
                </c:pt>
                <c:pt idx="7822">
                  <c:v>1</c:v>
                </c:pt>
                <c:pt idx="7823">
                  <c:v>1</c:v>
                </c:pt>
                <c:pt idx="7824">
                  <c:v>3</c:v>
                </c:pt>
                <c:pt idx="7825">
                  <c:v>3</c:v>
                </c:pt>
                <c:pt idx="7826">
                  <c:v>3</c:v>
                </c:pt>
                <c:pt idx="7827">
                  <c:v>2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2</c:v>
                </c:pt>
                <c:pt idx="7832">
                  <c:v>1</c:v>
                </c:pt>
                <c:pt idx="7833">
                  <c:v>2</c:v>
                </c:pt>
                <c:pt idx="7834">
                  <c:v>2</c:v>
                </c:pt>
                <c:pt idx="7835">
                  <c:v>2</c:v>
                </c:pt>
                <c:pt idx="7836">
                  <c:v>2</c:v>
                </c:pt>
                <c:pt idx="7837">
                  <c:v>2</c:v>
                </c:pt>
                <c:pt idx="7838">
                  <c:v>3</c:v>
                </c:pt>
                <c:pt idx="7839">
                  <c:v>1</c:v>
                </c:pt>
                <c:pt idx="7840">
                  <c:v>3</c:v>
                </c:pt>
                <c:pt idx="7841">
                  <c:v>1</c:v>
                </c:pt>
                <c:pt idx="7842">
                  <c:v>2</c:v>
                </c:pt>
                <c:pt idx="7843">
                  <c:v>2</c:v>
                </c:pt>
                <c:pt idx="7844">
                  <c:v>1</c:v>
                </c:pt>
                <c:pt idx="7845">
                  <c:v>2</c:v>
                </c:pt>
                <c:pt idx="7846">
                  <c:v>2</c:v>
                </c:pt>
                <c:pt idx="7847">
                  <c:v>2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2</c:v>
                </c:pt>
                <c:pt idx="7852">
                  <c:v>4</c:v>
                </c:pt>
                <c:pt idx="7853">
                  <c:v>1</c:v>
                </c:pt>
                <c:pt idx="7854">
                  <c:v>4</c:v>
                </c:pt>
                <c:pt idx="7855">
                  <c:v>2</c:v>
                </c:pt>
                <c:pt idx="7856">
                  <c:v>4</c:v>
                </c:pt>
                <c:pt idx="7857">
                  <c:v>1</c:v>
                </c:pt>
                <c:pt idx="7858">
                  <c:v>3</c:v>
                </c:pt>
                <c:pt idx="7859">
                  <c:v>1</c:v>
                </c:pt>
                <c:pt idx="7860">
                  <c:v>2</c:v>
                </c:pt>
                <c:pt idx="7861">
                  <c:v>3</c:v>
                </c:pt>
                <c:pt idx="7862">
                  <c:v>3</c:v>
                </c:pt>
                <c:pt idx="7863">
                  <c:v>2</c:v>
                </c:pt>
                <c:pt idx="7864">
                  <c:v>3</c:v>
                </c:pt>
                <c:pt idx="7865">
                  <c:v>4</c:v>
                </c:pt>
                <c:pt idx="7866">
                  <c:v>3</c:v>
                </c:pt>
                <c:pt idx="7867">
                  <c:v>3</c:v>
                </c:pt>
                <c:pt idx="7868">
                  <c:v>4</c:v>
                </c:pt>
                <c:pt idx="7869">
                  <c:v>3</c:v>
                </c:pt>
                <c:pt idx="7870">
                  <c:v>3</c:v>
                </c:pt>
                <c:pt idx="7871">
                  <c:v>2</c:v>
                </c:pt>
                <c:pt idx="7872">
                  <c:v>3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4</c:v>
                </c:pt>
                <c:pt idx="7877">
                  <c:v>2</c:v>
                </c:pt>
                <c:pt idx="7878">
                  <c:v/>
                </c:pt>
                <c:pt idx="7879">
                  <c:v>5</c:v>
                </c:pt>
                <c:pt idx="7880">
                  <c:v>3,5</c:v>
                </c:pt>
                <c:pt idx="7881">
                  <c:v>4</c:v>
                </c:pt>
                <c:pt idx="7882">
                  <c:v>4</c:v>
                </c:pt>
                <c:pt idx="7883">
                  <c:v>4</c:v>
                </c:pt>
                <c:pt idx="7884">
                  <c:v/>
                </c:pt>
                <c:pt idx="7885">
                  <c:v>1</c:v>
                </c:pt>
                <c:pt idx="7886">
                  <c:v>4</c:v>
                </c:pt>
                <c:pt idx="7887">
                  <c:v>4</c:v>
                </c:pt>
                <c:pt idx="7888">
                  <c:v>4</c:v>
                </c:pt>
                <c:pt idx="7889">
                  <c:v>2</c:v>
                </c:pt>
                <c:pt idx="7890">
                  <c:v>2</c:v>
                </c:pt>
                <c:pt idx="7891">
                  <c:v>3</c:v>
                </c:pt>
                <c:pt idx="7892">
                  <c:v>2</c:v>
                </c:pt>
                <c:pt idx="7893">
                  <c:v>3</c:v>
                </c:pt>
                <c:pt idx="7894">
                  <c:v>2</c:v>
                </c:pt>
                <c:pt idx="7895">
                  <c:v>3,5</c:v>
                </c:pt>
                <c:pt idx="7896">
                  <c:v/>
                </c:pt>
                <c:pt idx="7897">
                  <c:v>3</c:v>
                </c:pt>
                <c:pt idx="7898">
                  <c:v>3</c:v>
                </c:pt>
                <c:pt idx="7899">
                  <c:v>3</c:v>
                </c:pt>
                <c:pt idx="7900">
                  <c:v>3</c:v>
                </c:pt>
                <c:pt idx="7901">
                  <c:v>2</c:v>
                </c:pt>
                <c:pt idx="7902">
                  <c:v>4</c:v>
                </c:pt>
                <c:pt idx="7903">
                  <c:v>4</c:v>
                </c:pt>
                <c:pt idx="7904">
                  <c:v>4</c:v>
                </c:pt>
                <c:pt idx="7905">
                  <c:v>4</c:v>
                </c:pt>
                <c:pt idx="7906">
                  <c:v/>
                </c:pt>
                <c:pt idx="7907">
                  <c:v>3</c:v>
                </c:pt>
                <c:pt idx="7908">
                  <c:v>4</c:v>
                </c:pt>
                <c:pt idx="7909">
                  <c:v>2</c:v>
                </c:pt>
                <c:pt idx="7910">
                  <c:v>4</c:v>
                </c:pt>
                <c:pt idx="7911">
                  <c:v>3</c:v>
                </c:pt>
                <c:pt idx="7912">
                  <c:v>4</c:v>
                </c:pt>
                <c:pt idx="7913">
                  <c:v>3</c:v>
                </c:pt>
                <c:pt idx="7914">
                  <c:v>3</c:v>
                </c:pt>
                <c:pt idx="7915">
                  <c:v>3</c:v>
                </c:pt>
                <c:pt idx="7916">
                  <c:v>2</c:v>
                </c:pt>
                <c:pt idx="7917">
                  <c:v>4</c:v>
                </c:pt>
                <c:pt idx="7918">
                  <c:v>2</c:v>
                </c:pt>
                <c:pt idx="7919">
                  <c:v>2</c:v>
                </c:pt>
                <c:pt idx="7920">
                  <c:v/>
                </c:pt>
                <c:pt idx="7921">
                  <c:v/>
                </c:pt>
                <c:pt idx="7922">
                  <c:v>3</c:v>
                </c:pt>
                <c:pt idx="7923">
                  <c:v>3</c:v>
                </c:pt>
                <c:pt idx="7924">
                  <c:v>3</c:v>
                </c:pt>
                <c:pt idx="7925">
                  <c:v>3</c:v>
                </c:pt>
                <c:pt idx="7926">
                  <c:v/>
                </c:pt>
                <c:pt idx="7927">
                  <c:v>4</c:v>
                </c:pt>
                <c:pt idx="7928">
                  <c:v>4</c:v>
                </c:pt>
                <c:pt idx="7929">
                  <c:v>4</c:v>
                </c:pt>
                <c:pt idx="7930">
                  <c:v>4</c:v>
                </c:pt>
                <c:pt idx="7931">
                  <c:v>3</c:v>
                </c:pt>
                <c:pt idx="7932">
                  <c:v/>
                </c:pt>
                <c:pt idx="7933">
                  <c:v/>
                </c:pt>
                <c:pt idx="7934">
                  <c:v>4</c:v>
                </c:pt>
                <c:pt idx="7935">
                  <c:v>4</c:v>
                </c:pt>
                <c:pt idx="7936">
                  <c:v>4</c:v>
                </c:pt>
                <c:pt idx="7937">
                  <c:v>4</c:v>
                </c:pt>
                <c:pt idx="7938">
                  <c:v>4</c:v>
                </c:pt>
                <c:pt idx="7939">
                  <c:v>4</c:v>
                </c:pt>
                <c:pt idx="7940">
                  <c:v/>
                </c:pt>
                <c:pt idx="7941">
                  <c:v>4</c:v>
                </c:pt>
                <c:pt idx="7942">
                  <c:v/>
                </c:pt>
                <c:pt idx="7943">
                  <c:v/>
                </c:pt>
                <c:pt idx="7944">
                  <c:v/>
                </c:pt>
                <c:pt idx="7945">
                  <c:v/>
                </c:pt>
                <c:pt idx="7946">
                  <c:v/>
                </c:pt>
                <c:pt idx="7947">
                  <c:v/>
                </c:pt>
                <c:pt idx="7948">
                  <c:v/>
                </c:pt>
                <c:pt idx="7949">
                  <c:v/>
                </c:pt>
                <c:pt idx="7950">
                  <c:v/>
                </c:pt>
                <c:pt idx="7951">
                  <c:v/>
                </c:pt>
                <c:pt idx="7952">
                  <c:v/>
                </c:pt>
                <c:pt idx="7953">
                  <c:v/>
                </c:pt>
                <c:pt idx="7954">
                  <c:v/>
                </c:pt>
                <c:pt idx="7955">
                  <c:v/>
                </c:pt>
                <c:pt idx="7956">
                  <c:v/>
                </c:pt>
                <c:pt idx="7957">
                  <c:v/>
                </c:pt>
                <c:pt idx="7958">
                  <c:v/>
                </c:pt>
                <c:pt idx="7959">
                  <c:v/>
                </c:pt>
                <c:pt idx="7960">
                  <c:v/>
                </c:pt>
                <c:pt idx="7961">
                  <c:v/>
                </c:pt>
                <c:pt idx="7962">
                  <c:v/>
                </c:pt>
                <c:pt idx="7963">
                  <c:v/>
                </c:pt>
                <c:pt idx="7964">
                  <c:v/>
                </c:pt>
                <c:pt idx="7965">
                  <c:v/>
                </c:pt>
                <c:pt idx="7966">
                  <c:v/>
                </c:pt>
                <c:pt idx="7967">
                  <c:v/>
                </c:pt>
                <c:pt idx="7968">
                  <c:v/>
                </c:pt>
                <c:pt idx="7969">
                  <c:v/>
                </c:pt>
                <c:pt idx="7970">
                  <c:v/>
                </c:pt>
                <c:pt idx="7971">
                  <c:v/>
                </c:pt>
                <c:pt idx="7972">
                  <c:v/>
                </c:pt>
                <c:pt idx="7973">
                  <c:v/>
                </c:pt>
                <c:pt idx="7974">
                  <c:v/>
                </c:pt>
                <c:pt idx="7975">
                  <c:v/>
                </c:pt>
                <c:pt idx="7976">
                  <c:v/>
                </c:pt>
                <c:pt idx="7977">
                  <c:v/>
                </c:pt>
                <c:pt idx="7978">
                  <c:v/>
                </c:pt>
                <c:pt idx="7979">
                  <c:v/>
                </c:pt>
                <c:pt idx="7980">
                  <c:v/>
                </c:pt>
                <c:pt idx="7981">
                  <c:v/>
                </c:pt>
                <c:pt idx="7982">
                  <c:v/>
                </c:pt>
                <c:pt idx="7983">
                  <c:v/>
                </c:pt>
                <c:pt idx="7984">
                  <c:v/>
                </c:pt>
                <c:pt idx="7985">
                  <c:v/>
                </c:pt>
                <c:pt idx="7986">
                  <c:v/>
                </c:pt>
                <c:pt idx="7987">
                  <c:v/>
                </c:pt>
                <c:pt idx="7988">
                  <c:v/>
                </c:pt>
                <c:pt idx="7989">
                  <c:v/>
                </c:pt>
                <c:pt idx="7990">
                  <c:v/>
                </c:pt>
                <c:pt idx="7991">
                  <c:v/>
                </c:pt>
                <c:pt idx="7992">
                  <c:v/>
                </c:pt>
                <c:pt idx="7993">
                  <c:v/>
                </c:pt>
                <c:pt idx="7994">
                  <c:v/>
                </c:pt>
                <c:pt idx="7995">
                  <c:v/>
                </c:pt>
                <c:pt idx="7996">
                  <c:v/>
                </c:pt>
                <c:pt idx="7997">
                  <c:v/>
                </c:pt>
                <c:pt idx="7998">
                  <c:v/>
                </c:pt>
                <c:pt idx="7999">
                  <c:v/>
                </c:pt>
                <c:pt idx="8000">
                  <c:v/>
                </c:pt>
                <c:pt idx="8001">
                  <c:v/>
                </c:pt>
                <c:pt idx="8002">
                  <c:v/>
                </c:pt>
                <c:pt idx="8003">
                  <c:v/>
                </c:pt>
                <c:pt idx="8004">
                  <c:v/>
                </c:pt>
                <c:pt idx="8005">
                  <c:v/>
                </c:pt>
                <c:pt idx="8006">
                  <c:v/>
                </c:pt>
                <c:pt idx="8007">
                  <c:v/>
                </c:pt>
                <c:pt idx="8008">
                  <c:v/>
                </c:pt>
                <c:pt idx="8009">
                  <c:v/>
                </c:pt>
                <c:pt idx="8010">
                  <c:v/>
                </c:pt>
                <c:pt idx="8011">
                  <c:v/>
                </c:pt>
                <c:pt idx="8012">
                  <c:v/>
                </c:pt>
                <c:pt idx="8013">
                  <c:v/>
                </c:pt>
                <c:pt idx="8014">
                  <c:v/>
                </c:pt>
                <c:pt idx="8015">
                  <c:v/>
                </c:pt>
                <c:pt idx="8016">
                  <c:v/>
                </c:pt>
                <c:pt idx="8017">
                  <c:v/>
                </c:pt>
                <c:pt idx="8018">
                  <c:v/>
                </c:pt>
                <c:pt idx="8019">
                  <c:v/>
                </c:pt>
                <c:pt idx="8020">
                  <c:v/>
                </c:pt>
                <c:pt idx="8021">
                  <c:v/>
                </c:pt>
                <c:pt idx="8022">
                  <c:v/>
                </c:pt>
                <c:pt idx="8023">
                  <c:v/>
                </c:pt>
                <c:pt idx="8024">
                  <c:v/>
                </c:pt>
                <c:pt idx="8025">
                  <c:v/>
                </c:pt>
                <c:pt idx="8026">
                  <c:v/>
                </c:pt>
                <c:pt idx="8027">
                  <c:v/>
                </c:pt>
                <c:pt idx="8028">
                  <c:v/>
                </c:pt>
                <c:pt idx="8029">
                  <c:v/>
                </c:pt>
                <c:pt idx="8030">
                  <c:v/>
                </c:pt>
                <c:pt idx="8031">
                  <c:v/>
                </c:pt>
                <c:pt idx="8032">
                  <c:v/>
                </c:pt>
                <c:pt idx="8033">
                  <c:v/>
                </c:pt>
                <c:pt idx="8034">
                  <c:v/>
                </c:pt>
                <c:pt idx="8035">
                  <c:v/>
                </c:pt>
                <c:pt idx="8036">
                  <c:v/>
                </c:pt>
                <c:pt idx="8037">
                  <c:v/>
                </c:pt>
                <c:pt idx="8038">
                  <c:v/>
                </c:pt>
                <c:pt idx="8039">
                  <c:v/>
                </c:pt>
                <c:pt idx="8040">
                  <c:v/>
                </c:pt>
                <c:pt idx="8041">
                  <c:v/>
                </c:pt>
                <c:pt idx="8042">
                  <c:v/>
                </c:pt>
                <c:pt idx="8043">
                  <c:v/>
                </c:pt>
                <c:pt idx="8044">
                  <c:v/>
                </c:pt>
                <c:pt idx="8045">
                  <c:v/>
                </c:pt>
                <c:pt idx="8046">
                  <c:v/>
                </c:pt>
                <c:pt idx="8047">
                  <c:v/>
                </c:pt>
                <c:pt idx="8048">
                  <c:v/>
                </c:pt>
                <c:pt idx="8049">
                  <c:v/>
                </c:pt>
                <c:pt idx="8050">
                  <c:v/>
                </c:pt>
                <c:pt idx="8051">
                  <c:v/>
                </c:pt>
                <c:pt idx="8052">
                  <c:v/>
                </c:pt>
                <c:pt idx="8053">
                  <c:v/>
                </c:pt>
                <c:pt idx="8054">
                  <c:v/>
                </c:pt>
                <c:pt idx="8055">
                  <c:v/>
                </c:pt>
                <c:pt idx="8056">
                  <c:v/>
                </c:pt>
                <c:pt idx="8057">
                  <c:v/>
                </c:pt>
                <c:pt idx="8058">
                  <c:v/>
                </c:pt>
                <c:pt idx="8059">
                  <c:v/>
                </c:pt>
                <c:pt idx="8060">
                  <c:v/>
                </c:pt>
                <c:pt idx="8061">
                  <c:v/>
                </c:pt>
                <c:pt idx="8062">
                  <c:v/>
                </c:pt>
                <c:pt idx="8063">
                  <c:v/>
                </c:pt>
                <c:pt idx="8064">
                  <c:v/>
                </c:pt>
                <c:pt idx="8065">
                  <c:v/>
                </c:pt>
                <c:pt idx="8066">
                  <c:v/>
                </c:pt>
                <c:pt idx="8067">
                  <c:v/>
                </c:pt>
                <c:pt idx="8068">
                  <c:v/>
                </c:pt>
                <c:pt idx="8069">
                  <c:v/>
                </c:pt>
                <c:pt idx="8070">
                  <c:v/>
                </c:pt>
                <c:pt idx="8071">
                  <c:v/>
                </c:pt>
                <c:pt idx="8072">
                  <c:v/>
                </c:pt>
                <c:pt idx="8073">
                  <c:v/>
                </c:pt>
                <c:pt idx="8074">
                  <c:v/>
                </c:pt>
                <c:pt idx="8075">
                  <c:v/>
                </c:pt>
                <c:pt idx="8076">
                  <c:v/>
                </c:pt>
                <c:pt idx="8077">
                  <c:v/>
                </c:pt>
                <c:pt idx="8078">
                  <c:v/>
                </c:pt>
                <c:pt idx="8079">
                  <c:v/>
                </c:pt>
                <c:pt idx="8080">
                  <c:v/>
                </c:pt>
                <c:pt idx="8081">
                  <c:v/>
                </c:pt>
                <c:pt idx="8082">
                  <c:v/>
                </c:pt>
                <c:pt idx="8083">
                  <c:v/>
                </c:pt>
                <c:pt idx="8084">
                  <c:v/>
                </c:pt>
                <c:pt idx="8085">
                  <c:v/>
                </c:pt>
                <c:pt idx="8086">
                  <c:v/>
                </c:pt>
                <c:pt idx="8087">
                  <c:v/>
                </c:pt>
                <c:pt idx="8088">
                  <c:v/>
                </c:pt>
                <c:pt idx="8089">
                  <c:v/>
                </c:pt>
                <c:pt idx="8090">
                  <c:v/>
                </c:pt>
                <c:pt idx="8091">
                  <c:v/>
                </c:pt>
                <c:pt idx="8092">
                  <c:v/>
                </c:pt>
                <c:pt idx="8093">
                  <c:v/>
                </c:pt>
                <c:pt idx="8094">
                  <c:v/>
                </c:pt>
                <c:pt idx="8095">
                  <c:v/>
                </c:pt>
                <c:pt idx="8096">
                  <c:v/>
                </c:pt>
                <c:pt idx="8097">
                  <c:v/>
                </c:pt>
                <c:pt idx="8098">
                  <c:v/>
                </c:pt>
                <c:pt idx="8099">
                  <c:v/>
                </c:pt>
                <c:pt idx="8100">
                  <c:v/>
                </c:pt>
                <c:pt idx="8101">
                  <c:v/>
                </c:pt>
                <c:pt idx="8102">
                  <c:v/>
                </c:pt>
                <c:pt idx="8103">
                  <c:v/>
                </c:pt>
                <c:pt idx="8104">
                  <c:v/>
                </c:pt>
                <c:pt idx="8105">
                  <c:v/>
                </c:pt>
                <c:pt idx="8106">
                  <c:v/>
                </c:pt>
                <c:pt idx="8107">
                  <c:v/>
                </c:pt>
                <c:pt idx="8108">
                  <c:v/>
                </c:pt>
                <c:pt idx="8109">
                  <c:v/>
                </c:pt>
                <c:pt idx="8110">
                  <c:v/>
                </c:pt>
                <c:pt idx="8111">
                  <c:v/>
                </c:pt>
                <c:pt idx="8112">
                  <c:v/>
                </c:pt>
                <c:pt idx="8113">
                  <c:v/>
                </c:pt>
                <c:pt idx="8114">
                  <c:v/>
                </c:pt>
                <c:pt idx="8115">
                  <c:v/>
                </c:pt>
                <c:pt idx="8116">
                  <c:v/>
                </c:pt>
                <c:pt idx="8117">
                  <c:v/>
                </c:pt>
                <c:pt idx="8118">
                  <c:v/>
                </c:pt>
                <c:pt idx="8119">
                  <c:v/>
                </c:pt>
                <c:pt idx="8120">
                  <c:v/>
                </c:pt>
                <c:pt idx="8121">
                  <c:v/>
                </c:pt>
                <c:pt idx="8122">
                  <c:v/>
                </c:pt>
                <c:pt idx="8123">
                  <c:v/>
                </c:pt>
                <c:pt idx="8124">
                  <c:v/>
                </c:pt>
                <c:pt idx="8125">
                  <c:v/>
                </c:pt>
                <c:pt idx="8126">
                  <c:v/>
                </c:pt>
                <c:pt idx="8127">
                  <c:v/>
                </c:pt>
                <c:pt idx="8128">
                  <c:v/>
                </c:pt>
                <c:pt idx="8129">
                  <c:v/>
                </c:pt>
                <c:pt idx="8130">
                  <c:v/>
                </c:pt>
                <c:pt idx="8131">
                  <c:v/>
                </c:pt>
                <c:pt idx="8132">
                  <c:v/>
                </c:pt>
                <c:pt idx="8133">
                  <c:v/>
                </c:pt>
                <c:pt idx="8134">
                  <c:v/>
                </c:pt>
                <c:pt idx="8135">
                  <c:v/>
                </c:pt>
                <c:pt idx="8136">
                  <c:v/>
                </c:pt>
                <c:pt idx="8137">
                  <c:v/>
                </c:pt>
                <c:pt idx="8138">
                  <c:v/>
                </c:pt>
                <c:pt idx="8139">
                  <c:v/>
                </c:pt>
                <c:pt idx="8140">
                  <c:v/>
                </c:pt>
                <c:pt idx="8141">
                  <c:v/>
                </c:pt>
                <c:pt idx="8142">
                  <c:v/>
                </c:pt>
                <c:pt idx="8143">
                  <c:v/>
                </c:pt>
                <c:pt idx="8144">
                  <c:v/>
                </c:pt>
                <c:pt idx="8145">
                  <c:v/>
                </c:pt>
                <c:pt idx="8146">
                  <c:v/>
                </c:pt>
                <c:pt idx="8147">
                  <c:v/>
                </c:pt>
                <c:pt idx="8148">
                  <c:v/>
                </c:pt>
                <c:pt idx="8149">
                  <c:v/>
                </c:pt>
                <c:pt idx="8150">
                  <c:v/>
                </c:pt>
                <c:pt idx="8151">
                  <c:v/>
                </c:pt>
                <c:pt idx="8152">
                  <c:v/>
                </c:pt>
                <c:pt idx="8153">
                  <c:v/>
                </c:pt>
                <c:pt idx="8154">
                  <c:v/>
                </c:pt>
                <c:pt idx="8155">
                  <c:v/>
                </c:pt>
                <c:pt idx="8156">
                  <c:v/>
                </c:pt>
                <c:pt idx="8157">
                  <c:v/>
                </c:pt>
                <c:pt idx="8158">
                  <c:v/>
                </c:pt>
                <c:pt idx="8159">
                  <c:v/>
                </c:pt>
                <c:pt idx="8160">
                  <c:v/>
                </c:pt>
                <c:pt idx="8161">
                  <c:v/>
                </c:pt>
                <c:pt idx="8162">
                  <c:v/>
                </c:pt>
                <c:pt idx="8163">
                  <c:v/>
                </c:pt>
                <c:pt idx="8164">
                  <c:v/>
                </c:pt>
                <c:pt idx="8165">
                  <c:v/>
                </c:pt>
                <c:pt idx="8166">
                  <c:v/>
                </c:pt>
                <c:pt idx="8167">
                  <c:v/>
                </c:pt>
                <c:pt idx="8168">
                  <c:v/>
                </c:pt>
                <c:pt idx="8169">
                  <c:v/>
                </c:pt>
                <c:pt idx="8170">
                  <c:v/>
                </c:pt>
                <c:pt idx="8171">
                  <c:v/>
                </c:pt>
                <c:pt idx="8172">
                  <c:v/>
                </c:pt>
                <c:pt idx="8173">
                  <c:v/>
                </c:pt>
                <c:pt idx="8174">
                  <c:v/>
                </c:pt>
                <c:pt idx="8175">
                  <c:v/>
                </c:pt>
                <c:pt idx="8176">
                  <c:v/>
                </c:pt>
                <c:pt idx="8177">
                  <c:v/>
                </c:pt>
                <c:pt idx="8178">
                  <c:v/>
                </c:pt>
                <c:pt idx="8179">
                  <c:v/>
                </c:pt>
                <c:pt idx="8180">
                  <c:v/>
                </c:pt>
                <c:pt idx="8181">
                  <c:v/>
                </c:pt>
                <c:pt idx="8182">
                  <c:v/>
                </c:pt>
                <c:pt idx="8183">
                  <c:v/>
                </c:pt>
                <c:pt idx="8184">
                  <c:v/>
                </c:pt>
                <c:pt idx="8185">
                  <c:v/>
                </c:pt>
                <c:pt idx="8186">
                  <c:v/>
                </c:pt>
                <c:pt idx="8187">
                  <c:v/>
                </c:pt>
                <c:pt idx="8188">
                  <c:v/>
                </c:pt>
                <c:pt idx="8189">
                  <c:v/>
                </c:pt>
                <c:pt idx="8190">
                  <c:v/>
                </c:pt>
                <c:pt idx="8191">
                  <c:v/>
                </c:pt>
                <c:pt idx="8192">
                  <c:v/>
                </c:pt>
                <c:pt idx="8193">
                  <c:v/>
                </c:pt>
                <c:pt idx="8194">
                  <c:v/>
                </c:pt>
                <c:pt idx="8195">
                  <c:v/>
                </c:pt>
                <c:pt idx="8196">
                  <c:v/>
                </c:pt>
                <c:pt idx="8197">
                  <c:v/>
                </c:pt>
                <c:pt idx="8198">
                  <c:v/>
                </c:pt>
                <c:pt idx="8199">
                  <c:v/>
                </c:pt>
                <c:pt idx="8200">
                  <c:v/>
                </c:pt>
                <c:pt idx="8201">
                  <c:v/>
                </c:pt>
                <c:pt idx="8202">
                  <c:v/>
                </c:pt>
                <c:pt idx="8203">
                  <c:v/>
                </c:pt>
                <c:pt idx="8204">
                  <c:v/>
                </c:pt>
                <c:pt idx="8205">
                  <c:v/>
                </c:pt>
                <c:pt idx="8206">
                  <c:v/>
                </c:pt>
                <c:pt idx="8207">
                  <c:v/>
                </c:pt>
                <c:pt idx="8208">
                  <c:v/>
                </c:pt>
                <c:pt idx="8209">
                  <c:v/>
                </c:pt>
                <c:pt idx="8210">
                  <c:v/>
                </c:pt>
                <c:pt idx="8211">
                  <c:v/>
                </c:pt>
                <c:pt idx="8212">
                  <c:v/>
                </c:pt>
                <c:pt idx="8213">
                  <c:v/>
                </c:pt>
                <c:pt idx="8214">
                  <c:v/>
                </c:pt>
                <c:pt idx="8215">
                  <c:v/>
                </c:pt>
                <c:pt idx="8216">
                  <c:v/>
                </c:pt>
                <c:pt idx="8217">
                  <c:v/>
                </c:pt>
                <c:pt idx="8218">
                  <c:v/>
                </c:pt>
                <c:pt idx="8219">
                  <c:v/>
                </c:pt>
                <c:pt idx="8220">
                  <c:v/>
                </c:pt>
                <c:pt idx="8221">
                  <c:v/>
                </c:pt>
                <c:pt idx="8222">
                  <c:v/>
                </c:pt>
                <c:pt idx="8223">
                  <c:v/>
                </c:pt>
                <c:pt idx="8224">
                  <c:v/>
                </c:pt>
                <c:pt idx="8225">
                  <c:v/>
                </c:pt>
                <c:pt idx="8226">
                  <c:v/>
                </c:pt>
                <c:pt idx="8227">
                  <c:v/>
                </c:pt>
                <c:pt idx="8228">
                  <c:v/>
                </c:pt>
                <c:pt idx="8229">
                  <c:v/>
                </c:pt>
                <c:pt idx="8230">
                  <c:v/>
                </c:pt>
                <c:pt idx="8231">
                  <c:v/>
                </c:pt>
                <c:pt idx="8232">
                  <c:v/>
                </c:pt>
                <c:pt idx="8233">
                  <c:v/>
                </c:pt>
                <c:pt idx="8234">
                  <c:v/>
                </c:pt>
                <c:pt idx="8235">
                  <c:v/>
                </c:pt>
                <c:pt idx="8236">
                  <c:v/>
                </c:pt>
                <c:pt idx="8237">
                  <c:v/>
                </c:pt>
                <c:pt idx="8238">
                  <c:v/>
                </c:pt>
                <c:pt idx="8239">
                  <c:v/>
                </c:pt>
                <c:pt idx="8240">
                  <c:v/>
                </c:pt>
                <c:pt idx="8241">
                  <c:v/>
                </c:pt>
                <c:pt idx="8242">
                  <c:v/>
                </c:pt>
                <c:pt idx="8243">
                  <c:v/>
                </c:pt>
                <c:pt idx="8244">
                  <c:v/>
                </c:pt>
                <c:pt idx="8245">
                  <c:v/>
                </c:pt>
                <c:pt idx="8246">
                  <c:v/>
                </c:pt>
                <c:pt idx="8247">
                  <c:v/>
                </c:pt>
                <c:pt idx="8248">
                  <c:v/>
                </c:pt>
                <c:pt idx="8249">
                  <c:v/>
                </c:pt>
                <c:pt idx="8250">
                  <c:v/>
                </c:pt>
                <c:pt idx="8251">
                  <c:v/>
                </c:pt>
                <c:pt idx="8252">
                  <c:v/>
                </c:pt>
                <c:pt idx="8253">
                  <c:v/>
                </c:pt>
                <c:pt idx="8254">
                  <c:v/>
                </c:pt>
                <c:pt idx="8255">
                  <c:v/>
                </c:pt>
                <c:pt idx="8256">
                  <c:v/>
                </c:pt>
                <c:pt idx="8257">
                  <c:v/>
                </c:pt>
                <c:pt idx="8258">
                  <c:v/>
                </c:pt>
                <c:pt idx="8259">
                  <c:v/>
                </c:pt>
                <c:pt idx="8260">
                  <c:v/>
                </c:pt>
                <c:pt idx="8261">
                  <c:v/>
                </c:pt>
                <c:pt idx="8262">
                  <c:v/>
                </c:pt>
                <c:pt idx="8263">
                  <c:v/>
                </c:pt>
                <c:pt idx="8264">
                  <c:v/>
                </c:pt>
                <c:pt idx="8265">
                  <c:v/>
                </c:pt>
                <c:pt idx="8266">
                  <c:v/>
                </c:pt>
                <c:pt idx="8267">
                  <c:v/>
                </c:pt>
                <c:pt idx="8268">
                  <c:v/>
                </c:pt>
                <c:pt idx="8269">
                  <c:v/>
                </c:pt>
                <c:pt idx="8270">
                  <c:v/>
                </c:pt>
                <c:pt idx="8271">
                  <c:v/>
                </c:pt>
                <c:pt idx="8272">
                  <c:v/>
                </c:pt>
                <c:pt idx="8273">
                  <c:v/>
                </c:pt>
                <c:pt idx="8274">
                  <c:v/>
                </c:pt>
                <c:pt idx="8275">
                  <c:v/>
                </c:pt>
                <c:pt idx="8276">
                  <c:v/>
                </c:pt>
                <c:pt idx="8277">
                  <c:v/>
                </c:pt>
                <c:pt idx="8278">
                  <c:v/>
                </c:pt>
                <c:pt idx="8279">
                  <c:v/>
                </c:pt>
                <c:pt idx="8280">
                  <c:v/>
                </c:pt>
                <c:pt idx="8281">
                  <c:v/>
                </c:pt>
                <c:pt idx="8282">
                  <c:v/>
                </c:pt>
                <c:pt idx="8283">
                  <c:v/>
                </c:pt>
                <c:pt idx="8284">
                  <c:v/>
                </c:pt>
                <c:pt idx="8285">
                  <c:v/>
                </c:pt>
                <c:pt idx="8286">
                  <c:v/>
                </c:pt>
                <c:pt idx="8287">
                  <c:v/>
                </c:pt>
                <c:pt idx="8288">
                  <c:v/>
                </c:pt>
                <c:pt idx="8289">
                  <c:v/>
                </c:pt>
                <c:pt idx="8290">
                  <c:v/>
                </c:pt>
                <c:pt idx="8291">
                  <c:v/>
                </c:pt>
                <c:pt idx="8292">
                  <c:v/>
                </c:pt>
                <c:pt idx="8293">
                  <c:v/>
                </c:pt>
                <c:pt idx="8294">
                  <c:v/>
                </c:pt>
                <c:pt idx="8295">
                  <c:v/>
                </c:pt>
                <c:pt idx="8296">
                  <c:v/>
                </c:pt>
                <c:pt idx="8297">
                  <c:v/>
                </c:pt>
                <c:pt idx="8298">
                  <c:v/>
                </c:pt>
                <c:pt idx="8299">
                  <c:v/>
                </c:pt>
                <c:pt idx="8300">
                  <c:v/>
                </c:pt>
                <c:pt idx="8301">
                  <c:v/>
                </c:pt>
                <c:pt idx="8302">
                  <c:v/>
                </c:pt>
                <c:pt idx="8303">
                  <c:v/>
                </c:pt>
                <c:pt idx="8304">
                  <c:v/>
                </c:pt>
                <c:pt idx="8305">
                  <c:v/>
                </c:pt>
                <c:pt idx="8306">
                  <c:v/>
                </c:pt>
                <c:pt idx="8307">
                  <c:v/>
                </c:pt>
                <c:pt idx="8308">
                  <c:v/>
                </c:pt>
                <c:pt idx="8309">
                  <c:v/>
                </c:pt>
                <c:pt idx="8310">
                  <c:v/>
                </c:pt>
                <c:pt idx="8311">
                  <c:v/>
                </c:pt>
                <c:pt idx="8312">
                  <c:v/>
                </c:pt>
                <c:pt idx="8313">
                  <c:v/>
                </c:pt>
                <c:pt idx="8314">
                  <c:v/>
                </c:pt>
                <c:pt idx="8315">
                  <c:v/>
                </c:pt>
                <c:pt idx="8316">
                  <c:v/>
                </c:pt>
                <c:pt idx="8317">
                  <c:v/>
                </c:pt>
                <c:pt idx="8318">
                  <c:v/>
                </c:pt>
                <c:pt idx="8319">
                  <c:v/>
                </c:pt>
                <c:pt idx="8320">
                  <c:v/>
                </c:pt>
                <c:pt idx="8321">
                  <c:v/>
                </c:pt>
                <c:pt idx="8322">
                  <c:v/>
                </c:pt>
                <c:pt idx="8323">
                  <c:v/>
                </c:pt>
                <c:pt idx="8324">
                  <c:v/>
                </c:pt>
                <c:pt idx="8325">
                  <c:v/>
                </c:pt>
                <c:pt idx="8326">
                  <c:v/>
                </c:pt>
                <c:pt idx="8327">
                  <c:v/>
                </c:pt>
                <c:pt idx="8328">
                  <c:v/>
                </c:pt>
                <c:pt idx="8329">
                  <c:v/>
                </c:pt>
                <c:pt idx="8330">
                  <c:v/>
                </c:pt>
                <c:pt idx="8331">
                  <c:v/>
                </c:pt>
                <c:pt idx="8332">
                  <c:v/>
                </c:pt>
                <c:pt idx="8333">
                  <c:v/>
                </c:pt>
                <c:pt idx="8334">
                  <c:v/>
                </c:pt>
                <c:pt idx="8335">
                  <c:v/>
                </c:pt>
                <c:pt idx="8336">
                  <c:v/>
                </c:pt>
                <c:pt idx="8337">
                  <c:v/>
                </c:pt>
                <c:pt idx="8338">
                  <c:v/>
                </c:pt>
                <c:pt idx="8339">
                  <c:v/>
                </c:pt>
                <c:pt idx="8340">
                  <c:v/>
                </c:pt>
                <c:pt idx="8341">
                  <c:v/>
                </c:pt>
                <c:pt idx="8342">
                  <c:v/>
                </c:pt>
                <c:pt idx="8343">
                  <c:v/>
                </c:pt>
                <c:pt idx="8344">
                  <c:v/>
                </c:pt>
                <c:pt idx="8345">
                  <c:v/>
                </c:pt>
                <c:pt idx="8346">
                  <c:v/>
                </c:pt>
                <c:pt idx="8347">
                  <c:v/>
                </c:pt>
                <c:pt idx="8348">
                  <c:v/>
                </c:pt>
                <c:pt idx="8349">
                  <c:v/>
                </c:pt>
                <c:pt idx="8350">
                  <c:v/>
                </c:pt>
                <c:pt idx="8351">
                  <c:v/>
                </c:pt>
                <c:pt idx="8352">
                  <c:v/>
                </c:pt>
                <c:pt idx="8353">
                  <c:v/>
                </c:pt>
                <c:pt idx="8354">
                  <c:v/>
                </c:pt>
                <c:pt idx="8355">
                  <c:v/>
                </c:pt>
                <c:pt idx="8356">
                  <c:v/>
                </c:pt>
                <c:pt idx="8357">
                  <c:v/>
                </c:pt>
                <c:pt idx="8358">
                  <c:v/>
                </c:pt>
                <c:pt idx="8359">
                  <c:v/>
                </c:pt>
                <c:pt idx="8360">
                  <c:v/>
                </c:pt>
                <c:pt idx="8361">
                  <c:v/>
                </c:pt>
                <c:pt idx="8362">
                  <c:v/>
                </c:pt>
                <c:pt idx="8363">
                  <c:v/>
                </c:pt>
                <c:pt idx="8364">
                  <c:v/>
                </c:pt>
                <c:pt idx="8365">
                  <c:v/>
                </c:pt>
                <c:pt idx="8366">
                  <c:v/>
                </c:pt>
                <c:pt idx="8367">
                  <c:v/>
                </c:pt>
                <c:pt idx="8368">
                  <c:v/>
                </c:pt>
                <c:pt idx="8369">
                  <c:v/>
                </c:pt>
                <c:pt idx="8370">
                  <c:v/>
                </c:pt>
                <c:pt idx="8371">
                  <c:v/>
                </c:pt>
                <c:pt idx="8372">
                  <c:v/>
                </c:pt>
                <c:pt idx="8373">
                  <c:v/>
                </c:pt>
                <c:pt idx="8374">
                  <c:v/>
                </c:pt>
                <c:pt idx="8375">
                  <c:v/>
                </c:pt>
                <c:pt idx="8376">
                  <c:v/>
                </c:pt>
                <c:pt idx="8377">
                  <c:v/>
                </c:pt>
                <c:pt idx="8378">
                  <c:v/>
                </c:pt>
                <c:pt idx="8379">
                  <c:v/>
                </c:pt>
                <c:pt idx="8380">
                  <c:v/>
                </c:pt>
                <c:pt idx="8381">
                  <c:v/>
                </c:pt>
                <c:pt idx="8382">
                  <c:v/>
                </c:pt>
                <c:pt idx="8383">
                  <c:v/>
                </c:pt>
                <c:pt idx="8384">
                  <c:v/>
                </c:pt>
                <c:pt idx="8385">
                  <c:v/>
                </c:pt>
                <c:pt idx="8386">
                  <c:v/>
                </c:pt>
                <c:pt idx="8387">
                  <c:v/>
                </c:pt>
                <c:pt idx="8388">
                  <c:v/>
                </c:pt>
                <c:pt idx="8389">
                  <c:v/>
                </c:pt>
                <c:pt idx="8390">
                  <c:v/>
                </c:pt>
                <c:pt idx="8391">
                  <c:v/>
                </c:pt>
                <c:pt idx="8392">
                  <c:v/>
                </c:pt>
                <c:pt idx="8393">
                  <c:v/>
                </c:pt>
                <c:pt idx="8394">
                  <c:v/>
                </c:pt>
                <c:pt idx="8395">
                  <c:v/>
                </c:pt>
                <c:pt idx="8396">
                  <c:v/>
                </c:pt>
                <c:pt idx="8397">
                  <c:v/>
                </c:pt>
                <c:pt idx="8398">
                  <c:v/>
                </c:pt>
                <c:pt idx="8399">
                  <c:v/>
                </c:pt>
                <c:pt idx="8400">
                  <c:v>112</c:v>
                </c:pt>
                <c:pt idx="8401">
                  <c:v>50</c:v>
                </c:pt>
                <c:pt idx="8402">
                  <c:v>43</c:v>
                </c:pt>
                <c:pt idx="8403">
                  <c:v>70</c:v>
                </c:pt>
                <c:pt idx="8404">
                  <c:v>216</c:v>
                </c:pt>
                <c:pt idx="8405">
                  <c:v>109</c:v>
                </c:pt>
                <c:pt idx="8406">
                  <c:v>13</c:v>
                </c:pt>
                <c:pt idx="8407">
                  <c:v>193</c:v>
                </c:pt>
                <c:pt idx="8408">
                  <c:v>14</c:v>
                </c:pt>
                <c:pt idx="8409">
                  <c:v>46</c:v>
                </c:pt>
                <c:pt idx="8410">
                  <c:v>87</c:v>
                </c:pt>
                <c:pt idx="8411">
                  <c:v>180</c:v>
                </c:pt>
                <c:pt idx="8412">
                  <c:v>106</c:v>
                </c:pt>
                <c:pt idx="8413">
                  <c:v>106</c:v>
                </c:pt>
                <c:pt idx="8414">
                  <c:v>22</c:v>
                </c:pt>
                <c:pt idx="8415">
                  <c:v>168</c:v>
                </c:pt>
                <c:pt idx="8416">
                  <c:v>102</c:v>
                </c:pt>
                <c:pt idx="8417">
                  <c:v>248</c:v>
                </c:pt>
                <c:pt idx="8418">
                  <c:v>118</c:v>
                </c:pt>
                <c:pt idx="8419">
                  <c:v>10</c:v>
                </c:pt>
                <c:pt idx="8420">
                  <c:v>24</c:v>
                </c:pt>
                <c:pt idx="8421">
                  <c:v>74</c:v>
                </c:pt>
                <c:pt idx="8422">
                  <c:v>129</c:v>
                </c:pt>
                <c:pt idx="8423">
                  <c:v>29</c:v>
                </c:pt>
                <c:pt idx="8424">
                  <c:v>90</c:v>
                </c:pt>
                <c:pt idx="8425">
                  <c:v>147</c:v>
                </c:pt>
                <c:pt idx="8426">
                  <c:v>2</c:v>
                </c:pt>
                <c:pt idx="8427">
                  <c:v>176</c:v>
                </c:pt>
                <c:pt idx="8428">
                  <c:v>50</c:v>
                </c:pt>
                <c:pt idx="8429">
                  <c:v>12</c:v>
                </c:pt>
                <c:pt idx="8430">
                  <c:v>48</c:v>
                </c:pt>
                <c:pt idx="8431">
                  <c:v>202</c:v>
                </c:pt>
                <c:pt idx="8432">
                  <c:v>36</c:v>
                </c:pt>
                <c:pt idx="8433">
                  <c:v>103</c:v>
                </c:pt>
                <c:pt idx="8434">
                  <c:v>35</c:v>
                </c:pt>
                <c:pt idx="8435">
                  <c:v>31</c:v>
                </c:pt>
                <c:pt idx="8436">
                  <c:v>224</c:v>
                </c:pt>
                <c:pt idx="8437">
                  <c:v>11</c:v>
                </c:pt>
                <c:pt idx="8438">
                  <c:v>97</c:v>
                </c:pt>
                <c:pt idx="8439">
                  <c:v>110</c:v>
                </c:pt>
                <c:pt idx="8440">
                  <c:v>31</c:v>
                </c:pt>
                <c:pt idx="8441">
                  <c:v>105</c:v>
                </c:pt>
                <c:pt idx="8442">
                  <c:v>95</c:v>
                </c:pt>
                <c:pt idx="8443">
                  <c:v>84</c:v>
                </c:pt>
                <c:pt idx="8444">
                  <c:v>156</c:v>
                </c:pt>
                <c:pt idx="8445">
                  <c:v>40</c:v>
                </c:pt>
                <c:pt idx="8446">
                  <c:v>10</c:v>
                </c:pt>
                <c:pt idx="8447">
                  <c:v>213</c:v>
                </c:pt>
                <c:pt idx="8448">
                  <c:v>12</c:v>
                </c:pt>
                <c:pt idx="8449">
                  <c:v>90</c:v>
                </c:pt>
                <c:pt idx="8450">
                  <c:v>183</c:v>
                </c:pt>
                <c:pt idx="8451">
                  <c:v>115</c:v>
                </c:pt>
                <c:pt idx="8452">
                  <c:v>91</c:v>
                </c:pt>
                <c:pt idx="8453">
                  <c:v>4</c:v>
                </c:pt>
                <c:pt idx="8454">
                  <c:v>181</c:v>
                </c:pt>
                <c:pt idx="8455">
                  <c:v>107</c:v>
                </c:pt>
                <c:pt idx="8456">
                  <c:v>183</c:v>
                </c:pt>
                <c:pt idx="8457">
                  <c:v>110</c:v>
                </c:pt>
                <c:pt idx="8458">
                  <c:v>23</c:v>
                </c:pt>
                <c:pt idx="8459">
                  <c:v>38</c:v>
                </c:pt>
                <c:pt idx="8460">
                  <c:v>60</c:v>
                </c:pt>
                <c:pt idx="8461">
                  <c:v>71</c:v>
                </c:pt>
                <c:pt idx="8462">
                  <c:v>59</c:v>
                </c:pt>
                <c:pt idx="8463">
                  <c:v>3</c:v>
                </c:pt>
                <c:pt idx="8464">
                  <c:v>195</c:v>
                </c:pt>
                <c:pt idx="8465">
                  <c:v>74</c:v>
                </c:pt>
                <c:pt idx="8466">
                  <c:v>128</c:v>
                </c:pt>
                <c:pt idx="8467">
                  <c:v>200</c:v>
                </c:pt>
                <c:pt idx="8468">
                  <c:v>0</c:v>
                </c:pt>
                <c:pt idx="8469">
                  <c:v>33</c:v>
                </c:pt>
                <c:pt idx="8470">
                  <c:v>202</c:v>
                </c:pt>
                <c:pt idx="8471">
                  <c:v>91</c:v>
                </c:pt>
                <c:pt idx="8472">
                  <c:v>3</c:v>
                </c:pt>
                <c:pt idx="8473">
                  <c:v>172</c:v>
                </c:pt>
                <c:pt idx="8474">
                  <c:v>216</c:v>
                </c:pt>
                <c:pt idx="8475">
                  <c:v>206</c:v>
                </c:pt>
                <c:pt idx="8476">
                  <c:v>22</c:v>
                </c:pt>
                <c:pt idx="8477">
                  <c:v>31</c:v>
                </c:pt>
                <c:pt idx="8478">
                  <c:v/>
                </c:pt>
                <c:pt idx="8479">
                  <c:v>60</c:v>
                </c:pt>
                <c:pt idx="8480">
                  <c:v>35</c:v>
                </c:pt>
                <c:pt idx="8481">
                  <c:v>50</c:v>
                </c:pt>
                <c:pt idx="8482">
                  <c:v>5</c:v>
                </c:pt>
                <c:pt idx="8483">
                  <c:v>19</c:v>
                </c:pt>
                <c:pt idx="8484">
                  <c:v/>
                </c:pt>
                <c:pt idx="8485">
                  <c:v>13</c:v>
                </c:pt>
                <c:pt idx="8486">
                  <c:v>39</c:v>
                </c:pt>
                <c:pt idx="8487">
                  <c:v>70</c:v>
                </c:pt>
                <c:pt idx="8488">
                  <c:v>126</c:v>
                </c:pt>
                <c:pt idx="8489">
                  <c:v>150</c:v>
                </c:pt>
                <c:pt idx="8490">
                  <c:v>86</c:v>
                </c:pt>
                <c:pt idx="8491">
                  <c:v>133</c:v>
                </c:pt>
                <c:pt idx="8492">
                  <c:v>12</c:v>
                </c:pt>
                <c:pt idx="8493">
                  <c:v>22</c:v>
                </c:pt>
                <c:pt idx="8494">
                  <c:v>120</c:v>
                </c:pt>
                <c:pt idx="8495">
                  <c:v>35</c:v>
                </c:pt>
                <c:pt idx="8496">
                  <c:v/>
                </c:pt>
                <c:pt idx="8497">
                  <c:v>9</c:v>
                </c:pt>
                <c:pt idx="8498">
                  <c:v>92</c:v>
                </c:pt>
                <c:pt idx="8499">
                  <c:v>80</c:v>
                </c:pt>
                <c:pt idx="8500">
                  <c:v>26</c:v>
                </c:pt>
                <c:pt idx="8501">
                  <c:v>72</c:v>
                </c:pt>
                <c:pt idx="8502">
                  <c:v>94</c:v>
                </c:pt>
                <c:pt idx="8503">
                  <c:v>35</c:v>
                </c:pt>
                <c:pt idx="8504">
                  <c:v>66</c:v>
                </c:pt>
                <c:pt idx="8505">
                  <c:v>71</c:v>
                </c:pt>
                <c:pt idx="8506">
                  <c:v/>
                </c:pt>
                <c:pt idx="8507">
                  <c:v>40</c:v>
                </c:pt>
                <c:pt idx="8508">
                  <c:v>30</c:v>
                </c:pt>
                <c:pt idx="8509">
                  <c:v>27</c:v>
                </c:pt>
                <c:pt idx="8510">
                  <c:v>18</c:v>
                </c:pt>
                <c:pt idx="8511">
                  <c:v>91</c:v>
                </c:pt>
                <c:pt idx="8512">
                  <c:v>26</c:v>
                </c:pt>
                <c:pt idx="8513">
                  <c:v>111</c:v>
                </c:pt>
                <c:pt idx="8514">
                  <c:v>19</c:v>
                </c:pt>
                <c:pt idx="8515">
                  <c:v>42</c:v>
                </c:pt>
                <c:pt idx="8516">
                  <c:v>150</c:v>
                </c:pt>
                <c:pt idx="8517">
                  <c:v>184</c:v>
                </c:pt>
                <c:pt idx="8518">
                  <c:v>106</c:v>
                </c:pt>
                <c:pt idx="8519">
                  <c:v>204</c:v>
                </c:pt>
                <c:pt idx="8520">
                  <c:v/>
                </c:pt>
                <c:pt idx="8521">
                  <c:v/>
                </c:pt>
                <c:pt idx="8522">
                  <c:v>210</c:v>
                </c:pt>
                <c:pt idx="8523">
                  <c:v>163</c:v>
                </c:pt>
                <c:pt idx="8524">
                  <c:v>8</c:v>
                </c:pt>
                <c:pt idx="8525">
                  <c:v>82</c:v>
                </c:pt>
                <c:pt idx="8526">
                  <c:v/>
                </c:pt>
                <c:pt idx="8527">
                  <c:v>30</c:v>
                </c:pt>
                <c:pt idx="8528">
                  <c:v>48</c:v>
                </c:pt>
                <c:pt idx="8529">
                  <c:v>97</c:v>
                </c:pt>
                <c:pt idx="8530">
                  <c:v>21</c:v>
                </c:pt>
                <c:pt idx="8531">
                  <c:v>99</c:v>
                </c:pt>
                <c:pt idx="8532">
                  <c:v/>
                </c:pt>
                <c:pt idx="8533">
                  <c:v/>
                </c:pt>
                <c:pt idx="8534">
                  <c:v>129</c:v>
                </c:pt>
                <c:pt idx="8535">
                  <c:v>96</c:v>
                </c:pt>
                <c:pt idx="8536">
                  <c:v>197</c:v>
                </c:pt>
                <c:pt idx="8537">
                  <c:v>32</c:v>
                </c:pt>
                <c:pt idx="8538">
                  <c:v>1</c:v>
                </c:pt>
                <c:pt idx="8539">
                  <c:v>5</c:v>
                </c:pt>
                <c:pt idx="8540">
                  <c:v/>
                </c:pt>
                <c:pt idx="8541">
                  <c:v>103</c:v>
                </c:pt>
                <c:pt idx="8542">
                  <c:v/>
                </c:pt>
                <c:pt idx="8543">
                  <c:v/>
                </c:pt>
                <c:pt idx="8544">
                  <c:v/>
                </c:pt>
                <c:pt idx="8545">
                  <c:v/>
                </c:pt>
                <c:pt idx="8546">
                  <c:v/>
                </c:pt>
                <c:pt idx="8547">
                  <c:v/>
                </c:pt>
                <c:pt idx="8548">
                  <c:v/>
                </c:pt>
                <c:pt idx="8549">
                  <c:v/>
                </c:pt>
                <c:pt idx="8550">
                  <c:v/>
                </c:pt>
                <c:pt idx="8551">
                  <c:v/>
                </c:pt>
                <c:pt idx="8552">
                  <c:v/>
                </c:pt>
                <c:pt idx="8553">
                  <c:v/>
                </c:pt>
                <c:pt idx="8554">
                  <c:v/>
                </c:pt>
                <c:pt idx="8555">
                  <c:v/>
                </c:pt>
                <c:pt idx="8556">
                  <c:v/>
                </c:pt>
                <c:pt idx="8557">
                  <c:v/>
                </c:pt>
                <c:pt idx="8558">
                  <c:v/>
                </c:pt>
                <c:pt idx="8559">
                  <c:v/>
                </c:pt>
                <c:pt idx="8560">
                  <c:v/>
                </c:pt>
                <c:pt idx="8561">
                  <c:v/>
                </c:pt>
                <c:pt idx="8562">
                  <c:v/>
                </c:pt>
                <c:pt idx="8563">
                  <c:v/>
                </c:pt>
                <c:pt idx="8564">
                  <c:v/>
                </c:pt>
                <c:pt idx="8565">
                  <c:v/>
                </c:pt>
                <c:pt idx="8566">
                  <c:v/>
                </c:pt>
                <c:pt idx="8567">
                  <c:v/>
                </c:pt>
                <c:pt idx="8568">
                  <c:v/>
                </c:pt>
                <c:pt idx="8569">
                  <c:v/>
                </c:pt>
                <c:pt idx="8570">
                  <c:v/>
                </c:pt>
                <c:pt idx="8571">
                  <c:v/>
                </c:pt>
                <c:pt idx="8572">
                  <c:v/>
                </c:pt>
                <c:pt idx="8573">
                  <c:v/>
                </c:pt>
                <c:pt idx="8574">
                  <c:v/>
                </c:pt>
                <c:pt idx="8575">
                  <c:v/>
                </c:pt>
                <c:pt idx="8576">
                  <c:v/>
                </c:pt>
                <c:pt idx="8577">
                  <c:v/>
                </c:pt>
                <c:pt idx="8578">
                  <c:v/>
                </c:pt>
                <c:pt idx="8579">
                  <c:v/>
                </c:pt>
                <c:pt idx="8580">
                  <c:v/>
                </c:pt>
                <c:pt idx="8581">
                  <c:v/>
                </c:pt>
                <c:pt idx="8582">
                  <c:v/>
                </c:pt>
                <c:pt idx="8583">
                  <c:v/>
                </c:pt>
                <c:pt idx="8584">
                  <c:v/>
                </c:pt>
                <c:pt idx="8585">
                  <c:v/>
                </c:pt>
                <c:pt idx="8586">
                  <c:v/>
                </c:pt>
                <c:pt idx="8587">
                  <c:v/>
                </c:pt>
                <c:pt idx="8588">
                  <c:v/>
                </c:pt>
                <c:pt idx="8589">
                  <c:v/>
                </c:pt>
                <c:pt idx="8590">
                  <c:v/>
                </c:pt>
                <c:pt idx="8591">
                  <c:v/>
                </c:pt>
                <c:pt idx="8592">
                  <c:v/>
                </c:pt>
                <c:pt idx="8593">
                  <c:v/>
                </c:pt>
                <c:pt idx="8594">
                  <c:v/>
                </c:pt>
                <c:pt idx="8595">
                  <c:v/>
                </c:pt>
                <c:pt idx="8596">
                  <c:v/>
                </c:pt>
                <c:pt idx="8597">
                  <c:v/>
                </c:pt>
                <c:pt idx="8598">
                  <c:v/>
                </c:pt>
                <c:pt idx="8599">
                  <c:v/>
                </c:pt>
                <c:pt idx="8600">
                  <c:v/>
                </c:pt>
                <c:pt idx="8601">
                  <c:v/>
                </c:pt>
                <c:pt idx="8602">
                  <c:v/>
                </c:pt>
                <c:pt idx="8603">
                  <c:v/>
                </c:pt>
                <c:pt idx="8604">
                  <c:v/>
                </c:pt>
                <c:pt idx="8605">
                  <c:v/>
                </c:pt>
                <c:pt idx="8606">
                  <c:v/>
                </c:pt>
                <c:pt idx="8607">
                  <c:v/>
                </c:pt>
                <c:pt idx="8608">
                  <c:v/>
                </c:pt>
                <c:pt idx="8609">
                  <c:v/>
                </c:pt>
                <c:pt idx="8610">
                  <c:v/>
                </c:pt>
                <c:pt idx="8611">
                  <c:v/>
                </c:pt>
                <c:pt idx="8612">
                  <c:v/>
                </c:pt>
                <c:pt idx="8613">
                  <c:v/>
                </c:pt>
                <c:pt idx="8614">
                  <c:v/>
                </c:pt>
                <c:pt idx="8615">
                  <c:v/>
                </c:pt>
                <c:pt idx="8616">
                  <c:v/>
                </c:pt>
                <c:pt idx="8617">
                  <c:v/>
                </c:pt>
                <c:pt idx="8618">
                  <c:v/>
                </c:pt>
                <c:pt idx="8619">
                  <c:v/>
                </c:pt>
                <c:pt idx="8620">
                  <c:v/>
                </c:pt>
                <c:pt idx="8621">
                  <c:v/>
                </c:pt>
                <c:pt idx="8622">
                  <c:v/>
                </c:pt>
                <c:pt idx="8623">
                  <c:v/>
                </c:pt>
                <c:pt idx="8624">
                  <c:v/>
                </c:pt>
                <c:pt idx="8625">
                  <c:v/>
                </c:pt>
                <c:pt idx="8626">
                  <c:v/>
                </c:pt>
                <c:pt idx="8627">
                  <c:v/>
                </c:pt>
                <c:pt idx="8628">
                  <c:v/>
                </c:pt>
                <c:pt idx="8629">
                  <c:v/>
                </c:pt>
                <c:pt idx="8630">
                  <c:v/>
                </c:pt>
                <c:pt idx="8631">
                  <c:v/>
                </c:pt>
                <c:pt idx="8632">
                  <c:v/>
                </c:pt>
                <c:pt idx="8633">
                  <c:v/>
                </c:pt>
                <c:pt idx="8634">
                  <c:v/>
                </c:pt>
                <c:pt idx="8635">
                  <c:v/>
                </c:pt>
                <c:pt idx="8636">
                  <c:v/>
                </c:pt>
                <c:pt idx="8637">
                  <c:v/>
                </c:pt>
                <c:pt idx="8638">
                  <c:v/>
                </c:pt>
                <c:pt idx="8639">
                  <c:v/>
                </c:pt>
                <c:pt idx="8640">
                  <c:v/>
                </c:pt>
                <c:pt idx="8641">
                  <c:v/>
                </c:pt>
                <c:pt idx="8642">
                  <c:v/>
                </c:pt>
                <c:pt idx="8643">
                  <c:v/>
                </c:pt>
                <c:pt idx="8644">
                  <c:v/>
                </c:pt>
                <c:pt idx="8645">
                  <c:v/>
                </c:pt>
                <c:pt idx="8646">
                  <c:v/>
                </c:pt>
                <c:pt idx="8647">
                  <c:v/>
                </c:pt>
                <c:pt idx="8648">
                  <c:v/>
                </c:pt>
                <c:pt idx="8649">
                  <c:v/>
                </c:pt>
                <c:pt idx="8650">
                  <c:v/>
                </c:pt>
                <c:pt idx="8651">
                  <c:v/>
                </c:pt>
                <c:pt idx="8652">
                  <c:v/>
                </c:pt>
                <c:pt idx="8653">
                  <c:v/>
                </c:pt>
                <c:pt idx="8654">
                  <c:v/>
                </c:pt>
                <c:pt idx="8655">
                  <c:v/>
                </c:pt>
                <c:pt idx="8656">
                  <c:v/>
                </c:pt>
                <c:pt idx="8657">
                  <c:v/>
                </c:pt>
                <c:pt idx="8658">
                  <c:v/>
                </c:pt>
                <c:pt idx="8659">
                  <c:v/>
                </c:pt>
                <c:pt idx="8660">
                  <c:v/>
                </c:pt>
                <c:pt idx="8661">
                  <c:v/>
                </c:pt>
                <c:pt idx="8662">
                  <c:v/>
                </c:pt>
                <c:pt idx="8663">
                  <c:v/>
                </c:pt>
                <c:pt idx="8664">
                  <c:v/>
                </c:pt>
                <c:pt idx="8665">
                  <c:v/>
                </c:pt>
                <c:pt idx="8666">
                  <c:v/>
                </c:pt>
                <c:pt idx="8667">
                  <c:v/>
                </c:pt>
                <c:pt idx="8668">
                  <c:v/>
                </c:pt>
                <c:pt idx="8669">
                  <c:v/>
                </c:pt>
                <c:pt idx="8670">
                  <c:v/>
                </c:pt>
                <c:pt idx="8671">
                  <c:v/>
                </c:pt>
                <c:pt idx="8672">
                  <c:v/>
                </c:pt>
                <c:pt idx="8673">
                  <c:v/>
                </c:pt>
                <c:pt idx="8674">
                  <c:v/>
                </c:pt>
                <c:pt idx="8675">
                  <c:v/>
                </c:pt>
                <c:pt idx="8676">
                  <c:v/>
                </c:pt>
                <c:pt idx="8677">
                  <c:v/>
                </c:pt>
                <c:pt idx="8678">
                  <c:v/>
                </c:pt>
                <c:pt idx="8679">
                  <c:v/>
                </c:pt>
                <c:pt idx="8680">
                  <c:v/>
                </c:pt>
                <c:pt idx="8681">
                  <c:v/>
                </c:pt>
                <c:pt idx="8682">
                  <c:v/>
                </c:pt>
                <c:pt idx="8683">
                  <c:v/>
                </c:pt>
                <c:pt idx="8684">
                  <c:v/>
                </c:pt>
                <c:pt idx="8685">
                  <c:v/>
                </c:pt>
                <c:pt idx="8686">
                  <c:v/>
                </c:pt>
                <c:pt idx="8687">
                  <c:v/>
                </c:pt>
                <c:pt idx="8688">
                  <c:v/>
                </c:pt>
                <c:pt idx="8689">
                  <c:v/>
                </c:pt>
                <c:pt idx="8690">
                  <c:v/>
                </c:pt>
                <c:pt idx="8691">
                  <c:v/>
                </c:pt>
                <c:pt idx="8692">
                  <c:v/>
                </c:pt>
                <c:pt idx="8693">
                  <c:v/>
                </c:pt>
                <c:pt idx="8694">
                  <c:v/>
                </c:pt>
                <c:pt idx="8695">
                  <c:v/>
                </c:pt>
                <c:pt idx="8696">
                  <c:v/>
                </c:pt>
                <c:pt idx="8697">
                  <c:v/>
                </c:pt>
                <c:pt idx="8698">
                  <c:v/>
                </c:pt>
                <c:pt idx="8699">
                  <c:v/>
                </c:pt>
                <c:pt idx="8700">
                  <c:v/>
                </c:pt>
                <c:pt idx="8701">
                  <c:v/>
                </c:pt>
                <c:pt idx="8702">
                  <c:v/>
                </c:pt>
                <c:pt idx="8703">
                  <c:v/>
                </c:pt>
                <c:pt idx="8704">
                  <c:v/>
                </c:pt>
                <c:pt idx="8705">
                  <c:v/>
                </c:pt>
                <c:pt idx="8706">
                  <c:v/>
                </c:pt>
                <c:pt idx="8707">
                  <c:v/>
                </c:pt>
                <c:pt idx="8708">
                  <c:v/>
                </c:pt>
                <c:pt idx="8709">
                  <c:v/>
                </c:pt>
                <c:pt idx="8710">
                  <c:v/>
                </c:pt>
                <c:pt idx="8711">
                  <c:v/>
                </c:pt>
                <c:pt idx="8712">
                  <c:v/>
                </c:pt>
                <c:pt idx="8713">
                  <c:v/>
                </c:pt>
                <c:pt idx="8714">
                  <c:v/>
                </c:pt>
                <c:pt idx="8715">
                  <c:v/>
                </c:pt>
                <c:pt idx="8716">
                  <c:v/>
                </c:pt>
                <c:pt idx="8717">
                  <c:v/>
                </c:pt>
                <c:pt idx="8718">
                  <c:v/>
                </c:pt>
                <c:pt idx="8719">
                  <c:v/>
                </c:pt>
                <c:pt idx="8720">
                  <c:v/>
                </c:pt>
                <c:pt idx="8721">
                  <c:v/>
                </c:pt>
                <c:pt idx="8722">
                  <c:v/>
                </c:pt>
                <c:pt idx="8723">
                  <c:v/>
                </c:pt>
                <c:pt idx="8724">
                  <c:v/>
                </c:pt>
                <c:pt idx="8725">
                  <c:v/>
                </c:pt>
                <c:pt idx="8726">
                  <c:v/>
                </c:pt>
                <c:pt idx="8727">
                  <c:v/>
                </c:pt>
                <c:pt idx="8728">
                  <c:v/>
                </c:pt>
                <c:pt idx="8729">
                  <c:v/>
                </c:pt>
                <c:pt idx="8730">
                  <c:v/>
                </c:pt>
                <c:pt idx="8731">
                  <c:v/>
                </c:pt>
                <c:pt idx="8732">
                  <c:v/>
                </c:pt>
                <c:pt idx="8733">
                  <c:v/>
                </c:pt>
                <c:pt idx="8734">
                  <c:v/>
                </c:pt>
                <c:pt idx="8735">
                  <c:v/>
                </c:pt>
                <c:pt idx="8736">
                  <c:v/>
                </c:pt>
                <c:pt idx="8737">
                  <c:v/>
                </c:pt>
                <c:pt idx="8738">
                  <c:v/>
                </c:pt>
                <c:pt idx="8739">
                  <c:v/>
                </c:pt>
                <c:pt idx="8740">
                  <c:v/>
                </c:pt>
                <c:pt idx="8741">
                  <c:v/>
                </c:pt>
                <c:pt idx="8742">
                  <c:v/>
                </c:pt>
                <c:pt idx="8743">
                  <c:v/>
                </c:pt>
                <c:pt idx="8744">
                  <c:v/>
                </c:pt>
                <c:pt idx="8745">
                  <c:v/>
                </c:pt>
                <c:pt idx="8746">
                  <c:v/>
                </c:pt>
                <c:pt idx="8747">
                  <c:v/>
                </c:pt>
                <c:pt idx="8748">
                  <c:v/>
                </c:pt>
                <c:pt idx="8749">
                  <c:v/>
                </c:pt>
                <c:pt idx="8750">
                  <c:v/>
                </c:pt>
                <c:pt idx="8751">
                  <c:v/>
                </c:pt>
                <c:pt idx="8752">
                  <c:v/>
                </c:pt>
                <c:pt idx="8753">
                  <c:v/>
                </c:pt>
                <c:pt idx="8754">
                  <c:v/>
                </c:pt>
                <c:pt idx="8755">
                  <c:v/>
                </c:pt>
                <c:pt idx="8756">
                  <c:v/>
                </c:pt>
                <c:pt idx="8757">
                  <c:v/>
                </c:pt>
                <c:pt idx="8758">
                  <c:v/>
                </c:pt>
                <c:pt idx="8759">
                  <c:v/>
                </c:pt>
                <c:pt idx="8760">
                  <c:v/>
                </c:pt>
                <c:pt idx="8761">
                  <c:v/>
                </c:pt>
                <c:pt idx="8762">
                  <c:v/>
                </c:pt>
                <c:pt idx="8763">
                  <c:v/>
                </c:pt>
                <c:pt idx="8764">
                  <c:v/>
                </c:pt>
                <c:pt idx="8765">
                  <c:v/>
                </c:pt>
                <c:pt idx="8766">
                  <c:v/>
                </c:pt>
                <c:pt idx="8767">
                  <c:v/>
                </c:pt>
                <c:pt idx="8768">
                  <c:v/>
                </c:pt>
                <c:pt idx="8769">
                  <c:v/>
                </c:pt>
                <c:pt idx="8770">
                  <c:v/>
                </c:pt>
                <c:pt idx="8771">
                  <c:v/>
                </c:pt>
                <c:pt idx="8772">
                  <c:v/>
                </c:pt>
                <c:pt idx="8773">
                  <c:v/>
                </c:pt>
                <c:pt idx="8774">
                  <c:v/>
                </c:pt>
                <c:pt idx="8775">
                  <c:v/>
                </c:pt>
                <c:pt idx="8776">
                  <c:v/>
                </c:pt>
                <c:pt idx="8777">
                  <c:v/>
                </c:pt>
                <c:pt idx="8778">
                  <c:v/>
                </c:pt>
                <c:pt idx="8779">
                  <c:v/>
                </c:pt>
                <c:pt idx="8780">
                  <c:v/>
                </c:pt>
                <c:pt idx="8781">
                  <c:v/>
                </c:pt>
                <c:pt idx="8782">
                  <c:v/>
                </c:pt>
                <c:pt idx="8783">
                  <c:v/>
                </c:pt>
                <c:pt idx="8784">
                  <c:v/>
                </c:pt>
                <c:pt idx="8785">
                  <c:v/>
                </c:pt>
                <c:pt idx="8786">
                  <c:v/>
                </c:pt>
                <c:pt idx="8787">
                  <c:v/>
                </c:pt>
                <c:pt idx="8788">
                  <c:v/>
                </c:pt>
                <c:pt idx="8789">
                  <c:v/>
                </c:pt>
                <c:pt idx="8790">
                  <c:v/>
                </c:pt>
                <c:pt idx="8791">
                  <c:v/>
                </c:pt>
                <c:pt idx="8792">
                  <c:v/>
                </c:pt>
                <c:pt idx="8793">
                  <c:v/>
                </c:pt>
                <c:pt idx="8794">
                  <c:v/>
                </c:pt>
                <c:pt idx="8795">
                  <c:v/>
                </c:pt>
                <c:pt idx="8796">
                  <c:v/>
                </c:pt>
                <c:pt idx="8797">
                  <c:v/>
                </c:pt>
                <c:pt idx="8798">
                  <c:v/>
                </c:pt>
                <c:pt idx="8799">
                  <c:v/>
                </c:pt>
                <c:pt idx="8800">
                  <c:v/>
                </c:pt>
                <c:pt idx="8801">
                  <c:v/>
                </c:pt>
                <c:pt idx="8802">
                  <c:v/>
                </c:pt>
                <c:pt idx="8803">
                  <c:v/>
                </c:pt>
                <c:pt idx="8804">
                  <c:v/>
                </c:pt>
                <c:pt idx="8805">
                  <c:v/>
                </c:pt>
                <c:pt idx="8806">
                  <c:v/>
                </c:pt>
                <c:pt idx="8807">
                  <c:v/>
                </c:pt>
                <c:pt idx="8808">
                  <c:v/>
                </c:pt>
                <c:pt idx="8809">
                  <c:v/>
                </c:pt>
                <c:pt idx="8810">
                  <c:v/>
                </c:pt>
                <c:pt idx="8811">
                  <c:v/>
                </c:pt>
                <c:pt idx="8812">
                  <c:v/>
                </c:pt>
                <c:pt idx="8813">
                  <c:v/>
                </c:pt>
                <c:pt idx="8814">
                  <c:v/>
                </c:pt>
                <c:pt idx="8815">
                  <c:v/>
                </c:pt>
                <c:pt idx="8816">
                  <c:v/>
                </c:pt>
                <c:pt idx="8817">
                  <c:v/>
                </c:pt>
                <c:pt idx="8818">
                  <c:v/>
                </c:pt>
                <c:pt idx="8819">
                  <c:v/>
                </c:pt>
                <c:pt idx="8820">
                  <c:v/>
                </c:pt>
                <c:pt idx="8821">
                  <c:v/>
                </c:pt>
                <c:pt idx="8822">
                  <c:v/>
                </c:pt>
                <c:pt idx="8823">
                  <c:v/>
                </c:pt>
                <c:pt idx="8824">
                  <c:v/>
                </c:pt>
                <c:pt idx="8825">
                  <c:v/>
                </c:pt>
                <c:pt idx="8826">
                  <c:v/>
                </c:pt>
                <c:pt idx="8827">
                  <c:v/>
                </c:pt>
                <c:pt idx="8828">
                  <c:v/>
                </c:pt>
                <c:pt idx="8829">
                  <c:v/>
                </c:pt>
                <c:pt idx="8830">
                  <c:v/>
                </c:pt>
                <c:pt idx="8831">
                  <c:v/>
                </c:pt>
                <c:pt idx="8832">
                  <c:v/>
                </c:pt>
                <c:pt idx="8833">
                  <c:v/>
                </c:pt>
                <c:pt idx="8834">
                  <c:v/>
                </c:pt>
                <c:pt idx="8835">
                  <c:v/>
                </c:pt>
                <c:pt idx="8836">
                  <c:v/>
                </c:pt>
                <c:pt idx="8837">
                  <c:v/>
                </c:pt>
                <c:pt idx="8838">
                  <c:v/>
                </c:pt>
                <c:pt idx="8839">
                  <c:v/>
                </c:pt>
                <c:pt idx="8840">
                  <c:v/>
                </c:pt>
                <c:pt idx="8841">
                  <c:v/>
                </c:pt>
                <c:pt idx="8842">
                  <c:v/>
                </c:pt>
                <c:pt idx="8843">
                  <c:v/>
                </c:pt>
                <c:pt idx="8844">
                  <c:v/>
                </c:pt>
                <c:pt idx="8845">
                  <c:v/>
                </c:pt>
                <c:pt idx="8846">
                  <c:v/>
                </c:pt>
                <c:pt idx="8847">
                  <c:v/>
                </c:pt>
                <c:pt idx="8848">
                  <c:v/>
                </c:pt>
                <c:pt idx="8849">
                  <c:v/>
                </c:pt>
                <c:pt idx="8850">
                  <c:v/>
                </c:pt>
                <c:pt idx="8851">
                  <c:v/>
                </c:pt>
                <c:pt idx="8852">
                  <c:v/>
                </c:pt>
                <c:pt idx="8853">
                  <c:v/>
                </c:pt>
                <c:pt idx="8854">
                  <c:v/>
                </c:pt>
                <c:pt idx="8855">
                  <c:v/>
                </c:pt>
                <c:pt idx="8856">
                  <c:v/>
                </c:pt>
                <c:pt idx="8857">
                  <c:v/>
                </c:pt>
                <c:pt idx="8858">
                  <c:v/>
                </c:pt>
                <c:pt idx="8859">
                  <c:v/>
                </c:pt>
                <c:pt idx="8860">
                  <c:v/>
                </c:pt>
                <c:pt idx="8861">
                  <c:v/>
                </c:pt>
                <c:pt idx="8862">
                  <c:v/>
                </c:pt>
                <c:pt idx="8863">
                  <c:v/>
                </c:pt>
                <c:pt idx="8864">
                  <c:v/>
                </c:pt>
                <c:pt idx="8865">
                  <c:v/>
                </c:pt>
                <c:pt idx="8866">
                  <c:v/>
                </c:pt>
                <c:pt idx="8867">
                  <c:v/>
                </c:pt>
                <c:pt idx="8868">
                  <c:v/>
                </c:pt>
                <c:pt idx="8869">
                  <c:v/>
                </c:pt>
                <c:pt idx="8870">
                  <c:v/>
                </c:pt>
                <c:pt idx="8871">
                  <c:v/>
                </c:pt>
                <c:pt idx="8872">
                  <c:v/>
                </c:pt>
                <c:pt idx="8873">
                  <c:v/>
                </c:pt>
                <c:pt idx="8874">
                  <c:v/>
                </c:pt>
                <c:pt idx="8875">
                  <c:v/>
                </c:pt>
                <c:pt idx="8876">
                  <c:v/>
                </c:pt>
                <c:pt idx="8877">
                  <c:v/>
                </c:pt>
                <c:pt idx="8878">
                  <c:v/>
                </c:pt>
                <c:pt idx="8879">
                  <c:v/>
                </c:pt>
                <c:pt idx="8880">
                  <c:v/>
                </c:pt>
                <c:pt idx="8881">
                  <c:v/>
                </c:pt>
                <c:pt idx="8882">
                  <c:v/>
                </c:pt>
                <c:pt idx="8883">
                  <c:v/>
                </c:pt>
                <c:pt idx="8884">
                  <c:v/>
                </c:pt>
                <c:pt idx="8885">
                  <c:v/>
                </c:pt>
                <c:pt idx="8886">
                  <c:v/>
                </c:pt>
                <c:pt idx="8887">
                  <c:v/>
                </c:pt>
                <c:pt idx="8888">
                  <c:v/>
                </c:pt>
                <c:pt idx="8889">
                  <c:v/>
                </c:pt>
                <c:pt idx="8890">
                  <c:v/>
                </c:pt>
                <c:pt idx="8891">
                  <c:v/>
                </c:pt>
                <c:pt idx="8892">
                  <c:v/>
                </c:pt>
                <c:pt idx="8893">
                  <c:v/>
                </c:pt>
                <c:pt idx="8894">
                  <c:v/>
                </c:pt>
                <c:pt idx="8895">
                  <c:v/>
                </c:pt>
                <c:pt idx="8896">
                  <c:v/>
                </c:pt>
                <c:pt idx="8897">
                  <c:v/>
                </c:pt>
                <c:pt idx="8898">
                  <c:v/>
                </c:pt>
                <c:pt idx="8899">
                  <c:v/>
                </c:pt>
                <c:pt idx="8900">
                  <c:v/>
                </c:pt>
                <c:pt idx="8901">
                  <c:v/>
                </c:pt>
                <c:pt idx="8902">
                  <c:v/>
                </c:pt>
                <c:pt idx="8903">
                  <c:v/>
                </c:pt>
                <c:pt idx="8904">
                  <c:v/>
                </c:pt>
                <c:pt idx="8905">
                  <c:v/>
                </c:pt>
                <c:pt idx="8906">
                  <c:v/>
                </c:pt>
                <c:pt idx="8907">
                  <c:v/>
                </c:pt>
                <c:pt idx="8908">
                  <c:v/>
                </c:pt>
                <c:pt idx="8909">
                  <c:v/>
                </c:pt>
                <c:pt idx="8910">
                  <c:v/>
                </c:pt>
                <c:pt idx="8911">
                  <c:v/>
                </c:pt>
                <c:pt idx="8912">
                  <c:v/>
                </c:pt>
                <c:pt idx="8913">
                  <c:v/>
                </c:pt>
                <c:pt idx="8914">
                  <c:v/>
                </c:pt>
                <c:pt idx="8915">
                  <c:v/>
                </c:pt>
                <c:pt idx="8916">
                  <c:v/>
                </c:pt>
                <c:pt idx="8917">
                  <c:v/>
                </c:pt>
                <c:pt idx="8918">
                  <c:v/>
                </c:pt>
                <c:pt idx="8919">
                  <c:v/>
                </c:pt>
                <c:pt idx="8920">
                  <c:v/>
                </c:pt>
                <c:pt idx="8921">
                  <c:v/>
                </c:pt>
                <c:pt idx="8922">
                  <c:v/>
                </c:pt>
                <c:pt idx="8923">
                  <c:v/>
                </c:pt>
                <c:pt idx="8924">
                  <c:v/>
                </c:pt>
                <c:pt idx="8925">
                  <c:v/>
                </c:pt>
                <c:pt idx="8926">
                  <c:v/>
                </c:pt>
                <c:pt idx="8927">
                  <c:v/>
                </c:pt>
                <c:pt idx="8928">
                  <c:v/>
                </c:pt>
                <c:pt idx="8929">
                  <c:v/>
                </c:pt>
                <c:pt idx="8930">
                  <c:v/>
                </c:pt>
                <c:pt idx="8931">
                  <c:v/>
                </c:pt>
                <c:pt idx="8932">
                  <c:v/>
                </c:pt>
                <c:pt idx="8933">
                  <c:v/>
                </c:pt>
                <c:pt idx="8934">
                  <c:v/>
                </c:pt>
                <c:pt idx="8935">
                  <c:v/>
                </c:pt>
                <c:pt idx="8936">
                  <c:v/>
                </c:pt>
                <c:pt idx="8937">
                  <c:v/>
                </c:pt>
                <c:pt idx="8938">
                  <c:v/>
                </c:pt>
                <c:pt idx="8939">
                  <c:v/>
                </c:pt>
                <c:pt idx="8940">
                  <c:v/>
                </c:pt>
                <c:pt idx="8941">
                  <c:v/>
                </c:pt>
                <c:pt idx="8942">
                  <c:v/>
                </c:pt>
                <c:pt idx="8943">
                  <c:v/>
                </c:pt>
                <c:pt idx="8944">
                  <c:v/>
                </c:pt>
                <c:pt idx="8945">
                  <c:v/>
                </c:pt>
                <c:pt idx="8946">
                  <c:v/>
                </c:pt>
                <c:pt idx="8947">
                  <c:v/>
                </c:pt>
                <c:pt idx="8948">
                  <c:v/>
                </c:pt>
                <c:pt idx="8949">
                  <c:v/>
                </c:pt>
                <c:pt idx="8950">
                  <c:v/>
                </c:pt>
                <c:pt idx="8951">
                  <c:v/>
                </c:pt>
                <c:pt idx="8952">
                  <c:v/>
                </c:pt>
                <c:pt idx="8953">
                  <c:v/>
                </c:pt>
                <c:pt idx="8954">
                  <c:v/>
                </c:pt>
                <c:pt idx="8955">
                  <c:v/>
                </c:pt>
                <c:pt idx="8956">
                  <c:v/>
                </c:pt>
                <c:pt idx="8957">
                  <c:v/>
                </c:pt>
                <c:pt idx="8958">
                  <c:v/>
                </c:pt>
                <c:pt idx="8959">
                  <c:v/>
                </c:pt>
                <c:pt idx="8960">
                  <c:v/>
                </c:pt>
                <c:pt idx="8961">
                  <c:v/>
                </c:pt>
                <c:pt idx="8962">
                  <c:v/>
                </c:pt>
                <c:pt idx="8963">
                  <c:v/>
                </c:pt>
                <c:pt idx="8964">
                  <c:v/>
                </c:pt>
                <c:pt idx="8965">
                  <c:v/>
                </c:pt>
                <c:pt idx="8966">
                  <c:v/>
                </c:pt>
                <c:pt idx="8967">
                  <c:v/>
                </c:pt>
                <c:pt idx="8968">
                  <c:v/>
                </c:pt>
                <c:pt idx="8969">
                  <c:v/>
                </c:pt>
                <c:pt idx="8970">
                  <c:v/>
                </c:pt>
                <c:pt idx="8971">
                  <c:v/>
                </c:pt>
                <c:pt idx="8972">
                  <c:v/>
                </c:pt>
                <c:pt idx="8973">
                  <c:v/>
                </c:pt>
                <c:pt idx="8974">
                  <c:v/>
                </c:pt>
                <c:pt idx="8975">
                  <c:v/>
                </c:pt>
                <c:pt idx="8976">
                  <c:v/>
                </c:pt>
                <c:pt idx="8977">
                  <c:v/>
                </c:pt>
                <c:pt idx="8978">
                  <c:v/>
                </c:pt>
                <c:pt idx="8979">
                  <c:v/>
                </c:pt>
                <c:pt idx="8980">
                  <c:v/>
                </c:pt>
                <c:pt idx="8981">
                  <c:v/>
                </c:pt>
                <c:pt idx="8982">
                  <c:v/>
                </c:pt>
                <c:pt idx="8983">
                  <c:v/>
                </c:pt>
                <c:pt idx="8984">
                  <c:v/>
                </c:pt>
                <c:pt idx="8985">
                  <c:v/>
                </c:pt>
                <c:pt idx="8986">
                  <c:v/>
                </c:pt>
                <c:pt idx="8987">
                  <c:v/>
                </c:pt>
                <c:pt idx="8988">
                  <c:v/>
                </c:pt>
                <c:pt idx="8989">
                  <c:v/>
                </c:pt>
                <c:pt idx="8990">
                  <c:v/>
                </c:pt>
                <c:pt idx="8991">
                  <c:v/>
                </c:pt>
                <c:pt idx="8992">
                  <c:v/>
                </c:pt>
                <c:pt idx="8993">
                  <c:v/>
                </c:pt>
                <c:pt idx="8994">
                  <c:v/>
                </c:pt>
                <c:pt idx="8995">
                  <c:v/>
                </c:pt>
                <c:pt idx="8996">
                  <c:v/>
                </c:pt>
                <c:pt idx="8997">
                  <c:v/>
                </c:pt>
                <c:pt idx="8998">
                  <c:v/>
                </c:pt>
                <c:pt idx="8999">
                  <c:v/>
                </c:pt>
                <c:pt idx="9000">
                  <c:v>104,31</c:v>
                </c:pt>
                <c:pt idx="9001">
                  <c:v>104,39</c:v>
                </c:pt>
                <c:pt idx="9002">
                  <c:v>104,30</c:v>
                </c:pt>
                <c:pt idx="9003">
                  <c:v>104,34</c:v>
                </c:pt>
                <c:pt idx="9004">
                  <c:v>104,26</c:v>
                </c:pt>
                <c:pt idx="9005">
                  <c:v>66,98</c:v>
                </c:pt>
                <c:pt idx="9006">
                  <c:v>67,10</c:v>
                </c:pt>
                <c:pt idx="9007">
                  <c:v>104,34</c:v>
                </c:pt>
                <c:pt idx="9008">
                  <c:v>104,47</c:v>
                </c:pt>
                <c:pt idx="9009">
                  <c:v>66,94</c:v>
                </c:pt>
                <c:pt idx="9010">
                  <c:v>104,32</c:v>
                </c:pt>
                <c:pt idx="9011">
                  <c:v>104,37</c:v>
                </c:pt>
                <c:pt idx="9012">
                  <c:v>104,29</c:v>
                </c:pt>
                <c:pt idx="9013">
                  <c:v>105,25</c:v>
                </c:pt>
                <c:pt idx="9014">
                  <c:v>66,93</c:v>
                </c:pt>
                <c:pt idx="9015">
                  <c:v>66,95</c:v>
                </c:pt>
                <c:pt idx="9016">
                  <c:v>33,58</c:v>
                </c:pt>
                <c:pt idx="9017">
                  <c:v>104,29</c:v>
                </c:pt>
                <c:pt idx="9018">
                  <c:v>104,31</c:v>
                </c:pt>
                <c:pt idx="9019">
                  <c:v>33,60</c:v>
                </c:pt>
                <c:pt idx="9020">
                  <c:v>104,29</c:v>
                </c:pt>
                <c:pt idx="9021">
                  <c:v>66,94</c:v>
                </c:pt>
                <c:pt idx="9022">
                  <c:v>104,29</c:v>
                </c:pt>
                <c:pt idx="9023">
                  <c:v>104,19</c:v>
                </c:pt>
                <c:pt idx="9024">
                  <c:v>50,21</c:v>
                </c:pt>
                <c:pt idx="9025">
                  <c:v>33,59</c:v>
                </c:pt>
                <c:pt idx="9026">
                  <c:v>33,53</c:v>
                </c:pt>
                <c:pt idx="9027">
                  <c:v>66,95</c:v>
                </c:pt>
                <c:pt idx="9028">
                  <c:v>104,30</c:v>
                </c:pt>
                <c:pt idx="9029">
                  <c:v>104,32</c:v>
                </c:pt>
                <c:pt idx="9030">
                  <c:v>104,29</c:v>
                </c:pt>
                <c:pt idx="9031">
                  <c:v>66,92</c:v>
                </c:pt>
                <c:pt idx="9032">
                  <c:v>104,33</c:v>
                </c:pt>
                <c:pt idx="9033">
                  <c:v>66,94</c:v>
                </c:pt>
                <c:pt idx="9034">
                  <c:v>66,91</c:v>
                </c:pt>
                <c:pt idx="9035">
                  <c:v>66,91</c:v>
                </c:pt>
                <c:pt idx="9036">
                  <c:v>66,93</c:v>
                </c:pt>
                <c:pt idx="9037">
                  <c:v>66,96</c:v>
                </c:pt>
                <c:pt idx="9038">
                  <c:v>33,61</c:v>
                </c:pt>
                <c:pt idx="9039">
                  <c:v>104,32</c:v>
                </c:pt>
                <c:pt idx="9040">
                  <c:v>33,58</c:v>
                </c:pt>
                <c:pt idx="9041">
                  <c:v>104,33</c:v>
                </c:pt>
                <c:pt idx="9042">
                  <c:v>66,93</c:v>
                </c:pt>
                <c:pt idx="9043">
                  <c:v>67,21</c:v>
                </c:pt>
                <c:pt idx="9044">
                  <c:v>104,27</c:v>
                </c:pt>
                <c:pt idx="9045">
                  <c:v>66,91</c:v>
                </c:pt>
                <c:pt idx="9046">
                  <c:v>66,94</c:v>
                </c:pt>
                <c:pt idx="9047">
                  <c:v>66,92</c:v>
                </c:pt>
                <c:pt idx="9048">
                  <c:v>104,33</c:v>
                </c:pt>
                <c:pt idx="9049">
                  <c:v>104,34</c:v>
                </c:pt>
                <c:pt idx="9050">
                  <c:v>104,29</c:v>
                </c:pt>
                <c:pt idx="9051">
                  <c:v>66,92</c:v>
                </c:pt>
                <c:pt idx="9052">
                  <c:v>0,19</c:v>
                </c:pt>
                <c:pt idx="9053">
                  <c:v>104,40</c:v>
                </c:pt>
                <c:pt idx="9054">
                  <c:v>0,23</c:v>
                </c:pt>
                <c:pt idx="9055">
                  <c:v>66,93</c:v>
                </c:pt>
                <c:pt idx="9056">
                  <c:v>0,22</c:v>
                </c:pt>
                <c:pt idx="9057">
                  <c:v>104,27</c:v>
                </c:pt>
                <c:pt idx="9058">
                  <c:v>33,55</c:v>
                </c:pt>
                <c:pt idx="9059">
                  <c:v>104,30</c:v>
                </c:pt>
                <c:pt idx="9060">
                  <c:v>66,96</c:v>
                </c:pt>
                <c:pt idx="9061">
                  <c:v>33,60</c:v>
                </c:pt>
                <c:pt idx="9062">
                  <c:v>33,55</c:v>
                </c:pt>
                <c:pt idx="9063">
                  <c:v>66,97</c:v>
                </c:pt>
                <c:pt idx="9064">
                  <c:v>33,56</c:v>
                </c:pt>
                <c:pt idx="9065">
                  <c:v>25,18</c:v>
                </c:pt>
                <c:pt idx="9066">
                  <c:v>33,56</c:v>
                </c:pt>
                <c:pt idx="9067">
                  <c:v>33,59</c:v>
                </c:pt>
                <c:pt idx="9068">
                  <c:v>0,00</c:v>
                </c:pt>
                <c:pt idx="9069">
                  <c:v>33,57</c:v>
                </c:pt>
                <c:pt idx="9070">
                  <c:v>33,58</c:v>
                </c:pt>
                <c:pt idx="9071">
                  <c:v>75,22</c:v>
                </c:pt>
                <c:pt idx="9072">
                  <c:v>33,43</c:v>
                </c:pt>
                <c:pt idx="9073">
                  <c:v>104,29</c:v>
                </c:pt>
                <c:pt idx="9074">
                  <c:v>104,27</c:v>
                </c:pt>
                <c:pt idx="9075">
                  <c:v>104,26</c:v>
                </c:pt>
                <c:pt idx="9076">
                  <c:v>0,20</c:v>
                </c:pt>
                <c:pt idx="9077">
                  <c:v>66,91</c:v>
                </c:pt>
                <c:pt idx="9078">
                  <c:v>0,00</c:v>
                </c:pt>
                <c:pt idx="9079">
                  <c:v>0,14</c:v>
                </c:pt>
                <c:pt idx="9080">
                  <c:v>16,88</c:v>
                </c:pt>
                <c:pt idx="9081">
                  <c:v>0,19</c:v>
                </c:pt>
                <c:pt idx="9082">
                  <c:v>0,13</c:v>
                </c:pt>
                <c:pt idx="9083">
                  <c:v>0,12</c:v>
                </c:pt>
                <c:pt idx="9084">
                  <c:v>0,00</c:v>
                </c:pt>
                <c:pt idx="9085">
                  <c:v>103,39</c:v>
                </c:pt>
                <c:pt idx="9086">
                  <c:v>0,23</c:v>
                </c:pt>
                <c:pt idx="9087">
                  <c:v>0,20</c:v>
                </c:pt>
                <c:pt idx="9088">
                  <c:v>0,21</c:v>
                </c:pt>
                <c:pt idx="9089">
                  <c:v>66,93</c:v>
                </c:pt>
                <c:pt idx="9090">
                  <c:v>66,93</c:v>
                </c:pt>
                <c:pt idx="9091">
                  <c:v>33,56</c:v>
                </c:pt>
                <c:pt idx="9092">
                  <c:v>50,36</c:v>
                </c:pt>
                <c:pt idx="9093">
                  <c:v>33,48</c:v>
                </c:pt>
                <c:pt idx="9094">
                  <c:v>66,91</c:v>
                </c:pt>
                <c:pt idx="9095">
                  <c:v>16,88</c:v>
                </c:pt>
                <c:pt idx="9096">
                  <c:v>0,00</c:v>
                </c:pt>
                <c:pt idx="9097">
                  <c:v>33,58</c:v>
                </c:pt>
                <c:pt idx="9098">
                  <c:v>33,57</c:v>
                </c:pt>
                <c:pt idx="9099">
                  <c:v>33,56</c:v>
                </c:pt>
                <c:pt idx="9100">
                  <c:v>33,54</c:v>
                </c:pt>
                <c:pt idx="9101">
                  <c:v>66,94</c:v>
                </c:pt>
                <c:pt idx="9102">
                  <c:v>0,23</c:v>
                </c:pt>
                <c:pt idx="9103">
                  <c:v>0,17</c:v>
                </c:pt>
                <c:pt idx="9104">
                  <c:v>0,17</c:v>
                </c:pt>
                <c:pt idx="9105">
                  <c:v>0,19</c:v>
                </c:pt>
                <c:pt idx="9106">
                  <c:v>0,00</c:v>
                </c:pt>
                <c:pt idx="9107">
                  <c:v>33,57</c:v>
                </c:pt>
                <c:pt idx="9108">
                  <c:v>0,21</c:v>
                </c:pt>
                <c:pt idx="9109">
                  <c:v>66,92</c:v>
                </c:pt>
                <c:pt idx="9110">
                  <c:v>0,22</c:v>
                </c:pt>
                <c:pt idx="9111">
                  <c:v>33,58</c:v>
                </c:pt>
                <c:pt idx="9112">
                  <c:v>0,21</c:v>
                </c:pt>
                <c:pt idx="9113">
                  <c:v>33,58</c:v>
                </c:pt>
                <c:pt idx="9114">
                  <c:v>33,56</c:v>
                </c:pt>
                <c:pt idx="9115">
                  <c:v>33,54</c:v>
                </c:pt>
                <c:pt idx="9116">
                  <c:v>66,92</c:v>
                </c:pt>
                <c:pt idx="9117">
                  <c:v>0,23</c:v>
                </c:pt>
                <c:pt idx="9118">
                  <c:v>66,94</c:v>
                </c:pt>
                <c:pt idx="9119">
                  <c:v>66,92</c:v>
                </c:pt>
                <c:pt idx="9120">
                  <c:v>0,00</c:v>
                </c:pt>
                <c:pt idx="9121">
                  <c:v>0,00</c:v>
                </c:pt>
                <c:pt idx="9122">
                  <c:v>33,58</c:v>
                </c:pt>
                <c:pt idx="9123">
                  <c:v>33,59</c:v>
                </c:pt>
                <c:pt idx="9124">
                  <c:v>0,24</c:v>
                </c:pt>
                <c:pt idx="9125">
                  <c:v>33,59</c:v>
                </c:pt>
                <c:pt idx="9126">
                  <c:v>0,00</c:v>
                </c:pt>
                <c:pt idx="9127">
                  <c:v>0,09</c:v>
                </c:pt>
                <c:pt idx="9128">
                  <c:v>0,15</c:v>
                </c:pt>
                <c:pt idx="9129">
                  <c:v>0,17</c:v>
                </c:pt>
                <c:pt idx="9130">
                  <c:v>0,16</c:v>
                </c:pt>
                <c:pt idx="9131">
                  <c:v>33,54</c:v>
                </c:pt>
                <c:pt idx="9132">
                  <c:v>0,00</c:v>
                </c:pt>
                <c:pt idx="9133">
                  <c:v>0,00</c:v>
                </c:pt>
                <c:pt idx="9134">
                  <c:v>0,22</c:v>
                </c:pt>
                <c:pt idx="9135">
                  <c:v>0,21</c:v>
                </c:pt>
                <c:pt idx="9136">
                  <c:v>0,24</c:v>
                </c:pt>
                <c:pt idx="9137">
                  <c:v>0,12</c:v>
                </c:pt>
                <c:pt idx="9138">
                  <c:v>0,10</c:v>
                </c:pt>
                <c:pt idx="9139">
                  <c:v>0,14</c:v>
                </c:pt>
                <c:pt idx="9140">
                  <c:v>0,00</c:v>
                </c:pt>
                <c:pt idx="9141">
                  <c:v>0,16</c:v>
                </c:pt>
                <c:pt idx="9142">
                  <c:v>0,00</c:v>
                </c:pt>
                <c:pt idx="9143">
                  <c:v>0,00</c:v>
                </c:pt>
                <c:pt idx="9144">
                  <c:v>0,00</c:v>
                </c:pt>
                <c:pt idx="9145">
                  <c:v>0,00</c:v>
                </c:pt>
                <c:pt idx="9146">
                  <c:v>0,00</c:v>
                </c:pt>
                <c:pt idx="9147">
                  <c:v/>
                </c:pt>
                <c:pt idx="9148">
                  <c:v/>
                </c:pt>
                <c:pt idx="9149">
                  <c:v/>
                </c:pt>
                <c:pt idx="9150">
                  <c:v/>
                </c:pt>
                <c:pt idx="9151">
                  <c:v/>
                </c:pt>
                <c:pt idx="9152">
                  <c:v/>
                </c:pt>
                <c:pt idx="9153">
                  <c:v/>
                </c:pt>
                <c:pt idx="9154">
                  <c:v/>
                </c:pt>
                <c:pt idx="9155">
                  <c:v/>
                </c:pt>
                <c:pt idx="9156">
                  <c:v/>
                </c:pt>
                <c:pt idx="9157">
                  <c:v/>
                </c:pt>
                <c:pt idx="9158">
                  <c:v/>
                </c:pt>
                <c:pt idx="9159">
                  <c:v/>
                </c:pt>
                <c:pt idx="9160">
                  <c:v/>
                </c:pt>
                <c:pt idx="9161">
                  <c:v/>
                </c:pt>
                <c:pt idx="9162">
                  <c:v/>
                </c:pt>
                <c:pt idx="9163">
                  <c:v/>
                </c:pt>
                <c:pt idx="9164">
                  <c:v/>
                </c:pt>
                <c:pt idx="9165">
                  <c:v/>
                </c:pt>
                <c:pt idx="9166">
                  <c:v/>
                </c:pt>
                <c:pt idx="9167">
                  <c:v/>
                </c:pt>
                <c:pt idx="9168">
                  <c:v/>
                </c:pt>
                <c:pt idx="9169">
                  <c:v/>
                </c:pt>
                <c:pt idx="9170">
                  <c:v/>
                </c:pt>
                <c:pt idx="9171">
                  <c:v/>
                </c:pt>
                <c:pt idx="9172">
                  <c:v/>
                </c:pt>
                <c:pt idx="9173">
                  <c:v/>
                </c:pt>
                <c:pt idx="9174">
                  <c:v/>
                </c:pt>
                <c:pt idx="9175">
                  <c:v/>
                </c:pt>
                <c:pt idx="9176">
                  <c:v/>
                </c:pt>
                <c:pt idx="9177">
                  <c:v/>
                </c:pt>
                <c:pt idx="9178">
                  <c:v/>
                </c:pt>
                <c:pt idx="9179">
                  <c:v/>
                </c:pt>
                <c:pt idx="9180">
                  <c:v/>
                </c:pt>
                <c:pt idx="9181">
                  <c:v/>
                </c:pt>
                <c:pt idx="9182">
                  <c:v/>
                </c:pt>
                <c:pt idx="9183">
                  <c:v/>
                </c:pt>
                <c:pt idx="9184">
                  <c:v/>
                </c:pt>
                <c:pt idx="9185">
                  <c:v/>
                </c:pt>
                <c:pt idx="9186">
                  <c:v/>
                </c:pt>
                <c:pt idx="9187">
                  <c:v/>
                </c:pt>
                <c:pt idx="9188">
                  <c:v/>
                </c:pt>
                <c:pt idx="9189">
                  <c:v/>
                </c:pt>
                <c:pt idx="9190">
                  <c:v/>
                </c:pt>
                <c:pt idx="9191">
                  <c:v/>
                </c:pt>
                <c:pt idx="9192">
                  <c:v/>
                </c:pt>
                <c:pt idx="9193">
                  <c:v/>
                </c:pt>
                <c:pt idx="9194">
                  <c:v/>
                </c:pt>
                <c:pt idx="9195">
                  <c:v/>
                </c:pt>
                <c:pt idx="9196">
                  <c:v/>
                </c:pt>
                <c:pt idx="9197">
                  <c:v/>
                </c:pt>
                <c:pt idx="9198">
                  <c:v/>
                </c:pt>
                <c:pt idx="9199">
                  <c:v/>
                </c:pt>
                <c:pt idx="9200">
                  <c:v/>
                </c:pt>
                <c:pt idx="9201">
                  <c:v/>
                </c:pt>
                <c:pt idx="9202">
                  <c:v/>
                </c:pt>
                <c:pt idx="9203">
                  <c:v/>
                </c:pt>
                <c:pt idx="9204">
                  <c:v/>
                </c:pt>
                <c:pt idx="9205">
                  <c:v/>
                </c:pt>
                <c:pt idx="9206">
                  <c:v/>
                </c:pt>
                <c:pt idx="9207">
                  <c:v/>
                </c:pt>
                <c:pt idx="9208">
                  <c:v/>
                </c:pt>
                <c:pt idx="9209">
                  <c:v/>
                </c:pt>
                <c:pt idx="9210">
                  <c:v/>
                </c:pt>
                <c:pt idx="9211">
                  <c:v/>
                </c:pt>
                <c:pt idx="9212">
                  <c:v/>
                </c:pt>
                <c:pt idx="9213">
                  <c:v/>
                </c:pt>
                <c:pt idx="9214">
                  <c:v/>
                </c:pt>
                <c:pt idx="9215">
                  <c:v/>
                </c:pt>
                <c:pt idx="9216">
                  <c:v/>
                </c:pt>
                <c:pt idx="9217">
                  <c:v/>
                </c:pt>
                <c:pt idx="9218">
                  <c:v/>
                </c:pt>
                <c:pt idx="9219">
                  <c:v/>
                </c:pt>
                <c:pt idx="9220">
                  <c:v/>
                </c:pt>
                <c:pt idx="9221">
                  <c:v/>
                </c:pt>
                <c:pt idx="9222">
                  <c:v/>
                </c:pt>
                <c:pt idx="9223">
                  <c:v/>
                </c:pt>
                <c:pt idx="9224">
                  <c:v/>
                </c:pt>
                <c:pt idx="9225">
                  <c:v/>
                </c:pt>
                <c:pt idx="9226">
                  <c:v/>
                </c:pt>
                <c:pt idx="9227">
                  <c:v/>
                </c:pt>
                <c:pt idx="9228">
                  <c:v/>
                </c:pt>
                <c:pt idx="9229">
                  <c:v/>
                </c:pt>
                <c:pt idx="9230">
                  <c:v/>
                </c:pt>
                <c:pt idx="9231">
                  <c:v/>
                </c:pt>
                <c:pt idx="9232">
                  <c:v/>
                </c:pt>
                <c:pt idx="9233">
                  <c:v/>
                </c:pt>
                <c:pt idx="9234">
                  <c:v/>
                </c:pt>
                <c:pt idx="9235">
                  <c:v/>
                </c:pt>
                <c:pt idx="9236">
                  <c:v/>
                </c:pt>
                <c:pt idx="9237">
                  <c:v/>
                </c:pt>
                <c:pt idx="9238">
                  <c:v/>
                </c:pt>
                <c:pt idx="9239">
                  <c:v/>
                </c:pt>
                <c:pt idx="9240">
                  <c:v/>
                </c:pt>
                <c:pt idx="9241">
                  <c:v/>
                </c:pt>
                <c:pt idx="9242">
                  <c:v/>
                </c:pt>
                <c:pt idx="9243">
                  <c:v/>
                </c:pt>
                <c:pt idx="9244">
                  <c:v/>
                </c:pt>
                <c:pt idx="9245">
                  <c:v/>
                </c:pt>
                <c:pt idx="9246">
                  <c:v/>
                </c:pt>
                <c:pt idx="9247">
                  <c:v/>
                </c:pt>
                <c:pt idx="9248">
                  <c:v/>
                </c:pt>
                <c:pt idx="9249">
                  <c:v/>
                </c:pt>
                <c:pt idx="9250">
                  <c:v/>
                </c:pt>
                <c:pt idx="9251">
                  <c:v/>
                </c:pt>
                <c:pt idx="9252">
                  <c:v/>
                </c:pt>
                <c:pt idx="9253">
                  <c:v/>
                </c:pt>
                <c:pt idx="9254">
                  <c:v/>
                </c:pt>
                <c:pt idx="9255">
                  <c:v/>
                </c:pt>
                <c:pt idx="9256">
                  <c:v/>
                </c:pt>
                <c:pt idx="9257">
                  <c:v/>
                </c:pt>
                <c:pt idx="9258">
                  <c:v/>
                </c:pt>
                <c:pt idx="9259">
                  <c:v/>
                </c:pt>
                <c:pt idx="9260">
                  <c:v/>
                </c:pt>
                <c:pt idx="9261">
                  <c:v/>
                </c:pt>
                <c:pt idx="9262">
                  <c:v/>
                </c:pt>
                <c:pt idx="9263">
                  <c:v/>
                </c:pt>
                <c:pt idx="9264">
                  <c:v/>
                </c:pt>
                <c:pt idx="9265">
                  <c:v/>
                </c:pt>
                <c:pt idx="9266">
                  <c:v/>
                </c:pt>
                <c:pt idx="9267">
                  <c:v/>
                </c:pt>
                <c:pt idx="9268">
                  <c:v/>
                </c:pt>
                <c:pt idx="9269">
                  <c:v/>
                </c:pt>
                <c:pt idx="9270">
                  <c:v/>
                </c:pt>
                <c:pt idx="9271">
                  <c:v/>
                </c:pt>
                <c:pt idx="9272">
                  <c:v/>
                </c:pt>
                <c:pt idx="9273">
                  <c:v/>
                </c:pt>
                <c:pt idx="9274">
                  <c:v/>
                </c:pt>
                <c:pt idx="9275">
                  <c:v/>
                </c:pt>
                <c:pt idx="9276">
                  <c:v/>
                </c:pt>
                <c:pt idx="9277">
                  <c:v/>
                </c:pt>
                <c:pt idx="9278">
                  <c:v/>
                </c:pt>
                <c:pt idx="9279">
                  <c:v/>
                </c:pt>
                <c:pt idx="9280">
                  <c:v/>
                </c:pt>
                <c:pt idx="9281">
                  <c:v/>
                </c:pt>
                <c:pt idx="9282">
                  <c:v/>
                </c:pt>
                <c:pt idx="9283">
                  <c:v/>
                </c:pt>
                <c:pt idx="9284">
                  <c:v/>
                </c:pt>
                <c:pt idx="9285">
                  <c:v/>
                </c:pt>
                <c:pt idx="9286">
                  <c:v/>
                </c:pt>
                <c:pt idx="9287">
                  <c:v/>
                </c:pt>
                <c:pt idx="9288">
                  <c:v/>
                </c:pt>
                <c:pt idx="9289">
                  <c:v/>
                </c:pt>
                <c:pt idx="9290">
                  <c:v/>
                </c:pt>
                <c:pt idx="9291">
                  <c:v/>
                </c:pt>
                <c:pt idx="9292">
                  <c:v/>
                </c:pt>
                <c:pt idx="9293">
                  <c:v/>
                </c:pt>
                <c:pt idx="9294">
                  <c:v/>
                </c:pt>
                <c:pt idx="9295">
                  <c:v/>
                </c:pt>
                <c:pt idx="9296">
                  <c:v/>
                </c:pt>
                <c:pt idx="9297">
                  <c:v/>
                </c:pt>
                <c:pt idx="9298">
                  <c:v/>
                </c:pt>
                <c:pt idx="9299">
                  <c:v/>
                </c:pt>
                <c:pt idx="9300">
                  <c:v/>
                </c:pt>
                <c:pt idx="9301">
                  <c:v/>
                </c:pt>
                <c:pt idx="9302">
                  <c:v/>
                </c:pt>
                <c:pt idx="9303">
                  <c:v/>
                </c:pt>
                <c:pt idx="9304">
                  <c:v/>
                </c:pt>
                <c:pt idx="9305">
                  <c:v/>
                </c:pt>
                <c:pt idx="9306">
                  <c:v/>
                </c:pt>
                <c:pt idx="9307">
                  <c:v/>
                </c:pt>
                <c:pt idx="9308">
                  <c:v/>
                </c:pt>
                <c:pt idx="9309">
                  <c:v/>
                </c:pt>
                <c:pt idx="9310">
                  <c:v/>
                </c:pt>
                <c:pt idx="9311">
                  <c:v/>
                </c:pt>
                <c:pt idx="9312">
                  <c:v/>
                </c:pt>
                <c:pt idx="9313">
                  <c:v/>
                </c:pt>
                <c:pt idx="9314">
                  <c:v/>
                </c:pt>
                <c:pt idx="9315">
                  <c:v/>
                </c:pt>
                <c:pt idx="9316">
                  <c:v/>
                </c:pt>
                <c:pt idx="9317">
                  <c:v/>
                </c:pt>
                <c:pt idx="9318">
                  <c:v/>
                </c:pt>
                <c:pt idx="9319">
                  <c:v/>
                </c:pt>
                <c:pt idx="9320">
                  <c:v/>
                </c:pt>
                <c:pt idx="9321">
                  <c:v/>
                </c:pt>
                <c:pt idx="9322">
                  <c:v/>
                </c:pt>
                <c:pt idx="9323">
                  <c:v/>
                </c:pt>
                <c:pt idx="9324">
                  <c:v/>
                </c:pt>
                <c:pt idx="9325">
                  <c:v/>
                </c:pt>
                <c:pt idx="9326">
                  <c:v/>
                </c:pt>
                <c:pt idx="9327">
                  <c:v/>
                </c:pt>
                <c:pt idx="9328">
                  <c:v/>
                </c:pt>
                <c:pt idx="9329">
                  <c:v/>
                </c:pt>
                <c:pt idx="9330">
                  <c:v/>
                </c:pt>
                <c:pt idx="9331">
                  <c:v/>
                </c:pt>
                <c:pt idx="9332">
                  <c:v/>
                </c:pt>
                <c:pt idx="9333">
                  <c:v/>
                </c:pt>
                <c:pt idx="9334">
                  <c:v/>
                </c:pt>
                <c:pt idx="9335">
                  <c:v/>
                </c:pt>
                <c:pt idx="9336">
                  <c:v/>
                </c:pt>
                <c:pt idx="9337">
                  <c:v/>
                </c:pt>
                <c:pt idx="9338">
                  <c:v/>
                </c:pt>
                <c:pt idx="9339">
                  <c:v/>
                </c:pt>
                <c:pt idx="9340">
                  <c:v/>
                </c:pt>
                <c:pt idx="9341">
                  <c:v/>
                </c:pt>
                <c:pt idx="9342">
                  <c:v/>
                </c:pt>
                <c:pt idx="9343">
                  <c:v/>
                </c:pt>
                <c:pt idx="9344">
                  <c:v/>
                </c:pt>
                <c:pt idx="9345">
                  <c:v/>
                </c:pt>
                <c:pt idx="9346">
                  <c:v/>
                </c:pt>
                <c:pt idx="9347">
                  <c:v/>
                </c:pt>
                <c:pt idx="9348">
                  <c:v/>
                </c:pt>
                <c:pt idx="9349">
                  <c:v/>
                </c:pt>
                <c:pt idx="9350">
                  <c:v/>
                </c:pt>
                <c:pt idx="9351">
                  <c:v/>
                </c:pt>
                <c:pt idx="9352">
                  <c:v/>
                </c:pt>
                <c:pt idx="9353">
                  <c:v/>
                </c:pt>
                <c:pt idx="9354">
                  <c:v/>
                </c:pt>
                <c:pt idx="9355">
                  <c:v/>
                </c:pt>
                <c:pt idx="9356">
                  <c:v/>
                </c:pt>
                <c:pt idx="9357">
                  <c:v/>
                </c:pt>
                <c:pt idx="9358">
                  <c:v/>
                </c:pt>
                <c:pt idx="9359">
                  <c:v/>
                </c:pt>
                <c:pt idx="9360">
                  <c:v/>
                </c:pt>
                <c:pt idx="9361">
                  <c:v/>
                </c:pt>
                <c:pt idx="9362">
                  <c:v/>
                </c:pt>
                <c:pt idx="9363">
                  <c:v/>
                </c:pt>
                <c:pt idx="9364">
                  <c:v/>
                </c:pt>
                <c:pt idx="9365">
                  <c:v/>
                </c:pt>
                <c:pt idx="9366">
                  <c:v/>
                </c:pt>
                <c:pt idx="9367">
                  <c:v/>
                </c:pt>
                <c:pt idx="9368">
                  <c:v/>
                </c:pt>
                <c:pt idx="9369">
                  <c:v/>
                </c:pt>
                <c:pt idx="9370">
                  <c:v/>
                </c:pt>
                <c:pt idx="9371">
                  <c:v/>
                </c:pt>
                <c:pt idx="9372">
                  <c:v/>
                </c:pt>
                <c:pt idx="9373">
                  <c:v/>
                </c:pt>
                <c:pt idx="9374">
                  <c:v/>
                </c:pt>
                <c:pt idx="9375">
                  <c:v/>
                </c:pt>
                <c:pt idx="9376">
                  <c:v/>
                </c:pt>
                <c:pt idx="9377">
                  <c:v/>
                </c:pt>
                <c:pt idx="9378">
                  <c:v/>
                </c:pt>
                <c:pt idx="9379">
                  <c:v/>
                </c:pt>
                <c:pt idx="9380">
                  <c:v/>
                </c:pt>
                <c:pt idx="9381">
                  <c:v/>
                </c:pt>
                <c:pt idx="9382">
                  <c:v/>
                </c:pt>
                <c:pt idx="9383">
                  <c:v/>
                </c:pt>
                <c:pt idx="9384">
                  <c:v/>
                </c:pt>
                <c:pt idx="9385">
                  <c:v/>
                </c:pt>
                <c:pt idx="9386">
                  <c:v/>
                </c:pt>
                <c:pt idx="9387">
                  <c:v/>
                </c:pt>
                <c:pt idx="9388">
                  <c:v/>
                </c:pt>
                <c:pt idx="9389">
                  <c:v/>
                </c:pt>
                <c:pt idx="9390">
                  <c:v/>
                </c:pt>
                <c:pt idx="9391">
                  <c:v/>
                </c:pt>
                <c:pt idx="9392">
                  <c:v/>
                </c:pt>
                <c:pt idx="9393">
                  <c:v/>
                </c:pt>
                <c:pt idx="9394">
                  <c:v/>
                </c:pt>
                <c:pt idx="9395">
                  <c:v/>
                </c:pt>
                <c:pt idx="9396">
                  <c:v/>
                </c:pt>
                <c:pt idx="9397">
                  <c:v/>
                </c:pt>
                <c:pt idx="9398">
                  <c:v/>
                </c:pt>
                <c:pt idx="9399">
                  <c:v/>
                </c:pt>
                <c:pt idx="9400">
                  <c:v/>
                </c:pt>
                <c:pt idx="9401">
                  <c:v/>
                </c:pt>
                <c:pt idx="9402">
                  <c:v/>
                </c:pt>
                <c:pt idx="9403">
                  <c:v/>
                </c:pt>
                <c:pt idx="9404">
                  <c:v/>
                </c:pt>
                <c:pt idx="9405">
                  <c:v/>
                </c:pt>
                <c:pt idx="9406">
                  <c:v/>
                </c:pt>
                <c:pt idx="9407">
                  <c:v/>
                </c:pt>
                <c:pt idx="9408">
                  <c:v/>
                </c:pt>
                <c:pt idx="9409">
                  <c:v/>
                </c:pt>
                <c:pt idx="9410">
                  <c:v/>
                </c:pt>
                <c:pt idx="9411">
                  <c:v/>
                </c:pt>
                <c:pt idx="9412">
                  <c:v/>
                </c:pt>
                <c:pt idx="9413">
                  <c:v/>
                </c:pt>
                <c:pt idx="9414">
                  <c:v/>
                </c:pt>
                <c:pt idx="9415">
                  <c:v/>
                </c:pt>
                <c:pt idx="9416">
                  <c:v/>
                </c:pt>
                <c:pt idx="9417">
                  <c:v/>
                </c:pt>
                <c:pt idx="9418">
                  <c:v/>
                </c:pt>
                <c:pt idx="9419">
                  <c:v/>
                </c:pt>
                <c:pt idx="9420">
                  <c:v/>
                </c:pt>
                <c:pt idx="9421">
                  <c:v/>
                </c:pt>
                <c:pt idx="9422">
                  <c:v/>
                </c:pt>
                <c:pt idx="9423">
                  <c:v/>
                </c:pt>
                <c:pt idx="9424">
                  <c:v/>
                </c:pt>
                <c:pt idx="9425">
                  <c:v/>
                </c:pt>
                <c:pt idx="9426">
                  <c:v/>
                </c:pt>
                <c:pt idx="9427">
                  <c:v/>
                </c:pt>
                <c:pt idx="9428">
                  <c:v/>
                </c:pt>
                <c:pt idx="9429">
                  <c:v/>
                </c:pt>
                <c:pt idx="9430">
                  <c:v/>
                </c:pt>
                <c:pt idx="9431">
                  <c:v/>
                </c:pt>
                <c:pt idx="9432">
                  <c:v/>
                </c:pt>
                <c:pt idx="9433">
                  <c:v/>
                </c:pt>
                <c:pt idx="9434">
                  <c:v/>
                </c:pt>
                <c:pt idx="9435">
                  <c:v/>
                </c:pt>
                <c:pt idx="9436">
                  <c:v/>
                </c:pt>
                <c:pt idx="9437">
                  <c:v/>
                </c:pt>
                <c:pt idx="9438">
                  <c:v/>
                </c:pt>
                <c:pt idx="9439">
                  <c:v/>
                </c:pt>
                <c:pt idx="9440">
                  <c:v/>
                </c:pt>
                <c:pt idx="9441">
                  <c:v/>
                </c:pt>
                <c:pt idx="9442">
                  <c:v/>
                </c:pt>
                <c:pt idx="9443">
                  <c:v/>
                </c:pt>
                <c:pt idx="9444">
                  <c:v/>
                </c:pt>
                <c:pt idx="9445">
                  <c:v/>
                </c:pt>
                <c:pt idx="9446">
                  <c:v/>
                </c:pt>
                <c:pt idx="9447">
                  <c:v/>
                </c:pt>
                <c:pt idx="9448">
                  <c:v/>
                </c:pt>
                <c:pt idx="9449">
                  <c:v/>
                </c:pt>
                <c:pt idx="9450">
                  <c:v/>
                </c:pt>
                <c:pt idx="9451">
                  <c:v/>
                </c:pt>
                <c:pt idx="9452">
                  <c:v/>
                </c:pt>
                <c:pt idx="9453">
                  <c:v/>
                </c:pt>
                <c:pt idx="9454">
                  <c:v/>
                </c:pt>
                <c:pt idx="9455">
                  <c:v/>
                </c:pt>
                <c:pt idx="9456">
                  <c:v/>
                </c:pt>
                <c:pt idx="9457">
                  <c:v/>
                </c:pt>
                <c:pt idx="9458">
                  <c:v/>
                </c:pt>
                <c:pt idx="9459">
                  <c:v/>
                </c:pt>
                <c:pt idx="9460">
                  <c:v/>
                </c:pt>
                <c:pt idx="9461">
                  <c:v/>
                </c:pt>
                <c:pt idx="9462">
                  <c:v/>
                </c:pt>
                <c:pt idx="9463">
                  <c:v/>
                </c:pt>
                <c:pt idx="9464">
                  <c:v/>
                </c:pt>
                <c:pt idx="9465">
                  <c:v/>
                </c:pt>
                <c:pt idx="9466">
                  <c:v/>
                </c:pt>
                <c:pt idx="9467">
                  <c:v/>
                </c:pt>
                <c:pt idx="9468">
                  <c:v/>
                </c:pt>
                <c:pt idx="9469">
                  <c:v/>
                </c:pt>
                <c:pt idx="9470">
                  <c:v/>
                </c:pt>
                <c:pt idx="9471">
                  <c:v/>
                </c:pt>
                <c:pt idx="9472">
                  <c:v/>
                </c:pt>
                <c:pt idx="9473">
                  <c:v/>
                </c:pt>
                <c:pt idx="9474">
                  <c:v/>
                </c:pt>
                <c:pt idx="9475">
                  <c:v/>
                </c:pt>
                <c:pt idx="9476">
                  <c:v/>
                </c:pt>
                <c:pt idx="9477">
                  <c:v/>
                </c:pt>
                <c:pt idx="9478">
                  <c:v/>
                </c:pt>
                <c:pt idx="9479">
                  <c:v/>
                </c:pt>
                <c:pt idx="9480">
                  <c:v/>
                </c:pt>
                <c:pt idx="9481">
                  <c:v/>
                </c:pt>
                <c:pt idx="9482">
                  <c:v/>
                </c:pt>
                <c:pt idx="9483">
                  <c:v/>
                </c:pt>
                <c:pt idx="9484">
                  <c:v/>
                </c:pt>
                <c:pt idx="9485">
                  <c:v/>
                </c:pt>
                <c:pt idx="9486">
                  <c:v/>
                </c:pt>
                <c:pt idx="9487">
                  <c:v/>
                </c:pt>
                <c:pt idx="9488">
                  <c:v/>
                </c:pt>
                <c:pt idx="9489">
                  <c:v/>
                </c:pt>
                <c:pt idx="9490">
                  <c:v/>
                </c:pt>
                <c:pt idx="9491">
                  <c:v/>
                </c:pt>
                <c:pt idx="9492">
                  <c:v/>
                </c:pt>
                <c:pt idx="9493">
                  <c:v/>
                </c:pt>
                <c:pt idx="9494">
                  <c:v/>
                </c:pt>
                <c:pt idx="9495">
                  <c:v/>
                </c:pt>
                <c:pt idx="9496">
                  <c:v/>
                </c:pt>
                <c:pt idx="9497">
                  <c:v/>
                </c:pt>
                <c:pt idx="9498">
                  <c:v/>
                </c:pt>
                <c:pt idx="9499">
                  <c:v/>
                </c:pt>
                <c:pt idx="9500">
                  <c:v/>
                </c:pt>
                <c:pt idx="9501">
                  <c:v/>
                </c:pt>
                <c:pt idx="9502">
                  <c:v/>
                </c:pt>
                <c:pt idx="9503">
                  <c:v/>
                </c:pt>
                <c:pt idx="9504">
                  <c:v/>
                </c:pt>
                <c:pt idx="9505">
                  <c:v/>
                </c:pt>
                <c:pt idx="9506">
                  <c:v/>
                </c:pt>
                <c:pt idx="9507">
                  <c:v/>
                </c:pt>
                <c:pt idx="9508">
                  <c:v/>
                </c:pt>
                <c:pt idx="9509">
                  <c:v/>
                </c:pt>
                <c:pt idx="9510">
                  <c:v/>
                </c:pt>
                <c:pt idx="9511">
                  <c:v/>
                </c:pt>
                <c:pt idx="9512">
                  <c:v/>
                </c:pt>
                <c:pt idx="9513">
                  <c:v/>
                </c:pt>
                <c:pt idx="9514">
                  <c:v/>
                </c:pt>
                <c:pt idx="9515">
                  <c:v/>
                </c:pt>
                <c:pt idx="9516">
                  <c:v/>
                </c:pt>
                <c:pt idx="9517">
                  <c:v/>
                </c:pt>
                <c:pt idx="9518">
                  <c:v/>
                </c:pt>
                <c:pt idx="9519">
                  <c:v/>
                </c:pt>
                <c:pt idx="9520">
                  <c:v/>
                </c:pt>
                <c:pt idx="9521">
                  <c:v/>
                </c:pt>
                <c:pt idx="9522">
                  <c:v/>
                </c:pt>
                <c:pt idx="9523">
                  <c:v/>
                </c:pt>
                <c:pt idx="9524">
                  <c:v/>
                </c:pt>
                <c:pt idx="9525">
                  <c:v/>
                </c:pt>
                <c:pt idx="9526">
                  <c:v/>
                </c:pt>
                <c:pt idx="9527">
                  <c:v/>
                </c:pt>
                <c:pt idx="9528">
                  <c:v/>
                </c:pt>
                <c:pt idx="9529">
                  <c:v/>
                </c:pt>
                <c:pt idx="9530">
                  <c:v/>
                </c:pt>
                <c:pt idx="9531">
                  <c:v/>
                </c:pt>
                <c:pt idx="9532">
                  <c:v/>
                </c:pt>
                <c:pt idx="9533">
                  <c:v/>
                </c:pt>
                <c:pt idx="9534">
                  <c:v/>
                </c:pt>
                <c:pt idx="9535">
                  <c:v/>
                </c:pt>
                <c:pt idx="9536">
                  <c:v/>
                </c:pt>
                <c:pt idx="9537">
                  <c:v/>
                </c:pt>
                <c:pt idx="9538">
                  <c:v/>
                </c:pt>
                <c:pt idx="9539">
                  <c:v/>
                </c:pt>
                <c:pt idx="9540">
                  <c:v/>
                </c:pt>
                <c:pt idx="9541">
                  <c:v/>
                </c:pt>
                <c:pt idx="9542">
                  <c:v/>
                </c:pt>
                <c:pt idx="9543">
                  <c:v/>
                </c:pt>
                <c:pt idx="9544">
                  <c:v/>
                </c:pt>
                <c:pt idx="9545">
                  <c:v/>
                </c:pt>
                <c:pt idx="9546">
                  <c:v/>
                </c:pt>
                <c:pt idx="9547">
                  <c:v/>
                </c:pt>
                <c:pt idx="9548">
                  <c:v/>
                </c:pt>
                <c:pt idx="9549">
                  <c:v/>
                </c:pt>
                <c:pt idx="9550">
                  <c:v/>
                </c:pt>
                <c:pt idx="9551">
                  <c:v/>
                </c:pt>
                <c:pt idx="9552">
                  <c:v/>
                </c:pt>
                <c:pt idx="9553">
                  <c:v/>
                </c:pt>
                <c:pt idx="9554">
                  <c:v/>
                </c:pt>
                <c:pt idx="9555">
                  <c:v/>
                </c:pt>
                <c:pt idx="9556">
                  <c:v/>
                </c:pt>
                <c:pt idx="9557">
                  <c:v/>
                </c:pt>
                <c:pt idx="9558">
                  <c:v/>
                </c:pt>
                <c:pt idx="9559">
                  <c:v/>
                </c:pt>
                <c:pt idx="9560">
                  <c:v/>
                </c:pt>
                <c:pt idx="9561">
                  <c:v/>
                </c:pt>
                <c:pt idx="9562">
                  <c:v/>
                </c:pt>
                <c:pt idx="9563">
                  <c:v/>
                </c:pt>
                <c:pt idx="9564">
                  <c:v/>
                </c:pt>
                <c:pt idx="9565">
                  <c:v/>
                </c:pt>
                <c:pt idx="9566">
                  <c:v/>
                </c:pt>
                <c:pt idx="9567">
                  <c:v/>
                </c:pt>
                <c:pt idx="9568">
                  <c:v/>
                </c:pt>
                <c:pt idx="9569">
                  <c:v/>
                </c:pt>
                <c:pt idx="9570">
                  <c:v/>
                </c:pt>
                <c:pt idx="9571">
                  <c:v/>
                </c:pt>
                <c:pt idx="9572">
                  <c:v/>
                </c:pt>
                <c:pt idx="9573">
                  <c:v/>
                </c:pt>
                <c:pt idx="9574">
                  <c:v/>
                </c:pt>
                <c:pt idx="9575">
                  <c:v/>
                </c:pt>
                <c:pt idx="9576">
                  <c:v/>
                </c:pt>
                <c:pt idx="9577">
                  <c:v/>
                </c:pt>
                <c:pt idx="9578">
                  <c:v/>
                </c:pt>
                <c:pt idx="9579">
                  <c:v/>
                </c:pt>
                <c:pt idx="9580">
                  <c:v/>
                </c:pt>
                <c:pt idx="9581">
                  <c:v/>
                </c:pt>
                <c:pt idx="9582">
                  <c:v/>
                </c:pt>
                <c:pt idx="9583">
                  <c:v/>
                </c:pt>
                <c:pt idx="9584">
                  <c:v/>
                </c:pt>
                <c:pt idx="9585">
                  <c:v/>
                </c:pt>
                <c:pt idx="9586">
                  <c:v/>
                </c:pt>
                <c:pt idx="9587">
                  <c:v/>
                </c:pt>
                <c:pt idx="9588">
                  <c:v/>
                </c:pt>
                <c:pt idx="9589">
                  <c:v/>
                </c:pt>
                <c:pt idx="9590">
                  <c:v/>
                </c:pt>
                <c:pt idx="9591">
                  <c:v/>
                </c:pt>
                <c:pt idx="9592">
                  <c:v/>
                </c:pt>
                <c:pt idx="9593">
                  <c:v/>
                </c:pt>
                <c:pt idx="9594">
                  <c:v/>
                </c:pt>
                <c:pt idx="9595">
                  <c:v/>
                </c:pt>
                <c:pt idx="9596">
                  <c:v/>
                </c:pt>
                <c:pt idx="9597">
                  <c:v/>
                </c:pt>
                <c:pt idx="9598">
                  <c:v/>
                </c:pt>
                <c:pt idx="9599">
                  <c:v/>
                </c:pt>
                <c:pt idx="9600">
                  <c:v>7 Wonders</c:v>
                </c:pt>
                <c:pt idx="9601">
                  <c:v>Linko</c:v>
                </c:pt>
                <c:pt idx="9602">
                  <c:v>Carcassonne</c:v>
                </c:pt>
                <c:pt idx="9603">
                  <c:v>Broom Service Kaartspel</c:v>
                </c:pt>
                <c:pt idx="9604">
                  <c:v>7 Wonders</c:v>
                </c:pt>
                <c:pt idx="9605">
                  <c:v>Splendor</c:v>
                </c:pt>
                <c:pt idx="9606">
                  <c:v>Cartagena</c:v>
                </c:pt>
                <c:pt idx="9607">
                  <c:v>Cartagena</c:v>
                </c:pt>
                <c:pt idx="9608">
                  <c:v>Cartagena</c:v>
                </c:pt>
                <c:pt idx="9609">
                  <c:v>Splendor</c:v>
                </c:pt>
                <c:pt idx="9610">
                  <c:v>Splendor</c:v>
                </c:pt>
                <c:pt idx="9611">
                  <c:v>Dominion </c:v>
                </c:pt>
                <c:pt idx="9612">
                  <c:v>Cartagena</c:v>
                </c:pt>
                <c:pt idx="9613">
                  <c:v>Splendor</c:v>
                </c:pt>
                <c:pt idx="9614">
                  <c:v>Trans Europa</c:v>
                </c:pt>
                <c:pt idx="9615">
                  <c:v>7 Wonders</c:v>
                </c:pt>
                <c:pt idx="9616">
                  <c:v>Cartagena</c:v>
                </c:pt>
                <c:pt idx="9617">
                  <c:v>Cartagena</c:v>
                </c:pt>
                <c:pt idx="9618">
                  <c:v>Linko</c:v>
                </c:pt>
                <c:pt idx="9619">
                  <c:v>Kilt Castle</c:v>
                </c:pt>
                <c:pt idx="9620">
                  <c:v>Trans Europa</c:v>
                </c:pt>
                <c:pt idx="9621">
                  <c:v>Kilt Castle</c:v>
                </c:pt>
                <c:pt idx="9622">
                  <c:v>Dominion </c:v>
                </c:pt>
                <c:pt idx="9623">
                  <c:v>Chariot Race</c:v>
                </c:pt>
                <c:pt idx="9624">
                  <c:v>Camel Up</c:v>
                </c:pt>
                <c:pt idx="9625">
                  <c:v>7 Wonders</c:v>
                </c:pt>
                <c:pt idx="9626">
                  <c:v>Carcassonne</c:v>
                </c:pt>
                <c:pt idx="9627">
                  <c:v>7 Wonders</c:v>
                </c:pt>
                <c:pt idx="9628">
                  <c:v>Dominion </c:v>
                </c:pt>
                <c:pt idx="9629">
                  <c:v>Kilt Castle</c:v>
                </c:pt>
                <c:pt idx="9630">
                  <c:v>Splendor</c:v>
                </c:pt>
                <c:pt idx="9631">
                  <c:v>Las Vegas Kaartspel</c:v>
                </c:pt>
                <c:pt idx="9632">
                  <c:v>Las Vegas Kaartspel</c:v>
                </c:pt>
                <c:pt idx="9633">
                  <c:v>Chariot Race</c:v>
                </c:pt>
                <c:pt idx="9634">
                  <c:v>7 Wonders</c:v>
                </c:pt>
                <c:pt idx="9635">
                  <c:v>Kilt Castle</c:v>
                </c:pt>
                <c:pt idx="9636">
                  <c:v>Dominion </c:v>
                </c:pt>
                <c:pt idx="9637">
                  <c:v>Broom Service Kaartspel</c:v>
                </c:pt>
                <c:pt idx="9638">
                  <c:v>Splendor</c:v>
                </c:pt>
                <c:pt idx="9639">
                  <c:v>Splendor</c:v>
                </c:pt>
                <c:pt idx="9640">
                  <c:v>Splendor</c:v>
                </c:pt>
                <c:pt idx="9641">
                  <c:v>Kilt Castle</c:v>
                </c:pt>
                <c:pt idx="9642">
                  <c:v>Splendor</c:v>
                </c:pt>
                <c:pt idx="9643">
                  <c:v>7 Wonders</c:v>
                </c:pt>
                <c:pt idx="9644">
                  <c:v>7 Wonders</c:v>
                </c:pt>
                <c:pt idx="9645">
                  <c:v>7 Wonders</c:v>
                </c:pt>
                <c:pt idx="9646">
                  <c:v>Trans Europa</c:v>
                </c:pt>
                <c:pt idx="9647">
                  <c:v>Splendor</c:v>
                </c:pt>
                <c:pt idx="9648">
                  <c:v>Splendor</c:v>
                </c:pt>
                <c:pt idx="9649">
                  <c:v>Linko</c:v>
                </c:pt>
                <c:pt idx="9650">
                  <c:v>Las Vegas Kaartspel</c:v>
                </c:pt>
                <c:pt idx="9651">
                  <c:v>7 Wonders</c:v>
                </c:pt>
                <c:pt idx="9652">
                  <c:v>Las Vegas Kaartspel</c:v>
                </c:pt>
                <c:pt idx="9653">
                  <c:v>Splendor</c:v>
                </c:pt>
                <c:pt idx="9654">
                  <c:v>Splendor</c:v>
                </c:pt>
                <c:pt idx="9655">
                  <c:v>Splendor</c:v>
                </c:pt>
                <c:pt idx="9656">
                  <c:v>Linko</c:v>
                </c:pt>
                <c:pt idx="9657">
                  <c:v>Kilt Castle</c:v>
                </c:pt>
                <c:pt idx="9658">
                  <c:v>Dominion </c:v>
                </c:pt>
                <c:pt idx="9659">
                  <c:v>Splendor</c:v>
                </c:pt>
                <c:pt idx="9660">
                  <c:v>Splendor</c:v>
                </c:pt>
                <c:pt idx="9661">
                  <c:v>Splendor</c:v>
                </c:pt>
                <c:pt idx="9662">
                  <c:v>Kilt Castle</c:v>
                </c:pt>
                <c:pt idx="9663">
                  <c:v>Las Vegas Kaartspel</c:v>
                </c:pt>
                <c:pt idx="9664">
                  <c:v>Splendor</c:v>
                </c:pt>
                <c:pt idx="9665">
                  <c:v>Dominion </c:v>
                </c:pt>
                <c:pt idx="9666">
                  <c:v>7 Wonders</c:v>
                </c:pt>
                <c:pt idx="9667">
                  <c:v>7 Wonders</c:v>
                </c:pt>
                <c:pt idx="9668">
                  <c:v>Dominion </c:v>
                </c:pt>
                <c:pt idx="9669">
                  <c:v>Dominion </c:v>
                </c:pt>
                <c:pt idx="9670">
                  <c:v>Carcassonne</c:v>
                </c:pt>
                <c:pt idx="9671">
                  <c:v>Splendor</c:v>
                </c:pt>
                <c:pt idx="9672">
                  <c:v>Kilt Castle</c:v>
                </c:pt>
                <c:pt idx="9673">
                  <c:v>Splendor</c:v>
                </c:pt>
                <c:pt idx="9674">
                  <c:v>Splendor</c:v>
                </c:pt>
                <c:pt idx="9675">
                  <c:v>Chariot Race</c:v>
                </c:pt>
                <c:pt idx="9676">
                  <c:v>Splendor</c:v>
                </c:pt>
                <c:pt idx="9677">
                  <c:v>Cartagena</c:v>
                </c:pt>
                <c:pt idx="9678">
                  <c:v>Splendor</c:v>
                </c:pt>
                <c:pt idx="9679">
                  <c:v>Las Vegas Kaartspel</c:v>
                </c:pt>
                <c:pt idx="9680">
                  <c:v>Dominion </c:v>
                </c:pt>
                <c:pt idx="9681">
                  <c:v>Splendor</c:v>
                </c:pt>
                <c:pt idx="9682">
                  <c:v>Camel Up</c:v>
                </c:pt>
                <c:pt idx="9683">
                  <c:v>Splendor</c:v>
                </c:pt>
                <c:pt idx="9684">
                  <c:v>Kilt Castle</c:v>
                </c:pt>
                <c:pt idx="9685">
                  <c:v>Cartagena</c:v>
                </c:pt>
                <c:pt idx="9686">
                  <c:v>Cartagena</c:v>
                </c:pt>
                <c:pt idx="9687">
                  <c:v>Dominion </c:v>
                </c:pt>
                <c:pt idx="9688">
                  <c:v>Dominion </c:v>
                </c:pt>
                <c:pt idx="9689">
                  <c:v>Dominion </c:v>
                </c:pt>
                <c:pt idx="9690">
                  <c:v>Cartagena</c:v>
                </c:pt>
                <c:pt idx="9691">
                  <c:v>Cartagena</c:v>
                </c:pt>
                <c:pt idx="9692">
                  <c:v>Trans Europa</c:v>
                </c:pt>
                <c:pt idx="9693">
                  <c:v>Kilt Castle</c:v>
                </c:pt>
                <c:pt idx="9694">
                  <c:v>Cartagena</c:v>
                </c:pt>
                <c:pt idx="9695">
                  <c:v>7 Wonders</c:v>
                </c:pt>
                <c:pt idx="9696">
                  <c:v>Carcassonne</c:v>
                </c:pt>
                <c:pt idx="9697">
                  <c:v>Las Vegas Kaartspel</c:v>
                </c:pt>
                <c:pt idx="9698">
                  <c:v>Dominion </c:v>
                </c:pt>
                <c:pt idx="9699">
                  <c:v>Splendor</c:v>
                </c:pt>
                <c:pt idx="9700">
                  <c:v>7 Wonders</c:v>
                </c:pt>
                <c:pt idx="9701">
                  <c:v>7 Wonders</c:v>
                </c:pt>
                <c:pt idx="9702">
                  <c:v>Chariot Race</c:v>
                </c:pt>
                <c:pt idx="9703">
                  <c:v>Camel Up</c:v>
                </c:pt>
                <c:pt idx="9704">
                  <c:v>Las Vegas Kaartspel</c:v>
                </c:pt>
                <c:pt idx="9705">
                  <c:v>Chariot Race</c:v>
                </c:pt>
                <c:pt idx="9706">
                  <c:v/>
                </c:pt>
                <c:pt idx="9707">
                  <c:v>7 Wonders</c:v>
                </c:pt>
                <c:pt idx="9708">
                  <c:v>Kilt Castle</c:v>
                </c:pt>
                <c:pt idx="9709">
                  <c:v>Dominion </c:v>
                </c:pt>
                <c:pt idx="9710">
                  <c:v>Splendor</c:v>
                </c:pt>
                <c:pt idx="9711">
                  <c:v>Kilt Castle</c:v>
                </c:pt>
                <c:pt idx="9712">
                  <c:v>Splendor</c:v>
                </c:pt>
                <c:pt idx="9713">
                  <c:v>7 Wonders</c:v>
                </c:pt>
                <c:pt idx="9714">
                  <c:v>7 Wonders</c:v>
                </c:pt>
                <c:pt idx="9715">
                  <c:v>Camel Up</c:v>
                </c:pt>
                <c:pt idx="9716">
                  <c:v>Broom Service Kaartspel</c:v>
                </c:pt>
                <c:pt idx="9717">
                  <c:v>Broom Service Kaartspel</c:v>
                </c:pt>
                <c:pt idx="9718">
                  <c:v/>
                </c:pt>
                <c:pt idx="9719">
                  <c:v>Splendor</c:v>
                </c:pt>
                <c:pt idx="9720">
                  <c:v/>
                </c:pt>
                <c:pt idx="9721">
                  <c:v>Camel Up</c:v>
                </c:pt>
                <c:pt idx="9722">
                  <c:v>Las Vegas Kaartspel</c:v>
                </c:pt>
                <c:pt idx="9723">
                  <c:v>Las Vegas Kaartspel</c:v>
                </c:pt>
                <c:pt idx="9724">
                  <c:v>7 Wonders</c:v>
                </c:pt>
                <c:pt idx="9725">
                  <c:v>7 Wonders</c:v>
                </c:pt>
                <c:pt idx="9726">
                  <c:v>Camel Up</c:v>
                </c:pt>
                <c:pt idx="9727">
                  <c:v>7 Wonders</c:v>
                </c:pt>
                <c:pt idx="9728">
                  <c:v>Chariot Race</c:v>
                </c:pt>
                <c:pt idx="9729">
                  <c:v>Splendor</c:v>
                </c:pt>
                <c:pt idx="9730">
                  <c:v>7 Wonders</c:v>
                </c:pt>
                <c:pt idx="9731">
                  <c:v>Splendor</c:v>
                </c:pt>
                <c:pt idx="9732">
                  <c:v>Dominion </c:v>
                </c:pt>
                <c:pt idx="9733">
                  <c:v/>
                </c:pt>
                <c:pt idx="9734">
                  <c:v>Carcassonne</c:v>
                </c:pt>
                <c:pt idx="9735">
                  <c:v>Splendor</c:v>
                </c:pt>
                <c:pt idx="9736">
                  <c:v>7 Wonders</c:v>
                </c:pt>
                <c:pt idx="9737">
                  <c:v>Dominion </c:v>
                </c:pt>
                <c:pt idx="9738">
                  <c:v>Camel Up</c:v>
                </c:pt>
                <c:pt idx="9739">
                  <c:v>Camel Up</c:v>
                </c:pt>
                <c:pt idx="9740">
                  <c:v/>
                </c:pt>
                <c:pt idx="9741">
                  <c:v/>
                </c:pt>
                <c:pt idx="9742">
                  <c:v/>
                </c:pt>
                <c:pt idx="9743">
                  <c:v/>
                </c:pt>
                <c:pt idx="9744">
                  <c:v/>
                </c:pt>
                <c:pt idx="9745">
                  <c:v/>
                </c:pt>
                <c:pt idx="9746">
                  <c:v/>
                </c:pt>
                <c:pt idx="9747">
                  <c:v/>
                </c:pt>
                <c:pt idx="9748">
                  <c:v/>
                </c:pt>
                <c:pt idx="9749">
                  <c:v/>
                </c:pt>
                <c:pt idx="9750">
                  <c:v/>
                </c:pt>
                <c:pt idx="9751">
                  <c:v/>
                </c:pt>
                <c:pt idx="9752">
                  <c:v/>
                </c:pt>
                <c:pt idx="9753">
                  <c:v/>
                </c:pt>
                <c:pt idx="9754">
                  <c:v/>
                </c:pt>
                <c:pt idx="9755">
                  <c:v/>
                </c:pt>
                <c:pt idx="9756">
                  <c:v/>
                </c:pt>
                <c:pt idx="9757">
                  <c:v/>
                </c:pt>
                <c:pt idx="9758">
                  <c:v/>
                </c:pt>
                <c:pt idx="9759">
                  <c:v/>
                </c:pt>
                <c:pt idx="9760">
                  <c:v/>
                </c:pt>
                <c:pt idx="9761">
                  <c:v/>
                </c:pt>
                <c:pt idx="9762">
                  <c:v/>
                </c:pt>
                <c:pt idx="9763">
                  <c:v/>
                </c:pt>
                <c:pt idx="9764">
                  <c:v/>
                </c:pt>
                <c:pt idx="9765">
                  <c:v/>
                </c:pt>
                <c:pt idx="9766">
                  <c:v/>
                </c:pt>
                <c:pt idx="9767">
                  <c:v/>
                </c:pt>
                <c:pt idx="9768">
                  <c:v/>
                </c:pt>
                <c:pt idx="9769">
                  <c:v/>
                </c:pt>
                <c:pt idx="9770">
                  <c:v/>
                </c:pt>
                <c:pt idx="9771">
                  <c:v/>
                </c:pt>
                <c:pt idx="9772">
                  <c:v/>
                </c:pt>
                <c:pt idx="9773">
                  <c:v/>
                </c:pt>
                <c:pt idx="9774">
                  <c:v/>
                </c:pt>
                <c:pt idx="9775">
                  <c:v/>
                </c:pt>
                <c:pt idx="9776">
                  <c:v/>
                </c:pt>
                <c:pt idx="9777">
                  <c:v/>
                </c:pt>
                <c:pt idx="9778">
                  <c:v/>
                </c:pt>
                <c:pt idx="9779">
                  <c:v/>
                </c:pt>
                <c:pt idx="9780">
                  <c:v/>
                </c:pt>
                <c:pt idx="9781">
                  <c:v/>
                </c:pt>
                <c:pt idx="9782">
                  <c:v/>
                </c:pt>
                <c:pt idx="9783">
                  <c:v/>
                </c:pt>
                <c:pt idx="9784">
                  <c:v/>
                </c:pt>
                <c:pt idx="9785">
                  <c:v/>
                </c:pt>
                <c:pt idx="9786">
                  <c:v/>
                </c:pt>
                <c:pt idx="9787">
                  <c:v/>
                </c:pt>
                <c:pt idx="9788">
                  <c:v/>
                </c:pt>
                <c:pt idx="9789">
                  <c:v/>
                </c:pt>
                <c:pt idx="9790">
                  <c:v/>
                </c:pt>
                <c:pt idx="9791">
                  <c:v/>
                </c:pt>
                <c:pt idx="9792">
                  <c:v/>
                </c:pt>
                <c:pt idx="9793">
                  <c:v/>
                </c:pt>
                <c:pt idx="9794">
                  <c:v/>
                </c:pt>
                <c:pt idx="9795">
                  <c:v/>
                </c:pt>
                <c:pt idx="9796">
                  <c:v/>
                </c:pt>
                <c:pt idx="9797">
                  <c:v/>
                </c:pt>
                <c:pt idx="9798">
                  <c:v/>
                </c:pt>
                <c:pt idx="9799">
                  <c:v/>
                </c:pt>
                <c:pt idx="9800">
                  <c:v/>
                </c:pt>
                <c:pt idx="9801">
                  <c:v/>
                </c:pt>
                <c:pt idx="9802">
                  <c:v/>
                </c:pt>
                <c:pt idx="9803">
                  <c:v/>
                </c:pt>
                <c:pt idx="9804">
                  <c:v/>
                </c:pt>
                <c:pt idx="9805">
                  <c:v/>
                </c:pt>
                <c:pt idx="9806">
                  <c:v/>
                </c:pt>
                <c:pt idx="9807">
                  <c:v/>
                </c:pt>
                <c:pt idx="9808">
                  <c:v/>
                </c:pt>
                <c:pt idx="9809">
                  <c:v/>
                </c:pt>
                <c:pt idx="9810">
                  <c:v/>
                </c:pt>
                <c:pt idx="9811">
                  <c:v/>
                </c:pt>
                <c:pt idx="9812">
                  <c:v/>
                </c:pt>
                <c:pt idx="9813">
                  <c:v/>
                </c:pt>
                <c:pt idx="9814">
                  <c:v/>
                </c:pt>
                <c:pt idx="9815">
                  <c:v/>
                </c:pt>
                <c:pt idx="9816">
                  <c:v/>
                </c:pt>
                <c:pt idx="9817">
                  <c:v/>
                </c:pt>
                <c:pt idx="9818">
                  <c:v/>
                </c:pt>
                <c:pt idx="9819">
                  <c:v/>
                </c:pt>
                <c:pt idx="9820">
                  <c:v/>
                </c:pt>
                <c:pt idx="9821">
                  <c:v/>
                </c:pt>
                <c:pt idx="9822">
                  <c:v/>
                </c:pt>
                <c:pt idx="9823">
                  <c:v/>
                </c:pt>
                <c:pt idx="9824">
                  <c:v/>
                </c:pt>
                <c:pt idx="9825">
                  <c:v/>
                </c:pt>
                <c:pt idx="9826">
                  <c:v/>
                </c:pt>
                <c:pt idx="9827">
                  <c:v/>
                </c:pt>
                <c:pt idx="9828">
                  <c:v/>
                </c:pt>
                <c:pt idx="9829">
                  <c:v/>
                </c:pt>
                <c:pt idx="9830">
                  <c:v/>
                </c:pt>
                <c:pt idx="9831">
                  <c:v/>
                </c:pt>
                <c:pt idx="9832">
                  <c:v/>
                </c:pt>
                <c:pt idx="9833">
                  <c:v/>
                </c:pt>
                <c:pt idx="9834">
                  <c:v/>
                </c:pt>
                <c:pt idx="9835">
                  <c:v/>
                </c:pt>
                <c:pt idx="9836">
                  <c:v/>
                </c:pt>
                <c:pt idx="9837">
                  <c:v/>
                </c:pt>
                <c:pt idx="9838">
                  <c:v/>
                </c:pt>
                <c:pt idx="9839">
                  <c:v/>
                </c:pt>
                <c:pt idx="9840">
                  <c:v/>
                </c:pt>
                <c:pt idx="9841">
                  <c:v/>
                </c:pt>
                <c:pt idx="9842">
                  <c:v/>
                </c:pt>
                <c:pt idx="9843">
                  <c:v/>
                </c:pt>
                <c:pt idx="9844">
                  <c:v/>
                </c:pt>
                <c:pt idx="9845">
                  <c:v/>
                </c:pt>
                <c:pt idx="9846">
                  <c:v/>
                </c:pt>
                <c:pt idx="9847">
                  <c:v/>
                </c:pt>
                <c:pt idx="9848">
                  <c:v/>
                </c:pt>
                <c:pt idx="9849">
                  <c:v/>
                </c:pt>
                <c:pt idx="9850">
                  <c:v/>
                </c:pt>
                <c:pt idx="9851">
                  <c:v/>
                </c:pt>
                <c:pt idx="9852">
                  <c:v/>
                </c:pt>
                <c:pt idx="9853">
                  <c:v/>
                </c:pt>
                <c:pt idx="9854">
                  <c:v/>
                </c:pt>
                <c:pt idx="9855">
                  <c:v/>
                </c:pt>
                <c:pt idx="9856">
                  <c:v/>
                </c:pt>
                <c:pt idx="9857">
                  <c:v/>
                </c:pt>
                <c:pt idx="9858">
                  <c:v/>
                </c:pt>
                <c:pt idx="9859">
                  <c:v/>
                </c:pt>
                <c:pt idx="9860">
                  <c:v/>
                </c:pt>
                <c:pt idx="9861">
                  <c:v/>
                </c:pt>
                <c:pt idx="9862">
                  <c:v/>
                </c:pt>
                <c:pt idx="9863">
                  <c:v/>
                </c:pt>
                <c:pt idx="9864">
                  <c:v/>
                </c:pt>
                <c:pt idx="9865">
                  <c:v/>
                </c:pt>
                <c:pt idx="9866">
                  <c:v/>
                </c:pt>
                <c:pt idx="9867">
                  <c:v/>
                </c:pt>
                <c:pt idx="9868">
                  <c:v/>
                </c:pt>
                <c:pt idx="9869">
                  <c:v/>
                </c:pt>
                <c:pt idx="9870">
                  <c:v/>
                </c:pt>
                <c:pt idx="9871">
                  <c:v/>
                </c:pt>
                <c:pt idx="9872">
                  <c:v/>
                </c:pt>
                <c:pt idx="9873">
                  <c:v/>
                </c:pt>
                <c:pt idx="9874">
                  <c:v/>
                </c:pt>
                <c:pt idx="9875">
                  <c:v/>
                </c:pt>
                <c:pt idx="9876">
                  <c:v/>
                </c:pt>
                <c:pt idx="9877">
                  <c:v/>
                </c:pt>
                <c:pt idx="9878">
                  <c:v/>
                </c:pt>
                <c:pt idx="9879">
                  <c:v/>
                </c:pt>
                <c:pt idx="9880">
                  <c:v/>
                </c:pt>
                <c:pt idx="9881">
                  <c:v/>
                </c:pt>
                <c:pt idx="9882">
                  <c:v/>
                </c:pt>
                <c:pt idx="9883">
                  <c:v/>
                </c:pt>
                <c:pt idx="9884">
                  <c:v/>
                </c:pt>
                <c:pt idx="9885">
                  <c:v/>
                </c:pt>
                <c:pt idx="9886">
                  <c:v/>
                </c:pt>
                <c:pt idx="9887">
                  <c:v/>
                </c:pt>
                <c:pt idx="9888">
                  <c:v/>
                </c:pt>
                <c:pt idx="9889">
                  <c:v/>
                </c:pt>
                <c:pt idx="9890">
                  <c:v/>
                </c:pt>
                <c:pt idx="9891">
                  <c:v/>
                </c:pt>
                <c:pt idx="9892">
                  <c:v/>
                </c:pt>
                <c:pt idx="9893">
                  <c:v/>
                </c:pt>
                <c:pt idx="9894">
                  <c:v/>
                </c:pt>
                <c:pt idx="9895">
                  <c:v/>
                </c:pt>
                <c:pt idx="9896">
                  <c:v/>
                </c:pt>
                <c:pt idx="9897">
                  <c:v/>
                </c:pt>
                <c:pt idx="9898">
                  <c:v/>
                </c:pt>
                <c:pt idx="9899">
                  <c:v/>
                </c:pt>
                <c:pt idx="9900">
                  <c:v/>
                </c:pt>
                <c:pt idx="9901">
                  <c:v/>
                </c:pt>
                <c:pt idx="9902">
                  <c:v/>
                </c:pt>
                <c:pt idx="9903">
                  <c:v/>
                </c:pt>
                <c:pt idx="9904">
                  <c:v/>
                </c:pt>
                <c:pt idx="9905">
                  <c:v/>
                </c:pt>
                <c:pt idx="9906">
                  <c:v/>
                </c:pt>
                <c:pt idx="9907">
                  <c:v/>
                </c:pt>
                <c:pt idx="9908">
                  <c:v/>
                </c:pt>
                <c:pt idx="9909">
                  <c:v/>
                </c:pt>
                <c:pt idx="9910">
                  <c:v/>
                </c:pt>
                <c:pt idx="9911">
                  <c:v/>
                </c:pt>
                <c:pt idx="9912">
                  <c:v/>
                </c:pt>
                <c:pt idx="9913">
                  <c:v/>
                </c:pt>
                <c:pt idx="9914">
                  <c:v/>
                </c:pt>
                <c:pt idx="9915">
                  <c:v/>
                </c:pt>
                <c:pt idx="9916">
                  <c:v/>
                </c:pt>
                <c:pt idx="9917">
                  <c:v/>
                </c:pt>
                <c:pt idx="9918">
                  <c:v/>
                </c:pt>
                <c:pt idx="9919">
                  <c:v/>
                </c:pt>
                <c:pt idx="9920">
                  <c:v/>
                </c:pt>
                <c:pt idx="9921">
                  <c:v/>
                </c:pt>
                <c:pt idx="9922">
                  <c:v/>
                </c:pt>
                <c:pt idx="9923">
                  <c:v/>
                </c:pt>
                <c:pt idx="9924">
                  <c:v/>
                </c:pt>
                <c:pt idx="9925">
                  <c:v/>
                </c:pt>
                <c:pt idx="9926">
                  <c:v/>
                </c:pt>
                <c:pt idx="9927">
                  <c:v/>
                </c:pt>
                <c:pt idx="9928">
                  <c:v/>
                </c:pt>
                <c:pt idx="9929">
                  <c:v/>
                </c:pt>
                <c:pt idx="9930">
                  <c:v/>
                </c:pt>
                <c:pt idx="9931">
                  <c:v/>
                </c:pt>
                <c:pt idx="9932">
                  <c:v/>
                </c:pt>
                <c:pt idx="9933">
                  <c:v/>
                </c:pt>
                <c:pt idx="9934">
                  <c:v/>
                </c:pt>
                <c:pt idx="9935">
                  <c:v/>
                </c:pt>
                <c:pt idx="9936">
                  <c:v/>
                </c:pt>
                <c:pt idx="9937">
                  <c:v/>
                </c:pt>
                <c:pt idx="9938">
                  <c:v/>
                </c:pt>
                <c:pt idx="9939">
                  <c:v/>
                </c:pt>
                <c:pt idx="9940">
                  <c:v/>
                </c:pt>
                <c:pt idx="9941">
                  <c:v/>
                </c:pt>
                <c:pt idx="9942">
                  <c:v/>
                </c:pt>
                <c:pt idx="9943">
                  <c:v/>
                </c:pt>
                <c:pt idx="9944">
                  <c:v/>
                </c:pt>
                <c:pt idx="9945">
                  <c:v/>
                </c:pt>
                <c:pt idx="9946">
                  <c:v/>
                </c:pt>
                <c:pt idx="9947">
                  <c:v/>
                </c:pt>
                <c:pt idx="9948">
                  <c:v/>
                </c:pt>
                <c:pt idx="9949">
                  <c:v/>
                </c:pt>
                <c:pt idx="9950">
                  <c:v/>
                </c:pt>
                <c:pt idx="9951">
                  <c:v/>
                </c:pt>
                <c:pt idx="9952">
                  <c:v/>
                </c:pt>
                <c:pt idx="9953">
                  <c:v/>
                </c:pt>
                <c:pt idx="9954">
                  <c:v/>
                </c:pt>
                <c:pt idx="9955">
                  <c:v/>
                </c:pt>
                <c:pt idx="9956">
                  <c:v/>
                </c:pt>
                <c:pt idx="9957">
                  <c:v/>
                </c:pt>
                <c:pt idx="9958">
                  <c:v/>
                </c:pt>
                <c:pt idx="9959">
                  <c:v/>
                </c:pt>
                <c:pt idx="9960">
                  <c:v/>
                </c:pt>
                <c:pt idx="9961">
                  <c:v/>
                </c:pt>
                <c:pt idx="9962">
                  <c:v/>
                </c:pt>
                <c:pt idx="9963">
                  <c:v/>
                </c:pt>
                <c:pt idx="9964">
                  <c:v/>
                </c:pt>
                <c:pt idx="9965">
                  <c:v/>
                </c:pt>
                <c:pt idx="9966">
                  <c:v/>
                </c:pt>
                <c:pt idx="9967">
                  <c:v/>
                </c:pt>
                <c:pt idx="9968">
                  <c:v/>
                </c:pt>
                <c:pt idx="9969">
                  <c:v/>
                </c:pt>
                <c:pt idx="9970">
                  <c:v/>
                </c:pt>
                <c:pt idx="9971">
                  <c:v/>
                </c:pt>
                <c:pt idx="9972">
                  <c:v/>
                </c:pt>
                <c:pt idx="9973">
                  <c:v/>
                </c:pt>
                <c:pt idx="9974">
                  <c:v/>
                </c:pt>
                <c:pt idx="9975">
                  <c:v/>
                </c:pt>
                <c:pt idx="9976">
                  <c:v/>
                </c:pt>
                <c:pt idx="9977">
                  <c:v/>
                </c:pt>
                <c:pt idx="9978">
                  <c:v/>
                </c:pt>
                <c:pt idx="9979">
                  <c:v/>
                </c:pt>
                <c:pt idx="9980">
                  <c:v/>
                </c:pt>
                <c:pt idx="9981">
                  <c:v/>
                </c:pt>
                <c:pt idx="9982">
                  <c:v/>
                </c:pt>
                <c:pt idx="9983">
                  <c:v/>
                </c:pt>
                <c:pt idx="9984">
                  <c:v/>
                </c:pt>
                <c:pt idx="9985">
                  <c:v/>
                </c:pt>
                <c:pt idx="9986">
                  <c:v/>
                </c:pt>
                <c:pt idx="9987">
                  <c:v/>
                </c:pt>
                <c:pt idx="9988">
                  <c:v/>
                </c:pt>
                <c:pt idx="9989">
                  <c:v/>
                </c:pt>
                <c:pt idx="9990">
                  <c:v/>
                </c:pt>
                <c:pt idx="9991">
                  <c:v/>
                </c:pt>
                <c:pt idx="9992">
                  <c:v/>
                </c:pt>
                <c:pt idx="9993">
                  <c:v/>
                </c:pt>
                <c:pt idx="9994">
                  <c:v/>
                </c:pt>
                <c:pt idx="9995">
                  <c:v/>
                </c:pt>
                <c:pt idx="9996">
                  <c:v/>
                </c:pt>
                <c:pt idx="9997">
                  <c:v/>
                </c:pt>
                <c:pt idx="9998">
                  <c:v/>
                </c:pt>
                <c:pt idx="9999">
                  <c:v/>
                </c:pt>
                <c:pt idx="10000">
                  <c:v/>
                </c:pt>
                <c:pt idx="10001">
                  <c:v/>
                </c:pt>
                <c:pt idx="10002">
                  <c:v/>
                </c:pt>
                <c:pt idx="10003">
                  <c:v/>
                </c:pt>
                <c:pt idx="10004">
                  <c:v/>
                </c:pt>
                <c:pt idx="10005">
                  <c:v/>
                </c:pt>
                <c:pt idx="10006">
                  <c:v/>
                </c:pt>
                <c:pt idx="10007">
                  <c:v/>
                </c:pt>
                <c:pt idx="10008">
                  <c:v/>
                </c:pt>
                <c:pt idx="10009">
                  <c:v/>
                </c:pt>
                <c:pt idx="10010">
                  <c:v/>
                </c:pt>
                <c:pt idx="10011">
                  <c:v/>
                </c:pt>
                <c:pt idx="10012">
                  <c:v/>
                </c:pt>
                <c:pt idx="10013">
                  <c:v/>
                </c:pt>
                <c:pt idx="10014">
                  <c:v/>
                </c:pt>
                <c:pt idx="10015">
                  <c:v/>
                </c:pt>
                <c:pt idx="10016">
                  <c:v/>
                </c:pt>
                <c:pt idx="10017">
                  <c:v/>
                </c:pt>
                <c:pt idx="10018">
                  <c:v/>
                </c:pt>
                <c:pt idx="10019">
                  <c:v/>
                </c:pt>
                <c:pt idx="10020">
                  <c:v/>
                </c:pt>
                <c:pt idx="10021">
                  <c:v/>
                </c:pt>
                <c:pt idx="10022">
                  <c:v/>
                </c:pt>
                <c:pt idx="10023">
                  <c:v/>
                </c:pt>
                <c:pt idx="10024">
                  <c:v/>
                </c:pt>
                <c:pt idx="10025">
                  <c:v/>
                </c:pt>
                <c:pt idx="10026">
                  <c:v/>
                </c:pt>
                <c:pt idx="10027">
                  <c:v/>
                </c:pt>
                <c:pt idx="10028">
                  <c:v/>
                </c:pt>
                <c:pt idx="10029">
                  <c:v/>
                </c:pt>
                <c:pt idx="10030">
                  <c:v/>
                </c:pt>
                <c:pt idx="10031">
                  <c:v/>
                </c:pt>
                <c:pt idx="10032">
                  <c:v/>
                </c:pt>
                <c:pt idx="10033">
                  <c:v/>
                </c:pt>
                <c:pt idx="10034">
                  <c:v/>
                </c:pt>
                <c:pt idx="10035">
                  <c:v/>
                </c:pt>
                <c:pt idx="10036">
                  <c:v/>
                </c:pt>
                <c:pt idx="10037">
                  <c:v/>
                </c:pt>
                <c:pt idx="10038">
                  <c:v/>
                </c:pt>
                <c:pt idx="10039">
                  <c:v/>
                </c:pt>
                <c:pt idx="10040">
                  <c:v/>
                </c:pt>
                <c:pt idx="10041">
                  <c:v/>
                </c:pt>
                <c:pt idx="10042">
                  <c:v/>
                </c:pt>
                <c:pt idx="10043">
                  <c:v/>
                </c:pt>
                <c:pt idx="10044">
                  <c:v/>
                </c:pt>
                <c:pt idx="10045">
                  <c:v/>
                </c:pt>
                <c:pt idx="10046">
                  <c:v/>
                </c:pt>
                <c:pt idx="10047">
                  <c:v/>
                </c:pt>
                <c:pt idx="10048">
                  <c:v/>
                </c:pt>
                <c:pt idx="10049">
                  <c:v/>
                </c:pt>
                <c:pt idx="10050">
                  <c:v/>
                </c:pt>
                <c:pt idx="10051">
                  <c:v/>
                </c:pt>
                <c:pt idx="10052">
                  <c:v/>
                </c:pt>
                <c:pt idx="10053">
                  <c:v/>
                </c:pt>
                <c:pt idx="10054">
                  <c:v/>
                </c:pt>
                <c:pt idx="10055">
                  <c:v/>
                </c:pt>
                <c:pt idx="10056">
                  <c:v/>
                </c:pt>
                <c:pt idx="10057">
                  <c:v/>
                </c:pt>
                <c:pt idx="10058">
                  <c:v/>
                </c:pt>
                <c:pt idx="10059">
                  <c:v/>
                </c:pt>
                <c:pt idx="10060">
                  <c:v/>
                </c:pt>
                <c:pt idx="10061">
                  <c:v/>
                </c:pt>
                <c:pt idx="10062">
                  <c:v/>
                </c:pt>
                <c:pt idx="10063">
                  <c:v/>
                </c:pt>
                <c:pt idx="10064">
                  <c:v/>
                </c:pt>
                <c:pt idx="10065">
                  <c:v/>
                </c:pt>
                <c:pt idx="10066">
                  <c:v/>
                </c:pt>
                <c:pt idx="10067">
                  <c:v/>
                </c:pt>
                <c:pt idx="10068">
                  <c:v/>
                </c:pt>
                <c:pt idx="10069">
                  <c:v/>
                </c:pt>
                <c:pt idx="10070">
                  <c:v/>
                </c:pt>
                <c:pt idx="10071">
                  <c:v/>
                </c:pt>
                <c:pt idx="10072">
                  <c:v/>
                </c:pt>
                <c:pt idx="10073">
                  <c:v/>
                </c:pt>
                <c:pt idx="10074">
                  <c:v/>
                </c:pt>
                <c:pt idx="10075">
                  <c:v/>
                </c:pt>
                <c:pt idx="10076">
                  <c:v/>
                </c:pt>
                <c:pt idx="10077">
                  <c:v/>
                </c:pt>
                <c:pt idx="10078">
                  <c:v/>
                </c:pt>
                <c:pt idx="10079">
                  <c:v/>
                </c:pt>
                <c:pt idx="10080">
                  <c:v/>
                </c:pt>
                <c:pt idx="10081">
                  <c:v/>
                </c:pt>
                <c:pt idx="10082">
                  <c:v/>
                </c:pt>
                <c:pt idx="10083">
                  <c:v/>
                </c:pt>
                <c:pt idx="10084">
                  <c:v/>
                </c:pt>
                <c:pt idx="10085">
                  <c:v/>
                </c:pt>
                <c:pt idx="10086">
                  <c:v/>
                </c:pt>
                <c:pt idx="10087">
                  <c:v/>
                </c:pt>
                <c:pt idx="10088">
                  <c:v/>
                </c:pt>
                <c:pt idx="10089">
                  <c:v/>
                </c:pt>
                <c:pt idx="10090">
                  <c:v/>
                </c:pt>
                <c:pt idx="10091">
                  <c:v/>
                </c:pt>
                <c:pt idx="10092">
                  <c:v/>
                </c:pt>
                <c:pt idx="10093">
                  <c:v/>
                </c:pt>
                <c:pt idx="10094">
                  <c:v/>
                </c:pt>
                <c:pt idx="10095">
                  <c:v/>
                </c:pt>
                <c:pt idx="10096">
                  <c:v/>
                </c:pt>
                <c:pt idx="10097">
                  <c:v/>
                </c:pt>
                <c:pt idx="10098">
                  <c:v/>
                </c:pt>
                <c:pt idx="10099">
                  <c:v/>
                </c:pt>
                <c:pt idx="10100">
                  <c:v/>
                </c:pt>
                <c:pt idx="10101">
                  <c:v/>
                </c:pt>
                <c:pt idx="10102">
                  <c:v/>
                </c:pt>
                <c:pt idx="10103">
                  <c:v/>
                </c:pt>
                <c:pt idx="10104">
                  <c:v/>
                </c:pt>
                <c:pt idx="10105">
                  <c:v/>
                </c:pt>
                <c:pt idx="10106">
                  <c:v/>
                </c:pt>
                <c:pt idx="10107">
                  <c:v/>
                </c:pt>
                <c:pt idx="10108">
                  <c:v/>
                </c:pt>
                <c:pt idx="10109">
                  <c:v/>
                </c:pt>
                <c:pt idx="10110">
                  <c:v/>
                </c:pt>
                <c:pt idx="10111">
                  <c:v/>
                </c:pt>
                <c:pt idx="10112">
                  <c:v/>
                </c:pt>
                <c:pt idx="10113">
                  <c:v/>
                </c:pt>
                <c:pt idx="10114">
                  <c:v/>
                </c:pt>
                <c:pt idx="10115">
                  <c:v/>
                </c:pt>
                <c:pt idx="10116">
                  <c:v/>
                </c:pt>
                <c:pt idx="10117">
                  <c:v/>
                </c:pt>
                <c:pt idx="10118">
                  <c:v/>
                </c:pt>
                <c:pt idx="10119">
                  <c:v/>
                </c:pt>
                <c:pt idx="10120">
                  <c:v/>
                </c:pt>
                <c:pt idx="10121">
                  <c:v/>
                </c:pt>
                <c:pt idx="10122">
                  <c:v/>
                </c:pt>
                <c:pt idx="10123">
                  <c:v/>
                </c:pt>
                <c:pt idx="10124">
                  <c:v/>
                </c:pt>
                <c:pt idx="10125">
                  <c:v/>
                </c:pt>
                <c:pt idx="10126">
                  <c:v/>
                </c:pt>
                <c:pt idx="10127">
                  <c:v/>
                </c:pt>
                <c:pt idx="10128">
                  <c:v/>
                </c:pt>
                <c:pt idx="10129">
                  <c:v/>
                </c:pt>
                <c:pt idx="10130">
                  <c:v/>
                </c:pt>
                <c:pt idx="10131">
                  <c:v/>
                </c:pt>
                <c:pt idx="10132">
                  <c:v/>
                </c:pt>
                <c:pt idx="10133">
                  <c:v/>
                </c:pt>
                <c:pt idx="10134">
                  <c:v/>
                </c:pt>
                <c:pt idx="10135">
                  <c:v/>
                </c:pt>
                <c:pt idx="10136">
                  <c:v/>
                </c:pt>
                <c:pt idx="10137">
                  <c:v/>
                </c:pt>
                <c:pt idx="10138">
                  <c:v/>
                </c:pt>
                <c:pt idx="10139">
                  <c:v/>
                </c:pt>
                <c:pt idx="10140">
                  <c:v/>
                </c:pt>
                <c:pt idx="10141">
                  <c:v/>
                </c:pt>
                <c:pt idx="10142">
                  <c:v/>
                </c:pt>
                <c:pt idx="10143">
                  <c:v/>
                </c:pt>
                <c:pt idx="10144">
                  <c:v/>
                </c:pt>
                <c:pt idx="10145">
                  <c:v/>
                </c:pt>
                <c:pt idx="10146">
                  <c:v/>
                </c:pt>
                <c:pt idx="10147">
                  <c:v/>
                </c:pt>
                <c:pt idx="10148">
                  <c:v/>
                </c:pt>
                <c:pt idx="10149">
                  <c:v/>
                </c:pt>
                <c:pt idx="10150">
                  <c:v/>
                </c:pt>
                <c:pt idx="10151">
                  <c:v/>
                </c:pt>
                <c:pt idx="10152">
                  <c:v/>
                </c:pt>
                <c:pt idx="10153">
                  <c:v/>
                </c:pt>
                <c:pt idx="10154">
                  <c:v/>
                </c:pt>
                <c:pt idx="10155">
                  <c:v/>
                </c:pt>
                <c:pt idx="10156">
                  <c:v/>
                </c:pt>
                <c:pt idx="10157">
                  <c:v/>
                </c:pt>
                <c:pt idx="10158">
                  <c:v/>
                </c:pt>
                <c:pt idx="10159">
                  <c:v/>
                </c:pt>
                <c:pt idx="10160">
                  <c:v/>
                </c:pt>
                <c:pt idx="10161">
                  <c:v/>
                </c:pt>
                <c:pt idx="10162">
                  <c:v/>
                </c:pt>
                <c:pt idx="10163">
                  <c:v/>
                </c:pt>
                <c:pt idx="10164">
                  <c:v/>
                </c:pt>
                <c:pt idx="10165">
                  <c:v/>
                </c:pt>
                <c:pt idx="10166">
                  <c:v/>
                </c:pt>
                <c:pt idx="10167">
                  <c:v/>
                </c:pt>
                <c:pt idx="10168">
                  <c:v/>
                </c:pt>
                <c:pt idx="10169">
                  <c:v/>
                </c:pt>
                <c:pt idx="10170">
                  <c:v/>
                </c:pt>
                <c:pt idx="10171">
                  <c:v/>
                </c:pt>
                <c:pt idx="10172">
                  <c:v/>
                </c:pt>
                <c:pt idx="10173">
                  <c:v/>
                </c:pt>
                <c:pt idx="10174">
                  <c:v/>
                </c:pt>
                <c:pt idx="10175">
                  <c:v/>
                </c:pt>
                <c:pt idx="10176">
                  <c:v/>
                </c:pt>
                <c:pt idx="10177">
                  <c:v/>
                </c:pt>
                <c:pt idx="10178">
                  <c:v/>
                </c:pt>
                <c:pt idx="10179">
                  <c:v/>
                </c:pt>
                <c:pt idx="10180">
                  <c:v/>
                </c:pt>
                <c:pt idx="10181">
                  <c:v/>
                </c:pt>
                <c:pt idx="10182">
                  <c:v/>
                </c:pt>
                <c:pt idx="10183">
                  <c:v/>
                </c:pt>
                <c:pt idx="10184">
                  <c:v/>
                </c:pt>
                <c:pt idx="10185">
                  <c:v/>
                </c:pt>
                <c:pt idx="10186">
                  <c:v/>
                </c:pt>
                <c:pt idx="10187">
                  <c:v/>
                </c:pt>
                <c:pt idx="10188">
                  <c:v/>
                </c:pt>
                <c:pt idx="10189">
                  <c:v/>
                </c:pt>
                <c:pt idx="10190">
                  <c:v/>
                </c:pt>
                <c:pt idx="10191">
                  <c:v/>
                </c:pt>
                <c:pt idx="10192">
                  <c:v/>
                </c:pt>
                <c:pt idx="10193">
                  <c:v/>
                </c:pt>
                <c:pt idx="10194">
                  <c:v/>
                </c:pt>
                <c:pt idx="10195">
                  <c:v/>
                </c:pt>
                <c:pt idx="10196">
                  <c:v/>
                </c:pt>
                <c:pt idx="10197">
                  <c:v/>
                </c:pt>
                <c:pt idx="10198">
                  <c:v/>
                </c:pt>
                <c:pt idx="10199">
                  <c:v/>
                </c:pt>
                <c:pt idx="10200">
                  <c:v>3</c:v>
                </c:pt>
                <c:pt idx="10201">
                  <c:v>1</c:v>
                </c:pt>
                <c:pt idx="10202">
                  <c:v>1</c:v>
                </c:pt>
                <c:pt idx="10203">
                  <c:v>1</c:v>
                </c:pt>
                <c:pt idx="10204">
                  <c:v>2</c:v>
                </c:pt>
                <c:pt idx="10205">
                  <c:v>8</c:v>
                </c:pt>
                <c:pt idx="10206">
                  <c:v>2</c:v>
                </c:pt>
                <c:pt idx="10207">
                  <c:v>1</c:v>
                </c:pt>
                <c:pt idx="10208">
                  <c:v>3</c:v>
                </c:pt>
                <c:pt idx="10209">
                  <c:v>1</c:v>
                </c:pt>
                <c:pt idx="10210">
                  <c:v>5</c:v>
                </c:pt>
                <c:pt idx="10211">
                  <c:v>3</c:v>
                </c:pt>
                <c:pt idx="10212">
                  <c:v>2</c:v>
                </c:pt>
                <c:pt idx="10213">
                  <c:v>6</c:v>
                </c:pt>
                <c:pt idx="10214">
                  <c:v>1</c:v>
                </c:pt>
                <c:pt idx="10215">
                  <c:v>1</c:v>
                </c:pt>
                <c:pt idx="10216">
                  <c:v>3</c:v>
                </c:pt>
                <c:pt idx="10217">
                  <c:v>1</c:v>
                </c:pt>
                <c:pt idx="10218">
                  <c:v>1</c:v>
                </c:pt>
                <c:pt idx="10219">
                  <c:v>2</c:v>
                </c:pt>
                <c:pt idx="10220">
                  <c:v>1</c:v>
                </c:pt>
                <c:pt idx="10221">
                  <c:v>1</c:v>
                </c:pt>
                <c:pt idx="10222">
                  <c:v>2</c:v>
                </c:pt>
                <c:pt idx="10223">
                  <c:v>1</c:v>
                </c:pt>
                <c:pt idx="10224">
                  <c:v>2</c:v>
                </c:pt>
                <c:pt idx="10225">
                  <c:v>3</c:v>
                </c:pt>
                <c:pt idx="10226">
                  <c:v>1</c:v>
                </c:pt>
                <c:pt idx="10227">
                  <c:v>3</c:v>
                </c:pt>
                <c:pt idx="10228">
                  <c:v>1</c:v>
                </c:pt>
                <c:pt idx="10229">
                  <c:v>3</c:v>
                </c:pt>
                <c:pt idx="10230">
                  <c:v>7</c:v>
                </c:pt>
                <c:pt idx="10231">
                  <c:v>1</c:v>
                </c:pt>
                <c:pt idx="10232">
                  <c:v>2</c:v>
                </c:pt>
                <c:pt idx="10233">
                  <c:v>1</c:v>
                </c:pt>
                <c:pt idx="10234">
                  <c:v>1</c:v>
                </c:pt>
                <c:pt idx="10235">
                  <c:v>3</c:v>
                </c:pt>
                <c:pt idx="10236">
                  <c:v>4</c:v>
                </c:pt>
                <c:pt idx="10237">
                  <c:v>1</c:v>
                </c:pt>
                <c:pt idx="10238">
                  <c:v>3</c:v>
                </c:pt>
                <c:pt idx="10239">
                  <c:v>7</c:v>
                </c:pt>
                <c:pt idx="10240">
                  <c:v>4</c:v>
                </c:pt>
                <c:pt idx="10241">
                  <c:v>3</c:v>
                </c:pt>
                <c:pt idx="10242">
                  <c:v>8</c:v>
                </c:pt>
                <c:pt idx="10243">
                  <c:v>3</c:v>
                </c:pt>
                <c:pt idx="10244">
                  <c:v>1</c:v>
                </c:pt>
                <c:pt idx="10245">
                  <c:v>2</c:v>
                </c:pt>
                <c:pt idx="10246">
                  <c:v>1</c:v>
                </c:pt>
                <c:pt idx="10247">
                  <c:v>2</c:v>
                </c:pt>
                <c:pt idx="10248">
                  <c:v>2</c:v>
                </c:pt>
                <c:pt idx="10249">
                  <c:v>1</c:v>
                </c:pt>
                <c:pt idx="10250">
                  <c:v>2</c:v>
                </c:pt>
                <c:pt idx="10251">
                  <c:v>4</c:v>
                </c:pt>
                <c:pt idx="10252">
                  <c:v>2</c:v>
                </c:pt>
                <c:pt idx="10253">
                  <c:v>1</c:v>
                </c:pt>
                <c:pt idx="10254">
                  <c:v>2</c:v>
                </c:pt>
                <c:pt idx="10255">
                  <c:v>7</c:v>
                </c:pt>
                <c:pt idx="10256">
                  <c:v>1</c:v>
                </c:pt>
                <c:pt idx="10257">
                  <c:v>2</c:v>
                </c:pt>
                <c:pt idx="10258">
                  <c:v>3</c:v>
                </c:pt>
                <c:pt idx="10259">
                  <c:v>4</c:v>
                </c:pt>
                <c:pt idx="10260">
                  <c:v>3</c:v>
                </c:pt>
                <c:pt idx="10261">
                  <c:v>5</c:v>
                </c:pt>
                <c:pt idx="10262">
                  <c:v>2</c:v>
                </c:pt>
                <c:pt idx="10263">
                  <c:v>1</c:v>
                </c:pt>
                <c:pt idx="10264">
                  <c:v>4</c:v>
                </c:pt>
                <c:pt idx="10265">
                  <c:v>4</c:v>
                </c:pt>
                <c:pt idx="10266">
                  <c:v>2</c:v>
                </c:pt>
                <c:pt idx="10267">
                  <c:v>4</c:v>
                </c:pt>
                <c:pt idx="10268">
                  <c:v>2</c:v>
                </c:pt>
                <c:pt idx="10269">
                  <c:v>4</c:v>
                </c:pt>
                <c:pt idx="10270">
                  <c:v>1</c:v>
                </c:pt>
                <c:pt idx="10271">
                  <c:v>5</c:v>
                </c:pt>
                <c:pt idx="10272">
                  <c:v>2</c:v>
                </c:pt>
                <c:pt idx="10273">
                  <c:v>7</c:v>
                </c:pt>
                <c:pt idx="10274">
                  <c:v>4</c:v>
                </c:pt>
                <c:pt idx="10275">
                  <c:v>1</c:v>
                </c:pt>
                <c:pt idx="10276">
                  <c:v>6</c:v>
                </c:pt>
                <c:pt idx="10277">
                  <c:v>1</c:v>
                </c:pt>
                <c:pt idx="10278">
                  <c:v>8</c:v>
                </c:pt>
                <c:pt idx="10279">
                  <c:v>1</c:v>
                </c:pt>
                <c:pt idx="10280">
                  <c:v>1</c:v>
                </c:pt>
                <c:pt idx="10281">
                  <c:v>8</c:v>
                </c:pt>
                <c:pt idx="10282">
                  <c:v>1</c:v>
                </c:pt>
                <c:pt idx="10283">
                  <c:v>1</c:v>
                </c:pt>
                <c:pt idx="10284">
                  <c:v>3</c:v>
                </c:pt>
                <c:pt idx="10285">
                  <c:v>2</c:v>
                </c:pt>
                <c:pt idx="10286">
                  <c:v>3</c:v>
                </c:pt>
                <c:pt idx="10287">
                  <c:v>3</c:v>
                </c:pt>
                <c:pt idx="10288">
                  <c:v>1</c:v>
                </c:pt>
                <c:pt idx="10289">
                  <c:v>3</c:v>
                </c:pt>
                <c:pt idx="10290">
                  <c:v>2</c:v>
                </c:pt>
                <c:pt idx="10291">
                  <c:v>3</c:v>
                </c:pt>
                <c:pt idx="10292">
                  <c:v>1</c:v>
                </c:pt>
                <c:pt idx="10293">
                  <c:v>1</c:v>
                </c:pt>
                <c:pt idx="10294">
                  <c:v>1</c:v>
                </c:pt>
                <c:pt idx="10295">
                  <c:v>4</c:v>
                </c:pt>
                <c:pt idx="10296">
                  <c:v>1</c:v>
                </c:pt>
                <c:pt idx="10297">
                  <c:v>2</c:v>
                </c:pt>
                <c:pt idx="10298">
                  <c:v>1</c:v>
                </c:pt>
                <c:pt idx="10299">
                  <c:v>6</c:v>
                </c:pt>
                <c:pt idx="10300">
                  <c:v>4</c:v>
                </c:pt>
                <c:pt idx="10301">
                  <c:v>3</c:v>
                </c:pt>
                <c:pt idx="10302">
                  <c:v>1</c:v>
                </c:pt>
                <c:pt idx="10303">
                  <c:v>2</c:v>
                </c:pt>
                <c:pt idx="10304">
                  <c:v>2</c:v>
                </c:pt>
                <c:pt idx="10305">
                  <c:v>1</c:v>
                </c:pt>
                <c:pt idx="10306">
                  <c:v/>
                </c:pt>
                <c:pt idx="10307">
                  <c:v>1</c:v>
                </c:pt>
                <c:pt idx="10308">
                  <c:v>1</c:v>
                </c:pt>
                <c:pt idx="10309">
                  <c:v>2</c:v>
                </c:pt>
                <c:pt idx="10310">
                  <c:v>3</c:v>
                </c:pt>
                <c:pt idx="10311">
                  <c:v>1</c:v>
                </c:pt>
                <c:pt idx="10312">
                  <c:v>2</c:v>
                </c:pt>
                <c:pt idx="10313">
                  <c:v>2</c:v>
                </c:pt>
                <c:pt idx="10314">
                  <c:v>3</c:v>
                </c:pt>
                <c:pt idx="10315">
                  <c:v>1</c:v>
                </c:pt>
                <c:pt idx="10316">
                  <c:v>1</c:v>
                </c:pt>
                <c:pt idx="10317">
                  <c:v>1</c:v>
                </c:pt>
                <c:pt idx="10318">
                  <c:v/>
                </c:pt>
                <c:pt idx="10319">
                  <c:v>5</c:v>
                </c:pt>
                <c:pt idx="10320">
                  <c:v/>
                </c:pt>
                <c:pt idx="10321">
                  <c:v>1</c:v>
                </c:pt>
                <c:pt idx="10322">
                  <c:v>1</c:v>
                </c:pt>
                <c:pt idx="10323">
                  <c:v>1</c:v>
                </c:pt>
                <c:pt idx="10324">
                  <c:v>1</c:v>
                </c:pt>
                <c:pt idx="10325">
                  <c:v>2</c:v>
                </c:pt>
                <c:pt idx="10326">
                  <c:v>2</c:v>
                </c:pt>
                <c:pt idx="10327">
                  <c:v>2</c:v>
                </c:pt>
                <c:pt idx="10328">
                  <c:v>1</c:v>
                </c:pt>
                <c:pt idx="10329">
                  <c:v>1</c:v>
                </c:pt>
                <c:pt idx="10330">
                  <c:v>4</c:v>
                </c:pt>
                <c:pt idx="10331">
                  <c:v>3</c:v>
                </c:pt>
                <c:pt idx="10332">
                  <c:v>2</c:v>
                </c:pt>
                <c:pt idx="10333">
                  <c:v/>
                </c:pt>
                <c:pt idx="10334">
                  <c:v>1</c:v>
                </c:pt>
                <c:pt idx="10335">
                  <c:v>6</c:v>
                </c:pt>
                <c:pt idx="10336">
                  <c:v>1</c:v>
                </c:pt>
                <c:pt idx="10337">
                  <c:v>4</c:v>
                </c:pt>
                <c:pt idx="10338">
                  <c:v>2</c:v>
                </c:pt>
                <c:pt idx="10339">
                  <c:v>1</c:v>
                </c:pt>
                <c:pt idx="10340">
                  <c:v/>
                </c:pt>
                <c:pt idx="10341">
                  <c:v/>
                </c:pt>
                <c:pt idx="10342">
                  <c:v/>
                </c:pt>
                <c:pt idx="10343">
                  <c:v/>
                </c:pt>
                <c:pt idx="10344">
                  <c:v/>
                </c:pt>
                <c:pt idx="10345">
                  <c:v/>
                </c:pt>
                <c:pt idx="10346">
                  <c:v/>
                </c:pt>
                <c:pt idx="10347">
                  <c:v/>
                </c:pt>
                <c:pt idx="10348">
                  <c:v/>
                </c:pt>
                <c:pt idx="10349">
                  <c:v/>
                </c:pt>
                <c:pt idx="10350">
                  <c:v/>
                </c:pt>
                <c:pt idx="10351">
                  <c:v/>
                </c:pt>
                <c:pt idx="10352">
                  <c:v/>
                </c:pt>
                <c:pt idx="10353">
                  <c:v/>
                </c:pt>
                <c:pt idx="10354">
                  <c:v/>
                </c:pt>
                <c:pt idx="10355">
                  <c:v/>
                </c:pt>
                <c:pt idx="10356">
                  <c:v/>
                </c:pt>
                <c:pt idx="10357">
                  <c:v/>
                </c:pt>
                <c:pt idx="10358">
                  <c:v/>
                </c:pt>
                <c:pt idx="10359">
                  <c:v/>
                </c:pt>
                <c:pt idx="10360">
                  <c:v/>
                </c:pt>
                <c:pt idx="10361">
                  <c:v/>
                </c:pt>
                <c:pt idx="10362">
                  <c:v/>
                </c:pt>
                <c:pt idx="10363">
                  <c:v/>
                </c:pt>
                <c:pt idx="10364">
                  <c:v/>
                </c:pt>
                <c:pt idx="10365">
                  <c:v/>
                </c:pt>
                <c:pt idx="10366">
                  <c:v/>
                </c:pt>
                <c:pt idx="10367">
                  <c:v/>
                </c:pt>
                <c:pt idx="10368">
                  <c:v/>
                </c:pt>
                <c:pt idx="10369">
                  <c:v/>
                </c:pt>
                <c:pt idx="10370">
                  <c:v/>
                </c:pt>
                <c:pt idx="10371">
                  <c:v/>
                </c:pt>
                <c:pt idx="10372">
                  <c:v/>
                </c:pt>
                <c:pt idx="10373">
                  <c:v/>
                </c:pt>
                <c:pt idx="10374">
                  <c:v/>
                </c:pt>
                <c:pt idx="10375">
                  <c:v/>
                </c:pt>
                <c:pt idx="10376">
                  <c:v/>
                </c:pt>
                <c:pt idx="10377">
                  <c:v/>
                </c:pt>
                <c:pt idx="10378">
                  <c:v/>
                </c:pt>
                <c:pt idx="10379">
                  <c:v/>
                </c:pt>
                <c:pt idx="10380">
                  <c:v/>
                </c:pt>
                <c:pt idx="10381">
                  <c:v/>
                </c:pt>
                <c:pt idx="10382">
                  <c:v/>
                </c:pt>
                <c:pt idx="10383">
                  <c:v/>
                </c:pt>
                <c:pt idx="10384">
                  <c:v/>
                </c:pt>
                <c:pt idx="10385">
                  <c:v/>
                </c:pt>
                <c:pt idx="10386">
                  <c:v/>
                </c:pt>
                <c:pt idx="10387">
                  <c:v/>
                </c:pt>
                <c:pt idx="10388">
                  <c:v/>
                </c:pt>
                <c:pt idx="10389">
                  <c:v/>
                </c:pt>
                <c:pt idx="10390">
                  <c:v/>
                </c:pt>
                <c:pt idx="10391">
                  <c:v/>
                </c:pt>
                <c:pt idx="10392">
                  <c:v/>
                </c:pt>
                <c:pt idx="10393">
                  <c:v/>
                </c:pt>
                <c:pt idx="10394">
                  <c:v/>
                </c:pt>
                <c:pt idx="10395">
                  <c:v/>
                </c:pt>
                <c:pt idx="10396">
                  <c:v/>
                </c:pt>
                <c:pt idx="10397">
                  <c:v/>
                </c:pt>
                <c:pt idx="10398">
                  <c:v/>
                </c:pt>
                <c:pt idx="10399">
                  <c:v/>
                </c:pt>
                <c:pt idx="10400">
                  <c:v/>
                </c:pt>
                <c:pt idx="10401">
                  <c:v/>
                </c:pt>
                <c:pt idx="10402">
                  <c:v/>
                </c:pt>
                <c:pt idx="10403">
                  <c:v/>
                </c:pt>
                <c:pt idx="10404">
                  <c:v/>
                </c:pt>
                <c:pt idx="10405">
                  <c:v/>
                </c:pt>
                <c:pt idx="10406">
                  <c:v/>
                </c:pt>
                <c:pt idx="10407">
                  <c:v/>
                </c:pt>
                <c:pt idx="10408">
                  <c:v/>
                </c:pt>
                <c:pt idx="10409">
                  <c:v/>
                </c:pt>
                <c:pt idx="10410">
                  <c:v/>
                </c:pt>
                <c:pt idx="10411">
                  <c:v/>
                </c:pt>
                <c:pt idx="10412">
                  <c:v/>
                </c:pt>
                <c:pt idx="10413">
                  <c:v/>
                </c:pt>
                <c:pt idx="10414">
                  <c:v/>
                </c:pt>
                <c:pt idx="10415">
                  <c:v/>
                </c:pt>
                <c:pt idx="10416">
                  <c:v/>
                </c:pt>
                <c:pt idx="10417">
                  <c:v/>
                </c:pt>
                <c:pt idx="10418">
                  <c:v/>
                </c:pt>
                <c:pt idx="10419">
                  <c:v/>
                </c:pt>
                <c:pt idx="10420">
                  <c:v/>
                </c:pt>
                <c:pt idx="10421">
                  <c:v/>
                </c:pt>
                <c:pt idx="10422">
                  <c:v/>
                </c:pt>
                <c:pt idx="10423">
                  <c:v/>
                </c:pt>
                <c:pt idx="10424">
                  <c:v/>
                </c:pt>
                <c:pt idx="10425">
                  <c:v/>
                </c:pt>
                <c:pt idx="10426">
                  <c:v/>
                </c:pt>
                <c:pt idx="10427">
                  <c:v/>
                </c:pt>
                <c:pt idx="10428">
                  <c:v/>
                </c:pt>
                <c:pt idx="10429">
                  <c:v/>
                </c:pt>
                <c:pt idx="10430">
                  <c:v/>
                </c:pt>
                <c:pt idx="10431">
                  <c:v/>
                </c:pt>
                <c:pt idx="10432">
                  <c:v/>
                </c:pt>
                <c:pt idx="10433">
                  <c:v/>
                </c:pt>
                <c:pt idx="10434">
                  <c:v/>
                </c:pt>
                <c:pt idx="10435">
                  <c:v/>
                </c:pt>
                <c:pt idx="10436">
                  <c:v/>
                </c:pt>
                <c:pt idx="10437">
                  <c:v/>
                </c:pt>
                <c:pt idx="10438">
                  <c:v/>
                </c:pt>
                <c:pt idx="10439">
                  <c:v/>
                </c:pt>
                <c:pt idx="10440">
                  <c:v/>
                </c:pt>
                <c:pt idx="10441">
                  <c:v/>
                </c:pt>
                <c:pt idx="10442">
                  <c:v/>
                </c:pt>
                <c:pt idx="10443">
                  <c:v/>
                </c:pt>
                <c:pt idx="10444">
                  <c:v/>
                </c:pt>
                <c:pt idx="10445">
                  <c:v/>
                </c:pt>
                <c:pt idx="10446">
                  <c:v/>
                </c:pt>
                <c:pt idx="10447">
                  <c:v/>
                </c:pt>
                <c:pt idx="10448">
                  <c:v/>
                </c:pt>
                <c:pt idx="10449">
                  <c:v/>
                </c:pt>
                <c:pt idx="10450">
                  <c:v/>
                </c:pt>
                <c:pt idx="10451">
                  <c:v/>
                </c:pt>
                <c:pt idx="10452">
                  <c:v/>
                </c:pt>
                <c:pt idx="10453">
                  <c:v/>
                </c:pt>
                <c:pt idx="10454">
                  <c:v/>
                </c:pt>
                <c:pt idx="10455">
                  <c:v/>
                </c:pt>
                <c:pt idx="10456">
                  <c:v/>
                </c:pt>
                <c:pt idx="10457">
                  <c:v/>
                </c:pt>
                <c:pt idx="10458">
                  <c:v/>
                </c:pt>
                <c:pt idx="10459">
                  <c:v/>
                </c:pt>
                <c:pt idx="10460">
                  <c:v/>
                </c:pt>
                <c:pt idx="10461">
                  <c:v/>
                </c:pt>
                <c:pt idx="10462">
                  <c:v/>
                </c:pt>
                <c:pt idx="10463">
                  <c:v/>
                </c:pt>
                <c:pt idx="10464">
                  <c:v/>
                </c:pt>
                <c:pt idx="10465">
                  <c:v/>
                </c:pt>
                <c:pt idx="10466">
                  <c:v/>
                </c:pt>
                <c:pt idx="10467">
                  <c:v/>
                </c:pt>
                <c:pt idx="10468">
                  <c:v/>
                </c:pt>
                <c:pt idx="10469">
                  <c:v/>
                </c:pt>
                <c:pt idx="10470">
                  <c:v/>
                </c:pt>
                <c:pt idx="10471">
                  <c:v/>
                </c:pt>
                <c:pt idx="10472">
                  <c:v/>
                </c:pt>
                <c:pt idx="10473">
                  <c:v/>
                </c:pt>
                <c:pt idx="10474">
                  <c:v/>
                </c:pt>
                <c:pt idx="10475">
                  <c:v/>
                </c:pt>
                <c:pt idx="10476">
                  <c:v/>
                </c:pt>
                <c:pt idx="10477">
                  <c:v/>
                </c:pt>
                <c:pt idx="10478">
                  <c:v/>
                </c:pt>
                <c:pt idx="10479">
                  <c:v/>
                </c:pt>
                <c:pt idx="10480">
                  <c:v/>
                </c:pt>
                <c:pt idx="10481">
                  <c:v/>
                </c:pt>
                <c:pt idx="10482">
                  <c:v/>
                </c:pt>
                <c:pt idx="10483">
                  <c:v/>
                </c:pt>
                <c:pt idx="10484">
                  <c:v/>
                </c:pt>
                <c:pt idx="10485">
                  <c:v/>
                </c:pt>
                <c:pt idx="10486">
                  <c:v/>
                </c:pt>
                <c:pt idx="10487">
                  <c:v/>
                </c:pt>
                <c:pt idx="10488">
                  <c:v/>
                </c:pt>
                <c:pt idx="10489">
                  <c:v/>
                </c:pt>
                <c:pt idx="10490">
                  <c:v/>
                </c:pt>
                <c:pt idx="10491">
                  <c:v/>
                </c:pt>
                <c:pt idx="10492">
                  <c:v/>
                </c:pt>
                <c:pt idx="10493">
                  <c:v/>
                </c:pt>
                <c:pt idx="10494">
                  <c:v/>
                </c:pt>
                <c:pt idx="10495">
                  <c:v/>
                </c:pt>
                <c:pt idx="10496">
                  <c:v/>
                </c:pt>
                <c:pt idx="10497">
                  <c:v/>
                </c:pt>
                <c:pt idx="10498">
                  <c:v/>
                </c:pt>
                <c:pt idx="10499">
                  <c:v/>
                </c:pt>
                <c:pt idx="10500">
                  <c:v/>
                </c:pt>
                <c:pt idx="10501">
                  <c:v/>
                </c:pt>
                <c:pt idx="10502">
                  <c:v/>
                </c:pt>
                <c:pt idx="10503">
                  <c:v/>
                </c:pt>
                <c:pt idx="10504">
                  <c:v/>
                </c:pt>
                <c:pt idx="10505">
                  <c:v/>
                </c:pt>
                <c:pt idx="10506">
                  <c:v/>
                </c:pt>
                <c:pt idx="10507">
                  <c:v/>
                </c:pt>
                <c:pt idx="10508">
                  <c:v/>
                </c:pt>
                <c:pt idx="10509">
                  <c:v/>
                </c:pt>
                <c:pt idx="10510">
                  <c:v/>
                </c:pt>
                <c:pt idx="10511">
                  <c:v/>
                </c:pt>
                <c:pt idx="10512">
                  <c:v/>
                </c:pt>
                <c:pt idx="10513">
                  <c:v/>
                </c:pt>
                <c:pt idx="10514">
                  <c:v/>
                </c:pt>
                <c:pt idx="10515">
                  <c:v/>
                </c:pt>
                <c:pt idx="10516">
                  <c:v/>
                </c:pt>
                <c:pt idx="10517">
                  <c:v/>
                </c:pt>
                <c:pt idx="10518">
                  <c:v/>
                </c:pt>
                <c:pt idx="10519">
                  <c:v/>
                </c:pt>
                <c:pt idx="10520">
                  <c:v/>
                </c:pt>
                <c:pt idx="10521">
                  <c:v/>
                </c:pt>
                <c:pt idx="10522">
                  <c:v/>
                </c:pt>
                <c:pt idx="10523">
                  <c:v/>
                </c:pt>
                <c:pt idx="10524">
                  <c:v/>
                </c:pt>
                <c:pt idx="10525">
                  <c:v/>
                </c:pt>
                <c:pt idx="10526">
                  <c:v/>
                </c:pt>
                <c:pt idx="10527">
                  <c:v/>
                </c:pt>
                <c:pt idx="10528">
                  <c:v/>
                </c:pt>
                <c:pt idx="10529">
                  <c:v/>
                </c:pt>
                <c:pt idx="10530">
                  <c:v/>
                </c:pt>
                <c:pt idx="10531">
                  <c:v/>
                </c:pt>
                <c:pt idx="10532">
                  <c:v/>
                </c:pt>
                <c:pt idx="10533">
                  <c:v/>
                </c:pt>
                <c:pt idx="10534">
                  <c:v/>
                </c:pt>
                <c:pt idx="10535">
                  <c:v/>
                </c:pt>
                <c:pt idx="10536">
                  <c:v/>
                </c:pt>
                <c:pt idx="10537">
                  <c:v/>
                </c:pt>
                <c:pt idx="10538">
                  <c:v/>
                </c:pt>
                <c:pt idx="10539">
                  <c:v/>
                </c:pt>
                <c:pt idx="10540">
                  <c:v/>
                </c:pt>
                <c:pt idx="10541">
                  <c:v/>
                </c:pt>
                <c:pt idx="10542">
                  <c:v/>
                </c:pt>
                <c:pt idx="10543">
                  <c:v/>
                </c:pt>
                <c:pt idx="10544">
                  <c:v/>
                </c:pt>
                <c:pt idx="10545">
                  <c:v/>
                </c:pt>
                <c:pt idx="10546">
                  <c:v/>
                </c:pt>
                <c:pt idx="10547">
                  <c:v/>
                </c:pt>
                <c:pt idx="10548">
                  <c:v/>
                </c:pt>
                <c:pt idx="10549">
                  <c:v/>
                </c:pt>
                <c:pt idx="10550">
                  <c:v/>
                </c:pt>
                <c:pt idx="10551">
                  <c:v/>
                </c:pt>
                <c:pt idx="10552">
                  <c:v/>
                </c:pt>
                <c:pt idx="10553">
                  <c:v/>
                </c:pt>
                <c:pt idx="10554">
                  <c:v/>
                </c:pt>
                <c:pt idx="10555">
                  <c:v/>
                </c:pt>
                <c:pt idx="10556">
                  <c:v/>
                </c:pt>
                <c:pt idx="10557">
                  <c:v/>
                </c:pt>
                <c:pt idx="10558">
                  <c:v/>
                </c:pt>
                <c:pt idx="10559">
                  <c:v/>
                </c:pt>
                <c:pt idx="10560">
                  <c:v/>
                </c:pt>
                <c:pt idx="10561">
                  <c:v/>
                </c:pt>
                <c:pt idx="10562">
                  <c:v/>
                </c:pt>
                <c:pt idx="10563">
                  <c:v/>
                </c:pt>
                <c:pt idx="10564">
                  <c:v/>
                </c:pt>
                <c:pt idx="10565">
                  <c:v/>
                </c:pt>
                <c:pt idx="10566">
                  <c:v/>
                </c:pt>
                <c:pt idx="10567">
                  <c:v/>
                </c:pt>
                <c:pt idx="10568">
                  <c:v/>
                </c:pt>
                <c:pt idx="10569">
                  <c:v/>
                </c:pt>
                <c:pt idx="10570">
                  <c:v/>
                </c:pt>
                <c:pt idx="10571">
                  <c:v/>
                </c:pt>
                <c:pt idx="10572">
                  <c:v/>
                </c:pt>
                <c:pt idx="10573">
                  <c:v/>
                </c:pt>
                <c:pt idx="10574">
                  <c:v/>
                </c:pt>
                <c:pt idx="10575">
                  <c:v/>
                </c:pt>
                <c:pt idx="10576">
                  <c:v/>
                </c:pt>
                <c:pt idx="10577">
                  <c:v/>
                </c:pt>
                <c:pt idx="10578">
                  <c:v/>
                </c:pt>
                <c:pt idx="10579">
                  <c:v/>
                </c:pt>
                <c:pt idx="10580">
                  <c:v/>
                </c:pt>
                <c:pt idx="10581">
                  <c:v/>
                </c:pt>
                <c:pt idx="10582">
                  <c:v/>
                </c:pt>
                <c:pt idx="10583">
                  <c:v/>
                </c:pt>
                <c:pt idx="10584">
                  <c:v/>
                </c:pt>
                <c:pt idx="10585">
                  <c:v/>
                </c:pt>
                <c:pt idx="10586">
                  <c:v/>
                </c:pt>
                <c:pt idx="10587">
                  <c:v/>
                </c:pt>
                <c:pt idx="10588">
                  <c:v/>
                </c:pt>
                <c:pt idx="10589">
                  <c:v/>
                </c:pt>
                <c:pt idx="10590">
                  <c:v/>
                </c:pt>
                <c:pt idx="10591">
                  <c:v/>
                </c:pt>
                <c:pt idx="10592">
                  <c:v/>
                </c:pt>
                <c:pt idx="10593">
                  <c:v/>
                </c:pt>
                <c:pt idx="10594">
                  <c:v/>
                </c:pt>
                <c:pt idx="10595">
                  <c:v/>
                </c:pt>
                <c:pt idx="10596">
                  <c:v/>
                </c:pt>
                <c:pt idx="10597">
                  <c:v/>
                </c:pt>
                <c:pt idx="10598">
                  <c:v/>
                </c:pt>
                <c:pt idx="10599">
                  <c:v/>
                </c:pt>
                <c:pt idx="10600">
                  <c:v/>
                </c:pt>
                <c:pt idx="10601">
                  <c:v/>
                </c:pt>
                <c:pt idx="10602">
                  <c:v/>
                </c:pt>
                <c:pt idx="10603">
                  <c:v/>
                </c:pt>
                <c:pt idx="10604">
                  <c:v/>
                </c:pt>
                <c:pt idx="10605">
                  <c:v/>
                </c:pt>
                <c:pt idx="10606">
                  <c:v/>
                </c:pt>
                <c:pt idx="10607">
                  <c:v/>
                </c:pt>
                <c:pt idx="10608">
                  <c:v/>
                </c:pt>
                <c:pt idx="10609">
                  <c:v/>
                </c:pt>
                <c:pt idx="10610">
                  <c:v/>
                </c:pt>
                <c:pt idx="10611">
                  <c:v/>
                </c:pt>
                <c:pt idx="10612">
                  <c:v/>
                </c:pt>
                <c:pt idx="10613">
                  <c:v/>
                </c:pt>
                <c:pt idx="10614">
                  <c:v/>
                </c:pt>
                <c:pt idx="10615">
                  <c:v/>
                </c:pt>
                <c:pt idx="10616">
                  <c:v/>
                </c:pt>
                <c:pt idx="10617">
                  <c:v/>
                </c:pt>
                <c:pt idx="10618">
                  <c:v/>
                </c:pt>
                <c:pt idx="10619">
                  <c:v/>
                </c:pt>
                <c:pt idx="10620">
                  <c:v/>
                </c:pt>
                <c:pt idx="10621">
                  <c:v/>
                </c:pt>
                <c:pt idx="10622">
                  <c:v/>
                </c:pt>
                <c:pt idx="10623">
                  <c:v/>
                </c:pt>
                <c:pt idx="10624">
                  <c:v/>
                </c:pt>
                <c:pt idx="10625">
                  <c:v/>
                </c:pt>
                <c:pt idx="10626">
                  <c:v/>
                </c:pt>
                <c:pt idx="10627">
                  <c:v/>
                </c:pt>
                <c:pt idx="10628">
                  <c:v/>
                </c:pt>
                <c:pt idx="10629">
                  <c:v/>
                </c:pt>
                <c:pt idx="10630">
                  <c:v/>
                </c:pt>
                <c:pt idx="10631">
                  <c:v/>
                </c:pt>
                <c:pt idx="10632">
                  <c:v/>
                </c:pt>
                <c:pt idx="10633">
                  <c:v/>
                </c:pt>
                <c:pt idx="10634">
                  <c:v/>
                </c:pt>
                <c:pt idx="10635">
                  <c:v/>
                </c:pt>
                <c:pt idx="10636">
                  <c:v/>
                </c:pt>
                <c:pt idx="10637">
                  <c:v/>
                </c:pt>
                <c:pt idx="10638">
                  <c:v/>
                </c:pt>
                <c:pt idx="10639">
                  <c:v/>
                </c:pt>
                <c:pt idx="10640">
                  <c:v/>
                </c:pt>
                <c:pt idx="10641">
                  <c:v/>
                </c:pt>
                <c:pt idx="10642">
                  <c:v/>
                </c:pt>
                <c:pt idx="10643">
                  <c:v/>
                </c:pt>
                <c:pt idx="10644">
                  <c:v/>
                </c:pt>
                <c:pt idx="10645">
                  <c:v/>
                </c:pt>
                <c:pt idx="10646">
                  <c:v/>
                </c:pt>
                <c:pt idx="10647">
                  <c:v/>
                </c:pt>
                <c:pt idx="10648">
                  <c:v/>
                </c:pt>
                <c:pt idx="10649">
                  <c:v/>
                </c:pt>
                <c:pt idx="10650">
                  <c:v/>
                </c:pt>
                <c:pt idx="10651">
                  <c:v/>
                </c:pt>
                <c:pt idx="10652">
                  <c:v/>
                </c:pt>
                <c:pt idx="10653">
                  <c:v/>
                </c:pt>
                <c:pt idx="10654">
                  <c:v/>
                </c:pt>
                <c:pt idx="10655">
                  <c:v/>
                </c:pt>
                <c:pt idx="10656">
                  <c:v/>
                </c:pt>
                <c:pt idx="10657">
                  <c:v/>
                </c:pt>
                <c:pt idx="10658">
                  <c:v/>
                </c:pt>
                <c:pt idx="10659">
                  <c:v/>
                </c:pt>
                <c:pt idx="10660">
                  <c:v/>
                </c:pt>
                <c:pt idx="10661">
                  <c:v/>
                </c:pt>
                <c:pt idx="10662">
                  <c:v/>
                </c:pt>
                <c:pt idx="10663">
                  <c:v/>
                </c:pt>
                <c:pt idx="10664">
                  <c:v/>
                </c:pt>
                <c:pt idx="10665">
                  <c:v/>
                </c:pt>
                <c:pt idx="10666">
                  <c:v/>
                </c:pt>
                <c:pt idx="10667">
                  <c:v/>
                </c:pt>
                <c:pt idx="10668">
                  <c:v/>
                </c:pt>
                <c:pt idx="10669">
                  <c:v/>
                </c:pt>
                <c:pt idx="10670">
                  <c:v/>
                </c:pt>
                <c:pt idx="10671">
                  <c:v/>
                </c:pt>
                <c:pt idx="10672">
                  <c:v/>
                </c:pt>
                <c:pt idx="10673">
                  <c:v/>
                </c:pt>
                <c:pt idx="10674">
                  <c:v/>
                </c:pt>
                <c:pt idx="10675">
                  <c:v/>
                </c:pt>
                <c:pt idx="10676">
                  <c:v/>
                </c:pt>
                <c:pt idx="10677">
                  <c:v/>
                </c:pt>
                <c:pt idx="10678">
                  <c:v/>
                </c:pt>
                <c:pt idx="10679">
                  <c:v/>
                </c:pt>
                <c:pt idx="10680">
                  <c:v/>
                </c:pt>
                <c:pt idx="10681">
                  <c:v/>
                </c:pt>
                <c:pt idx="10682">
                  <c:v/>
                </c:pt>
                <c:pt idx="10683">
                  <c:v/>
                </c:pt>
                <c:pt idx="10684">
                  <c:v/>
                </c:pt>
                <c:pt idx="10685">
                  <c:v/>
                </c:pt>
                <c:pt idx="10686">
                  <c:v/>
                </c:pt>
                <c:pt idx="10687">
                  <c:v/>
                </c:pt>
                <c:pt idx="10688">
                  <c:v/>
                </c:pt>
                <c:pt idx="10689">
                  <c:v/>
                </c:pt>
                <c:pt idx="10690">
                  <c:v/>
                </c:pt>
                <c:pt idx="10691">
                  <c:v/>
                </c:pt>
                <c:pt idx="10692">
                  <c:v/>
                </c:pt>
                <c:pt idx="10693">
                  <c:v/>
                </c:pt>
                <c:pt idx="10694">
                  <c:v/>
                </c:pt>
                <c:pt idx="10695">
                  <c:v/>
                </c:pt>
                <c:pt idx="10696">
                  <c:v/>
                </c:pt>
                <c:pt idx="10697">
                  <c:v/>
                </c:pt>
                <c:pt idx="10698">
                  <c:v/>
                </c:pt>
                <c:pt idx="10699">
                  <c:v/>
                </c:pt>
                <c:pt idx="10700">
                  <c:v/>
                </c:pt>
                <c:pt idx="10701">
                  <c:v/>
                </c:pt>
                <c:pt idx="10702">
                  <c:v/>
                </c:pt>
                <c:pt idx="10703">
                  <c:v/>
                </c:pt>
                <c:pt idx="10704">
                  <c:v/>
                </c:pt>
                <c:pt idx="10705">
                  <c:v/>
                </c:pt>
                <c:pt idx="10706">
                  <c:v/>
                </c:pt>
                <c:pt idx="10707">
                  <c:v/>
                </c:pt>
                <c:pt idx="10708">
                  <c:v/>
                </c:pt>
                <c:pt idx="10709">
                  <c:v/>
                </c:pt>
                <c:pt idx="10710">
                  <c:v/>
                </c:pt>
                <c:pt idx="10711">
                  <c:v/>
                </c:pt>
                <c:pt idx="10712">
                  <c:v/>
                </c:pt>
                <c:pt idx="10713">
                  <c:v/>
                </c:pt>
                <c:pt idx="10714">
                  <c:v/>
                </c:pt>
                <c:pt idx="10715">
                  <c:v/>
                </c:pt>
                <c:pt idx="10716">
                  <c:v/>
                </c:pt>
                <c:pt idx="10717">
                  <c:v/>
                </c:pt>
                <c:pt idx="10718">
                  <c:v/>
                </c:pt>
                <c:pt idx="10719">
                  <c:v/>
                </c:pt>
                <c:pt idx="10720">
                  <c:v/>
                </c:pt>
                <c:pt idx="10721">
                  <c:v/>
                </c:pt>
                <c:pt idx="10722">
                  <c:v/>
                </c:pt>
                <c:pt idx="10723">
                  <c:v/>
                </c:pt>
                <c:pt idx="10724">
                  <c:v/>
                </c:pt>
                <c:pt idx="10725">
                  <c:v/>
                </c:pt>
                <c:pt idx="10726">
                  <c:v/>
                </c:pt>
                <c:pt idx="10727">
                  <c:v/>
                </c:pt>
                <c:pt idx="10728">
                  <c:v/>
                </c:pt>
                <c:pt idx="10729">
                  <c:v/>
                </c:pt>
                <c:pt idx="10730">
                  <c:v/>
                </c:pt>
                <c:pt idx="10731">
                  <c:v/>
                </c:pt>
                <c:pt idx="10732">
                  <c:v/>
                </c:pt>
                <c:pt idx="10733">
                  <c:v/>
                </c:pt>
                <c:pt idx="10734">
                  <c:v/>
                </c:pt>
                <c:pt idx="10735">
                  <c:v/>
                </c:pt>
                <c:pt idx="10736">
                  <c:v/>
                </c:pt>
                <c:pt idx="10737">
                  <c:v/>
                </c:pt>
                <c:pt idx="10738">
                  <c:v/>
                </c:pt>
                <c:pt idx="10739">
                  <c:v/>
                </c:pt>
                <c:pt idx="10740">
                  <c:v/>
                </c:pt>
                <c:pt idx="10741">
                  <c:v/>
                </c:pt>
                <c:pt idx="10742">
                  <c:v/>
                </c:pt>
                <c:pt idx="10743">
                  <c:v/>
                </c:pt>
                <c:pt idx="10744">
                  <c:v/>
                </c:pt>
                <c:pt idx="10745">
                  <c:v/>
                </c:pt>
                <c:pt idx="10746">
                  <c:v/>
                </c:pt>
                <c:pt idx="10747">
                  <c:v/>
                </c:pt>
                <c:pt idx="10748">
                  <c:v/>
                </c:pt>
                <c:pt idx="10749">
                  <c:v/>
                </c:pt>
                <c:pt idx="10750">
                  <c:v/>
                </c:pt>
                <c:pt idx="10751">
                  <c:v/>
                </c:pt>
                <c:pt idx="10752">
                  <c:v/>
                </c:pt>
                <c:pt idx="10753">
                  <c:v/>
                </c:pt>
                <c:pt idx="10754">
                  <c:v/>
                </c:pt>
                <c:pt idx="10755">
                  <c:v/>
                </c:pt>
                <c:pt idx="10756">
                  <c:v/>
                </c:pt>
                <c:pt idx="10757">
                  <c:v/>
                </c:pt>
                <c:pt idx="10758">
                  <c:v/>
                </c:pt>
                <c:pt idx="10759">
                  <c:v/>
                </c:pt>
                <c:pt idx="10760">
                  <c:v/>
                </c:pt>
                <c:pt idx="10761">
                  <c:v/>
                </c:pt>
                <c:pt idx="10762">
                  <c:v/>
                </c:pt>
                <c:pt idx="10763">
                  <c:v/>
                </c:pt>
                <c:pt idx="10764">
                  <c:v/>
                </c:pt>
                <c:pt idx="10765">
                  <c:v/>
                </c:pt>
                <c:pt idx="10766">
                  <c:v/>
                </c:pt>
                <c:pt idx="10767">
                  <c:v/>
                </c:pt>
                <c:pt idx="10768">
                  <c:v/>
                </c:pt>
                <c:pt idx="10769">
                  <c:v/>
                </c:pt>
                <c:pt idx="10770">
                  <c:v/>
                </c:pt>
                <c:pt idx="10771">
                  <c:v/>
                </c:pt>
                <c:pt idx="10772">
                  <c:v/>
                </c:pt>
                <c:pt idx="10773">
                  <c:v/>
                </c:pt>
                <c:pt idx="10774">
                  <c:v/>
                </c:pt>
                <c:pt idx="10775">
                  <c:v/>
                </c:pt>
                <c:pt idx="10776">
                  <c:v/>
                </c:pt>
                <c:pt idx="10777">
                  <c:v/>
                </c:pt>
                <c:pt idx="10778">
                  <c:v/>
                </c:pt>
                <c:pt idx="10779">
                  <c:v/>
                </c:pt>
                <c:pt idx="10780">
                  <c:v/>
                </c:pt>
                <c:pt idx="10781">
                  <c:v/>
                </c:pt>
                <c:pt idx="10782">
                  <c:v/>
                </c:pt>
                <c:pt idx="10783">
                  <c:v/>
                </c:pt>
                <c:pt idx="10784">
                  <c:v/>
                </c:pt>
                <c:pt idx="10785">
                  <c:v/>
                </c:pt>
                <c:pt idx="10786">
                  <c:v/>
                </c:pt>
                <c:pt idx="10787">
                  <c:v/>
                </c:pt>
                <c:pt idx="10788">
                  <c:v/>
                </c:pt>
                <c:pt idx="10789">
                  <c:v/>
                </c:pt>
                <c:pt idx="10790">
                  <c:v/>
                </c:pt>
                <c:pt idx="10791">
                  <c:v/>
                </c:pt>
                <c:pt idx="10792">
                  <c:v/>
                </c:pt>
                <c:pt idx="10793">
                  <c:v/>
                </c:pt>
                <c:pt idx="10794">
                  <c:v/>
                </c:pt>
                <c:pt idx="10795">
                  <c:v/>
                </c:pt>
                <c:pt idx="10796">
                  <c:v/>
                </c:pt>
                <c:pt idx="10797">
                  <c:v/>
                </c:pt>
                <c:pt idx="10798">
                  <c:v/>
                </c:pt>
                <c:pt idx="10799">
                  <c:v/>
                </c:pt>
                <c:pt idx="10800">
                  <c:v>1</c:v>
                </c:pt>
                <c:pt idx="10801">
                  <c:v>1</c:v>
                </c:pt>
                <c:pt idx="10802">
                  <c:v>1</c:v>
                </c:pt>
                <c:pt idx="10803">
                  <c:v>1</c:v>
                </c:pt>
                <c:pt idx="10804">
                  <c:v>1</c:v>
                </c:pt>
                <c:pt idx="10805">
                  <c:v>1</c:v>
                </c:pt>
                <c:pt idx="10806">
                  <c:v>1</c:v>
                </c:pt>
                <c:pt idx="10807">
                  <c:v>2</c:v>
                </c:pt>
                <c:pt idx="10808">
                  <c:v>2</c:v>
                </c:pt>
                <c:pt idx="10809">
                  <c:v>1</c:v>
                </c:pt>
                <c:pt idx="10810">
                  <c:v>1</c:v>
                </c:pt>
                <c:pt idx="10811">
                  <c:v>2</c:v>
                </c:pt>
                <c:pt idx="10812">
                  <c:v>2</c:v>
                </c:pt>
                <c:pt idx="10813">
                  <c:v>1</c:v>
                </c:pt>
                <c:pt idx="10814">
                  <c:v>1,5</c:v>
                </c:pt>
                <c:pt idx="10815">
                  <c:v>2</c:v>
                </c:pt>
                <c:pt idx="10816">
                  <c:v>1</c:v>
                </c:pt>
                <c:pt idx="10817">
                  <c:v>1</c:v>
                </c:pt>
                <c:pt idx="10818">
                  <c:v>3</c:v>
                </c:pt>
                <c:pt idx="10819">
                  <c:v>1</c:v>
                </c:pt>
                <c:pt idx="10820">
                  <c:v>3</c:v>
                </c:pt>
                <c:pt idx="10821">
                  <c:v>1</c:v>
                </c:pt>
                <c:pt idx="10822">
                  <c:v>2</c:v>
                </c:pt>
                <c:pt idx="10823">
                  <c:v>3</c:v>
                </c:pt>
                <c:pt idx="10824">
                  <c:v>1</c:v>
                </c:pt>
                <c:pt idx="10825">
                  <c:v>2</c:v>
                </c:pt>
                <c:pt idx="10826">
                  <c:v>2</c:v>
                </c:pt>
                <c:pt idx="10827">
                  <c:v>4</c:v>
                </c:pt>
                <c:pt idx="10828">
                  <c:v>4</c:v>
                </c:pt>
                <c:pt idx="10829">
                  <c:v>4</c:v>
                </c:pt>
                <c:pt idx="10830">
                  <c:v>4</c:v>
                </c:pt>
                <c:pt idx="10831">
                  <c:v>2</c:v>
                </c:pt>
                <c:pt idx="10832">
                  <c:v>5</c:v>
                </c:pt>
                <c:pt idx="10833">
                  <c:v>1</c:v>
                </c:pt>
                <c:pt idx="10834">
                  <c:v>1</c:v>
                </c:pt>
                <c:pt idx="10835">
                  <c:v>3</c:v>
                </c:pt>
                <c:pt idx="10836">
                  <c:v>3</c:v>
                </c:pt>
                <c:pt idx="10837">
                  <c:v>3</c:v>
                </c:pt>
                <c:pt idx="10838">
                  <c:v>1</c:v>
                </c:pt>
                <c:pt idx="10839">
                  <c:v>2</c:v>
                </c:pt>
                <c:pt idx="10840">
                  <c:v>2</c:v>
                </c:pt>
                <c:pt idx="10841">
                  <c:v>2</c:v>
                </c:pt>
                <c:pt idx="10842">
                  <c:v>3</c:v>
                </c:pt>
                <c:pt idx="10843">
                  <c:v>3</c:v>
                </c:pt>
                <c:pt idx="10844">
                  <c:v>3</c:v>
                </c:pt>
                <c:pt idx="10845">
                  <c:v>2</c:v>
                </c:pt>
                <c:pt idx="10846">
                  <c:v>1,5</c:v>
                </c:pt>
                <c:pt idx="10847">
                  <c:v>2</c:v>
                </c:pt>
                <c:pt idx="10848">
                  <c:v>4</c:v>
                </c:pt>
                <c:pt idx="10849">
                  <c:v>4</c:v>
                </c:pt>
                <c:pt idx="10850">
                  <c:v>2</c:v>
                </c:pt>
                <c:pt idx="10851">
                  <c:v>1</c:v>
                </c:pt>
                <c:pt idx="10852">
                  <c:v>1</c:v>
                </c:pt>
                <c:pt idx="10853">
                  <c:v>2</c:v>
                </c:pt>
                <c:pt idx="10854">
                  <c:v>1</c:v>
                </c:pt>
                <c:pt idx="10855">
                  <c:v>1</c:v>
                </c:pt>
                <c:pt idx="10856">
                  <c:v>2</c:v>
                </c:pt>
                <c:pt idx="10857">
                  <c:v>4</c:v>
                </c:pt>
                <c:pt idx="10858">
                  <c:v>1</c:v>
                </c:pt>
                <c:pt idx="10859">
                  <c:v>4</c:v>
                </c:pt>
                <c:pt idx="10860">
                  <c:v>2</c:v>
                </c:pt>
                <c:pt idx="10861">
                  <c:v>2</c:v>
                </c:pt>
                <c:pt idx="10862">
                  <c:v>2</c:v>
                </c:pt>
                <c:pt idx="10863">
                  <c:v>3</c:v>
                </c:pt>
                <c:pt idx="10864">
                  <c:v>1</c:v>
                </c:pt>
                <c:pt idx="10865">
                  <c:v>1</c:v>
                </c:pt>
                <c:pt idx="10866">
                  <c:v>3</c:v>
                </c:pt>
                <c:pt idx="10867">
                  <c:v>2</c:v>
                </c:pt>
                <c:pt idx="10868">
                  <c:v>1</c:v>
                </c:pt>
                <c:pt idx="10869">
                  <c:v>2</c:v>
                </c:pt>
                <c:pt idx="10870">
                  <c:v>3</c:v>
                </c:pt>
                <c:pt idx="10871">
                  <c:v>3</c:v>
                </c:pt>
                <c:pt idx="10872">
                  <c:v>3</c:v>
                </c:pt>
                <c:pt idx="10873">
                  <c:v>3</c:v>
                </c:pt>
                <c:pt idx="10874">
                  <c:v>3</c:v>
                </c:pt>
                <c:pt idx="10875">
                  <c:v>6</c:v>
                </c:pt>
                <c:pt idx="10876">
                  <c:v>2</c:v>
                </c:pt>
                <c:pt idx="10877">
                  <c:v>3</c:v>
                </c:pt>
                <c:pt idx="10878">
                  <c:v>2</c:v>
                </c:pt>
                <c:pt idx="10879">
                  <c:v>1</c:v>
                </c:pt>
                <c:pt idx="10880">
                  <c:v>1</c:v>
                </c:pt>
                <c:pt idx="10881">
                  <c:v>4</c:v>
                </c:pt>
                <c:pt idx="10882">
                  <c:v>1</c:v>
                </c:pt>
                <c:pt idx="10883">
                  <c:v>4</c:v>
                </c:pt>
                <c:pt idx="10884">
                  <c:v>1</c:v>
                </c:pt>
                <c:pt idx="10885">
                  <c:v>4</c:v>
                </c:pt>
                <c:pt idx="10886">
                  <c:v>3</c:v>
                </c:pt>
                <c:pt idx="10887">
                  <c:v>3</c:v>
                </c:pt>
                <c:pt idx="10888">
                  <c:v>2</c:v>
                </c:pt>
                <c:pt idx="10889">
                  <c:v>4</c:v>
                </c:pt>
                <c:pt idx="10890">
                  <c:v>3</c:v>
                </c:pt>
                <c:pt idx="10891">
                  <c:v>4</c:v>
                </c:pt>
                <c:pt idx="10892">
                  <c:v>4</c:v>
                </c:pt>
                <c:pt idx="10893">
                  <c:v>4</c:v>
                </c:pt>
                <c:pt idx="10894">
                  <c:v>4</c:v>
                </c:pt>
                <c:pt idx="10895">
                  <c:v>3</c:v>
                </c:pt>
                <c:pt idx="10896">
                  <c:v>4</c:v>
                </c:pt>
                <c:pt idx="10897">
                  <c:v>4</c:v>
                </c:pt>
                <c:pt idx="10898">
                  <c:v>3</c:v>
                </c:pt>
                <c:pt idx="10899">
                  <c:v>3</c:v>
                </c:pt>
                <c:pt idx="10900">
                  <c:v>4</c:v>
                </c:pt>
                <c:pt idx="10901">
                  <c:v>5</c:v>
                </c:pt>
                <c:pt idx="10902">
                  <c:v>5</c:v>
                </c:pt>
                <c:pt idx="10903">
                  <c:v>2,5</c:v>
                </c:pt>
                <c:pt idx="10904">
                  <c:v>3</c:v>
                </c:pt>
                <c:pt idx="10905">
                  <c:v>2</c:v>
                </c:pt>
                <c:pt idx="10906">
                  <c:v/>
                </c:pt>
                <c:pt idx="10907">
                  <c:v>4</c:v>
                </c:pt>
                <c:pt idx="10908">
                  <c:v>2</c:v>
                </c:pt>
                <c:pt idx="10909">
                  <c:v>4</c:v>
                </c:pt>
                <c:pt idx="10910">
                  <c:v>3</c:v>
                </c:pt>
                <c:pt idx="10911">
                  <c:v>3</c:v>
                </c:pt>
                <c:pt idx="10912">
                  <c:v>3</c:v>
                </c:pt>
                <c:pt idx="10913">
                  <c:v>6</c:v>
                </c:pt>
                <c:pt idx="10914">
                  <c:v>6</c:v>
                </c:pt>
                <c:pt idx="10915">
                  <c:v>3</c:v>
                </c:pt>
                <c:pt idx="10916">
                  <c:v>4</c:v>
                </c:pt>
                <c:pt idx="10917">
                  <c:v>2</c:v>
                </c:pt>
                <c:pt idx="10918">
                  <c:v/>
                </c:pt>
                <c:pt idx="10919">
                  <c:v>4</c:v>
                </c:pt>
                <c:pt idx="10920">
                  <c:v/>
                </c:pt>
                <c:pt idx="10921">
                  <c:v>2</c:v>
                </c:pt>
                <c:pt idx="10922">
                  <c:v>5</c:v>
                </c:pt>
                <c:pt idx="10923">
                  <c:v>4</c:v>
                </c:pt>
                <c:pt idx="10924">
                  <c:v>5</c:v>
                </c:pt>
                <c:pt idx="10925">
                  <c:v>5</c:v>
                </c:pt>
                <c:pt idx="10926">
                  <c:v>2,5</c:v>
                </c:pt>
                <c:pt idx="10927">
                  <c:v>4</c:v>
                </c:pt>
                <c:pt idx="10928">
                  <c:v>4</c:v>
                </c:pt>
                <c:pt idx="10929">
                  <c:v>3</c:v>
                </c:pt>
                <c:pt idx="10930">
                  <c:v>5</c:v>
                </c:pt>
                <c:pt idx="10931">
                  <c:v>4</c:v>
                </c:pt>
                <c:pt idx="10932">
                  <c:v>3</c:v>
                </c:pt>
                <c:pt idx="10933">
                  <c:v/>
                </c:pt>
                <c:pt idx="10934">
                  <c:v>5</c:v>
                </c:pt>
                <c:pt idx="10935">
                  <c:v>4</c:v>
                </c:pt>
                <c:pt idx="10936">
                  <c:v>6</c:v>
                </c:pt>
                <c:pt idx="10937">
                  <c:v>4</c:v>
                </c:pt>
                <c:pt idx="10938">
                  <c:v>4</c:v>
                </c:pt>
                <c:pt idx="10939">
                  <c:v>4</c:v>
                </c:pt>
                <c:pt idx="10940">
                  <c:v/>
                </c:pt>
                <c:pt idx="10941">
                  <c:v/>
                </c:pt>
                <c:pt idx="10942">
                  <c:v/>
                </c:pt>
                <c:pt idx="10943">
                  <c:v/>
                </c:pt>
                <c:pt idx="10944">
                  <c:v/>
                </c:pt>
                <c:pt idx="10945">
                  <c:v/>
                </c:pt>
                <c:pt idx="10946">
                  <c:v/>
                </c:pt>
                <c:pt idx="10947">
                  <c:v/>
                </c:pt>
                <c:pt idx="10948">
                  <c:v/>
                </c:pt>
                <c:pt idx="10949">
                  <c:v/>
                </c:pt>
                <c:pt idx="10950">
                  <c:v/>
                </c:pt>
                <c:pt idx="10951">
                  <c:v/>
                </c:pt>
                <c:pt idx="10952">
                  <c:v/>
                </c:pt>
                <c:pt idx="10953">
                  <c:v/>
                </c:pt>
                <c:pt idx="10954">
                  <c:v/>
                </c:pt>
                <c:pt idx="10955">
                  <c:v/>
                </c:pt>
                <c:pt idx="10956">
                  <c:v/>
                </c:pt>
                <c:pt idx="10957">
                  <c:v/>
                </c:pt>
                <c:pt idx="10958">
                  <c:v/>
                </c:pt>
                <c:pt idx="10959">
                  <c:v/>
                </c:pt>
                <c:pt idx="10960">
                  <c:v/>
                </c:pt>
                <c:pt idx="10961">
                  <c:v/>
                </c:pt>
                <c:pt idx="10962">
                  <c:v/>
                </c:pt>
                <c:pt idx="10963">
                  <c:v/>
                </c:pt>
                <c:pt idx="10964">
                  <c:v/>
                </c:pt>
                <c:pt idx="10965">
                  <c:v/>
                </c:pt>
                <c:pt idx="10966">
                  <c:v/>
                </c:pt>
                <c:pt idx="10967">
                  <c:v/>
                </c:pt>
                <c:pt idx="10968">
                  <c:v/>
                </c:pt>
                <c:pt idx="10969">
                  <c:v/>
                </c:pt>
                <c:pt idx="10970">
                  <c:v/>
                </c:pt>
                <c:pt idx="10971">
                  <c:v/>
                </c:pt>
                <c:pt idx="10972">
                  <c:v/>
                </c:pt>
                <c:pt idx="10973">
                  <c:v/>
                </c:pt>
                <c:pt idx="10974">
                  <c:v/>
                </c:pt>
                <c:pt idx="10975">
                  <c:v/>
                </c:pt>
                <c:pt idx="10976">
                  <c:v/>
                </c:pt>
                <c:pt idx="10977">
                  <c:v/>
                </c:pt>
                <c:pt idx="10978">
                  <c:v/>
                </c:pt>
                <c:pt idx="10979">
                  <c:v/>
                </c:pt>
                <c:pt idx="10980">
                  <c:v/>
                </c:pt>
                <c:pt idx="10981">
                  <c:v/>
                </c:pt>
                <c:pt idx="10982">
                  <c:v/>
                </c:pt>
                <c:pt idx="10983">
                  <c:v/>
                </c:pt>
                <c:pt idx="10984">
                  <c:v/>
                </c:pt>
                <c:pt idx="10985">
                  <c:v/>
                </c:pt>
                <c:pt idx="10986">
                  <c:v/>
                </c:pt>
                <c:pt idx="10987">
                  <c:v/>
                </c:pt>
                <c:pt idx="10988">
                  <c:v/>
                </c:pt>
                <c:pt idx="10989">
                  <c:v/>
                </c:pt>
                <c:pt idx="10990">
                  <c:v/>
                </c:pt>
                <c:pt idx="10991">
                  <c:v/>
                </c:pt>
                <c:pt idx="10992">
                  <c:v/>
                </c:pt>
                <c:pt idx="10993">
                  <c:v/>
                </c:pt>
                <c:pt idx="10994">
                  <c:v/>
                </c:pt>
                <c:pt idx="10995">
                  <c:v/>
                </c:pt>
                <c:pt idx="10996">
                  <c:v/>
                </c:pt>
                <c:pt idx="10997">
                  <c:v/>
                </c:pt>
                <c:pt idx="10998">
                  <c:v/>
                </c:pt>
                <c:pt idx="10999">
                  <c:v/>
                </c:pt>
                <c:pt idx="11000">
                  <c:v/>
                </c:pt>
                <c:pt idx="11001">
                  <c:v/>
                </c:pt>
                <c:pt idx="11002">
                  <c:v/>
                </c:pt>
                <c:pt idx="11003">
                  <c:v/>
                </c:pt>
                <c:pt idx="11004">
                  <c:v/>
                </c:pt>
                <c:pt idx="11005">
                  <c:v/>
                </c:pt>
                <c:pt idx="11006">
                  <c:v/>
                </c:pt>
                <c:pt idx="11007">
                  <c:v/>
                </c:pt>
                <c:pt idx="11008">
                  <c:v/>
                </c:pt>
                <c:pt idx="11009">
                  <c:v/>
                </c:pt>
                <c:pt idx="11010">
                  <c:v/>
                </c:pt>
                <c:pt idx="11011">
                  <c:v/>
                </c:pt>
                <c:pt idx="11012">
                  <c:v/>
                </c:pt>
                <c:pt idx="11013">
                  <c:v/>
                </c:pt>
                <c:pt idx="11014">
                  <c:v/>
                </c:pt>
                <c:pt idx="11015">
                  <c:v/>
                </c:pt>
                <c:pt idx="11016">
                  <c:v/>
                </c:pt>
                <c:pt idx="11017">
                  <c:v/>
                </c:pt>
                <c:pt idx="11018">
                  <c:v/>
                </c:pt>
                <c:pt idx="11019">
                  <c:v/>
                </c:pt>
                <c:pt idx="11020">
                  <c:v/>
                </c:pt>
                <c:pt idx="11021">
                  <c:v/>
                </c:pt>
                <c:pt idx="11022">
                  <c:v/>
                </c:pt>
                <c:pt idx="11023">
                  <c:v/>
                </c:pt>
                <c:pt idx="11024">
                  <c:v/>
                </c:pt>
                <c:pt idx="11025">
                  <c:v/>
                </c:pt>
                <c:pt idx="11026">
                  <c:v/>
                </c:pt>
                <c:pt idx="11027">
                  <c:v/>
                </c:pt>
                <c:pt idx="11028">
                  <c:v/>
                </c:pt>
                <c:pt idx="11029">
                  <c:v/>
                </c:pt>
                <c:pt idx="11030">
                  <c:v/>
                </c:pt>
                <c:pt idx="11031">
                  <c:v/>
                </c:pt>
                <c:pt idx="11032">
                  <c:v/>
                </c:pt>
                <c:pt idx="11033">
                  <c:v/>
                </c:pt>
                <c:pt idx="11034">
                  <c:v/>
                </c:pt>
                <c:pt idx="11035">
                  <c:v/>
                </c:pt>
                <c:pt idx="11036">
                  <c:v/>
                </c:pt>
                <c:pt idx="11037">
                  <c:v/>
                </c:pt>
                <c:pt idx="11038">
                  <c:v/>
                </c:pt>
                <c:pt idx="11039">
                  <c:v/>
                </c:pt>
                <c:pt idx="11040">
                  <c:v/>
                </c:pt>
                <c:pt idx="11041">
                  <c:v/>
                </c:pt>
                <c:pt idx="11042">
                  <c:v/>
                </c:pt>
                <c:pt idx="11043">
                  <c:v/>
                </c:pt>
                <c:pt idx="11044">
                  <c:v/>
                </c:pt>
                <c:pt idx="11045">
                  <c:v/>
                </c:pt>
                <c:pt idx="11046">
                  <c:v/>
                </c:pt>
                <c:pt idx="11047">
                  <c:v/>
                </c:pt>
                <c:pt idx="11048">
                  <c:v/>
                </c:pt>
                <c:pt idx="11049">
                  <c:v/>
                </c:pt>
                <c:pt idx="11050">
                  <c:v/>
                </c:pt>
                <c:pt idx="11051">
                  <c:v/>
                </c:pt>
                <c:pt idx="11052">
                  <c:v/>
                </c:pt>
                <c:pt idx="11053">
                  <c:v/>
                </c:pt>
                <c:pt idx="11054">
                  <c:v/>
                </c:pt>
                <c:pt idx="11055">
                  <c:v/>
                </c:pt>
                <c:pt idx="11056">
                  <c:v/>
                </c:pt>
                <c:pt idx="11057">
                  <c:v/>
                </c:pt>
                <c:pt idx="11058">
                  <c:v/>
                </c:pt>
                <c:pt idx="11059">
                  <c:v/>
                </c:pt>
                <c:pt idx="11060">
                  <c:v/>
                </c:pt>
                <c:pt idx="11061">
                  <c:v/>
                </c:pt>
                <c:pt idx="11062">
                  <c:v/>
                </c:pt>
                <c:pt idx="11063">
                  <c:v/>
                </c:pt>
                <c:pt idx="11064">
                  <c:v/>
                </c:pt>
                <c:pt idx="11065">
                  <c:v/>
                </c:pt>
                <c:pt idx="11066">
                  <c:v/>
                </c:pt>
                <c:pt idx="11067">
                  <c:v/>
                </c:pt>
                <c:pt idx="11068">
                  <c:v/>
                </c:pt>
                <c:pt idx="11069">
                  <c:v/>
                </c:pt>
                <c:pt idx="11070">
                  <c:v/>
                </c:pt>
                <c:pt idx="11071">
                  <c:v/>
                </c:pt>
                <c:pt idx="11072">
                  <c:v/>
                </c:pt>
                <c:pt idx="11073">
                  <c:v/>
                </c:pt>
                <c:pt idx="11074">
                  <c:v/>
                </c:pt>
                <c:pt idx="11075">
                  <c:v/>
                </c:pt>
                <c:pt idx="11076">
                  <c:v/>
                </c:pt>
                <c:pt idx="11077">
                  <c:v/>
                </c:pt>
                <c:pt idx="11078">
                  <c:v/>
                </c:pt>
                <c:pt idx="11079">
                  <c:v/>
                </c:pt>
                <c:pt idx="11080">
                  <c:v/>
                </c:pt>
                <c:pt idx="11081">
                  <c:v/>
                </c:pt>
                <c:pt idx="11082">
                  <c:v/>
                </c:pt>
                <c:pt idx="11083">
                  <c:v/>
                </c:pt>
                <c:pt idx="11084">
                  <c:v/>
                </c:pt>
                <c:pt idx="11085">
                  <c:v/>
                </c:pt>
                <c:pt idx="11086">
                  <c:v/>
                </c:pt>
                <c:pt idx="11087">
                  <c:v/>
                </c:pt>
                <c:pt idx="11088">
                  <c:v/>
                </c:pt>
                <c:pt idx="11089">
                  <c:v/>
                </c:pt>
                <c:pt idx="11090">
                  <c:v/>
                </c:pt>
                <c:pt idx="11091">
                  <c:v/>
                </c:pt>
                <c:pt idx="11092">
                  <c:v/>
                </c:pt>
                <c:pt idx="11093">
                  <c:v/>
                </c:pt>
                <c:pt idx="11094">
                  <c:v/>
                </c:pt>
                <c:pt idx="11095">
                  <c:v/>
                </c:pt>
                <c:pt idx="11096">
                  <c:v/>
                </c:pt>
                <c:pt idx="11097">
                  <c:v/>
                </c:pt>
                <c:pt idx="11098">
                  <c:v/>
                </c:pt>
                <c:pt idx="11099">
                  <c:v/>
                </c:pt>
                <c:pt idx="11100">
                  <c:v/>
                </c:pt>
                <c:pt idx="11101">
                  <c:v/>
                </c:pt>
                <c:pt idx="11102">
                  <c:v/>
                </c:pt>
                <c:pt idx="11103">
                  <c:v/>
                </c:pt>
                <c:pt idx="11104">
                  <c:v/>
                </c:pt>
                <c:pt idx="11105">
                  <c:v/>
                </c:pt>
                <c:pt idx="11106">
                  <c:v/>
                </c:pt>
                <c:pt idx="11107">
                  <c:v/>
                </c:pt>
                <c:pt idx="11108">
                  <c:v/>
                </c:pt>
                <c:pt idx="11109">
                  <c:v/>
                </c:pt>
                <c:pt idx="11110">
                  <c:v/>
                </c:pt>
                <c:pt idx="11111">
                  <c:v/>
                </c:pt>
                <c:pt idx="11112">
                  <c:v/>
                </c:pt>
                <c:pt idx="11113">
                  <c:v/>
                </c:pt>
                <c:pt idx="11114">
                  <c:v/>
                </c:pt>
                <c:pt idx="11115">
                  <c:v/>
                </c:pt>
                <c:pt idx="11116">
                  <c:v/>
                </c:pt>
                <c:pt idx="11117">
                  <c:v/>
                </c:pt>
                <c:pt idx="11118">
                  <c:v/>
                </c:pt>
                <c:pt idx="11119">
                  <c:v/>
                </c:pt>
                <c:pt idx="11120">
                  <c:v/>
                </c:pt>
                <c:pt idx="11121">
                  <c:v/>
                </c:pt>
                <c:pt idx="11122">
                  <c:v/>
                </c:pt>
                <c:pt idx="11123">
                  <c:v/>
                </c:pt>
                <c:pt idx="11124">
                  <c:v/>
                </c:pt>
                <c:pt idx="11125">
                  <c:v/>
                </c:pt>
                <c:pt idx="11126">
                  <c:v/>
                </c:pt>
                <c:pt idx="11127">
                  <c:v/>
                </c:pt>
                <c:pt idx="11128">
                  <c:v/>
                </c:pt>
                <c:pt idx="11129">
                  <c:v/>
                </c:pt>
                <c:pt idx="11130">
                  <c:v/>
                </c:pt>
                <c:pt idx="11131">
                  <c:v/>
                </c:pt>
                <c:pt idx="11132">
                  <c:v/>
                </c:pt>
                <c:pt idx="11133">
                  <c:v/>
                </c:pt>
                <c:pt idx="11134">
                  <c:v/>
                </c:pt>
                <c:pt idx="11135">
                  <c:v/>
                </c:pt>
                <c:pt idx="11136">
                  <c:v/>
                </c:pt>
                <c:pt idx="11137">
                  <c:v/>
                </c:pt>
                <c:pt idx="11138">
                  <c:v/>
                </c:pt>
                <c:pt idx="11139">
                  <c:v/>
                </c:pt>
                <c:pt idx="11140">
                  <c:v/>
                </c:pt>
                <c:pt idx="11141">
                  <c:v/>
                </c:pt>
                <c:pt idx="11142">
                  <c:v/>
                </c:pt>
                <c:pt idx="11143">
                  <c:v/>
                </c:pt>
                <c:pt idx="11144">
                  <c:v/>
                </c:pt>
                <c:pt idx="11145">
                  <c:v/>
                </c:pt>
                <c:pt idx="11146">
                  <c:v/>
                </c:pt>
                <c:pt idx="11147">
                  <c:v/>
                </c:pt>
                <c:pt idx="11148">
                  <c:v/>
                </c:pt>
                <c:pt idx="11149">
                  <c:v/>
                </c:pt>
                <c:pt idx="11150">
                  <c:v/>
                </c:pt>
                <c:pt idx="11151">
                  <c:v/>
                </c:pt>
                <c:pt idx="11152">
                  <c:v/>
                </c:pt>
                <c:pt idx="11153">
                  <c:v/>
                </c:pt>
                <c:pt idx="11154">
                  <c:v/>
                </c:pt>
                <c:pt idx="11155">
                  <c:v/>
                </c:pt>
                <c:pt idx="11156">
                  <c:v/>
                </c:pt>
                <c:pt idx="11157">
                  <c:v/>
                </c:pt>
                <c:pt idx="11158">
                  <c:v/>
                </c:pt>
                <c:pt idx="11159">
                  <c:v/>
                </c:pt>
                <c:pt idx="11160">
                  <c:v/>
                </c:pt>
                <c:pt idx="11161">
                  <c:v/>
                </c:pt>
                <c:pt idx="11162">
                  <c:v/>
                </c:pt>
                <c:pt idx="11163">
                  <c:v/>
                </c:pt>
                <c:pt idx="11164">
                  <c:v/>
                </c:pt>
                <c:pt idx="11165">
                  <c:v/>
                </c:pt>
                <c:pt idx="11166">
                  <c:v/>
                </c:pt>
                <c:pt idx="11167">
                  <c:v/>
                </c:pt>
                <c:pt idx="11168">
                  <c:v/>
                </c:pt>
                <c:pt idx="11169">
                  <c:v/>
                </c:pt>
                <c:pt idx="11170">
                  <c:v/>
                </c:pt>
                <c:pt idx="11171">
                  <c:v/>
                </c:pt>
                <c:pt idx="11172">
                  <c:v/>
                </c:pt>
                <c:pt idx="11173">
                  <c:v/>
                </c:pt>
                <c:pt idx="11174">
                  <c:v/>
                </c:pt>
                <c:pt idx="11175">
                  <c:v/>
                </c:pt>
                <c:pt idx="11176">
                  <c:v/>
                </c:pt>
                <c:pt idx="11177">
                  <c:v/>
                </c:pt>
                <c:pt idx="11178">
                  <c:v/>
                </c:pt>
                <c:pt idx="11179">
                  <c:v/>
                </c:pt>
                <c:pt idx="11180">
                  <c:v/>
                </c:pt>
                <c:pt idx="11181">
                  <c:v/>
                </c:pt>
                <c:pt idx="11182">
                  <c:v/>
                </c:pt>
                <c:pt idx="11183">
                  <c:v/>
                </c:pt>
                <c:pt idx="11184">
                  <c:v/>
                </c:pt>
                <c:pt idx="11185">
                  <c:v/>
                </c:pt>
                <c:pt idx="11186">
                  <c:v/>
                </c:pt>
                <c:pt idx="11187">
                  <c:v/>
                </c:pt>
                <c:pt idx="11188">
                  <c:v/>
                </c:pt>
                <c:pt idx="11189">
                  <c:v/>
                </c:pt>
                <c:pt idx="11190">
                  <c:v/>
                </c:pt>
                <c:pt idx="11191">
                  <c:v/>
                </c:pt>
                <c:pt idx="11192">
                  <c:v/>
                </c:pt>
                <c:pt idx="11193">
                  <c:v/>
                </c:pt>
                <c:pt idx="11194">
                  <c:v/>
                </c:pt>
                <c:pt idx="11195">
                  <c:v/>
                </c:pt>
                <c:pt idx="11196">
                  <c:v/>
                </c:pt>
                <c:pt idx="11197">
                  <c:v/>
                </c:pt>
                <c:pt idx="11198">
                  <c:v/>
                </c:pt>
                <c:pt idx="11199">
                  <c:v/>
                </c:pt>
                <c:pt idx="11200">
                  <c:v/>
                </c:pt>
                <c:pt idx="11201">
                  <c:v/>
                </c:pt>
                <c:pt idx="11202">
                  <c:v/>
                </c:pt>
                <c:pt idx="11203">
                  <c:v/>
                </c:pt>
                <c:pt idx="11204">
                  <c:v/>
                </c:pt>
                <c:pt idx="11205">
                  <c:v/>
                </c:pt>
                <c:pt idx="11206">
                  <c:v/>
                </c:pt>
                <c:pt idx="11207">
                  <c:v/>
                </c:pt>
                <c:pt idx="11208">
                  <c:v/>
                </c:pt>
                <c:pt idx="11209">
                  <c:v/>
                </c:pt>
                <c:pt idx="11210">
                  <c:v/>
                </c:pt>
                <c:pt idx="11211">
                  <c:v/>
                </c:pt>
                <c:pt idx="11212">
                  <c:v/>
                </c:pt>
                <c:pt idx="11213">
                  <c:v/>
                </c:pt>
                <c:pt idx="11214">
                  <c:v/>
                </c:pt>
                <c:pt idx="11215">
                  <c:v/>
                </c:pt>
                <c:pt idx="11216">
                  <c:v/>
                </c:pt>
                <c:pt idx="11217">
                  <c:v/>
                </c:pt>
                <c:pt idx="11218">
                  <c:v/>
                </c:pt>
                <c:pt idx="11219">
                  <c:v/>
                </c:pt>
                <c:pt idx="11220">
                  <c:v/>
                </c:pt>
                <c:pt idx="11221">
                  <c:v/>
                </c:pt>
                <c:pt idx="11222">
                  <c:v/>
                </c:pt>
                <c:pt idx="11223">
                  <c:v/>
                </c:pt>
                <c:pt idx="11224">
                  <c:v/>
                </c:pt>
                <c:pt idx="11225">
                  <c:v/>
                </c:pt>
                <c:pt idx="11226">
                  <c:v/>
                </c:pt>
                <c:pt idx="11227">
                  <c:v/>
                </c:pt>
                <c:pt idx="11228">
                  <c:v/>
                </c:pt>
                <c:pt idx="11229">
                  <c:v/>
                </c:pt>
                <c:pt idx="11230">
                  <c:v/>
                </c:pt>
                <c:pt idx="11231">
                  <c:v/>
                </c:pt>
                <c:pt idx="11232">
                  <c:v/>
                </c:pt>
                <c:pt idx="11233">
                  <c:v/>
                </c:pt>
                <c:pt idx="11234">
                  <c:v/>
                </c:pt>
                <c:pt idx="11235">
                  <c:v/>
                </c:pt>
                <c:pt idx="11236">
                  <c:v/>
                </c:pt>
                <c:pt idx="11237">
                  <c:v/>
                </c:pt>
                <c:pt idx="11238">
                  <c:v/>
                </c:pt>
                <c:pt idx="11239">
                  <c:v/>
                </c:pt>
                <c:pt idx="11240">
                  <c:v/>
                </c:pt>
                <c:pt idx="11241">
                  <c:v/>
                </c:pt>
                <c:pt idx="11242">
                  <c:v/>
                </c:pt>
                <c:pt idx="11243">
                  <c:v/>
                </c:pt>
                <c:pt idx="11244">
                  <c:v/>
                </c:pt>
                <c:pt idx="11245">
                  <c:v/>
                </c:pt>
                <c:pt idx="11246">
                  <c:v/>
                </c:pt>
                <c:pt idx="11247">
                  <c:v/>
                </c:pt>
                <c:pt idx="11248">
                  <c:v/>
                </c:pt>
                <c:pt idx="11249">
                  <c:v/>
                </c:pt>
                <c:pt idx="11250">
                  <c:v/>
                </c:pt>
                <c:pt idx="11251">
                  <c:v/>
                </c:pt>
                <c:pt idx="11252">
                  <c:v/>
                </c:pt>
                <c:pt idx="11253">
                  <c:v/>
                </c:pt>
                <c:pt idx="11254">
                  <c:v/>
                </c:pt>
                <c:pt idx="11255">
                  <c:v/>
                </c:pt>
                <c:pt idx="11256">
                  <c:v/>
                </c:pt>
                <c:pt idx="11257">
                  <c:v/>
                </c:pt>
                <c:pt idx="11258">
                  <c:v/>
                </c:pt>
                <c:pt idx="11259">
                  <c:v/>
                </c:pt>
                <c:pt idx="11260">
                  <c:v/>
                </c:pt>
                <c:pt idx="11261">
                  <c:v/>
                </c:pt>
                <c:pt idx="11262">
                  <c:v/>
                </c:pt>
                <c:pt idx="11263">
                  <c:v/>
                </c:pt>
                <c:pt idx="11264">
                  <c:v/>
                </c:pt>
                <c:pt idx="11265">
                  <c:v/>
                </c:pt>
                <c:pt idx="11266">
                  <c:v/>
                </c:pt>
                <c:pt idx="11267">
                  <c:v/>
                </c:pt>
                <c:pt idx="11268">
                  <c:v/>
                </c:pt>
                <c:pt idx="11269">
                  <c:v/>
                </c:pt>
                <c:pt idx="11270">
                  <c:v/>
                </c:pt>
                <c:pt idx="11271">
                  <c:v/>
                </c:pt>
                <c:pt idx="11272">
                  <c:v/>
                </c:pt>
                <c:pt idx="11273">
                  <c:v/>
                </c:pt>
                <c:pt idx="11274">
                  <c:v/>
                </c:pt>
                <c:pt idx="11275">
                  <c:v/>
                </c:pt>
                <c:pt idx="11276">
                  <c:v/>
                </c:pt>
                <c:pt idx="11277">
                  <c:v/>
                </c:pt>
                <c:pt idx="11278">
                  <c:v/>
                </c:pt>
                <c:pt idx="11279">
                  <c:v/>
                </c:pt>
                <c:pt idx="11280">
                  <c:v/>
                </c:pt>
                <c:pt idx="11281">
                  <c:v/>
                </c:pt>
                <c:pt idx="11282">
                  <c:v/>
                </c:pt>
                <c:pt idx="11283">
                  <c:v/>
                </c:pt>
                <c:pt idx="11284">
                  <c:v/>
                </c:pt>
                <c:pt idx="11285">
                  <c:v/>
                </c:pt>
                <c:pt idx="11286">
                  <c:v/>
                </c:pt>
                <c:pt idx="11287">
                  <c:v/>
                </c:pt>
                <c:pt idx="11288">
                  <c:v/>
                </c:pt>
                <c:pt idx="11289">
                  <c:v/>
                </c:pt>
                <c:pt idx="11290">
                  <c:v/>
                </c:pt>
                <c:pt idx="11291">
                  <c:v/>
                </c:pt>
                <c:pt idx="11292">
                  <c:v/>
                </c:pt>
                <c:pt idx="11293">
                  <c:v/>
                </c:pt>
                <c:pt idx="11294">
                  <c:v/>
                </c:pt>
                <c:pt idx="11295">
                  <c:v/>
                </c:pt>
                <c:pt idx="11296">
                  <c:v/>
                </c:pt>
                <c:pt idx="11297">
                  <c:v/>
                </c:pt>
                <c:pt idx="11298">
                  <c:v/>
                </c:pt>
                <c:pt idx="11299">
                  <c:v/>
                </c:pt>
                <c:pt idx="11300">
                  <c:v/>
                </c:pt>
                <c:pt idx="11301">
                  <c:v/>
                </c:pt>
                <c:pt idx="11302">
                  <c:v/>
                </c:pt>
                <c:pt idx="11303">
                  <c:v/>
                </c:pt>
                <c:pt idx="11304">
                  <c:v/>
                </c:pt>
                <c:pt idx="11305">
                  <c:v/>
                </c:pt>
                <c:pt idx="11306">
                  <c:v/>
                </c:pt>
                <c:pt idx="11307">
                  <c:v/>
                </c:pt>
                <c:pt idx="11308">
                  <c:v/>
                </c:pt>
                <c:pt idx="11309">
                  <c:v/>
                </c:pt>
                <c:pt idx="11310">
                  <c:v/>
                </c:pt>
                <c:pt idx="11311">
                  <c:v/>
                </c:pt>
                <c:pt idx="11312">
                  <c:v/>
                </c:pt>
                <c:pt idx="11313">
                  <c:v/>
                </c:pt>
                <c:pt idx="11314">
                  <c:v/>
                </c:pt>
                <c:pt idx="11315">
                  <c:v/>
                </c:pt>
                <c:pt idx="11316">
                  <c:v/>
                </c:pt>
                <c:pt idx="11317">
                  <c:v/>
                </c:pt>
                <c:pt idx="11318">
                  <c:v/>
                </c:pt>
                <c:pt idx="11319">
                  <c:v/>
                </c:pt>
                <c:pt idx="11320">
                  <c:v/>
                </c:pt>
                <c:pt idx="11321">
                  <c:v/>
                </c:pt>
                <c:pt idx="11322">
                  <c:v/>
                </c:pt>
                <c:pt idx="11323">
                  <c:v/>
                </c:pt>
                <c:pt idx="11324">
                  <c:v/>
                </c:pt>
                <c:pt idx="11325">
                  <c:v/>
                </c:pt>
                <c:pt idx="11326">
                  <c:v/>
                </c:pt>
                <c:pt idx="11327">
                  <c:v/>
                </c:pt>
                <c:pt idx="11328">
                  <c:v/>
                </c:pt>
                <c:pt idx="11329">
                  <c:v/>
                </c:pt>
                <c:pt idx="11330">
                  <c:v/>
                </c:pt>
                <c:pt idx="11331">
                  <c:v/>
                </c:pt>
                <c:pt idx="11332">
                  <c:v/>
                </c:pt>
                <c:pt idx="11333">
                  <c:v/>
                </c:pt>
                <c:pt idx="11334">
                  <c:v/>
                </c:pt>
                <c:pt idx="11335">
                  <c:v/>
                </c:pt>
                <c:pt idx="11336">
                  <c:v/>
                </c:pt>
                <c:pt idx="11337">
                  <c:v/>
                </c:pt>
                <c:pt idx="11338">
                  <c:v/>
                </c:pt>
                <c:pt idx="11339">
                  <c:v/>
                </c:pt>
                <c:pt idx="11340">
                  <c:v/>
                </c:pt>
                <c:pt idx="11341">
                  <c:v/>
                </c:pt>
                <c:pt idx="11342">
                  <c:v/>
                </c:pt>
                <c:pt idx="11343">
                  <c:v/>
                </c:pt>
                <c:pt idx="11344">
                  <c:v/>
                </c:pt>
                <c:pt idx="11345">
                  <c:v/>
                </c:pt>
                <c:pt idx="11346">
                  <c:v/>
                </c:pt>
                <c:pt idx="11347">
                  <c:v/>
                </c:pt>
                <c:pt idx="11348">
                  <c:v/>
                </c:pt>
                <c:pt idx="11349">
                  <c:v/>
                </c:pt>
                <c:pt idx="11350">
                  <c:v/>
                </c:pt>
                <c:pt idx="11351">
                  <c:v/>
                </c:pt>
                <c:pt idx="11352">
                  <c:v/>
                </c:pt>
                <c:pt idx="11353">
                  <c:v/>
                </c:pt>
                <c:pt idx="11354">
                  <c:v/>
                </c:pt>
                <c:pt idx="11355">
                  <c:v/>
                </c:pt>
                <c:pt idx="11356">
                  <c:v/>
                </c:pt>
                <c:pt idx="11357">
                  <c:v/>
                </c:pt>
                <c:pt idx="11358">
                  <c:v/>
                </c:pt>
                <c:pt idx="11359">
                  <c:v/>
                </c:pt>
                <c:pt idx="11360">
                  <c:v/>
                </c:pt>
                <c:pt idx="11361">
                  <c:v/>
                </c:pt>
                <c:pt idx="11362">
                  <c:v/>
                </c:pt>
                <c:pt idx="11363">
                  <c:v/>
                </c:pt>
                <c:pt idx="11364">
                  <c:v/>
                </c:pt>
                <c:pt idx="11365">
                  <c:v/>
                </c:pt>
                <c:pt idx="11366">
                  <c:v/>
                </c:pt>
                <c:pt idx="11367">
                  <c:v/>
                </c:pt>
                <c:pt idx="11368">
                  <c:v/>
                </c:pt>
                <c:pt idx="11369">
                  <c:v/>
                </c:pt>
                <c:pt idx="11370">
                  <c:v/>
                </c:pt>
                <c:pt idx="11371">
                  <c:v/>
                </c:pt>
                <c:pt idx="11372">
                  <c:v/>
                </c:pt>
                <c:pt idx="11373">
                  <c:v/>
                </c:pt>
                <c:pt idx="11374">
                  <c:v/>
                </c:pt>
                <c:pt idx="11375">
                  <c:v/>
                </c:pt>
                <c:pt idx="11376">
                  <c:v/>
                </c:pt>
                <c:pt idx="11377">
                  <c:v/>
                </c:pt>
                <c:pt idx="11378">
                  <c:v/>
                </c:pt>
                <c:pt idx="11379">
                  <c:v/>
                </c:pt>
                <c:pt idx="11380">
                  <c:v/>
                </c:pt>
                <c:pt idx="11381">
                  <c:v/>
                </c:pt>
                <c:pt idx="11382">
                  <c:v/>
                </c:pt>
                <c:pt idx="11383">
                  <c:v/>
                </c:pt>
                <c:pt idx="11384">
                  <c:v/>
                </c:pt>
                <c:pt idx="11385">
                  <c:v/>
                </c:pt>
                <c:pt idx="11386">
                  <c:v/>
                </c:pt>
                <c:pt idx="11387">
                  <c:v/>
                </c:pt>
                <c:pt idx="11388">
                  <c:v/>
                </c:pt>
                <c:pt idx="11389">
                  <c:v/>
                </c:pt>
                <c:pt idx="11390">
                  <c:v/>
                </c:pt>
                <c:pt idx="11391">
                  <c:v/>
                </c:pt>
                <c:pt idx="11392">
                  <c:v/>
                </c:pt>
                <c:pt idx="11393">
                  <c:v/>
                </c:pt>
                <c:pt idx="11394">
                  <c:v/>
                </c:pt>
                <c:pt idx="11395">
                  <c:v/>
                </c:pt>
                <c:pt idx="11396">
                  <c:v/>
                </c:pt>
                <c:pt idx="11397">
                  <c:v/>
                </c:pt>
                <c:pt idx="11398">
                  <c:v/>
                </c:pt>
                <c:pt idx="11399">
                  <c:v/>
                </c:pt>
                <c:pt idx="11400">
                  <c:v>67</c:v>
                </c:pt>
                <c:pt idx="11401">
                  <c:v>54</c:v>
                </c:pt>
                <c:pt idx="11402">
                  <c:v>104</c:v>
                </c:pt>
                <c:pt idx="11403">
                  <c:v>29</c:v>
                </c:pt>
                <c:pt idx="11404">
                  <c:v>62</c:v>
                </c:pt>
                <c:pt idx="11405">
                  <c:v>15</c:v>
                </c:pt>
                <c:pt idx="11406">
                  <c:v>4</c:v>
                </c:pt>
                <c:pt idx="11407">
                  <c:v>3</c:v>
                </c:pt>
                <c:pt idx="11408">
                  <c:v>3</c:v>
                </c:pt>
                <c:pt idx="11409">
                  <c:v>15</c:v>
                </c:pt>
                <c:pt idx="11410">
                  <c:v>15</c:v>
                </c:pt>
                <c:pt idx="11411">
                  <c:v>27</c:v>
                </c:pt>
                <c:pt idx="11412">
                  <c:v>3</c:v>
                </c:pt>
                <c:pt idx="11413">
                  <c:v>16</c:v>
                </c:pt>
                <c:pt idx="11414">
                  <c:v>10</c:v>
                </c:pt>
                <c:pt idx="11415">
                  <c:v>51</c:v>
                </c:pt>
                <c:pt idx="11416">
                  <c:v>4</c:v>
                </c:pt>
                <c:pt idx="11417">
                  <c:v>4</c:v>
                </c:pt>
                <c:pt idx="11418">
                  <c:v>36</c:v>
                </c:pt>
                <c:pt idx="11419">
                  <c:v>59</c:v>
                </c:pt>
                <c:pt idx="11420">
                  <c:v>5</c:v>
                </c:pt>
                <c:pt idx="11421">
                  <c:v>66</c:v>
                </c:pt>
                <c:pt idx="11422">
                  <c:v>34</c:v>
                </c:pt>
                <c:pt idx="11423">
                  <c:v>4</c:v>
                </c:pt>
                <c:pt idx="11424">
                  <c:v>25</c:v>
                </c:pt>
                <c:pt idx="11425">
                  <c:v>56</c:v>
                </c:pt>
                <c:pt idx="11426">
                  <c:v>85</c:v>
                </c:pt>
                <c:pt idx="11427">
                  <c:v>48</c:v>
                </c:pt>
                <c:pt idx="11428">
                  <c:v>21</c:v>
                </c:pt>
                <c:pt idx="11429">
                  <c:v>56</c:v>
                </c:pt>
                <c:pt idx="11430">
                  <c:v>2</c:v>
                </c:pt>
                <c:pt idx="11431">
                  <c:v>640</c:v>
                </c:pt>
                <c:pt idx="11432">
                  <c:v>410</c:v>
                </c:pt>
                <c:pt idx="11433">
                  <c:v>6</c:v>
                </c:pt>
                <c:pt idx="11434">
                  <c:v>62</c:v>
                </c:pt>
                <c:pt idx="11435">
                  <c:v>59</c:v>
                </c:pt>
                <c:pt idx="11436">
                  <c:v>23</c:v>
                </c:pt>
                <c:pt idx="11437">
                  <c:v>24</c:v>
                </c:pt>
                <c:pt idx="11438">
                  <c:v>15</c:v>
                </c:pt>
                <c:pt idx="11439">
                  <c:v>15</c:v>
                </c:pt>
                <c:pt idx="11440">
                  <c:v>11</c:v>
                </c:pt>
                <c:pt idx="11441">
                  <c:v>59</c:v>
                </c:pt>
                <c:pt idx="11442">
                  <c:v>11</c:v>
                </c:pt>
                <c:pt idx="11443">
                  <c:v>53</c:v>
                </c:pt>
                <c:pt idx="11444">
                  <c:v>46</c:v>
                </c:pt>
                <c:pt idx="11445">
                  <c:v>52</c:v>
                </c:pt>
                <c:pt idx="11446">
                  <c:v>10</c:v>
                </c:pt>
                <c:pt idx="11447">
                  <c:v>11</c:v>
                </c:pt>
                <c:pt idx="11448">
                  <c:v>7</c:v>
                </c:pt>
                <c:pt idx="11449">
                  <c:v>30</c:v>
                </c:pt>
                <c:pt idx="11450">
                  <c:v>810</c:v>
                </c:pt>
                <c:pt idx="11451">
                  <c:v>57</c:v>
                </c:pt>
                <c:pt idx="11452">
                  <c:v>890</c:v>
                </c:pt>
                <c:pt idx="11453">
                  <c:v>14</c:v>
                </c:pt>
                <c:pt idx="11454">
                  <c:v>16</c:v>
                </c:pt>
                <c:pt idx="11455">
                  <c:v>15</c:v>
                </c:pt>
                <c:pt idx="11456">
                  <c:v>46</c:v>
                </c:pt>
                <c:pt idx="11457">
                  <c:v>47</c:v>
                </c:pt>
                <c:pt idx="11458">
                  <c:v>33</c:v>
                </c:pt>
                <c:pt idx="11459">
                  <c:v>5</c:v>
                </c:pt>
                <c:pt idx="11460">
                  <c:v>14</c:v>
                </c:pt>
                <c:pt idx="11461">
                  <c:v>10</c:v>
                </c:pt>
                <c:pt idx="11462">
                  <c:v>58</c:v>
                </c:pt>
                <c:pt idx="11463">
                  <c:v>590</c:v>
                </c:pt>
                <c:pt idx="11464">
                  <c:v>15</c:v>
                </c:pt>
                <c:pt idx="11465">
                  <c:v>27</c:v>
                </c:pt>
                <c:pt idx="11466">
                  <c:v>41</c:v>
                </c:pt>
                <c:pt idx="11467">
                  <c:v>51</c:v>
                </c:pt>
                <c:pt idx="11468">
                  <c:v>37</c:v>
                </c:pt>
                <c:pt idx="11469">
                  <c:v>27</c:v>
                </c:pt>
                <c:pt idx="11470">
                  <c:v>77</c:v>
                </c:pt>
                <c:pt idx="11471">
                  <c:v>9</c:v>
                </c:pt>
                <c:pt idx="11472">
                  <c:v>49</c:v>
                </c:pt>
                <c:pt idx="11473">
                  <c:v>12</c:v>
                </c:pt>
                <c:pt idx="11474">
                  <c:v>10</c:v>
                </c:pt>
                <c:pt idx="11475">
                  <c:v>1</c:v>
                </c:pt>
                <c:pt idx="11476">
                  <c:v>15</c:v>
                </c:pt>
                <c:pt idx="11477">
                  <c:v>2</c:v>
                </c:pt>
                <c:pt idx="11478">
                  <c:v>13</c:v>
                </c:pt>
                <c:pt idx="11479">
                  <c:v>780</c:v>
                </c:pt>
                <c:pt idx="11480">
                  <c:v>34</c:v>
                </c:pt>
                <c:pt idx="11481">
                  <c:v>10</c:v>
                </c:pt>
                <c:pt idx="11482">
                  <c:v>42</c:v>
                </c:pt>
                <c:pt idx="11483">
                  <c:v>4</c:v>
                </c:pt>
                <c:pt idx="11484">
                  <c:v>80</c:v>
                </c:pt>
                <c:pt idx="11485">
                  <c:v>1</c:v>
                </c:pt>
                <c:pt idx="11486">
                  <c:v>2</c:v>
                </c:pt>
                <c:pt idx="11487">
                  <c:v>24</c:v>
                </c:pt>
                <c:pt idx="11488">
                  <c:v>24</c:v>
                </c:pt>
                <c:pt idx="11489">
                  <c:v>17</c:v>
                </c:pt>
                <c:pt idx="11490">
                  <c:v>2</c:v>
                </c:pt>
                <c:pt idx="11491">
                  <c:v>1</c:v>
                </c:pt>
                <c:pt idx="11492">
                  <c:v>0</c:v>
                </c:pt>
                <c:pt idx="11493">
                  <c:v>37</c:v>
                </c:pt>
                <c:pt idx="11494">
                  <c:v>1</c:v>
                </c:pt>
                <c:pt idx="11495">
                  <c:v>49</c:v>
                </c:pt>
                <c:pt idx="11496">
                  <c:v>76</c:v>
                </c:pt>
                <c:pt idx="11497">
                  <c:v>620</c:v>
                </c:pt>
                <c:pt idx="11498">
                  <c:v>23</c:v>
                </c:pt>
                <c:pt idx="11499">
                  <c:v>11</c:v>
                </c:pt>
                <c:pt idx="11500">
                  <c:v>41</c:v>
                </c:pt>
                <c:pt idx="11501">
                  <c:v>41</c:v>
                </c:pt>
                <c:pt idx="11502">
                  <c:v>2</c:v>
                </c:pt>
                <c:pt idx="11503">
                  <c:v>21</c:v>
                </c:pt>
                <c:pt idx="11504">
                  <c:v>630</c:v>
                </c:pt>
                <c:pt idx="11505">
                  <c:v>5</c:v>
                </c:pt>
                <c:pt idx="11506">
                  <c:v/>
                </c:pt>
                <c:pt idx="11507">
                  <c:v>43</c:v>
                </c:pt>
                <c:pt idx="11508">
                  <c:v>66</c:v>
                </c:pt>
                <c:pt idx="11509">
                  <c:v>31</c:v>
                </c:pt>
                <c:pt idx="11510">
                  <c:v>10</c:v>
                </c:pt>
                <c:pt idx="11511">
                  <c:v>39</c:v>
                </c:pt>
                <c:pt idx="11512">
                  <c:v>10</c:v>
                </c:pt>
                <c:pt idx="11513">
                  <c:v>35</c:v>
                </c:pt>
                <c:pt idx="11514">
                  <c:v>40</c:v>
                </c:pt>
                <c:pt idx="11515">
                  <c:v>18</c:v>
                </c:pt>
                <c:pt idx="11516">
                  <c:v>14</c:v>
                </c:pt>
                <c:pt idx="11517">
                  <c:v>27</c:v>
                </c:pt>
                <c:pt idx="11518">
                  <c:v/>
                </c:pt>
                <c:pt idx="11519">
                  <c:v>7</c:v>
                </c:pt>
                <c:pt idx="11520">
                  <c:v/>
                </c:pt>
                <c:pt idx="11521">
                  <c:v>23</c:v>
                </c:pt>
                <c:pt idx="11522">
                  <c:v>510</c:v>
                </c:pt>
                <c:pt idx="11523">
                  <c:v>560</c:v>
                </c:pt>
                <c:pt idx="11524">
                  <c:v>42</c:v>
                </c:pt>
                <c:pt idx="11525">
                  <c:v>36</c:v>
                </c:pt>
                <c:pt idx="11526">
                  <c:v>21</c:v>
                </c:pt>
                <c:pt idx="11527">
                  <c:v>37</c:v>
                </c:pt>
                <c:pt idx="11528">
                  <c:v>3</c:v>
                </c:pt>
                <c:pt idx="11529">
                  <c:v>9</c:v>
                </c:pt>
                <c:pt idx="11530">
                  <c:v>40</c:v>
                </c:pt>
                <c:pt idx="11531">
                  <c:v>3</c:v>
                </c:pt>
                <c:pt idx="11532">
                  <c:v>33</c:v>
                </c:pt>
                <c:pt idx="11533">
                  <c:v/>
                </c:pt>
                <c:pt idx="11534">
                  <c:v>66</c:v>
                </c:pt>
                <c:pt idx="11535">
                  <c:v>9</c:v>
                </c:pt>
                <c:pt idx="11536">
                  <c:v>40</c:v>
                </c:pt>
                <c:pt idx="11537">
                  <c:v>21</c:v>
                </c:pt>
                <c:pt idx="11538">
                  <c:v>11</c:v>
                </c:pt>
                <c:pt idx="11539">
                  <c:v>17</c:v>
                </c:pt>
                <c:pt idx="11540">
                  <c:v/>
                </c:pt>
                <c:pt idx="11541">
                  <c:v/>
                </c:pt>
                <c:pt idx="11542">
                  <c:v/>
                </c:pt>
                <c:pt idx="11543">
                  <c:v/>
                </c:pt>
                <c:pt idx="11544">
                  <c:v/>
                </c:pt>
                <c:pt idx="11545">
                  <c:v/>
                </c:pt>
                <c:pt idx="11546">
                  <c:v/>
                </c:pt>
                <c:pt idx="11547">
                  <c:v/>
                </c:pt>
                <c:pt idx="11548">
                  <c:v/>
                </c:pt>
                <c:pt idx="11549">
                  <c:v/>
                </c:pt>
                <c:pt idx="11550">
                  <c:v/>
                </c:pt>
                <c:pt idx="11551">
                  <c:v/>
                </c:pt>
                <c:pt idx="11552">
                  <c:v/>
                </c:pt>
                <c:pt idx="11553">
                  <c:v/>
                </c:pt>
                <c:pt idx="11554">
                  <c:v/>
                </c:pt>
                <c:pt idx="11555">
                  <c:v/>
                </c:pt>
                <c:pt idx="11556">
                  <c:v/>
                </c:pt>
                <c:pt idx="11557">
                  <c:v/>
                </c:pt>
                <c:pt idx="11558">
                  <c:v/>
                </c:pt>
                <c:pt idx="11559">
                  <c:v/>
                </c:pt>
                <c:pt idx="11560">
                  <c:v/>
                </c:pt>
                <c:pt idx="11561">
                  <c:v/>
                </c:pt>
                <c:pt idx="11562">
                  <c:v/>
                </c:pt>
                <c:pt idx="11563">
                  <c:v/>
                </c:pt>
                <c:pt idx="11564">
                  <c:v/>
                </c:pt>
                <c:pt idx="11565">
                  <c:v/>
                </c:pt>
                <c:pt idx="11566">
                  <c:v/>
                </c:pt>
                <c:pt idx="11567">
                  <c:v/>
                </c:pt>
                <c:pt idx="11568">
                  <c:v/>
                </c:pt>
                <c:pt idx="11569">
                  <c:v/>
                </c:pt>
                <c:pt idx="11570">
                  <c:v/>
                </c:pt>
                <c:pt idx="11571">
                  <c:v/>
                </c:pt>
                <c:pt idx="11572">
                  <c:v/>
                </c:pt>
                <c:pt idx="11573">
                  <c:v/>
                </c:pt>
                <c:pt idx="11574">
                  <c:v/>
                </c:pt>
                <c:pt idx="11575">
                  <c:v/>
                </c:pt>
                <c:pt idx="11576">
                  <c:v/>
                </c:pt>
                <c:pt idx="11577">
                  <c:v/>
                </c:pt>
                <c:pt idx="11578">
                  <c:v/>
                </c:pt>
                <c:pt idx="11579">
                  <c:v/>
                </c:pt>
                <c:pt idx="11580">
                  <c:v/>
                </c:pt>
                <c:pt idx="11581">
                  <c:v/>
                </c:pt>
                <c:pt idx="11582">
                  <c:v/>
                </c:pt>
                <c:pt idx="11583">
                  <c:v/>
                </c:pt>
                <c:pt idx="11584">
                  <c:v/>
                </c:pt>
                <c:pt idx="11585">
                  <c:v/>
                </c:pt>
                <c:pt idx="11586">
                  <c:v/>
                </c:pt>
                <c:pt idx="11587">
                  <c:v/>
                </c:pt>
                <c:pt idx="11588">
                  <c:v/>
                </c:pt>
                <c:pt idx="11589">
                  <c:v/>
                </c:pt>
                <c:pt idx="11590">
                  <c:v/>
                </c:pt>
                <c:pt idx="11591">
                  <c:v/>
                </c:pt>
                <c:pt idx="11592">
                  <c:v/>
                </c:pt>
                <c:pt idx="11593">
                  <c:v/>
                </c:pt>
                <c:pt idx="11594">
                  <c:v/>
                </c:pt>
                <c:pt idx="11595">
                  <c:v/>
                </c:pt>
                <c:pt idx="11596">
                  <c:v/>
                </c:pt>
                <c:pt idx="11597">
                  <c:v/>
                </c:pt>
                <c:pt idx="11598">
                  <c:v/>
                </c:pt>
                <c:pt idx="11599">
                  <c:v/>
                </c:pt>
                <c:pt idx="11600">
                  <c:v/>
                </c:pt>
                <c:pt idx="11601">
                  <c:v/>
                </c:pt>
                <c:pt idx="11602">
                  <c:v/>
                </c:pt>
                <c:pt idx="11603">
                  <c:v/>
                </c:pt>
                <c:pt idx="11604">
                  <c:v/>
                </c:pt>
                <c:pt idx="11605">
                  <c:v/>
                </c:pt>
                <c:pt idx="11606">
                  <c:v/>
                </c:pt>
                <c:pt idx="11607">
                  <c:v/>
                </c:pt>
                <c:pt idx="11608">
                  <c:v/>
                </c:pt>
                <c:pt idx="11609">
                  <c:v/>
                </c:pt>
                <c:pt idx="11610">
                  <c:v/>
                </c:pt>
                <c:pt idx="11611">
                  <c:v/>
                </c:pt>
                <c:pt idx="11612">
                  <c:v/>
                </c:pt>
                <c:pt idx="11613">
                  <c:v/>
                </c:pt>
                <c:pt idx="11614">
                  <c:v/>
                </c:pt>
                <c:pt idx="11615">
                  <c:v/>
                </c:pt>
                <c:pt idx="11616">
                  <c:v/>
                </c:pt>
                <c:pt idx="11617">
                  <c:v/>
                </c:pt>
                <c:pt idx="11618">
                  <c:v/>
                </c:pt>
                <c:pt idx="11619">
                  <c:v/>
                </c:pt>
                <c:pt idx="11620">
                  <c:v/>
                </c:pt>
                <c:pt idx="11621">
                  <c:v/>
                </c:pt>
                <c:pt idx="11622">
                  <c:v/>
                </c:pt>
                <c:pt idx="11623">
                  <c:v/>
                </c:pt>
                <c:pt idx="11624">
                  <c:v/>
                </c:pt>
                <c:pt idx="11625">
                  <c:v/>
                </c:pt>
                <c:pt idx="11626">
                  <c:v/>
                </c:pt>
                <c:pt idx="11627">
                  <c:v/>
                </c:pt>
                <c:pt idx="11628">
                  <c:v/>
                </c:pt>
                <c:pt idx="11629">
                  <c:v/>
                </c:pt>
                <c:pt idx="11630">
                  <c:v/>
                </c:pt>
                <c:pt idx="11631">
                  <c:v/>
                </c:pt>
                <c:pt idx="11632">
                  <c:v/>
                </c:pt>
                <c:pt idx="11633">
                  <c:v/>
                </c:pt>
                <c:pt idx="11634">
                  <c:v/>
                </c:pt>
                <c:pt idx="11635">
                  <c:v/>
                </c:pt>
                <c:pt idx="11636">
                  <c:v/>
                </c:pt>
                <c:pt idx="11637">
                  <c:v/>
                </c:pt>
                <c:pt idx="11638">
                  <c:v/>
                </c:pt>
                <c:pt idx="11639">
                  <c:v/>
                </c:pt>
                <c:pt idx="11640">
                  <c:v/>
                </c:pt>
                <c:pt idx="11641">
                  <c:v/>
                </c:pt>
                <c:pt idx="11642">
                  <c:v/>
                </c:pt>
                <c:pt idx="11643">
                  <c:v/>
                </c:pt>
                <c:pt idx="11644">
                  <c:v/>
                </c:pt>
                <c:pt idx="11645">
                  <c:v/>
                </c:pt>
                <c:pt idx="11646">
                  <c:v/>
                </c:pt>
                <c:pt idx="11647">
                  <c:v/>
                </c:pt>
                <c:pt idx="11648">
                  <c:v/>
                </c:pt>
                <c:pt idx="11649">
                  <c:v/>
                </c:pt>
                <c:pt idx="11650">
                  <c:v/>
                </c:pt>
                <c:pt idx="11651">
                  <c:v/>
                </c:pt>
                <c:pt idx="11652">
                  <c:v/>
                </c:pt>
                <c:pt idx="11653">
                  <c:v/>
                </c:pt>
                <c:pt idx="11654">
                  <c:v/>
                </c:pt>
                <c:pt idx="11655">
                  <c:v/>
                </c:pt>
                <c:pt idx="11656">
                  <c:v/>
                </c:pt>
                <c:pt idx="11657">
                  <c:v/>
                </c:pt>
                <c:pt idx="11658">
                  <c:v/>
                </c:pt>
                <c:pt idx="11659">
                  <c:v/>
                </c:pt>
                <c:pt idx="11660">
                  <c:v/>
                </c:pt>
                <c:pt idx="11661">
                  <c:v/>
                </c:pt>
                <c:pt idx="11662">
                  <c:v/>
                </c:pt>
                <c:pt idx="11663">
                  <c:v/>
                </c:pt>
                <c:pt idx="11664">
                  <c:v/>
                </c:pt>
                <c:pt idx="11665">
                  <c:v/>
                </c:pt>
                <c:pt idx="11666">
                  <c:v/>
                </c:pt>
                <c:pt idx="11667">
                  <c:v/>
                </c:pt>
                <c:pt idx="11668">
                  <c:v/>
                </c:pt>
                <c:pt idx="11669">
                  <c:v/>
                </c:pt>
                <c:pt idx="11670">
                  <c:v/>
                </c:pt>
                <c:pt idx="11671">
                  <c:v/>
                </c:pt>
                <c:pt idx="11672">
                  <c:v/>
                </c:pt>
                <c:pt idx="11673">
                  <c:v/>
                </c:pt>
                <c:pt idx="11674">
                  <c:v/>
                </c:pt>
                <c:pt idx="11675">
                  <c:v/>
                </c:pt>
                <c:pt idx="11676">
                  <c:v/>
                </c:pt>
                <c:pt idx="11677">
                  <c:v/>
                </c:pt>
                <c:pt idx="11678">
                  <c:v/>
                </c:pt>
                <c:pt idx="11679">
                  <c:v/>
                </c:pt>
                <c:pt idx="11680">
                  <c:v/>
                </c:pt>
                <c:pt idx="11681">
                  <c:v/>
                </c:pt>
                <c:pt idx="11682">
                  <c:v/>
                </c:pt>
                <c:pt idx="11683">
                  <c:v/>
                </c:pt>
                <c:pt idx="11684">
                  <c:v/>
                </c:pt>
                <c:pt idx="11685">
                  <c:v/>
                </c:pt>
                <c:pt idx="11686">
                  <c:v/>
                </c:pt>
                <c:pt idx="11687">
                  <c:v/>
                </c:pt>
                <c:pt idx="11688">
                  <c:v/>
                </c:pt>
                <c:pt idx="11689">
                  <c:v/>
                </c:pt>
                <c:pt idx="11690">
                  <c:v/>
                </c:pt>
                <c:pt idx="11691">
                  <c:v/>
                </c:pt>
                <c:pt idx="11692">
                  <c:v/>
                </c:pt>
                <c:pt idx="11693">
                  <c:v/>
                </c:pt>
                <c:pt idx="11694">
                  <c:v/>
                </c:pt>
                <c:pt idx="11695">
                  <c:v/>
                </c:pt>
                <c:pt idx="11696">
                  <c:v/>
                </c:pt>
                <c:pt idx="11697">
                  <c:v/>
                </c:pt>
                <c:pt idx="11698">
                  <c:v/>
                </c:pt>
                <c:pt idx="11699">
                  <c:v/>
                </c:pt>
                <c:pt idx="11700">
                  <c:v/>
                </c:pt>
                <c:pt idx="11701">
                  <c:v/>
                </c:pt>
                <c:pt idx="11702">
                  <c:v/>
                </c:pt>
                <c:pt idx="11703">
                  <c:v/>
                </c:pt>
                <c:pt idx="11704">
                  <c:v/>
                </c:pt>
                <c:pt idx="11705">
                  <c:v/>
                </c:pt>
                <c:pt idx="11706">
                  <c:v/>
                </c:pt>
                <c:pt idx="11707">
                  <c:v/>
                </c:pt>
                <c:pt idx="11708">
                  <c:v/>
                </c:pt>
                <c:pt idx="11709">
                  <c:v/>
                </c:pt>
                <c:pt idx="11710">
                  <c:v/>
                </c:pt>
                <c:pt idx="11711">
                  <c:v/>
                </c:pt>
                <c:pt idx="11712">
                  <c:v/>
                </c:pt>
                <c:pt idx="11713">
                  <c:v/>
                </c:pt>
                <c:pt idx="11714">
                  <c:v/>
                </c:pt>
                <c:pt idx="11715">
                  <c:v/>
                </c:pt>
                <c:pt idx="11716">
                  <c:v/>
                </c:pt>
                <c:pt idx="11717">
                  <c:v/>
                </c:pt>
                <c:pt idx="11718">
                  <c:v/>
                </c:pt>
                <c:pt idx="11719">
                  <c:v/>
                </c:pt>
                <c:pt idx="11720">
                  <c:v/>
                </c:pt>
                <c:pt idx="11721">
                  <c:v/>
                </c:pt>
                <c:pt idx="11722">
                  <c:v/>
                </c:pt>
                <c:pt idx="11723">
                  <c:v/>
                </c:pt>
                <c:pt idx="11724">
                  <c:v/>
                </c:pt>
                <c:pt idx="11725">
                  <c:v/>
                </c:pt>
                <c:pt idx="11726">
                  <c:v/>
                </c:pt>
                <c:pt idx="11727">
                  <c:v/>
                </c:pt>
                <c:pt idx="11728">
                  <c:v/>
                </c:pt>
                <c:pt idx="11729">
                  <c:v/>
                </c:pt>
                <c:pt idx="11730">
                  <c:v/>
                </c:pt>
                <c:pt idx="11731">
                  <c:v/>
                </c:pt>
                <c:pt idx="11732">
                  <c:v/>
                </c:pt>
                <c:pt idx="11733">
                  <c:v/>
                </c:pt>
                <c:pt idx="11734">
                  <c:v/>
                </c:pt>
                <c:pt idx="11735">
                  <c:v/>
                </c:pt>
                <c:pt idx="11736">
                  <c:v/>
                </c:pt>
                <c:pt idx="11737">
                  <c:v/>
                </c:pt>
                <c:pt idx="11738">
                  <c:v/>
                </c:pt>
                <c:pt idx="11739">
                  <c:v/>
                </c:pt>
                <c:pt idx="11740">
                  <c:v/>
                </c:pt>
                <c:pt idx="11741">
                  <c:v/>
                </c:pt>
                <c:pt idx="11742">
                  <c:v/>
                </c:pt>
                <c:pt idx="11743">
                  <c:v/>
                </c:pt>
                <c:pt idx="11744">
                  <c:v/>
                </c:pt>
                <c:pt idx="11745">
                  <c:v/>
                </c:pt>
                <c:pt idx="11746">
                  <c:v/>
                </c:pt>
                <c:pt idx="11747">
                  <c:v/>
                </c:pt>
                <c:pt idx="11748">
                  <c:v/>
                </c:pt>
                <c:pt idx="11749">
                  <c:v/>
                </c:pt>
                <c:pt idx="11750">
                  <c:v/>
                </c:pt>
                <c:pt idx="11751">
                  <c:v/>
                </c:pt>
                <c:pt idx="11752">
                  <c:v/>
                </c:pt>
                <c:pt idx="11753">
                  <c:v/>
                </c:pt>
                <c:pt idx="11754">
                  <c:v/>
                </c:pt>
                <c:pt idx="11755">
                  <c:v/>
                </c:pt>
                <c:pt idx="11756">
                  <c:v/>
                </c:pt>
                <c:pt idx="11757">
                  <c:v/>
                </c:pt>
                <c:pt idx="11758">
                  <c:v/>
                </c:pt>
                <c:pt idx="11759">
                  <c:v/>
                </c:pt>
                <c:pt idx="11760">
                  <c:v/>
                </c:pt>
                <c:pt idx="11761">
                  <c:v/>
                </c:pt>
                <c:pt idx="11762">
                  <c:v/>
                </c:pt>
                <c:pt idx="11763">
                  <c:v/>
                </c:pt>
                <c:pt idx="11764">
                  <c:v/>
                </c:pt>
                <c:pt idx="11765">
                  <c:v/>
                </c:pt>
                <c:pt idx="11766">
                  <c:v/>
                </c:pt>
                <c:pt idx="11767">
                  <c:v/>
                </c:pt>
                <c:pt idx="11768">
                  <c:v/>
                </c:pt>
                <c:pt idx="11769">
                  <c:v/>
                </c:pt>
                <c:pt idx="11770">
                  <c:v/>
                </c:pt>
                <c:pt idx="11771">
                  <c:v/>
                </c:pt>
                <c:pt idx="11772">
                  <c:v/>
                </c:pt>
                <c:pt idx="11773">
                  <c:v/>
                </c:pt>
                <c:pt idx="11774">
                  <c:v/>
                </c:pt>
                <c:pt idx="11775">
                  <c:v/>
                </c:pt>
                <c:pt idx="11776">
                  <c:v/>
                </c:pt>
                <c:pt idx="11777">
                  <c:v/>
                </c:pt>
                <c:pt idx="11778">
                  <c:v/>
                </c:pt>
                <c:pt idx="11779">
                  <c:v/>
                </c:pt>
                <c:pt idx="11780">
                  <c:v/>
                </c:pt>
                <c:pt idx="11781">
                  <c:v/>
                </c:pt>
                <c:pt idx="11782">
                  <c:v/>
                </c:pt>
                <c:pt idx="11783">
                  <c:v/>
                </c:pt>
                <c:pt idx="11784">
                  <c:v/>
                </c:pt>
                <c:pt idx="11785">
                  <c:v/>
                </c:pt>
                <c:pt idx="11786">
                  <c:v/>
                </c:pt>
                <c:pt idx="11787">
                  <c:v/>
                </c:pt>
                <c:pt idx="11788">
                  <c:v/>
                </c:pt>
                <c:pt idx="11789">
                  <c:v/>
                </c:pt>
                <c:pt idx="11790">
                  <c:v/>
                </c:pt>
                <c:pt idx="11791">
                  <c:v/>
                </c:pt>
                <c:pt idx="11792">
                  <c:v/>
                </c:pt>
                <c:pt idx="11793">
                  <c:v/>
                </c:pt>
                <c:pt idx="11794">
                  <c:v/>
                </c:pt>
                <c:pt idx="11795">
                  <c:v/>
                </c:pt>
                <c:pt idx="11796">
                  <c:v/>
                </c:pt>
                <c:pt idx="11797">
                  <c:v/>
                </c:pt>
                <c:pt idx="11798">
                  <c:v/>
                </c:pt>
                <c:pt idx="11799">
                  <c:v/>
                </c:pt>
                <c:pt idx="11800">
                  <c:v/>
                </c:pt>
                <c:pt idx="11801">
                  <c:v/>
                </c:pt>
                <c:pt idx="11802">
                  <c:v/>
                </c:pt>
                <c:pt idx="11803">
                  <c:v/>
                </c:pt>
                <c:pt idx="11804">
                  <c:v/>
                </c:pt>
                <c:pt idx="11805">
                  <c:v/>
                </c:pt>
                <c:pt idx="11806">
                  <c:v/>
                </c:pt>
                <c:pt idx="11807">
                  <c:v/>
                </c:pt>
                <c:pt idx="11808">
                  <c:v/>
                </c:pt>
                <c:pt idx="11809">
                  <c:v/>
                </c:pt>
                <c:pt idx="11810">
                  <c:v/>
                </c:pt>
                <c:pt idx="11811">
                  <c:v/>
                </c:pt>
                <c:pt idx="11812">
                  <c:v/>
                </c:pt>
                <c:pt idx="11813">
                  <c:v/>
                </c:pt>
                <c:pt idx="11814">
                  <c:v/>
                </c:pt>
                <c:pt idx="11815">
                  <c:v/>
                </c:pt>
                <c:pt idx="11816">
                  <c:v/>
                </c:pt>
                <c:pt idx="11817">
                  <c:v/>
                </c:pt>
                <c:pt idx="11818">
                  <c:v/>
                </c:pt>
                <c:pt idx="11819">
                  <c:v/>
                </c:pt>
                <c:pt idx="11820">
                  <c:v/>
                </c:pt>
                <c:pt idx="11821">
                  <c:v/>
                </c:pt>
                <c:pt idx="11822">
                  <c:v/>
                </c:pt>
                <c:pt idx="11823">
                  <c:v/>
                </c:pt>
                <c:pt idx="11824">
                  <c:v/>
                </c:pt>
                <c:pt idx="11825">
                  <c:v/>
                </c:pt>
                <c:pt idx="11826">
                  <c:v/>
                </c:pt>
                <c:pt idx="11827">
                  <c:v/>
                </c:pt>
                <c:pt idx="11828">
                  <c:v/>
                </c:pt>
                <c:pt idx="11829">
                  <c:v/>
                </c:pt>
                <c:pt idx="11830">
                  <c:v/>
                </c:pt>
                <c:pt idx="11831">
                  <c:v/>
                </c:pt>
                <c:pt idx="11832">
                  <c:v/>
                </c:pt>
                <c:pt idx="11833">
                  <c:v/>
                </c:pt>
                <c:pt idx="11834">
                  <c:v/>
                </c:pt>
                <c:pt idx="11835">
                  <c:v/>
                </c:pt>
                <c:pt idx="11836">
                  <c:v/>
                </c:pt>
                <c:pt idx="11837">
                  <c:v/>
                </c:pt>
                <c:pt idx="11838">
                  <c:v/>
                </c:pt>
                <c:pt idx="11839">
                  <c:v/>
                </c:pt>
                <c:pt idx="11840">
                  <c:v/>
                </c:pt>
                <c:pt idx="11841">
                  <c:v/>
                </c:pt>
                <c:pt idx="11842">
                  <c:v/>
                </c:pt>
                <c:pt idx="11843">
                  <c:v/>
                </c:pt>
                <c:pt idx="11844">
                  <c:v/>
                </c:pt>
                <c:pt idx="11845">
                  <c:v/>
                </c:pt>
                <c:pt idx="11846">
                  <c:v/>
                </c:pt>
                <c:pt idx="11847">
                  <c:v/>
                </c:pt>
                <c:pt idx="11848">
                  <c:v/>
                </c:pt>
                <c:pt idx="11849">
                  <c:v/>
                </c:pt>
                <c:pt idx="11850">
                  <c:v/>
                </c:pt>
                <c:pt idx="11851">
                  <c:v/>
                </c:pt>
                <c:pt idx="11852">
                  <c:v/>
                </c:pt>
                <c:pt idx="11853">
                  <c:v/>
                </c:pt>
                <c:pt idx="11854">
                  <c:v/>
                </c:pt>
                <c:pt idx="11855">
                  <c:v/>
                </c:pt>
                <c:pt idx="11856">
                  <c:v/>
                </c:pt>
                <c:pt idx="11857">
                  <c:v/>
                </c:pt>
                <c:pt idx="11858">
                  <c:v/>
                </c:pt>
                <c:pt idx="11859">
                  <c:v/>
                </c:pt>
                <c:pt idx="11860">
                  <c:v/>
                </c:pt>
                <c:pt idx="11861">
                  <c:v/>
                </c:pt>
                <c:pt idx="11862">
                  <c:v/>
                </c:pt>
                <c:pt idx="11863">
                  <c:v/>
                </c:pt>
                <c:pt idx="11864">
                  <c:v/>
                </c:pt>
                <c:pt idx="11865">
                  <c:v/>
                </c:pt>
                <c:pt idx="11866">
                  <c:v/>
                </c:pt>
                <c:pt idx="11867">
                  <c:v/>
                </c:pt>
                <c:pt idx="11868">
                  <c:v/>
                </c:pt>
                <c:pt idx="11869">
                  <c:v/>
                </c:pt>
                <c:pt idx="11870">
                  <c:v/>
                </c:pt>
                <c:pt idx="11871">
                  <c:v/>
                </c:pt>
                <c:pt idx="11872">
                  <c:v/>
                </c:pt>
                <c:pt idx="11873">
                  <c:v/>
                </c:pt>
                <c:pt idx="11874">
                  <c:v/>
                </c:pt>
                <c:pt idx="11875">
                  <c:v/>
                </c:pt>
                <c:pt idx="11876">
                  <c:v/>
                </c:pt>
                <c:pt idx="11877">
                  <c:v/>
                </c:pt>
                <c:pt idx="11878">
                  <c:v/>
                </c:pt>
                <c:pt idx="11879">
                  <c:v/>
                </c:pt>
                <c:pt idx="11880">
                  <c:v/>
                </c:pt>
                <c:pt idx="11881">
                  <c:v/>
                </c:pt>
                <c:pt idx="11882">
                  <c:v/>
                </c:pt>
                <c:pt idx="11883">
                  <c:v/>
                </c:pt>
                <c:pt idx="11884">
                  <c:v/>
                </c:pt>
                <c:pt idx="11885">
                  <c:v/>
                </c:pt>
                <c:pt idx="11886">
                  <c:v/>
                </c:pt>
                <c:pt idx="11887">
                  <c:v/>
                </c:pt>
                <c:pt idx="11888">
                  <c:v/>
                </c:pt>
                <c:pt idx="11889">
                  <c:v/>
                </c:pt>
                <c:pt idx="11890">
                  <c:v/>
                </c:pt>
                <c:pt idx="11891">
                  <c:v/>
                </c:pt>
                <c:pt idx="11892">
                  <c:v/>
                </c:pt>
                <c:pt idx="11893">
                  <c:v/>
                </c:pt>
                <c:pt idx="11894">
                  <c:v/>
                </c:pt>
                <c:pt idx="11895">
                  <c:v/>
                </c:pt>
                <c:pt idx="11896">
                  <c:v/>
                </c:pt>
                <c:pt idx="11897">
                  <c:v/>
                </c:pt>
                <c:pt idx="11898">
                  <c:v/>
                </c:pt>
                <c:pt idx="11899">
                  <c:v/>
                </c:pt>
                <c:pt idx="11900">
                  <c:v/>
                </c:pt>
                <c:pt idx="11901">
                  <c:v/>
                </c:pt>
                <c:pt idx="11902">
                  <c:v/>
                </c:pt>
                <c:pt idx="11903">
                  <c:v/>
                </c:pt>
                <c:pt idx="11904">
                  <c:v/>
                </c:pt>
                <c:pt idx="11905">
                  <c:v/>
                </c:pt>
                <c:pt idx="11906">
                  <c:v/>
                </c:pt>
                <c:pt idx="11907">
                  <c:v/>
                </c:pt>
                <c:pt idx="11908">
                  <c:v/>
                </c:pt>
                <c:pt idx="11909">
                  <c:v/>
                </c:pt>
                <c:pt idx="11910">
                  <c:v/>
                </c:pt>
                <c:pt idx="11911">
                  <c:v/>
                </c:pt>
                <c:pt idx="11912">
                  <c:v/>
                </c:pt>
                <c:pt idx="11913">
                  <c:v/>
                </c:pt>
                <c:pt idx="11914">
                  <c:v/>
                </c:pt>
                <c:pt idx="11915">
                  <c:v/>
                </c:pt>
                <c:pt idx="11916">
                  <c:v/>
                </c:pt>
                <c:pt idx="11917">
                  <c:v/>
                </c:pt>
                <c:pt idx="11918">
                  <c:v/>
                </c:pt>
                <c:pt idx="11919">
                  <c:v/>
                </c:pt>
                <c:pt idx="11920">
                  <c:v/>
                </c:pt>
                <c:pt idx="11921">
                  <c:v/>
                </c:pt>
                <c:pt idx="11922">
                  <c:v/>
                </c:pt>
                <c:pt idx="11923">
                  <c:v/>
                </c:pt>
                <c:pt idx="11924">
                  <c:v/>
                </c:pt>
                <c:pt idx="11925">
                  <c:v/>
                </c:pt>
                <c:pt idx="11926">
                  <c:v/>
                </c:pt>
                <c:pt idx="11927">
                  <c:v/>
                </c:pt>
                <c:pt idx="11928">
                  <c:v/>
                </c:pt>
                <c:pt idx="11929">
                  <c:v/>
                </c:pt>
                <c:pt idx="11930">
                  <c:v/>
                </c:pt>
                <c:pt idx="11931">
                  <c:v/>
                </c:pt>
                <c:pt idx="11932">
                  <c:v/>
                </c:pt>
                <c:pt idx="11933">
                  <c:v/>
                </c:pt>
                <c:pt idx="11934">
                  <c:v/>
                </c:pt>
                <c:pt idx="11935">
                  <c:v/>
                </c:pt>
                <c:pt idx="11936">
                  <c:v/>
                </c:pt>
                <c:pt idx="11937">
                  <c:v/>
                </c:pt>
                <c:pt idx="11938">
                  <c:v/>
                </c:pt>
                <c:pt idx="11939">
                  <c:v/>
                </c:pt>
                <c:pt idx="11940">
                  <c:v/>
                </c:pt>
                <c:pt idx="11941">
                  <c:v/>
                </c:pt>
                <c:pt idx="11942">
                  <c:v/>
                </c:pt>
                <c:pt idx="11943">
                  <c:v/>
                </c:pt>
                <c:pt idx="11944">
                  <c:v/>
                </c:pt>
                <c:pt idx="11945">
                  <c:v/>
                </c:pt>
                <c:pt idx="11946">
                  <c:v/>
                </c:pt>
                <c:pt idx="11947">
                  <c:v/>
                </c:pt>
                <c:pt idx="11948">
                  <c:v/>
                </c:pt>
                <c:pt idx="11949">
                  <c:v/>
                </c:pt>
                <c:pt idx="11950">
                  <c:v/>
                </c:pt>
                <c:pt idx="11951">
                  <c:v/>
                </c:pt>
                <c:pt idx="11952">
                  <c:v/>
                </c:pt>
                <c:pt idx="11953">
                  <c:v/>
                </c:pt>
                <c:pt idx="11954">
                  <c:v/>
                </c:pt>
                <c:pt idx="11955">
                  <c:v/>
                </c:pt>
                <c:pt idx="11956">
                  <c:v/>
                </c:pt>
                <c:pt idx="11957">
                  <c:v/>
                </c:pt>
                <c:pt idx="11958">
                  <c:v/>
                </c:pt>
                <c:pt idx="11959">
                  <c:v/>
                </c:pt>
                <c:pt idx="11960">
                  <c:v/>
                </c:pt>
                <c:pt idx="11961">
                  <c:v/>
                </c:pt>
                <c:pt idx="11962">
                  <c:v/>
                </c:pt>
                <c:pt idx="11963">
                  <c:v/>
                </c:pt>
                <c:pt idx="11964">
                  <c:v/>
                </c:pt>
                <c:pt idx="11965">
                  <c:v/>
                </c:pt>
                <c:pt idx="11966">
                  <c:v/>
                </c:pt>
                <c:pt idx="11967">
                  <c:v/>
                </c:pt>
                <c:pt idx="11968">
                  <c:v/>
                </c:pt>
                <c:pt idx="11969">
                  <c:v/>
                </c:pt>
                <c:pt idx="11970">
                  <c:v/>
                </c:pt>
                <c:pt idx="11971">
                  <c:v/>
                </c:pt>
                <c:pt idx="11972">
                  <c:v/>
                </c:pt>
                <c:pt idx="11973">
                  <c:v/>
                </c:pt>
                <c:pt idx="11974">
                  <c:v/>
                </c:pt>
                <c:pt idx="11975">
                  <c:v/>
                </c:pt>
                <c:pt idx="11976">
                  <c:v/>
                </c:pt>
                <c:pt idx="11977">
                  <c:v/>
                </c:pt>
                <c:pt idx="11978">
                  <c:v/>
                </c:pt>
                <c:pt idx="11979">
                  <c:v/>
                </c:pt>
                <c:pt idx="11980">
                  <c:v/>
                </c:pt>
                <c:pt idx="11981">
                  <c:v/>
                </c:pt>
                <c:pt idx="11982">
                  <c:v/>
                </c:pt>
                <c:pt idx="11983">
                  <c:v/>
                </c:pt>
                <c:pt idx="11984">
                  <c:v/>
                </c:pt>
                <c:pt idx="11985">
                  <c:v/>
                </c:pt>
                <c:pt idx="11986">
                  <c:v/>
                </c:pt>
                <c:pt idx="11987">
                  <c:v/>
                </c:pt>
                <c:pt idx="11988">
                  <c:v/>
                </c:pt>
                <c:pt idx="11989">
                  <c:v/>
                </c:pt>
                <c:pt idx="11990">
                  <c:v/>
                </c:pt>
                <c:pt idx="11991">
                  <c:v/>
                </c:pt>
                <c:pt idx="11992">
                  <c:v/>
                </c:pt>
                <c:pt idx="11993">
                  <c:v/>
                </c:pt>
                <c:pt idx="11994">
                  <c:v/>
                </c:pt>
                <c:pt idx="11995">
                  <c:v/>
                </c:pt>
                <c:pt idx="11996">
                  <c:v/>
                </c:pt>
                <c:pt idx="11997">
                  <c:v/>
                </c:pt>
                <c:pt idx="11998">
                  <c:v/>
                </c:pt>
                <c:pt idx="11999">
                  <c:v/>
                </c:pt>
                <c:pt idx="12000">
                  <c:v>106,22</c:v>
                </c:pt>
                <c:pt idx="12001">
                  <c:v>104,33</c:v>
                </c:pt>
                <c:pt idx="12002">
                  <c:v>105,25</c:v>
                </c:pt>
                <c:pt idx="12003">
                  <c:v>104,31</c:v>
                </c:pt>
                <c:pt idx="12004">
                  <c:v>106,24</c:v>
                </c:pt>
                <c:pt idx="12005">
                  <c:v>104,31</c:v>
                </c:pt>
                <c:pt idx="12006">
                  <c:v>104,40</c:v>
                </c:pt>
                <c:pt idx="12007">
                  <c:v>66,97</c:v>
                </c:pt>
                <c:pt idx="12008">
                  <c:v>66,97</c:v>
                </c:pt>
                <c:pt idx="12009">
                  <c:v>104,36</c:v>
                </c:pt>
                <c:pt idx="12010">
                  <c:v>104,37</c:v>
                </c:pt>
                <c:pt idx="12011">
                  <c:v>66,93</c:v>
                </c:pt>
                <c:pt idx="12012">
                  <c:v>66,97</c:v>
                </c:pt>
                <c:pt idx="12013">
                  <c:v>104,31</c:v>
                </c:pt>
                <c:pt idx="12014">
                  <c:v>87,73</c:v>
                </c:pt>
                <c:pt idx="12015">
                  <c:v>80,18</c:v>
                </c:pt>
                <c:pt idx="12016">
                  <c:v>104,40</c:v>
                </c:pt>
                <c:pt idx="12017">
                  <c:v>104,40</c:v>
                </c:pt>
                <c:pt idx="12018">
                  <c:v>33,55</c:v>
                </c:pt>
                <c:pt idx="12019">
                  <c:v>104,28</c:v>
                </c:pt>
                <c:pt idx="12020">
                  <c:v>33,53</c:v>
                </c:pt>
                <c:pt idx="12021">
                  <c:v>104,32</c:v>
                </c:pt>
                <c:pt idx="12022">
                  <c:v>66,92</c:v>
                </c:pt>
                <c:pt idx="12023">
                  <c:v>60,19</c:v>
                </c:pt>
                <c:pt idx="12024">
                  <c:v>104,32</c:v>
                </c:pt>
                <c:pt idx="12025">
                  <c:v>80,18</c:v>
                </c:pt>
                <c:pt idx="12026">
                  <c:v>75,21</c:v>
                </c:pt>
                <c:pt idx="12027">
                  <c:v>40,16</c:v>
                </c:pt>
                <c:pt idx="12028">
                  <c:v>0,21</c:v>
                </c:pt>
                <c:pt idx="12029">
                  <c:v>0,22</c:v>
                </c:pt>
                <c:pt idx="12030">
                  <c:v>0,05</c:v>
                </c:pt>
                <c:pt idx="12031">
                  <c:v>75,21</c:v>
                </c:pt>
                <c:pt idx="12032">
                  <c:v>0,12</c:v>
                </c:pt>
                <c:pt idx="12033">
                  <c:v>106,29</c:v>
                </c:pt>
                <c:pt idx="12034">
                  <c:v>106,22</c:v>
                </c:pt>
                <c:pt idx="12035">
                  <c:v>33,57</c:v>
                </c:pt>
                <c:pt idx="12036">
                  <c:v>33,57</c:v>
                </c:pt>
                <c:pt idx="12037">
                  <c:v>33,59</c:v>
                </c:pt>
                <c:pt idx="12038">
                  <c:v>104,36</c:v>
                </c:pt>
                <c:pt idx="12039">
                  <c:v>67,01</c:v>
                </c:pt>
                <c:pt idx="12040">
                  <c:v>66,93</c:v>
                </c:pt>
                <c:pt idx="12041">
                  <c:v>66,90</c:v>
                </c:pt>
                <c:pt idx="12042">
                  <c:v>33,56</c:v>
                </c:pt>
                <c:pt idx="12043">
                  <c:v>60,17</c:v>
                </c:pt>
                <c:pt idx="12044">
                  <c:v>60,16</c:v>
                </c:pt>
                <c:pt idx="12045">
                  <c:v>80,20</c:v>
                </c:pt>
                <c:pt idx="12046">
                  <c:v>87,73</c:v>
                </c:pt>
                <c:pt idx="12047">
                  <c:v>66,92</c:v>
                </c:pt>
                <c:pt idx="12048">
                  <c:v>0,16</c:v>
                </c:pt>
                <c:pt idx="12049">
                  <c:v>0,18</c:v>
                </c:pt>
                <c:pt idx="12050">
                  <c:v>75,24</c:v>
                </c:pt>
                <c:pt idx="12051">
                  <c:v>105,24</c:v>
                </c:pt>
                <c:pt idx="12052">
                  <c:v>105,26</c:v>
                </c:pt>
                <c:pt idx="12053">
                  <c:v>67,00</c:v>
                </c:pt>
                <c:pt idx="12054">
                  <c:v>104,36</c:v>
                </c:pt>
                <c:pt idx="12055">
                  <c:v>104,34</c:v>
                </c:pt>
                <c:pt idx="12056">
                  <c:v>66,94</c:v>
                </c:pt>
                <c:pt idx="12057">
                  <c:v>0,22</c:v>
                </c:pt>
                <c:pt idx="12058">
                  <c:v>104,33</c:v>
                </c:pt>
                <c:pt idx="12059">
                  <c:v>0,12</c:v>
                </c:pt>
                <c:pt idx="12060">
                  <c:v>67,00</c:v>
                </c:pt>
                <c:pt idx="12061">
                  <c:v>66,91</c:v>
                </c:pt>
                <c:pt idx="12062">
                  <c:v>66,94</c:v>
                </c:pt>
                <c:pt idx="12063">
                  <c:v>50,19</c:v>
                </c:pt>
                <c:pt idx="12064">
                  <c:v>104,37</c:v>
                </c:pt>
                <c:pt idx="12065">
                  <c:v>104,28</c:v>
                </c:pt>
                <c:pt idx="12066">
                  <c:v>60,16</c:v>
                </c:pt>
                <c:pt idx="12067">
                  <c:v>75,21</c:v>
                </c:pt>
                <c:pt idx="12068">
                  <c:v>104,27</c:v>
                </c:pt>
                <c:pt idx="12069">
                  <c:v>66,94</c:v>
                </c:pt>
                <c:pt idx="12070">
                  <c:v>50,19</c:v>
                </c:pt>
                <c:pt idx="12071">
                  <c:v>33,55</c:v>
                </c:pt>
                <c:pt idx="12072">
                  <c:v>33,56</c:v>
                </c:pt>
                <c:pt idx="12073">
                  <c:v>33,61</c:v>
                </c:pt>
                <c:pt idx="12074">
                  <c:v>33,58</c:v>
                </c:pt>
                <c:pt idx="12075">
                  <c:v>0,05</c:v>
                </c:pt>
                <c:pt idx="12076">
                  <c:v>66,96</c:v>
                </c:pt>
                <c:pt idx="12077">
                  <c:v>33,53</c:v>
                </c:pt>
                <c:pt idx="12078">
                  <c:v>66,93</c:v>
                </c:pt>
                <c:pt idx="12079">
                  <c:v>105,25</c:v>
                </c:pt>
                <c:pt idx="12080">
                  <c:v>104,33</c:v>
                </c:pt>
                <c:pt idx="12081">
                  <c:v>0,20</c:v>
                </c:pt>
                <c:pt idx="12082">
                  <c:v>104,42</c:v>
                </c:pt>
                <c:pt idx="12083">
                  <c:v>0,10</c:v>
                </c:pt>
                <c:pt idx="12084">
                  <c:v>104,31</c:v>
                </c:pt>
                <c:pt idx="12085">
                  <c:v>0,10</c:v>
                </c:pt>
                <c:pt idx="12086">
                  <c:v>33,53</c:v>
                </c:pt>
                <c:pt idx="12087">
                  <c:v>33,57</c:v>
                </c:pt>
                <c:pt idx="12088">
                  <c:v>66,90</c:v>
                </c:pt>
                <c:pt idx="12089">
                  <c:v>0,17</c:v>
                </c:pt>
                <c:pt idx="12090">
                  <c:v>33,53</c:v>
                </c:pt>
                <c:pt idx="12091">
                  <c:v>0,10</c:v>
                </c:pt>
                <c:pt idx="12092">
                  <c:v>0,00</c:v>
                </c:pt>
                <c:pt idx="12093">
                  <c:v>0,18</c:v>
                </c:pt>
                <c:pt idx="12094">
                  <c:v>0,10</c:v>
                </c:pt>
                <c:pt idx="12095">
                  <c:v>50,21</c:v>
                </c:pt>
                <c:pt idx="12096">
                  <c:v>25,19</c:v>
                </c:pt>
                <c:pt idx="12097">
                  <c:v>25,18</c:v>
                </c:pt>
                <c:pt idx="12098">
                  <c:v>33,56</c:v>
                </c:pt>
                <c:pt idx="12099">
                  <c:v>33,55</c:v>
                </c:pt>
                <c:pt idx="12100">
                  <c:v>25,17</c:v>
                </c:pt>
                <c:pt idx="12101">
                  <c:v>20,13</c:v>
                </c:pt>
                <c:pt idx="12102">
                  <c:v>20,10</c:v>
                </c:pt>
                <c:pt idx="12103">
                  <c:v>50,27</c:v>
                </c:pt>
                <c:pt idx="12104">
                  <c:v>50,19</c:v>
                </c:pt>
                <c:pt idx="12105">
                  <c:v>80,24</c:v>
                </c:pt>
                <c:pt idx="12106">
                  <c:v>0,00</c:v>
                </c:pt>
                <c:pt idx="12107">
                  <c:v>40,15</c:v>
                </c:pt>
                <c:pt idx="12108">
                  <c:v>66,98</c:v>
                </c:pt>
                <c:pt idx="12109">
                  <c:v>0,23</c:v>
                </c:pt>
                <c:pt idx="12110">
                  <c:v>33,57</c:v>
                </c:pt>
                <c:pt idx="12111">
                  <c:v>33,52</c:v>
                </c:pt>
                <c:pt idx="12112">
                  <c:v>33,56</c:v>
                </c:pt>
                <c:pt idx="12113">
                  <c:v>0,13</c:v>
                </c:pt>
                <c:pt idx="12114">
                  <c:v>0,13</c:v>
                </c:pt>
                <c:pt idx="12115">
                  <c:v>33,51</c:v>
                </c:pt>
                <c:pt idx="12116">
                  <c:v>0,15</c:v>
                </c:pt>
                <c:pt idx="12117">
                  <c:v>66,95</c:v>
                </c:pt>
                <c:pt idx="12118">
                  <c:v>0,00</c:v>
                </c:pt>
                <c:pt idx="12119">
                  <c:v>0,17</c:v>
                </c:pt>
                <c:pt idx="12120">
                  <c:v>0,00</c:v>
                </c:pt>
                <c:pt idx="12121">
                  <c:v>66,90</c:v>
                </c:pt>
                <c:pt idx="12122">
                  <c:v>0,17</c:v>
                </c:pt>
                <c:pt idx="12123">
                  <c:v>25,18</c:v>
                </c:pt>
                <c:pt idx="12124">
                  <c:v>20,15</c:v>
                </c:pt>
                <c:pt idx="12125">
                  <c:v>20,14</c:v>
                </c:pt>
                <c:pt idx="12126">
                  <c:v>50,27</c:v>
                </c:pt>
                <c:pt idx="12127">
                  <c:v>40,14</c:v>
                </c:pt>
                <c:pt idx="12128">
                  <c:v>40,14</c:v>
                </c:pt>
                <c:pt idx="12129">
                  <c:v>33,55</c:v>
                </c:pt>
                <c:pt idx="12130">
                  <c:v>0,17</c:v>
                </c:pt>
                <c:pt idx="12131">
                  <c:v>0,07</c:v>
                </c:pt>
                <c:pt idx="12132">
                  <c:v>33,58</c:v>
                </c:pt>
                <c:pt idx="12133">
                  <c:v>0,00</c:v>
                </c:pt>
                <c:pt idx="12134">
                  <c:v>0,16</c:v>
                </c:pt>
                <c:pt idx="12135">
                  <c:v>0,18</c:v>
                </c:pt>
                <c:pt idx="12136">
                  <c:v>0,14</c:v>
                </c:pt>
                <c:pt idx="12137">
                  <c:v>0,21</c:v>
                </c:pt>
                <c:pt idx="12138">
                  <c:v>0,14</c:v>
                </c:pt>
                <c:pt idx="12139">
                  <c:v>0,17</c:v>
                </c:pt>
                <c:pt idx="12140">
                  <c:v>0,00</c:v>
                </c:pt>
                <c:pt idx="12141">
                  <c:v>0,00</c:v>
                </c:pt>
                <c:pt idx="12142">
                  <c:v>0,00</c:v>
                </c:pt>
                <c:pt idx="12143">
                  <c:v>0,00</c:v>
                </c:pt>
                <c:pt idx="12144">
                  <c:v>0,00</c:v>
                </c:pt>
                <c:pt idx="12145">
                  <c:v>0,00</c:v>
                </c:pt>
                <c:pt idx="12146">
                  <c:v>0,00</c:v>
                </c:pt>
                <c:pt idx="12147">
                  <c:v/>
                </c:pt>
                <c:pt idx="12148">
                  <c:v/>
                </c:pt>
                <c:pt idx="12149">
                  <c:v/>
                </c:pt>
                <c:pt idx="12150">
                  <c:v/>
                </c:pt>
                <c:pt idx="12151">
                  <c:v/>
                </c:pt>
                <c:pt idx="12152">
                  <c:v/>
                </c:pt>
                <c:pt idx="12153">
                  <c:v/>
                </c:pt>
                <c:pt idx="12154">
                  <c:v/>
                </c:pt>
                <c:pt idx="12155">
                  <c:v/>
                </c:pt>
                <c:pt idx="12156">
                  <c:v/>
                </c:pt>
                <c:pt idx="12157">
                  <c:v/>
                </c:pt>
                <c:pt idx="12158">
                  <c:v/>
                </c:pt>
                <c:pt idx="12159">
                  <c:v/>
                </c:pt>
                <c:pt idx="12160">
                  <c:v/>
                </c:pt>
                <c:pt idx="12161">
                  <c:v/>
                </c:pt>
                <c:pt idx="12162">
                  <c:v/>
                </c:pt>
                <c:pt idx="12163">
                  <c:v/>
                </c:pt>
                <c:pt idx="12164">
                  <c:v/>
                </c:pt>
                <c:pt idx="12165">
                  <c:v/>
                </c:pt>
                <c:pt idx="12166">
                  <c:v/>
                </c:pt>
                <c:pt idx="12167">
                  <c:v/>
                </c:pt>
                <c:pt idx="12168">
                  <c:v/>
                </c:pt>
                <c:pt idx="12169">
                  <c:v/>
                </c:pt>
                <c:pt idx="12170">
                  <c:v/>
                </c:pt>
                <c:pt idx="12171">
                  <c:v/>
                </c:pt>
                <c:pt idx="12172">
                  <c:v/>
                </c:pt>
                <c:pt idx="12173">
                  <c:v/>
                </c:pt>
                <c:pt idx="12174">
                  <c:v/>
                </c:pt>
                <c:pt idx="12175">
                  <c:v/>
                </c:pt>
                <c:pt idx="12176">
                  <c:v/>
                </c:pt>
                <c:pt idx="12177">
                  <c:v/>
                </c:pt>
                <c:pt idx="12178">
                  <c:v/>
                </c:pt>
                <c:pt idx="12179">
                  <c:v/>
                </c:pt>
                <c:pt idx="12180">
                  <c:v/>
                </c:pt>
                <c:pt idx="12181">
                  <c:v/>
                </c:pt>
                <c:pt idx="12182">
                  <c:v/>
                </c:pt>
                <c:pt idx="12183">
                  <c:v/>
                </c:pt>
                <c:pt idx="12184">
                  <c:v/>
                </c:pt>
                <c:pt idx="12185">
                  <c:v/>
                </c:pt>
                <c:pt idx="12186">
                  <c:v/>
                </c:pt>
                <c:pt idx="12187">
                  <c:v/>
                </c:pt>
                <c:pt idx="12188">
                  <c:v/>
                </c:pt>
                <c:pt idx="12189">
                  <c:v/>
                </c:pt>
                <c:pt idx="12190">
                  <c:v/>
                </c:pt>
                <c:pt idx="12191">
                  <c:v/>
                </c:pt>
                <c:pt idx="12192">
                  <c:v/>
                </c:pt>
                <c:pt idx="12193">
                  <c:v/>
                </c:pt>
                <c:pt idx="12194">
                  <c:v/>
                </c:pt>
                <c:pt idx="12195">
                  <c:v/>
                </c:pt>
                <c:pt idx="12196">
                  <c:v/>
                </c:pt>
                <c:pt idx="12197">
                  <c:v/>
                </c:pt>
                <c:pt idx="12198">
                  <c:v/>
                </c:pt>
                <c:pt idx="12199">
                  <c:v/>
                </c:pt>
                <c:pt idx="12200">
                  <c:v/>
                </c:pt>
                <c:pt idx="12201">
                  <c:v/>
                </c:pt>
                <c:pt idx="12202">
                  <c:v/>
                </c:pt>
                <c:pt idx="12203">
                  <c:v/>
                </c:pt>
                <c:pt idx="12204">
                  <c:v/>
                </c:pt>
                <c:pt idx="12205">
                  <c:v/>
                </c:pt>
                <c:pt idx="12206">
                  <c:v/>
                </c:pt>
                <c:pt idx="12207">
                  <c:v/>
                </c:pt>
                <c:pt idx="12208">
                  <c:v/>
                </c:pt>
                <c:pt idx="12209">
                  <c:v/>
                </c:pt>
                <c:pt idx="12210">
                  <c:v/>
                </c:pt>
                <c:pt idx="12211">
                  <c:v/>
                </c:pt>
                <c:pt idx="12212">
                  <c:v/>
                </c:pt>
                <c:pt idx="12213">
                  <c:v/>
                </c:pt>
                <c:pt idx="12214">
                  <c:v/>
                </c:pt>
                <c:pt idx="12215">
                  <c:v/>
                </c:pt>
                <c:pt idx="12216">
                  <c:v/>
                </c:pt>
                <c:pt idx="12217">
                  <c:v/>
                </c:pt>
                <c:pt idx="12218">
                  <c:v/>
                </c:pt>
                <c:pt idx="12219">
                  <c:v/>
                </c:pt>
                <c:pt idx="12220">
                  <c:v/>
                </c:pt>
                <c:pt idx="12221">
                  <c:v/>
                </c:pt>
                <c:pt idx="12222">
                  <c:v/>
                </c:pt>
                <c:pt idx="12223">
                  <c:v/>
                </c:pt>
                <c:pt idx="12224">
                  <c:v/>
                </c:pt>
                <c:pt idx="12225">
                  <c:v/>
                </c:pt>
                <c:pt idx="12226">
                  <c:v/>
                </c:pt>
                <c:pt idx="12227">
                  <c:v/>
                </c:pt>
                <c:pt idx="12228">
                  <c:v/>
                </c:pt>
                <c:pt idx="12229">
                  <c:v/>
                </c:pt>
                <c:pt idx="12230">
                  <c:v/>
                </c:pt>
                <c:pt idx="12231">
                  <c:v/>
                </c:pt>
                <c:pt idx="12232">
                  <c:v/>
                </c:pt>
                <c:pt idx="12233">
                  <c:v/>
                </c:pt>
                <c:pt idx="12234">
                  <c:v/>
                </c:pt>
                <c:pt idx="12235">
                  <c:v/>
                </c:pt>
                <c:pt idx="12236">
                  <c:v/>
                </c:pt>
                <c:pt idx="12237">
                  <c:v/>
                </c:pt>
                <c:pt idx="12238">
                  <c:v/>
                </c:pt>
                <c:pt idx="12239">
                  <c:v/>
                </c:pt>
                <c:pt idx="12240">
                  <c:v/>
                </c:pt>
                <c:pt idx="12241">
                  <c:v/>
                </c:pt>
                <c:pt idx="12242">
                  <c:v/>
                </c:pt>
                <c:pt idx="12243">
                  <c:v/>
                </c:pt>
                <c:pt idx="12244">
                  <c:v/>
                </c:pt>
                <c:pt idx="12245">
                  <c:v/>
                </c:pt>
                <c:pt idx="12246">
                  <c:v/>
                </c:pt>
                <c:pt idx="12247">
                  <c:v/>
                </c:pt>
                <c:pt idx="12248">
                  <c:v/>
                </c:pt>
                <c:pt idx="12249">
                  <c:v/>
                </c:pt>
                <c:pt idx="12250">
                  <c:v/>
                </c:pt>
                <c:pt idx="12251">
                  <c:v/>
                </c:pt>
                <c:pt idx="12252">
                  <c:v/>
                </c:pt>
                <c:pt idx="12253">
                  <c:v/>
                </c:pt>
                <c:pt idx="12254">
                  <c:v/>
                </c:pt>
                <c:pt idx="12255">
                  <c:v/>
                </c:pt>
                <c:pt idx="12256">
                  <c:v/>
                </c:pt>
                <c:pt idx="12257">
                  <c:v/>
                </c:pt>
                <c:pt idx="12258">
                  <c:v/>
                </c:pt>
                <c:pt idx="12259">
                  <c:v/>
                </c:pt>
                <c:pt idx="12260">
                  <c:v/>
                </c:pt>
                <c:pt idx="12261">
                  <c:v/>
                </c:pt>
                <c:pt idx="12262">
                  <c:v/>
                </c:pt>
                <c:pt idx="12263">
                  <c:v/>
                </c:pt>
                <c:pt idx="12264">
                  <c:v/>
                </c:pt>
                <c:pt idx="12265">
                  <c:v/>
                </c:pt>
                <c:pt idx="12266">
                  <c:v/>
                </c:pt>
                <c:pt idx="12267">
                  <c:v/>
                </c:pt>
                <c:pt idx="12268">
                  <c:v/>
                </c:pt>
                <c:pt idx="12269">
                  <c:v/>
                </c:pt>
                <c:pt idx="12270">
                  <c:v/>
                </c:pt>
                <c:pt idx="12271">
                  <c:v/>
                </c:pt>
                <c:pt idx="12272">
                  <c:v/>
                </c:pt>
                <c:pt idx="12273">
                  <c:v/>
                </c:pt>
                <c:pt idx="12274">
                  <c:v/>
                </c:pt>
                <c:pt idx="12275">
                  <c:v/>
                </c:pt>
                <c:pt idx="12276">
                  <c:v/>
                </c:pt>
                <c:pt idx="12277">
                  <c:v/>
                </c:pt>
                <c:pt idx="12278">
                  <c:v/>
                </c:pt>
                <c:pt idx="12279">
                  <c:v/>
                </c:pt>
                <c:pt idx="12280">
                  <c:v/>
                </c:pt>
                <c:pt idx="12281">
                  <c:v/>
                </c:pt>
                <c:pt idx="12282">
                  <c:v/>
                </c:pt>
                <c:pt idx="12283">
                  <c:v/>
                </c:pt>
                <c:pt idx="12284">
                  <c:v/>
                </c:pt>
                <c:pt idx="12285">
                  <c:v/>
                </c:pt>
                <c:pt idx="12286">
                  <c:v/>
                </c:pt>
                <c:pt idx="12287">
                  <c:v/>
                </c:pt>
                <c:pt idx="12288">
                  <c:v/>
                </c:pt>
                <c:pt idx="12289">
                  <c:v/>
                </c:pt>
                <c:pt idx="12290">
                  <c:v/>
                </c:pt>
                <c:pt idx="12291">
                  <c:v/>
                </c:pt>
                <c:pt idx="12292">
                  <c:v/>
                </c:pt>
                <c:pt idx="12293">
                  <c:v/>
                </c:pt>
                <c:pt idx="12294">
                  <c:v/>
                </c:pt>
                <c:pt idx="12295">
                  <c:v/>
                </c:pt>
                <c:pt idx="12296">
                  <c:v/>
                </c:pt>
                <c:pt idx="12297">
                  <c:v/>
                </c:pt>
                <c:pt idx="12298">
                  <c:v/>
                </c:pt>
                <c:pt idx="12299">
                  <c:v/>
                </c:pt>
                <c:pt idx="12300">
                  <c:v/>
                </c:pt>
                <c:pt idx="12301">
                  <c:v/>
                </c:pt>
                <c:pt idx="12302">
                  <c:v/>
                </c:pt>
                <c:pt idx="12303">
                  <c:v/>
                </c:pt>
                <c:pt idx="12304">
                  <c:v/>
                </c:pt>
                <c:pt idx="12305">
                  <c:v/>
                </c:pt>
                <c:pt idx="12306">
                  <c:v/>
                </c:pt>
                <c:pt idx="12307">
                  <c:v/>
                </c:pt>
                <c:pt idx="12308">
                  <c:v/>
                </c:pt>
                <c:pt idx="12309">
                  <c:v/>
                </c:pt>
                <c:pt idx="12310">
                  <c:v/>
                </c:pt>
                <c:pt idx="12311">
                  <c:v/>
                </c:pt>
                <c:pt idx="12312">
                  <c:v/>
                </c:pt>
                <c:pt idx="12313">
                  <c:v/>
                </c:pt>
                <c:pt idx="12314">
                  <c:v/>
                </c:pt>
                <c:pt idx="12315">
                  <c:v/>
                </c:pt>
                <c:pt idx="12316">
                  <c:v/>
                </c:pt>
                <c:pt idx="12317">
                  <c:v/>
                </c:pt>
                <c:pt idx="12318">
                  <c:v/>
                </c:pt>
                <c:pt idx="12319">
                  <c:v/>
                </c:pt>
                <c:pt idx="12320">
                  <c:v/>
                </c:pt>
                <c:pt idx="12321">
                  <c:v/>
                </c:pt>
                <c:pt idx="12322">
                  <c:v/>
                </c:pt>
                <c:pt idx="12323">
                  <c:v/>
                </c:pt>
                <c:pt idx="12324">
                  <c:v/>
                </c:pt>
                <c:pt idx="12325">
                  <c:v/>
                </c:pt>
                <c:pt idx="12326">
                  <c:v/>
                </c:pt>
                <c:pt idx="12327">
                  <c:v/>
                </c:pt>
                <c:pt idx="12328">
                  <c:v/>
                </c:pt>
                <c:pt idx="12329">
                  <c:v/>
                </c:pt>
                <c:pt idx="12330">
                  <c:v/>
                </c:pt>
                <c:pt idx="12331">
                  <c:v/>
                </c:pt>
                <c:pt idx="12332">
                  <c:v/>
                </c:pt>
                <c:pt idx="12333">
                  <c:v/>
                </c:pt>
                <c:pt idx="12334">
                  <c:v/>
                </c:pt>
                <c:pt idx="12335">
                  <c:v/>
                </c:pt>
                <c:pt idx="12336">
                  <c:v/>
                </c:pt>
                <c:pt idx="12337">
                  <c:v/>
                </c:pt>
                <c:pt idx="12338">
                  <c:v/>
                </c:pt>
                <c:pt idx="12339">
                  <c:v/>
                </c:pt>
                <c:pt idx="12340">
                  <c:v/>
                </c:pt>
                <c:pt idx="12341">
                  <c:v/>
                </c:pt>
                <c:pt idx="12342">
                  <c:v/>
                </c:pt>
                <c:pt idx="12343">
                  <c:v/>
                </c:pt>
                <c:pt idx="12344">
                  <c:v/>
                </c:pt>
                <c:pt idx="12345">
                  <c:v/>
                </c:pt>
                <c:pt idx="12346">
                  <c:v/>
                </c:pt>
                <c:pt idx="12347">
                  <c:v/>
                </c:pt>
                <c:pt idx="12348">
                  <c:v/>
                </c:pt>
                <c:pt idx="12349">
                  <c:v/>
                </c:pt>
                <c:pt idx="12350">
                  <c:v/>
                </c:pt>
                <c:pt idx="12351">
                  <c:v/>
                </c:pt>
                <c:pt idx="12352">
                  <c:v/>
                </c:pt>
                <c:pt idx="12353">
                  <c:v/>
                </c:pt>
                <c:pt idx="12354">
                  <c:v/>
                </c:pt>
                <c:pt idx="12355">
                  <c:v/>
                </c:pt>
                <c:pt idx="12356">
                  <c:v/>
                </c:pt>
                <c:pt idx="12357">
                  <c:v/>
                </c:pt>
                <c:pt idx="12358">
                  <c:v/>
                </c:pt>
                <c:pt idx="12359">
                  <c:v/>
                </c:pt>
                <c:pt idx="12360">
                  <c:v/>
                </c:pt>
                <c:pt idx="12361">
                  <c:v/>
                </c:pt>
                <c:pt idx="12362">
                  <c:v/>
                </c:pt>
                <c:pt idx="12363">
                  <c:v/>
                </c:pt>
                <c:pt idx="12364">
                  <c:v/>
                </c:pt>
                <c:pt idx="12365">
                  <c:v/>
                </c:pt>
                <c:pt idx="12366">
                  <c:v/>
                </c:pt>
                <c:pt idx="12367">
                  <c:v/>
                </c:pt>
                <c:pt idx="12368">
                  <c:v/>
                </c:pt>
                <c:pt idx="12369">
                  <c:v/>
                </c:pt>
                <c:pt idx="12370">
                  <c:v/>
                </c:pt>
                <c:pt idx="12371">
                  <c:v/>
                </c:pt>
                <c:pt idx="12372">
                  <c:v/>
                </c:pt>
                <c:pt idx="12373">
                  <c:v/>
                </c:pt>
                <c:pt idx="12374">
                  <c:v/>
                </c:pt>
                <c:pt idx="12375">
                  <c:v/>
                </c:pt>
                <c:pt idx="12376">
                  <c:v/>
                </c:pt>
                <c:pt idx="12377">
                  <c:v/>
                </c:pt>
                <c:pt idx="12378">
                  <c:v/>
                </c:pt>
                <c:pt idx="12379">
                  <c:v/>
                </c:pt>
                <c:pt idx="12380">
                  <c:v/>
                </c:pt>
                <c:pt idx="12381">
                  <c:v/>
                </c:pt>
                <c:pt idx="12382">
                  <c:v/>
                </c:pt>
                <c:pt idx="12383">
                  <c:v/>
                </c:pt>
                <c:pt idx="12384">
                  <c:v/>
                </c:pt>
                <c:pt idx="12385">
                  <c:v/>
                </c:pt>
                <c:pt idx="12386">
                  <c:v/>
                </c:pt>
                <c:pt idx="12387">
                  <c:v/>
                </c:pt>
                <c:pt idx="12388">
                  <c:v/>
                </c:pt>
                <c:pt idx="12389">
                  <c:v/>
                </c:pt>
                <c:pt idx="12390">
                  <c:v/>
                </c:pt>
                <c:pt idx="12391">
                  <c:v/>
                </c:pt>
                <c:pt idx="12392">
                  <c:v/>
                </c:pt>
                <c:pt idx="12393">
                  <c:v/>
                </c:pt>
                <c:pt idx="12394">
                  <c:v/>
                </c:pt>
                <c:pt idx="12395">
                  <c:v/>
                </c:pt>
                <c:pt idx="12396">
                  <c:v/>
                </c:pt>
                <c:pt idx="12397">
                  <c:v/>
                </c:pt>
                <c:pt idx="12398">
                  <c:v/>
                </c:pt>
                <c:pt idx="12399">
                  <c:v/>
                </c:pt>
                <c:pt idx="12400">
                  <c:v/>
                </c:pt>
                <c:pt idx="12401">
                  <c:v/>
                </c:pt>
                <c:pt idx="12402">
                  <c:v/>
                </c:pt>
                <c:pt idx="12403">
                  <c:v/>
                </c:pt>
                <c:pt idx="12404">
                  <c:v/>
                </c:pt>
                <c:pt idx="12405">
                  <c:v/>
                </c:pt>
                <c:pt idx="12406">
                  <c:v/>
                </c:pt>
                <c:pt idx="12407">
                  <c:v/>
                </c:pt>
                <c:pt idx="12408">
                  <c:v/>
                </c:pt>
                <c:pt idx="12409">
                  <c:v/>
                </c:pt>
                <c:pt idx="12410">
                  <c:v/>
                </c:pt>
                <c:pt idx="12411">
                  <c:v/>
                </c:pt>
                <c:pt idx="12412">
                  <c:v/>
                </c:pt>
                <c:pt idx="12413">
                  <c:v/>
                </c:pt>
                <c:pt idx="12414">
                  <c:v/>
                </c:pt>
                <c:pt idx="12415">
                  <c:v/>
                </c:pt>
                <c:pt idx="12416">
                  <c:v/>
                </c:pt>
                <c:pt idx="12417">
                  <c:v/>
                </c:pt>
                <c:pt idx="12418">
                  <c:v/>
                </c:pt>
                <c:pt idx="12419">
                  <c:v/>
                </c:pt>
                <c:pt idx="12420">
                  <c:v/>
                </c:pt>
                <c:pt idx="12421">
                  <c:v/>
                </c:pt>
                <c:pt idx="12422">
                  <c:v/>
                </c:pt>
                <c:pt idx="12423">
                  <c:v/>
                </c:pt>
                <c:pt idx="12424">
                  <c:v/>
                </c:pt>
                <c:pt idx="12425">
                  <c:v/>
                </c:pt>
                <c:pt idx="12426">
                  <c:v/>
                </c:pt>
                <c:pt idx="12427">
                  <c:v/>
                </c:pt>
                <c:pt idx="12428">
                  <c:v/>
                </c:pt>
                <c:pt idx="12429">
                  <c:v/>
                </c:pt>
                <c:pt idx="12430">
                  <c:v/>
                </c:pt>
                <c:pt idx="12431">
                  <c:v/>
                </c:pt>
                <c:pt idx="12432">
                  <c:v/>
                </c:pt>
                <c:pt idx="12433">
                  <c:v/>
                </c:pt>
                <c:pt idx="12434">
                  <c:v/>
                </c:pt>
                <c:pt idx="12435">
                  <c:v/>
                </c:pt>
                <c:pt idx="12436">
                  <c:v/>
                </c:pt>
                <c:pt idx="12437">
                  <c:v/>
                </c:pt>
                <c:pt idx="12438">
                  <c:v/>
                </c:pt>
                <c:pt idx="12439">
                  <c:v/>
                </c:pt>
                <c:pt idx="12440">
                  <c:v/>
                </c:pt>
                <c:pt idx="12441">
                  <c:v/>
                </c:pt>
                <c:pt idx="12442">
                  <c:v/>
                </c:pt>
                <c:pt idx="12443">
                  <c:v/>
                </c:pt>
                <c:pt idx="12444">
                  <c:v/>
                </c:pt>
                <c:pt idx="12445">
                  <c:v/>
                </c:pt>
                <c:pt idx="12446">
                  <c:v/>
                </c:pt>
                <c:pt idx="12447">
                  <c:v/>
                </c:pt>
                <c:pt idx="12448">
                  <c:v/>
                </c:pt>
                <c:pt idx="12449">
                  <c:v/>
                </c:pt>
                <c:pt idx="12450">
                  <c:v/>
                </c:pt>
                <c:pt idx="12451">
                  <c:v/>
                </c:pt>
                <c:pt idx="12452">
                  <c:v/>
                </c:pt>
                <c:pt idx="12453">
                  <c:v/>
                </c:pt>
                <c:pt idx="12454">
                  <c:v/>
                </c:pt>
                <c:pt idx="12455">
                  <c:v/>
                </c:pt>
                <c:pt idx="12456">
                  <c:v/>
                </c:pt>
                <c:pt idx="12457">
                  <c:v/>
                </c:pt>
                <c:pt idx="12458">
                  <c:v/>
                </c:pt>
                <c:pt idx="12459">
                  <c:v/>
                </c:pt>
                <c:pt idx="12460">
                  <c:v/>
                </c:pt>
                <c:pt idx="12461">
                  <c:v/>
                </c:pt>
                <c:pt idx="12462">
                  <c:v/>
                </c:pt>
                <c:pt idx="12463">
                  <c:v/>
                </c:pt>
                <c:pt idx="12464">
                  <c:v/>
                </c:pt>
                <c:pt idx="12465">
                  <c:v/>
                </c:pt>
                <c:pt idx="12466">
                  <c:v/>
                </c:pt>
                <c:pt idx="12467">
                  <c:v/>
                </c:pt>
                <c:pt idx="12468">
                  <c:v/>
                </c:pt>
                <c:pt idx="12469">
                  <c:v/>
                </c:pt>
                <c:pt idx="12470">
                  <c:v/>
                </c:pt>
                <c:pt idx="12471">
                  <c:v/>
                </c:pt>
                <c:pt idx="12472">
                  <c:v/>
                </c:pt>
                <c:pt idx="12473">
                  <c:v/>
                </c:pt>
                <c:pt idx="12474">
                  <c:v/>
                </c:pt>
                <c:pt idx="12475">
                  <c:v/>
                </c:pt>
                <c:pt idx="12476">
                  <c:v/>
                </c:pt>
                <c:pt idx="12477">
                  <c:v/>
                </c:pt>
                <c:pt idx="12478">
                  <c:v/>
                </c:pt>
                <c:pt idx="12479">
                  <c:v/>
                </c:pt>
                <c:pt idx="12480">
                  <c:v/>
                </c:pt>
                <c:pt idx="12481">
                  <c:v/>
                </c:pt>
                <c:pt idx="12482">
                  <c:v/>
                </c:pt>
                <c:pt idx="12483">
                  <c:v/>
                </c:pt>
                <c:pt idx="12484">
                  <c:v/>
                </c:pt>
                <c:pt idx="12485">
                  <c:v/>
                </c:pt>
                <c:pt idx="12486">
                  <c:v/>
                </c:pt>
                <c:pt idx="12487">
                  <c:v/>
                </c:pt>
                <c:pt idx="12488">
                  <c:v/>
                </c:pt>
                <c:pt idx="12489">
                  <c:v/>
                </c:pt>
                <c:pt idx="12490">
                  <c:v/>
                </c:pt>
                <c:pt idx="12491">
                  <c:v/>
                </c:pt>
                <c:pt idx="12492">
                  <c:v/>
                </c:pt>
                <c:pt idx="12493">
                  <c:v/>
                </c:pt>
                <c:pt idx="12494">
                  <c:v/>
                </c:pt>
                <c:pt idx="12495">
                  <c:v/>
                </c:pt>
                <c:pt idx="12496">
                  <c:v/>
                </c:pt>
                <c:pt idx="12497">
                  <c:v/>
                </c:pt>
                <c:pt idx="12498">
                  <c:v/>
                </c:pt>
                <c:pt idx="12499">
                  <c:v/>
                </c:pt>
                <c:pt idx="12500">
                  <c:v/>
                </c:pt>
                <c:pt idx="12501">
                  <c:v/>
                </c:pt>
                <c:pt idx="12502">
                  <c:v/>
                </c:pt>
                <c:pt idx="12503">
                  <c:v/>
                </c:pt>
                <c:pt idx="12504">
                  <c:v/>
                </c:pt>
                <c:pt idx="12505">
                  <c:v/>
                </c:pt>
                <c:pt idx="12506">
                  <c:v/>
                </c:pt>
                <c:pt idx="12507">
                  <c:v/>
                </c:pt>
                <c:pt idx="12508">
                  <c:v/>
                </c:pt>
                <c:pt idx="12509">
                  <c:v/>
                </c:pt>
                <c:pt idx="12510">
                  <c:v/>
                </c:pt>
                <c:pt idx="12511">
                  <c:v/>
                </c:pt>
                <c:pt idx="12512">
                  <c:v/>
                </c:pt>
                <c:pt idx="12513">
                  <c:v/>
                </c:pt>
                <c:pt idx="12514">
                  <c:v/>
                </c:pt>
                <c:pt idx="12515">
                  <c:v/>
                </c:pt>
                <c:pt idx="12516">
                  <c:v/>
                </c:pt>
                <c:pt idx="12517">
                  <c:v/>
                </c:pt>
                <c:pt idx="12518">
                  <c:v/>
                </c:pt>
                <c:pt idx="12519">
                  <c:v/>
                </c:pt>
                <c:pt idx="12520">
                  <c:v/>
                </c:pt>
                <c:pt idx="12521">
                  <c:v/>
                </c:pt>
                <c:pt idx="12522">
                  <c:v/>
                </c:pt>
                <c:pt idx="12523">
                  <c:v/>
                </c:pt>
                <c:pt idx="12524">
                  <c:v/>
                </c:pt>
                <c:pt idx="12525">
                  <c:v/>
                </c:pt>
                <c:pt idx="12526">
                  <c:v/>
                </c:pt>
                <c:pt idx="12527">
                  <c:v/>
                </c:pt>
                <c:pt idx="12528">
                  <c:v/>
                </c:pt>
                <c:pt idx="12529">
                  <c:v/>
                </c:pt>
                <c:pt idx="12530">
                  <c:v/>
                </c:pt>
                <c:pt idx="12531">
                  <c:v/>
                </c:pt>
                <c:pt idx="12532">
                  <c:v/>
                </c:pt>
                <c:pt idx="12533">
                  <c:v/>
                </c:pt>
                <c:pt idx="12534">
                  <c:v/>
                </c:pt>
                <c:pt idx="12535">
                  <c:v/>
                </c:pt>
                <c:pt idx="12536">
                  <c:v/>
                </c:pt>
                <c:pt idx="12537">
                  <c:v/>
                </c:pt>
                <c:pt idx="12538">
                  <c:v/>
                </c:pt>
                <c:pt idx="12539">
                  <c:v/>
                </c:pt>
                <c:pt idx="12540">
                  <c:v/>
                </c:pt>
                <c:pt idx="12541">
                  <c:v/>
                </c:pt>
                <c:pt idx="12542">
                  <c:v/>
                </c:pt>
                <c:pt idx="12543">
                  <c:v/>
                </c:pt>
                <c:pt idx="12544">
                  <c:v/>
                </c:pt>
                <c:pt idx="12545">
                  <c:v/>
                </c:pt>
                <c:pt idx="12546">
                  <c:v/>
                </c:pt>
                <c:pt idx="12547">
                  <c:v/>
                </c:pt>
                <c:pt idx="12548">
                  <c:v/>
                </c:pt>
                <c:pt idx="12549">
                  <c:v/>
                </c:pt>
                <c:pt idx="12550">
                  <c:v/>
                </c:pt>
                <c:pt idx="12551">
                  <c:v/>
                </c:pt>
                <c:pt idx="12552">
                  <c:v/>
                </c:pt>
                <c:pt idx="12553">
                  <c:v/>
                </c:pt>
                <c:pt idx="12554">
                  <c:v/>
                </c:pt>
                <c:pt idx="12555">
                  <c:v/>
                </c:pt>
                <c:pt idx="12556">
                  <c:v/>
                </c:pt>
                <c:pt idx="12557">
                  <c:v/>
                </c:pt>
                <c:pt idx="12558">
                  <c:v/>
                </c:pt>
                <c:pt idx="12559">
                  <c:v/>
                </c:pt>
                <c:pt idx="12560">
                  <c:v/>
                </c:pt>
                <c:pt idx="12561">
                  <c:v/>
                </c:pt>
                <c:pt idx="12562">
                  <c:v/>
                </c:pt>
                <c:pt idx="12563">
                  <c:v/>
                </c:pt>
                <c:pt idx="12564">
                  <c:v/>
                </c:pt>
                <c:pt idx="12565">
                  <c:v/>
                </c:pt>
                <c:pt idx="12566">
                  <c:v/>
                </c:pt>
                <c:pt idx="12567">
                  <c:v/>
                </c:pt>
                <c:pt idx="12568">
                  <c:v/>
                </c:pt>
                <c:pt idx="12569">
                  <c:v/>
                </c:pt>
                <c:pt idx="12570">
                  <c:v/>
                </c:pt>
                <c:pt idx="12571">
                  <c:v/>
                </c:pt>
                <c:pt idx="12572">
                  <c:v/>
                </c:pt>
                <c:pt idx="12573">
                  <c:v/>
                </c:pt>
                <c:pt idx="12574">
                  <c:v/>
                </c:pt>
                <c:pt idx="12575">
                  <c:v/>
                </c:pt>
                <c:pt idx="12576">
                  <c:v/>
                </c:pt>
                <c:pt idx="12577">
                  <c:v/>
                </c:pt>
                <c:pt idx="12578">
                  <c:v/>
                </c:pt>
                <c:pt idx="12579">
                  <c:v/>
                </c:pt>
                <c:pt idx="12580">
                  <c:v/>
                </c:pt>
                <c:pt idx="12581">
                  <c:v/>
                </c:pt>
                <c:pt idx="12582">
                  <c:v/>
                </c:pt>
                <c:pt idx="12583">
                  <c:v/>
                </c:pt>
                <c:pt idx="12584">
                  <c:v/>
                </c:pt>
                <c:pt idx="12585">
                  <c:v/>
                </c:pt>
                <c:pt idx="12586">
                  <c:v/>
                </c:pt>
                <c:pt idx="12587">
                  <c:v/>
                </c:pt>
                <c:pt idx="12588">
                  <c:v/>
                </c:pt>
                <c:pt idx="12589">
                  <c:v/>
                </c:pt>
                <c:pt idx="12590">
                  <c:v/>
                </c:pt>
                <c:pt idx="12591">
                  <c:v/>
                </c:pt>
                <c:pt idx="12592">
                  <c:v/>
                </c:pt>
                <c:pt idx="12593">
                  <c:v/>
                </c:pt>
                <c:pt idx="12594">
                  <c:v/>
                </c:pt>
                <c:pt idx="12595">
                  <c:v/>
                </c:pt>
                <c:pt idx="12596">
                  <c:v/>
                </c:pt>
                <c:pt idx="12597">
                  <c:v/>
                </c:pt>
                <c:pt idx="12598">
                  <c:v/>
                </c:pt>
                <c:pt idx="12599">
                  <c:v/>
                </c:pt>
                <c:pt idx="12600">
                  <c:v>314,82</c:v>
                </c:pt>
                <c:pt idx="12601">
                  <c:v>314,06</c:v>
                </c:pt>
                <c:pt idx="12602">
                  <c:v>313,96</c:v>
                </c:pt>
                <c:pt idx="12603">
                  <c:v>312,96</c:v>
                </c:pt>
                <c:pt idx="12604">
                  <c:v>277,43</c:v>
                </c:pt>
                <c:pt idx="12605">
                  <c:v>276,59</c:v>
                </c:pt>
                <c:pt idx="12606">
                  <c:v>275,85</c:v>
                </c:pt>
                <c:pt idx="12607">
                  <c:v>275,83</c:v>
                </c:pt>
                <c:pt idx="12608">
                  <c:v>275,72</c:v>
                </c:pt>
                <c:pt idx="12609">
                  <c:v>275,64</c:v>
                </c:pt>
                <c:pt idx="12610">
                  <c:v>275,64</c:v>
                </c:pt>
                <c:pt idx="12611">
                  <c:v>275,60</c:v>
                </c:pt>
                <c:pt idx="12612">
                  <c:v>275,52</c:v>
                </c:pt>
                <c:pt idx="12613">
                  <c:v>259,74</c:v>
                </c:pt>
                <c:pt idx="12614">
                  <c:v>259,02</c:v>
                </c:pt>
                <c:pt idx="12615">
                  <c:v>251,42</c:v>
                </c:pt>
                <c:pt idx="12616">
                  <c:v>242,29</c:v>
                </c:pt>
                <c:pt idx="12617">
                  <c:v>242,28</c:v>
                </c:pt>
                <c:pt idx="12618">
                  <c:v>242,23</c:v>
                </c:pt>
                <c:pt idx="12619">
                  <c:v>242,18</c:v>
                </c:pt>
                <c:pt idx="12620">
                  <c:v>242,11</c:v>
                </c:pt>
                <c:pt idx="12621">
                  <c:v>238,18</c:v>
                </c:pt>
                <c:pt idx="12622">
                  <c:v>238,12</c:v>
                </c:pt>
                <c:pt idx="12623">
                  <c:v>231,30</c:v>
                </c:pt>
                <c:pt idx="12624">
                  <c:v>221,43</c:v>
                </c:pt>
                <c:pt idx="12625">
                  <c:v>218,05</c:v>
                </c:pt>
                <c:pt idx="12626">
                  <c:v>213,41</c:v>
                </c:pt>
                <c:pt idx="12627">
                  <c:v>211,42</c:v>
                </c:pt>
                <c:pt idx="12628">
                  <c:v>209,84</c:v>
                </c:pt>
                <c:pt idx="12629">
                  <c:v>209,80</c:v>
                </c:pt>
                <c:pt idx="12630">
                  <c:v>209,60</c:v>
                </c:pt>
                <c:pt idx="12631">
                  <c:v>209,04</c:v>
                </c:pt>
                <c:pt idx="12632">
                  <c:v>208,79</c:v>
                </c:pt>
                <c:pt idx="12633">
                  <c:v>206,80</c:v>
                </c:pt>
                <c:pt idx="12634">
                  <c:v>206,70</c:v>
                </c:pt>
                <c:pt idx="12635">
                  <c:v>205,73</c:v>
                </c:pt>
                <c:pt idx="12636">
                  <c:v>205,12</c:v>
                </c:pt>
                <c:pt idx="12637">
                  <c:v>204,96</c:v>
                </c:pt>
                <c:pt idx="12638">
                  <c:v>204,94</c:v>
                </c:pt>
                <c:pt idx="12639">
                  <c:v>204,87</c:v>
                </c:pt>
                <c:pt idx="12640">
                  <c:v>204,83</c:v>
                </c:pt>
                <c:pt idx="12641">
                  <c:v>204,80</c:v>
                </c:pt>
                <c:pt idx="12642">
                  <c:v>204,78</c:v>
                </c:pt>
                <c:pt idx="12643">
                  <c:v>202,64</c:v>
                </c:pt>
                <c:pt idx="12644">
                  <c:v>197,96</c:v>
                </c:pt>
                <c:pt idx="12645">
                  <c:v>197,35</c:v>
                </c:pt>
                <c:pt idx="12646">
                  <c:v>188,22</c:v>
                </c:pt>
                <c:pt idx="12647">
                  <c:v>184,04</c:v>
                </c:pt>
                <c:pt idx="12648">
                  <c:v>179,76</c:v>
                </c:pt>
                <c:pt idx="12649">
                  <c:v>179,73</c:v>
                </c:pt>
                <c:pt idx="12650">
                  <c:v>179,72</c:v>
                </c:pt>
                <c:pt idx="12651">
                  <c:v>172,38</c:v>
                </c:pt>
                <c:pt idx="12652">
                  <c:v>172,38</c:v>
                </c:pt>
                <c:pt idx="12653">
                  <c:v>171,54</c:v>
                </c:pt>
                <c:pt idx="12654">
                  <c:v>171,49</c:v>
                </c:pt>
                <c:pt idx="12655">
                  <c:v>171,46</c:v>
                </c:pt>
                <c:pt idx="12656">
                  <c:v>171,45</c:v>
                </c:pt>
                <c:pt idx="12657">
                  <c:v>171,44</c:v>
                </c:pt>
                <c:pt idx="12658">
                  <c:v>171,41</c:v>
                </c:pt>
                <c:pt idx="12659">
                  <c:v>171,36</c:v>
                </c:pt>
                <c:pt idx="12660">
                  <c:v>167,54</c:v>
                </c:pt>
                <c:pt idx="12661">
                  <c:v>167,45</c:v>
                </c:pt>
                <c:pt idx="12662">
                  <c:v>167,44</c:v>
                </c:pt>
                <c:pt idx="12663">
                  <c:v>167,35</c:v>
                </c:pt>
                <c:pt idx="12664">
                  <c:v>163,10</c:v>
                </c:pt>
                <c:pt idx="12665">
                  <c:v>162,90</c:v>
                </c:pt>
                <c:pt idx="12666">
                  <c:v>160,63</c:v>
                </c:pt>
                <c:pt idx="12667">
                  <c:v>158,95</c:v>
                </c:pt>
                <c:pt idx="12668">
                  <c:v>154,44</c:v>
                </c:pt>
                <c:pt idx="12669">
                  <c:v>150,76</c:v>
                </c:pt>
                <c:pt idx="12670">
                  <c:v>150,72</c:v>
                </c:pt>
                <c:pt idx="12671">
                  <c:v>142,32</c:v>
                </c:pt>
                <c:pt idx="12672">
                  <c:v>142,20</c:v>
                </c:pt>
                <c:pt idx="12673">
                  <c:v>138,09</c:v>
                </c:pt>
                <c:pt idx="12674">
                  <c:v>137,85</c:v>
                </c:pt>
                <c:pt idx="12675">
                  <c:v>137,80</c:v>
                </c:pt>
                <c:pt idx="12676">
                  <c:v>134,10</c:v>
                </c:pt>
                <c:pt idx="12677">
                  <c:v>134,02</c:v>
                </c:pt>
                <c:pt idx="12678">
                  <c:v>133,86</c:v>
                </c:pt>
                <c:pt idx="12679">
                  <c:v>130,58</c:v>
                </c:pt>
                <c:pt idx="12680">
                  <c:v>121,21</c:v>
                </c:pt>
                <c:pt idx="12681">
                  <c:v>104,67</c:v>
                </c:pt>
                <c:pt idx="12682">
                  <c:v>104,55</c:v>
                </c:pt>
                <c:pt idx="12683">
                  <c:v>104,53</c:v>
                </c:pt>
                <c:pt idx="12684">
                  <c:v>104,31</c:v>
                </c:pt>
                <c:pt idx="12685">
                  <c:v>103,64</c:v>
                </c:pt>
                <c:pt idx="12686">
                  <c:v>100,74</c:v>
                </c:pt>
                <c:pt idx="12687">
                  <c:v>100,72</c:v>
                </c:pt>
                <c:pt idx="12688">
                  <c:v>100,70</c:v>
                </c:pt>
                <c:pt idx="12689">
                  <c:v>100,68</c:v>
                </c:pt>
                <c:pt idx="12690">
                  <c:v>100,66</c:v>
                </c:pt>
                <c:pt idx="12691">
                  <c:v>100,61</c:v>
                </c:pt>
                <c:pt idx="12692">
                  <c:v>100,57</c:v>
                </c:pt>
                <c:pt idx="12693">
                  <c:v>100,57</c:v>
                </c:pt>
                <c:pt idx="12694">
                  <c:v>100,55</c:v>
                </c:pt>
                <c:pt idx="12695">
                  <c:v>100,52</c:v>
                </c:pt>
                <c:pt idx="12696">
                  <c:v>100,41</c:v>
                </c:pt>
                <c:pt idx="12697">
                  <c:v>92,35</c:v>
                </c:pt>
                <c:pt idx="12698">
                  <c:v>92,28</c:v>
                </c:pt>
                <c:pt idx="12699">
                  <c:v>92,26</c:v>
                </c:pt>
                <c:pt idx="12700">
                  <c:v>92,26</c:v>
                </c:pt>
                <c:pt idx="12701">
                  <c:v>87,25</c:v>
                </c:pt>
                <c:pt idx="12702">
                  <c:v>87,25</c:v>
                </c:pt>
                <c:pt idx="12703">
                  <c:v>84,00</c:v>
                </c:pt>
                <c:pt idx="12704">
                  <c:v>83,91</c:v>
                </c:pt>
                <c:pt idx="12705">
                  <c:v>80,62</c:v>
                </c:pt>
                <c:pt idx="12706">
                  <c:v>75,22</c:v>
                </c:pt>
                <c:pt idx="12707">
                  <c:v>73,84</c:v>
                </c:pt>
                <c:pt idx="12708">
                  <c:v>67,39</c:v>
                </c:pt>
                <c:pt idx="12709">
                  <c:v>67,35</c:v>
                </c:pt>
                <c:pt idx="12710">
                  <c:v>67,35</c:v>
                </c:pt>
                <c:pt idx="12711">
                  <c:v>67,31</c:v>
                </c:pt>
                <c:pt idx="12712">
                  <c:v>67,31</c:v>
                </c:pt>
                <c:pt idx="12713">
                  <c:v>67,29</c:v>
                </c:pt>
                <c:pt idx="12714">
                  <c:v>67,25</c:v>
                </c:pt>
                <c:pt idx="12715">
                  <c:v>67,24</c:v>
                </c:pt>
                <c:pt idx="12716">
                  <c:v>67,24</c:v>
                </c:pt>
                <c:pt idx="12717">
                  <c:v>67,23</c:v>
                </c:pt>
                <c:pt idx="12718">
                  <c:v>67,14</c:v>
                </c:pt>
                <c:pt idx="12719">
                  <c:v>67,09</c:v>
                </c:pt>
                <c:pt idx="12720">
                  <c:v>66,94</c:v>
                </c:pt>
                <c:pt idx="12721">
                  <c:v>66,90</c:v>
                </c:pt>
                <c:pt idx="12722">
                  <c:v>58,92</c:v>
                </c:pt>
                <c:pt idx="12723">
                  <c:v>58,91</c:v>
                </c:pt>
                <c:pt idx="12724">
                  <c:v>53,92</c:v>
                </c:pt>
                <c:pt idx="12725">
                  <c:v>53,88</c:v>
                </c:pt>
                <c:pt idx="12726">
                  <c:v>50,27</c:v>
                </c:pt>
                <c:pt idx="12727">
                  <c:v>40,42</c:v>
                </c:pt>
                <c:pt idx="12728">
                  <c:v>40,36</c:v>
                </c:pt>
                <c:pt idx="12729">
                  <c:v>33,92</c:v>
                </c:pt>
                <c:pt idx="12730">
                  <c:v>33,89</c:v>
                </c:pt>
                <c:pt idx="12731">
                  <c:v>33,84</c:v>
                </c:pt>
                <c:pt idx="12732">
                  <c:v>33,58</c:v>
                </c:pt>
                <c:pt idx="12733">
                  <c:v>25,15</c:v>
                </c:pt>
                <c:pt idx="12734">
                  <c:v>0,59</c:v>
                </c:pt>
                <c:pt idx="12735">
                  <c:v>0,57</c:v>
                </c:pt>
                <c:pt idx="12736">
                  <c:v>0,53</c:v>
                </c:pt>
                <c:pt idx="12737">
                  <c:v>0,52</c:v>
                </c:pt>
                <c:pt idx="12738">
                  <c:v>0,31</c:v>
                </c:pt>
                <c:pt idx="12739">
                  <c:v>0,31</c:v>
                </c:pt>
                <c:pt idx="12740">
                  <c:v>0,17</c:v>
                </c:pt>
                <c:pt idx="12741">
                  <c:v>0,16</c:v>
                </c:pt>
                <c:pt idx="12742">
                  <c:v>0,00</c:v>
                </c:pt>
                <c:pt idx="12743">
                  <c:v>0,00</c:v>
                </c:pt>
                <c:pt idx="12744">
                  <c:v>0,00</c:v>
                </c:pt>
                <c:pt idx="12745">
                  <c:v>0,00</c:v>
                </c:pt>
                <c:pt idx="12746">
                  <c:v>0,00</c:v>
                </c:pt>
                <c:pt idx="12747">
                  <c:v>0,00</c:v>
                </c:pt>
                <c:pt idx="12748">
                  <c:v>0,00</c:v>
                </c:pt>
                <c:pt idx="12749">
                  <c:v>0,00</c:v>
                </c:pt>
                <c:pt idx="12750">
                  <c:v>0,00</c:v>
                </c:pt>
                <c:pt idx="12751">
                  <c:v>0,00</c:v>
                </c:pt>
                <c:pt idx="12752">
                  <c:v>0,00</c:v>
                </c:pt>
                <c:pt idx="12753">
                  <c:v>0,00</c:v>
                </c:pt>
                <c:pt idx="12754">
                  <c:v>0,00</c:v>
                </c:pt>
                <c:pt idx="12755">
                  <c:v>0,00</c:v>
                </c:pt>
                <c:pt idx="12756">
                  <c:v>0,00</c:v>
                </c:pt>
                <c:pt idx="12757">
                  <c:v>0,00</c:v>
                </c:pt>
                <c:pt idx="12758">
                  <c:v>0,00</c:v>
                </c:pt>
                <c:pt idx="12759">
                  <c:v>0,00</c:v>
                </c:pt>
                <c:pt idx="12760">
                  <c:v>0,00</c:v>
                </c:pt>
                <c:pt idx="12761">
                  <c:v>0,00</c:v>
                </c:pt>
                <c:pt idx="12762">
                  <c:v>0,00</c:v>
                </c:pt>
                <c:pt idx="12763">
                  <c:v>0,00</c:v>
                </c:pt>
                <c:pt idx="12764">
                  <c:v>0,00</c:v>
                </c:pt>
                <c:pt idx="12765">
                  <c:v>0,00</c:v>
                </c:pt>
                <c:pt idx="12766">
                  <c:v>0,00</c:v>
                </c:pt>
                <c:pt idx="12767">
                  <c:v>0,00</c:v>
                </c:pt>
                <c:pt idx="12768">
                  <c:v>0,00</c:v>
                </c:pt>
                <c:pt idx="12769">
                  <c:v>0,00</c:v>
                </c:pt>
                <c:pt idx="12770">
                  <c:v>0,00</c:v>
                </c:pt>
                <c:pt idx="12771">
                  <c:v>0,00</c:v>
                </c:pt>
                <c:pt idx="12772">
                  <c:v>0,00</c:v>
                </c:pt>
                <c:pt idx="12773">
                  <c:v>0,00</c:v>
                </c:pt>
                <c:pt idx="12774">
                  <c:v>0,00</c:v>
                </c:pt>
                <c:pt idx="12775">
                  <c:v>0,00</c:v>
                </c:pt>
                <c:pt idx="12776">
                  <c:v>0,00</c:v>
                </c:pt>
                <c:pt idx="12777">
                  <c:v>0,00</c:v>
                </c:pt>
                <c:pt idx="12778">
                  <c:v>0,00</c:v>
                </c:pt>
                <c:pt idx="12779">
                  <c:v>0,00</c:v>
                </c:pt>
                <c:pt idx="12780">
                  <c:v>0,00</c:v>
                </c:pt>
                <c:pt idx="12781">
                  <c:v>0,00</c:v>
                </c:pt>
                <c:pt idx="12782">
                  <c:v>0,00</c:v>
                </c:pt>
                <c:pt idx="12783">
                  <c:v>0,00</c:v>
                </c:pt>
                <c:pt idx="12784">
                  <c:v>0,00</c:v>
                </c:pt>
                <c:pt idx="12785">
                  <c:v>0,00</c:v>
                </c:pt>
                <c:pt idx="12786">
                  <c:v>0,00</c:v>
                </c:pt>
                <c:pt idx="12787">
                  <c:v>0,00</c:v>
                </c:pt>
                <c:pt idx="12788">
                  <c:v>0,00</c:v>
                </c:pt>
                <c:pt idx="12789">
                  <c:v>0,00</c:v>
                </c:pt>
                <c:pt idx="12790">
                  <c:v>0,00</c:v>
                </c:pt>
                <c:pt idx="12791">
                  <c:v>0,00</c:v>
                </c:pt>
                <c:pt idx="12792">
                  <c:v>0,00</c:v>
                </c:pt>
                <c:pt idx="12793">
                  <c:v>0,00</c:v>
                </c:pt>
                <c:pt idx="12794">
                  <c:v>0,00</c:v>
                </c:pt>
                <c:pt idx="12795">
                  <c:v>0,00</c:v>
                </c:pt>
                <c:pt idx="12796">
                  <c:v>0,00</c:v>
                </c:pt>
                <c:pt idx="12797">
                  <c:v>0,00</c:v>
                </c:pt>
                <c:pt idx="12798">
                  <c:v>0,00</c:v>
                </c:pt>
                <c:pt idx="12799">
                  <c:v>0,00</c:v>
                </c:pt>
                <c:pt idx="12800">
                  <c:v>0,00</c:v>
                </c:pt>
                <c:pt idx="12801">
                  <c:v>0,00</c:v>
                </c:pt>
                <c:pt idx="12802">
                  <c:v>0,00</c:v>
                </c:pt>
                <c:pt idx="12803">
                  <c:v>0,00</c:v>
                </c:pt>
                <c:pt idx="12804">
                  <c:v>0,00</c:v>
                </c:pt>
                <c:pt idx="12805">
                  <c:v>0,00</c:v>
                </c:pt>
                <c:pt idx="12806">
                  <c:v>0,00</c:v>
                </c:pt>
                <c:pt idx="12807">
                  <c:v>0,00</c:v>
                </c:pt>
                <c:pt idx="12808">
                  <c:v>0,00</c:v>
                </c:pt>
                <c:pt idx="12809">
                  <c:v>0,00</c:v>
                </c:pt>
                <c:pt idx="12810">
                  <c:v>0,00</c:v>
                </c:pt>
                <c:pt idx="12811">
                  <c:v>0,00</c:v>
                </c:pt>
                <c:pt idx="12812">
                  <c:v>0,00</c:v>
                </c:pt>
                <c:pt idx="12813">
                  <c:v>0,00</c:v>
                </c:pt>
                <c:pt idx="12814">
                  <c:v>0,00</c:v>
                </c:pt>
                <c:pt idx="12815">
                  <c:v>0,00</c:v>
                </c:pt>
                <c:pt idx="12816">
                  <c:v>0,00</c:v>
                </c:pt>
                <c:pt idx="12817">
                  <c:v>0,00</c:v>
                </c:pt>
                <c:pt idx="12818">
                  <c:v>0,00</c:v>
                </c:pt>
                <c:pt idx="12819">
                  <c:v>0,00</c:v>
                </c:pt>
                <c:pt idx="12820">
                  <c:v>0,00</c:v>
                </c:pt>
                <c:pt idx="12821">
                  <c:v>0,00</c:v>
                </c:pt>
                <c:pt idx="12822">
                  <c:v>0,00</c:v>
                </c:pt>
                <c:pt idx="12823">
                  <c:v>0,00</c:v>
                </c:pt>
                <c:pt idx="12824">
                  <c:v>0,00</c:v>
                </c:pt>
                <c:pt idx="12825">
                  <c:v>0,00</c:v>
                </c:pt>
                <c:pt idx="12826">
                  <c:v>0,00</c:v>
                </c:pt>
                <c:pt idx="12827">
                  <c:v>0,00</c:v>
                </c:pt>
                <c:pt idx="12828">
                  <c:v>0,00</c:v>
                </c:pt>
                <c:pt idx="12829">
                  <c:v>0,00</c:v>
                </c:pt>
                <c:pt idx="12830">
                  <c:v>0,00</c:v>
                </c:pt>
                <c:pt idx="12831">
                  <c:v>0,00</c:v>
                </c:pt>
                <c:pt idx="12832">
                  <c:v>0,00</c:v>
                </c:pt>
                <c:pt idx="12833">
                  <c:v>0,00</c:v>
                </c:pt>
                <c:pt idx="12834">
                  <c:v>0,00</c:v>
                </c:pt>
                <c:pt idx="12835">
                  <c:v>0,00</c:v>
                </c:pt>
                <c:pt idx="12836">
                  <c:v>0,00</c:v>
                </c:pt>
                <c:pt idx="12837">
                  <c:v>0,00</c:v>
                </c:pt>
                <c:pt idx="12838">
                  <c:v>0,00</c:v>
                </c:pt>
                <c:pt idx="12839">
                  <c:v>0,00</c:v>
                </c:pt>
                <c:pt idx="12840">
                  <c:v>0,00</c:v>
                </c:pt>
                <c:pt idx="12841">
                  <c:v>0,00</c:v>
                </c:pt>
                <c:pt idx="12842">
                  <c:v>0,00</c:v>
                </c:pt>
                <c:pt idx="12843">
                  <c:v>0,00</c:v>
                </c:pt>
                <c:pt idx="12844">
                  <c:v>0,00</c:v>
                </c:pt>
                <c:pt idx="12845">
                  <c:v>0,00</c:v>
                </c:pt>
                <c:pt idx="12846">
                  <c:v>0,00</c:v>
                </c:pt>
                <c:pt idx="12847">
                  <c:v>0,00</c:v>
                </c:pt>
                <c:pt idx="12848">
                  <c:v>0,00</c:v>
                </c:pt>
                <c:pt idx="12849">
                  <c:v>0,00</c:v>
                </c:pt>
                <c:pt idx="12850">
                  <c:v>0,00</c:v>
                </c:pt>
                <c:pt idx="12851">
                  <c:v>0,00</c:v>
                </c:pt>
                <c:pt idx="12852">
                  <c:v>0,00</c:v>
                </c:pt>
                <c:pt idx="12853">
                  <c:v>0,00</c:v>
                </c:pt>
                <c:pt idx="12854">
                  <c:v>0,00</c:v>
                </c:pt>
                <c:pt idx="12855">
                  <c:v>0,00</c:v>
                </c:pt>
                <c:pt idx="12856">
                  <c:v>0,00</c:v>
                </c:pt>
                <c:pt idx="12857">
                  <c:v>0,00</c:v>
                </c:pt>
                <c:pt idx="12858">
                  <c:v>0,00</c:v>
                </c:pt>
                <c:pt idx="12859">
                  <c:v>0,00</c:v>
                </c:pt>
                <c:pt idx="12860">
                  <c:v>0,00</c:v>
                </c:pt>
                <c:pt idx="12861">
                  <c:v>0,00</c:v>
                </c:pt>
                <c:pt idx="12862">
                  <c:v>0,00</c:v>
                </c:pt>
                <c:pt idx="12863">
                  <c:v>0,00</c:v>
                </c:pt>
                <c:pt idx="12864">
                  <c:v>0,00</c:v>
                </c:pt>
                <c:pt idx="12865">
                  <c:v>0,00</c:v>
                </c:pt>
                <c:pt idx="12866">
                  <c:v>0,00</c:v>
                </c:pt>
                <c:pt idx="12867">
                  <c:v>0,00</c:v>
                </c:pt>
                <c:pt idx="12868">
                  <c:v>0,00</c:v>
                </c:pt>
                <c:pt idx="12869">
                  <c:v>0,00</c:v>
                </c:pt>
                <c:pt idx="12870">
                  <c:v>0,00</c:v>
                </c:pt>
                <c:pt idx="12871">
                  <c:v>0,00</c:v>
                </c:pt>
                <c:pt idx="12872">
                  <c:v>0,00</c:v>
                </c:pt>
                <c:pt idx="12873">
                  <c:v>0,00</c:v>
                </c:pt>
                <c:pt idx="12874">
                  <c:v>0,00</c:v>
                </c:pt>
                <c:pt idx="12875">
                  <c:v>0,00</c:v>
                </c:pt>
                <c:pt idx="12876">
                  <c:v>0,00</c:v>
                </c:pt>
                <c:pt idx="12877">
                  <c:v>0,00</c:v>
                </c:pt>
                <c:pt idx="12878">
                  <c:v>0,00</c:v>
                </c:pt>
                <c:pt idx="12879">
                  <c:v>0,00</c:v>
                </c:pt>
                <c:pt idx="12880">
                  <c:v>0,00</c:v>
                </c:pt>
                <c:pt idx="12881">
                  <c:v>0,00</c:v>
                </c:pt>
                <c:pt idx="12882">
                  <c:v>0,00</c:v>
                </c:pt>
                <c:pt idx="12883">
                  <c:v>0,00</c:v>
                </c:pt>
                <c:pt idx="12884">
                  <c:v>0,00</c:v>
                </c:pt>
                <c:pt idx="12885">
                  <c:v>0,00</c:v>
                </c:pt>
                <c:pt idx="12886">
                  <c:v>0,00</c:v>
                </c:pt>
                <c:pt idx="12887">
                  <c:v>0,00</c:v>
                </c:pt>
                <c:pt idx="12888">
                  <c:v>0,00</c:v>
                </c:pt>
                <c:pt idx="12889">
                  <c:v>0,00</c:v>
                </c:pt>
                <c:pt idx="12890">
                  <c:v>0,00</c:v>
                </c:pt>
                <c:pt idx="12891">
                  <c:v>0,00</c:v>
                </c:pt>
                <c:pt idx="12892">
                  <c:v>0,00</c:v>
                </c:pt>
                <c:pt idx="12893">
                  <c:v>0,00</c:v>
                </c:pt>
                <c:pt idx="12894">
                  <c:v>0,00</c:v>
                </c:pt>
                <c:pt idx="12895">
                  <c:v>0,00</c:v>
                </c:pt>
                <c:pt idx="12896">
                  <c:v>0,00</c:v>
                </c:pt>
                <c:pt idx="12897">
                  <c:v>0,00</c:v>
                </c:pt>
                <c:pt idx="12898">
                  <c:v>0,00</c:v>
                </c:pt>
                <c:pt idx="12899">
                  <c:v>0,00</c:v>
                </c:pt>
                <c:pt idx="12900">
                  <c:v>0,00</c:v>
                </c:pt>
                <c:pt idx="12901">
                  <c:v>0,00</c:v>
                </c:pt>
                <c:pt idx="12902">
                  <c:v>0,00</c:v>
                </c:pt>
                <c:pt idx="12903">
                  <c:v>0,00</c:v>
                </c:pt>
                <c:pt idx="12904">
                  <c:v>0,00</c:v>
                </c:pt>
                <c:pt idx="12905">
                  <c:v>0,00</c:v>
                </c:pt>
                <c:pt idx="12906">
                  <c:v>0,00</c:v>
                </c:pt>
                <c:pt idx="12907">
                  <c:v>0,00</c:v>
                </c:pt>
                <c:pt idx="12908">
                  <c:v>0,00</c:v>
                </c:pt>
                <c:pt idx="12909">
                  <c:v>0,00</c:v>
                </c:pt>
                <c:pt idx="12910">
                  <c:v>0,00</c:v>
                </c:pt>
                <c:pt idx="12911">
                  <c:v>0,00</c:v>
                </c:pt>
                <c:pt idx="12912">
                  <c:v>0,00</c:v>
                </c:pt>
                <c:pt idx="12913">
                  <c:v>0,00</c:v>
                </c:pt>
                <c:pt idx="12914">
                  <c:v>0,00</c:v>
                </c:pt>
                <c:pt idx="12915">
                  <c:v>0,00</c:v>
                </c:pt>
                <c:pt idx="12916">
                  <c:v>0,00</c:v>
                </c:pt>
                <c:pt idx="12917">
                  <c:v>0,00</c:v>
                </c:pt>
                <c:pt idx="12918">
                  <c:v>0,00</c:v>
                </c:pt>
                <c:pt idx="12919">
                  <c:v>0,00</c:v>
                </c:pt>
                <c:pt idx="12920">
                  <c:v>0,00</c:v>
                </c:pt>
                <c:pt idx="12921">
                  <c:v>0,00</c:v>
                </c:pt>
                <c:pt idx="12922">
                  <c:v>0,00</c:v>
                </c:pt>
                <c:pt idx="12923">
                  <c:v>0,00</c:v>
                </c:pt>
                <c:pt idx="12924">
                  <c:v>0,00</c:v>
                </c:pt>
                <c:pt idx="12925">
                  <c:v>0,00</c:v>
                </c:pt>
                <c:pt idx="12926">
                  <c:v>0,00</c:v>
                </c:pt>
                <c:pt idx="12927">
                  <c:v>0,00</c:v>
                </c:pt>
                <c:pt idx="12928">
                  <c:v>0,00</c:v>
                </c:pt>
                <c:pt idx="12929">
                  <c:v>0,00</c:v>
                </c:pt>
                <c:pt idx="12930">
                  <c:v>0,00</c:v>
                </c:pt>
                <c:pt idx="12931">
                  <c:v>0,00</c:v>
                </c:pt>
                <c:pt idx="12932">
                  <c:v>0,00</c:v>
                </c:pt>
                <c:pt idx="12933">
                  <c:v>0,00</c:v>
                </c:pt>
                <c:pt idx="12934">
                  <c:v>0,00</c:v>
                </c:pt>
                <c:pt idx="12935">
                  <c:v>0,00</c:v>
                </c:pt>
                <c:pt idx="12936">
                  <c:v>0,00</c:v>
                </c:pt>
                <c:pt idx="12937">
                  <c:v>0,00</c:v>
                </c:pt>
                <c:pt idx="12938">
                  <c:v>0,00</c:v>
                </c:pt>
                <c:pt idx="12939">
                  <c:v>0,00</c:v>
                </c:pt>
                <c:pt idx="12940">
                  <c:v>0,00</c:v>
                </c:pt>
                <c:pt idx="12941">
                  <c:v>0,00</c:v>
                </c:pt>
                <c:pt idx="12942">
                  <c:v>0,00</c:v>
                </c:pt>
                <c:pt idx="12943">
                  <c:v>0,00</c:v>
                </c:pt>
                <c:pt idx="12944">
                  <c:v>0,00</c:v>
                </c:pt>
                <c:pt idx="12945">
                  <c:v>0,00</c:v>
                </c:pt>
                <c:pt idx="12946">
                  <c:v>0,00</c:v>
                </c:pt>
                <c:pt idx="12947">
                  <c:v>0,00</c:v>
                </c:pt>
                <c:pt idx="12948">
                  <c:v>0,00</c:v>
                </c:pt>
                <c:pt idx="12949">
                  <c:v>0,00</c:v>
                </c:pt>
                <c:pt idx="12950">
                  <c:v>0,00</c:v>
                </c:pt>
                <c:pt idx="12951">
                  <c:v>0,00</c:v>
                </c:pt>
                <c:pt idx="12952">
                  <c:v>0,00</c:v>
                </c:pt>
                <c:pt idx="12953">
                  <c:v>0,00</c:v>
                </c:pt>
                <c:pt idx="12954">
                  <c:v>0,00</c:v>
                </c:pt>
                <c:pt idx="12955">
                  <c:v>0,00</c:v>
                </c:pt>
                <c:pt idx="12956">
                  <c:v>0,00</c:v>
                </c:pt>
                <c:pt idx="12957">
                  <c:v>0,00</c:v>
                </c:pt>
                <c:pt idx="12958">
                  <c:v>0,00</c:v>
                </c:pt>
                <c:pt idx="12959">
                  <c:v>0,00</c:v>
                </c:pt>
                <c:pt idx="12960">
                  <c:v>0,00</c:v>
                </c:pt>
                <c:pt idx="12961">
                  <c:v>0,00</c:v>
                </c:pt>
                <c:pt idx="12962">
                  <c:v>0,00</c:v>
                </c:pt>
                <c:pt idx="12963">
                  <c:v>0,00</c:v>
                </c:pt>
                <c:pt idx="12964">
                  <c:v>0,00</c:v>
                </c:pt>
                <c:pt idx="12965">
                  <c:v>0,00</c:v>
                </c:pt>
                <c:pt idx="12966">
                  <c:v>0,00</c:v>
                </c:pt>
                <c:pt idx="12967">
                  <c:v>0,00</c:v>
                </c:pt>
                <c:pt idx="12968">
                  <c:v>0,00</c:v>
                </c:pt>
                <c:pt idx="12969">
                  <c:v>0,00</c:v>
                </c:pt>
                <c:pt idx="12970">
                  <c:v>0,00</c:v>
                </c:pt>
                <c:pt idx="12971">
                  <c:v>0,00</c:v>
                </c:pt>
                <c:pt idx="12972">
                  <c:v>0,00</c:v>
                </c:pt>
                <c:pt idx="12973">
                  <c:v>0,00</c:v>
                </c:pt>
                <c:pt idx="12974">
                  <c:v>0,00</c:v>
                </c:pt>
                <c:pt idx="12975">
                  <c:v>0,00</c:v>
                </c:pt>
                <c:pt idx="12976">
                  <c:v>0,00</c:v>
                </c:pt>
                <c:pt idx="12977">
                  <c:v>0,00</c:v>
                </c:pt>
                <c:pt idx="12978">
                  <c:v>0,00</c:v>
                </c:pt>
                <c:pt idx="12979">
                  <c:v>0,00</c:v>
                </c:pt>
                <c:pt idx="12980">
                  <c:v>0,00</c:v>
                </c:pt>
                <c:pt idx="12981">
                  <c:v>0,00</c:v>
                </c:pt>
                <c:pt idx="12982">
                  <c:v>0,00</c:v>
                </c:pt>
                <c:pt idx="12983">
                  <c:v>0,00</c:v>
                </c:pt>
                <c:pt idx="12984">
                  <c:v>0,00</c:v>
                </c:pt>
                <c:pt idx="12985">
                  <c:v>0,00</c:v>
                </c:pt>
                <c:pt idx="12986">
                  <c:v>0,00</c:v>
                </c:pt>
                <c:pt idx="12987">
                  <c:v>0,00</c:v>
                </c:pt>
                <c:pt idx="12988">
                  <c:v>0,00</c:v>
                </c:pt>
                <c:pt idx="12989">
                  <c:v>0,00</c:v>
                </c:pt>
                <c:pt idx="12990">
                  <c:v>0,00</c:v>
                </c:pt>
                <c:pt idx="12991">
                  <c:v>0,00</c:v>
                </c:pt>
                <c:pt idx="12992">
                  <c:v>0,00</c:v>
                </c:pt>
                <c:pt idx="12993">
                  <c:v>0,00</c:v>
                </c:pt>
                <c:pt idx="12994">
                  <c:v>0,00</c:v>
                </c:pt>
                <c:pt idx="12995">
                  <c:v>0,00</c:v>
                </c:pt>
                <c:pt idx="12996">
                  <c:v>0,00</c:v>
                </c:pt>
                <c:pt idx="12997">
                  <c:v>0,00</c:v>
                </c:pt>
                <c:pt idx="12998">
                  <c:v>0,00</c:v>
                </c:pt>
                <c:pt idx="12999">
                  <c:v>0,00</c:v>
                </c:pt>
                <c:pt idx="13000">
                  <c:v>0,00</c:v>
                </c:pt>
                <c:pt idx="13001">
                  <c:v>0,00</c:v>
                </c:pt>
                <c:pt idx="13002">
                  <c:v>0,00</c:v>
                </c:pt>
                <c:pt idx="13003">
                  <c:v>0,00</c:v>
                </c:pt>
                <c:pt idx="13004">
                  <c:v>0,00</c:v>
                </c:pt>
                <c:pt idx="13005">
                  <c:v>0,00</c:v>
                </c:pt>
                <c:pt idx="13006">
                  <c:v>0,00</c:v>
                </c:pt>
                <c:pt idx="13007">
                  <c:v>0,00</c:v>
                </c:pt>
                <c:pt idx="13008">
                  <c:v>0,00</c:v>
                </c:pt>
                <c:pt idx="13009">
                  <c:v>0,00</c:v>
                </c:pt>
                <c:pt idx="13010">
                  <c:v>0,00</c:v>
                </c:pt>
                <c:pt idx="13011">
                  <c:v>0,00</c:v>
                </c:pt>
                <c:pt idx="13012">
                  <c:v>0,00</c:v>
                </c:pt>
                <c:pt idx="13013">
                  <c:v>0,00</c:v>
                </c:pt>
                <c:pt idx="13014">
                  <c:v>0,00</c:v>
                </c:pt>
                <c:pt idx="13015">
                  <c:v>0,00</c:v>
                </c:pt>
                <c:pt idx="13016">
                  <c:v>0,00</c:v>
                </c:pt>
                <c:pt idx="13017">
                  <c:v>0,00</c:v>
                </c:pt>
                <c:pt idx="13018">
                  <c:v>0,00</c:v>
                </c:pt>
                <c:pt idx="13019">
                  <c:v>0,00</c:v>
                </c:pt>
                <c:pt idx="13020">
                  <c:v>0,00</c:v>
                </c:pt>
                <c:pt idx="13021">
                  <c:v>0,00</c:v>
                </c:pt>
                <c:pt idx="13022">
                  <c:v>0,00</c:v>
                </c:pt>
                <c:pt idx="13023">
                  <c:v>0,00</c:v>
                </c:pt>
                <c:pt idx="13024">
                  <c:v>0,00</c:v>
                </c:pt>
                <c:pt idx="13025">
                  <c:v>0,00</c:v>
                </c:pt>
                <c:pt idx="13026">
                  <c:v>0,00</c:v>
                </c:pt>
                <c:pt idx="13027">
                  <c:v>0,00</c:v>
                </c:pt>
                <c:pt idx="13028">
                  <c:v>0,00</c:v>
                </c:pt>
                <c:pt idx="13029">
                  <c:v>0,00</c:v>
                </c:pt>
                <c:pt idx="13030">
                  <c:v>0,00</c:v>
                </c:pt>
                <c:pt idx="13031">
                  <c:v>0,00</c:v>
                </c:pt>
                <c:pt idx="13032">
                  <c:v>0,00</c:v>
                </c:pt>
                <c:pt idx="13033">
                  <c:v>0,00</c:v>
                </c:pt>
                <c:pt idx="13034">
                  <c:v>0,00</c:v>
                </c:pt>
                <c:pt idx="13035">
                  <c:v>0,00</c:v>
                </c:pt>
                <c:pt idx="13036">
                  <c:v>0,00</c:v>
                </c:pt>
                <c:pt idx="13037">
                  <c:v>0,00</c:v>
                </c:pt>
                <c:pt idx="13038">
                  <c:v>0,00</c:v>
                </c:pt>
                <c:pt idx="13039">
                  <c:v>0,00</c:v>
                </c:pt>
                <c:pt idx="13040">
                  <c:v>0,00</c:v>
                </c:pt>
                <c:pt idx="13041">
                  <c:v>0,00</c:v>
                </c:pt>
                <c:pt idx="13042">
                  <c:v>0,00</c:v>
                </c:pt>
                <c:pt idx="13043">
                  <c:v>0,00</c:v>
                </c:pt>
                <c:pt idx="13044">
                  <c:v>0,00</c:v>
                </c:pt>
                <c:pt idx="13045">
                  <c:v>0,00</c:v>
                </c:pt>
                <c:pt idx="13046">
                  <c:v>0,00</c:v>
                </c:pt>
                <c:pt idx="13047">
                  <c:v>0,00</c:v>
                </c:pt>
                <c:pt idx="13048">
                  <c:v>0,00</c:v>
                </c:pt>
                <c:pt idx="13049">
                  <c:v>0,00</c:v>
                </c:pt>
                <c:pt idx="13050">
                  <c:v>0,00</c:v>
                </c:pt>
                <c:pt idx="13051">
                  <c:v>0,00</c:v>
                </c:pt>
                <c:pt idx="13052">
                  <c:v>0,00</c:v>
                </c:pt>
                <c:pt idx="13053">
                  <c:v>0,00</c:v>
                </c:pt>
                <c:pt idx="13054">
                  <c:v>0,00</c:v>
                </c:pt>
                <c:pt idx="13055">
                  <c:v>0,00</c:v>
                </c:pt>
                <c:pt idx="13056">
                  <c:v>0,00</c:v>
                </c:pt>
                <c:pt idx="13057">
                  <c:v>0,00</c:v>
                </c:pt>
                <c:pt idx="13058">
                  <c:v>0,00</c:v>
                </c:pt>
                <c:pt idx="13059">
                  <c:v>0,00</c:v>
                </c:pt>
                <c:pt idx="13060">
                  <c:v>0,00</c:v>
                </c:pt>
                <c:pt idx="13061">
                  <c:v>0,00</c:v>
                </c:pt>
                <c:pt idx="13062">
                  <c:v>0,00</c:v>
                </c:pt>
                <c:pt idx="13063">
                  <c:v>0,00</c:v>
                </c:pt>
                <c:pt idx="13064">
                  <c:v>0,00</c:v>
                </c:pt>
                <c:pt idx="13065">
                  <c:v>0,00</c:v>
                </c:pt>
                <c:pt idx="13066">
                  <c:v>0,00</c:v>
                </c:pt>
                <c:pt idx="13067">
                  <c:v>0,00</c:v>
                </c:pt>
                <c:pt idx="13068">
                  <c:v>0,00</c:v>
                </c:pt>
                <c:pt idx="13069">
                  <c:v>0,00</c:v>
                </c:pt>
                <c:pt idx="13070">
                  <c:v>0,00</c:v>
                </c:pt>
                <c:pt idx="13071">
                  <c:v>0,00</c:v>
                </c:pt>
                <c:pt idx="13072">
                  <c:v>0,00</c:v>
                </c:pt>
                <c:pt idx="13073">
                  <c:v>0,00</c:v>
                </c:pt>
                <c:pt idx="13074">
                  <c:v>0,00</c:v>
                </c:pt>
                <c:pt idx="13075">
                  <c:v>0,00</c:v>
                </c:pt>
                <c:pt idx="13076">
                  <c:v>0,00</c:v>
                </c:pt>
                <c:pt idx="13077">
                  <c:v>0,00</c:v>
                </c:pt>
                <c:pt idx="13078">
                  <c:v>0,00</c:v>
                </c:pt>
                <c:pt idx="13079">
                  <c:v>0,00</c:v>
                </c:pt>
                <c:pt idx="13080">
                  <c:v>0,00</c:v>
                </c:pt>
                <c:pt idx="13081">
                  <c:v>0,00</c:v>
                </c:pt>
                <c:pt idx="13082">
                  <c:v>0,00</c:v>
                </c:pt>
                <c:pt idx="13083">
                  <c:v>0,00</c:v>
                </c:pt>
                <c:pt idx="13084">
                  <c:v>0,00</c:v>
                </c:pt>
                <c:pt idx="13085">
                  <c:v>0,00</c:v>
                </c:pt>
                <c:pt idx="13086">
                  <c:v>0,00</c:v>
                </c:pt>
                <c:pt idx="13087">
                  <c:v>0,00</c:v>
                </c:pt>
                <c:pt idx="13088">
                  <c:v>0,00</c:v>
                </c:pt>
                <c:pt idx="13089">
                  <c:v>0,00</c:v>
                </c:pt>
                <c:pt idx="13090">
                  <c:v>0,00</c:v>
                </c:pt>
                <c:pt idx="13091">
                  <c:v>0,00</c:v>
                </c:pt>
                <c:pt idx="13092">
                  <c:v>0,00</c:v>
                </c:pt>
                <c:pt idx="13093">
                  <c:v>0,00</c:v>
                </c:pt>
                <c:pt idx="13094">
                  <c:v>0,00</c:v>
                </c:pt>
                <c:pt idx="13095">
                  <c:v>0,00</c:v>
                </c:pt>
                <c:pt idx="13096">
                  <c:v>0,00</c:v>
                </c:pt>
                <c:pt idx="13097">
                  <c:v>0,00</c:v>
                </c:pt>
                <c:pt idx="13098">
                  <c:v>0,00</c:v>
                </c:pt>
                <c:pt idx="13099">
                  <c:v>0,00</c:v>
                </c:pt>
                <c:pt idx="13100">
                  <c:v>0,00</c:v>
                </c:pt>
                <c:pt idx="13101">
                  <c:v>0,00</c:v>
                </c:pt>
                <c:pt idx="13102">
                  <c:v>0,00</c:v>
                </c:pt>
                <c:pt idx="13103">
                  <c:v>0,00</c:v>
                </c:pt>
                <c:pt idx="13104">
                  <c:v>0,00</c:v>
                </c:pt>
                <c:pt idx="13105">
                  <c:v>0,00</c:v>
                </c:pt>
                <c:pt idx="13106">
                  <c:v>0,00</c:v>
                </c:pt>
                <c:pt idx="13107">
                  <c:v>0,00</c:v>
                </c:pt>
                <c:pt idx="13108">
                  <c:v>0,00</c:v>
                </c:pt>
                <c:pt idx="13109">
                  <c:v>0,00</c:v>
                </c:pt>
                <c:pt idx="13110">
                  <c:v>0,00</c:v>
                </c:pt>
                <c:pt idx="13111">
                  <c:v>0,00</c:v>
                </c:pt>
                <c:pt idx="13112">
                  <c:v>0,00</c:v>
                </c:pt>
                <c:pt idx="13113">
                  <c:v>0,00</c:v>
                </c:pt>
                <c:pt idx="13114">
                  <c:v>0,00</c:v>
                </c:pt>
                <c:pt idx="13115">
                  <c:v>0,00</c:v>
                </c:pt>
                <c:pt idx="13116">
                  <c:v>0,00</c:v>
                </c:pt>
                <c:pt idx="13117">
                  <c:v>0,00</c:v>
                </c:pt>
                <c:pt idx="13118">
                  <c:v>0,00</c:v>
                </c:pt>
                <c:pt idx="13119">
                  <c:v>0,00</c:v>
                </c:pt>
                <c:pt idx="13120">
                  <c:v>0,00</c:v>
                </c:pt>
                <c:pt idx="13121">
                  <c:v>0,00</c:v>
                </c:pt>
                <c:pt idx="13122">
                  <c:v>0,00</c:v>
                </c:pt>
                <c:pt idx="13123">
                  <c:v>0,00</c:v>
                </c:pt>
                <c:pt idx="13124">
                  <c:v>0,00</c:v>
                </c:pt>
                <c:pt idx="13125">
                  <c:v>0,00</c:v>
                </c:pt>
                <c:pt idx="13126">
                  <c:v>0,00</c:v>
                </c:pt>
                <c:pt idx="13127">
                  <c:v>0,00</c:v>
                </c:pt>
                <c:pt idx="13128">
                  <c:v>0,00</c:v>
                </c:pt>
                <c:pt idx="13129">
                  <c:v>0,00</c:v>
                </c:pt>
                <c:pt idx="13130">
                  <c:v>0,00</c:v>
                </c:pt>
                <c:pt idx="13131">
                  <c:v>0,00</c:v>
                </c:pt>
                <c:pt idx="13132">
                  <c:v>0,00</c:v>
                </c:pt>
                <c:pt idx="13133">
                  <c:v>0,00</c:v>
                </c:pt>
                <c:pt idx="13134">
                  <c:v>0,00</c:v>
                </c:pt>
                <c:pt idx="13135">
                  <c:v>0,00</c:v>
                </c:pt>
                <c:pt idx="13136">
                  <c:v>0,00</c:v>
                </c:pt>
                <c:pt idx="13137">
                  <c:v>0,00</c:v>
                </c:pt>
                <c:pt idx="13138">
                  <c:v>0,00</c:v>
                </c:pt>
                <c:pt idx="13139">
                  <c:v>0,00</c:v>
                </c:pt>
                <c:pt idx="13140">
                  <c:v>0,00</c:v>
                </c:pt>
                <c:pt idx="13141">
                  <c:v>0,00</c:v>
                </c:pt>
                <c:pt idx="13142">
                  <c:v>0,00</c:v>
                </c:pt>
                <c:pt idx="13143">
                  <c:v>0,00</c:v>
                </c:pt>
                <c:pt idx="13144">
                  <c:v>0,00</c:v>
                </c:pt>
                <c:pt idx="13145">
                  <c:v>0,00</c:v>
                </c:pt>
                <c:pt idx="13146">
                  <c:v>0,00</c:v>
                </c:pt>
                <c:pt idx="13147">
                  <c:v>0,00</c:v>
                </c:pt>
                <c:pt idx="13148">
                  <c:v>0,00</c:v>
                </c:pt>
                <c:pt idx="13149">
                  <c:v>0,00</c:v>
                </c:pt>
                <c:pt idx="13150">
                  <c:v>0,00</c:v>
                </c:pt>
                <c:pt idx="13151">
                  <c:v>0,00</c:v>
                </c:pt>
                <c:pt idx="13152">
                  <c:v>0,00</c:v>
                </c:pt>
                <c:pt idx="13153">
                  <c:v>0,00</c:v>
                </c:pt>
                <c:pt idx="13154">
                  <c:v>0,00</c:v>
                </c:pt>
                <c:pt idx="13155">
                  <c:v>0,00</c:v>
                </c:pt>
                <c:pt idx="13156">
                  <c:v>0,00</c:v>
                </c:pt>
                <c:pt idx="13157">
                  <c:v>0,00</c:v>
                </c:pt>
                <c:pt idx="13158">
                  <c:v>0,00</c:v>
                </c:pt>
                <c:pt idx="13159">
                  <c:v>0,00</c:v>
                </c:pt>
                <c:pt idx="13160">
                  <c:v>0,00</c:v>
                </c:pt>
                <c:pt idx="13161">
                  <c:v>0,00</c:v>
                </c:pt>
                <c:pt idx="13162">
                  <c:v>0,00</c:v>
                </c:pt>
                <c:pt idx="13163">
                  <c:v>0,00</c:v>
                </c:pt>
                <c:pt idx="13164">
                  <c:v>0,00</c:v>
                </c:pt>
                <c:pt idx="13165">
                  <c:v>0,00</c:v>
                </c:pt>
                <c:pt idx="13166">
                  <c:v>0,00</c:v>
                </c:pt>
                <c:pt idx="13167">
                  <c:v>0,00</c:v>
                </c:pt>
                <c:pt idx="13168">
                  <c:v>0,00</c:v>
                </c:pt>
                <c:pt idx="13169">
                  <c:v>0,00</c:v>
                </c:pt>
                <c:pt idx="13170">
                  <c:v>0,00</c:v>
                </c:pt>
                <c:pt idx="13171">
                  <c:v>0,00</c:v>
                </c:pt>
                <c:pt idx="13172">
                  <c:v>0,00</c:v>
                </c:pt>
                <c:pt idx="13173">
                  <c:v>0,00</c:v>
                </c:pt>
                <c:pt idx="13174">
                  <c:v>0,00</c:v>
                </c:pt>
                <c:pt idx="13175">
                  <c:v>0,00</c:v>
                </c:pt>
                <c:pt idx="13176">
                  <c:v>0,00</c:v>
                </c:pt>
                <c:pt idx="13177">
                  <c:v>0,00</c:v>
                </c:pt>
                <c:pt idx="13178">
                  <c:v>0,00</c:v>
                </c:pt>
                <c:pt idx="13179">
                  <c:v>0,00</c:v>
                </c:pt>
                <c:pt idx="13180">
                  <c:v>0,00</c:v>
                </c:pt>
                <c:pt idx="13181">
                  <c:v>0,00</c:v>
                </c:pt>
                <c:pt idx="13182">
                  <c:v>0,00</c:v>
                </c:pt>
                <c:pt idx="13183">
                  <c:v>0,00</c:v>
                </c:pt>
                <c:pt idx="13184">
                  <c:v>0,00</c:v>
                </c:pt>
                <c:pt idx="13185">
                  <c:v>0,00</c:v>
                </c:pt>
                <c:pt idx="13186">
                  <c:v>0,00</c:v>
                </c:pt>
                <c:pt idx="13187">
                  <c:v>0,00</c:v>
                </c:pt>
                <c:pt idx="13188">
                  <c:v>0,00</c:v>
                </c:pt>
                <c:pt idx="13189">
                  <c:v>0,00</c:v>
                </c:pt>
                <c:pt idx="13190">
                  <c:v>0,00</c:v>
                </c:pt>
                <c:pt idx="13191">
                  <c:v>0,00</c:v>
                </c:pt>
                <c:pt idx="13192">
                  <c:v>0,00</c:v>
                </c:pt>
                <c:pt idx="13193">
                  <c:v>0,00</c:v>
                </c:pt>
                <c:pt idx="13194">
                  <c:v>0,00</c:v>
                </c:pt>
                <c:pt idx="13195">
                  <c:v>0,00</c:v>
                </c:pt>
                <c:pt idx="13196">
                  <c:v>0,00</c:v>
                </c:pt>
                <c:pt idx="13197">
                  <c:v>0,00</c:v>
                </c:pt>
                <c:pt idx="13198">
                  <c:v>0,00</c:v>
                </c:pt>
                <c:pt idx="13199">
                  <c:v>0,00</c:v>
                </c:pt>
                <c:pt idx="13200">
                  <c:v>70</c:v>
                </c:pt>
                <c:pt idx="13201">
                  <c:v>69</c:v>
                </c:pt>
                <c:pt idx="13202">
                  <c:v>68</c:v>
                </c:pt>
                <c:pt idx="13203">
                  <c:v>67</c:v>
                </c:pt>
                <c:pt idx="13204">
                  <c:v>66</c:v>
                </c:pt>
                <c:pt idx="13205">
                  <c:v>65</c:v>
                </c:pt>
                <c:pt idx="13206">
                  <c:v>64</c:v>
                </c:pt>
                <c:pt idx="13207">
                  <c:v>63</c:v>
                </c:pt>
                <c:pt idx="13208">
                  <c:v>62</c:v>
                </c:pt>
                <c:pt idx="13209">
                  <c:v>61</c:v>
                </c:pt>
                <c:pt idx="13210">
                  <c:v>60</c:v>
                </c:pt>
                <c:pt idx="13211">
                  <c:v>59</c:v>
                </c:pt>
                <c:pt idx="13212">
                  <c:v>58</c:v>
                </c:pt>
                <c:pt idx="13213">
                  <c:v>57</c:v>
                </c:pt>
                <c:pt idx="13214">
                  <c:v>56</c:v>
                </c:pt>
                <c:pt idx="13215">
                  <c:v>55</c:v>
                </c:pt>
                <c:pt idx="13216">
                  <c:v>54</c:v>
                </c:pt>
                <c:pt idx="13217">
                  <c:v>53</c:v>
                </c:pt>
                <c:pt idx="13218">
                  <c:v>52</c:v>
                </c:pt>
                <c:pt idx="13219">
                  <c:v>51</c:v>
                </c:pt>
                <c:pt idx="13220">
                  <c:v>50</c:v>
                </c:pt>
                <c:pt idx="13221">
                  <c:v>49</c:v>
                </c:pt>
                <c:pt idx="13222">
                  <c:v>48</c:v>
                </c:pt>
                <c:pt idx="13223">
                  <c:v>47</c:v>
                </c:pt>
                <c:pt idx="13224">
                  <c:v>46</c:v>
                </c:pt>
                <c:pt idx="13225">
                  <c:v>45</c:v>
                </c:pt>
                <c:pt idx="13226">
                  <c:v>44</c:v>
                </c:pt>
                <c:pt idx="13227">
                  <c:v>43</c:v>
                </c:pt>
                <c:pt idx="13228">
                  <c:v>42</c:v>
                </c:pt>
                <c:pt idx="13229">
                  <c:v>41</c:v>
                </c:pt>
                <c:pt idx="13230">
                  <c:v>40</c:v>
                </c:pt>
                <c:pt idx="13231">
                  <c:v>39</c:v>
                </c:pt>
                <c:pt idx="13232">
                  <c:v>38</c:v>
                </c:pt>
                <c:pt idx="13233">
                  <c:v>37</c:v>
                </c:pt>
                <c:pt idx="13234">
                  <c:v>36</c:v>
                </c:pt>
                <c:pt idx="13235">
                  <c:v>35</c:v>
                </c:pt>
                <c:pt idx="13236">
                  <c:v>34</c:v>
                </c:pt>
                <c:pt idx="13237">
                  <c:v>33</c:v>
                </c:pt>
                <c:pt idx="13238">
                  <c:v>32</c:v>
                </c:pt>
                <c:pt idx="13239">
                  <c:v>31</c:v>
                </c:pt>
                <c:pt idx="13240">
                  <c:v>30</c:v>
                </c:pt>
                <c:pt idx="13241">
                  <c:v>29</c:v>
                </c:pt>
                <c:pt idx="13242">
                  <c:v>28</c:v>
                </c:pt>
                <c:pt idx="13243">
                  <c:v>27</c:v>
                </c:pt>
                <c:pt idx="13244">
                  <c:v>26</c:v>
                </c:pt>
                <c:pt idx="13245">
                  <c:v>25</c:v>
                </c:pt>
                <c:pt idx="13246">
                  <c:v>24</c:v>
                </c:pt>
                <c:pt idx="13247">
                  <c:v>23</c:v>
                </c:pt>
                <c:pt idx="13248">
                  <c:v>22</c:v>
                </c:pt>
                <c:pt idx="13249">
                  <c:v>21</c:v>
                </c:pt>
                <c:pt idx="13250">
                  <c:v>20</c:v>
                </c:pt>
                <c:pt idx="13251">
                  <c:v>19</c:v>
                </c:pt>
                <c:pt idx="13252">
                  <c:v>18</c:v>
                </c:pt>
                <c:pt idx="13253">
                  <c:v>17</c:v>
                </c:pt>
                <c:pt idx="13254">
                  <c:v>16</c:v>
                </c:pt>
                <c:pt idx="13255">
                  <c:v>15</c:v>
                </c:pt>
                <c:pt idx="13256">
                  <c:v>14</c:v>
                </c:pt>
                <c:pt idx="13257">
                  <c:v>13</c:v>
                </c:pt>
                <c:pt idx="13258">
                  <c:v>12</c:v>
                </c:pt>
                <c:pt idx="13259">
                  <c:v>11</c:v>
                </c:pt>
                <c:pt idx="13260">
                  <c:v>10</c:v>
                </c:pt>
                <c:pt idx="13261">
                  <c:v>9</c:v>
                </c:pt>
                <c:pt idx="13262">
                  <c:v>8</c:v>
                </c:pt>
                <c:pt idx="13263">
                  <c:v>7</c:v>
                </c:pt>
                <c:pt idx="13264">
                  <c:v>6</c:v>
                </c:pt>
                <c:pt idx="13265">
                  <c:v>5</c:v>
                </c:pt>
                <c:pt idx="13266">
                  <c:v>4</c:v>
                </c:pt>
                <c:pt idx="13267">
                  <c:v>3</c:v>
                </c:pt>
                <c:pt idx="13268">
                  <c:v>2</c:v>
                </c:pt>
                <c:pt idx="13269">
                  <c:v>1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384,82</c:v>
                </c:pt>
                <c:pt idx="13801">
                  <c:v>383,06</c:v>
                </c:pt>
                <c:pt idx="13802">
                  <c:v>381,96</c:v>
                </c:pt>
                <c:pt idx="13803">
                  <c:v>379,96</c:v>
                </c:pt>
                <c:pt idx="13804">
                  <c:v>343,43</c:v>
                </c:pt>
                <c:pt idx="13805">
                  <c:v>341,59</c:v>
                </c:pt>
                <c:pt idx="13806">
                  <c:v>339,85</c:v>
                </c:pt>
                <c:pt idx="13807">
                  <c:v>338,83</c:v>
                </c:pt>
                <c:pt idx="13808">
                  <c:v>337,72</c:v>
                </c:pt>
                <c:pt idx="13809">
                  <c:v>336,64</c:v>
                </c:pt>
                <c:pt idx="13810">
                  <c:v>335,64</c:v>
                </c:pt>
                <c:pt idx="13811">
                  <c:v>334,60</c:v>
                </c:pt>
                <c:pt idx="13812">
                  <c:v>333,52</c:v>
                </c:pt>
                <c:pt idx="13813">
                  <c:v>316,74</c:v>
                </c:pt>
                <c:pt idx="13814">
                  <c:v>315,02</c:v>
                </c:pt>
                <c:pt idx="13815">
                  <c:v>306,42</c:v>
                </c:pt>
                <c:pt idx="13816">
                  <c:v>296,29</c:v>
                </c:pt>
                <c:pt idx="13817">
                  <c:v>295,28</c:v>
                </c:pt>
                <c:pt idx="13818">
                  <c:v>294,23</c:v>
                </c:pt>
                <c:pt idx="13819">
                  <c:v>293,18</c:v>
                </c:pt>
                <c:pt idx="13820">
                  <c:v>292,11</c:v>
                </c:pt>
                <c:pt idx="13821">
                  <c:v>287,18</c:v>
                </c:pt>
                <c:pt idx="13822">
                  <c:v>286,12</c:v>
                </c:pt>
                <c:pt idx="13823">
                  <c:v>278,30</c:v>
                </c:pt>
                <c:pt idx="13824">
                  <c:v>267,43</c:v>
                </c:pt>
                <c:pt idx="13825">
                  <c:v>263,05</c:v>
                </c:pt>
                <c:pt idx="13826">
                  <c:v>257,41</c:v>
                </c:pt>
                <c:pt idx="13827">
                  <c:v>254,42</c:v>
                </c:pt>
                <c:pt idx="13828">
                  <c:v>251,84</c:v>
                </c:pt>
                <c:pt idx="13829">
                  <c:v>250,80</c:v>
                </c:pt>
                <c:pt idx="13830">
                  <c:v>249,60</c:v>
                </c:pt>
                <c:pt idx="13831">
                  <c:v>248,04</c:v>
                </c:pt>
                <c:pt idx="13832">
                  <c:v>246,79</c:v>
                </c:pt>
                <c:pt idx="13833">
                  <c:v>243,80</c:v>
                </c:pt>
                <c:pt idx="13834">
                  <c:v>242,70</c:v>
                </c:pt>
                <c:pt idx="13835">
                  <c:v>240,73</c:v>
                </c:pt>
                <c:pt idx="13836">
                  <c:v>239,12</c:v>
                </c:pt>
                <c:pt idx="13837">
                  <c:v>237,96</c:v>
                </c:pt>
                <c:pt idx="13838">
                  <c:v>236,94</c:v>
                </c:pt>
                <c:pt idx="13839">
                  <c:v>235,87</c:v>
                </c:pt>
                <c:pt idx="13840">
                  <c:v>234,83</c:v>
                </c:pt>
                <c:pt idx="13841">
                  <c:v>233,80</c:v>
                </c:pt>
                <c:pt idx="13842">
                  <c:v>232,78</c:v>
                </c:pt>
                <c:pt idx="13843">
                  <c:v>229,64</c:v>
                </c:pt>
                <c:pt idx="13844">
                  <c:v>223,96</c:v>
                </c:pt>
                <c:pt idx="13845">
                  <c:v>222,35</c:v>
                </c:pt>
                <c:pt idx="13846">
                  <c:v>212,22</c:v>
                </c:pt>
                <c:pt idx="13847">
                  <c:v>207,04</c:v>
                </c:pt>
                <c:pt idx="13848">
                  <c:v>201,76</c:v>
                </c:pt>
                <c:pt idx="13849">
                  <c:v>200,73</c:v>
                </c:pt>
                <c:pt idx="13850">
                  <c:v>199,72</c:v>
                </c:pt>
                <c:pt idx="13851">
                  <c:v>191,38</c:v>
                </c:pt>
                <c:pt idx="13852">
                  <c:v>190,38</c:v>
                </c:pt>
                <c:pt idx="13853">
                  <c:v>188,54</c:v>
                </c:pt>
                <c:pt idx="13854">
                  <c:v>187,49</c:v>
                </c:pt>
                <c:pt idx="13855">
                  <c:v>186,46</c:v>
                </c:pt>
                <c:pt idx="13856">
                  <c:v>185,45</c:v>
                </c:pt>
                <c:pt idx="13857">
                  <c:v>184,44</c:v>
                </c:pt>
                <c:pt idx="13858">
                  <c:v>183,41</c:v>
                </c:pt>
                <c:pt idx="13859">
                  <c:v>182,36</c:v>
                </c:pt>
                <c:pt idx="13860">
                  <c:v>177,54</c:v>
                </c:pt>
                <c:pt idx="13861">
                  <c:v>176,45</c:v>
                </c:pt>
                <c:pt idx="13862">
                  <c:v>175,44</c:v>
                </c:pt>
                <c:pt idx="13863">
                  <c:v>174,35</c:v>
                </c:pt>
                <c:pt idx="13864">
                  <c:v>169,10</c:v>
                </c:pt>
                <c:pt idx="13865">
                  <c:v>167,90</c:v>
                </c:pt>
                <c:pt idx="13866">
                  <c:v>164,63</c:v>
                </c:pt>
                <c:pt idx="13867">
                  <c:v>161,95</c:v>
                </c:pt>
                <c:pt idx="13868">
                  <c:v>156,44</c:v>
                </c:pt>
                <c:pt idx="13869">
                  <c:v>151,76</c:v>
                </c:pt>
                <c:pt idx="13870">
                  <c:v>150,72</c:v>
                </c:pt>
                <c:pt idx="13871">
                  <c:v>142,32</c:v>
                </c:pt>
                <c:pt idx="13872">
                  <c:v>142,20</c:v>
                </c:pt>
                <c:pt idx="13873">
                  <c:v>138,09</c:v>
                </c:pt>
                <c:pt idx="13874">
                  <c:v>137,85</c:v>
                </c:pt>
                <c:pt idx="13875">
                  <c:v>137,80</c:v>
                </c:pt>
                <c:pt idx="13876">
                  <c:v>134,10</c:v>
                </c:pt>
                <c:pt idx="13877">
                  <c:v>134,02</c:v>
                </c:pt>
                <c:pt idx="13878">
                  <c:v>133,86</c:v>
                </c:pt>
                <c:pt idx="13879">
                  <c:v>130,58</c:v>
                </c:pt>
                <c:pt idx="13880">
                  <c:v>121,21</c:v>
                </c:pt>
                <c:pt idx="13881">
                  <c:v>104,67</c:v>
                </c:pt>
                <c:pt idx="13882">
                  <c:v>104,55</c:v>
                </c:pt>
                <c:pt idx="13883">
                  <c:v>104,53</c:v>
                </c:pt>
                <c:pt idx="13884">
                  <c:v>104,31</c:v>
                </c:pt>
                <c:pt idx="13885">
                  <c:v>103,64</c:v>
                </c:pt>
                <c:pt idx="13886">
                  <c:v>100,74</c:v>
                </c:pt>
                <c:pt idx="13887">
                  <c:v>100,72</c:v>
                </c:pt>
                <c:pt idx="13888">
                  <c:v>100,70</c:v>
                </c:pt>
                <c:pt idx="13889">
                  <c:v>100,68</c:v>
                </c:pt>
                <c:pt idx="13890">
                  <c:v>100,66</c:v>
                </c:pt>
                <c:pt idx="13891">
                  <c:v>100,61</c:v>
                </c:pt>
                <c:pt idx="13892">
                  <c:v>100,57</c:v>
                </c:pt>
                <c:pt idx="13893">
                  <c:v>100,57</c:v>
                </c:pt>
                <c:pt idx="13894">
                  <c:v>100,55</c:v>
                </c:pt>
                <c:pt idx="13895">
                  <c:v>100,52</c:v>
                </c:pt>
                <c:pt idx="13896">
                  <c:v>100,41</c:v>
                </c:pt>
                <c:pt idx="13897">
                  <c:v>92,35</c:v>
                </c:pt>
                <c:pt idx="13898">
                  <c:v>92,28</c:v>
                </c:pt>
                <c:pt idx="13899">
                  <c:v>92,26</c:v>
                </c:pt>
                <c:pt idx="13900">
                  <c:v>92,26</c:v>
                </c:pt>
                <c:pt idx="13901">
                  <c:v>87,25</c:v>
                </c:pt>
                <c:pt idx="13902">
                  <c:v>87,25</c:v>
                </c:pt>
                <c:pt idx="13903">
                  <c:v>84,00</c:v>
                </c:pt>
                <c:pt idx="13904">
                  <c:v>83,91</c:v>
                </c:pt>
                <c:pt idx="13905">
                  <c:v>80,62</c:v>
                </c:pt>
                <c:pt idx="13906">
                  <c:v>75,22</c:v>
                </c:pt>
                <c:pt idx="13907">
                  <c:v>73,84</c:v>
                </c:pt>
                <c:pt idx="13908">
                  <c:v>67,39</c:v>
                </c:pt>
                <c:pt idx="13909">
                  <c:v>67,35</c:v>
                </c:pt>
                <c:pt idx="13910">
                  <c:v>67,35</c:v>
                </c:pt>
                <c:pt idx="13911">
                  <c:v>67,31</c:v>
                </c:pt>
                <c:pt idx="13912">
                  <c:v>67,31</c:v>
                </c:pt>
                <c:pt idx="13913">
                  <c:v>67,29</c:v>
                </c:pt>
                <c:pt idx="13914">
                  <c:v>67,25</c:v>
                </c:pt>
                <c:pt idx="13915">
                  <c:v>67,24</c:v>
                </c:pt>
                <c:pt idx="13916">
                  <c:v>67,24</c:v>
                </c:pt>
                <c:pt idx="13917">
                  <c:v>67,23</c:v>
                </c:pt>
                <c:pt idx="13918">
                  <c:v>67,14</c:v>
                </c:pt>
                <c:pt idx="13919">
                  <c:v>67,09</c:v>
                </c:pt>
                <c:pt idx="13920">
                  <c:v>66,94</c:v>
                </c:pt>
                <c:pt idx="13921">
                  <c:v>66,90</c:v>
                </c:pt>
                <c:pt idx="13922">
                  <c:v>58,92</c:v>
                </c:pt>
                <c:pt idx="13923">
                  <c:v>58,91</c:v>
                </c:pt>
                <c:pt idx="13924">
                  <c:v>53,92</c:v>
                </c:pt>
                <c:pt idx="13925">
                  <c:v>53,88</c:v>
                </c:pt>
                <c:pt idx="13926">
                  <c:v>50,27</c:v>
                </c:pt>
                <c:pt idx="13927">
                  <c:v>40,42</c:v>
                </c:pt>
                <c:pt idx="13928">
                  <c:v>40,36</c:v>
                </c:pt>
                <c:pt idx="13929">
                  <c:v>33,92</c:v>
                </c:pt>
                <c:pt idx="13930">
                  <c:v>33,89</c:v>
                </c:pt>
                <c:pt idx="13931">
                  <c:v>33,84</c:v>
                </c:pt>
                <c:pt idx="13932">
                  <c:v>33,58</c:v>
                </c:pt>
                <c:pt idx="13933">
                  <c:v>25,15</c:v>
                </c:pt>
                <c:pt idx="13934">
                  <c:v>0,59</c:v>
                </c:pt>
                <c:pt idx="13935">
                  <c:v>0,57</c:v>
                </c:pt>
                <c:pt idx="13936">
                  <c:v>0,53</c:v>
                </c:pt>
                <c:pt idx="13937">
                  <c:v>0,52</c:v>
                </c:pt>
                <c:pt idx="13938">
                  <c:v>0,31</c:v>
                </c:pt>
                <c:pt idx="13939">
                  <c:v>0,31</c:v>
                </c:pt>
                <c:pt idx="13940">
                  <c:v>0,17</c:v>
                </c:pt>
                <c:pt idx="13941">
                  <c:v>0,16</c:v>
                </c:pt>
                <c:pt idx="13942">
                  <c:v>0,00</c:v>
                </c:pt>
                <c:pt idx="13943">
                  <c:v>0,00</c:v>
                </c:pt>
                <c:pt idx="13944">
                  <c:v>0,00</c:v>
                </c:pt>
                <c:pt idx="13945">
                  <c:v>0,00</c:v>
                </c:pt>
                <c:pt idx="13946">
                  <c:v>0,00</c:v>
                </c:pt>
                <c:pt idx="13947">
                  <c:v>0,00</c:v>
                </c:pt>
                <c:pt idx="13948">
                  <c:v>0,00</c:v>
                </c:pt>
                <c:pt idx="13949">
                  <c:v>0,00</c:v>
                </c:pt>
                <c:pt idx="13950">
                  <c:v>0,00</c:v>
                </c:pt>
                <c:pt idx="13951">
                  <c:v>0,00</c:v>
                </c:pt>
                <c:pt idx="13952">
                  <c:v>0,00</c:v>
                </c:pt>
                <c:pt idx="13953">
                  <c:v>0,00</c:v>
                </c:pt>
                <c:pt idx="13954">
                  <c:v>0,00</c:v>
                </c:pt>
                <c:pt idx="13955">
                  <c:v>0,00</c:v>
                </c:pt>
                <c:pt idx="13956">
                  <c:v>0,00</c:v>
                </c:pt>
                <c:pt idx="13957">
                  <c:v>0,00</c:v>
                </c:pt>
                <c:pt idx="13958">
                  <c:v>0,00</c:v>
                </c:pt>
                <c:pt idx="13959">
                  <c:v>0,00</c:v>
                </c:pt>
                <c:pt idx="13960">
                  <c:v>0,00</c:v>
                </c:pt>
                <c:pt idx="13961">
                  <c:v>0,00</c:v>
                </c:pt>
                <c:pt idx="13962">
                  <c:v>0,00</c:v>
                </c:pt>
                <c:pt idx="13963">
                  <c:v>0,00</c:v>
                </c:pt>
                <c:pt idx="13964">
                  <c:v>0,00</c:v>
                </c:pt>
                <c:pt idx="13965">
                  <c:v>0,00</c:v>
                </c:pt>
                <c:pt idx="13966">
                  <c:v>0,00</c:v>
                </c:pt>
                <c:pt idx="13967">
                  <c:v>0,00</c:v>
                </c:pt>
                <c:pt idx="13968">
                  <c:v>0,00</c:v>
                </c:pt>
                <c:pt idx="13969">
                  <c:v>0,00</c:v>
                </c:pt>
                <c:pt idx="13970">
                  <c:v>0,00</c:v>
                </c:pt>
                <c:pt idx="13971">
                  <c:v>0,00</c:v>
                </c:pt>
                <c:pt idx="13972">
                  <c:v>0,00</c:v>
                </c:pt>
                <c:pt idx="13973">
                  <c:v>0,00</c:v>
                </c:pt>
                <c:pt idx="13974">
                  <c:v>0,00</c:v>
                </c:pt>
                <c:pt idx="13975">
                  <c:v>0,00</c:v>
                </c:pt>
                <c:pt idx="13976">
                  <c:v>0,00</c:v>
                </c:pt>
                <c:pt idx="13977">
                  <c:v>0,00</c:v>
                </c:pt>
                <c:pt idx="13978">
                  <c:v>0,00</c:v>
                </c:pt>
                <c:pt idx="13979">
                  <c:v>0,00</c:v>
                </c:pt>
                <c:pt idx="13980">
                  <c:v>0,00</c:v>
                </c:pt>
                <c:pt idx="13981">
                  <c:v>0,00</c:v>
                </c:pt>
                <c:pt idx="13982">
                  <c:v>0,00</c:v>
                </c:pt>
                <c:pt idx="13983">
                  <c:v>0,00</c:v>
                </c:pt>
                <c:pt idx="13984">
                  <c:v>0,00</c:v>
                </c:pt>
                <c:pt idx="13985">
                  <c:v>0,00</c:v>
                </c:pt>
                <c:pt idx="13986">
                  <c:v>0,00</c:v>
                </c:pt>
                <c:pt idx="13987">
                  <c:v>0,00</c:v>
                </c:pt>
                <c:pt idx="13988">
                  <c:v>0,00</c:v>
                </c:pt>
                <c:pt idx="13989">
                  <c:v>0,00</c:v>
                </c:pt>
                <c:pt idx="13990">
                  <c:v>0,00</c:v>
                </c:pt>
                <c:pt idx="13991">
                  <c:v>0,00</c:v>
                </c:pt>
                <c:pt idx="13992">
                  <c:v>0,00</c:v>
                </c:pt>
                <c:pt idx="13993">
                  <c:v>0,00</c:v>
                </c:pt>
                <c:pt idx="13994">
                  <c:v>0,00</c:v>
                </c:pt>
                <c:pt idx="13995">
                  <c:v>0,00</c:v>
                </c:pt>
                <c:pt idx="13996">
                  <c:v>0,00</c:v>
                </c:pt>
                <c:pt idx="13997">
                  <c:v>0,00</c:v>
                </c:pt>
                <c:pt idx="13998">
                  <c:v>0,00</c:v>
                </c:pt>
                <c:pt idx="13999">
                  <c:v>0,00</c:v>
                </c:pt>
                <c:pt idx="14000">
                  <c:v>0,00</c:v>
                </c:pt>
                <c:pt idx="14001">
                  <c:v>0,00</c:v>
                </c:pt>
                <c:pt idx="14002">
                  <c:v>0,00</c:v>
                </c:pt>
                <c:pt idx="14003">
                  <c:v>0,00</c:v>
                </c:pt>
                <c:pt idx="14004">
                  <c:v>0,00</c:v>
                </c:pt>
                <c:pt idx="14005">
                  <c:v>0,00</c:v>
                </c:pt>
                <c:pt idx="14006">
                  <c:v>0,00</c:v>
                </c:pt>
                <c:pt idx="14007">
                  <c:v>0,00</c:v>
                </c:pt>
                <c:pt idx="14008">
                  <c:v>0,00</c:v>
                </c:pt>
                <c:pt idx="14009">
                  <c:v>0,00</c:v>
                </c:pt>
                <c:pt idx="14010">
                  <c:v>0,00</c:v>
                </c:pt>
                <c:pt idx="14011">
                  <c:v>0,00</c:v>
                </c:pt>
                <c:pt idx="14012">
                  <c:v>0,00</c:v>
                </c:pt>
                <c:pt idx="14013">
                  <c:v>0,00</c:v>
                </c:pt>
                <c:pt idx="14014">
                  <c:v>0,00</c:v>
                </c:pt>
                <c:pt idx="14015">
                  <c:v>0,00</c:v>
                </c:pt>
                <c:pt idx="14016">
                  <c:v>0,00</c:v>
                </c:pt>
                <c:pt idx="14017">
                  <c:v>0,00</c:v>
                </c:pt>
                <c:pt idx="14018">
                  <c:v>0,00</c:v>
                </c:pt>
                <c:pt idx="14019">
                  <c:v>0,00</c:v>
                </c:pt>
                <c:pt idx="14020">
                  <c:v>0,00</c:v>
                </c:pt>
                <c:pt idx="14021">
                  <c:v>0,00</c:v>
                </c:pt>
                <c:pt idx="14022">
                  <c:v>0,00</c:v>
                </c:pt>
                <c:pt idx="14023">
                  <c:v>0,00</c:v>
                </c:pt>
                <c:pt idx="14024">
                  <c:v>0,00</c:v>
                </c:pt>
                <c:pt idx="14025">
                  <c:v>0,00</c:v>
                </c:pt>
                <c:pt idx="14026">
                  <c:v>0,00</c:v>
                </c:pt>
                <c:pt idx="14027">
                  <c:v>0,00</c:v>
                </c:pt>
                <c:pt idx="14028">
                  <c:v>0,00</c:v>
                </c:pt>
                <c:pt idx="14029">
                  <c:v>0,00</c:v>
                </c:pt>
                <c:pt idx="14030">
                  <c:v>0,00</c:v>
                </c:pt>
                <c:pt idx="14031">
                  <c:v>0,00</c:v>
                </c:pt>
                <c:pt idx="14032">
                  <c:v>0,00</c:v>
                </c:pt>
                <c:pt idx="14033">
                  <c:v>0,00</c:v>
                </c:pt>
                <c:pt idx="14034">
                  <c:v>0,00</c:v>
                </c:pt>
                <c:pt idx="14035">
                  <c:v>0,00</c:v>
                </c:pt>
                <c:pt idx="14036">
                  <c:v>0,00</c:v>
                </c:pt>
                <c:pt idx="14037">
                  <c:v>0,00</c:v>
                </c:pt>
                <c:pt idx="14038">
                  <c:v>0,00</c:v>
                </c:pt>
                <c:pt idx="14039">
                  <c:v>0,00</c:v>
                </c:pt>
                <c:pt idx="14040">
                  <c:v>0,00</c:v>
                </c:pt>
                <c:pt idx="14041">
                  <c:v>0,00</c:v>
                </c:pt>
                <c:pt idx="14042">
                  <c:v>0,00</c:v>
                </c:pt>
                <c:pt idx="14043">
                  <c:v>0,00</c:v>
                </c:pt>
                <c:pt idx="14044">
                  <c:v>0,00</c:v>
                </c:pt>
                <c:pt idx="14045">
                  <c:v>0,00</c:v>
                </c:pt>
                <c:pt idx="14046">
                  <c:v>0,00</c:v>
                </c:pt>
                <c:pt idx="14047">
                  <c:v>0,00</c:v>
                </c:pt>
                <c:pt idx="14048">
                  <c:v>0,00</c:v>
                </c:pt>
                <c:pt idx="14049">
                  <c:v>0,00</c:v>
                </c:pt>
                <c:pt idx="14050">
                  <c:v>0,00</c:v>
                </c:pt>
                <c:pt idx="14051">
                  <c:v>0,00</c:v>
                </c:pt>
                <c:pt idx="14052">
                  <c:v>0,00</c:v>
                </c:pt>
                <c:pt idx="14053">
                  <c:v>0,00</c:v>
                </c:pt>
                <c:pt idx="14054">
                  <c:v>0,00</c:v>
                </c:pt>
                <c:pt idx="14055">
                  <c:v>0,00</c:v>
                </c:pt>
                <c:pt idx="14056">
                  <c:v>0,00</c:v>
                </c:pt>
                <c:pt idx="14057">
                  <c:v>0,00</c:v>
                </c:pt>
                <c:pt idx="14058">
                  <c:v>0,00</c:v>
                </c:pt>
                <c:pt idx="14059">
                  <c:v>0,00</c:v>
                </c:pt>
                <c:pt idx="14060">
                  <c:v>0,00</c:v>
                </c:pt>
                <c:pt idx="14061">
                  <c:v>0,00</c:v>
                </c:pt>
                <c:pt idx="14062">
                  <c:v>0,00</c:v>
                </c:pt>
                <c:pt idx="14063">
                  <c:v>0,00</c:v>
                </c:pt>
                <c:pt idx="14064">
                  <c:v>0,00</c:v>
                </c:pt>
                <c:pt idx="14065">
                  <c:v>0,00</c:v>
                </c:pt>
                <c:pt idx="14066">
                  <c:v>0,00</c:v>
                </c:pt>
                <c:pt idx="14067">
                  <c:v>0,00</c:v>
                </c:pt>
                <c:pt idx="14068">
                  <c:v>0,00</c:v>
                </c:pt>
                <c:pt idx="14069">
                  <c:v>0,00</c:v>
                </c:pt>
                <c:pt idx="14070">
                  <c:v>0,00</c:v>
                </c:pt>
                <c:pt idx="14071">
                  <c:v>0,00</c:v>
                </c:pt>
                <c:pt idx="14072">
                  <c:v>0,00</c:v>
                </c:pt>
                <c:pt idx="14073">
                  <c:v>0,00</c:v>
                </c:pt>
                <c:pt idx="14074">
                  <c:v>0,00</c:v>
                </c:pt>
                <c:pt idx="14075">
                  <c:v>0,00</c:v>
                </c:pt>
                <c:pt idx="14076">
                  <c:v>0,00</c:v>
                </c:pt>
                <c:pt idx="14077">
                  <c:v>0,00</c:v>
                </c:pt>
                <c:pt idx="14078">
                  <c:v>0,00</c:v>
                </c:pt>
                <c:pt idx="14079">
                  <c:v>0,00</c:v>
                </c:pt>
                <c:pt idx="14080">
                  <c:v>0,00</c:v>
                </c:pt>
                <c:pt idx="14081">
                  <c:v>0,00</c:v>
                </c:pt>
                <c:pt idx="14082">
                  <c:v>0,00</c:v>
                </c:pt>
                <c:pt idx="14083">
                  <c:v>0,00</c:v>
                </c:pt>
                <c:pt idx="14084">
                  <c:v>0,00</c:v>
                </c:pt>
                <c:pt idx="14085">
                  <c:v>0,00</c:v>
                </c:pt>
                <c:pt idx="14086">
                  <c:v>0,00</c:v>
                </c:pt>
                <c:pt idx="14087">
                  <c:v>0,00</c:v>
                </c:pt>
                <c:pt idx="14088">
                  <c:v>0,00</c:v>
                </c:pt>
                <c:pt idx="14089">
                  <c:v>0,00</c:v>
                </c:pt>
                <c:pt idx="14090">
                  <c:v>0,00</c:v>
                </c:pt>
                <c:pt idx="14091">
                  <c:v>0,00</c:v>
                </c:pt>
                <c:pt idx="14092">
                  <c:v>0,00</c:v>
                </c:pt>
                <c:pt idx="14093">
                  <c:v>0,00</c:v>
                </c:pt>
                <c:pt idx="14094">
                  <c:v>0,00</c:v>
                </c:pt>
                <c:pt idx="14095">
                  <c:v>0,00</c:v>
                </c:pt>
                <c:pt idx="14096">
                  <c:v>0,00</c:v>
                </c:pt>
                <c:pt idx="14097">
                  <c:v>0,00</c:v>
                </c:pt>
                <c:pt idx="14098">
                  <c:v>0,00</c:v>
                </c:pt>
                <c:pt idx="14099">
                  <c:v>0,00</c:v>
                </c:pt>
                <c:pt idx="14100">
                  <c:v>0,00</c:v>
                </c:pt>
                <c:pt idx="14101">
                  <c:v>0,00</c:v>
                </c:pt>
                <c:pt idx="14102">
                  <c:v>0,00</c:v>
                </c:pt>
                <c:pt idx="14103">
                  <c:v>0,00</c:v>
                </c:pt>
                <c:pt idx="14104">
                  <c:v>0,00</c:v>
                </c:pt>
                <c:pt idx="14105">
                  <c:v>0,00</c:v>
                </c:pt>
                <c:pt idx="14106">
                  <c:v>0,00</c:v>
                </c:pt>
                <c:pt idx="14107">
                  <c:v>0,00</c:v>
                </c:pt>
                <c:pt idx="14108">
                  <c:v>0,00</c:v>
                </c:pt>
                <c:pt idx="14109">
                  <c:v>0,00</c:v>
                </c:pt>
                <c:pt idx="14110">
                  <c:v>0,00</c:v>
                </c:pt>
                <c:pt idx="14111">
                  <c:v>0,00</c:v>
                </c:pt>
                <c:pt idx="14112">
                  <c:v>0,00</c:v>
                </c:pt>
                <c:pt idx="14113">
                  <c:v>0,00</c:v>
                </c:pt>
                <c:pt idx="14114">
                  <c:v>0,00</c:v>
                </c:pt>
                <c:pt idx="14115">
                  <c:v>0,00</c:v>
                </c:pt>
                <c:pt idx="14116">
                  <c:v>0,00</c:v>
                </c:pt>
                <c:pt idx="14117">
                  <c:v>0,00</c:v>
                </c:pt>
                <c:pt idx="14118">
                  <c:v>0,00</c:v>
                </c:pt>
                <c:pt idx="14119">
                  <c:v>0,00</c:v>
                </c:pt>
                <c:pt idx="14120">
                  <c:v>0,00</c:v>
                </c:pt>
                <c:pt idx="14121">
                  <c:v>0,00</c:v>
                </c:pt>
                <c:pt idx="14122">
                  <c:v>0,00</c:v>
                </c:pt>
                <c:pt idx="14123">
                  <c:v>0,00</c:v>
                </c:pt>
                <c:pt idx="14124">
                  <c:v>0,00</c:v>
                </c:pt>
                <c:pt idx="14125">
                  <c:v>0,00</c:v>
                </c:pt>
                <c:pt idx="14126">
                  <c:v>0,00</c:v>
                </c:pt>
                <c:pt idx="14127">
                  <c:v>0,00</c:v>
                </c:pt>
                <c:pt idx="14128">
                  <c:v>0,00</c:v>
                </c:pt>
                <c:pt idx="14129">
                  <c:v>0,00</c:v>
                </c:pt>
                <c:pt idx="14130">
                  <c:v>0,00</c:v>
                </c:pt>
                <c:pt idx="14131">
                  <c:v>0,00</c:v>
                </c:pt>
                <c:pt idx="14132">
                  <c:v>0,00</c:v>
                </c:pt>
                <c:pt idx="14133">
                  <c:v>0,00</c:v>
                </c:pt>
                <c:pt idx="14134">
                  <c:v>0,00</c:v>
                </c:pt>
                <c:pt idx="14135">
                  <c:v>0,00</c:v>
                </c:pt>
                <c:pt idx="14136">
                  <c:v>0,00</c:v>
                </c:pt>
                <c:pt idx="14137">
                  <c:v>0,00</c:v>
                </c:pt>
                <c:pt idx="14138">
                  <c:v>0,00</c:v>
                </c:pt>
                <c:pt idx="14139">
                  <c:v>0,00</c:v>
                </c:pt>
                <c:pt idx="14140">
                  <c:v>0,00</c:v>
                </c:pt>
                <c:pt idx="14141">
                  <c:v>0,00</c:v>
                </c:pt>
                <c:pt idx="14142">
                  <c:v>0,00</c:v>
                </c:pt>
                <c:pt idx="14143">
                  <c:v>0,00</c:v>
                </c:pt>
                <c:pt idx="14144">
                  <c:v>0,00</c:v>
                </c:pt>
                <c:pt idx="14145">
                  <c:v>0,00</c:v>
                </c:pt>
                <c:pt idx="14146">
                  <c:v>0,00</c:v>
                </c:pt>
                <c:pt idx="14147">
                  <c:v>0,00</c:v>
                </c:pt>
                <c:pt idx="14148">
                  <c:v>0,00</c:v>
                </c:pt>
                <c:pt idx="14149">
                  <c:v>0,00</c:v>
                </c:pt>
                <c:pt idx="14150">
                  <c:v>0,00</c:v>
                </c:pt>
                <c:pt idx="14151">
                  <c:v>0,00</c:v>
                </c:pt>
                <c:pt idx="14152">
                  <c:v>0,00</c:v>
                </c:pt>
                <c:pt idx="14153">
                  <c:v>0,00</c:v>
                </c:pt>
                <c:pt idx="14154">
                  <c:v>0,00</c:v>
                </c:pt>
                <c:pt idx="14155">
                  <c:v>0,00</c:v>
                </c:pt>
                <c:pt idx="14156">
                  <c:v>0,00</c:v>
                </c:pt>
                <c:pt idx="14157">
                  <c:v>0,00</c:v>
                </c:pt>
                <c:pt idx="14158">
                  <c:v>0,00</c:v>
                </c:pt>
                <c:pt idx="14159">
                  <c:v>0,00</c:v>
                </c:pt>
                <c:pt idx="14160">
                  <c:v>0,00</c:v>
                </c:pt>
                <c:pt idx="14161">
                  <c:v>0,00</c:v>
                </c:pt>
                <c:pt idx="14162">
                  <c:v>0,00</c:v>
                </c:pt>
                <c:pt idx="14163">
                  <c:v>0,00</c:v>
                </c:pt>
                <c:pt idx="14164">
                  <c:v>0,00</c:v>
                </c:pt>
                <c:pt idx="14165">
                  <c:v>0,00</c:v>
                </c:pt>
                <c:pt idx="14166">
                  <c:v>0,00</c:v>
                </c:pt>
                <c:pt idx="14167">
                  <c:v>0,00</c:v>
                </c:pt>
                <c:pt idx="14168">
                  <c:v>0,00</c:v>
                </c:pt>
                <c:pt idx="14169">
                  <c:v>0,00</c:v>
                </c:pt>
                <c:pt idx="14170">
                  <c:v>0,00</c:v>
                </c:pt>
                <c:pt idx="14171">
                  <c:v>0,00</c:v>
                </c:pt>
                <c:pt idx="14172">
                  <c:v>0,00</c:v>
                </c:pt>
                <c:pt idx="14173">
                  <c:v>0,00</c:v>
                </c:pt>
                <c:pt idx="14174">
                  <c:v>0,00</c:v>
                </c:pt>
                <c:pt idx="14175">
                  <c:v>0,00</c:v>
                </c:pt>
                <c:pt idx="14176">
                  <c:v>0,00</c:v>
                </c:pt>
                <c:pt idx="14177">
                  <c:v>0,00</c:v>
                </c:pt>
                <c:pt idx="14178">
                  <c:v>0,00</c:v>
                </c:pt>
                <c:pt idx="14179">
                  <c:v>0,00</c:v>
                </c:pt>
                <c:pt idx="14180">
                  <c:v>0,00</c:v>
                </c:pt>
                <c:pt idx="14181">
                  <c:v>0,00</c:v>
                </c:pt>
                <c:pt idx="14182">
                  <c:v>0,00</c:v>
                </c:pt>
                <c:pt idx="14183">
                  <c:v>0,00</c:v>
                </c:pt>
                <c:pt idx="14184">
                  <c:v>0,00</c:v>
                </c:pt>
                <c:pt idx="14185">
                  <c:v>0,00</c:v>
                </c:pt>
                <c:pt idx="14186">
                  <c:v>0,00</c:v>
                </c:pt>
                <c:pt idx="14187">
                  <c:v>0,00</c:v>
                </c:pt>
                <c:pt idx="14188">
                  <c:v>0,00</c:v>
                </c:pt>
                <c:pt idx="14189">
                  <c:v>0,00</c:v>
                </c:pt>
                <c:pt idx="14190">
                  <c:v>0,00</c:v>
                </c:pt>
                <c:pt idx="14191">
                  <c:v>0,00</c:v>
                </c:pt>
                <c:pt idx="14192">
                  <c:v>0,00</c:v>
                </c:pt>
                <c:pt idx="14193">
                  <c:v>0,00</c:v>
                </c:pt>
                <c:pt idx="14194">
                  <c:v>0,00</c:v>
                </c:pt>
                <c:pt idx="14195">
                  <c:v>0,00</c:v>
                </c:pt>
                <c:pt idx="14196">
                  <c:v>0,00</c:v>
                </c:pt>
                <c:pt idx="14197">
                  <c:v>0,00</c:v>
                </c:pt>
                <c:pt idx="14198">
                  <c:v>0,00</c:v>
                </c:pt>
                <c:pt idx="14199">
                  <c:v>0,00</c:v>
                </c:pt>
                <c:pt idx="14200">
                  <c:v>0,00</c:v>
                </c:pt>
                <c:pt idx="14201">
                  <c:v>0,00</c:v>
                </c:pt>
                <c:pt idx="14202">
                  <c:v>0,00</c:v>
                </c:pt>
                <c:pt idx="14203">
                  <c:v>0,00</c:v>
                </c:pt>
                <c:pt idx="14204">
                  <c:v>0,00</c:v>
                </c:pt>
                <c:pt idx="14205">
                  <c:v>0,00</c:v>
                </c:pt>
                <c:pt idx="14206">
                  <c:v>0,00</c:v>
                </c:pt>
                <c:pt idx="14207">
                  <c:v>0,00</c:v>
                </c:pt>
                <c:pt idx="14208">
                  <c:v>0,00</c:v>
                </c:pt>
                <c:pt idx="14209">
                  <c:v>0,00</c:v>
                </c:pt>
                <c:pt idx="14210">
                  <c:v>0,00</c:v>
                </c:pt>
                <c:pt idx="14211">
                  <c:v>0,00</c:v>
                </c:pt>
                <c:pt idx="14212">
                  <c:v>0,00</c:v>
                </c:pt>
                <c:pt idx="14213">
                  <c:v>0,00</c:v>
                </c:pt>
                <c:pt idx="14214">
                  <c:v>0,00</c:v>
                </c:pt>
                <c:pt idx="14215">
                  <c:v>0,00</c:v>
                </c:pt>
                <c:pt idx="14216">
                  <c:v>0,00</c:v>
                </c:pt>
                <c:pt idx="14217">
                  <c:v>0,00</c:v>
                </c:pt>
                <c:pt idx="14218">
                  <c:v>0,00</c:v>
                </c:pt>
                <c:pt idx="14219">
                  <c:v>0,00</c:v>
                </c:pt>
                <c:pt idx="14220">
                  <c:v>0,00</c:v>
                </c:pt>
                <c:pt idx="14221">
                  <c:v>0,00</c:v>
                </c:pt>
                <c:pt idx="14222">
                  <c:v>0,00</c:v>
                </c:pt>
                <c:pt idx="14223">
                  <c:v>0,00</c:v>
                </c:pt>
                <c:pt idx="14224">
                  <c:v>0,00</c:v>
                </c:pt>
                <c:pt idx="14225">
                  <c:v>0,00</c:v>
                </c:pt>
                <c:pt idx="14226">
                  <c:v>0,00</c:v>
                </c:pt>
                <c:pt idx="14227">
                  <c:v>0,00</c:v>
                </c:pt>
                <c:pt idx="14228">
                  <c:v>0,00</c:v>
                </c:pt>
                <c:pt idx="14229">
                  <c:v>0,00</c:v>
                </c:pt>
                <c:pt idx="14230">
                  <c:v>0,00</c:v>
                </c:pt>
                <c:pt idx="14231">
                  <c:v>0,00</c:v>
                </c:pt>
                <c:pt idx="14232">
                  <c:v>0,00</c:v>
                </c:pt>
                <c:pt idx="14233">
                  <c:v>0,00</c:v>
                </c:pt>
                <c:pt idx="14234">
                  <c:v>0,00</c:v>
                </c:pt>
                <c:pt idx="14235">
                  <c:v>0,00</c:v>
                </c:pt>
                <c:pt idx="14236">
                  <c:v>0,00</c:v>
                </c:pt>
                <c:pt idx="14237">
                  <c:v>0,00</c:v>
                </c:pt>
                <c:pt idx="14238">
                  <c:v>0,00</c:v>
                </c:pt>
                <c:pt idx="14239">
                  <c:v>0,00</c:v>
                </c:pt>
                <c:pt idx="14240">
                  <c:v>0,00</c:v>
                </c:pt>
                <c:pt idx="14241">
                  <c:v>0,00</c:v>
                </c:pt>
                <c:pt idx="14242">
                  <c:v>0,00</c:v>
                </c:pt>
                <c:pt idx="14243">
                  <c:v>0,00</c:v>
                </c:pt>
                <c:pt idx="14244">
                  <c:v>0,00</c:v>
                </c:pt>
                <c:pt idx="14245">
                  <c:v>0,00</c:v>
                </c:pt>
                <c:pt idx="14246">
                  <c:v>0,00</c:v>
                </c:pt>
                <c:pt idx="14247">
                  <c:v>0,00</c:v>
                </c:pt>
                <c:pt idx="14248">
                  <c:v>0,00</c:v>
                </c:pt>
                <c:pt idx="14249">
                  <c:v>0,00</c:v>
                </c:pt>
                <c:pt idx="14250">
                  <c:v>0,00</c:v>
                </c:pt>
                <c:pt idx="14251">
                  <c:v>0,00</c:v>
                </c:pt>
                <c:pt idx="14252">
                  <c:v>0,00</c:v>
                </c:pt>
                <c:pt idx="14253">
                  <c:v>0,00</c:v>
                </c:pt>
                <c:pt idx="14254">
                  <c:v>0,00</c:v>
                </c:pt>
                <c:pt idx="14255">
                  <c:v>0,00</c:v>
                </c:pt>
                <c:pt idx="14256">
                  <c:v>0,00</c:v>
                </c:pt>
                <c:pt idx="14257">
                  <c:v>0,00</c:v>
                </c:pt>
                <c:pt idx="14258">
                  <c:v>0,00</c:v>
                </c:pt>
                <c:pt idx="14259">
                  <c:v>0,00</c:v>
                </c:pt>
                <c:pt idx="14260">
                  <c:v>0,00</c:v>
                </c:pt>
                <c:pt idx="14261">
                  <c:v>0,00</c:v>
                </c:pt>
                <c:pt idx="14262">
                  <c:v>0,00</c:v>
                </c:pt>
                <c:pt idx="14263">
                  <c:v>0,00</c:v>
                </c:pt>
                <c:pt idx="14264">
                  <c:v>0,00</c:v>
                </c:pt>
                <c:pt idx="14265">
                  <c:v>0,00</c:v>
                </c:pt>
                <c:pt idx="14266">
                  <c:v>0,00</c:v>
                </c:pt>
                <c:pt idx="14267">
                  <c:v>0,00</c:v>
                </c:pt>
                <c:pt idx="14268">
                  <c:v>0,00</c:v>
                </c:pt>
                <c:pt idx="14269">
                  <c:v>0,00</c:v>
                </c:pt>
                <c:pt idx="14270">
                  <c:v>0,00</c:v>
                </c:pt>
                <c:pt idx="14271">
                  <c:v>0,00</c:v>
                </c:pt>
                <c:pt idx="14272">
                  <c:v>0,00</c:v>
                </c:pt>
                <c:pt idx="14273">
                  <c:v>0,00</c:v>
                </c:pt>
                <c:pt idx="14274">
                  <c:v>0,00</c:v>
                </c:pt>
                <c:pt idx="14275">
                  <c:v>0,00</c:v>
                </c:pt>
                <c:pt idx="14276">
                  <c:v>0,00</c:v>
                </c:pt>
                <c:pt idx="14277">
                  <c:v>0,00</c:v>
                </c:pt>
                <c:pt idx="14278">
                  <c:v>0,00</c:v>
                </c:pt>
                <c:pt idx="14279">
                  <c:v>0,00</c:v>
                </c:pt>
                <c:pt idx="14280">
                  <c:v>0,00</c:v>
                </c:pt>
                <c:pt idx="14281">
                  <c:v>0,00</c:v>
                </c:pt>
                <c:pt idx="14282">
                  <c:v>0,00</c:v>
                </c:pt>
                <c:pt idx="14283">
                  <c:v>0,00</c:v>
                </c:pt>
                <c:pt idx="14284">
                  <c:v>0,00</c:v>
                </c:pt>
                <c:pt idx="14285">
                  <c:v>0,00</c:v>
                </c:pt>
                <c:pt idx="14286">
                  <c:v>0,00</c:v>
                </c:pt>
                <c:pt idx="14287">
                  <c:v>0,00</c:v>
                </c:pt>
                <c:pt idx="14288">
                  <c:v>0,00</c:v>
                </c:pt>
                <c:pt idx="14289">
                  <c:v>0,00</c:v>
                </c:pt>
                <c:pt idx="14290">
                  <c:v>0,00</c:v>
                </c:pt>
                <c:pt idx="14291">
                  <c:v>0,00</c:v>
                </c:pt>
                <c:pt idx="14292">
                  <c:v>0,00</c:v>
                </c:pt>
                <c:pt idx="14293">
                  <c:v>0,00</c:v>
                </c:pt>
                <c:pt idx="14294">
                  <c:v>0,00</c:v>
                </c:pt>
                <c:pt idx="14295">
                  <c:v>0,00</c:v>
                </c:pt>
                <c:pt idx="14296">
                  <c:v>0,00</c:v>
                </c:pt>
                <c:pt idx="14297">
                  <c:v>0,00</c:v>
                </c:pt>
                <c:pt idx="14298">
                  <c:v>0,00</c:v>
                </c:pt>
                <c:pt idx="14299">
                  <c:v>0,00</c:v>
                </c:pt>
                <c:pt idx="14300">
                  <c:v>0,00</c:v>
                </c:pt>
                <c:pt idx="14301">
                  <c:v>0,00</c:v>
                </c:pt>
                <c:pt idx="14302">
                  <c:v>0,00</c:v>
                </c:pt>
                <c:pt idx="14303">
                  <c:v>0,00</c:v>
                </c:pt>
                <c:pt idx="14304">
                  <c:v>0,00</c:v>
                </c:pt>
                <c:pt idx="14305">
                  <c:v>0,00</c:v>
                </c:pt>
                <c:pt idx="14306">
                  <c:v>0,00</c:v>
                </c:pt>
                <c:pt idx="14307">
                  <c:v>0,00</c:v>
                </c:pt>
                <c:pt idx="14308">
                  <c:v>0,00</c:v>
                </c:pt>
                <c:pt idx="14309">
                  <c:v>0,00</c:v>
                </c:pt>
                <c:pt idx="14310">
                  <c:v>0,00</c:v>
                </c:pt>
                <c:pt idx="14311">
                  <c:v>0,00</c:v>
                </c:pt>
                <c:pt idx="14312">
                  <c:v>0,00</c:v>
                </c:pt>
                <c:pt idx="14313">
                  <c:v>0,00</c:v>
                </c:pt>
                <c:pt idx="14314">
                  <c:v>0,00</c:v>
                </c:pt>
                <c:pt idx="14315">
                  <c:v>0,00</c:v>
                </c:pt>
                <c:pt idx="14316">
                  <c:v>0,00</c:v>
                </c:pt>
                <c:pt idx="14317">
                  <c:v>0,00</c:v>
                </c:pt>
                <c:pt idx="14318">
                  <c:v>0,00</c:v>
                </c:pt>
                <c:pt idx="14319">
                  <c:v>0,00</c:v>
                </c:pt>
                <c:pt idx="14320">
                  <c:v>0,00</c:v>
                </c:pt>
                <c:pt idx="14321">
                  <c:v>0,00</c:v>
                </c:pt>
                <c:pt idx="14322">
                  <c:v>0,00</c:v>
                </c:pt>
                <c:pt idx="14323">
                  <c:v>0,00</c:v>
                </c:pt>
                <c:pt idx="14324">
                  <c:v>0,00</c:v>
                </c:pt>
                <c:pt idx="14325">
                  <c:v>0,00</c:v>
                </c:pt>
                <c:pt idx="14326">
                  <c:v>0,00</c:v>
                </c:pt>
                <c:pt idx="14327">
                  <c:v>0,00</c:v>
                </c:pt>
                <c:pt idx="14328">
                  <c:v>0,00</c:v>
                </c:pt>
                <c:pt idx="14329">
                  <c:v>0,00</c:v>
                </c:pt>
                <c:pt idx="14330">
                  <c:v>0,00</c:v>
                </c:pt>
                <c:pt idx="14331">
                  <c:v>0,00</c:v>
                </c:pt>
                <c:pt idx="14332">
                  <c:v>0,00</c:v>
                </c:pt>
                <c:pt idx="14333">
                  <c:v>0,00</c:v>
                </c:pt>
                <c:pt idx="14334">
                  <c:v>0,00</c:v>
                </c:pt>
                <c:pt idx="14335">
                  <c:v>0,00</c:v>
                </c:pt>
                <c:pt idx="14336">
                  <c:v>0,00</c:v>
                </c:pt>
                <c:pt idx="14337">
                  <c:v>0,00</c:v>
                </c:pt>
                <c:pt idx="14338">
                  <c:v>0,00</c:v>
                </c:pt>
                <c:pt idx="14339">
                  <c:v>0,00</c:v>
                </c:pt>
                <c:pt idx="14340">
                  <c:v>0,00</c:v>
                </c:pt>
                <c:pt idx="14341">
                  <c:v>0,00</c:v>
                </c:pt>
                <c:pt idx="14342">
                  <c:v>0,00</c:v>
                </c:pt>
                <c:pt idx="14343">
                  <c:v>0,00</c:v>
                </c:pt>
                <c:pt idx="14344">
                  <c:v>0,00</c:v>
                </c:pt>
                <c:pt idx="14345">
                  <c:v>0,00</c:v>
                </c:pt>
                <c:pt idx="14346">
                  <c:v>0,00</c:v>
                </c:pt>
                <c:pt idx="14347">
                  <c:v>0,00</c:v>
                </c:pt>
                <c:pt idx="14348">
                  <c:v>0,00</c:v>
                </c:pt>
                <c:pt idx="14349">
                  <c:v>0,00</c:v>
                </c:pt>
                <c:pt idx="14350">
                  <c:v>0,00</c:v>
                </c:pt>
                <c:pt idx="14351">
                  <c:v>0,00</c:v>
                </c:pt>
                <c:pt idx="14352">
                  <c:v>0,00</c:v>
                </c:pt>
                <c:pt idx="14353">
                  <c:v>0,00</c:v>
                </c:pt>
                <c:pt idx="14354">
                  <c:v>0,00</c:v>
                </c:pt>
                <c:pt idx="14355">
                  <c:v>0,00</c:v>
                </c:pt>
                <c:pt idx="14356">
                  <c:v>0,00</c:v>
                </c:pt>
                <c:pt idx="14357">
                  <c:v>0,00</c:v>
                </c:pt>
                <c:pt idx="14358">
                  <c:v>0,00</c:v>
                </c:pt>
                <c:pt idx="14359">
                  <c:v>0,00</c:v>
                </c:pt>
                <c:pt idx="14360">
                  <c:v>0,00</c:v>
                </c:pt>
                <c:pt idx="14361">
                  <c:v>0,00</c:v>
                </c:pt>
                <c:pt idx="14362">
                  <c:v>0,00</c:v>
                </c:pt>
                <c:pt idx="14363">
                  <c:v>0,00</c:v>
                </c:pt>
                <c:pt idx="14364">
                  <c:v>0,00</c:v>
                </c:pt>
                <c:pt idx="14365">
                  <c:v>0,00</c:v>
                </c:pt>
                <c:pt idx="14366">
                  <c:v>0,00</c:v>
                </c:pt>
                <c:pt idx="14367">
                  <c:v>0,00</c:v>
                </c:pt>
                <c:pt idx="14368">
                  <c:v>0,00</c:v>
                </c:pt>
                <c:pt idx="14369">
                  <c:v>0,00</c:v>
                </c:pt>
                <c:pt idx="14370">
                  <c:v>0,00</c:v>
                </c:pt>
                <c:pt idx="14371">
                  <c:v>0,00</c:v>
                </c:pt>
                <c:pt idx="14372">
                  <c:v>0,00</c:v>
                </c:pt>
                <c:pt idx="14373">
                  <c:v>0,00</c:v>
                </c:pt>
                <c:pt idx="14374">
                  <c:v>0,00</c:v>
                </c:pt>
                <c:pt idx="14375">
                  <c:v>0,00</c:v>
                </c:pt>
                <c:pt idx="14376">
                  <c:v>0,00</c:v>
                </c:pt>
                <c:pt idx="14377">
                  <c:v>0,00</c:v>
                </c:pt>
                <c:pt idx="14378">
                  <c:v>0,00</c:v>
                </c:pt>
                <c:pt idx="14379">
                  <c:v>0,00</c:v>
                </c:pt>
                <c:pt idx="14380">
                  <c:v>0,00</c:v>
                </c:pt>
                <c:pt idx="14381">
                  <c:v>0,00</c:v>
                </c:pt>
                <c:pt idx="14382">
                  <c:v>0,00</c:v>
                </c:pt>
                <c:pt idx="14383">
                  <c:v>0,00</c:v>
                </c:pt>
                <c:pt idx="14384">
                  <c:v>0,00</c:v>
                </c:pt>
                <c:pt idx="14385">
                  <c:v>0,00</c:v>
                </c:pt>
                <c:pt idx="14386">
                  <c:v>0,00</c:v>
                </c:pt>
                <c:pt idx="14387">
                  <c:v>0,00</c:v>
                </c:pt>
                <c:pt idx="14388">
                  <c:v>0,00</c:v>
                </c:pt>
                <c:pt idx="14389">
                  <c:v>0,00</c:v>
                </c:pt>
                <c:pt idx="14390">
                  <c:v>0,00</c:v>
                </c:pt>
                <c:pt idx="14391">
                  <c:v>0,00</c:v>
                </c:pt>
                <c:pt idx="14392">
                  <c:v>0,00</c:v>
                </c:pt>
                <c:pt idx="14393">
                  <c:v>0,00</c:v>
                </c:pt>
                <c:pt idx="14394">
                  <c:v>0,00</c:v>
                </c:pt>
                <c:pt idx="14395">
                  <c:v>0,00</c:v>
                </c:pt>
                <c:pt idx="14396">
                  <c:v>0,00</c:v>
                </c:pt>
                <c:pt idx="14397">
                  <c:v>0,00</c:v>
                </c:pt>
                <c:pt idx="14398">
                  <c:v>0,00</c:v>
                </c:pt>
                <c:pt idx="14399">
                  <c:v>0,00</c:v>
                </c:pt>
                <c:pt idx="14400">
                  <c:v>1</c:v>
                </c:pt>
                <c:pt idx="14401">
                  <c:v>2</c:v>
                </c:pt>
                <c:pt idx="14402">
                  <c:v>3</c:v>
                </c:pt>
                <c:pt idx="14403">
                  <c:v>4</c:v>
                </c:pt>
                <c:pt idx="14404">
                  <c:v>5</c:v>
                </c:pt>
                <c:pt idx="14405">
                  <c:v>6</c:v>
                </c:pt>
                <c:pt idx="14406">
                  <c:v>7</c:v>
                </c:pt>
                <c:pt idx="14407">
                  <c:v>8</c:v>
                </c:pt>
                <c:pt idx="14408">
                  <c:v>9</c:v>
                </c:pt>
                <c:pt idx="14409">
                  <c:v>10</c:v>
                </c:pt>
                <c:pt idx="14410">
                  <c:v>11</c:v>
                </c:pt>
                <c:pt idx="14411">
                  <c:v>12</c:v>
                </c:pt>
                <c:pt idx="14412">
                  <c:v>13</c:v>
                </c:pt>
                <c:pt idx="14413">
                  <c:v>14</c:v>
                </c:pt>
                <c:pt idx="14414">
                  <c:v>15</c:v>
                </c:pt>
                <c:pt idx="14415">
                  <c:v>16</c:v>
                </c:pt>
                <c:pt idx="14416">
                  <c:v>17</c:v>
                </c:pt>
                <c:pt idx="14417">
                  <c:v>18</c:v>
                </c:pt>
                <c:pt idx="14418">
                  <c:v>19</c:v>
                </c:pt>
                <c:pt idx="14419">
                  <c:v>20</c:v>
                </c:pt>
                <c:pt idx="14420">
                  <c:v>21</c:v>
                </c:pt>
                <c:pt idx="14421">
                  <c:v>22</c:v>
                </c:pt>
                <c:pt idx="14422">
                  <c:v>23</c:v>
                </c:pt>
                <c:pt idx="14423">
                  <c:v>24</c:v>
                </c:pt>
                <c:pt idx="14424">
                  <c:v>25</c:v>
                </c:pt>
                <c:pt idx="14425">
                  <c:v>26</c:v>
                </c:pt>
                <c:pt idx="14426">
                  <c:v>27</c:v>
                </c:pt>
                <c:pt idx="14427">
                  <c:v>28</c:v>
                </c:pt>
                <c:pt idx="14428">
                  <c:v>29</c:v>
                </c:pt>
                <c:pt idx="14429">
                  <c:v>30</c:v>
                </c:pt>
                <c:pt idx="14430">
                  <c:v>31</c:v>
                </c:pt>
                <c:pt idx="14431">
                  <c:v>32</c:v>
                </c:pt>
                <c:pt idx="14432">
                  <c:v>33</c:v>
                </c:pt>
                <c:pt idx="14433">
                  <c:v>34</c:v>
                </c:pt>
                <c:pt idx="14434">
                  <c:v>35</c:v>
                </c:pt>
                <c:pt idx="14435">
                  <c:v>36</c:v>
                </c:pt>
                <c:pt idx="14436">
                  <c:v>37</c:v>
                </c:pt>
                <c:pt idx="14437">
                  <c:v>38</c:v>
                </c:pt>
                <c:pt idx="14438">
                  <c:v>39</c:v>
                </c:pt>
                <c:pt idx="14439">
                  <c:v>40</c:v>
                </c:pt>
                <c:pt idx="14440">
                  <c:v>41</c:v>
                </c:pt>
                <c:pt idx="14441">
                  <c:v>42</c:v>
                </c:pt>
                <c:pt idx="14442">
                  <c:v>43</c:v>
                </c:pt>
                <c:pt idx="14443">
                  <c:v>44</c:v>
                </c:pt>
                <c:pt idx="14444">
                  <c:v>45</c:v>
                </c:pt>
                <c:pt idx="14445">
                  <c:v>46</c:v>
                </c:pt>
                <c:pt idx="14446">
                  <c:v>47</c:v>
                </c:pt>
                <c:pt idx="14447">
                  <c:v>48</c:v>
                </c:pt>
                <c:pt idx="14448">
                  <c:v>49</c:v>
                </c:pt>
                <c:pt idx="14449">
                  <c:v>50</c:v>
                </c:pt>
                <c:pt idx="14450">
                  <c:v>51</c:v>
                </c:pt>
                <c:pt idx="14451">
                  <c:v>52</c:v>
                </c:pt>
                <c:pt idx="14452">
                  <c:v>53</c:v>
                </c:pt>
                <c:pt idx="14453">
                  <c:v>54</c:v>
                </c:pt>
                <c:pt idx="14454">
                  <c:v>55</c:v>
                </c:pt>
                <c:pt idx="14455">
                  <c:v>56</c:v>
                </c:pt>
                <c:pt idx="14456">
                  <c:v>57</c:v>
                </c:pt>
                <c:pt idx="14457">
                  <c:v>58</c:v>
                </c:pt>
                <c:pt idx="14458">
                  <c:v>59</c:v>
                </c:pt>
                <c:pt idx="14459">
                  <c:v>60</c:v>
                </c:pt>
                <c:pt idx="14460">
                  <c:v>61</c:v>
                </c:pt>
                <c:pt idx="14461">
                  <c:v>62</c:v>
                </c:pt>
                <c:pt idx="14462">
                  <c:v>63</c:v>
                </c:pt>
                <c:pt idx="14463">
                  <c:v>64</c:v>
                </c:pt>
                <c:pt idx="14464">
                  <c:v>65</c:v>
                </c:pt>
                <c:pt idx="14465">
                  <c:v>66</c:v>
                </c:pt>
                <c:pt idx="14466">
                  <c:v>67</c:v>
                </c:pt>
                <c:pt idx="14467">
                  <c:v>68</c:v>
                </c:pt>
                <c:pt idx="14468">
                  <c:v>69</c:v>
                </c:pt>
                <c:pt idx="14469">
                  <c:v>70</c:v>
                </c:pt>
                <c:pt idx="14470">
                  <c:v>71</c:v>
                </c:pt>
                <c:pt idx="14471">
                  <c:v>72</c:v>
                </c:pt>
                <c:pt idx="14472">
                  <c:v>73</c:v>
                </c:pt>
                <c:pt idx="14473">
                  <c:v>74</c:v>
                </c:pt>
                <c:pt idx="14474">
                  <c:v>75</c:v>
                </c:pt>
                <c:pt idx="14475">
                  <c:v>76</c:v>
                </c:pt>
                <c:pt idx="14476">
                  <c:v>77</c:v>
                </c:pt>
                <c:pt idx="14477">
                  <c:v>78</c:v>
                </c:pt>
                <c:pt idx="14478">
                  <c:v>79</c:v>
                </c:pt>
                <c:pt idx="14479">
                  <c:v>80</c:v>
                </c:pt>
                <c:pt idx="14480">
                  <c:v>81</c:v>
                </c:pt>
                <c:pt idx="14481">
                  <c:v>82</c:v>
                </c:pt>
                <c:pt idx="14482">
                  <c:v>83</c:v>
                </c:pt>
                <c:pt idx="14483">
                  <c:v>84</c:v>
                </c:pt>
                <c:pt idx="14484">
                  <c:v>85</c:v>
                </c:pt>
                <c:pt idx="14485">
                  <c:v>86</c:v>
                </c:pt>
                <c:pt idx="14486">
                  <c:v>87</c:v>
                </c:pt>
                <c:pt idx="14487">
                  <c:v>88</c:v>
                </c:pt>
                <c:pt idx="14488">
                  <c:v>89</c:v>
                </c:pt>
                <c:pt idx="14489">
                  <c:v>90</c:v>
                </c:pt>
                <c:pt idx="14490">
                  <c:v>91</c:v>
                </c:pt>
                <c:pt idx="14491">
                  <c:v>92</c:v>
                </c:pt>
                <c:pt idx="14492">
                  <c:v>93</c:v>
                </c:pt>
                <c:pt idx="14493">
                  <c:v>94</c:v>
                </c:pt>
                <c:pt idx="14494">
                  <c:v>95</c:v>
                </c:pt>
                <c:pt idx="14495">
                  <c:v>96</c:v>
                </c:pt>
                <c:pt idx="14496">
                  <c:v>97</c:v>
                </c:pt>
                <c:pt idx="14497">
                  <c:v>98</c:v>
                </c:pt>
                <c:pt idx="14498">
                  <c:v>99</c:v>
                </c:pt>
                <c:pt idx="14499">
                  <c:v>100</c:v>
                </c:pt>
                <c:pt idx="14500">
                  <c:v>101</c:v>
                </c:pt>
                <c:pt idx="14501">
                  <c:v>102</c:v>
                </c:pt>
                <c:pt idx="14502">
                  <c:v>103</c:v>
                </c:pt>
                <c:pt idx="14503">
                  <c:v>104</c:v>
                </c:pt>
                <c:pt idx="14504">
                  <c:v>105</c:v>
                </c:pt>
                <c:pt idx="14505">
                  <c:v>106</c:v>
                </c:pt>
                <c:pt idx="14506">
                  <c:v>107</c:v>
                </c:pt>
                <c:pt idx="14507">
                  <c:v>108</c:v>
                </c:pt>
                <c:pt idx="14508">
                  <c:v>109</c:v>
                </c:pt>
                <c:pt idx="14509">
                  <c:v>110</c:v>
                </c:pt>
                <c:pt idx="14510">
                  <c:v>111</c:v>
                </c:pt>
                <c:pt idx="14511">
                  <c:v>112</c:v>
                </c:pt>
                <c:pt idx="14512">
                  <c:v>113</c:v>
                </c:pt>
                <c:pt idx="14513">
                  <c:v>114</c:v>
                </c:pt>
                <c:pt idx="14514">
                  <c:v>115</c:v>
                </c:pt>
                <c:pt idx="14515">
                  <c:v>116</c:v>
                </c:pt>
                <c:pt idx="14516">
                  <c:v>117</c:v>
                </c:pt>
                <c:pt idx="14517">
                  <c:v>118</c:v>
                </c:pt>
                <c:pt idx="14518">
                  <c:v>119</c:v>
                </c:pt>
                <c:pt idx="14519">
                  <c:v>120</c:v>
                </c:pt>
                <c:pt idx="14520">
                  <c:v>121</c:v>
                </c:pt>
                <c:pt idx="14521">
                  <c:v>122</c:v>
                </c:pt>
                <c:pt idx="14522">
                  <c:v>123</c:v>
                </c:pt>
                <c:pt idx="14523">
                  <c:v>124</c:v>
                </c:pt>
                <c:pt idx="14524">
                  <c:v>125</c:v>
                </c:pt>
                <c:pt idx="14525">
                  <c:v>126</c:v>
                </c:pt>
                <c:pt idx="14526">
                  <c:v>127</c:v>
                </c:pt>
                <c:pt idx="14527">
                  <c:v>128</c:v>
                </c:pt>
                <c:pt idx="14528">
                  <c:v>129</c:v>
                </c:pt>
                <c:pt idx="14529">
                  <c:v>130</c:v>
                </c:pt>
                <c:pt idx="14530">
                  <c:v>131</c:v>
                </c:pt>
                <c:pt idx="14531">
                  <c:v>132</c:v>
                </c:pt>
                <c:pt idx="14532">
                  <c:v>133</c:v>
                </c:pt>
                <c:pt idx="14533">
                  <c:v>134</c:v>
                </c:pt>
                <c:pt idx="14534">
                  <c:v>135</c:v>
                </c:pt>
                <c:pt idx="14535">
                  <c:v>136</c:v>
                </c:pt>
                <c:pt idx="14536">
                  <c:v>137</c:v>
                </c:pt>
                <c:pt idx="14537">
                  <c:v>138</c:v>
                </c:pt>
                <c:pt idx="14538">
                  <c:v>139</c:v>
                </c:pt>
                <c:pt idx="14539">
                  <c:v>140</c:v>
                </c:pt>
                <c:pt idx="14540">
                  <c:v>141</c:v>
                </c:pt>
                <c:pt idx="14541">
                  <c:v>142</c:v>
                </c:pt>
                <c:pt idx="14542">
                  <c:v/>
                </c:pt>
                <c:pt idx="14543">
                  <c:v/>
                </c:pt>
                <c:pt idx="14544">
                  <c:v/>
                </c:pt>
                <c:pt idx="14545">
                  <c:v/>
                </c:pt>
                <c:pt idx="14546">
                  <c:v/>
                </c:pt>
                <c:pt idx="14547">
                  <c:v/>
                </c:pt>
                <c:pt idx="14548">
                  <c:v/>
                </c:pt>
                <c:pt idx="14549">
                  <c:v/>
                </c:pt>
                <c:pt idx="14550">
                  <c:v/>
                </c:pt>
                <c:pt idx="14551">
                  <c:v/>
                </c:pt>
                <c:pt idx="14552">
                  <c:v/>
                </c:pt>
                <c:pt idx="14553">
                  <c:v/>
                </c:pt>
                <c:pt idx="14554">
                  <c:v/>
                </c:pt>
                <c:pt idx="14555">
                  <c:v/>
                </c:pt>
                <c:pt idx="14556">
                  <c:v/>
                </c:pt>
                <c:pt idx="14557">
                  <c:v/>
                </c:pt>
                <c:pt idx="14558">
                  <c:v/>
                </c:pt>
                <c:pt idx="14559">
                  <c:v/>
                </c:pt>
                <c:pt idx="14560">
                  <c:v/>
                </c:pt>
                <c:pt idx="14561">
                  <c:v/>
                </c:pt>
                <c:pt idx="14562">
                  <c:v/>
                </c:pt>
                <c:pt idx="14563">
                  <c:v/>
                </c:pt>
                <c:pt idx="14564">
                  <c:v/>
                </c:pt>
                <c:pt idx="14565">
                  <c:v/>
                </c:pt>
                <c:pt idx="14566">
                  <c:v/>
                </c:pt>
                <c:pt idx="14567">
                  <c:v/>
                </c:pt>
                <c:pt idx="14568">
                  <c:v/>
                </c:pt>
                <c:pt idx="14569">
                  <c:v/>
                </c:pt>
                <c:pt idx="14570">
                  <c:v/>
                </c:pt>
                <c:pt idx="14571">
                  <c:v/>
                </c:pt>
                <c:pt idx="14572">
                  <c:v/>
                </c:pt>
                <c:pt idx="14573">
                  <c:v/>
                </c:pt>
                <c:pt idx="14574">
                  <c:v/>
                </c:pt>
                <c:pt idx="14575">
                  <c:v/>
                </c:pt>
                <c:pt idx="14576">
                  <c:v/>
                </c:pt>
                <c:pt idx="14577">
                  <c:v/>
                </c:pt>
                <c:pt idx="14578">
                  <c:v/>
                </c:pt>
                <c:pt idx="14579">
                  <c:v/>
                </c:pt>
                <c:pt idx="14580">
                  <c:v/>
                </c:pt>
                <c:pt idx="14581">
                  <c:v/>
                </c:pt>
                <c:pt idx="14582">
                  <c:v/>
                </c:pt>
                <c:pt idx="14583">
                  <c:v/>
                </c:pt>
                <c:pt idx="14584">
                  <c:v/>
                </c:pt>
                <c:pt idx="14585">
                  <c:v/>
                </c:pt>
                <c:pt idx="14586">
                  <c:v/>
                </c:pt>
                <c:pt idx="14587">
                  <c:v/>
                </c:pt>
                <c:pt idx="14588">
                  <c:v/>
                </c:pt>
                <c:pt idx="14589">
                  <c:v/>
                </c:pt>
                <c:pt idx="14590">
                  <c:v/>
                </c:pt>
                <c:pt idx="14591">
                  <c:v/>
                </c:pt>
                <c:pt idx="14592">
                  <c:v/>
                </c:pt>
                <c:pt idx="14593">
                  <c:v/>
                </c:pt>
                <c:pt idx="14594">
                  <c:v/>
                </c:pt>
                <c:pt idx="14595">
                  <c:v/>
                </c:pt>
                <c:pt idx="14596">
                  <c:v/>
                </c:pt>
                <c:pt idx="14597">
                  <c:v/>
                </c:pt>
                <c:pt idx="14598">
                  <c:v/>
                </c:pt>
                <c:pt idx="14599">
                  <c:v/>
                </c:pt>
                <c:pt idx="14600">
                  <c:v/>
                </c:pt>
                <c:pt idx="14601">
                  <c:v/>
                </c:pt>
                <c:pt idx="14602">
                  <c:v/>
                </c:pt>
                <c:pt idx="14603">
                  <c:v/>
                </c:pt>
                <c:pt idx="14604">
                  <c:v/>
                </c:pt>
                <c:pt idx="14605">
                  <c:v/>
                </c:pt>
                <c:pt idx="14606">
                  <c:v/>
                </c:pt>
                <c:pt idx="14607">
                  <c:v/>
                </c:pt>
                <c:pt idx="14608">
                  <c:v/>
                </c:pt>
                <c:pt idx="14609">
                  <c:v/>
                </c:pt>
                <c:pt idx="14610">
                  <c:v/>
                </c:pt>
                <c:pt idx="14611">
                  <c:v/>
                </c:pt>
                <c:pt idx="14612">
                  <c:v/>
                </c:pt>
                <c:pt idx="14613">
                  <c:v/>
                </c:pt>
                <c:pt idx="14614">
                  <c:v/>
                </c:pt>
                <c:pt idx="14615">
                  <c:v/>
                </c:pt>
                <c:pt idx="14616">
                  <c:v/>
                </c:pt>
                <c:pt idx="14617">
                  <c:v/>
                </c:pt>
                <c:pt idx="14618">
                  <c:v/>
                </c:pt>
                <c:pt idx="14619">
                  <c:v/>
                </c:pt>
                <c:pt idx="14620">
                  <c:v/>
                </c:pt>
                <c:pt idx="14621">
                  <c:v/>
                </c:pt>
                <c:pt idx="14622">
                  <c:v/>
                </c:pt>
                <c:pt idx="14623">
                  <c:v/>
                </c:pt>
                <c:pt idx="14624">
                  <c:v/>
                </c:pt>
                <c:pt idx="14625">
                  <c:v/>
                </c:pt>
                <c:pt idx="14626">
                  <c:v/>
                </c:pt>
                <c:pt idx="14627">
                  <c:v/>
                </c:pt>
                <c:pt idx="14628">
                  <c:v/>
                </c:pt>
                <c:pt idx="14629">
                  <c:v/>
                </c:pt>
                <c:pt idx="14630">
                  <c:v/>
                </c:pt>
                <c:pt idx="14631">
                  <c:v/>
                </c:pt>
                <c:pt idx="14632">
                  <c:v/>
                </c:pt>
                <c:pt idx="14633">
                  <c:v/>
                </c:pt>
                <c:pt idx="14634">
                  <c:v/>
                </c:pt>
                <c:pt idx="14635">
                  <c:v/>
                </c:pt>
                <c:pt idx="14636">
                  <c:v/>
                </c:pt>
                <c:pt idx="14637">
                  <c:v/>
                </c:pt>
                <c:pt idx="14638">
                  <c:v/>
                </c:pt>
                <c:pt idx="14639">
                  <c:v/>
                </c:pt>
                <c:pt idx="14640">
                  <c:v/>
                </c:pt>
                <c:pt idx="14641">
                  <c:v/>
                </c:pt>
                <c:pt idx="14642">
                  <c:v/>
                </c:pt>
                <c:pt idx="14643">
                  <c:v/>
                </c:pt>
                <c:pt idx="14644">
                  <c:v/>
                </c:pt>
                <c:pt idx="14645">
                  <c:v/>
                </c:pt>
                <c:pt idx="14646">
                  <c:v/>
                </c:pt>
                <c:pt idx="14647">
                  <c:v/>
                </c:pt>
                <c:pt idx="14648">
                  <c:v/>
                </c:pt>
                <c:pt idx="14649">
                  <c:v/>
                </c:pt>
                <c:pt idx="14650">
                  <c:v/>
                </c:pt>
                <c:pt idx="14651">
                  <c:v/>
                </c:pt>
                <c:pt idx="14652">
                  <c:v/>
                </c:pt>
                <c:pt idx="14653">
                  <c:v/>
                </c:pt>
                <c:pt idx="14654">
                  <c:v/>
                </c:pt>
                <c:pt idx="14655">
                  <c:v/>
                </c:pt>
                <c:pt idx="14656">
                  <c:v/>
                </c:pt>
                <c:pt idx="14657">
                  <c:v/>
                </c:pt>
                <c:pt idx="14658">
                  <c:v/>
                </c:pt>
                <c:pt idx="14659">
                  <c:v/>
                </c:pt>
                <c:pt idx="14660">
                  <c:v/>
                </c:pt>
                <c:pt idx="14661">
                  <c:v/>
                </c:pt>
                <c:pt idx="14662">
                  <c:v/>
                </c:pt>
                <c:pt idx="14663">
                  <c:v/>
                </c:pt>
                <c:pt idx="14664">
                  <c:v/>
                </c:pt>
                <c:pt idx="14665">
                  <c:v/>
                </c:pt>
                <c:pt idx="14666">
                  <c:v/>
                </c:pt>
                <c:pt idx="14667">
                  <c:v/>
                </c:pt>
                <c:pt idx="14668">
                  <c:v/>
                </c:pt>
                <c:pt idx="14669">
                  <c:v/>
                </c:pt>
                <c:pt idx="14670">
                  <c:v/>
                </c:pt>
                <c:pt idx="14671">
                  <c:v/>
                </c:pt>
                <c:pt idx="14672">
                  <c:v/>
                </c:pt>
                <c:pt idx="14673">
                  <c:v/>
                </c:pt>
                <c:pt idx="14674">
                  <c:v/>
                </c:pt>
                <c:pt idx="14675">
                  <c:v/>
                </c:pt>
                <c:pt idx="14676">
                  <c:v/>
                </c:pt>
                <c:pt idx="14677">
                  <c:v/>
                </c:pt>
                <c:pt idx="14678">
                  <c:v/>
                </c:pt>
                <c:pt idx="14679">
                  <c:v/>
                </c:pt>
                <c:pt idx="14680">
                  <c:v/>
                </c:pt>
                <c:pt idx="14681">
                  <c:v/>
                </c:pt>
                <c:pt idx="14682">
                  <c:v/>
                </c:pt>
                <c:pt idx="14683">
                  <c:v/>
                </c:pt>
                <c:pt idx="14684">
                  <c:v/>
                </c:pt>
                <c:pt idx="14685">
                  <c:v/>
                </c:pt>
                <c:pt idx="14686">
                  <c:v/>
                </c:pt>
                <c:pt idx="14687">
                  <c:v/>
                </c:pt>
                <c:pt idx="14688">
                  <c:v/>
                </c:pt>
                <c:pt idx="14689">
                  <c:v/>
                </c:pt>
                <c:pt idx="14690">
                  <c:v/>
                </c:pt>
                <c:pt idx="14691">
                  <c:v/>
                </c:pt>
                <c:pt idx="14692">
                  <c:v/>
                </c:pt>
                <c:pt idx="14693">
                  <c:v/>
                </c:pt>
                <c:pt idx="14694">
                  <c:v/>
                </c:pt>
                <c:pt idx="14695">
                  <c:v/>
                </c:pt>
                <c:pt idx="14696">
                  <c:v/>
                </c:pt>
                <c:pt idx="14697">
                  <c:v/>
                </c:pt>
                <c:pt idx="14698">
                  <c:v/>
                </c:pt>
                <c:pt idx="14699">
                  <c:v/>
                </c:pt>
                <c:pt idx="14700">
                  <c:v/>
                </c:pt>
                <c:pt idx="14701">
                  <c:v/>
                </c:pt>
                <c:pt idx="14702">
                  <c:v/>
                </c:pt>
                <c:pt idx="14703">
                  <c:v/>
                </c:pt>
                <c:pt idx="14704">
                  <c:v/>
                </c:pt>
                <c:pt idx="14705">
                  <c:v/>
                </c:pt>
                <c:pt idx="14706">
                  <c:v/>
                </c:pt>
                <c:pt idx="14707">
                  <c:v/>
                </c:pt>
                <c:pt idx="14708">
                  <c:v/>
                </c:pt>
                <c:pt idx="14709">
                  <c:v/>
                </c:pt>
                <c:pt idx="14710">
                  <c:v/>
                </c:pt>
                <c:pt idx="14711">
                  <c:v/>
                </c:pt>
                <c:pt idx="14712">
                  <c:v/>
                </c:pt>
                <c:pt idx="14713">
                  <c:v/>
                </c:pt>
                <c:pt idx="14714">
                  <c:v/>
                </c:pt>
                <c:pt idx="14715">
                  <c:v/>
                </c:pt>
                <c:pt idx="14716">
                  <c:v/>
                </c:pt>
                <c:pt idx="14717">
                  <c:v/>
                </c:pt>
                <c:pt idx="14718">
                  <c:v/>
                </c:pt>
                <c:pt idx="14719">
                  <c:v/>
                </c:pt>
                <c:pt idx="14720">
                  <c:v/>
                </c:pt>
                <c:pt idx="14721">
                  <c:v/>
                </c:pt>
                <c:pt idx="14722">
                  <c:v/>
                </c:pt>
                <c:pt idx="14723">
                  <c:v/>
                </c:pt>
                <c:pt idx="14724">
                  <c:v/>
                </c:pt>
                <c:pt idx="14725">
                  <c:v/>
                </c:pt>
                <c:pt idx="14726">
                  <c:v/>
                </c:pt>
                <c:pt idx="14727">
                  <c:v/>
                </c:pt>
                <c:pt idx="14728">
                  <c:v/>
                </c:pt>
                <c:pt idx="14729">
                  <c:v/>
                </c:pt>
                <c:pt idx="14730">
                  <c:v/>
                </c:pt>
                <c:pt idx="14731">
                  <c:v/>
                </c:pt>
                <c:pt idx="14732">
                  <c:v/>
                </c:pt>
                <c:pt idx="14733">
                  <c:v/>
                </c:pt>
                <c:pt idx="14734">
                  <c:v/>
                </c:pt>
                <c:pt idx="14735">
                  <c:v/>
                </c:pt>
                <c:pt idx="14736">
                  <c:v/>
                </c:pt>
                <c:pt idx="14737">
                  <c:v/>
                </c:pt>
                <c:pt idx="14738">
                  <c:v/>
                </c:pt>
                <c:pt idx="14739">
                  <c:v/>
                </c:pt>
                <c:pt idx="14740">
                  <c:v/>
                </c:pt>
                <c:pt idx="14741">
                  <c:v/>
                </c:pt>
                <c:pt idx="14742">
                  <c:v/>
                </c:pt>
                <c:pt idx="14743">
                  <c:v/>
                </c:pt>
                <c:pt idx="14744">
                  <c:v/>
                </c:pt>
                <c:pt idx="14745">
                  <c:v/>
                </c:pt>
                <c:pt idx="14746">
                  <c:v/>
                </c:pt>
                <c:pt idx="14747">
                  <c:v/>
                </c:pt>
                <c:pt idx="14748">
                  <c:v/>
                </c:pt>
                <c:pt idx="14749">
                  <c:v/>
                </c:pt>
                <c:pt idx="14750">
                  <c:v/>
                </c:pt>
                <c:pt idx="14751">
                  <c:v/>
                </c:pt>
                <c:pt idx="14752">
                  <c:v/>
                </c:pt>
                <c:pt idx="14753">
                  <c:v/>
                </c:pt>
                <c:pt idx="14754">
                  <c:v/>
                </c:pt>
                <c:pt idx="14755">
                  <c:v/>
                </c:pt>
                <c:pt idx="14756">
                  <c:v/>
                </c:pt>
                <c:pt idx="14757">
                  <c:v/>
                </c:pt>
                <c:pt idx="14758">
                  <c:v/>
                </c:pt>
                <c:pt idx="14759">
                  <c:v/>
                </c:pt>
                <c:pt idx="14760">
                  <c:v/>
                </c:pt>
                <c:pt idx="14761">
                  <c:v/>
                </c:pt>
                <c:pt idx="14762">
                  <c:v/>
                </c:pt>
                <c:pt idx="14763">
                  <c:v/>
                </c:pt>
                <c:pt idx="14764">
                  <c:v/>
                </c:pt>
                <c:pt idx="14765">
                  <c:v/>
                </c:pt>
                <c:pt idx="14766">
                  <c:v/>
                </c:pt>
                <c:pt idx="14767">
                  <c:v/>
                </c:pt>
                <c:pt idx="14768">
                  <c:v/>
                </c:pt>
                <c:pt idx="14769">
                  <c:v/>
                </c:pt>
                <c:pt idx="14770">
                  <c:v/>
                </c:pt>
                <c:pt idx="14771">
                  <c:v/>
                </c:pt>
                <c:pt idx="14772">
                  <c:v/>
                </c:pt>
                <c:pt idx="14773">
                  <c:v/>
                </c:pt>
                <c:pt idx="14774">
                  <c:v/>
                </c:pt>
                <c:pt idx="14775">
                  <c:v/>
                </c:pt>
                <c:pt idx="14776">
                  <c:v/>
                </c:pt>
                <c:pt idx="14777">
                  <c:v/>
                </c:pt>
                <c:pt idx="14778">
                  <c:v/>
                </c:pt>
                <c:pt idx="14779">
                  <c:v/>
                </c:pt>
                <c:pt idx="14780">
                  <c:v/>
                </c:pt>
                <c:pt idx="14781">
                  <c:v/>
                </c:pt>
                <c:pt idx="14782">
                  <c:v/>
                </c:pt>
                <c:pt idx="14783">
                  <c:v/>
                </c:pt>
                <c:pt idx="14784">
                  <c:v/>
                </c:pt>
                <c:pt idx="14785">
                  <c:v/>
                </c:pt>
                <c:pt idx="14786">
                  <c:v/>
                </c:pt>
                <c:pt idx="14787">
                  <c:v/>
                </c:pt>
                <c:pt idx="14788">
                  <c:v/>
                </c:pt>
                <c:pt idx="14789">
                  <c:v/>
                </c:pt>
                <c:pt idx="14790">
                  <c:v/>
                </c:pt>
                <c:pt idx="14791">
                  <c:v/>
                </c:pt>
                <c:pt idx="14792">
                  <c:v/>
                </c:pt>
                <c:pt idx="14793">
                  <c:v/>
                </c:pt>
                <c:pt idx="14794">
                  <c:v/>
                </c:pt>
                <c:pt idx="14795">
                  <c:v/>
                </c:pt>
                <c:pt idx="14796">
                  <c:v/>
                </c:pt>
                <c:pt idx="14797">
                  <c:v/>
                </c:pt>
                <c:pt idx="14798">
                  <c:v/>
                </c:pt>
                <c:pt idx="14799">
                  <c:v/>
                </c:pt>
                <c:pt idx="14800">
                  <c:v/>
                </c:pt>
                <c:pt idx="14801">
                  <c:v/>
                </c:pt>
                <c:pt idx="14802">
                  <c:v/>
                </c:pt>
                <c:pt idx="14803">
                  <c:v/>
                </c:pt>
                <c:pt idx="14804">
                  <c:v/>
                </c:pt>
                <c:pt idx="14805">
                  <c:v/>
                </c:pt>
                <c:pt idx="14806">
                  <c:v/>
                </c:pt>
                <c:pt idx="14807">
                  <c:v/>
                </c:pt>
                <c:pt idx="14808">
                  <c:v/>
                </c:pt>
                <c:pt idx="14809">
                  <c:v/>
                </c:pt>
                <c:pt idx="14810">
                  <c:v/>
                </c:pt>
                <c:pt idx="14811">
                  <c:v/>
                </c:pt>
                <c:pt idx="14812">
                  <c:v/>
                </c:pt>
                <c:pt idx="14813">
                  <c:v/>
                </c:pt>
                <c:pt idx="14814">
                  <c:v/>
                </c:pt>
                <c:pt idx="14815">
                  <c:v/>
                </c:pt>
                <c:pt idx="14816">
                  <c:v/>
                </c:pt>
                <c:pt idx="14817">
                  <c:v/>
                </c:pt>
                <c:pt idx="14818">
                  <c:v/>
                </c:pt>
                <c:pt idx="14819">
                  <c:v/>
                </c:pt>
                <c:pt idx="14820">
                  <c:v/>
                </c:pt>
                <c:pt idx="14821">
                  <c:v/>
                </c:pt>
                <c:pt idx="14822">
                  <c:v/>
                </c:pt>
                <c:pt idx="14823">
                  <c:v/>
                </c:pt>
                <c:pt idx="14824">
                  <c:v/>
                </c:pt>
                <c:pt idx="14825">
                  <c:v/>
                </c:pt>
                <c:pt idx="14826">
                  <c:v/>
                </c:pt>
                <c:pt idx="14827">
                  <c:v/>
                </c:pt>
                <c:pt idx="14828">
                  <c:v/>
                </c:pt>
                <c:pt idx="14829">
                  <c:v/>
                </c:pt>
                <c:pt idx="14830">
                  <c:v/>
                </c:pt>
                <c:pt idx="14831">
                  <c:v/>
                </c:pt>
                <c:pt idx="14832">
                  <c:v/>
                </c:pt>
                <c:pt idx="14833">
                  <c:v/>
                </c:pt>
                <c:pt idx="14834">
                  <c:v/>
                </c:pt>
                <c:pt idx="14835">
                  <c:v/>
                </c:pt>
                <c:pt idx="14836">
                  <c:v/>
                </c:pt>
                <c:pt idx="14837">
                  <c:v/>
                </c:pt>
                <c:pt idx="14838">
                  <c:v/>
                </c:pt>
                <c:pt idx="14839">
                  <c:v/>
                </c:pt>
                <c:pt idx="14840">
                  <c:v/>
                </c:pt>
                <c:pt idx="14841">
                  <c:v/>
                </c:pt>
                <c:pt idx="14842">
                  <c:v/>
                </c:pt>
                <c:pt idx="14843">
                  <c:v/>
                </c:pt>
                <c:pt idx="14844">
                  <c:v/>
                </c:pt>
                <c:pt idx="14845">
                  <c:v/>
                </c:pt>
                <c:pt idx="14846">
                  <c:v/>
                </c:pt>
                <c:pt idx="14847">
                  <c:v/>
                </c:pt>
                <c:pt idx="14848">
                  <c:v/>
                </c:pt>
                <c:pt idx="14849">
                  <c:v/>
                </c:pt>
                <c:pt idx="14850">
                  <c:v/>
                </c:pt>
                <c:pt idx="14851">
                  <c:v/>
                </c:pt>
                <c:pt idx="14852">
                  <c:v/>
                </c:pt>
                <c:pt idx="14853">
                  <c:v/>
                </c:pt>
                <c:pt idx="14854">
                  <c:v/>
                </c:pt>
                <c:pt idx="14855">
                  <c:v/>
                </c:pt>
                <c:pt idx="14856">
                  <c:v/>
                </c:pt>
                <c:pt idx="14857">
                  <c:v/>
                </c:pt>
                <c:pt idx="14858">
                  <c:v/>
                </c:pt>
                <c:pt idx="14859">
                  <c:v/>
                </c:pt>
                <c:pt idx="14860">
                  <c:v/>
                </c:pt>
                <c:pt idx="14861">
                  <c:v/>
                </c:pt>
                <c:pt idx="14862">
                  <c:v/>
                </c:pt>
                <c:pt idx="14863">
                  <c:v/>
                </c:pt>
                <c:pt idx="14864">
                  <c:v/>
                </c:pt>
                <c:pt idx="14865">
                  <c:v/>
                </c:pt>
                <c:pt idx="14866">
                  <c:v/>
                </c:pt>
                <c:pt idx="14867">
                  <c:v/>
                </c:pt>
                <c:pt idx="14868">
                  <c:v/>
                </c:pt>
                <c:pt idx="14869">
                  <c:v/>
                </c:pt>
                <c:pt idx="14870">
                  <c:v/>
                </c:pt>
                <c:pt idx="14871">
                  <c:v/>
                </c:pt>
                <c:pt idx="14872">
                  <c:v/>
                </c:pt>
                <c:pt idx="14873">
                  <c:v/>
                </c:pt>
                <c:pt idx="14874">
                  <c:v/>
                </c:pt>
                <c:pt idx="14875">
                  <c:v/>
                </c:pt>
                <c:pt idx="14876">
                  <c:v/>
                </c:pt>
                <c:pt idx="14877">
                  <c:v/>
                </c:pt>
                <c:pt idx="14878">
                  <c:v/>
                </c:pt>
                <c:pt idx="14879">
                  <c:v/>
                </c:pt>
                <c:pt idx="14880">
                  <c:v/>
                </c:pt>
                <c:pt idx="14881">
                  <c:v/>
                </c:pt>
                <c:pt idx="14882">
                  <c:v/>
                </c:pt>
                <c:pt idx="14883">
                  <c:v/>
                </c:pt>
                <c:pt idx="14884">
                  <c:v/>
                </c:pt>
                <c:pt idx="14885">
                  <c:v/>
                </c:pt>
                <c:pt idx="14886">
                  <c:v/>
                </c:pt>
                <c:pt idx="14887">
                  <c:v/>
                </c:pt>
                <c:pt idx="14888">
                  <c:v/>
                </c:pt>
                <c:pt idx="14889">
                  <c:v/>
                </c:pt>
                <c:pt idx="14890">
                  <c:v/>
                </c:pt>
                <c:pt idx="14891">
                  <c:v/>
                </c:pt>
                <c:pt idx="14892">
                  <c:v/>
                </c:pt>
                <c:pt idx="14893">
                  <c:v/>
                </c:pt>
                <c:pt idx="14894">
                  <c:v/>
                </c:pt>
                <c:pt idx="14895">
                  <c:v/>
                </c:pt>
                <c:pt idx="14896">
                  <c:v/>
                </c:pt>
                <c:pt idx="14897">
                  <c:v/>
                </c:pt>
                <c:pt idx="14898">
                  <c:v/>
                </c:pt>
                <c:pt idx="14899">
                  <c:v/>
                </c:pt>
                <c:pt idx="14900">
                  <c:v/>
                </c:pt>
                <c:pt idx="14901">
                  <c:v/>
                </c:pt>
                <c:pt idx="14902">
                  <c:v/>
                </c:pt>
                <c:pt idx="14903">
                  <c:v/>
                </c:pt>
                <c:pt idx="14904">
                  <c:v/>
                </c:pt>
                <c:pt idx="14905">
                  <c:v/>
                </c:pt>
                <c:pt idx="14906">
                  <c:v/>
                </c:pt>
                <c:pt idx="14907">
                  <c:v/>
                </c:pt>
                <c:pt idx="14908">
                  <c:v/>
                </c:pt>
                <c:pt idx="14909">
                  <c:v/>
                </c:pt>
                <c:pt idx="14910">
                  <c:v/>
                </c:pt>
                <c:pt idx="14911">
                  <c:v/>
                </c:pt>
                <c:pt idx="14912">
                  <c:v/>
                </c:pt>
                <c:pt idx="14913">
                  <c:v/>
                </c:pt>
                <c:pt idx="14914">
                  <c:v/>
                </c:pt>
                <c:pt idx="14915">
                  <c:v/>
                </c:pt>
                <c:pt idx="14916">
                  <c:v/>
                </c:pt>
                <c:pt idx="14917">
                  <c:v/>
                </c:pt>
                <c:pt idx="14918">
                  <c:v/>
                </c:pt>
                <c:pt idx="14919">
                  <c:v/>
                </c:pt>
                <c:pt idx="14920">
                  <c:v/>
                </c:pt>
                <c:pt idx="14921">
                  <c:v/>
                </c:pt>
                <c:pt idx="14922">
                  <c:v/>
                </c:pt>
                <c:pt idx="14923">
                  <c:v/>
                </c:pt>
                <c:pt idx="14924">
                  <c:v/>
                </c:pt>
                <c:pt idx="14925">
                  <c:v/>
                </c:pt>
                <c:pt idx="14926">
                  <c:v/>
                </c:pt>
                <c:pt idx="14927">
                  <c:v/>
                </c:pt>
                <c:pt idx="14928">
                  <c:v/>
                </c:pt>
                <c:pt idx="14929">
                  <c:v/>
                </c:pt>
                <c:pt idx="14930">
                  <c:v/>
                </c:pt>
                <c:pt idx="14931">
                  <c:v/>
                </c:pt>
                <c:pt idx="14932">
                  <c:v/>
                </c:pt>
                <c:pt idx="14933">
                  <c:v/>
                </c:pt>
                <c:pt idx="14934">
                  <c:v/>
                </c:pt>
                <c:pt idx="14935">
                  <c:v/>
                </c:pt>
                <c:pt idx="14936">
                  <c:v/>
                </c:pt>
                <c:pt idx="14937">
                  <c:v/>
                </c:pt>
                <c:pt idx="14938">
                  <c:v/>
                </c:pt>
                <c:pt idx="14939">
                  <c:v/>
                </c:pt>
                <c:pt idx="14940">
                  <c:v/>
                </c:pt>
                <c:pt idx="14941">
                  <c:v/>
                </c:pt>
                <c:pt idx="14942">
                  <c:v/>
                </c:pt>
                <c:pt idx="14943">
                  <c:v/>
                </c:pt>
                <c:pt idx="14944">
                  <c:v/>
                </c:pt>
                <c:pt idx="14945">
                  <c:v/>
                </c:pt>
                <c:pt idx="14946">
                  <c:v/>
                </c:pt>
                <c:pt idx="14947">
                  <c:v/>
                </c:pt>
                <c:pt idx="14948">
                  <c:v/>
                </c:pt>
                <c:pt idx="14949">
                  <c:v/>
                </c:pt>
                <c:pt idx="14950">
                  <c:v/>
                </c:pt>
                <c:pt idx="14951">
                  <c:v/>
                </c:pt>
                <c:pt idx="14952">
                  <c:v/>
                </c:pt>
                <c:pt idx="14953">
                  <c:v/>
                </c:pt>
                <c:pt idx="14954">
                  <c:v/>
                </c:pt>
                <c:pt idx="14955">
                  <c:v/>
                </c:pt>
                <c:pt idx="14956">
                  <c:v/>
                </c:pt>
                <c:pt idx="14957">
                  <c:v/>
                </c:pt>
                <c:pt idx="14958">
                  <c:v/>
                </c:pt>
                <c:pt idx="14959">
                  <c:v/>
                </c:pt>
                <c:pt idx="14960">
                  <c:v/>
                </c:pt>
                <c:pt idx="14961">
                  <c:v/>
                </c:pt>
                <c:pt idx="14962">
                  <c:v/>
                </c:pt>
                <c:pt idx="14963">
                  <c:v/>
                </c:pt>
                <c:pt idx="14964">
                  <c:v/>
                </c:pt>
                <c:pt idx="14965">
                  <c:v/>
                </c:pt>
                <c:pt idx="14966">
                  <c:v/>
                </c:pt>
                <c:pt idx="14967">
                  <c:v/>
                </c:pt>
                <c:pt idx="14968">
                  <c:v/>
                </c:pt>
                <c:pt idx="14969">
                  <c:v/>
                </c:pt>
                <c:pt idx="14970">
                  <c:v/>
                </c:pt>
                <c:pt idx="14971">
                  <c:v/>
                </c:pt>
                <c:pt idx="14972">
                  <c:v/>
                </c:pt>
                <c:pt idx="14973">
                  <c:v/>
                </c:pt>
                <c:pt idx="14974">
                  <c:v/>
                </c:pt>
                <c:pt idx="14975">
                  <c:v/>
                </c:pt>
                <c:pt idx="14976">
                  <c:v/>
                </c:pt>
                <c:pt idx="14977">
                  <c:v/>
                </c:pt>
                <c:pt idx="14978">
                  <c:v/>
                </c:pt>
                <c:pt idx="14979">
                  <c:v/>
                </c:pt>
                <c:pt idx="14980">
                  <c:v/>
                </c:pt>
                <c:pt idx="14981">
                  <c:v/>
                </c:pt>
                <c:pt idx="14982">
                  <c:v/>
                </c:pt>
                <c:pt idx="14983">
                  <c:v/>
                </c:pt>
                <c:pt idx="14984">
                  <c:v/>
                </c:pt>
                <c:pt idx="14985">
                  <c:v/>
                </c:pt>
                <c:pt idx="14986">
                  <c:v/>
                </c:pt>
                <c:pt idx="14987">
                  <c:v/>
                </c:pt>
                <c:pt idx="14988">
                  <c:v/>
                </c:pt>
                <c:pt idx="14989">
                  <c:v/>
                </c:pt>
                <c:pt idx="14990">
                  <c:v/>
                </c:pt>
                <c:pt idx="14991">
                  <c:v/>
                </c:pt>
                <c:pt idx="14992">
                  <c:v/>
                </c:pt>
                <c:pt idx="14993">
                  <c:v/>
                </c:pt>
                <c:pt idx="14994">
                  <c:v/>
                </c:pt>
                <c:pt idx="14995">
                  <c:v/>
                </c:pt>
                <c:pt idx="14996">
                  <c:v/>
                </c:pt>
                <c:pt idx="14997">
                  <c:v/>
                </c:pt>
                <c:pt idx="14998">
                  <c:v/>
                </c:pt>
                <c:pt idx="14999">
                  <c:v/>
                </c:pt>
              </c:strCache>
            </c:strRef>
          </c:cat>
          <c:val>
            <c:numRef>
              <c:f>Tournoi!$AI$2:$AI$601</c:f>
              <c:numCache>
                <c:formatCode>General</c:formatCode>
                <c:ptCount val="60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/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  <c:pt idx="170">
                  <c:v/>
                </c:pt>
                <c:pt idx="171">
                  <c:v/>
                </c:pt>
                <c:pt idx="172">
                  <c:v/>
                </c:pt>
                <c:pt idx="173">
                  <c:v/>
                </c:pt>
                <c:pt idx="174">
                  <c:v/>
                </c:pt>
                <c:pt idx="175">
                  <c:v/>
                </c:pt>
                <c:pt idx="176">
                  <c:v/>
                </c:pt>
                <c:pt idx="177">
                  <c:v/>
                </c:pt>
                <c:pt idx="178">
                  <c:v/>
                </c:pt>
                <c:pt idx="179">
                  <c:v/>
                </c:pt>
                <c:pt idx="180">
                  <c:v/>
                </c:pt>
                <c:pt idx="181">
                  <c:v/>
                </c:pt>
                <c:pt idx="182">
                  <c:v/>
                </c:pt>
                <c:pt idx="183">
                  <c:v/>
                </c:pt>
                <c:pt idx="184">
                  <c:v/>
                </c:pt>
                <c:pt idx="185">
                  <c:v/>
                </c:pt>
                <c:pt idx="186">
                  <c:v/>
                </c:pt>
                <c:pt idx="187">
                  <c:v/>
                </c:pt>
                <c:pt idx="188">
                  <c:v/>
                </c:pt>
                <c:pt idx="189">
                  <c:v/>
                </c:pt>
                <c:pt idx="190">
                  <c:v/>
                </c:pt>
                <c:pt idx="191">
                  <c:v/>
                </c:pt>
                <c:pt idx="192">
                  <c:v/>
                </c:pt>
                <c:pt idx="193">
                  <c:v/>
                </c:pt>
                <c:pt idx="194">
                  <c:v/>
                </c:pt>
                <c:pt idx="195">
                  <c:v/>
                </c:pt>
                <c:pt idx="196">
                  <c:v/>
                </c:pt>
                <c:pt idx="197">
                  <c:v/>
                </c:pt>
                <c:pt idx="198">
                  <c:v/>
                </c:pt>
                <c:pt idx="199">
                  <c:v/>
                </c:pt>
                <c:pt idx="200">
                  <c:v/>
                </c:pt>
                <c:pt idx="201">
                  <c:v/>
                </c:pt>
                <c:pt idx="202">
                  <c:v/>
                </c:pt>
                <c:pt idx="203">
                  <c:v/>
                </c:pt>
                <c:pt idx="204">
                  <c:v/>
                </c:pt>
                <c:pt idx="205">
                  <c:v/>
                </c:pt>
                <c:pt idx="206">
                  <c:v/>
                </c:pt>
                <c:pt idx="207">
                  <c:v/>
                </c:pt>
                <c:pt idx="208">
                  <c:v/>
                </c:pt>
                <c:pt idx="209">
                  <c:v/>
                </c:pt>
                <c:pt idx="210">
                  <c:v/>
                </c:pt>
                <c:pt idx="211">
                  <c:v/>
                </c:pt>
                <c:pt idx="212">
                  <c:v/>
                </c:pt>
                <c:pt idx="213">
                  <c:v/>
                </c:pt>
                <c:pt idx="214">
                  <c:v/>
                </c:pt>
                <c:pt idx="215">
                  <c:v/>
                </c:pt>
                <c:pt idx="216">
                  <c:v/>
                </c:pt>
                <c:pt idx="217">
                  <c:v/>
                </c:pt>
                <c:pt idx="218">
                  <c:v/>
                </c:pt>
                <c:pt idx="219">
                  <c:v/>
                </c:pt>
                <c:pt idx="220">
                  <c:v/>
                </c:pt>
                <c:pt idx="221">
                  <c:v/>
                </c:pt>
                <c:pt idx="222">
                  <c:v/>
                </c:pt>
                <c:pt idx="223">
                  <c:v/>
                </c:pt>
                <c:pt idx="224">
                  <c:v/>
                </c:pt>
                <c:pt idx="225">
                  <c:v/>
                </c:pt>
                <c:pt idx="226">
                  <c:v/>
                </c:pt>
                <c:pt idx="227">
                  <c:v/>
                </c:pt>
                <c:pt idx="228">
                  <c:v/>
                </c:pt>
                <c:pt idx="229">
                  <c:v/>
                </c:pt>
                <c:pt idx="230">
                  <c:v/>
                </c:pt>
                <c:pt idx="231">
                  <c:v/>
                </c:pt>
                <c:pt idx="232">
                  <c:v/>
                </c:pt>
                <c:pt idx="233">
                  <c:v/>
                </c:pt>
                <c:pt idx="234">
                  <c:v/>
                </c:pt>
                <c:pt idx="235">
                  <c:v/>
                </c:pt>
                <c:pt idx="236">
                  <c:v/>
                </c:pt>
                <c:pt idx="237">
                  <c:v/>
                </c:pt>
                <c:pt idx="238">
                  <c:v/>
                </c:pt>
                <c:pt idx="239">
                  <c:v/>
                </c:pt>
                <c:pt idx="240">
                  <c:v/>
                </c:pt>
                <c:pt idx="241">
                  <c:v/>
                </c:pt>
                <c:pt idx="242">
                  <c:v/>
                </c:pt>
                <c:pt idx="243">
                  <c:v/>
                </c:pt>
                <c:pt idx="244">
                  <c:v/>
                </c:pt>
                <c:pt idx="245">
                  <c:v/>
                </c:pt>
                <c:pt idx="246">
                  <c:v/>
                </c:pt>
                <c:pt idx="247">
                  <c:v/>
                </c:pt>
                <c:pt idx="248">
                  <c:v/>
                </c:pt>
                <c:pt idx="249">
                  <c:v/>
                </c:pt>
                <c:pt idx="250">
                  <c:v/>
                </c:pt>
                <c:pt idx="251">
                  <c:v/>
                </c:pt>
                <c:pt idx="252">
                  <c:v/>
                </c:pt>
                <c:pt idx="253">
                  <c:v/>
                </c:pt>
                <c:pt idx="254">
                  <c:v/>
                </c:pt>
                <c:pt idx="255">
                  <c:v/>
                </c:pt>
                <c:pt idx="256">
                  <c:v/>
                </c:pt>
                <c:pt idx="257">
                  <c:v/>
                </c:pt>
                <c:pt idx="258">
                  <c:v/>
                </c:pt>
                <c:pt idx="259">
                  <c:v/>
                </c:pt>
                <c:pt idx="260">
                  <c:v/>
                </c:pt>
                <c:pt idx="261">
                  <c:v/>
                </c:pt>
                <c:pt idx="262">
                  <c:v/>
                </c:pt>
                <c:pt idx="263">
                  <c:v/>
                </c:pt>
                <c:pt idx="264">
                  <c:v/>
                </c:pt>
                <c:pt idx="265">
                  <c:v/>
                </c:pt>
                <c:pt idx="266">
                  <c:v/>
                </c:pt>
                <c:pt idx="267">
                  <c:v/>
                </c:pt>
                <c:pt idx="268">
                  <c:v/>
                </c:pt>
                <c:pt idx="269">
                  <c:v/>
                </c:pt>
                <c:pt idx="270">
                  <c:v/>
                </c:pt>
                <c:pt idx="271">
                  <c:v/>
                </c:pt>
                <c:pt idx="272">
                  <c:v/>
                </c:pt>
                <c:pt idx="273">
                  <c:v/>
                </c:pt>
                <c:pt idx="274">
                  <c:v/>
                </c:pt>
                <c:pt idx="275">
                  <c:v/>
                </c:pt>
                <c:pt idx="276">
                  <c:v/>
                </c:pt>
                <c:pt idx="277">
                  <c:v/>
                </c:pt>
                <c:pt idx="278">
                  <c:v/>
                </c:pt>
                <c:pt idx="279">
                  <c:v/>
                </c:pt>
                <c:pt idx="280">
                  <c:v/>
                </c:pt>
                <c:pt idx="281">
                  <c:v/>
                </c:pt>
                <c:pt idx="282">
                  <c:v/>
                </c:pt>
                <c:pt idx="283">
                  <c:v/>
                </c:pt>
                <c:pt idx="284">
                  <c:v/>
                </c:pt>
                <c:pt idx="285">
                  <c:v/>
                </c:pt>
                <c:pt idx="286">
                  <c:v/>
                </c:pt>
                <c:pt idx="287">
                  <c:v/>
                </c:pt>
                <c:pt idx="288">
                  <c:v/>
                </c:pt>
                <c:pt idx="289">
                  <c:v/>
                </c:pt>
                <c:pt idx="290">
                  <c:v/>
                </c:pt>
                <c:pt idx="291">
                  <c:v/>
                </c:pt>
                <c:pt idx="292">
                  <c:v/>
                </c:pt>
                <c:pt idx="293">
                  <c:v/>
                </c:pt>
                <c:pt idx="294">
                  <c:v/>
                </c:pt>
                <c:pt idx="295">
                  <c:v/>
                </c:pt>
                <c:pt idx="296">
                  <c:v/>
                </c:pt>
                <c:pt idx="297">
                  <c:v/>
                </c:pt>
                <c:pt idx="298">
                  <c:v/>
                </c:pt>
                <c:pt idx="299">
                  <c:v/>
                </c:pt>
                <c:pt idx="300">
                  <c:v/>
                </c:pt>
                <c:pt idx="301">
                  <c:v/>
                </c:pt>
                <c:pt idx="302">
                  <c:v/>
                </c:pt>
                <c:pt idx="303">
                  <c:v/>
                </c:pt>
                <c:pt idx="304">
                  <c:v/>
                </c:pt>
                <c:pt idx="305">
                  <c:v/>
                </c:pt>
                <c:pt idx="306">
                  <c:v/>
                </c:pt>
                <c:pt idx="307">
                  <c:v/>
                </c:pt>
                <c:pt idx="308">
                  <c:v/>
                </c:pt>
                <c:pt idx="309">
                  <c:v/>
                </c:pt>
                <c:pt idx="310">
                  <c:v/>
                </c:pt>
                <c:pt idx="311">
                  <c:v/>
                </c:pt>
                <c:pt idx="312">
                  <c:v/>
                </c:pt>
                <c:pt idx="313">
                  <c:v/>
                </c:pt>
                <c:pt idx="314">
                  <c:v/>
                </c:pt>
                <c:pt idx="315">
                  <c:v/>
                </c:pt>
                <c:pt idx="316">
                  <c:v/>
                </c:pt>
                <c:pt idx="317">
                  <c:v/>
                </c:pt>
                <c:pt idx="318">
                  <c:v/>
                </c:pt>
                <c:pt idx="319">
                  <c:v/>
                </c:pt>
                <c:pt idx="320">
                  <c:v/>
                </c:pt>
                <c:pt idx="321">
                  <c:v/>
                </c:pt>
                <c:pt idx="322">
                  <c:v/>
                </c:pt>
                <c:pt idx="323">
                  <c:v/>
                </c:pt>
                <c:pt idx="324">
                  <c:v/>
                </c:pt>
                <c:pt idx="325">
                  <c:v/>
                </c:pt>
                <c:pt idx="326">
                  <c:v/>
                </c:pt>
                <c:pt idx="327">
                  <c:v/>
                </c:pt>
                <c:pt idx="328">
                  <c:v/>
                </c:pt>
                <c:pt idx="329">
                  <c:v/>
                </c:pt>
                <c:pt idx="330">
                  <c:v/>
                </c:pt>
                <c:pt idx="331">
                  <c:v/>
                </c:pt>
                <c:pt idx="332">
                  <c:v/>
                </c:pt>
                <c:pt idx="333">
                  <c:v/>
                </c:pt>
                <c:pt idx="334">
                  <c:v/>
                </c:pt>
                <c:pt idx="335">
                  <c:v/>
                </c:pt>
                <c:pt idx="336">
                  <c:v/>
                </c:pt>
                <c:pt idx="337">
                  <c:v/>
                </c:pt>
                <c:pt idx="338">
                  <c:v/>
                </c:pt>
                <c:pt idx="339">
                  <c:v/>
                </c:pt>
                <c:pt idx="340">
                  <c:v/>
                </c:pt>
                <c:pt idx="341">
                  <c:v/>
                </c:pt>
                <c:pt idx="342">
                  <c:v/>
                </c:pt>
                <c:pt idx="343">
                  <c:v/>
                </c:pt>
                <c:pt idx="344">
                  <c:v/>
                </c:pt>
                <c:pt idx="345">
                  <c:v/>
                </c:pt>
                <c:pt idx="346">
                  <c:v/>
                </c:pt>
                <c:pt idx="347">
                  <c:v/>
                </c:pt>
                <c:pt idx="348">
                  <c:v/>
                </c:pt>
                <c:pt idx="349">
                  <c:v/>
                </c:pt>
                <c:pt idx="350">
                  <c:v/>
                </c:pt>
                <c:pt idx="351">
                  <c:v/>
                </c:pt>
                <c:pt idx="352">
                  <c:v/>
                </c:pt>
                <c:pt idx="353">
                  <c:v/>
                </c:pt>
                <c:pt idx="354">
                  <c:v/>
                </c:pt>
                <c:pt idx="355">
                  <c:v/>
                </c:pt>
                <c:pt idx="356">
                  <c:v/>
                </c:pt>
                <c:pt idx="357">
                  <c:v/>
                </c:pt>
                <c:pt idx="358">
                  <c:v/>
                </c:pt>
                <c:pt idx="359">
                  <c:v/>
                </c:pt>
                <c:pt idx="360">
                  <c:v/>
                </c:pt>
                <c:pt idx="361">
                  <c:v/>
                </c:pt>
                <c:pt idx="362">
                  <c:v/>
                </c:pt>
                <c:pt idx="363">
                  <c:v/>
                </c:pt>
                <c:pt idx="364">
                  <c:v/>
                </c:pt>
                <c:pt idx="365">
                  <c:v/>
                </c:pt>
                <c:pt idx="366">
                  <c:v/>
                </c:pt>
                <c:pt idx="367">
                  <c:v/>
                </c:pt>
                <c:pt idx="368">
                  <c:v/>
                </c:pt>
                <c:pt idx="369">
                  <c:v/>
                </c:pt>
                <c:pt idx="370">
                  <c:v/>
                </c:pt>
                <c:pt idx="371">
                  <c:v/>
                </c:pt>
                <c:pt idx="372">
                  <c:v/>
                </c:pt>
                <c:pt idx="373">
                  <c:v/>
                </c:pt>
                <c:pt idx="374">
                  <c:v/>
                </c:pt>
                <c:pt idx="375">
                  <c:v/>
                </c:pt>
                <c:pt idx="376">
                  <c:v/>
                </c:pt>
                <c:pt idx="377">
                  <c:v/>
                </c:pt>
                <c:pt idx="378">
                  <c:v/>
                </c:pt>
                <c:pt idx="379">
                  <c:v/>
                </c:pt>
                <c:pt idx="380">
                  <c:v/>
                </c:pt>
                <c:pt idx="381">
                  <c:v/>
                </c:pt>
                <c:pt idx="382">
                  <c:v/>
                </c:pt>
                <c:pt idx="383">
                  <c:v/>
                </c:pt>
                <c:pt idx="384">
                  <c:v/>
                </c:pt>
                <c:pt idx="385">
                  <c:v/>
                </c:pt>
                <c:pt idx="386">
                  <c:v/>
                </c:pt>
                <c:pt idx="387">
                  <c:v/>
                </c:pt>
                <c:pt idx="388">
                  <c:v/>
                </c:pt>
                <c:pt idx="389">
                  <c:v/>
                </c:pt>
                <c:pt idx="390">
                  <c:v/>
                </c:pt>
                <c:pt idx="391">
                  <c:v/>
                </c:pt>
                <c:pt idx="392">
                  <c:v/>
                </c:pt>
                <c:pt idx="393">
                  <c:v/>
                </c:pt>
                <c:pt idx="394">
                  <c:v/>
                </c:pt>
                <c:pt idx="395">
                  <c:v/>
                </c:pt>
                <c:pt idx="396">
                  <c:v/>
                </c:pt>
                <c:pt idx="397">
                  <c:v/>
                </c:pt>
                <c:pt idx="398">
                  <c:v/>
                </c:pt>
                <c:pt idx="399">
                  <c:v/>
                </c:pt>
                <c:pt idx="400">
                  <c:v/>
                </c:pt>
                <c:pt idx="401">
                  <c:v/>
                </c:pt>
                <c:pt idx="402">
                  <c:v/>
                </c:pt>
                <c:pt idx="403">
                  <c:v/>
                </c:pt>
                <c:pt idx="404">
                  <c:v/>
                </c:pt>
                <c:pt idx="405">
                  <c:v/>
                </c:pt>
                <c:pt idx="406">
                  <c:v/>
                </c:pt>
                <c:pt idx="407">
                  <c:v/>
                </c:pt>
                <c:pt idx="408">
                  <c:v/>
                </c:pt>
                <c:pt idx="409">
                  <c:v/>
                </c:pt>
                <c:pt idx="410">
                  <c:v/>
                </c:pt>
                <c:pt idx="411">
                  <c:v/>
                </c:pt>
                <c:pt idx="412">
                  <c:v/>
                </c:pt>
                <c:pt idx="413">
                  <c:v/>
                </c:pt>
                <c:pt idx="414">
                  <c:v/>
                </c:pt>
                <c:pt idx="415">
                  <c:v/>
                </c:pt>
                <c:pt idx="416">
                  <c:v/>
                </c:pt>
                <c:pt idx="417">
                  <c:v/>
                </c:pt>
                <c:pt idx="418">
                  <c:v/>
                </c:pt>
                <c:pt idx="419">
                  <c:v/>
                </c:pt>
                <c:pt idx="420">
                  <c:v/>
                </c:pt>
                <c:pt idx="421">
                  <c:v/>
                </c:pt>
                <c:pt idx="422">
                  <c:v/>
                </c:pt>
                <c:pt idx="423">
                  <c:v/>
                </c:pt>
                <c:pt idx="424">
                  <c:v/>
                </c:pt>
                <c:pt idx="425">
                  <c:v/>
                </c:pt>
                <c:pt idx="426">
                  <c:v/>
                </c:pt>
                <c:pt idx="427">
                  <c:v/>
                </c:pt>
                <c:pt idx="428">
                  <c:v/>
                </c:pt>
                <c:pt idx="429">
                  <c:v/>
                </c:pt>
                <c:pt idx="430">
                  <c:v/>
                </c:pt>
                <c:pt idx="431">
                  <c:v/>
                </c:pt>
                <c:pt idx="432">
                  <c:v/>
                </c:pt>
                <c:pt idx="433">
                  <c:v/>
                </c:pt>
                <c:pt idx="434">
                  <c:v/>
                </c:pt>
                <c:pt idx="435">
                  <c:v/>
                </c:pt>
                <c:pt idx="436">
                  <c:v/>
                </c:pt>
                <c:pt idx="437">
                  <c:v/>
                </c:pt>
                <c:pt idx="438">
                  <c:v/>
                </c:pt>
                <c:pt idx="439">
                  <c:v/>
                </c:pt>
                <c:pt idx="440">
                  <c:v/>
                </c:pt>
                <c:pt idx="441">
                  <c:v/>
                </c:pt>
                <c:pt idx="442">
                  <c:v/>
                </c:pt>
                <c:pt idx="443">
                  <c:v/>
                </c:pt>
                <c:pt idx="444">
                  <c:v/>
                </c:pt>
                <c:pt idx="445">
                  <c:v/>
                </c:pt>
                <c:pt idx="446">
                  <c:v/>
                </c:pt>
                <c:pt idx="447">
                  <c:v/>
                </c:pt>
                <c:pt idx="448">
                  <c:v/>
                </c:pt>
                <c:pt idx="449">
                  <c:v/>
                </c:pt>
                <c:pt idx="450">
                  <c:v/>
                </c:pt>
                <c:pt idx="451">
                  <c:v/>
                </c:pt>
                <c:pt idx="452">
                  <c:v/>
                </c:pt>
                <c:pt idx="453">
                  <c:v/>
                </c:pt>
                <c:pt idx="454">
                  <c:v/>
                </c:pt>
                <c:pt idx="455">
                  <c:v/>
                </c:pt>
                <c:pt idx="456">
                  <c:v/>
                </c:pt>
                <c:pt idx="457">
                  <c:v/>
                </c:pt>
                <c:pt idx="458">
                  <c:v/>
                </c:pt>
                <c:pt idx="459">
                  <c:v/>
                </c:pt>
                <c:pt idx="460">
                  <c:v/>
                </c:pt>
                <c:pt idx="461">
                  <c:v/>
                </c:pt>
                <c:pt idx="462">
                  <c:v/>
                </c:pt>
                <c:pt idx="463">
                  <c:v/>
                </c:pt>
                <c:pt idx="464">
                  <c:v/>
                </c:pt>
                <c:pt idx="465">
                  <c:v/>
                </c:pt>
                <c:pt idx="466">
                  <c:v/>
                </c:pt>
                <c:pt idx="467">
                  <c:v/>
                </c:pt>
                <c:pt idx="468">
                  <c:v/>
                </c:pt>
                <c:pt idx="469">
                  <c:v/>
                </c:pt>
                <c:pt idx="470">
                  <c:v/>
                </c:pt>
                <c:pt idx="471">
                  <c:v/>
                </c:pt>
                <c:pt idx="472">
                  <c:v/>
                </c:pt>
                <c:pt idx="473">
                  <c:v/>
                </c:pt>
                <c:pt idx="474">
                  <c:v/>
                </c:pt>
                <c:pt idx="475">
                  <c:v/>
                </c:pt>
                <c:pt idx="476">
                  <c:v/>
                </c:pt>
                <c:pt idx="477">
                  <c:v/>
                </c:pt>
                <c:pt idx="478">
                  <c:v/>
                </c:pt>
                <c:pt idx="479">
                  <c:v/>
                </c:pt>
                <c:pt idx="480">
                  <c:v/>
                </c:pt>
                <c:pt idx="481">
                  <c:v/>
                </c:pt>
                <c:pt idx="482">
                  <c:v/>
                </c:pt>
                <c:pt idx="483">
                  <c:v/>
                </c:pt>
                <c:pt idx="484">
                  <c:v/>
                </c:pt>
                <c:pt idx="485">
                  <c:v/>
                </c:pt>
                <c:pt idx="486">
                  <c:v/>
                </c:pt>
                <c:pt idx="487">
                  <c:v/>
                </c:pt>
                <c:pt idx="488">
                  <c:v/>
                </c:pt>
                <c:pt idx="489">
                  <c:v/>
                </c:pt>
                <c:pt idx="490">
                  <c:v/>
                </c:pt>
                <c:pt idx="491">
                  <c:v/>
                </c:pt>
                <c:pt idx="492">
                  <c:v/>
                </c:pt>
                <c:pt idx="493">
                  <c:v/>
                </c:pt>
                <c:pt idx="494">
                  <c:v/>
                </c:pt>
                <c:pt idx="495">
                  <c:v/>
                </c:pt>
                <c:pt idx="496">
                  <c:v/>
                </c:pt>
                <c:pt idx="497">
                  <c:v/>
                </c:pt>
                <c:pt idx="498">
                  <c:v/>
                </c:pt>
                <c:pt idx="499">
                  <c:v/>
                </c:pt>
                <c:pt idx="500">
                  <c:v/>
                </c:pt>
                <c:pt idx="501">
                  <c:v/>
                </c:pt>
                <c:pt idx="502">
                  <c:v/>
                </c:pt>
                <c:pt idx="503">
                  <c:v/>
                </c:pt>
                <c:pt idx="504">
                  <c:v/>
                </c:pt>
                <c:pt idx="505">
                  <c:v/>
                </c:pt>
                <c:pt idx="506">
                  <c:v/>
                </c:pt>
                <c:pt idx="507">
                  <c:v/>
                </c:pt>
                <c:pt idx="508">
                  <c:v/>
                </c:pt>
                <c:pt idx="509">
                  <c:v/>
                </c:pt>
                <c:pt idx="510">
                  <c:v/>
                </c:pt>
                <c:pt idx="511">
                  <c:v/>
                </c:pt>
                <c:pt idx="512">
                  <c:v/>
                </c:pt>
                <c:pt idx="513">
                  <c:v/>
                </c:pt>
                <c:pt idx="514">
                  <c:v/>
                </c:pt>
                <c:pt idx="515">
                  <c:v/>
                </c:pt>
                <c:pt idx="516">
                  <c:v/>
                </c:pt>
                <c:pt idx="517">
                  <c:v/>
                </c:pt>
                <c:pt idx="518">
                  <c:v/>
                </c:pt>
                <c:pt idx="519">
                  <c:v/>
                </c:pt>
                <c:pt idx="520">
                  <c:v/>
                </c:pt>
                <c:pt idx="521">
                  <c:v/>
                </c:pt>
                <c:pt idx="522">
                  <c:v/>
                </c:pt>
                <c:pt idx="523">
                  <c:v/>
                </c:pt>
                <c:pt idx="524">
                  <c:v/>
                </c:pt>
                <c:pt idx="525">
                  <c:v/>
                </c:pt>
                <c:pt idx="526">
                  <c:v/>
                </c:pt>
                <c:pt idx="527">
                  <c:v/>
                </c:pt>
                <c:pt idx="528">
                  <c:v/>
                </c:pt>
                <c:pt idx="529">
                  <c:v/>
                </c:pt>
                <c:pt idx="530">
                  <c:v/>
                </c:pt>
                <c:pt idx="531">
                  <c:v/>
                </c:pt>
                <c:pt idx="532">
                  <c:v/>
                </c:pt>
                <c:pt idx="533">
                  <c:v/>
                </c:pt>
                <c:pt idx="534">
                  <c:v/>
                </c:pt>
                <c:pt idx="535">
                  <c:v/>
                </c:pt>
                <c:pt idx="536">
                  <c:v/>
                </c:pt>
                <c:pt idx="537">
                  <c:v/>
                </c:pt>
                <c:pt idx="538">
                  <c:v/>
                </c:pt>
                <c:pt idx="539">
                  <c:v/>
                </c:pt>
                <c:pt idx="540">
                  <c:v/>
                </c:pt>
                <c:pt idx="541">
                  <c:v/>
                </c:pt>
                <c:pt idx="542">
                  <c:v/>
                </c:pt>
                <c:pt idx="543">
                  <c:v/>
                </c:pt>
                <c:pt idx="544">
                  <c:v/>
                </c:pt>
                <c:pt idx="545">
                  <c:v/>
                </c:pt>
                <c:pt idx="546">
                  <c:v/>
                </c:pt>
                <c:pt idx="547">
                  <c:v/>
                </c:pt>
                <c:pt idx="548">
                  <c:v/>
                </c:pt>
                <c:pt idx="549">
                  <c:v/>
                </c:pt>
                <c:pt idx="550">
                  <c:v/>
                </c:pt>
                <c:pt idx="551">
                  <c:v/>
                </c:pt>
                <c:pt idx="552">
                  <c:v/>
                </c:pt>
                <c:pt idx="553">
                  <c:v/>
                </c:pt>
                <c:pt idx="554">
                  <c:v/>
                </c:pt>
                <c:pt idx="555">
                  <c:v/>
                </c:pt>
                <c:pt idx="556">
                  <c:v/>
                </c:pt>
                <c:pt idx="557">
                  <c:v/>
                </c:pt>
                <c:pt idx="558">
                  <c:v/>
                </c:pt>
                <c:pt idx="559">
                  <c:v/>
                </c:pt>
                <c:pt idx="560">
                  <c:v/>
                </c:pt>
                <c:pt idx="561">
                  <c:v/>
                </c:pt>
                <c:pt idx="562">
                  <c:v/>
                </c:pt>
                <c:pt idx="563">
                  <c:v/>
                </c:pt>
                <c:pt idx="564">
                  <c:v/>
                </c:pt>
                <c:pt idx="565">
                  <c:v/>
                </c:pt>
                <c:pt idx="566">
                  <c:v/>
                </c:pt>
                <c:pt idx="567">
                  <c:v/>
                </c:pt>
                <c:pt idx="568">
                  <c:v/>
                </c:pt>
                <c:pt idx="569">
                  <c:v/>
                </c:pt>
                <c:pt idx="570">
                  <c:v/>
                </c:pt>
                <c:pt idx="571">
                  <c:v/>
                </c:pt>
                <c:pt idx="572">
                  <c:v/>
                </c:pt>
                <c:pt idx="573">
                  <c:v/>
                </c:pt>
                <c:pt idx="574">
                  <c:v/>
                </c:pt>
                <c:pt idx="575">
                  <c:v/>
                </c:pt>
                <c:pt idx="576">
                  <c:v/>
                </c:pt>
                <c:pt idx="577">
                  <c:v/>
                </c:pt>
                <c:pt idx="578">
                  <c:v/>
                </c:pt>
                <c:pt idx="579">
                  <c:v/>
                </c:pt>
                <c:pt idx="580">
                  <c:v/>
                </c:pt>
                <c:pt idx="581">
                  <c:v/>
                </c:pt>
                <c:pt idx="582">
                  <c:v/>
                </c:pt>
                <c:pt idx="583">
                  <c:v/>
                </c:pt>
                <c:pt idx="584">
                  <c:v/>
                </c:pt>
                <c:pt idx="585">
                  <c:v/>
                </c:pt>
                <c:pt idx="586">
                  <c:v/>
                </c:pt>
                <c:pt idx="587">
                  <c:v/>
                </c:pt>
                <c:pt idx="588">
                  <c:v/>
                </c:pt>
                <c:pt idx="589">
                  <c:v/>
                </c:pt>
                <c:pt idx="590">
                  <c:v/>
                </c:pt>
                <c:pt idx="591">
                  <c:v/>
                </c:pt>
                <c:pt idx="592">
                  <c:v/>
                </c:pt>
                <c:pt idx="593">
                  <c:v/>
                </c:pt>
                <c:pt idx="594">
                  <c:v/>
                </c:pt>
                <c:pt idx="595">
                  <c:v/>
                </c:pt>
                <c:pt idx="596">
                  <c:v/>
                </c:pt>
                <c:pt idx="597">
                  <c:v/>
                </c:pt>
                <c:pt idx="598">
                  <c:v/>
                </c:pt>
                <c:pt idx="599">
                  <c:v/>
                </c:pt>
              </c:numCache>
            </c:numRef>
          </c:val>
        </c:ser>
        <c:ser>
          <c:idx val="3"/>
          <c:order val="3"/>
          <c:tx>
            <c:strRef>
              <c:f>Tournoi!$AJ$1</c:f>
              <c:strCache>
                <c:ptCount val="1"/>
                <c:pt idx="0">
                  <c:v>Res4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Pos val="outEnd"/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Tournoi!$A$2:$AF$601</c:f>
              <c:strCache>
                <c:ptCount val="1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/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  <c:pt idx="170">
                  <c:v/>
                </c:pt>
                <c:pt idx="171">
                  <c:v/>
                </c:pt>
                <c:pt idx="172">
                  <c:v/>
                </c:pt>
                <c:pt idx="173">
                  <c:v/>
                </c:pt>
                <c:pt idx="174">
                  <c:v/>
                </c:pt>
                <c:pt idx="175">
                  <c:v/>
                </c:pt>
                <c:pt idx="176">
                  <c:v/>
                </c:pt>
                <c:pt idx="177">
                  <c:v/>
                </c:pt>
                <c:pt idx="178">
                  <c:v/>
                </c:pt>
                <c:pt idx="179">
                  <c:v/>
                </c:pt>
                <c:pt idx="180">
                  <c:v/>
                </c:pt>
                <c:pt idx="181">
                  <c:v/>
                </c:pt>
                <c:pt idx="182">
                  <c:v/>
                </c:pt>
                <c:pt idx="183">
                  <c:v/>
                </c:pt>
                <c:pt idx="184">
                  <c:v/>
                </c:pt>
                <c:pt idx="185">
                  <c:v/>
                </c:pt>
                <c:pt idx="186">
                  <c:v/>
                </c:pt>
                <c:pt idx="187">
                  <c:v/>
                </c:pt>
                <c:pt idx="188">
                  <c:v/>
                </c:pt>
                <c:pt idx="189">
                  <c:v/>
                </c:pt>
                <c:pt idx="190">
                  <c:v/>
                </c:pt>
                <c:pt idx="191">
                  <c:v/>
                </c:pt>
                <c:pt idx="192">
                  <c:v/>
                </c:pt>
                <c:pt idx="193">
                  <c:v/>
                </c:pt>
                <c:pt idx="194">
                  <c:v/>
                </c:pt>
                <c:pt idx="195">
                  <c:v/>
                </c:pt>
                <c:pt idx="196">
                  <c:v/>
                </c:pt>
                <c:pt idx="197">
                  <c:v/>
                </c:pt>
                <c:pt idx="198">
                  <c:v/>
                </c:pt>
                <c:pt idx="199">
                  <c:v/>
                </c:pt>
                <c:pt idx="200">
                  <c:v/>
                </c:pt>
                <c:pt idx="201">
                  <c:v/>
                </c:pt>
                <c:pt idx="202">
                  <c:v/>
                </c:pt>
                <c:pt idx="203">
                  <c:v/>
                </c:pt>
                <c:pt idx="204">
                  <c:v/>
                </c:pt>
                <c:pt idx="205">
                  <c:v/>
                </c:pt>
                <c:pt idx="206">
                  <c:v/>
                </c:pt>
                <c:pt idx="207">
                  <c:v/>
                </c:pt>
                <c:pt idx="208">
                  <c:v/>
                </c:pt>
                <c:pt idx="209">
                  <c:v/>
                </c:pt>
                <c:pt idx="210">
                  <c:v/>
                </c:pt>
                <c:pt idx="211">
                  <c:v/>
                </c:pt>
                <c:pt idx="212">
                  <c:v/>
                </c:pt>
                <c:pt idx="213">
                  <c:v/>
                </c:pt>
                <c:pt idx="214">
                  <c:v/>
                </c:pt>
                <c:pt idx="215">
                  <c:v/>
                </c:pt>
                <c:pt idx="216">
                  <c:v/>
                </c:pt>
                <c:pt idx="217">
                  <c:v/>
                </c:pt>
                <c:pt idx="218">
                  <c:v/>
                </c:pt>
                <c:pt idx="219">
                  <c:v/>
                </c:pt>
                <c:pt idx="220">
                  <c:v/>
                </c:pt>
                <c:pt idx="221">
                  <c:v/>
                </c:pt>
                <c:pt idx="222">
                  <c:v/>
                </c:pt>
                <c:pt idx="223">
                  <c:v/>
                </c:pt>
                <c:pt idx="224">
                  <c:v/>
                </c:pt>
                <c:pt idx="225">
                  <c:v/>
                </c:pt>
                <c:pt idx="226">
                  <c:v/>
                </c:pt>
                <c:pt idx="227">
                  <c:v/>
                </c:pt>
                <c:pt idx="228">
                  <c:v/>
                </c:pt>
                <c:pt idx="229">
                  <c:v/>
                </c:pt>
                <c:pt idx="230">
                  <c:v/>
                </c:pt>
                <c:pt idx="231">
                  <c:v/>
                </c:pt>
                <c:pt idx="232">
                  <c:v/>
                </c:pt>
                <c:pt idx="233">
                  <c:v/>
                </c:pt>
                <c:pt idx="234">
                  <c:v/>
                </c:pt>
                <c:pt idx="235">
                  <c:v/>
                </c:pt>
                <c:pt idx="236">
                  <c:v/>
                </c:pt>
                <c:pt idx="237">
                  <c:v/>
                </c:pt>
                <c:pt idx="238">
                  <c:v/>
                </c:pt>
                <c:pt idx="239">
                  <c:v/>
                </c:pt>
                <c:pt idx="240">
                  <c:v/>
                </c:pt>
                <c:pt idx="241">
                  <c:v/>
                </c:pt>
                <c:pt idx="242">
                  <c:v/>
                </c:pt>
                <c:pt idx="243">
                  <c:v/>
                </c:pt>
                <c:pt idx="244">
                  <c:v/>
                </c:pt>
                <c:pt idx="245">
                  <c:v/>
                </c:pt>
                <c:pt idx="246">
                  <c:v/>
                </c:pt>
                <c:pt idx="247">
                  <c:v/>
                </c:pt>
                <c:pt idx="248">
                  <c:v/>
                </c:pt>
                <c:pt idx="249">
                  <c:v/>
                </c:pt>
                <c:pt idx="250">
                  <c:v/>
                </c:pt>
                <c:pt idx="251">
                  <c:v/>
                </c:pt>
                <c:pt idx="252">
                  <c:v/>
                </c:pt>
                <c:pt idx="253">
                  <c:v/>
                </c:pt>
                <c:pt idx="254">
                  <c:v/>
                </c:pt>
                <c:pt idx="255">
                  <c:v/>
                </c:pt>
                <c:pt idx="256">
                  <c:v/>
                </c:pt>
                <c:pt idx="257">
                  <c:v/>
                </c:pt>
                <c:pt idx="258">
                  <c:v/>
                </c:pt>
                <c:pt idx="259">
                  <c:v/>
                </c:pt>
                <c:pt idx="260">
                  <c:v/>
                </c:pt>
                <c:pt idx="261">
                  <c:v/>
                </c:pt>
                <c:pt idx="262">
                  <c:v/>
                </c:pt>
                <c:pt idx="263">
                  <c:v/>
                </c:pt>
                <c:pt idx="264">
                  <c:v/>
                </c:pt>
                <c:pt idx="265">
                  <c:v/>
                </c:pt>
                <c:pt idx="266">
                  <c:v/>
                </c:pt>
                <c:pt idx="267">
                  <c:v/>
                </c:pt>
                <c:pt idx="268">
                  <c:v/>
                </c:pt>
                <c:pt idx="269">
                  <c:v/>
                </c:pt>
                <c:pt idx="270">
                  <c:v/>
                </c:pt>
                <c:pt idx="271">
                  <c:v/>
                </c:pt>
                <c:pt idx="272">
                  <c:v/>
                </c:pt>
                <c:pt idx="273">
                  <c:v/>
                </c:pt>
                <c:pt idx="274">
                  <c:v/>
                </c:pt>
                <c:pt idx="275">
                  <c:v/>
                </c:pt>
                <c:pt idx="276">
                  <c:v/>
                </c:pt>
                <c:pt idx="277">
                  <c:v/>
                </c:pt>
                <c:pt idx="278">
                  <c:v/>
                </c:pt>
                <c:pt idx="279">
                  <c:v/>
                </c:pt>
                <c:pt idx="280">
                  <c:v/>
                </c:pt>
                <c:pt idx="281">
                  <c:v/>
                </c:pt>
                <c:pt idx="282">
                  <c:v/>
                </c:pt>
                <c:pt idx="283">
                  <c:v/>
                </c:pt>
                <c:pt idx="284">
                  <c:v/>
                </c:pt>
                <c:pt idx="285">
                  <c:v/>
                </c:pt>
                <c:pt idx="286">
                  <c:v/>
                </c:pt>
                <c:pt idx="287">
                  <c:v/>
                </c:pt>
                <c:pt idx="288">
                  <c:v/>
                </c:pt>
                <c:pt idx="289">
                  <c:v/>
                </c:pt>
                <c:pt idx="290">
                  <c:v/>
                </c:pt>
                <c:pt idx="291">
                  <c:v/>
                </c:pt>
                <c:pt idx="292">
                  <c:v/>
                </c:pt>
                <c:pt idx="293">
                  <c:v/>
                </c:pt>
                <c:pt idx="294">
                  <c:v/>
                </c:pt>
                <c:pt idx="295">
                  <c:v/>
                </c:pt>
                <c:pt idx="296">
                  <c:v/>
                </c:pt>
                <c:pt idx="297">
                  <c:v/>
                </c:pt>
                <c:pt idx="298">
                  <c:v/>
                </c:pt>
                <c:pt idx="299">
                  <c:v/>
                </c:pt>
                <c:pt idx="300">
                  <c:v/>
                </c:pt>
                <c:pt idx="301">
                  <c:v/>
                </c:pt>
                <c:pt idx="302">
                  <c:v/>
                </c:pt>
                <c:pt idx="303">
                  <c:v/>
                </c:pt>
                <c:pt idx="304">
                  <c:v/>
                </c:pt>
                <c:pt idx="305">
                  <c:v/>
                </c:pt>
                <c:pt idx="306">
                  <c:v/>
                </c:pt>
                <c:pt idx="307">
                  <c:v/>
                </c:pt>
                <c:pt idx="308">
                  <c:v/>
                </c:pt>
                <c:pt idx="309">
                  <c:v/>
                </c:pt>
                <c:pt idx="310">
                  <c:v/>
                </c:pt>
                <c:pt idx="311">
                  <c:v/>
                </c:pt>
                <c:pt idx="312">
                  <c:v/>
                </c:pt>
                <c:pt idx="313">
                  <c:v/>
                </c:pt>
                <c:pt idx="314">
                  <c:v/>
                </c:pt>
                <c:pt idx="315">
                  <c:v/>
                </c:pt>
                <c:pt idx="316">
                  <c:v/>
                </c:pt>
                <c:pt idx="317">
                  <c:v/>
                </c:pt>
                <c:pt idx="318">
                  <c:v/>
                </c:pt>
                <c:pt idx="319">
                  <c:v/>
                </c:pt>
                <c:pt idx="320">
                  <c:v/>
                </c:pt>
                <c:pt idx="321">
                  <c:v/>
                </c:pt>
                <c:pt idx="322">
                  <c:v/>
                </c:pt>
                <c:pt idx="323">
                  <c:v/>
                </c:pt>
                <c:pt idx="324">
                  <c:v/>
                </c:pt>
                <c:pt idx="325">
                  <c:v/>
                </c:pt>
                <c:pt idx="326">
                  <c:v/>
                </c:pt>
                <c:pt idx="327">
                  <c:v/>
                </c:pt>
                <c:pt idx="328">
                  <c:v/>
                </c:pt>
                <c:pt idx="329">
                  <c:v/>
                </c:pt>
                <c:pt idx="330">
                  <c:v/>
                </c:pt>
                <c:pt idx="331">
                  <c:v/>
                </c:pt>
                <c:pt idx="332">
                  <c:v/>
                </c:pt>
                <c:pt idx="333">
                  <c:v/>
                </c:pt>
                <c:pt idx="334">
                  <c:v/>
                </c:pt>
                <c:pt idx="335">
                  <c:v/>
                </c:pt>
                <c:pt idx="336">
                  <c:v/>
                </c:pt>
                <c:pt idx="337">
                  <c:v/>
                </c:pt>
                <c:pt idx="338">
                  <c:v/>
                </c:pt>
                <c:pt idx="339">
                  <c:v/>
                </c:pt>
                <c:pt idx="340">
                  <c:v/>
                </c:pt>
                <c:pt idx="341">
                  <c:v/>
                </c:pt>
                <c:pt idx="342">
                  <c:v/>
                </c:pt>
                <c:pt idx="343">
                  <c:v/>
                </c:pt>
                <c:pt idx="344">
                  <c:v/>
                </c:pt>
                <c:pt idx="345">
                  <c:v/>
                </c:pt>
                <c:pt idx="346">
                  <c:v/>
                </c:pt>
                <c:pt idx="347">
                  <c:v/>
                </c:pt>
                <c:pt idx="348">
                  <c:v/>
                </c:pt>
                <c:pt idx="349">
                  <c:v/>
                </c:pt>
                <c:pt idx="350">
                  <c:v/>
                </c:pt>
                <c:pt idx="351">
                  <c:v/>
                </c:pt>
                <c:pt idx="352">
                  <c:v/>
                </c:pt>
                <c:pt idx="353">
                  <c:v/>
                </c:pt>
                <c:pt idx="354">
                  <c:v/>
                </c:pt>
                <c:pt idx="355">
                  <c:v/>
                </c:pt>
                <c:pt idx="356">
                  <c:v/>
                </c:pt>
                <c:pt idx="357">
                  <c:v/>
                </c:pt>
                <c:pt idx="358">
                  <c:v/>
                </c:pt>
                <c:pt idx="359">
                  <c:v/>
                </c:pt>
                <c:pt idx="360">
                  <c:v/>
                </c:pt>
                <c:pt idx="361">
                  <c:v/>
                </c:pt>
                <c:pt idx="362">
                  <c:v/>
                </c:pt>
                <c:pt idx="363">
                  <c:v/>
                </c:pt>
                <c:pt idx="364">
                  <c:v/>
                </c:pt>
                <c:pt idx="365">
                  <c:v/>
                </c:pt>
                <c:pt idx="366">
                  <c:v/>
                </c:pt>
                <c:pt idx="367">
                  <c:v/>
                </c:pt>
                <c:pt idx="368">
                  <c:v/>
                </c:pt>
                <c:pt idx="369">
                  <c:v/>
                </c:pt>
                <c:pt idx="370">
                  <c:v/>
                </c:pt>
                <c:pt idx="371">
                  <c:v/>
                </c:pt>
                <c:pt idx="372">
                  <c:v/>
                </c:pt>
                <c:pt idx="373">
                  <c:v/>
                </c:pt>
                <c:pt idx="374">
                  <c:v/>
                </c:pt>
                <c:pt idx="375">
                  <c:v/>
                </c:pt>
                <c:pt idx="376">
                  <c:v/>
                </c:pt>
                <c:pt idx="377">
                  <c:v/>
                </c:pt>
                <c:pt idx="378">
                  <c:v/>
                </c:pt>
                <c:pt idx="379">
                  <c:v/>
                </c:pt>
                <c:pt idx="380">
                  <c:v/>
                </c:pt>
                <c:pt idx="381">
                  <c:v/>
                </c:pt>
                <c:pt idx="382">
                  <c:v/>
                </c:pt>
                <c:pt idx="383">
                  <c:v/>
                </c:pt>
                <c:pt idx="384">
                  <c:v/>
                </c:pt>
                <c:pt idx="385">
                  <c:v/>
                </c:pt>
                <c:pt idx="386">
                  <c:v/>
                </c:pt>
                <c:pt idx="387">
                  <c:v/>
                </c:pt>
                <c:pt idx="388">
                  <c:v/>
                </c:pt>
                <c:pt idx="389">
                  <c:v/>
                </c:pt>
                <c:pt idx="390">
                  <c:v/>
                </c:pt>
                <c:pt idx="391">
                  <c:v/>
                </c:pt>
                <c:pt idx="392">
                  <c:v/>
                </c:pt>
                <c:pt idx="393">
                  <c:v/>
                </c:pt>
                <c:pt idx="394">
                  <c:v/>
                </c:pt>
                <c:pt idx="395">
                  <c:v/>
                </c:pt>
                <c:pt idx="396">
                  <c:v/>
                </c:pt>
                <c:pt idx="397">
                  <c:v/>
                </c:pt>
                <c:pt idx="398">
                  <c:v/>
                </c:pt>
                <c:pt idx="399">
                  <c:v/>
                </c:pt>
                <c:pt idx="400">
                  <c:v/>
                </c:pt>
                <c:pt idx="401">
                  <c:v/>
                </c:pt>
                <c:pt idx="402">
                  <c:v/>
                </c:pt>
                <c:pt idx="403">
                  <c:v/>
                </c:pt>
                <c:pt idx="404">
                  <c:v/>
                </c:pt>
                <c:pt idx="405">
                  <c:v/>
                </c:pt>
                <c:pt idx="406">
                  <c:v/>
                </c:pt>
                <c:pt idx="407">
                  <c:v/>
                </c:pt>
                <c:pt idx="408">
                  <c:v/>
                </c:pt>
                <c:pt idx="409">
                  <c:v/>
                </c:pt>
                <c:pt idx="410">
                  <c:v/>
                </c:pt>
                <c:pt idx="411">
                  <c:v/>
                </c:pt>
                <c:pt idx="412">
                  <c:v/>
                </c:pt>
                <c:pt idx="413">
                  <c:v/>
                </c:pt>
                <c:pt idx="414">
                  <c:v/>
                </c:pt>
                <c:pt idx="415">
                  <c:v/>
                </c:pt>
                <c:pt idx="416">
                  <c:v/>
                </c:pt>
                <c:pt idx="417">
                  <c:v/>
                </c:pt>
                <c:pt idx="418">
                  <c:v/>
                </c:pt>
                <c:pt idx="419">
                  <c:v/>
                </c:pt>
                <c:pt idx="420">
                  <c:v/>
                </c:pt>
                <c:pt idx="421">
                  <c:v/>
                </c:pt>
                <c:pt idx="422">
                  <c:v/>
                </c:pt>
                <c:pt idx="423">
                  <c:v/>
                </c:pt>
                <c:pt idx="424">
                  <c:v/>
                </c:pt>
                <c:pt idx="425">
                  <c:v/>
                </c:pt>
                <c:pt idx="426">
                  <c:v/>
                </c:pt>
                <c:pt idx="427">
                  <c:v/>
                </c:pt>
                <c:pt idx="428">
                  <c:v/>
                </c:pt>
                <c:pt idx="429">
                  <c:v/>
                </c:pt>
                <c:pt idx="430">
                  <c:v/>
                </c:pt>
                <c:pt idx="431">
                  <c:v/>
                </c:pt>
                <c:pt idx="432">
                  <c:v/>
                </c:pt>
                <c:pt idx="433">
                  <c:v/>
                </c:pt>
                <c:pt idx="434">
                  <c:v/>
                </c:pt>
                <c:pt idx="435">
                  <c:v/>
                </c:pt>
                <c:pt idx="436">
                  <c:v/>
                </c:pt>
                <c:pt idx="437">
                  <c:v/>
                </c:pt>
                <c:pt idx="438">
                  <c:v/>
                </c:pt>
                <c:pt idx="439">
                  <c:v/>
                </c:pt>
                <c:pt idx="440">
                  <c:v/>
                </c:pt>
                <c:pt idx="441">
                  <c:v/>
                </c:pt>
                <c:pt idx="442">
                  <c:v/>
                </c:pt>
                <c:pt idx="443">
                  <c:v/>
                </c:pt>
                <c:pt idx="444">
                  <c:v/>
                </c:pt>
                <c:pt idx="445">
                  <c:v/>
                </c:pt>
                <c:pt idx="446">
                  <c:v/>
                </c:pt>
                <c:pt idx="447">
                  <c:v/>
                </c:pt>
                <c:pt idx="448">
                  <c:v/>
                </c:pt>
                <c:pt idx="449">
                  <c:v/>
                </c:pt>
                <c:pt idx="450">
                  <c:v/>
                </c:pt>
                <c:pt idx="451">
                  <c:v/>
                </c:pt>
                <c:pt idx="452">
                  <c:v/>
                </c:pt>
                <c:pt idx="453">
                  <c:v/>
                </c:pt>
                <c:pt idx="454">
                  <c:v/>
                </c:pt>
                <c:pt idx="455">
                  <c:v/>
                </c:pt>
                <c:pt idx="456">
                  <c:v/>
                </c:pt>
                <c:pt idx="457">
                  <c:v/>
                </c:pt>
                <c:pt idx="458">
                  <c:v/>
                </c:pt>
                <c:pt idx="459">
                  <c:v/>
                </c:pt>
                <c:pt idx="460">
                  <c:v/>
                </c:pt>
                <c:pt idx="461">
                  <c:v/>
                </c:pt>
                <c:pt idx="462">
                  <c:v/>
                </c:pt>
                <c:pt idx="463">
                  <c:v/>
                </c:pt>
                <c:pt idx="464">
                  <c:v/>
                </c:pt>
                <c:pt idx="465">
                  <c:v/>
                </c:pt>
                <c:pt idx="466">
                  <c:v/>
                </c:pt>
                <c:pt idx="467">
                  <c:v/>
                </c:pt>
                <c:pt idx="468">
                  <c:v/>
                </c:pt>
                <c:pt idx="469">
                  <c:v/>
                </c:pt>
                <c:pt idx="470">
                  <c:v/>
                </c:pt>
                <c:pt idx="471">
                  <c:v/>
                </c:pt>
                <c:pt idx="472">
                  <c:v/>
                </c:pt>
                <c:pt idx="473">
                  <c:v/>
                </c:pt>
                <c:pt idx="474">
                  <c:v/>
                </c:pt>
                <c:pt idx="475">
                  <c:v/>
                </c:pt>
                <c:pt idx="476">
                  <c:v/>
                </c:pt>
                <c:pt idx="477">
                  <c:v/>
                </c:pt>
                <c:pt idx="478">
                  <c:v/>
                </c:pt>
                <c:pt idx="479">
                  <c:v/>
                </c:pt>
                <c:pt idx="480">
                  <c:v/>
                </c:pt>
                <c:pt idx="481">
                  <c:v/>
                </c:pt>
                <c:pt idx="482">
                  <c:v/>
                </c:pt>
                <c:pt idx="483">
                  <c:v/>
                </c:pt>
                <c:pt idx="484">
                  <c:v/>
                </c:pt>
                <c:pt idx="485">
                  <c:v/>
                </c:pt>
                <c:pt idx="486">
                  <c:v/>
                </c:pt>
                <c:pt idx="487">
                  <c:v/>
                </c:pt>
                <c:pt idx="488">
                  <c:v/>
                </c:pt>
                <c:pt idx="489">
                  <c:v/>
                </c:pt>
                <c:pt idx="490">
                  <c:v/>
                </c:pt>
                <c:pt idx="491">
                  <c:v/>
                </c:pt>
                <c:pt idx="492">
                  <c:v/>
                </c:pt>
                <c:pt idx="493">
                  <c:v/>
                </c:pt>
                <c:pt idx="494">
                  <c:v/>
                </c:pt>
                <c:pt idx="495">
                  <c:v/>
                </c:pt>
                <c:pt idx="496">
                  <c:v/>
                </c:pt>
                <c:pt idx="497">
                  <c:v/>
                </c:pt>
                <c:pt idx="498">
                  <c:v/>
                </c:pt>
                <c:pt idx="499">
                  <c:v/>
                </c:pt>
                <c:pt idx="500">
                  <c:v/>
                </c:pt>
                <c:pt idx="501">
                  <c:v/>
                </c:pt>
                <c:pt idx="502">
                  <c:v/>
                </c:pt>
                <c:pt idx="503">
                  <c:v/>
                </c:pt>
                <c:pt idx="504">
                  <c:v/>
                </c:pt>
                <c:pt idx="505">
                  <c:v/>
                </c:pt>
                <c:pt idx="506">
                  <c:v/>
                </c:pt>
                <c:pt idx="507">
                  <c:v/>
                </c:pt>
                <c:pt idx="508">
                  <c:v/>
                </c:pt>
                <c:pt idx="509">
                  <c:v/>
                </c:pt>
                <c:pt idx="510">
                  <c:v/>
                </c:pt>
                <c:pt idx="511">
                  <c:v/>
                </c:pt>
                <c:pt idx="512">
                  <c:v/>
                </c:pt>
                <c:pt idx="513">
                  <c:v/>
                </c:pt>
                <c:pt idx="514">
                  <c:v/>
                </c:pt>
                <c:pt idx="515">
                  <c:v/>
                </c:pt>
                <c:pt idx="516">
                  <c:v/>
                </c:pt>
                <c:pt idx="517">
                  <c:v/>
                </c:pt>
                <c:pt idx="518">
                  <c:v/>
                </c:pt>
                <c:pt idx="519">
                  <c:v/>
                </c:pt>
                <c:pt idx="520">
                  <c:v/>
                </c:pt>
                <c:pt idx="521">
                  <c:v/>
                </c:pt>
                <c:pt idx="522">
                  <c:v/>
                </c:pt>
                <c:pt idx="523">
                  <c:v/>
                </c:pt>
                <c:pt idx="524">
                  <c:v/>
                </c:pt>
                <c:pt idx="525">
                  <c:v/>
                </c:pt>
                <c:pt idx="526">
                  <c:v/>
                </c:pt>
                <c:pt idx="527">
                  <c:v/>
                </c:pt>
                <c:pt idx="528">
                  <c:v/>
                </c:pt>
                <c:pt idx="529">
                  <c:v/>
                </c:pt>
                <c:pt idx="530">
                  <c:v/>
                </c:pt>
                <c:pt idx="531">
                  <c:v/>
                </c:pt>
                <c:pt idx="532">
                  <c:v/>
                </c:pt>
                <c:pt idx="533">
                  <c:v/>
                </c:pt>
                <c:pt idx="534">
                  <c:v/>
                </c:pt>
                <c:pt idx="535">
                  <c:v/>
                </c:pt>
                <c:pt idx="536">
                  <c:v/>
                </c:pt>
                <c:pt idx="537">
                  <c:v/>
                </c:pt>
                <c:pt idx="538">
                  <c:v/>
                </c:pt>
                <c:pt idx="539">
                  <c:v/>
                </c:pt>
                <c:pt idx="540">
                  <c:v/>
                </c:pt>
                <c:pt idx="541">
                  <c:v/>
                </c:pt>
                <c:pt idx="542">
                  <c:v/>
                </c:pt>
                <c:pt idx="543">
                  <c:v/>
                </c:pt>
                <c:pt idx="544">
                  <c:v/>
                </c:pt>
                <c:pt idx="545">
                  <c:v/>
                </c:pt>
                <c:pt idx="546">
                  <c:v/>
                </c:pt>
                <c:pt idx="547">
                  <c:v/>
                </c:pt>
                <c:pt idx="548">
                  <c:v/>
                </c:pt>
                <c:pt idx="549">
                  <c:v/>
                </c:pt>
                <c:pt idx="550">
                  <c:v/>
                </c:pt>
                <c:pt idx="551">
                  <c:v/>
                </c:pt>
                <c:pt idx="552">
                  <c:v/>
                </c:pt>
                <c:pt idx="553">
                  <c:v/>
                </c:pt>
                <c:pt idx="554">
                  <c:v/>
                </c:pt>
                <c:pt idx="555">
                  <c:v/>
                </c:pt>
                <c:pt idx="556">
                  <c:v/>
                </c:pt>
                <c:pt idx="557">
                  <c:v/>
                </c:pt>
                <c:pt idx="558">
                  <c:v/>
                </c:pt>
                <c:pt idx="559">
                  <c:v/>
                </c:pt>
                <c:pt idx="560">
                  <c:v/>
                </c:pt>
                <c:pt idx="561">
                  <c:v/>
                </c:pt>
                <c:pt idx="562">
                  <c:v/>
                </c:pt>
                <c:pt idx="563">
                  <c:v/>
                </c:pt>
                <c:pt idx="564">
                  <c:v/>
                </c:pt>
                <c:pt idx="565">
                  <c:v/>
                </c:pt>
                <c:pt idx="566">
                  <c:v/>
                </c:pt>
                <c:pt idx="567">
                  <c:v/>
                </c:pt>
                <c:pt idx="568">
                  <c:v/>
                </c:pt>
                <c:pt idx="569">
                  <c:v/>
                </c:pt>
                <c:pt idx="570">
                  <c:v/>
                </c:pt>
                <c:pt idx="571">
                  <c:v/>
                </c:pt>
                <c:pt idx="572">
                  <c:v/>
                </c:pt>
                <c:pt idx="573">
                  <c:v/>
                </c:pt>
                <c:pt idx="574">
                  <c:v/>
                </c:pt>
                <c:pt idx="575">
                  <c:v/>
                </c:pt>
                <c:pt idx="576">
                  <c:v/>
                </c:pt>
                <c:pt idx="577">
                  <c:v/>
                </c:pt>
                <c:pt idx="578">
                  <c:v/>
                </c:pt>
                <c:pt idx="579">
                  <c:v/>
                </c:pt>
                <c:pt idx="580">
                  <c:v/>
                </c:pt>
                <c:pt idx="581">
                  <c:v/>
                </c:pt>
                <c:pt idx="582">
                  <c:v/>
                </c:pt>
                <c:pt idx="583">
                  <c:v/>
                </c:pt>
                <c:pt idx="584">
                  <c:v/>
                </c:pt>
                <c:pt idx="585">
                  <c:v/>
                </c:pt>
                <c:pt idx="586">
                  <c:v/>
                </c:pt>
                <c:pt idx="587">
                  <c:v/>
                </c:pt>
                <c:pt idx="588">
                  <c:v/>
                </c:pt>
                <c:pt idx="589">
                  <c:v/>
                </c:pt>
                <c:pt idx="590">
                  <c:v/>
                </c:pt>
                <c:pt idx="591">
                  <c:v/>
                </c:pt>
                <c:pt idx="592">
                  <c:v/>
                </c:pt>
                <c:pt idx="593">
                  <c:v/>
                </c:pt>
                <c:pt idx="594">
                  <c:v/>
                </c:pt>
                <c:pt idx="595">
                  <c:v/>
                </c:pt>
                <c:pt idx="596">
                  <c:v/>
                </c:pt>
                <c:pt idx="597">
                  <c:v/>
                </c:pt>
                <c:pt idx="598">
                  <c:v/>
                </c:pt>
                <c:pt idx="599">
                  <c:v/>
                </c:pt>
                <c:pt idx="600">
                  <c:v>6</c:v>
                </c:pt>
                <c:pt idx="601">
                  <c:v>72</c:v>
                </c:pt>
                <c:pt idx="602">
                  <c:v>1</c:v>
                </c:pt>
                <c:pt idx="603">
                  <c:v>21</c:v>
                </c:pt>
                <c:pt idx="604">
                  <c:v>13</c:v>
                </c:pt>
                <c:pt idx="605">
                  <c:v>7</c:v>
                </c:pt>
                <c:pt idx="606">
                  <c:v>2</c:v>
                </c:pt>
                <c:pt idx="607">
                  <c:v>20</c:v>
                </c:pt>
                <c:pt idx="608">
                  <c:v>37</c:v>
                </c:pt>
                <c:pt idx="609">
                  <c:v>137</c:v>
                </c:pt>
                <c:pt idx="610">
                  <c:v>35</c:v>
                </c:pt>
                <c:pt idx="611">
                  <c:v>76</c:v>
                </c:pt>
                <c:pt idx="612">
                  <c:v>118</c:v>
                </c:pt>
                <c:pt idx="613">
                  <c:v>108</c:v>
                </c:pt>
                <c:pt idx="614">
                  <c:v>59</c:v>
                </c:pt>
                <c:pt idx="615">
                  <c:v>95</c:v>
                </c:pt>
                <c:pt idx="616">
                  <c:v>80</c:v>
                </c:pt>
                <c:pt idx="617">
                  <c:v>9</c:v>
                </c:pt>
                <c:pt idx="618">
                  <c:v>4</c:v>
                </c:pt>
                <c:pt idx="619">
                  <c:v>63</c:v>
                </c:pt>
                <c:pt idx="620">
                  <c:v>26</c:v>
                </c:pt>
                <c:pt idx="621">
                  <c:v>55</c:v>
                </c:pt>
                <c:pt idx="622">
                  <c:v>167</c:v>
                </c:pt>
                <c:pt idx="623">
                  <c:v>134</c:v>
                </c:pt>
                <c:pt idx="624">
                  <c:v>180</c:v>
                </c:pt>
                <c:pt idx="625">
                  <c:v>61</c:v>
                </c:pt>
                <c:pt idx="626">
                  <c:v>186</c:v>
                </c:pt>
                <c:pt idx="627">
                  <c:v>75</c:v>
                </c:pt>
                <c:pt idx="628">
                  <c:v>109</c:v>
                </c:pt>
                <c:pt idx="629">
                  <c:v>110</c:v>
                </c:pt>
                <c:pt idx="630">
                  <c:v>154</c:v>
                </c:pt>
                <c:pt idx="631">
                  <c:v>107</c:v>
                </c:pt>
                <c:pt idx="632">
                  <c:v>62</c:v>
                </c:pt>
                <c:pt idx="633">
                  <c:v>34</c:v>
                </c:pt>
                <c:pt idx="634">
                  <c:v>159</c:v>
                </c:pt>
                <c:pt idx="635">
                  <c:v>86</c:v>
                </c:pt>
                <c:pt idx="636">
                  <c:v>106</c:v>
                </c:pt>
                <c:pt idx="637">
                  <c:v>125</c:v>
                </c:pt>
                <c:pt idx="638">
                  <c:v>41</c:v>
                </c:pt>
                <c:pt idx="639">
                  <c:v>38</c:v>
                </c:pt>
                <c:pt idx="640">
                  <c:v>18</c:v>
                </c:pt>
                <c:pt idx="641">
                  <c:v>24</c:v>
                </c:pt>
                <c:pt idx="642">
                  <c:v>11</c:v>
                </c:pt>
                <c:pt idx="643">
                  <c:v>198</c:v>
                </c:pt>
                <c:pt idx="644">
                  <c:v>36</c:v>
                </c:pt>
                <c:pt idx="645">
                  <c:v>29</c:v>
                </c:pt>
                <c:pt idx="646">
                  <c:v>31</c:v>
                </c:pt>
                <c:pt idx="647">
                  <c:v>153</c:v>
                </c:pt>
                <c:pt idx="648">
                  <c:v>220</c:v>
                </c:pt>
                <c:pt idx="649">
                  <c:v>60</c:v>
                </c:pt>
                <c:pt idx="650">
                  <c:v>39</c:v>
                </c:pt>
                <c:pt idx="651">
                  <c:v>123</c:v>
                </c:pt>
                <c:pt idx="652">
                  <c:v>66</c:v>
                </c:pt>
                <c:pt idx="653">
                  <c:v>216</c:v>
                </c:pt>
                <c:pt idx="654">
                  <c:v>46</c:v>
                </c:pt>
                <c:pt idx="655">
                  <c:v>228</c:v>
                </c:pt>
                <c:pt idx="656">
                  <c:v>28</c:v>
                </c:pt>
                <c:pt idx="657">
                  <c:v>52</c:v>
                </c:pt>
                <c:pt idx="658">
                  <c:v>194</c:v>
                </c:pt>
                <c:pt idx="659">
                  <c:v>49</c:v>
                </c:pt>
                <c:pt idx="660">
                  <c:v>5</c:v>
                </c:pt>
                <c:pt idx="661">
                  <c:v>246</c:v>
                </c:pt>
                <c:pt idx="662">
                  <c:v>8</c:v>
                </c:pt>
                <c:pt idx="663">
                  <c:v>248</c:v>
                </c:pt>
                <c:pt idx="664">
                  <c:v>43</c:v>
                </c:pt>
                <c:pt idx="665">
                  <c:v>33</c:v>
                </c:pt>
                <c:pt idx="666">
                  <c:v>17</c:v>
                </c:pt>
                <c:pt idx="667">
                  <c:v>42</c:v>
                </c:pt>
                <c:pt idx="668">
                  <c:v>234</c:v>
                </c:pt>
                <c:pt idx="669">
                  <c:v>156</c:v>
                </c:pt>
                <c:pt idx="670">
                  <c:v>270</c:v>
                </c:pt>
                <c:pt idx="671">
                  <c:v>247</c:v>
                </c:pt>
                <c:pt idx="672">
                  <c:v>278</c:v>
                </c:pt>
                <c:pt idx="673">
                  <c:v>281</c:v>
                </c:pt>
                <c:pt idx="674">
                  <c:v>99</c:v>
                </c:pt>
                <c:pt idx="675">
                  <c:v>284</c:v>
                </c:pt>
                <c:pt idx="676">
                  <c:v>130</c:v>
                </c:pt>
                <c:pt idx="677">
                  <c:v>16</c:v>
                </c:pt>
                <c:pt idx="678">
                  <c:v>119</c:v>
                </c:pt>
                <c:pt idx="679">
                  <c:v>290</c:v>
                </c:pt>
                <c:pt idx="680">
                  <c:v>301</c:v>
                </c:pt>
                <c:pt idx="681">
                  <c:v>319</c:v>
                </c:pt>
                <c:pt idx="682">
                  <c:v>321</c:v>
                </c:pt>
                <c:pt idx="683">
                  <c:v>87</c:v>
                </c:pt>
                <c:pt idx="684">
                  <c:v>100</c:v>
                </c:pt>
                <c:pt idx="685">
                  <c:v>133</c:v>
                </c:pt>
                <c:pt idx="686">
                  <c:v>208</c:v>
                </c:pt>
                <c:pt idx="687">
                  <c:v>73</c:v>
                </c:pt>
                <c:pt idx="688">
                  <c:v>143</c:v>
                </c:pt>
                <c:pt idx="689">
                  <c:v>227</c:v>
                </c:pt>
                <c:pt idx="690">
                  <c:v>193</c:v>
                </c:pt>
                <c:pt idx="691">
                  <c:v>332</c:v>
                </c:pt>
                <c:pt idx="692">
                  <c:v>131</c:v>
                </c:pt>
                <c:pt idx="693">
                  <c:v>150</c:v>
                </c:pt>
                <c:pt idx="694">
                  <c:v>85</c:v>
                </c:pt>
                <c:pt idx="695">
                  <c:v>333</c:v>
                </c:pt>
                <c:pt idx="696">
                  <c:v>334</c:v>
                </c:pt>
                <c:pt idx="697">
                  <c:v>67</c:v>
                </c:pt>
                <c:pt idx="698">
                  <c:v>254</c:v>
                </c:pt>
                <c:pt idx="699">
                  <c:v>249</c:v>
                </c:pt>
                <c:pt idx="700">
                  <c:v>343</c:v>
                </c:pt>
                <c:pt idx="701">
                  <c:v>357</c:v>
                </c:pt>
                <c:pt idx="702">
                  <c:v>148</c:v>
                </c:pt>
                <c:pt idx="703">
                  <c:v>286</c:v>
                </c:pt>
                <c:pt idx="704">
                  <c:v>223</c:v>
                </c:pt>
                <c:pt idx="705">
                  <c:v>53</c:v>
                </c:pt>
                <c:pt idx="706">
                  <c:v>374</c:v>
                </c:pt>
                <c:pt idx="707">
                  <c:v>98</c:v>
                </c:pt>
                <c:pt idx="708">
                  <c:v>389</c:v>
                </c:pt>
                <c:pt idx="709">
                  <c:v>390</c:v>
                </c:pt>
                <c:pt idx="710">
                  <c:v>328</c:v>
                </c:pt>
                <c:pt idx="711">
                  <c:v>44</c:v>
                </c:pt>
                <c:pt idx="712">
                  <c:v>57</c:v>
                </c:pt>
                <c:pt idx="713">
                  <c:v>392</c:v>
                </c:pt>
                <c:pt idx="714">
                  <c:v>160</c:v>
                </c:pt>
                <c:pt idx="715">
                  <c:v>394</c:v>
                </c:pt>
                <c:pt idx="716">
                  <c:v>30</c:v>
                </c:pt>
                <c:pt idx="717">
                  <c:v>64</c:v>
                </c:pt>
                <c:pt idx="718">
                  <c:v>379</c:v>
                </c:pt>
                <c:pt idx="719">
                  <c:v>211</c:v>
                </c:pt>
                <c:pt idx="720">
                  <c:v>398</c:v>
                </c:pt>
                <c:pt idx="721">
                  <c:v>326</c:v>
                </c:pt>
                <c:pt idx="722">
                  <c:v>81</c:v>
                </c:pt>
                <c:pt idx="723">
                  <c:v>300</c:v>
                </c:pt>
                <c:pt idx="724">
                  <c:v>209</c:v>
                </c:pt>
                <c:pt idx="725">
                  <c:v>425</c:v>
                </c:pt>
                <c:pt idx="726">
                  <c:v>277</c:v>
                </c:pt>
                <c:pt idx="727">
                  <c:v>305</c:v>
                </c:pt>
                <c:pt idx="728">
                  <c:v>169</c:v>
                </c:pt>
                <c:pt idx="729">
                  <c:v>486</c:v>
                </c:pt>
                <c:pt idx="730">
                  <c:v>487</c:v>
                </c:pt>
                <c:pt idx="731">
                  <c:v>91</c:v>
                </c:pt>
                <c:pt idx="732">
                  <c:v>488</c:v>
                </c:pt>
                <c:pt idx="733">
                  <c:v>514</c:v>
                </c:pt>
                <c:pt idx="734">
                  <c:v>500</c:v>
                </c:pt>
                <c:pt idx="735">
                  <c:v>360</c:v>
                </c:pt>
                <c:pt idx="736">
                  <c:v>232</c:v>
                </c:pt>
                <c:pt idx="737">
                  <c:v>349</c:v>
                </c:pt>
                <c:pt idx="738">
                  <c:v>567</c:v>
                </c:pt>
                <c:pt idx="739">
                  <c:v>568</c:v>
                </c:pt>
                <c:pt idx="740">
                  <c:v>569</c:v>
                </c:pt>
                <c:pt idx="741">
                  <c:v>557</c:v>
                </c:pt>
                <c:pt idx="742">
                  <c:v>510</c:v>
                </c:pt>
                <c:pt idx="743">
                  <c:v>257</c:v>
                </c:pt>
                <c:pt idx="744">
                  <c:v>577</c:v>
                </c:pt>
                <c:pt idx="745">
                  <c:v>352</c:v>
                </c:pt>
                <c:pt idx="746">
                  <c:v>3</c:v>
                </c:pt>
                <c:pt idx="747">
                  <c:v>577</c:v>
                </c:pt>
                <c:pt idx="748">
                  <c:v>577</c:v>
                </c:pt>
                <c:pt idx="749">
                  <c:v>577</c:v>
                </c:pt>
                <c:pt idx="750">
                  <c:v>577</c:v>
                </c:pt>
                <c:pt idx="751">
                  <c:v>577</c:v>
                </c:pt>
                <c:pt idx="752">
                  <c:v>577</c:v>
                </c:pt>
                <c:pt idx="753">
                  <c:v>577</c:v>
                </c:pt>
                <c:pt idx="754">
                  <c:v>577</c:v>
                </c:pt>
                <c:pt idx="755">
                  <c:v>577</c:v>
                </c:pt>
                <c:pt idx="756">
                  <c:v>577</c:v>
                </c:pt>
                <c:pt idx="757">
                  <c:v>577</c:v>
                </c:pt>
                <c:pt idx="758">
                  <c:v>577</c:v>
                </c:pt>
                <c:pt idx="759">
                  <c:v>577</c:v>
                </c:pt>
                <c:pt idx="760">
                  <c:v>577</c:v>
                </c:pt>
                <c:pt idx="761">
                  <c:v>577</c:v>
                </c:pt>
                <c:pt idx="762">
                  <c:v>577</c:v>
                </c:pt>
                <c:pt idx="763">
                  <c:v>577</c:v>
                </c:pt>
                <c:pt idx="764">
                  <c:v>577</c:v>
                </c:pt>
                <c:pt idx="765">
                  <c:v>531</c:v>
                </c:pt>
                <c:pt idx="766">
                  <c:v>479</c:v>
                </c:pt>
                <c:pt idx="767">
                  <c:v>468</c:v>
                </c:pt>
                <c:pt idx="768">
                  <c:v>494</c:v>
                </c:pt>
                <c:pt idx="769">
                  <c:v>378</c:v>
                </c:pt>
                <c:pt idx="770">
                  <c:v>261</c:v>
                </c:pt>
                <c:pt idx="771">
                  <c:v>306</c:v>
                </c:pt>
                <c:pt idx="772">
                  <c:v>435</c:v>
                </c:pt>
                <c:pt idx="773">
                  <c:v>324</c:v>
                </c:pt>
                <c:pt idx="774">
                  <c:v>132</c:v>
                </c:pt>
                <c:pt idx="775">
                  <c:v>535</c:v>
                </c:pt>
                <c:pt idx="776">
                  <c:v>433</c:v>
                </c:pt>
                <c:pt idx="777">
                  <c:v>493</c:v>
                </c:pt>
                <c:pt idx="778">
                  <c:v>412</c:v>
                </c:pt>
                <c:pt idx="779">
                  <c:v>452</c:v>
                </c:pt>
                <c:pt idx="780">
                  <c:v>544</c:v>
                </c:pt>
                <c:pt idx="781">
                  <c:v>414</c:v>
                </c:pt>
                <c:pt idx="782">
                  <c:v>93</c:v>
                </c:pt>
                <c:pt idx="783">
                  <c:v>542</c:v>
                </c:pt>
                <c:pt idx="784">
                  <c:v>497</c:v>
                </c:pt>
                <c:pt idx="785">
                  <c:v>299</c:v>
                </c:pt>
                <c:pt idx="786">
                  <c:v>408</c:v>
                </c:pt>
                <c:pt idx="787">
                  <c:v>240</c:v>
                </c:pt>
                <c:pt idx="788">
                  <c:v>187</c:v>
                </c:pt>
                <c:pt idx="789">
                  <c:v>293</c:v>
                </c:pt>
                <c:pt idx="790">
                  <c:v>517</c:v>
                </c:pt>
                <c:pt idx="791">
                  <c:v>424</c:v>
                </c:pt>
                <c:pt idx="792">
                  <c:v>185</c:v>
                </c:pt>
                <c:pt idx="793">
                  <c:v>259</c:v>
                </c:pt>
                <c:pt idx="794">
                  <c:v>509</c:v>
                </c:pt>
                <c:pt idx="795">
                  <c:v>385</c:v>
                </c:pt>
                <c:pt idx="796">
                  <c:v>267</c:v>
                </c:pt>
                <c:pt idx="797">
                  <c:v>506</c:v>
                </c:pt>
                <c:pt idx="798">
                  <c:v>339</c:v>
                </c:pt>
                <c:pt idx="799">
                  <c:v>529</c:v>
                </c:pt>
                <c:pt idx="800">
                  <c:v>522</c:v>
                </c:pt>
                <c:pt idx="801">
                  <c:v>403</c:v>
                </c:pt>
                <c:pt idx="802">
                  <c:v>369</c:v>
                </c:pt>
                <c:pt idx="803">
                  <c:v>288</c:v>
                </c:pt>
                <c:pt idx="804">
                  <c:v>350</c:v>
                </c:pt>
                <c:pt idx="805">
                  <c:v>518</c:v>
                </c:pt>
                <c:pt idx="806">
                  <c:v>512</c:v>
                </c:pt>
                <c:pt idx="807">
                  <c:v>238</c:v>
                </c:pt>
                <c:pt idx="808">
                  <c:v>204</c:v>
                </c:pt>
                <c:pt idx="809">
                  <c:v>179</c:v>
                </c:pt>
                <c:pt idx="810">
                  <c:v>526</c:v>
                </c:pt>
                <c:pt idx="811">
                  <c:v>449</c:v>
                </c:pt>
                <c:pt idx="812">
                  <c:v>540</c:v>
                </c:pt>
                <c:pt idx="813">
                  <c:v>466</c:v>
                </c:pt>
                <c:pt idx="814">
                  <c:v>539</c:v>
                </c:pt>
                <c:pt idx="815">
                  <c:v>317</c:v>
                </c:pt>
                <c:pt idx="816">
                  <c:v>530</c:v>
                </c:pt>
                <c:pt idx="817">
                  <c:v>355</c:v>
                </c:pt>
                <c:pt idx="818">
                  <c:v>549</c:v>
                </c:pt>
                <c:pt idx="819">
                  <c:v>501</c:v>
                </c:pt>
                <c:pt idx="820">
                  <c:v>504</c:v>
                </c:pt>
                <c:pt idx="821">
                  <c:v>431</c:v>
                </c:pt>
                <c:pt idx="822">
                  <c:v>128</c:v>
                </c:pt>
                <c:pt idx="823">
                  <c:v>556</c:v>
                </c:pt>
                <c:pt idx="824">
                  <c:v>443</c:v>
                </c:pt>
                <c:pt idx="825">
                  <c:v>419</c:v>
                </c:pt>
                <c:pt idx="826">
                  <c:v>502</c:v>
                </c:pt>
                <c:pt idx="827">
                  <c:v>404</c:v>
                </c:pt>
                <c:pt idx="828">
                  <c:v>255</c:v>
                </c:pt>
                <c:pt idx="829">
                  <c:v>97</c:v>
                </c:pt>
                <c:pt idx="830">
                  <c:v>471</c:v>
                </c:pt>
                <c:pt idx="831">
                  <c:v>441</c:v>
                </c:pt>
                <c:pt idx="832">
                  <c:v>503</c:v>
                </c:pt>
                <c:pt idx="833">
                  <c:v>386</c:v>
                </c:pt>
                <c:pt idx="834">
                  <c:v>382</c:v>
                </c:pt>
                <c:pt idx="835">
                  <c:v>447</c:v>
                </c:pt>
                <c:pt idx="836">
                  <c:v>543</c:v>
                </c:pt>
                <c:pt idx="837">
                  <c:v>395</c:v>
                </c:pt>
                <c:pt idx="838">
                  <c:v>507</c:v>
                </c:pt>
                <c:pt idx="839">
                  <c:v>527</c:v>
                </c:pt>
                <c:pt idx="840">
                  <c:v>268</c:v>
                </c:pt>
                <c:pt idx="841">
                  <c:v>537</c:v>
                </c:pt>
                <c:pt idx="842">
                  <c:v>144</c:v>
                </c:pt>
                <c:pt idx="843">
                  <c:v>384</c:v>
                </c:pt>
                <c:pt idx="844">
                  <c:v>262</c:v>
                </c:pt>
                <c:pt idx="845">
                  <c:v>266</c:v>
                </c:pt>
                <c:pt idx="846">
                  <c:v>495</c:v>
                </c:pt>
                <c:pt idx="847">
                  <c:v>575</c:v>
                </c:pt>
                <c:pt idx="848">
                  <c:v>206</c:v>
                </c:pt>
                <c:pt idx="849">
                  <c:v>94</c:v>
                </c:pt>
                <c:pt idx="850">
                  <c:v>127</c:v>
                </c:pt>
                <c:pt idx="851">
                  <c:v>151</c:v>
                </c:pt>
                <c:pt idx="852">
                  <c:v>207</c:v>
                </c:pt>
                <c:pt idx="853">
                  <c:v>439</c:v>
                </c:pt>
                <c:pt idx="854">
                  <c:v>562</c:v>
                </c:pt>
                <c:pt idx="855">
                  <c:v>547</c:v>
                </c:pt>
                <c:pt idx="856">
                  <c:v>291</c:v>
                </c:pt>
                <c:pt idx="857">
                  <c:v>264</c:v>
                </c:pt>
                <c:pt idx="858">
                  <c:v>367</c:v>
                </c:pt>
                <c:pt idx="859">
                  <c:v>532</c:v>
                </c:pt>
                <c:pt idx="860">
                  <c:v>555</c:v>
                </c:pt>
                <c:pt idx="861">
                  <c:v>534</c:v>
                </c:pt>
                <c:pt idx="862">
                  <c:v>491</c:v>
                </c:pt>
                <c:pt idx="863">
                  <c:v>362</c:v>
                </c:pt>
                <c:pt idx="864">
                  <c:v>176</c:v>
                </c:pt>
                <c:pt idx="865">
                  <c:v>197</c:v>
                </c:pt>
                <c:pt idx="866">
                  <c:v>338</c:v>
                </c:pt>
                <c:pt idx="867">
                  <c:v>417</c:v>
                </c:pt>
                <c:pt idx="868">
                  <c:v>442</c:v>
                </c:pt>
                <c:pt idx="869">
                  <c:v>434</c:v>
                </c:pt>
                <c:pt idx="870">
                  <c:v>263</c:v>
                </c:pt>
                <c:pt idx="871">
                  <c:v>161</c:v>
                </c:pt>
                <c:pt idx="872">
                  <c:v>409</c:v>
                </c:pt>
                <c:pt idx="873">
                  <c:v>271</c:v>
                </c:pt>
                <c:pt idx="874">
                  <c:v>56</c:v>
                </c:pt>
                <c:pt idx="875">
                  <c:v>520</c:v>
                </c:pt>
                <c:pt idx="876">
                  <c:v>492</c:v>
                </c:pt>
                <c:pt idx="877">
                  <c:v>475</c:v>
                </c:pt>
                <c:pt idx="878">
                  <c:v>157</c:v>
                </c:pt>
                <c:pt idx="879">
                  <c:v>377</c:v>
                </c:pt>
                <c:pt idx="880">
                  <c:v>499</c:v>
                </c:pt>
                <c:pt idx="881">
                  <c:v>117</c:v>
                </c:pt>
                <c:pt idx="882">
                  <c:v>149</c:v>
                </c:pt>
                <c:pt idx="883">
                  <c:v>162</c:v>
                </c:pt>
                <c:pt idx="884">
                  <c:v>430</c:v>
                </c:pt>
                <c:pt idx="885">
                  <c:v>445</c:v>
                </c:pt>
                <c:pt idx="886">
                  <c:v>566</c:v>
                </c:pt>
                <c:pt idx="887">
                  <c:v>381</c:v>
                </c:pt>
                <c:pt idx="888">
                  <c:v>572</c:v>
                </c:pt>
                <c:pt idx="889">
                  <c:v>294</c:v>
                </c:pt>
                <c:pt idx="890">
                  <c:v>481</c:v>
                </c:pt>
                <c:pt idx="891">
                  <c:v>329</c:v>
                </c:pt>
                <c:pt idx="892">
                  <c:v>201</c:v>
                </c:pt>
                <c:pt idx="893">
                  <c:v>359</c:v>
                </c:pt>
                <c:pt idx="894">
                  <c:v>233</c:v>
                </c:pt>
                <c:pt idx="895">
                  <c:v>560</c:v>
                </c:pt>
                <c:pt idx="896">
                  <c:v>289</c:v>
                </c:pt>
                <c:pt idx="897">
                  <c:v>375</c:v>
                </c:pt>
                <c:pt idx="898">
                  <c:v>285</c:v>
                </c:pt>
                <c:pt idx="899">
                  <c:v>309</c:v>
                </c:pt>
                <c:pt idx="900">
                  <c:v>576</c:v>
                </c:pt>
                <c:pt idx="901">
                  <c:v>545</c:v>
                </c:pt>
                <c:pt idx="902">
                  <c:v>314</c:v>
                </c:pt>
                <c:pt idx="903">
                  <c:v>548</c:v>
                </c:pt>
                <c:pt idx="904">
                  <c:v>296</c:v>
                </c:pt>
                <c:pt idx="905">
                  <c:v>429</c:v>
                </c:pt>
                <c:pt idx="906">
                  <c:v>564</c:v>
                </c:pt>
                <c:pt idx="907">
                  <c:v>190</c:v>
                </c:pt>
                <c:pt idx="908">
                  <c:v>456</c:v>
                </c:pt>
                <c:pt idx="909">
                  <c:v>464</c:v>
                </c:pt>
                <c:pt idx="910">
                  <c:v>258</c:v>
                </c:pt>
                <c:pt idx="911">
                  <c:v>336</c:v>
                </c:pt>
                <c:pt idx="912">
                  <c:v>505</c:v>
                </c:pt>
                <c:pt idx="913">
                  <c:v>376</c:v>
                </c:pt>
                <c:pt idx="914">
                  <c:v>225</c:v>
                </c:pt>
                <c:pt idx="915">
                  <c:v>402</c:v>
                </c:pt>
                <c:pt idx="916">
                  <c:v>188</c:v>
                </c:pt>
                <c:pt idx="917">
                  <c:v>474</c:v>
                </c:pt>
                <c:pt idx="918">
                  <c:v>436</c:v>
                </c:pt>
                <c:pt idx="919">
                  <c:v>387</c:v>
                </c:pt>
                <c:pt idx="920">
                  <c:v>175</c:v>
                </c:pt>
                <c:pt idx="921">
                  <c:v>279</c:v>
                </c:pt>
                <c:pt idx="922">
                  <c:v>406</c:v>
                </c:pt>
                <c:pt idx="923">
                  <c:v>484</c:v>
                </c:pt>
                <c:pt idx="924">
                  <c:v>472</c:v>
                </c:pt>
                <c:pt idx="925">
                  <c:v>372</c:v>
                </c:pt>
                <c:pt idx="926">
                  <c:v>577</c:v>
                </c:pt>
                <c:pt idx="927">
                  <c:v>373</c:v>
                </c:pt>
                <c:pt idx="928">
                  <c:v>450</c:v>
                </c:pt>
                <c:pt idx="929">
                  <c:v>577</c:v>
                </c:pt>
                <c:pt idx="930">
                  <c:v>173</c:v>
                </c:pt>
                <c:pt idx="931">
                  <c:v>142</c:v>
                </c:pt>
                <c:pt idx="932">
                  <c:v>363</c:v>
                </c:pt>
                <c:pt idx="933">
                  <c:v>401</c:v>
                </c:pt>
                <c:pt idx="934">
                  <c:v>364</c:v>
                </c:pt>
                <c:pt idx="935">
                  <c:v>170</c:v>
                </c:pt>
                <c:pt idx="936">
                  <c:v>353</c:v>
                </c:pt>
                <c:pt idx="937">
                  <c:v>311</c:v>
                </c:pt>
                <c:pt idx="938">
                  <c:v>549</c:v>
                </c:pt>
                <c:pt idx="939">
                  <c:v>460</c:v>
                </c:pt>
                <c:pt idx="940">
                  <c:v>310</c:v>
                </c:pt>
                <c:pt idx="941">
                  <c:v>45</c:v>
                </c:pt>
                <c:pt idx="942">
                  <c:v>451</c:v>
                </c:pt>
                <c:pt idx="943">
                  <c:v>516</c:v>
                </c:pt>
                <c:pt idx="944">
                  <c:v>521</c:v>
                </c:pt>
                <c:pt idx="945">
                  <c:v>561</c:v>
                </c:pt>
                <c:pt idx="946">
                  <c:v>346</c:v>
                </c:pt>
                <c:pt idx="947">
                  <c:v>463</c:v>
                </c:pt>
                <c:pt idx="948">
                  <c:v>407</c:v>
                </c:pt>
                <c:pt idx="949">
                  <c:v>348</c:v>
                </c:pt>
                <c:pt idx="950">
                  <c:v>351</c:v>
                </c:pt>
                <c:pt idx="951">
                  <c:v>303</c:v>
                </c:pt>
                <c:pt idx="952">
                  <c:v>422</c:v>
                </c:pt>
                <c:pt idx="953">
                  <c:v>253</c:v>
                </c:pt>
                <c:pt idx="954">
                  <c:v>215</c:v>
                </c:pt>
                <c:pt idx="955">
                  <c:v>366</c:v>
                </c:pt>
                <c:pt idx="956">
                  <c:v>165</c:v>
                </c:pt>
                <c:pt idx="957">
                  <c:v>368</c:v>
                </c:pt>
                <c:pt idx="958">
                  <c:v>183</c:v>
                </c:pt>
                <c:pt idx="959">
                  <c:v>405</c:v>
                </c:pt>
                <c:pt idx="960">
                  <c:v>461</c:v>
                </c:pt>
                <c:pt idx="961">
                  <c:v>536</c:v>
                </c:pt>
                <c:pt idx="962">
                  <c:v>388</c:v>
                </c:pt>
                <c:pt idx="963">
                  <c:v>416</c:v>
                </c:pt>
                <c:pt idx="964">
                  <c:v>168</c:v>
                </c:pt>
                <c:pt idx="965">
                  <c:v>358</c:v>
                </c:pt>
                <c:pt idx="966">
                  <c:v>498</c:v>
                </c:pt>
                <c:pt idx="967">
                  <c:v>469</c:v>
                </c:pt>
                <c:pt idx="968">
                  <c:v>213</c:v>
                </c:pt>
                <c:pt idx="969">
                  <c:v>476</c:v>
                </c:pt>
                <c:pt idx="970">
                  <c:v>298</c:v>
                </c:pt>
                <c:pt idx="971">
                  <c:v>196</c:v>
                </c:pt>
                <c:pt idx="972">
                  <c:v>519</c:v>
                </c:pt>
                <c:pt idx="973">
                  <c:v>341</c:v>
                </c:pt>
                <c:pt idx="974">
                  <c:v>420</c:v>
                </c:pt>
                <c:pt idx="975">
                  <c:v>496</c:v>
                </c:pt>
                <c:pt idx="976">
                  <c:v>489</c:v>
                </c:pt>
                <c:pt idx="977">
                  <c:v>523</c:v>
                </c:pt>
                <c:pt idx="978">
                  <c:v>533</c:v>
                </c:pt>
                <c:pt idx="979">
                  <c:v>235</c:v>
                </c:pt>
                <c:pt idx="980">
                  <c:v>473</c:v>
                </c:pt>
                <c:pt idx="981">
                  <c:v>467</c:v>
                </c:pt>
                <c:pt idx="982">
                  <c:v>541</c:v>
                </c:pt>
                <c:pt idx="983">
                  <c:v>462</c:v>
                </c:pt>
                <c:pt idx="984">
                  <c:v>508</c:v>
                </c:pt>
                <c:pt idx="985">
                  <c:v>477</c:v>
                </c:pt>
                <c:pt idx="986">
                  <c:v>483</c:v>
                </c:pt>
                <c:pt idx="987">
                  <c:v>280</c:v>
                </c:pt>
                <c:pt idx="988">
                  <c:v>269</c:v>
                </c:pt>
                <c:pt idx="989">
                  <c:v>459</c:v>
                </c:pt>
                <c:pt idx="990">
                  <c:v>139</c:v>
                </c:pt>
                <c:pt idx="991">
                  <c:v>448</c:v>
                </c:pt>
                <c:pt idx="992">
                  <c:v>525</c:v>
                </c:pt>
                <c:pt idx="993">
                  <c:v>231</c:v>
                </c:pt>
                <c:pt idx="994">
                  <c:v>335</c:v>
                </c:pt>
                <c:pt idx="995">
                  <c:v>524</c:v>
                </c:pt>
                <c:pt idx="996">
                  <c:v>340</c:v>
                </c:pt>
                <c:pt idx="997">
                  <c:v>361</c:v>
                </c:pt>
                <c:pt idx="998">
                  <c:v>432</c:v>
                </c:pt>
                <c:pt idx="999">
                  <c:v>563</c:v>
                </c:pt>
                <c:pt idx="1000">
                  <c:v>423</c:v>
                </c:pt>
                <c:pt idx="1001">
                  <c:v>571</c:v>
                </c:pt>
                <c:pt idx="1002">
                  <c:v>327</c:v>
                </c:pt>
                <c:pt idx="1003">
                  <c:v>528</c:v>
                </c:pt>
                <c:pt idx="1004">
                  <c:v>251</c:v>
                </c:pt>
                <c:pt idx="1005">
                  <c:v>418</c:v>
                </c:pt>
                <c:pt idx="1006">
                  <c:v>482</c:v>
                </c:pt>
                <c:pt idx="1007">
                  <c:v>538</c:v>
                </c:pt>
                <c:pt idx="1008">
                  <c:v>554</c:v>
                </c:pt>
                <c:pt idx="1009">
                  <c:v>410</c:v>
                </c:pt>
                <c:pt idx="1010">
                  <c:v>323</c:v>
                </c:pt>
                <c:pt idx="1011">
                  <c:v>316</c:v>
                </c:pt>
                <c:pt idx="1012">
                  <c:v>342</c:v>
                </c:pt>
                <c:pt idx="1013">
                  <c:v>354</c:v>
                </c:pt>
                <c:pt idx="1014">
                  <c:v>312</c:v>
                </c:pt>
                <c:pt idx="1015">
                  <c:v>337</c:v>
                </c:pt>
                <c:pt idx="1016">
                  <c:v>428</c:v>
                </c:pt>
                <c:pt idx="1017">
                  <c:v>438</c:v>
                </c:pt>
                <c:pt idx="1018">
                  <c:v>239</c:v>
                </c:pt>
                <c:pt idx="1019">
                  <c:v>546</c:v>
                </c:pt>
                <c:pt idx="1020">
                  <c:v>322</c:v>
                </c:pt>
                <c:pt idx="1021">
                  <c:v>347</c:v>
                </c:pt>
                <c:pt idx="1022">
                  <c:v>440</c:v>
                </c:pt>
                <c:pt idx="1023">
                  <c:v>437</c:v>
                </c:pt>
                <c:pt idx="1024">
                  <c:v>455</c:v>
                </c:pt>
                <c:pt idx="1025">
                  <c:v>427</c:v>
                </c:pt>
                <c:pt idx="1026">
                  <c:v>111</c:v>
                </c:pt>
                <c:pt idx="1027">
                  <c:v>490</c:v>
                </c:pt>
                <c:pt idx="1028">
                  <c:v>315</c:v>
                </c:pt>
                <c:pt idx="1029">
                  <c:v>573</c:v>
                </c:pt>
                <c:pt idx="1030">
                  <c:v>27</c:v>
                </c:pt>
                <c:pt idx="1031">
                  <c:v>549</c:v>
                </c:pt>
                <c:pt idx="1032">
                  <c:v>515</c:v>
                </c:pt>
                <c:pt idx="1033">
                  <c:v>365</c:v>
                </c:pt>
                <c:pt idx="1034">
                  <c:v>325</c:v>
                </c:pt>
                <c:pt idx="1035">
                  <c:v>356</c:v>
                </c:pt>
                <c:pt idx="1036">
                  <c:v>480</c:v>
                </c:pt>
                <c:pt idx="1037">
                  <c:v>549</c:v>
                </c:pt>
                <c:pt idx="1038">
                  <c:v>276</c:v>
                </c:pt>
                <c:pt idx="1039">
                  <c:v>549</c:v>
                </c:pt>
                <c:pt idx="1040">
                  <c:v>181</c:v>
                </c:pt>
                <c:pt idx="1041">
                  <c:v>274</c:v>
                </c:pt>
                <c:pt idx="1042">
                  <c:v>478</c:v>
                </c:pt>
                <c:pt idx="1043">
                  <c:v>444</c:v>
                </c:pt>
                <c:pt idx="1044">
                  <c:v>177</c:v>
                </c:pt>
                <c:pt idx="1045">
                  <c:v>345</c:v>
                </c:pt>
                <c:pt idx="1046">
                  <c:v>485</c:v>
                </c:pt>
                <c:pt idx="1047">
                  <c:v>174</c:v>
                </c:pt>
                <c:pt idx="1048">
                  <c:v>558</c:v>
                </c:pt>
                <c:pt idx="1049">
                  <c:v>470</c:v>
                </c:pt>
                <c:pt idx="1050">
                  <c:v>421</c:v>
                </c:pt>
                <c:pt idx="1051">
                  <c:v>370</c:v>
                </c:pt>
                <c:pt idx="1052">
                  <c:v>380</c:v>
                </c:pt>
                <c:pt idx="1053">
                  <c:v>308</c:v>
                </c:pt>
                <c:pt idx="1054">
                  <c:v>465</c:v>
                </c:pt>
                <c:pt idx="1055">
                  <c:v>171</c:v>
                </c:pt>
                <c:pt idx="1056">
                  <c:v>244</c:v>
                </c:pt>
                <c:pt idx="1057">
                  <c:v>511</c:v>
                </c:pt>
                <c:pt idx="1058">
                  <c:v>245</c:v>
                </c:pt>
                <c:pt idx="1059">
                  <c:v>103</c:v>
                </c:pt>
                <c:pt idx="1060">
                  <c:v>50</c:v>
                </c:pt>
                <c:pt idx="1061">
                  <c:v>371</c:v>
                </c:pt>
                <c:pt idx="1062">
                  <c:v>122</c:v>
                </c:pt>
                <c:pt idx="1063">
                  <c:v>79</c:v>
                </c:pt>
                <c:pt idx="1064">
                  <c:v>14</c:v>
                </c:pt>
                <c:pt idx="1065">
                  <c:v>70</c:v>
                </c:pt>
                <c:pt idx="1066">
                  <c:v>15</c:v>
                </c:pt>
                <c:pt idx="1067">
                  <c:v>212</c:v>
                </c:pt>
                <c:pt idx="1068">
                  <c:v>219</c:v>
                </c:pt>
                <c:pt idx="1069">
                  <c:v>205</c:v>
                </c:pt>
                <c:pt idx="1070">
                  <c:v>426</c:v>
                </c:pt>
                <c:pt idx="1071">
                  <c:v>25</c:v>
                </c:pt>
                <c:pt idx="1072">
                  <c:v>47</c:v>
                </c:pt>
                <c:pt idx="1073">
                  <c:v>10</c:v>
                </c:pt>
                <c:pt idx="1074">
                  <c:v>40</c:v>
                </c:pt>
                <c:pt idx="1075">
                  <c:v>577</c:v>
                </c:pt>
                <c:pt idx="1076">
                  <c:v>48</c:v>
                </c:pt>
                <c:pt idx="1077">
                  <c:v>218</c:v>
                </c:pt>
                <c:pt idx="1078">
                  <c:v>282</c:v>
                </c:pt>
                <c:pt idx="1079">
                  <c:v>114</c:v>
                </c:pt>
                <c:pt idx="1080">
                  <c:v>116</c:v>
                </c:pt>
                <c:pt idx="1081">
                  <c:v>84</c:v>
                </c:pt>
                <c:pt idx="1082">
                  <c:v>226</c:v>
                </c:pt>
                <c:pt idx="1083">
                  <c:v>71</c:v>
                </c:pt>
                <c:pt idx="1084">
                  <c:v>256</c:v>
                </c:pt>
                <c:pt idx="1085">
                  <c:v>164</c:v>
                </c:pt>
                <c:pt idx="1086">
                  <c:v>54</c:v>
                </c:pt>
                <c:pt idx="1087">
                  <c:v>101</c:v>
                </c:pt>
                <c:pt idx="1088">
                  <c:v>32</c:v>
                </c:pt>
                <c:pt idx="1089">
                  <c:v>113</c:v>
                </c:pt>
                <c:pt idx="1090">
                  <c:v>104</c:v>
                </c:pt>
                <c:pt idx="1091">
                  <c:v>307</c:v>
                </c:pt>
                <c:pt idx="1092">
                  <c:v>217</c:v>
                </c:pt>
                <c:pt idx="1093">
                  <c:v>273</c:v>
                </c:pt>
                <c:pt idx="1094">
                  <c:v>68</c:v>
                </c:pt>
                <c:pt idx="1095">
                  <c:v>12</c:v>
                </c:pt>
                <c:pt idx="1096">
                  <c:v>124</c:v>
                </c:pt>
                <c:pt idx="1097">
                  <c:v>65</c:v>
                </c:pt>
                <c:pt idx="1098">
                  <c:v>51</c:v>
                </c:pt>
                <c:pt idx="1099">
                  <c:v>74</c:v>
                </c:pt>
                <c:pt idx="1100">
                  <c:v>214</c:v>
                </c:pt>
                <c:pt idx="1101">
                  <c:v>397</c:v>
                </c:pt>
                <c:pt idx="1102">
                  <c:v>292</c:v>
                </c:pt>
                <c:pt idx="1103">
                  <c:v>415</c:v>
                </c:pt>
                <c:pt idx="1104">
                  <c:v>302</c:v>
                </c:pt>
                <c:pt idx="1105">
                  <c:v>400</c:v>
                </c:pt>
                <c:pt idx="1106">
                  <c:v>413</c:v>
                </c:pt>
                <c:pt idx="1107">
                  <c:v>92</c:v>
                </c:pt>
                <c:pt idx="1108">
                  <c:v>320</c:v>
                </c:pt>
                <c:pt idx="1109">
                  <c:v>241</c:v>
                </c:pt>
                <c:pt idx="1110">
                  <c:v>210</c:v>
                </c:pt>
                <c:pt idx="1111">
                  <c:v>120</c:v>
                </c:pt>
                <c:pt idx="1112">
                  <c:v>399</c:v>
                </c:pt>
                <c:pt idx="1113">
                  <c:v>283</c:v>
                </c:pt>
                <c:pt idx="1114">
                  <c:v>411</c:v>
                </c:pt>
                <c:pt idx="1115">
                  <c:v>152</c:v>
                </c:pt>
                <c:pt idx="1116">
                  <c:v>222</c:v>
                </c:pt>
                <c:pt idx="1117">
                  <c:v>297</c:v>
                </c:pt>
                <c:pt idx="1118">
                  <c:v>147</c:v>
                </c:pt>
                <c:pt idx="1119">
                  <c:v>275</c:v>
                </c:pt>
                <c:pt idx="1120">
                  <c:v>565</c:v>
                </c:pt>
                <c:pt idx="1121">
                  <c:v>115</c:v>
                </c:pt>
                <c:pt idx="1122">
                  <c:v>155</c:v>
                </c:pt>
                <c:pt idx="1123">
                  <c:v>200</c:v>
                </c:pt>
                <c:pt idx="1124">
                  <c:v>237</c:v>
                </c:pt>
                <c:pt idx="1125">
                  <c:v>82</c:v>
                </c:pt>
                <c:pt idx="1126">
                  <c:v>446</c:v>
                </c:pt>
                <c:pt idx="1127">
                  <c:v>163</c:v>
                </c:pt>
                <c:pt idx="1128">
                  <c:v>250</c:v>
                </c:pt>
                <c:pt idx="1129">
                  <c:v>272</c:v>
                </c:pt>
                <c:pt idx="1130">
                  <c:v>121</c:v>
                </c:pt>
                <c:pt idx="1131">
                  <c:v>126</c:v>
                </c:pt>
                <c:pt idx="1132">
                  <c:v>166</c:v>
                </c:pt>
                <c:pt idx="1133">
                  <c:v>570</c:v>
                </c:pt>
                <c:pt idx="1134">
                  <c:v>202</c:v>
                </c:pt>
                <c:pt idx="1135">
                  <c:v>243</c:v>
                </c:pt>
                <c:pt idx="1136">
                  <c:v>453</c:v>
                </c:pt>
                <c:pt idx="1137">
                  <c:v>295</c:v>
                </c:pt>
                <c:pt idx="1138">
                  <c:v>136</c:v>
                </c:pt>
                <c:pt idx="1139">
                  <c:v>318</c:v>
                </c:pt>
                <c:pt idx="1140">
                  <c:v>577</c:v>
                </c:pt>
                <c:pt idx="1141">
                  <c:v>178</c:v>
                </c:pt>
                <c:pt idx="1142">
                  <c:v>195</c:v>
                </c:pt>
                <c:pt idx="1143">
                  <c:v>189</c:v>
                </c:pt>
                <c:pt idx="1144">
                  <c:v>224</c:v>
                </c:pt>
                <c:pt idx="1145">
                  <c:v>89</c:v>
                </c:pt>
                <c:pt idx="1146">
                  <c:v>192</c:v>
                </c:pt>
                <c:pt idx="1147">
                  <c:v>391</c:v>
                </c:pt>
                <c:pt idx="1148">
                  <c:v>454</c:v>
                </c:pt>
                <c:pt idx="1149">
                  <c:v>331</c:v>
                </c:pt>
                <c:pt idx="1150">
                  <c:v>396</c:v>
                </c:pt>
                <c:pt idx="1151">
                  <c:v>287</c:v>
                </c:pt>
                <c:pt idx="1152">
                  <c:v>129</c:v>
                </c:pt>
                <c:pt idx="1153">
                  <c:v>138</c:v>
                </c:pt>
                <c:pt idx="1154">
                  <c:v>140</c:v>
                </c:pt>
                <c:pt idx="1155">
                  <c:v>77</c:v>
                </c:pt>
                <c:pt idx="1156">
                  <c:v>105</c:v>
                </c:pt>
                <c:pt idx="1157">
                  <c:v>304</c:v>
                </c:pt>
                <c:pt idx="1158">
                  <c:v>458</c:v>
                </c:pt>
                <c:pt idx="1159">
                  <c:v>574</c:v>
                </c:pt>
                <c:pt idx="1160">
                  <c:v>135</c:v>
                </c:pt>
                <c:pt idx="1161">
                  <c:v>252</c:v>
                </c:pt>
                <c:pt idx="1162">
                  <c:v>203</c:v>
                </c:pt>
                <c:pt idx="1163">
                  <c:v>184</c:v>
                </c:pt>
                <c:pt idx="1164">
                  <c:v>22</c:v>
                </c:pt>
                <c:pt idx="1165">
                  <c:v>23</c:v>
                </c:pt>
                <c:pt idx="1166">
                  <c:v>19</c:v>
                </c:pt>
                <c:pt idx="1167">
                  <c:v>78</c:v>
                </c:pt>
                <c:pt idx="1168">
                  <c:v>330</c:v>
                </c:pt>
                <c:pt idx="1169">
                  <c:v>229</c:v>
                </c:pt>
                <c:pt idx="1170">
                  <c:v>102</c:v>
                </c:pt>
                <c:pt idx="1171">
                  <c:v>393</c:v>
                </c:pt>
                <c:pt idx="1172">
                  <c:v>96</c:v>
                </c:pt>
                <c:pt idx="1173">
                  <c:v>83</c:v>
                </c:pt>
                <c:pt idx="1174">
                  <c:v>313</c:v>
                </c:pt>
                <c:pt idx="1175">
                  <c:v>112</c:v>
                </c:pt>
                <c:pt idx="1176">
                  <c:v>146</c:v>
                </c:pt>
                <c:pt idx="1177">
                  <c:v>141</c:v>
                </c:pt>
                <c:pt idx="1178">
                  <c:v>158</c:v>
                </c:pt>
                <c:pt idx="1179">
                  <c:v>191</c:v>
                </c:pt>
                <c:pt idx="1180">
                  <c:v>260</c:v>
                </c:pt>
                <c:pt idx="1181">
                  <c:v>58</c:v>
                </c:pt>
                <c:pt idx="1182">
                  <c:v>230</c:v>
                </c:pt>
                <c:pt idx="1183">
                  <c:v>69</c:v>
                </c:pt>
                <c:pt idx="1184">
                  <c:v>88</c:v>
                </c:pt>
                <c:pt idx="1185">
                  <c:v>182</c:v>
                </c:pt>
                <c:pt idx="1186">
                  <c:v>172</c:v>
                </c:pt>
                <c:pt idx="1187">
                  <c:v>265</c:v>
                </c:pt>
                <c:pt idx="1188">
                  <c:v>457</c:v>
                </c:pt>
                <c:pt idx="1189">
                  <c:v>199</c:v>
                </c:pt>
                <c:pt idx="1190">
                  <c:v>344</c:v>
                </c:pt>
                <c:pt idx="1191">
                  <c:v>383</c:v>
                </c:pt>
                <c:pt idx="1192">
                  <c:v>513</c:v>
                </c:pt>
                <c:pt idx="1193">
                  <c:v>242</c:v>
                </c:pt>
                <c:pt idx="1194">
                  <c:v>577</c:v>
                </c:pt>
                <c:pt idx="1195">
                  <c:v>90</c:v>
                </c:pt>
                <c:pt idx="1196">
                  <c:v>236</c:v>
                </c:pt>
                <c:pt idx="1197">
                  <c:v>221</c:v>
                </c:pt>
                <c:pt idx="1198">
                  <c:v>145</c:v>
                </c:pt>
                <c:pt idx="1199">
                  <c:v>559</c:v>
                </c:pt>
                <c:pt idx="1200">
                  <c:v>Verheyen</c:v>
                </c:pt>
                <c:pt idx="1201">
                  <c:v>Verstraete</c:v>
                </c:pt>
                <c:pt idx="1202">
                  <c:v>Verheyden</c:v>
                </c:pt>
                <c:pt idx="1203">
                  <c:v>Heymans</c:v>
                </c:pt>
                <c:pt idx="1204">
                  <c:v>Nuyts</c:v>
                </c:pt>
                <c:pt idx="1205">
                  <c:v>Jonckers</c:v>
                </c:pt>
                <c:pt idx="1206">
                  <c:v>Van Hove</c:v>
                </c:pt>
                <c:pt idx="1207">
                  <c:v>Geukens</c:v>
                </c:pt>
                <c:pt idx="1208">
                  <c:v>Loncke</c:v>
                </c:pt>
                <c:pt idx="1209">
                  <c:v>Gheerardijn</c:v>
                </c:pt>
                <c:pt idx="1210">
                  <c:v>Debisschop</c:v>
                </c:pt>
                <c:pt idx="1211">
                  <c:v>Franken</c:v>
                </c:pt>
                <c:pt idx="1212">
                  <c:v>Van Reusel</c:v>
                </c:pt>
                <c:pt idx="1213">
                  <c:v>De Permentier</c:v>
                </c:pt>
                <c:pt idx="1214">
                  <c:v>Hillewaert</c:v>
                </c:pt>
                <c:pt idx="1215">
                  <c:v>Blieck</c:v>
                </c:pt>
                <c:pt idx="1216">
                  <c:v>Dedeurwaerder</c:v>
                </c:pt>
                <c:pt idx="1217">
                  <c:v>Rosseeuw</c:v>
                </c:pt>
                <c:pt idx="1218">
                  <c:v>Rébérez</c:v>
                </c:pt>
                <c:pt idx="1219">
                  <c:v>Verhulst</c:v>
                </c:pt>
                <c:pt idx="1220">
                  <c:v>Candaele</c:v>
                </c:pt>
                <c:pt idx="1221">
                  <c:v>Gysels </c:v>
                </c:pt>
                <c:pt idx="1222">
                  <c:v>Devos</c:v>
                </c:pt>
                <c:pt idx="1223">
                  <c:v>Bremeesch</c:v>
                </c:pt>
                <c:pt idx="1224">
                  <c:v>Van de Maele</c:v>
                </c:pt>
                <c:pt idx="1225">
                  <c:v>Verhenne</c:v>
                </c:pt>
                <c:pt idx="1226">
                  <c:v>Willems</c:v>
                </c:pt>
                <c:pt idx="1227">
                  <c:v>Asselman</c:v>
                </c:pt>
                <c:pt idx="1228">
                  <c:v>Dom</c:v>
                </c:pt>
                <c:pt idx="1229">
                  <c:v>Mannens</c:v>
                </c:pt>
                <c:pt idx="1230">
                  <c:v>Stroobant</c:v>
                </c:pt>
                <c:pt idx="1231">
                  <c:v>Verrept</c:v>
                </c:pt>
                <c:pt idx="1232">
                  <c:v>Vande Kerckhove</c:v>
                </c:pt>
                <c:pt idx="1233">
                  <c:v>Slingeneyer</c:v>
                </c:pt>
                <c:pt idx="1234">
                  <c:v>Brabant</c:v>
                </c:pt>
                <c:pt idx="1235">
                  <c:v>De Waey</c:v>
                </c:pt>
                <c:pt idx="1236">
                  <c:v>Delafontaine</c:v>
                </c:pt>
                <c:pt idx="1237">
                  <c:v>Henderickx</c:v>
                </c:pt>
                <c:pt idx="1238">
                  <c:v>Hautecoeur</c:v>
                </c:pt>
                <c:pt idx="1239">
                  <c:v>Allard</c:v>
                </c:pt>
                <c:pt idx="1240">
                  <c:v>Lodewijckx</c:v>
                </c:pt>
                <c:pt idx="1241">
                  <c:v>Baeckelandt</c:v>
                </c:pt>
                <c:pt idx="1242">
                  <c:v>Van Roosbroeck</c:v>
                </c:pt>
                <c:pt idx="1243">
                  <c:v>Le fevre</c:v>
                </c:pt>
                <c:pt idx="1244">
                  <c:v>Peters</c:v>
                </c:pt>
                <c:pt idx="1245">
                  <c:v>Verheyden</c:v>
                </c:pt>
                <c:pt idx="1246">
                  <c:v>Wolput</c:v>
                </c:pt>
                <c:pt idx="1247">
                  <c:v>Van Kerchove</c:v>
                </c:pt>
                <c:pt idx="1248">
                  <c:v>Waelput</c:v>
                </c:pt>
                <c:pt idx="1249">
                  <c:v>Strubbe</c:v>
                </c:pt>
                <c:pt idx="1250">
                  <c:v>Kenens</c:v>
                </c:pt>
                <c:pt idx="1251">
                  <c:v>Vercauteren</c:v>
                </c:pt>
                <c:pt idx="1252">
                  <c:v>Malisse</c:v>
                </c:pt>
                <c:pt idx="1253">
                  <c:v>Gheerardijn</c:v>
                </c:pt>
                <c:pt idx="1254">
                  <c:v>Dalle</c:v>
                </c:pt>
                <c:pt idx="1255">
                  <c:v>Vanherle</c:v>
                </c:pt>
                <c:pt idx="1256">
                  <c:v>Sterkens</c:v>
                </c:pt>
                <c:pt idx="1257">
                  <c:v>Lecossois</c:v>
                </c:pt>
                <c:pt idx="1258">
                  <c:v>Vanderhelst</c:v>
                </c:pt>
                <c:pt idx="1259">
                  <c:v>Degrieck</c:v>
                </c:pt>
                <c:pt idx="1260">
                  <c:v>Wellemans</c:v>
                </c:pt>
                <c:pt idx="1261">
                  <c:v>De Wilde</c:v>
                </c:pt>
                <c:pt idx="1262">
                  <c:v>Vervoort</c:v>
                </c:pt>
                <c:pt idx="1263">
                  <c:v>Room</c:v>
                </c:pt>
                <c:pt idx="1264">
                  <c:v>Vandendriessche</c:v>
                </c:pt>
                <c:pt idx="1265">
                  <c:v>Verheyden</c:v>
                </c:pt>
                <c:pt idx="1266">
                  <c:v>Ambroos</c:v>
                </c:pt>
                <c:pt idx="1267">
                  <c:v>Houart</c:v>
                </c:pt>
                <c:pt idx="1268">
                  <c:v>Stroobant</c:v>
                </c:pt>
                <c:pt idx="1269">
                  <c:v>Meganck</c:v>
                </c:pt>
                <c:pt idx="1270">
                  <c:v>Wopereis</c:v>
                </c:pt>
                <c:pt idx="1271">
                  <c:v>Tallieu</c:v>
                </c:pt>
                <c:pt idx="1272">
                  <c:v>Van Hecke</c:v>
                </c:pt>
                <c:pt idx="1273">
                  <c:v>Keppens</c:v>
                </c:pt>
                <c:pt idx="1274">
                  <c:v>Pelgrims</c:v>
                </c:pt>
                <c:pt idx="1275">
                  <c:v>Rits</c:v>
                </c:pt>
                <c:pt idx="1276">
                  <c:v>Proost</c:v>
                </c:pt>
                <c:pt idx="1277">
                  <c:v>Liekens</c:v>
                </c:pt>
                <c:pt idx="1278">
                  <c:v>De Buck</c:v>
                </c:pt>
                <c:pt idx="1279">
                  <c:v>Waelput</c:v>
                </c:pt>
                <c:pt idx="1280">
                  <c:v>Van Buynder</c:v>
                </c:pt>
                <c:pt idx="1281">
                  <c:v>Billiet</c:v>
                </c:pt>
                <c:pt idx="1282">
                  <c:v>Vanhoudt</c:v>
                </c:pt>
                <c:pt idx="1283">
                  <c:v>Verrept</c:v>
                </c:pt>
                <c:pt idx="1284">
                  <c:v>Everaert</c:v>
                </c:pt>
                <c:pt idx="1285">
                  <c:v>Verstraete</c:v>
                </c:pt>
                <c:pt idx="1286">
                  <c:v>Deniz</c:v>
                </c:pt>
                <c:pt idx="1287">
                  <c:v>Verhulst</c:v>
                </c:pt>
                <c:pt idx="1288">
                  <c:v>Croene</c:v>
                </c:pt>
                <c:pt idx="1289">
                  <c:v>Ameel</c:v>
                </c:pt>
                <c:pt idx="1290">
                  <c:v>Noppen</c:v>
                </c:pt>
                <c:pt idx="1291">
                  <c:v>Jonckheere</c:v>
                </c:pt>
                <c:pt idx="1292">
                  <c:v>Verstraete</c:v>
                </c:pt>
                <c:pt idx="1293">
                  <c:v>Beyen</c:v>
                </c:pt>
                <c:pt idx="1294">
                  <c:v>Schatteman</c:v>
                </c:pt>
                <c:pt idx="1295">
                  <c:v>Van Buynder</c:v>
                </c:pt>
                <c:pt idx="1296">
                  <c:v>Brys</c:v>
                </c:pt>
                <c:pt idx="1297">
                  <c:v>Liekens</c:v>
                </c:pt>
                <c:pt idx="1298">
                  <c:v>De Graef</c:v>
                </c:pt>
                <c:pt idx="1299">
                  <c:v>Van Damme</c:v>
                </c:pt>
                <c:pt idx="1300">
                  <c:v>Martens</c:v>
                </c:pt>
                <c:pt idx="1301">
                  <c:v>Belis </c:v>
                </c:pt>
                <c:pt idx="1302">
                  <c:v>Merchiers</c:v>
                </c:pt>
                <c:pt idx="1303">
                  <c:v>Beyen</c:v>
                </c:pt>
                <c:pt idx="1304">
                  <c:v>Huylebroeck</c:v>
                </c:pt>
                <c:pt idx="1305">
                  <c:v>Puylaert</c:v>
                </c:pt>
                <c:pt idx="1306">
                  <c:v>De Meulder</c:v>
                </c:pt>
                <c:pt idx="1307">
                  <c:v>Baert</c:v>
                </c:pt>
                <c:pt idx="1308">
                  <c:v>Polfliet</c:v>
                </c:pt>
                <c:pt idx="1309">
                  <c:v>Staelens</c:v>
                </c:pt>
                <c:pt idx="1310">
                  <c:v>Breugelmans</c:v>
                </c:pt>
                <c:pt idx="1311">
                  <c:v>Verleye</c:v>
                </c:pt>
                <c:pt idx="1312">
                  <c:v>Janssen</c:v>
                </c:pt>
                <c:pt idx="1313">
                  <c:v>Van Poucke</c:v>
                </c:pt>
                <c:pt idx="1314">
                  <c:v>Heyerick</c:v>
                </c:pt>
                <c:pt idx="1315">
                  <c:v>De Witte</c:v>
                </c:pt>
                <c:pt idx="1316">
                  <c:v>Kenens</c:v>
                </c:pt>
                <c:pt idx="1317">
                  <c:v>Stoops</c:v>
                </c:pt>
                <c:pt idx="1318">
                  <c:v>De Coninck</c:v>
                </c:pt>
                <c:pt idx="1319">
                  <c:v>Van Bouwel</c:v>
                </c:pt>
                <c:pt idx="1320">
                  <c:v>Van Campenhoudt</c:v>
                </c:pt>
                <c:pt idx="1321">
                  <c:v>De Tender</c:v>
                </c:pt>
                <c:pt idx="1322">
                  <c:v>Lefevre</c:v>
                </c:pt>
                <c:pt idx="1323">
                  <c:v>Van Vooren</c:v>
                </c:pt>
                <c:pt idx="1324">
                  <c:v>De Prycker</c:v>
                </c:pt>
                <c:pt idx="1325">
                  <c:v>Poupe</c:v>
                </c:pt>
                <c:pt idx="1326">
                  <c:v>Gevaert</c:v>
                </c:pt>
                <c:pt idx="1327">
                  <c:v>Boudaer</c:v>
                </c:pt>
                <c:pt idx="1328">
                  <c:v>Van Peteghem</c:v>
                </c:pt>
                <c:pt idx="1329">
                  <c:v>Deketelaere</c:v>
                </c:pt>
                <c:pt idx="1330">
                  <c:v>De Lepeleire</c:v>
                </c:pt>
                <c:pt idx="1331">
                  <c:v>Van Osselaer</c:v>
                </c:pt>
                <c:pt idx="1332">
                  <c:v>De Bot</c:v>
                </c:pt>
                <c:pt idx="1333">
                  <c:v>Verhenne</c:v>
                </c:pt>
                <c:pt idx="1334">
                  <c:v>Rébérez</c:v>
                </c:pt>
                <c:pt idx="1335">
                  <c:v>Wyns</c:v>
                </c:pt>
                <c:pt idx="1336">
                  <c:v>De Prycker</c:v>
                </c:pt>
                <c:pt idx="1337">
                  <c:v>Willems</c:v>
                </c:pt>
                <c:pt idx="1338">
                  <c:v>Debisschop</c:v>
                </c:pt>
                <c:pt idx="1339">
                  <c:v>De Block</c:v>
                </c:pt>
                <c:pt idx="1340">
                  <c:v>Van Roeyen</c:v>
                </c:pt>
                <c:pt idx="1341">
                  <c:v>Saey - Van Peteghem</c:v>
                </c:pt>
                <c:pt idx="1342">
                  <c:v>Helderweirdt</c:v>
                </c:pt>
                <c:pt idx="1343">
                  <c:v>Caljon</c:v>
                </c:pt>
                <c:pt idx="1344">
                  <c:v>Verhaegen</c:v>
                </c:pt>
                <c:pt idx="1345">
                  <c:v>Verryt</c:v>
                </c:pt>
                <c:pt idx="1346">
                  <c:v>Van Bilzen</c:v>
                </c:pt>
                <c:pt idx="1347">
                  <c:v/>
                </c:pt>
                <c:pt idx="1348">
                  <c:v/>
                </c:pt>
                <c:pt idx="1349">
                  <c:v/>
                </c:pt>
                <c:pt idx="1350">
                  <c:v/>
                </c:pt>
                <c:pt idx="1351">
                  <c:v/>
                </c:pt>
                <c:pt idx="1352">
                  <c:v/>
                </c:pt>
                <c:pt idx="1353">
                  <c:v/>
                </c:pt>
                <c:pt idx="1354">
                  <c:v/>
                </c:pt>
                <c:pt idx="1355">
                  <c:v/>
                </c:pt>
                <c:pt idx="1356">
                  <c:v/>
                </c:pt>
                <c:pt idx="1357">
                  <c:v/>
                </c:pt>
                <c:pt idx="1358">
                  <c:v/>
                </c:pt>
                <c:pt idx="1359">
                  <c:v/>
                </c:pt>
                <c:pt idx="1360">
                  <c:v/>
                </c:pt>
                <c:pt idx="1361">
                  <c:v/>
                </c:pt>
                <c:pt idx="1362">
                  <c:v/>
                </c:pt>
                <c:pt idx="1363">
                  <c:v/>
                </c:pt>
                <c:pt idx="1364">
                  <c:v/>
                </c:pt>
                <c:pt idx="1365">
                  <c:v>Adriaenssens</c:v>
                </c:pt>
                <c:pt idx="1366">
                  <c:v>Alders</c:v>
                </c:pt>
                <c:pt idx="1367">
                  <c:v>Ameel</c:v>
                </c:pt>
                <c:pt idx="1368">
                  <c:v>Ameel</c:v>
                </c:pt>
                <c:pt idx="1369">
                  <c:v>Andres</c:v>
                </c:pt>
                <c:pt idx="1370">
                  <c:v>Andries</c:v>
                </c:pt>
                <c:pt idx="1371">
                  <c:v>Andriessens</c:v>
                </c:pt>
                <c:pt idx="1372">
                  <c:v>Andriessens</c:v>
                </c:pt>
                <c:pt idx="1373">
                  <c:v>Baeck</c:v>
                </c:pt>
                <c:pt idx="1374">
                  <c:v>Barbiaux</c:v>
                </c:pt>
                <c:pt idx="1375">
                  <c:v>Barrea</c:v>
                </c:pt>
                <c:pt idx="1376">
                  <c:v>Belis</c:v>
                </c:pt>
                <c:pt idx="1377">
                  <c:v>Bickx</c:v>
                </c:pt>
                <c:pt idx="1378">
                  <c:v>Boel</c:v>
                </c:pt>
                <c:pt idx="1379">
                  <c:v>Boey </c:v>
                </c:pt>
                <c:pt idx="1380">
                  <c:v>Bonjé</c:v>
                </c:pt>
                <c:pt idx="1381">
                  <c:v>Bonte</c:v>
                </c:pt>
                <c:pt idx="1382">
                  <c:v>Boonen</c:v>
                </c:pt>
                <c:pt idx="1383">
                  <c:v>Boysen</c:v>
                </c:pt>
                <c:pt idx="1384">
                  <c:v>Bracke</c:v>
                </c:pt>
                <c:pt idx="1385">
                  <c:v>Bragard</c:v>
                </c:pt>
                <c:pt idx="1386">
                  <c:v>Bremeesch</c:v>
                </c:pt>
                <c:pt idx="1387">
                  <c:v>Budke</c:v>
                </c:pt>
                <c:pt idx="1388">
                  <c:v>Calingaert</c:v>
                </c:pt>
                <c:pt idx="1389">
                  <c:v>Callebaut</c:v>
                </c:pt>
                <c:pt idx="1390">
                  <c:v>Campas</c:v>
                </c:pt>
                <c:pt idx="1391">
                  <c:v>Carlier</c:v>
                </c:pt>
                <c:pt idx="1392">
                  <c:v>Chartier</c:v>
                </c:pt>
                <c:pt idx="1393">
                  <c:v>Christiaens</c:v>
                </c:pt>
                <c:pt idx="1394">
                  <c:v>Christiaens</c:v>
                </c:pt>
                <c:pt idx="1395">
                  <c:v>Cierkens</c:v>
                </c:pt>
                <c:pt idx="1396">
                  <c:v>Clinckemaillie</c:v>
                </c:pt>
                <c:pt idx="1397">
                  <c:v>Cnockaert</c:v>
                </c:pt>
                <c:pt idx="1398">
                  <c:v>Cobbaert</c:v>
                </c:pt>
                <c:pt idx="1399">
                  <c:v>Coenen</c:v>
                </c:pt>
                <c:pt idx="1400">
                  <c:v>Cordova</c:v>
                </c:pt>
                <c:pt idx="1401">
                  <c:v>Crauwels</c:v>
                </c:pt>
                <c:pt idx="1402">
                  <c:v>Custers</c:v>
                </c:pt>
                <c:pt idx="1403">
                  <c:v>Cuyt</c:v>
                </c:pt>
                <c:pt idx="1404">
                  <c:v>Daniels</c:v>
                </c:pt>
                <c:pt idx="1405">
                  <c:v>Danlois</c:v>
                </c:pt>
                <c:pt idx="1406">
                  <c:v>Dauge</c:v>
                </c:pt>
                <c:pt idx="1407">
                  <c:v>de Blochouse</c:v>
                </c:pt>
                <c:pt idx="1408">
                  <c:v>De Bruyne</c:v>
                </c:pt>
                <c:pt idx="1409">
                  <c:v>De Clercq</c:v>
                </c:pt>
                <c:pt idx="1410">
                  <c:v>De Clercq</c:v>
                </c:pt>
                <c:pt idx="1411">
                  <c:v>De Cock</c:v>
                </c:pt>
                <c:pt idx="1412">
                  <c:v>De Coen</c:v>
                </c:pt>
                <c:pt idx="1413">
                  <c:v>De Fré</c:v>
                </c:pt>
                <c:pt idx="1414">
                  <c:v>De Grom</c:v>
                </c:pt>
                <c:pt idx="1415">
                  <c:v>De Kegel</c:v>
                </c:pt>
                <c:pt idx="1416">
                  <c:v>De Maesschalk</c:v>
                </c:pt>
                <c:pt idx="1417">
                  <c:v>De Man</c:v>
                </c:pt>
                <c:pt idx="1418">
                  <c:v>De Medts</c:v>
                </c:pt>
                <c:pt idx="1419">
                  <c:v>De Mul</c:v>
                </c:pt>
                <c:pt idx="1420">
                  <c:v>De Munck</c:v>
                </c:pt>
                <c:pt idx="1421">
                  <c:v>De Pooter</c:v>
                </c:pt>
                <c:pt idx="1422">
                  <c:v>De Raed</c:v>
                </c:pt>
                <c:pt idx="1423">
                  <c:v>De Rop</c:v>
                </c:pt>
                <c:pt idx="1424">
                  <c:v>De Rycke</c:v>
                </c:pt>
                <c:pt idx="1425">
                  <c:v>de Santana</c:v>
                </c:pt>
                <c:pt idx="1426">
                  <c:v>De Tender</c:v>
                </c:pt>
                <c:pt idx="1427">
                  <c:v>de Vogelaere</c:v>
                </c:pt>
                <c:pt idx="1428">
                  <c:v>De Vos</c:v>
                </c:pt>
                <c:pt idx="1429">
                  <c:v>Debrule</c:v>
                </c:pt>
                <c:pt idx="1430">
                  <c:v>Deceuninck</c:v>
                </c:pt>
                <c:pt idx="1431">
                  <c:v>Deckers</c:v>
                </c:pt>
                <c:pt idx="1432">
                  <c:v>Deckers</c:v>
                </c:pt>
                <c:pt idx="1433">
                  <c:v>Dekempeneer</c:v>
                </c:pt>
                <c:pt idx="1434">
                  <c:v>Delafontaine</c:v>
                </c:pt>
                <c:pt idx="1435">
                  <c:v>Delanghe</c:v>
                </c:pt>
                <c:pt idx="1436">
                  <c:v>Delaunoy</c:v>
                </c:pt>
                <c:pt idx="1437">
                  <c:v>Deleu</c:v>
                </c:pt>
                <c:pt idx="1438">
                  <c:v>Deliège</c:v>
                </c:pt>
                <c:pt idx="1439">
                  <c:v>Delva</c:v>
                </c:pt>
                <c:pt idx="1440">
                  <c:v>Demanet</c:v>
                </c:pt>
                <c:pt idx="1441">
                  <c:v>Demeulenaere</c:v>
                </c:pt>
                <c:pt idx="1442">
                  <c:v>Demilie</c:v>
                </c:pt>
                <c:pt idx="1443">
                  <c:v>Deniz </c:v>
                </c:pt>
                <c:pt idx="1444">
                  <c:v>Denoulet</c:v>
                </c:pt>
                <c:pt idx="1445">
                  <c:v>Denoulet</c:v>
                </c:pt>
                <c:pt idx="1446">
                  <c:v>Denoulet</c:v>
                </c:pt>
                <c:pt idx="1447">
                  <c:v>Denys</c:v>
                </c:pt>
                <c:pt idx="1448">
                  <c:v>Desmedt</c:v>
                </c:pt>
                <c:pt idx="1449">
                  <c:v>Deventer</c:v>
                </c:pt>
                <c:pt idx="1450">
                  <c:v>Deventer</c:v>
                </c:pt>
                <c:pt idx="1451">
                  <c:v>Dewit</c:v>
                </c:pt>
                <c:pt idx="1452">
                  <c:v>D'Hondt</c:v>
                </c:pt>
                <c:pt idx="1453">
                  <c:v>Di Bennardo</c:v>
                </c:pt>
                <c:pt idx="1454">
                  <c:v>Dierickx</c:v>
                </c:pt>
                <c:pt idx="1455">
                  <c:v>Dieryckx Visschers</c:v>
                </c:pt>
                <c:pt idx="1456">
                  <c:v>Dockx</c:v>
                </c:pt>
                <c:pt idx="1457">
                  <c:v>Drubbel</c:v>
                </c:pt>
                <c:pt idx="1458">
                  <c:v>Duffaut</c:v>
                </c:pt>
                <c:pt idx="1459">
                  <c:v>Dumortier</c:v>
                </c:pt>
                <c:pt idx="1460">
                  <c:v>Dumoulin</c:v>
                </c:pt>
                <c:pt idx="1461">
                  <c:v>Durinck</c:v>
                </c:pt>
                <c:pt idx="1462">
                  <c:v>Dyzers</c:v>
                </c:pt>
                <c:pt idx="1463">
                  <c:v>Errembault</c:v>
                </c:pt>
                <c:pt idx="1464">
                  <c:v>Evras</c:v>
                </c:pt>
                <c:pt idx="1465">
                  <c:v>Expeels</c:v>
                </c:pt>
                <c:pt idx="1466">
                  <c:v>Expeels</c:v>
                </c:pt>
                <c:pt idx="1467">
                  <c:v>Expeels</c:v>
                </c:pt>
                <c:pt idx="1468">
                  <c:v>Ferrais</c:v>
                </c:pt>
                <c:pt idx="1469">
                  <c:v>Feyaerts</c:v>
                </c:pt>
                <c:pt idx="1470">
                  <c:v>Feyen</c:v>
                </c:pt>
                <c:pt idx="1471">
                  <c:v>Filippi</c:v>
                </c:pt>
                <c:pt idx="1472">
                  <c:v>Floré</c:v>
                </c:pt>
                <c:pt idx="1473">
                  <c:v>Florin</c:v>
                </c:pt>
                <c:pt idx="1474">
                  <c:v>Fournier</c:v>
                </c:pt>
                <c:pt idx="1475">
                  <c:v>Fraiteur</c:v>
                </c:pt>
                <c:pt idx="1476">
                  <c:v>Francois</c:v>
                </c:pt>
                <c:pt idx="1477">
                  <c:v>Friart</c:v>
                </c:pt>
                <c:pt idx="1478">
                  <c:v>Gabrielli</c:v>
                </c:pt>
                <c:pt idx="1479">
                  <c:v>Galle</c:v>
                </c:pt>
                <c:pt idx="1480">
                  <c:v>Garcia</c:v>
                </c:pt>
                <c:pt idx="1481">
                  <c:v>Geens</c:v>
                </c:pt>
                <c:pt idx="1482">
                  <c:v>Gobert</c:v>
                </c:pt>
                <c:pt idx="1483">
                  <c:v>Gobert</c:v>
                </c:pt>
                <c:pt idx="1484">
                  <c:v>Goethals</c:v>
                </c:pt>
                <c:pt idx="1485">
                  <c:v>Goethals</c:v>
                </c:pt>
                <c:pt idx="1486">
                  <c:v>Goffin</c:v>
                </c:pt>
                <c:pt idx="1487">
                  <c:v>Goossens</c:v>
                </c:pt>
                <c:pt idx="1488">
                  <c:v>Goris</c:v>
                </c:pt>
                <c:pt idx="1489">
                  <c:v>Gosse</c:v>
                </c:pt>
                <c:pt idx="1490">
                  <c:v>Govaert</c:v>
                </c:pt>
                <c:pt idx="1491">
                  <c:v>Gvardeitsev</c:v>
                </c:pt>
                <c:pt idx="1492">
                  <c:v>Hautecoeur</c:v>
                </c:pt>
                <c:pt idx="1493">
                  <c:v>Hautecoeur</c:v>
                </c:pt>
                <c:pt idx="1494">
                  <c:v>Hendrickx</c:v>
                </c:pt>
                <c:pt idx="1495">
                  <c:v>Hennuy</c:v>
                </c:pt>
                <c:pt idx="1496">
                  <c:v>Hermans</c:v>
                </c:pt>
                <c:pt idx="1497">
                  <c:v>Hermans</c:v>
                </c:pt>
                <c:pt idx="1498">
                  <c:v>Heymans</c:v>
                </c:pt>
                <c:pt idx="1499">
                  <c:v>Hillaert</c:v>
                </c:pt>
                <c:pt idx="1500">
                  <c:v>Hillaert</c:v>
                </c:pt>
                <c:pt idx="1501">
                  <c:v>Hillewaert</c:v>
                </c:pt>
                <c:pt idx="1502">
                  <c:v>Holtz</c:v>
                </c:pt>
                <c:pt idx="1503">
                  <c:v>Hombergen</c:v>
                </c:pt>
                <c:pt idx="1504">
                  <c:v>Hoogstyn</c:v>
                </c:pt>
                <c:pt idx="1505">
                  <c:v>Inghelbrecht</c:v>
                </c:pt>
                <c:pt idx="1506">
                  <c:v>Jans</c:v>
                </c:pt>
                <c:pt idx="1507">
                  <c:v>Keppens</c:v>
                </c:pt>
                <c:pt idx="1508">
                  <c:v>Korsten</c:v>
                </c:pt>
                <c:pt idx="1509">
                  <c:v>Kremer</c:v>
                </c:pt>
                <c:pt idx="1510">
                  <c:v>Kumps</c:v>
                </c:pt>
                <c:pt idx="1511">
                  <c:v>Labeeuw </c:v>
                </c:pt>
                <c:pt idx="1512">
                  <c:v>Lambert</c:v>
                </c:pt>
                <c:pt idx="1513">
                  <c:v>Larivière</c:v>
                </c:pt>
                <c:pt idx="1514">
                  <c:v>Lavens</c:v>
                </c:pt>
                <c:pt idx="1515">
                  <c:v>Lefebvre</c:v>
                </c:pt>
                <c:pt idx="1516">
                  <c:v>Lefevre</c:v>
                </c:pt>
                <c:pt idx="1517">
                  <c:v>Lefevre</c:v>
                </c:pt>
                <c:pt idx="1518">
                  <c:v>Leloup</c:v>
                </c:pt>
                <c:pt idx="1519">
                  <c:v>Lempereur</c:v>
                </c:pt>
                <c:pt idx="1520">
                  <c:v>Löfberg</c:v>
                </c:pt>
                <c:pt idx="1521">
                  <c:v>Logeot</c:v>
                </c:pt>
                <c:pt idx="1522">
                  <c:v>Luijer</c:v>
                </c:pt>
                <c:pt idx="1523">
                  <c:v>Luyckx</c:v>
                </c:pt>
                <c:pt idx="1524">
                  <c:v>Luyten</c:v>
                </c:pt>
                <c:pt idx="1525">
                  <c:v>Madueno</c:v>
                </c:pt>
                <c:pt idx="1526">
                  <c:v>Mailleux</c:v>
                </c:pt>
                <c:pt idx="1527">
                  <c:v>Maréchal</c:v>
                </c:pt>
                <c:pt idx="1528">
                  <c:v>Maron</c:v>
                </c:pt>
                <c:pt idx="1529">
                  <c:v>Mathys</c:v>
                </c:pt>
                <c:pt idx="1530">
                  <c:v>Matthieu</c:v>
                </c:pt>
                <c:pt idx="1531">
                  <c:v>Meekers</c:v>
                </c:pt>
                <c:pt idx="1532">
                  <c:v>Meersman</c:v>
                </c:pt>
                <c:pt idx="1533">
                  <c:v>Meersman</c:v>
                </c:pt>
                <c:pt idx="1534">
                  <c:v>Mels</c:v>
                </c:pt>
                <c:pt idx="1535">
                  <c:v>Mertens</c:v>
                </c:pt>
                <c:pt idx="1536">
                  <c:v>Mertens</c:v>
                </c:pt>
                <c:pt idx="1537">
                  <c:v>Michalski</c:v>
                </c:pt>
                <c:pt idx="1538">
                  <c:v>Micheli</c:v>
                </c:pt>
                <c:pt idx="1539">
                  <c:v>Neil</c:v>
                </c:pt>
                <c:pt idx="1540">
                  <c:v>Nisole</c:v>
                </c:pt>
                <c:pt idx="1541">
                  <c:v>Nuyts</c:v>
                </c:pt>
                <c:pt idx="1542">
                  <c:v>Peeters</c:v>
                </c:pt>
                <c:pt idx="1543">
                  <c:v>Peeters</c:v>
                </c:pt>
                <c:pt idx="1544">
                  <c:v>Periquet</c:v>
                </c:pt>
                <c:pt idx="1545">
                  <c:v>Peters</c:v>
                </c:pt>
                <c:pt idx="1546">
                  <c:v>Petit</c:v>
                </c:pt>
                <c:pt idx="1547">
                  <c:v>Petit</c:v>
                </c:pt>
                <c:pt idx="1548">
                  <c:v>Pierlot</c:v>
                </c:pt>
                <c:pt idx="1549">
                  <c:v>Piraux</c:v>
                </c:pt>
                <c:pt idx="1550">
                  <c:v>Plaza</c:v>
                </c:pt>
                <c:pt idx="1551">
                  <c:v>Podevyn</c:v>
                </c:pt>
                <c:pt idx="1552">
                  <c:v>Pollet</c:v>
                </c:pt>
                <c:pt idx="1553">
                  <c:v>Ponjaert</c:v>
                </c:pt>
                <c:pt idx="1554">
                  <c:v>Prins</c:v>
                </c:pt>
                <c:pt idx="1555">
                  <c:v>Pyck</c:v>
                </c:pt>
                <c:pt idx="1556">
                  <c:v>Renard</c:v>
                </c:pt>
                <c:pt idx="1557">
                  <c:v>Repriels</c:v>
                </c:pt>
                <c:pt idx="1558">
                  <c:v>Reusen</c:v>
                </c:pt>
                <c:pt idx="1559">
                  <c:v>Roelants</c:v>
                </c:pt>
                <c:pt idx="1560">
                  <c:v>Rotsaert</c:v>
                </c:pt>
                <c:pt idx="1561">
                  <c:v>Sabbe</c:v>
                </c:pt>
                <c:pt idx="1562">
                  <c:v>Saey</c:v>
                </c:pt>
                <c:pt idx="1563">
                  <c:v>Safarova</c:v>
                </c:pt>
                <c:pt idx="1564">
                  <c:v>Schelfaut</c:v>
                </c:pt>
                <c:pt idx="1565">
                  <c:v>Schmids</c:v>
                </c:pt>
                <c:pt idx="1566">
                  <c:v>Schoevaerts</c:v>
                </c:pt>
                <c:pt idx="1567">
                  <c:v>Schroeder</c:v>
                </c:pt>
                <c:pt idx="1568">
                  <c:v>Schuer</c:v>
                </c:pt>
                <c:pt idx="1569">
                  <c:v>Seressia</c:v>
                </c:pt>
                <c:pt idx="1570">
                  <c:v>Servotte</c:v>
                </c:pt>
                <c:pt idx="1571">
                  <c:v>Severino</c:v>
                </c:pt>
                <c:pt idx="1572">
                  <c:v>Sidis</c:v>
                </c:pt>
                <c:pt idx="1573">
                  <c:v>Simonis</c:v>
                </c:pt>
                <c:pt idx="1574">
                  <c:v>Simonis</c:v>
                </c:pt>
                <c:pt idx="1575">
                  <c:v>Simons</c:v>
                </c:pt>
                <c:pt idx="1576">
                  <c:v>Sintubin</c:v>
                </c:pt>
                <c:pt idx="1577">
                  <c:v>Spaens</c:v>
                </c:pt>
                <c:pt idx="1578">
                  <c:v>Spildooren</c:v>
                </c:pt>
                <c:pt idx="1579">
                  <c:v>Steyaert</c:v>
                </c:pt>
                <c:pt idx="1580">
                  <c:v>Steyaert</c:v>
                </c:pt>
                <c:pt idx="1581">
                  <c:v>Storme</c:v>
                </c:pt>
                <c:pt idx="1582">
                  <c:v>Stremus</c:v>
                </c:pt>
                <c:pt idx="1583">
                  <c:v>Tellin</c:v>
                </c:pt>
                <c:pt idx="1584">
                  <c:v>Thiry</c:v>
                </c:pt>
                <c:pt idx="1585">
                  <c:v>Thonon</c:v>
                </c:pt>
                <c:pt idx="1586">
                  <c:v>Timmerman</c:v>
                </c:pt>
                <c:pt idx="1587">
                  <c:v>Tytgat</c:v>
                </c:pt>
                <c:pt idx="1588">
                  <c:v>Van Acker</c:v>
                </c:pt>
                <c:pt idx="1589">
                  <c:v>Van Audenaerde</c:v>
                </c:pt>
                <c:pt idx="1590">
                  <c:v>Van Bogaert</c:v>
                </c:pt>
                <c:pt idx="1591">
                  <c:v>Van Bouwel</c:v>
                </c:pt>
                <c:pt idx="1592">
                  <c:v>Van Damme</c:v>
                </c:pt>
                <c:pt idx="1593">
                  <c:v>Van De Voorde</c:v>
                </c:pt>
                <c:pt idx="1594">
                  <c:v>Van De Walle</c:v>
                </c:pt>
                <c:pt idx="1595">
                  <c:v>Van den Berge</c:v>
                </c:pt>
                <c:pt idx="1596">
                  <c:v>Van den Eynde</c:v>
                </c:pt>
                <c:pt idx="1597">
                  <c:v>Van der Borght</c:v>
                </c:pt>
                <c:pt idx="1598">
                  <c:v>Van der Slagmolen</c:v>
                </c:pt>
                <c:pt idx="1599">
                  <c:v>Van Herck</c:v>
                </c:pt>
                <c:pt idx="1600">
                  <c:v>Van Hoef</c:v>
                </c:pt>
                <c:pt idx="1601">
                  <c:v>Van Hoof</c:v>
                </c:pt>
                <c:pt idx="1602">
                  <c:v>Van Hulle</c:v>
                </c:pt>
                <c:pt idx="1603">
                  <c:v>Van Kerschaver</c:v>
                </c:pt>
                <c:pt idx="1604">
                  <c:v>Van Langendonckt</c:v>
                </c:pt>
                <c:pt idx="1605">
                  <c:v>Van Langenhove</c:v>
                </c:pt>
                <c:pt idx="1606">
                  <c:v>Van Loo</c:v>
                </c:pt>
                <c:pt idx="1607">
                  <c:v>Van Loo</c:v>
                </c:pt>
                <c:pt idx="1608">
                  <c:v>Van Loo</c:v>
                </c:pt>
                <c:pt idx="1609">
                  <c:v>Van Nauw</c:v>
                </c:pt>
                <c:pt idx="1610">
                  <c:v>Van Neste</c:v>
                </c:pt>
                <c:pt idx="1611">
                  <c:v>Van Nieuwenhuyse</c:v>
                </c:pt>
                <c:pt idx="1612">
                  <c:v>Van Oppens</c:v>
                </c:pt>
                <c:pt idx="1613">
                  <c:v>Van Orshaegen</c:v>
                </c:pt>
                <c:pt idx="1614">
                  <c:v>Van Reusel</c:v>
                </c:pt>
                <c:pt idx="1615">
                  <c:v>Van Reusel</c:v>
                </c:pt>
                <c:pt idx="1616">
                  <c:v>Van Wittenberghe</c:v>
                </c:pt>
                <c:pt idx="1617">
                  <c:v>Vanbellinghen</c:v>
                </c:pt>
                <c:pt idx="1618">
                  <c:v>Vandemaele</c:v>
                </c:pt>
                <c:pt idx="1619">
                  <c:v>Vandenberghe</c:v>
                </c:pt>
                <c:pt idx="1620">
                  <c:v>Vanderbeken</c:v>
                </c:pt>
                <c:pt idx="1621">
                  <c:v>Vanderhaeghen</c:v>
                </c:pt>
                <c:pt idx="1622">
                  <c:v>Vanderheyden</c:v>
                </c:pt>
                <c:pt idx="1623">
                  <c:v>Vangheluwe</c:v>
                </c:pt>
                <c:pt idx="1624">
                  <c:v>Vanhauwaert</c:v>
                </c:pt>
                <c:pt idx="1625">
                  <c:v>Vanhee</c:v>
                </c:pt>
                <c:pt idx="1626">
                  <c:v>Vanparys</c:v>
                </c:pt>
                <c:pt idx="1627">
                  <c:v>Vansteelandt</c:v>
                </c:pt>
                <c:pt idx="1628">
                  <c:v>Verbanck</c:v>
                </c:pt>
                <c:pt idx="1629">
                  <c:v>Verbeke</c:v>
                </c:pt>
                <c:pt idx="1630">
                  <c:v>Verbiest</c:v>
                </c:pt>
                <c:pt idx="1631">
                  <c:v>Vercayie</c:v>
                </c:pt>
                <c:pt idx="1632">
                  <c:v>Verhoeven</c:v>
                </c:pt>
                <c:pt idx="1633">
                  <c:v>Verhulst</c:v>
                </c:pt>
                <c:pt idx="1634">
                  <c:v>Verkeyn</c:v>
                </c:pt>
                <c:pt idx="1635">
                  <c:v>Verlaan</c:v>
                </c:pt>
                <c:pt idx="1636">
                  <c:v>Verlaan</c:v>
                </c:pt>
                <c:pt idx="1637">
                  <c:v>Vermeersch</c:v>
                </c:pt>
                <c:pt idx="1638">
                  <c:v>Vermeiren</c:v>
                </c:pt>
                <c:pt idx="1639">
                  <c:v>Vermeulen</c:v>
                </c:pt>
                <c:pt idx="1640">
                  <c:v>Verplancke</c:v>
                </c:pt>
                <c:pt idx="1641">
                  <c:v>Vervecke</c:v>
                </c:pt>
                <c:pt idx="1642">
                  <c:v>Victor</c:v>
                </c:pt>
                <c:pt idx="1643">
                  <c:v>Vlaeminck</c:v>
                </c:pt>
                <c:pt idx="1644">
                  <c:v>Vlasselaer</c:v>
                </c:pt>
                <c:pt idx="1645">
                  <c:v>Vossaert</c:v>
                </c:pt>
                <c:pt idx="1646">
                  <c:v>Waegemans</c:v>
                </c:pt>
                <c:pt idx="1647">
                  <c:v>Wallaert</c:v>
                </c:pt>
                <c:pt idx="1648">
                  <c:v>Watelet</c:v>
                </c:pt>
                <c:pt idx="1649">
                  <c:v>Waterlot</c:v>
                </c:pt>
                <c:pt idx="1650">
                  <c:v>Weicker</c:v>
                </c:pt>
                <c:pt idx="1651">
                  <c:v>Weyenbergh</c:v>
                </c:pt>
                <c:pt idx="1652">
                  <c:v>Wilemme</c:v>
                </c:pt>
                <c:pt idx="1653">
                  <c:v>Wilmart</c:v>
                </c:pt>
                <c:pt idx="1654">
                  <c:v>Wirard</c:v>
                </c:pt>
                <c:pt idx="1655">
                  <c:v>Witters</c:v>
                </c:pt>
                <c:pt idx="1656">
                  <c:v>Witters</c:v>
                </c:pt>
                <c:pt idx="1657">
                  <c:v>Wouters</c:v>
                </c:pt>
                <c:pt idx="1658">
                  <c:v>Zijlmans</c:v>
                </c:pt>
                <c:pt idx="1659">
                  <c:v>Pals</c:v>
                </c:pt>
                <c:pt idx="1660">
                  <c:v>Decker</c:v>
                </c:pt>
                <c:pt idx="1661">
                  <c:v>Dohogne</c:v>
                </c:pt>
                <c:pt idx="1662">
                  <c:v>Douniaux</c:v>
                </c:pt>
                <c:pt idx="1663">
                  <c:v>Lecouvet</c:v>
                </c:pt>
                <c:pt idx="1664">
                  <c:v>Lehman</c:v>
                </c:pt>
                <c:pt idx="1665">
                  <c:v>Muraille</c:v>
                </c:pt>
                <c:pt idx="1666">
                  <c:v>Poliakoff</c:v>
                </c:pt>
                <c:pt idx="1667">
                  <c:v>Weets</c:v>
                </c:pt>
                <c:pt idx="1668">
                  <c:v>Nagant</c:v>
                </c:pt>
                <c:pt idx="1669">
                  <c:v>Calcoen</c:v>
                </c:pt>
                <c:pt idx="1670">
                  <c:v>Calcoen</c:v>
                </c:pt>
                <c:pt idx="1671">
                  <c:v>Cadot</c:v>
                </c:pt>
                <c:pt idx="1672">
                  <c:v>Clinckemaillie</c:v>
                </c:pt>
                <c:pt idx="1673">
                  <c:v>De Breucker</c:v>
                </c:pt>
                <c:pt idx="1674">
                  <c:v>Goossens</c:v>
                </c:pt>
                <c:pt idx="1675">
                  <c:v>Janssens</c:v>
                </c:pt>
                <c:pt idx="1676">
                  <c:v>Van der Borght</c:v>
                </c:pt>
                <c:pt idx="1677">
                  <c:v>Exter</c:v>
                </c:pt>
                <c:pt idx="1678">
                  <c:v>Albrecht</c:v>
                </c:pt>
                <c:pt idx="1679">
                  <c:v>Beschuyt</c:v>
                </c:pt>
                <c:pt idx="1680">
                  <c:v>Beschuyt</c:v>
                </c:pt>
                <c:pt idx="1681">
                  <c:v>Devreker</c:v>
                </c:pt>
                <c:pt idx="1682">
                  <c:v>Vermeersch</c:v>
                </c:pt>
                <c:pt idx="1683">
                  <c:v>De Breuck</c:v>
                </c:pt>
                <c:pt idx="1684">
                  <c:v>Vanwalleghem</c:v>
                </c:pt>
                <c:pt idx="1685">
                  <c:v>Callewaert</c:v>
                </c:pt>
                <c:pt idx="1686">
                  <c:v>De Vos</c:v>
                </c:pt>
                <c:pt idx="1687">
                  <c:v>Veldekens</c:v>
                </c:pt>
                <c:pt idx="1688">
                  <c:v>Cadot</c:v>
                </c:pt>
                <c:pt idx="1689">
                  <c:v>Caruso</c:v>
                </c:pt>
                <c:pt idx="1690">
                  <c:v>Gobert</c:v>
                </c:pt>
                <c:pt idx="1691">
                  <c:v>Brutin</c:v>
                </c:pt>
                <c:pt idx="1692">
                  <c:v>Scheemaker</c:v>
                </c:pt>
                <c:pt idx="1693">
                  <c:v>Deseck</c:v>
                </c:pt>
                <c:pt idx="1694">
                  <c:v>Claesen</c:v>
                </c:pt>
                <c:pt idx="1695">
                  <c:v>Smekens</c:v>
                </c:pt>
                <c:pt idx="1696">
                  <c:v>Van Hecke</c:v>
                </c:pt>
                <c:pt idx="1697">
                  <c:v>Van Orshaegen</c:v>
                </c:pt>
                <c:pt idx="1698">
                  <c:v>Vanzeir</c:v>
                </c:pt>
                <c:pt idx="1699">
                  <c:v>Ver Elst</c:v>
                </c:pt>
                <c:pt idx="1700">
                  <c:v>Baeyens</c:v>
                </c:pt>
                <c:pt idx="1701">
                  <c:v>Beuselinck</c:v>
                </c:pt>
                <c:pt idx="1702">
                  <c:v>Bonjé</c:v>
                </c:pt>
                <c:pt idx="1703">
                  <c:v>Bonjé</c:v>
                </c:pt>
                <c:pt idx="1704">
                  <c:v>Brouckmeersch</c:v>
                </c:pt>
                <c:pt idx="1705">
                  <c:v>Cheyns</c:v>
                </c:pt>
                <c:pt idx="1706">
                  <c:v>Claus</c:v>
                </c:pt>
                <c:pt idx="1707">
                  <c:v>Coppens</c:v>
                </c:pt>
                <c:pt idx="1708">
                  <c:v>De Cock</c:v>
                </c:pt>
                <c:pt idx="1709">
                  <c:v>De Groote</c:v>
                </c:pt>
                <c:pt idx="1710">
                  <c:v>Debourgh</c:v>
                </c:pt>
                <c:pt idx="1711">
                  <c:v>Debyser</c:v>
                </c:pt>
                <c:pt idx="1712">
                  <c:v>Degrieck</c:v>
                </c:pt>
                <c:pt idx="1713">
                  <c:v>Dejonghe</c:v>
                </c:pt>
                <c:pt idx="1714">
                  <c:v>Delafontaine</c:v>
                </c:pt>
                <c:pt idx="1715">
                  <c:v>Delhaye</c:v>
                </c:pt>
                <c:pt idx="1716">
                  <c:v>Denecker</c:v>
                </c:pt>
                <c:pt idx="1717">
                  <c:v>Denys</c:v>
                </c:pt>
                <c:pt idx="1718">
                  <c:v>Florizoone</c:v>
                </c:pt>
                <c:pt idx="1719">
                  <c:v>Gardin</c:v>
                </c:pt>
                <c:pt idx="1720">
                  <c:v>Gavart</c:v>
                </c:pt>
                <c:pt idx="1721">
                  <c:v>Goethals</c:v>
                </c:pt>
                <c:pt idx="1722">
                  <c:v>Goethals</c:v>
                </c:pt>
                <c:pt idx="1723">
                  <c:v>Goethals</c:v>
                </c:pt>
                <c:pt idx="1724">
                  <c:v>Goethals</c:v>
                </c:pt>
                <c:pt idx="1725">
                  <c:v>Goussaert</c:v>
                </c:pt>
                <c:pt idx="1726">
                  <c:v>Hosseel</c:v>
                </c:pt>
                <c:pt idx="1727">
                  <c:v>Kerkhove</c:v>
                </c:pt>
                <c:pt idx="1728">
                  <c:v>Kerkhove</c:v>
                </c:pt>
                <c:pt idx="1729">
                  <c:v>Laethem</c:v>
                </c:pt>
                <c:pt idx="1730">
                  <c:v>Lefevre</c:v>
                </c:pt>
                <c:pt idx="1731">
                  <c:v>Lemahieu</c:v>
                </c:pt>
                <c:pt idx="1732">
                  <c:v>Lust</c:v>
                </c:pt>
                <c:pt idx="1733">
                  <c:v>Maes</c:v>
                </c:pt>
                <c:pt idx="1734">
                  <c:v>Meersschaert</c:v>
                </c:pt>
                <c:pt idx="1735">
                  <c:v>Monbailliu</c:v>
                </c:pt>
                <c:pt idx="1736">
                  <c:v>Neels</c:v>
                </c:pt>
                <c:pt idx="1737">
                  <c:v>Passchyn</c:v>
                </c:pt>
                <c:pt idx="1738">
                  <c:v>Pattyn</c:v>
                </c:pt>
                <c:pt idx="1739">
                  <c:v>Pluvier</c:v>
                </c:pt>
                <c:pt idx="1740">
                  <c:v>Saeys</c:v>
                </c:pt>
                <c:pt idx="1741">
                  <c:v>Schepens</c:v>
                </c:pt>
                <c:pt idx="1742">
                  <c:v>Schepens</c:v>
                </c:pt>
                <c:pt idx="1743">
                  <c:v>Stael</c:v>
                </c:pt>
                <c:pt idx="1744">
                  <c:v>Storme</c:v>
                </c:pt>
                <c:pt idx="1745">
                  <c:v>Struye</c:v>
                </c:pt>
                <c:pt idx="1746">
                  <c:v>Vackier</c:v>
                </c:pt>
                <c:pt idx="1747">
                  <c:v>Van Colen</c:v>
                </c:pt>
                <c:pt idx="1748">
                  <c:v>Van Kerschaver</c:v>
                </c:pt>
                <c:pt idx="1749">
                  <c:v>Vancompernolle</c:v>
                </c:pt>
                <c:pt idx="1750">
                  <c:v>Vancompernolle</c:v>
                </c:pt>
                <c:pt idx="1751">
                  <c:v>Vandamme</c:v>
                </c:pt>
                <c:pt idx="1752">
                  <c:v>Vandenabeele</c:v>
                </c:pt>
                <c:pt idx="1753">
                  <c:v>Vandenabeele</c:v>
                </c:pt>
                <c:pt idx="1754">
                  <c:v>Vandenabeele</c:v>
                </c:pt>
                <c:pt idx="1755">
                  <c:v>Vandenplas</c:v>
                </c:pt>
                <c:pt idx="1756">
                  <c:v>Vanderbeke</c:v>
                </c:pt>
                <c:pt idx="1757">
                  <c:v>Vandierendonck</c:v>
                </c:pt>
                <c:pt idx="1758">
                  <c:v>Vandierendonck</c:v>
                </c:pt>
                <c:pt idx="1759">
                  <c:v>Vandierendonck</c:v>
                </c:pt>
                <c:pt idx="1760">
                  <c:v>Vanhoorne</c:v>
                </c:pt>
                <c:pt idx="1761">
                  <c:v>Vansteenkiste</c:v>
                </c:pt>
                <c:pt idx="1762">
                  <c:v>Verwaerde</c:v>
                </c:pt>
                <c:pt idx="1763">
                  <c:v>Vosters</c:v>
                </c:pt>
                <c:pt idx="1764">
                  <c:v>Bultijnck</c:v>
                </c:pt>
                <c:pt idx="1765">
                  <c:v>Geeraerts</c:v>
                </c:pt>
                <c:pt idx="1766">
                  <c:v>Goddeeris</c:v>
                </c:pt>
                <c:pt idx="1767">
                  <c:v>Peerens</c:v>
                </c:pt>
                <c:pt idx="1768">
                  <c:v>Debaere</c:v>
                </c:pt>
                <c:pt idx="1769">
                  <c:v>Devlaminck</c:v>
                </c:pt>
                <c:pt idx="1770">
                  <c:v>Lenssens</c:v>
                </c:pt>
                <c:pt idx="1771">
                  <c:v>Lenssens</c:v>
                </c:pt>
                <c:pt idx="1772">
                  <c:v>Bracke</c:v>
                </c:pt>
                <c:pt idx="1773">
                  <c:v>Van den Abbeele</c:v>
                </c:pt>
                <c:pt idx="1774">
                  <c:v>Dauwe</c:v>
                </c:pt>
                <c:pt idx="1775">
                  <c:v>Mariën</c:v>
                </c:pt>
                <c:pt idx="1776">
                  <c:v>Mariën</c:v>
                </c:pt>
                <c:pt idx="1777">
                  <c:v>Siccard</c:v>
                </c:pt>
                <c:pt idx="1778">
                  <c:v>De Sloover</c:v>
                </c:pt>
                <c:pt idx="1779">
                  <c:v>Hautekeete</c:v>
                </c:pt>
                <c:pt idx="1780">
                  <c:v>De Mul</c:v>
                </c:pt>
                <c:pt idx="1781">
                  <c:v>Laget</c:v>
                </c:pt>
                <c:pt idx="1782">
                  <c:v>Van Damme</c:v>
                </c:pt>
                <c:pt idx="1783">
                  <c:v>Van Roy</c:v>
                </c:pt>
                <c:pt idx="1784">
                  <c:v>Dyzers</c:v>
                </c:pt>
                <c:pt idx="1785">
                  <c:v>Azou</c:v>
                </c:pt>
                <c:pt idx="1786">
                  <c:v>Boey </c:v>
                </c:pt>
                <c:pt idx="1787">
                  <c:v>De Schrijver</c:v>
                </c:pt>
                <c:pt idx="1788">
                  <c:v>De Vlaeminck</c:v>
                </c:pt>
                <c:pt idx="1789">
                  <c:v>Denblijden</c:v>
                </c:pt>
                <c:pt idx="1790">
                  <c:v>Dolmans</c:v>
                </c:pt>
                <c:pt idx="1791">
                  <c:v>Hanne</c:v>
                </c:pt>
                <c:pt idx="1792">
                  <c:v>Lievens</c:v>
                </c:pt>
                <c:pt idx="1793">
                  <c:v>Lucas</c:v>
                </c:pt>
                <c:pt idx="1794">
                  <c:v>Pollet</c:v>
                </c:pt>
                <c:pt idx="1795">
                  <c:v>Simoens</c:v>
                </c:pt>
                <c:pt idx="1796">
                  <c:v>Vanassche</c:v>
                </c:pt>
                <c:pt idx="1797">
                  <c:v>Verhelst</c:v>
                </c:pt>
                <c:pt idx="1798">
                  <c:v>Willems</c:v>
                </c:pt>
                <c:pt idx="1799">
                  <c:v>Ysenbrandt</c:v>
                </c:pt>
                <c:pt idx="1800">
                  <c:v>Jan</c:v>
                </c:pt>
                <c:pt idx="1801">
                  <c:v>Koen</c:v>
                </c:pt>
                <c:pt idx="1802">
                  <c:v>Karl</c:v>
                </c:pt>
                <c:pt idx="1803">
                  <c:v>Roel</c:v>
                </c:pt>
                <c:pt idx="1804">
                  <c:v>Johan</c:v>
                </c:pt>
                <c:pt idx="1805">
                  <c:v>Gunther</c:v>
                </c:pt>
                <c:pt idx="1806">
                  <c:v>Paul</c:v>
                </c:pt>
                <c:pt idx="1807">
                  <c:v>Tom</c:v>
                </c:pt>
                <c:pt idx="1808">
                  <c:v>Miguel</c:v>
                </c:pt>
                <c:pt idx="1809">
                  <c:v>Andy</c:v>
                </c:pt>
                <c:pt idx="1810">
                  <c:v>Wouter</c:v>
                </c:pt>
                <c:pt idx="1811">
                  <c:v>Pieter</c:v>
                </c:pt>
                <c:pt idx="1812">
                  <c:v>Brecht</c:v>
                </c:pt>
                <c:pt idx="1813">
                  <c:v>Cindy</c:v>
                </c:pt>
                <c:pt idx="1814">
                  <c:v>Bart</c:v>
                </c:pt>
                <c:pt idx="1815">
                  <c:v>Andy</c:v>
                </c:pt>
                <c:pt idx="1816">
                  <c:v>Lien</c:v>
                </c:pt>
                <c:pt idx="1817">
                  <c:v>Kristof</c:v>
                </c:pt>
                <c:pt idx="1818">
                  <c:v>Dominic</c:v>
                </c:pt>
                <c:pt idx="1819">
                  <c:v>Lotte</c:v>
                </c:pt>
                <c:pt idx="1820">
                  <c:v>Tom</c:v>
                </c:pt>
                <c:pt idx="1821">
                  <c:v>Sven</c:v>
                </c:pt>
                <c:pt idx="1822">
                  <c:v>Jonas</c:v>
                </c:pt>
                <c:pt idx="1823">
                  <c:v>Ymke</c:v>
                </c:pt>
                <c:pt idx="1824">
                  <c:v>Dave</c:v>
                </c:pt>
                <c:pt idx="1825">
                  <c:v>Kristof</c:v>
                </c:pt>
                <c:pt idx="1826">
                  <c:v>Britt</c:v>
                </c:pt>
                <c:pt idx="1827">
                  <c:v>Andreas</c:v>
                </c:pt>
                <c:pt idx="1828">
                  <c:v>Stein</c:v>
                </c:pt>
                <c:pt idx="1829">
                  <c:v>Wouter</c:v>
                </c:pt>
                <c:pt idx="1830">
                  <c:v>Ludwig</c:v>
                </c:pt>
                <c:pt idx="1831">
                  <c:v>Rhuwe</c:v>
                </c:pt>
                <c:pt idx="1832">
                  <c:v>Christian</c:v>
                </c:pt>
                <c:pt idx="1833">
                  <c:v>Emmanuel</c:v>
                </c:pt>
                <c:pt idx="1834">
                  <c:v>Pieter</c:v>
                </c:pt>
                <c:pt idx="1835">
                  <c:v>Joeri</c:v>
                </c:pt>
                <c:pt idx="1836">
                  <c:v>Peter</c:v>
                </c:pt>
                <c:pt idx="1837">
                  <c:v>Stefaan</c:v>
                </c:pt>
                <c:pt idx="1838">
                  <c:v>Michel</c:v>
                </c:pt>
                <c:pt idx="1839">
                  <c:v>Fabienne</c:v>
                </c:pt>
                <c:pt idx="1840">
                  <c:v>Peter</c:v>
                </c:pt>
                <c:pt idx="1841">
                  <c:v>Timothy</c:v>
                </c:pt>
                <c:pt idx="1842">
                  <c:v>Jan</c:v>
                </c:pt>
                <c:pt idx="1843">
                  <c:v>Joffrey</c:v>
                </c:pt>
                <c:pt idx="1844">
                  <c:v>Danny</c:v>
                </c:pt>
                <c:pt idx="1845">
                  <c:v>Lieze</c:v>
                </c:pt>
                <c:pt idx="1846">
                  <c:v>Anja</c:v>
                </c:pt>
                <c:pt idx="1847">
                  <c:v>Elke</c:v>
                </c:pt>
                <c:pt idx="1848">
                  <c:v>Koen</c:v>
                </c:pt>
                <c:pt idx="1849">
                  <c:v>Arnold</c:v>
                </c:pt>
                <c:pt idx="1850">
                  <c:v>Patrick</c:v>
                </c:pt>
                <c:pt idx="1851">
                  <c:v>Joeri</c:v>
                </c:pt>
                <c:pt idx="1852">
                  <c:v>Jean-Pierre</c:v>
                </c:pt>
                <c:pt idx="1853">
                  <c:v>Janne</c:v>
                </c:pt>
                <c:pt idx="1854">
                  <c:v>Marie</c:v>
                </c:pt>
                <c:pt idx="1855">
                  <c:v>Wim</c:v>
                </c:pt>
                <c:pt idx="1856">
                  <c:v>Ellen</c:v>
                </c:pt>
                <c:pt idx="1857">
                  <c:v>Bart</c:v>
                </c:pt>
                <c:pt idx="1858">
                  <c:v>Anne-Mie</c:v>
                </c:pt>
                <c:pt idx="1859">
                  <c:v>Yves</c:v>
                </c:pt>
                <c:pt idx="1860">
                  <c:v>Nico</c:v>
                </c:pt>
                <c:pt idx="1861">
                  <c:v>Steven</c:v>
                </c:pt>
                <c:pt idx="1862">
                  <c:v>Dorien</c:v>
                </c:pt>
                <c:pt idx="1863">
                  <c:v>Pieter</c:v>
                </c:pt>
                <c:pt idx="1864">
                  <c:v>Jeroen</c:v>
                </c:pt>
                <c:pt idx="1865">
                  <c:v>Hanne</c:v>
                </c:pt>
                <c:pt idx="1866">
                  <c:v>Ronny</c:v>
                </c:pt>
                <c:pt idx="1867">
                  <c:v>Dany</c:v>
                </c:pt>
                <c:pt idx="1868">
                  <c:v>Sara</c:v>
                </c:pt>
                <c:pt idx="1869">
                  <c:v>Ellen</c:v>
                </c:pt>
                <c:pt idx="1870">
                  <c:v>Liza</c:v>
                </c:pt>
                <c:pt idx="1871">
                  <c:v>Pedro</c:v>
                </c:pt>
                <c:pt idx="1872">
                  <c:v>Ides</c:v>
                </c:pt>
                <c:pt idx="1873">
                  <c:v>Geert</c:v>
                </c:pt>
                <c:pt idx="1874">
                  <c:v>Jonathan</c:v>
                </c:pt>
                <c:pt idx="1875">
                  <c:v>Beere </c:v>
                </c:pt>
                <c:pt idx="1876">
                  <c:v>An</c:v>
                </c:pt>
                <c:pt idx="1877">
                  <c:v>Patrick</c:v>
                </c:pt>
                <c:pt idx="1878">
                  <c:v>Nadja</c:v>
                </c:pt>
                <c:pt idx="1879">
                  <c:v>Tijl</c:v>
                </c:pt>
                <c:pt idx="1880">
                  <c:v>Koen</c:v>
                </c:pt>
                <c:pt idx="1881">
                  <c:v>Joost</c:v>
                </c:pt>
                <c:pt idx="1882">
                  <c:v>Brammert</c:v>
                </c:pt>
                <c:pt idx="1883">
                  <c:v>Marc</c:v>
                </c:pt>
                <c:pt idx="1884">
                  <c:v>Sebastiaan</c:v>
                </c:pt>
                <c:pt idx="1885">
                  <c:v>Jasper</c:v>
                </c:pt>
                <c:pt idx="1886">
                  <c:v>Patrick</c:v>
                </c:pt>
                <c:pt idx="1887">
                  <c:v>Kristof</c:v>
                </c:pt>
                <c:pt idx="1888">
                  <c:v>Charlotte</c:v>
                </c:pt>
                <c:pt idx="1889">
                  <c:v>Sander</c:v>
                </c:pt>
                <c:pt idx="1890">
                  <c:v>Niki</c:v>
                </c:pt>
                <c:pt idx="1891">
                  <c:v>Tania</c:v>
                </c:pt>
                <c:pt idx="1892">
                  <c:v>Saar</c:v>
                </c:pt>
                <c:pt idx="1893">
                  <c:v>Jan</c:v>
                </c:pt>
                <c:pt idx="1894">
                  <c:v>Sven</c:v>
                </c:pt>
                <c:pt idx="1895">
                  <c:v>Wim</c:v>
                </c:pt>
                <c:pt idx="1896">
                  <c:v>Bart</c:v>
                </c:pt>
                <c:pt idx="1897">
                  <c:v>Bianca</c:v>
                </c:pt>
                <c:pt idx="1898">
                  <c:v>Maarten</c:v>
                </c:pt>
                <c:pt idx="1899">
                  <c:v>Gunter</c:v>
                </c:pt>
                <c:pt idx="1900">
                  <c:v>Anthony</c:v>
                </c:pt>
                <c:pt idx="1901">
                  <c:v>Glenn </c:v>
                </c:pt>
                <c:pt idx="1902">
                  <c:v>Koen</c:v>
                </c:pt>
                <c:pt idx="1903">
                  <c:v>Elias</c:v>
                </c:pt>
                <c:pt idx="1904">
                  <c:v>Jeroen</c:v>
                </c:pt>
                <c:pt idx="1905">
                  <c:v>Benny</c:v>
                </c:pt>
                <c:pt idx="1906">
                  <c:v>Yannick</c:v>
                </c:pt>
                <c:pt idx="1907">
                  <c:v>Birger</c:v>
                </c:pt>
                <c:pt idx="1908">
                  <c:v>Bart</c:v>
                </c:pt>
                <c:pt idx="1909">
                  <c:v>Kasper-Rork</c:v>
                </c:pt>
                <c:pt idx="1910">
                  <c:v>Gert</c:v>
                </c:pt>
                <c:pt idx="1911">
                  <c:v>Henk</c:v>
                </c:pt>
                <c:pt idx="1912">
                  <c:v>Patrick</c:v>
                </c:pt>
                <c:pt idx="1913">
                  <c:v>Reinhart</c:v>
                </c:pt>
                <c:pt idx="1914">
                  <c:v>Frederique</c:v>
                </c:pt>
                <c:pt idx="1915">
                  <c:v>Niek</c:v>
                </c:pt>
                <c:pt idx="1916">
                  <c:v>Philippe</c:v>
                </c:pt>
                <c:pt idx="1917">
                  <c:v>Nicole</c:v>
                </c:pt>
                <c:pt idx="1918">
                  <c:v>Guy</c:v>
                </c:pt>
                <c:pt idx="1919">
                  <c:v>Gert</c:v>
                </c:pt>
                <c:pt idx="1920">
                  <c:v>Niels</c:v>
                </c:pt>
                <c:pt idx="1921">
                  <c:v>Tina</c:v>
                </c:pt>
                <c:pt idx="1922">
                  <c:v>Rita</c:v>
                </c:pt>
                <c:pt idx="1923">
                  <c:v>Steven</c:v>
                </c:pt>
                <c:pt idx="1924">
                  <c:v>Ruben</c:v>
                </c:pt>
                <c:pt idx="1925">
                  <c:v>Raphael</c:v>
                </c:pt>
                <c:pt idx="1926">
                  <c:v>Anaïs</c:v>
                </c:pt>
                <c:pt idx="1927">
                  <c:v>Glenn</c:v>
                </c:pt>
                <c:pt idx="1928">
                  <c:v>Lucien</c:v>
                </c:pt>
                <c:pt idx="1929">
                  <c:v>Kimberley</c:v>
                </c:pt>
                <c:pt idx="1930">
                  <c:v>Leen</c:v>
                </c:pt>
                <c:pt idx="1931">
                  <c:v>Christof</c:v>
                </c:pt>
                <c:pt idx="1932">
                  <c:v>Elfi</c:v>
                </c:pt>
                <c:pt idx="1933">
                  <c:v>Tim</c:v>
                </c:pt>
                <c:pt idx="1934">
                  <c:v>Lasse</c:v>
                </c:pt>
                <c:pt idx="1935">
                  <c:v>Lisa</c:v>
                </c:pt>
                <c:pt idx="1936">
                  <c:v>Wannes</c:v>
                </c:pt>
                <c:pt idx="1937">
                  <c:v>Ian</c:v>
                </c:pt>
                <c:pt idx="1938">
                  <c:v>Tibe</c:v>
                </c:pt>
                <c:pt idx="1939">
                  <c:v>Maarten</c:v>
                </c:pt>
                <c:pt idx="1940">
                  <c:v>Joke</c:v>
                </c:pt>
                <c:pt idx="1941">
                  <c:v>Dieter</c:v>
                </c:pt>
                <c:pt idx="1942">
                  <c:v>Bart</c:v>
                </c:pt>
                <c:pt idx="1943">
                  <c:v>Jan</c:v>
                </c:pt>
                <c:pt idx="1944">
                  <c:v>Stijn</c:v>
                </c:pt>
                <c:pt idx="1945">
                  <c:v>Bjorn</c:v>
                </c:pt>
                <c:pt idx="1946">
                  <c:v>Bart</c:v>
                </c:pt>
                <c:pt idx="1947">
                  <c:v/>
                </c:pt>
                <c:pt idx="1948">
                  <c:v/>
                </c:pt>
                <c:pt idx="1949">
                  <c:v/>
                </c:pt>
                <c:pt idx="1950">
                  <c:v/>
                </c:pt>
                <c:pt idx="1951">
                  <c:v/>
                </c:pt>
                <c:pt idx="1952">
                  <c:v/>
                </c:pt>
                <c:pt idx="1953">
                  <c:v/>
                </c:pt>
                <c:pt idx="1954">
                  <c:v/>
                </c:pt>
                <c:pt idx="1955">
                  <c:v/>
                </c:pt>
                <c:pt idx="1956">
                  <c:v/>
                </c:pt>
                <c:pt idx="1957">
                  <c:v/>
                </c:pt>
                <c:pt idx="1958">
                  <c:v/>
                </c:pt>
                <c:pt idx="1959">
                  <c:v/>
                </c:pt>
                <c:pt idx="1960">
                  <c:v/>
                </c:pt>
                <c:pt idx="1961">
                  <c:v/>
                </c:pt>
                <c:pt idx="1962">
                  <c:v/>
                </c:pt>
                <c:pt idx="1963">
                  <c:v/>
                </c:pt>
                <c:pt idx="1964">
                  <c:v/>
                </c:pt>
                <c:pt idx="1965">
                  <c:v>Katrijn</c:v>
                </c:pt>
                <c:pt idx="1966">
                  <c:v>Sanne</c:v>
                </c:pt>
                <c:pt idx="1967">
                  <c:v>Roel</c:v>
                </c:pt>
                <c:pt idx="1968">
                  <c:v>Bart</c:v>
                </c:pt>
                <c:pt idx="1969">
                  <c:v>Bertrand</c:v>
                </c:pt>
                <c:pt idx="1970">
                  <c:v>Peggy</c:v>
                </c:pt>
                <c:pt idx="1971">
                  <c:v>Didier</c:v>
                </c:pt>
                <c:pt idx="1972">
                  <c:v>Cassandre</c:v>
                </c:pt>
                <c:pt idx="1973">
                  <c:v>Jeremy</c:v>
                </c:pt>
                <c:pt idx="1974">
                  <c:v>Vincent</c:v>
                </c:pt>
                <c:pt idx="1975">
                  <c:v>Allan</c:v>
                </c:pt>
                <c:pt idx="1976">
                  <c:v>Jan</c:v>
                </c:pt>
                <c:pt idx="1977">
                  <c:v>Vanessa</c:v>
                </c:pt>
                <c:pt idx="1978">
                  <c:v>Evelien</c:v>
                </c:pt>
                <c:pt idx="1979">
                  <c:v>Lauranne</c:v>
                </c:pt>
                <c:pt idx="1980">
                  <c:v>Hadia</c:v>
                </c:pt>
                <c:pt idx="1981">
                  <c:v>Els</c:v>
                </c:pt>
                <c:pt idx="1982">
                  <c:v>Lucas</c:v>
                </c:pt>
                <c:pt idx="1983">
                  <c:v>Bjorn</c:v>
                </c:pt>
                <c:pt idx="1984">
                  <c:v>Charlot</c:v>
                </c:pt>
                <c:pt idx="1985">
                  <c:v>Louis</c:v>
                </c:pt>
                <c:pt idx="1986">
                  <c:v>Anika</c:v>
                </c:pt>
                <c:pt idx="1987">
                  <c:v>Sébastien</c:v>
                </c:pt>
                <c:pt idx="1988">
                  <c:v>Axel</c:v>
                </c:pt>
                <c:pt idx="1989">
                  <c:v>Florence</c:v>
                </c:pt>
                <c:pt idx="1990">
                  <c:v>Damien</c:v>
                </c:pt>
                <c:pt idx="1991">
                  <c:v>Sven</c:v>
                </c:pt>
                <c:pt idx="1992">
                  <c:v>Dominique</c:v>
                </c:pt>
                <c:pt idx="1993">
                  <c:v>Werner</c:v>
                </c:pt>
                <c:pt idx="1994">
                  <c:v>Niels</c:v>
                </c:pt>
                <c:pt idx="1995">
                  <c:v>Kim</c:v>
                </c:pt>
                <c:pt idx="1996">
                  <c:v>Wolf</c:v>
                </c:pt>
                <c:pt idx="1997">
                  <c:v>Christophe</c:v>
                </c:pt>
                <c:pt idx="1998">
                  <c:v>Anneleen</c:v>
                </c:pt>
                <c:pt idx="1999">
                  <c:v>Danny</c:v>
                </c:pt>
                <c:pt idx="2000">
                  <c:v>David</c:v>
                </c:pt>
                <c:pt idx="2001">
                  <c:v>Glen</c:v>
                </c:pt>
                <c:pt idx="2002">
                  <c:v>Sonja</c:v>
                </c:pt>
                <c:pt idx="2003">
                  <c:v>Sven</c:v>
                </c:pt>
                <c:pt idx="2004">
                  <c:v>Balthazar</c:v>
                </c:pt>
                <c:pt idx="2005">
                  <c:v>Sophie</c:v>
                </c:pt>
                <c:pt idx="2006">
                  <c:v>Nicolas</c:v>
                </c:pt>
                <c:pt idx="2007">
                  <c:v>Benny</c:v>
                </c:pt>
                <c:pt idx="2008">
                  <c:v>Nico</c:v>
                </c:pt>
                <c:pt idx="2009">
                  <c:v>Lien</c:v>
                </c:pt>
                <c:pt idx="2010">
                  <c:v>Bart</c:v>
                </c:pt>
                <c:pt idx="2011">
                  <c:v>Bart</c:v>
                </c:pt>
                <c:pt idx="2012">
                  <c:v>Ruben</c:v>
                </c:pt>
                <c:pt idx="2013">
                  <c:v>Joris</c:v>
                </c:pt>
                <c:pt idx="2014">
                  <c:v>Wim</c:v>
                </c:pt>
                <c:pt idx="2015">
                  <c:v>Brigitte</c:v>
                </c:pt>
                <c:pt idx="2016">
                  <c:v>Filip</c:v>
                </c:pt>
                <c:pt idx="2017">
                  <c:v>Jeroen</c:v>
                </c:pt>
                <c:pt idx="2018">
                  <c:v>Nele</c:v>
                </c:pt>
                <c:pt idx="2019">
                  <c:v>Jordy</c:v>
                </c:pt>
                <c:pt idx="2020">
                  <c:v>Eline</c:v>
                </c:pt>
                <c:pt idx="2021">
                  <c:v>Nele</c:v>
                </c:pt>
                <c:pt idx="2022">
                  <c:v>Gilles</c:v>
                </c:pt>
                <c:pt idx="2023">
                  <c:v>Heleen</c:v>
                </c:pt>
                <c:pt idx="2024">
                  <c:v>Elke</c:v>
                </c:pt>
                <c:pt idx="2025">
                  <c:v>Akhéane</c:v>
                </c:pt>
                <c:pt idx="2026">
                  <c:v>Anja</c:v>
                </c:pt>
                <c:pt idx="2027">
                  <c:v>Cyril</c:v>
                </c:pt>
                <c:pt idx="2028">
                  <c:v>Stefaan</c:v>
                </c:pt>
                <c:pt idx="2029">
                  <c:v>Patrick</c:v>
                </c:pt>
                <c:pt idx="2030">
                  <c:v>Nico</c:v>
                </c:pt>
                <c:pt idx="2031">
                  <c:v>Dirk</c:v>
                </c:pt>
                <c:pt idx="2032">
                  <c:v>Frederik</c:v>
                </c:pt>
                <c:pt idx="2033">
                  <c:v>Michèle</c:v>
                </c:pt>
                <c:pt idx="2034">
                  <c:v>Jolien</c:v>
                </c:pt>
                <c:pt idx="2035">
                  <c:v>Sofie</c:v>
                </c:pt>
                <c:pt idx="2036">
                  <c:v>Emmanuel</c:v>
                </c:pt>
                <c:pt idx="2037">
                  <c:v>Lien</c:v>
                </c:pt>
                <c:pt idx="2038">
                  <c:v>Lenora</c:v>
                </c:pt>
                <c:pt idx="2039">
                  <c:v>Melissa</c:v>
                </c:pt>
                <c:pt idx="2040">
                  <c:v>Fabienne</c:v>
                </c:pt>
                <c:pt idx="2041">
                  <c:v>Pieter</c:v>
                </c:pt>
                <c:pt idx="2042">
                  <c:v>Laurent</c:v>
                </c:pt>
                <c:pt idx="2043">
                  <c:v>Gael</c:v>
                </c:pt>
                <c:pt idx="2044">
                  <c:v>Flora</c:v>
                </c:pt>
                <c:pt idx="2045">
                  <c:v>Stijn</c:v>
                </c:pt>
                <c:pt idx="2046">
                  <c:v>Juna</c:v>
                </c:pt>
                <c:pt idx="2047">
                  <c:v>Eva</c:v>
                </c:pt>
                <c:pt idx="2048">
                  <c:v>Lars</c:v>
                </c:pt>
                <c:pt idx="2049">
                  <c:v>Loes</c:v>
                </c:pt>
                <c:pt idx="2050">
                  <c:v>An</c:v>
                </c:pt>
                <c:pt idx="2051">
                  <c:v>Jonas</c:v>
                </c:pt>
                <c:pt idx="2052">
                  <c:v>Ellen</c:v>
                </c:pt>
                <c:pt idx="2053">
                  <c:v>Thomas</c:v>
                </c:pt>
                <c:pt idx="2054">
                  <c:v>Chantal</c:v>
                </c:pt>
                <c:pt idx="2055">
                  <c:v>Robbe</c:v>
                </c:pt>
                <c:pt idx="2056">
                  <c:v>Dennis</c:v>
                </c:pt>
                <c:pt idx="2057">
                  <c:v>Johan</c:v>
                </c:pt>
                <c:pt idx="2058">
                  <c:v>Stéphanie</c:v>
                </c:pt>
                <c:pt idx="2059">
                  <c:v>Michel</c:v>
                </c:pt>
                <c:pt idx="2060">
                  <c:v>Lennart</c:v>
                </c:pt>
                <c:pt idx="2061">
                  <c:v>Sara</c:v>
                </c:pt>
                <c:pt idx="2062">
                  <c:v>Anna</c:v>
                </c:pt>
                <c:pt idx="2063">
                  <c:v>Pierre</c:v>
                </c:pt>
                <c:pt idx="2064">
                  <c:v>Julie</c:v>
                </c:pt>
                <c:pt idx="2065">
                  <c:v>Lieven</c:v>
                </c:pt>
                <c:pt idx="2066">
                  <c:v>Tjorven</c:v>
                </c:pt>
                <c:pt idx="2067">
                  <c:v>An</c:v>
                </c:pt>
                <c:pt idx="2068">
                  <c:v>François</c:v>
                </c:pt>
                <c:pt idx="2069">
                  <c:v>Anne-Sophie</c:v>
                </c:pt>
                <c:pt idx="2070">
                  <c:v>Kjell</c:v>
                </c:pt>
                <c:pt idx="2071">
                  <c:v>Luca</c:v>
                </c:pt>
                <c:pt idx="2072">
                  <c:v>Donald</c:v>
                </c:pt>
                <c:pt idx="2073">
                  <c:v>Natacha</c:v>
                </c:pt>
                <c:pt idx="2074">
                  <c:v>Mickaël</c:v>
                </c:pt>
                <c:pt idx="2075">
                  <c:v>Stéphanie</c:v>
                </c:pt>
                <c:pt idx="2076">
                  <c:v>Thomas</c:v>
                </c:pt>
                <c:pt idx="2077">
                  <c:v>Maxime</c:v>
                </c:pt>
                <c:pt idx="2078">
                  <c:v>Pierre</c:v>
                </c:pt>
                <c:pt idx="2079">
                  <c:v>Bart</c:v>
                </c:pt>
                <c:pt idx="2080">
                  <c:v>Eric</c:v>
                </c:pt>
                <c:pt idx="2081">
                  <c:v>Wouter</c:v>
                </c:pt>
                <c:pt idx="2082">
                  <c:v>Bastien</c:v>
                </c:pt>
                <c:pt idx="2083">
                  <c:v>Louis</c:v>
                </c:pt>
                <c:pt idx="2084">
                  <c:v>Michiel</c:v>
                </c:pt>
                <c:pt idx="2085">
                  <c:v>Ilse</c:v>
                </c:pt>
                <c:pt idx="2086">
                  <c:v>Simon</c:v>
                </c:pt>
                <c:pt idx="2087">
                  <c:v>Axelle</c:v>
                </c:pt>
                <c:pt idx="2088">
                  <c:v>Sven</c:v>
                </c:pt>
                <c:pt idx="2089">
                  <c:v>Manuel</c:v>
                </c:pt>
                <c:pt idx="2090">
                  <c:v>Luna</c:v>
                </c:pt>
                <c:pt idx="2091">
                  <c:v>Daniil</c:v>
                </c:pt>
                <c:pt idx="2092">
                  <c:v>Cécile</c:v>
                </c:pt>
                <c:pt idx="2093">
                  <c:v>Caroline</c:v>
                </c:pt>
                <c:pt idx="2094">
                  <c:v>Jethro</c:v>
                </c:pt>
                <c:pt idx="2095">
                  <c:v>Vincent</c:v>
                </c:pt>
                <c:pt idx="2096">
                  <c:v>Guillaume</c:v>
                </c:pt>
                <c:pt idx="2097">
                  <c:v>Arthur</c:v>
                </c:pt>
                <c:pt idx="2098">
                  <c:v>Gwennaelle</c:v>
                </c:pt>
                <c:pt idx="2099">
                  <c:v>Christophe</c:v>
                </c:pt>
                <c:pt idx="2100">
                  <c:v>Aagje</c:v>
                </c:pt>
                <c:pt idx="2101">
                  <c:v>David</c:v>
                </c:pt>
                <c:pt idx="2102">
                  <c:v>Melanie</c:v>
                </c:pt>
                <c:pt idx="2103">
                  <c:v>Nadège</c:v>
                </c:pt>
                <c:pt idx="2104">
                  <c:v>Günter</c:v>
                </c:pt>
                <c:pt idx="2105">
                  <c:v>Miranda</c:v>
                </c:pt>
                <c:pt idx="2106">
                  <c:v>Joris</c:v>
                </c:pt>
                <c:pt idx="2107">
                  <c:v>Philippe</c:v>
                </c:pt>
                <c:pt idx="2108">
                  <c:v>David</c:v>
                </c:pt>
                <c:pt idx="2109">
                  <c:v>Nadia</c:v>
                </c:pt>
                <c:pt idx="2110">
                  <c:v>Sara</c:v>
                </c:pt>
                <c:pt idx="2111">
                  <c:v>Joachim</c:v>
                </c:pt>
                <c:pt idx="2112">
                  <c:v>Hélène</c:v>
                </c:pt>
                <c:pt idx="2113">
                  <c:v>Renaud</c:v>
                </c:pt>
                <c:pt idx="2114">
                  <c:v>Piet</c:v>
                </c:pt>
                <c:pt idx="2115">
                  <c:v>Greet</c:v>
                </c:pt>
                <c:pt idx="2116">
                  <c:v>Erna</c:v>
                </c:pt>
                <c:pt idx="2117">
                  <c:v>Maria</c:v>
                </c:pt>
                <c:pt idx="2118">
                  <c:v>Sandrine</c:v>
                </c:pt>
                <c:pt idx="2119">
                  <c:v>Nicolas</c:v>
                </c:pt>
                <c:pt idx="2120">
                  <c:v>Valentin</c:v>
                </c:pt>
                <c:pt idx="2121">
                  <c:v>Maxence</c:v>
                </c:pt>
                <c:pt idx="2122">
                  <c:v>Vincent</c:v>
                </c:pt>
                <c:pt idx="2123">
                  <c:v>Kris</c:v>
                </c:pt>
                <c:pt idx="2124">
                  <c:v>Marc</c:v>
                </c:pt>
                <c:pt idx="2125">
                  <c:v>Socorro</c:v>
                </c:pt>
                <c:pt idx="2126">
                  <c:v>Olivier</c:v>
                </c:pt>
                <c:pt idx="2127">
                  <c:v>Jonathan</c:v>
                </c:pt>
                <c:pt idx="2128">
                  <c:v>Hugues</c:v>
                </c:pt>
                <c:pt idx="2129">
                  <c:v>Marjan</c:v>
                </c:pt>
                <c:pt idx="2130">
                  <c:v>Christophe</c:v>
                </c:pt>
                <c:pt idx="2131">
                  <c:v>Julien</c:v>
                </c:pt>
                <c:pt idx="2132">
                  <c:v>Jessica</c:v>
                </c:pt>
                <c:pt idx="2133">
                  <c:v>Timmy</c:v>
                </c:pt>
                <c:pt idx="2134">
                  <c:v>Stefaan</c:v>
                </c:pt>
                <c:pt idx="2135">
                  <c:v>Marc</c:v>
                </c:pt>
                <c:pt idx="2136">
                  <c:v>Elly</c:v>
                </c:pt>
                <c:pt idx="2137">
                  <c:v>Merlin</c:v>
                </c:pt>
                <c:pt idx="2138">
                  <c:v>Jaana</c:v>
                </c:pt>
                <c:pt idx="2139">
                  <c:v>Kevin</c:v>
                </c:pt>
                <c:pt idx="2140">
                  <c:v>Olivier</c:v>
                </c:pt>
                <c:pt idx="2141">
                  <c:v>Wolf</c:v>
                </c:pt>
                <c:pt idx="2142">
                  <c:v>Alain</c:v>
                </c:pt>
                <c:pt idx="2143">
                  <c:v>Rudy</c:v>
                </c:pt>
                <c:pt idx="2144">
                  <c:v>Martine</c:v>
                </c:pt>
                <c:pt idx="2145">
                  <c:v>Bert</c:v>
                </c:pt>
                <c:pt idx="2146">
                  <c:v>Michaële</c:v>
                </c:pt>
                <c:pt idx="2147">
                  <c:v>Marie-France</c:v>
                </c:pt>
                <c:pt idx="2148">
                  <c:v>Delphine</c:v>
                </c:pt>
                <c:pt idx="2149">
                  <c:v>Céline</c:v>
                </c:pt>
                <c:pt idx="2150">
                  <c:v>Anne-Laure</c:v>
                </c:pt>
                <c:pt idx="2151">
                  <c:v>Robin</c:v>
                </c:pt>
                <c:pt idx="2152">
                  <c:v>Olivier</c:v>
                </c:pt>
                <c:pt idx="2153">
                  <c:v>Robbe</c:v>
                </c:pt>
                <c:pt idx="2154">
                  <c:v>Jessica</c:v>
                </c:pt>
                <c:pt idx="2155">
                  <c:v>Kiara</c:v>
                </c:pt>
                <c:pt idx="2156">
                  <c:v>Carine</c:v>
                </c:pt>
                <c:pt idx="2157">
                  <c:v>Linda</c:v>
                </c:pt>
                <c:pt idx="2158">
                  <c:v>Herman</c:v>
                </c:pt>
                <c:pt idx="2159">
                  <c:v>Ilke</c:v>
                </c:pt>
                <c:pt idx="2160">
                  <c:v>Peter</c:v>
                </c:pt>
                <c:pt idx="2161">
                  <c:v>Angie</c:v>
                </c:pt>
                <c:pt idx="2162">
                  <c:v>Michiel</c:v>
                </c:pt>
                <c:pt idx="2163">
                  <c:v>Pavla</c:v>
                </c:pt>
                <c:pt idx="2164">
                  <c:v>Sander</c:v>
                </c:pt>
                <c:pt idx="2165">
                  <c:v>Sophie</c:v>
                </c:pt>
                <c:pt idx="2166">
                  <c:v>Dimitri</c:v>
                </c:pt>
                <c:pt idx="2167">
                  <c:v>Floriane</c:v>
                </c:pt>
                <c:pt idx="2168">
                  <c:v>Alan</c:v>
                </c:pt>
                <c:pt idx="2169">
                  <c:v>Coralie</c:v>
                </c:pt>
                <c:pt idx="2170">
                  <c:v>Damien</c:v>
                </c:pt>
                <c:pt idx="2171">
                  <c:v>Laetitia</c:v>
                </c:pt>
                <c:pt idx="2172">
                  <c:v>Avit</c:v>
                </c:pt>
                <c:pt idx="2173">
                  <c:v>Emmanuel</c:v>
                </c:pt>
                <c:pt idx="2174">
                  <c:v>Nicolas</c:v>
                </c:pt>
                <c:pt idx="2175">
                  <c:v>Ingrid</c:v>
                </c:pt>
                <c:pt idx="2176">
                  <c:v>Sandra</c:v>
                </c:pt>
                <c:pt idx="2177">
                  <c:v>Michiel</c:v>
                </c:pt>
                <c:pt idx="2178">
                  <c:v>Christophe</c:v>
                </c:pt>
                <c:pt idx="2179">
                  <c:v>Christof</c:v>
                </c:pt>
                <c:pt idx="2180">
                  <c:v>Thomas</c:v>
                </c:pt>
                <c:pt idx="2181">
                  <c:v>Noah</c:v>
                </c:pt>
                <c:pt idx="2182">
                  <c:v>Lise</c:v>
                </c:pt>
                <c:pt idx="2183">
                  <c:v>Adriel</c:v>
                </c:pt>
                <c:pt idx="2184">
                  <c:v>Pauline</c:v>
                </c:pt>
                <c:pt idx="2185">
                  <c:v>Evelyne</c:v>
                </c:pt>
                <c:pt idx="2186">
                  <c:v>Jan</c:v>
                </c:pt>
                <c:pt idx="2187">
                  <c:v>Antje</c:v>
                </c:pt>
                <c:pt idx="2188">
                  <c:v>Davy</c:v>
                </c:pt>
                <c:pt idx="2189">
                  <c:v>Jasper</c:v>
                </c:pt>
                <c:pt idx="2190">
                  <c:v>Rob</c:v>
                </c:pt>
                <c:pt idx="2191">
                  <c:v>Laura</c:v>
                </c:pt>
                <c:pt idx="2192">
                  <c:v>Thomas</c:v>
                </c:pt>
                <c:pt idx="2193">
                  <c:v>Joris</c:v>
                </c:pt>
                <c:pt idx="2194">
                  <c:v>Andy</c:v>
                </c:pt>
                <c:pt idx="2195">
                  <c:v>Kim</c:v>
                </c:pt>
                <c:pt idx="2196">
                  <c:v>David</c:v>
                </c:pt>
                <c:pt idx="2197">
                  <c:v>Wouter</c:v>
                </c:pt>
                <c:pt idx="2198">
                  <c:v>Stijn</c:v>
                </c:pt>
                <c:pt idx="2199">
                  <c:v>Michiel</c:v>
                </c:pt>
                <c:pt idx="2200">
                  <c:v>Jan</c:v>
                </c:pt>
                <c:pt idx="2201">
                  <c:v>Peter</c:v>
                </c:pt>
                <c:pt idx="2202">
                  <c:v>Pieter</c:v>
                </c:pt>
                <c:pt idx="2203">
                  <c:v>Nele</c:v>
                </c:pt>
                <c:pt idx="2204">
                  <c:v>Michel</c:v>
                </c:pt>
                <c:pt idx="2205">
                  <c:v>Tim</c:v>
                </c:pt>
                <c:pt idx="2206">
                  <c:v>Kiara</c:v>
                </c:pt>
                <c:pt idx="2207">
                  <c:v>Kenneth</c:v>
                </c:pt>
                <c:pt idx="2208">
                  <c:v>Danny</c:v>
                </c:pt>
                <c:pt idx="2209">
                  <c:v>Pascal</c:v>
                </c:pt>
                <c:pt idx="2210">
                  <c:v>Sven</c:v>
                </c:pt>
                <c:pt idx="2211">
                  <c:v>Sam</c:v>
                </c:pt>
                <c:pt idx="2212">
                  <c:v>Thomas</c:v>
                </c:pt>
                <c:pt idx="2213">
                  <c:v>Joni</c:v>
                </c:pt>
                <c:pt idx="2214">
                  <c:v>Reindert</c:v>
                </c:pt>
                <c:pt idx="2215">
                  <c:v>Matthias</c:v>
                </c:pt>
                <c:pt idx="2216">
                  <c:v>Eva</c:v>
                </c:pt>
                <c:pt idx="2217">
                  <c:v>Geert</c:v>
                </c:pt>
                <c:pt idx="2218">
                  <c:v>Maxime</c:v>
                </c:pt>
                <c:pt idx="2219">
                  <c:v>Kevin</c:v>
                </c:pt>
                <c:pt idx="2220">
                  <c:v>Heike</c:v>
                </c:pt>
                <c:pt idx="2221">
                  <c:v>Veronique</c:v>
                </c:pt>
                <c:pt idx="2222">
                  <c:v>Noah</c:v>
                </c:pt>
                <c:pt idx="2223">
                  <c:v>Fien</c:v>
                </c:pt>
                <c:pt idx="2224">
                  <c:v>Erik</c:v>
                </c:pt>
                <c:pt idx="2225">
                  <c:v>Bart</c:v>
                </c:pt>
                <c:pt idx="2226">
                  <c:v>Petra</c:v>
                </c:pt>
                <c:pt idx="2227">
                  <c:v>Lucrèce</c:v>
                </c:pt>
                <c:pt idx="2228">
                  <c:v>Pieter</c:v>
                </c:pt>
                <c:pt idx="2229">
                  <c:v>David</c:v>
                </c:pt>
                <c:pt idx="2230">
                  <c:v>Bram</c:v>
                </c:pt>
                <c:pt idx="2231">
                  <c:v>Elger</c:v>
                </c:pt>
                <c:pt idx="2232">
                  <c:v>Sofie</c:v>
                </c:pt>
                <c:pt idx="2233">
                  <c:v>Frank</c:v>
                </c:pt>
                <c:pt idx="2234">
                  <c:v>Jan</c:v>
                </c:pt>
                <c:pt idx="2235">
                  <c:v>Patrick</c:v>
                </c:pt>
                <c:pt idx="2236">
                  <c:v>Nikki</c:v>
                </c:pt>
                <c:pt idx="2237">
                  <c:v>Robin</c:v>
                </c:pt>
                <c:pt idx="2238">
                  <c:v>Jürgen</c:v>
                </c:pt>
                <c:pt idx="2239">
                  <c:v>Nicolas</c:v>
                </c:pt>
                <c:pt idx="2240">
                  <c:v>Gunther</c:v>
                </c:pt>
                <c:pt idx="2241">
                  <c:v>Frederick</c:v>
                </c:pt>
                <c:pt idx="2242">
                  <c:v>Nicolas</c:v>
                </c:pt>
                <c:pt idx="2243">
                  <c:v>Bert</c:v>
                </c:pt>
                <c:pt idx="2244">
                  <c:v>Dieter</c:v>
                </c:pt>
                <c:pt idx="2245">
                  <c:v>Steven</c:v>
                </c:pt>
                <c:pt idx="2246">
                  <c:v>Marine</c:v>
                </c:pt>
                <c:pt idx="2247">
                  <c:v>Joachim</c:v>
                </c:pt>
                <c:pt idx="2248">
                  <c:v>Patrick</c:v>
                </c:pt>
                <c:pt idx="2249">
                  <c:v>Claire</c:v>
                </c:pt>
                <c:pt idx="2250">
                  <c:v>Jean-Philippe</c:v>
                </c:pt>
                <c:pt idx="2251">
                  <c:v>Roy</c:v>
                </c:pt>
                <c:pt idx="2252">
                  <c:v>Jean-Francois</c:v>
                </c:pt>
                <c:pt idx="2253">
                  <c:v>Justine</c:v>
                </c:pt>
                <c:pt idx="2254">
                  <c:v>Céline</c:v>
                </c:pt>
                <c:pt idx="2255">
                  <c:v>Hanne</c:v>
                </c:pt>
                <c:pt idx="2256">
                  <c:v>Johan</c:v>
                </c:pt>
                <c:pt idx="2257">
                  <c:v>Thijs</c:v>
                </c:pt>
                <c:pt idx="2258">
                  <c:v>Tim</c:v>
                </c:pt>
                <c:pt idx="2259">
                  <c:v>Geert</c:v>
                </c:pt>
                <c:pt idx="2260">
                  <c:v>Anne-Marie</c:v>
                </c:pt>
                <c:pt idx="2261">
                  <c:v>Anne</c:v>
                </c:pt>
                <c:pt idx="2262">
                  <c:v>Emilie</c:v>
                </c:pt>
                <c:pt idx="2263">
                  <c:v>Amandine</c:v>
                </c:pt>
                <c:pt idx="2264">
                  <c:v>Serge</c:v>
                </c:pt>
                <c:pt idx="2265">
                  <c:v>François</c:v>
                </c:pt>
                <c:pt idx="2266">
                  <c:v>Pierre</c:v>
                </c:pt>
                <c:pt idx="2267">
                  <c:v>Pierre</c:v>
                </c:pt>
                <c:pt idx="2268">
                  <c:v>Dominique</c:v>
                </c:pt>
                <c:pt idx="2269">
                  <c:v>Dries</c:v>
                </c:pt>
                <c:pt idx="2270">
                  <c:v>Thomas</c:v>
                </c:pt>
                <c:pt idx="2271">
                  <c:v>Romain</c:v>
                </c:pt>
                <c:pt idx="2272">
                  <c:v>Denis</c:v>
                </c:pt>
                <c:pt idx="2273">
                  <c:v>Wim</c:v>
                </c:pt>
                <c:pt idx="2274">
                  <c:v>Jarno</c:v>
                </c:pt>
                <c:pt idx="2275">
                  <c:v>Freddy</c:v>
                </c:pt>
                <c:pt idx="2276">
                  <c:v>Tessa</c:v>
                </c:pt>
                <c:pt idx="2277">
                  <c:v>Stijn</c:v>
                </c:pt>
                <c:pt idx="2278">
                  <c:v>Tatiana</c:v>
                </c:pt>
                <c:pt idx="2279">
                  <c:v>Jimmy</c:v>
                </c:pt>
                <c:pt idx="2280">
                  <c:v>Davy</c:v>
                </c:pt>
                <c:pt idx="2281">
                  <c:v>Bart</c:v>
                </c:pt>
                <c:pt idx="2282">
                  <c:v>Simon</c:v>
                </c:pt>
                <c:pt idx="2283">
                  <c:v>Didier</c:v>
                </c:pt>
                <c:pt idx="2284">
                  <c:v>Yves</c:v>
                </c:pt>
                <c:pt idx="2285">
                  <c:v>Pia</c:v>
                </c:pt>
                <c:pt idx="2286">
                  <c:v>Julien</c:v>
                </c:pt>
                <c:pt idx="2287">
                  <c:v>François</c:v>
                </c:pt>
                <c:pt idx="2288">
                  <c:v>Pascal</c:v>
                </c:pt>
                <c:pt idx="2289">
                  <c:v>Valérie</c:v>
                </c:pt>
                <c:pt idx="2290">
                  <c:v>Stéphane</c:v>
                </c:pt>
                <c:pt idx="2291">
                  <c:v>Franky</c:v>
                </c:pt>
                <c:pt idx="2292">
                  <c:v>Patrick</c:v>
                </c:pt>
                <c:pt idx="2293">
                  <c:v>Maarten</c:v>
                </c:pt>
                <c:pt idx="2294">
                  <c:v>Jeroen</c:v>
                </c:pt>
                <c:pt idx="2295">
                  <c:v>Els</c:v>
                </c:pt>
                <c:pt idx="2296">
                  <c:v>Marjolijn</c:v>
                </c:pt>
                <c:pt idx="2297">
                  <c:v>Lore</c:v>
                </c:pt>
                <c:pt idx="2298">
                  <c:v>Liesbeth</c:v>
                </c:pt>
                <c:pt idx="2299">
                  <c:v>Dirk</c:v>
                </c:pt>
                <c:pt idx="2300">
                  <c:v>Marieke</c:v>
                </c:pt>
                <c:pt idx="2301">
                  <c:v>Jelle</c:v>
                </c:pt>
                <c:pt idx="2302">
                  <c:v>Alissa</c:v>
                </c:pt>
                <c:pt idx="2303">
                  <c:v>Patrick</c:v>
                </c:pt>
                <c:pt idx="2304">
                  <c:v>Caroline</c:v>
                </c:pt>
                <c:pt idx="2305">
                  <c:v>Jenny</c:v>
                </c:pt>
                <c:pt idx="2306">
                  <c:v>Peter</c:v>
                </c:pt>
                <c:pt idx="2307">
                  <c:v>Ignace</c:v>
                </c:pt>
                <c:pt idx="2308">
                  <c:v>Ria</c:v>
                </c:pt>
                <c:pt idx="2309">
                  <c:v>Nancy</c:v>
                </c:pt>
                <c:pt idx="2310">
                  <c:v>Dries</c:v>
                </c:pt>
                <c:pt idx="2311">
                  <c:v>Koert</c:v>
                </c:pt>
                <c:pt idx="2312">
                  <c:v>Els</c:v>
                </c:pt>
                <c:pt idx="2313">
                  <c:v>Benny</c:v>
                </c:pt>
                <c:pt idx="2314">
                  <c:v>Oswald</c:v>
                </c:pt>
                <c:pt idx="2315">
                  <c:v>Renaat</c:v>
                </c:pt>
                <c:pt idx="2316">
                  <c:v>Annemie</c:v>
                </c:pt>
                <c:pt idx="2317">
                  <c:v>Vincent</c:v>
                </c:pt>
                <c:pt idx="2318">
                  <c:v>Michael</c:v>
                </c:pt>
                <c:pt idx="2319">
                  <c:v>Maïté</c:v>
                </c:pt>
                <c:pt idx="2320">
                  <c:v>Gaike</c:v>
                </c:pt>
                <c:pt idx="2321">
                  <c:v>Robin</c:v>
                </c:pt>
                <c:pt idx="2322">
                  <c:v>Dirk</c:v>
                </c:pt>
                <c:pt idx="2323">
                  <c:v>Matthias</c:v>
                </c:pt>
                <c:pt idx="2324">
                  <c:v>Katrijn</c:v>
                </c:pt>
                <c:pt idx="2325">
                  <c:v>Serge</c:v>
                </c:pt>
                <c:pt idx="2326">
                  <c:v>Marie-Cecile</c:v>
                </c:pt>
                <c:pt idx="2327">
                  <c:v>Wouter</c:v>
                </c:pt>
                <c:pt idx="2328">
                  <c:v>Tom</c:v>
                </c:pt>
                <c:pt idx="2329">
                  <c:v>Hilde</c:v>
                </c:pt>
                <c:pt idx="2330">
                  <c:v>Magda</c:v>
                </c:pt>
                <c:pt idx="2331">
                  <c:v>Chris</c:v>
                </c:pt>
                <c:pt idx="2332">
                  <c:v>Pieter</c:v>
                </c:pt>
                <c:pt idx="2333">
                  <c:v>Joris</c:v>
                </c:pt>
                <c:pt idx="2334">
                  <c:v>Helen</c:v>
                </c:pt>
                <c:pt idx="2335">
                  <c:v>Hubert</c:v>
                </c:pt>
                <c:pt idx="2336">
                  <c:v>Raf</c:v>
                </c:pt>
                <c:pt idx="2337">
                  <c:v>Davy</c:v>
                </c:pt>
                <c:pt idx="2338">
                  <c:v>Thierry</c:v>
                </c:pt>
                <c:pt idx="2339">
                  <c:v>Koen</c:v>
                </c:pt>
                <c:pt idx="2340">
                  <c:v>Angeline</c:v>
                </c:pt>
                <c:pt idx="2341">
                  <c:v>Marion</c:v>
                </c:pt>
                <c:pt idx="2342">
                  <c:v>Bart</c:v>
                </c:pt>
                <c:pt idx="2343">
                  <c:v>Marc</c:v>
                </c:pt>
                <c:pt idx="2344">
                  <c:v>Nikolaas</c:v>
                </c:pt>
                <c:pt idx="2345">
                  <c:v>Inge</c:v>
                </c:pt>
                <c:pt idx="2346">
                  <c:v>Bruno</c:v>
                </c:pt>
                <c:pt idx="2347">
                  <c:v>Glenn</c:v>
                </c:pt>
                <c:pt idx="2348">
                  <c:v>Joke</c:v>
                </c:pt>
                <c:pt idx="2349">
                  <c:v>Kenny</c:v>
                </c:pt>
                <c:pt idx="2350">
                  <c:v>Davy</c:v>
                </c:pt>
                <c:pt idx="2351">
                  <c:v>Koen</c:v>
                </c:pt>
                <c:pt idx="2352">
                  <c:v>Steven</c:v>
                </c:pt>
                <c:pt idx="2353">
                  <c:v>Aaron</c:v>
                </c:pt>
                <c:pt idx="2354">
                  <c:v>Risa</c:v>
                </c:pt>
                <c:pt idx="2355">
                  <c:v>Ken</c:v>
                </c:pt>
                <c:pt idx="2356">
                  <c:v>Jurgen</c:v>
                </c:pt>
                <c:pt idx="2357">
                  <c:v>Rune</c:v>
                </c:pt>
                <c:pt idx="2358">
                  <c:v>Noor</c:v>
                </c:pt>
                <c:pt idx="2359">
                  <c:v>Johan</c:v>
                </c:pt>
                <c:pt idx="2360">
                  <c:v>Jo</c:v>
                </c:pt>
                <c:pt idx="2361">
                  <c:v>Alexander</c:v>
                </c:pt>
                <c:pt idx="2362">
                  <c:v>Luc</c:v>
                </c:pt>
                <c:pt idx="2363">
                  <c:v>Peter</c:v>
                </c:pt>
                <c:pt idx="2364">
                  <c:v>Stijn</c:v>
                </c:pt>
                <c:pt idx="2365">
                  <c:v>Tamara</c:v>
                </c:pt>
                <c:pt idx="2366">
                  <c:v>Martine</c:v>
                </c:pt>
                <c:pt idx="2367">
                  <c:v>Suzy</c:v>
                </c:pt>
                <c:pt idx="2368">
                  <c:v>Brenda</c:v>
                </c:pt>
                <c:pt idx="2369">
                  <c:v>Stephan</c:v>
                </c:pt>
                <c:pt idx="2370">
                  <c:v>Koen</c:v>
                </c:pt>
                <c:pt idx="2371">
                  <c:v>Pieter-Jan</c:v>
                </c:pt>
                <c:pt idx="2372">
                  <c:v>Julio</c:v>
                </c:pt>
                <c:pt idx="2373">
                  <c:v>Ken</c:v>
                </c:pt>
                <c:pt idx="2374">
                  <c:v>Emily</c:v>
                </c:pt>
                <c:pt idx="2375">
                  <c:v>Hans</c:v>
                </c:pt>
                <c:pt idx="2376">
                  <c:v>Lies</c:v>
                </c:pt>
                <c:pt idx="2377">
                  <c:v>Jana</c:v>
                </c:pt>
                <c:pt idx="2378">
                  <c:v>Andy</c:v>
                </c:pt>
                <c:pt idx="2379">
                  <c:v>Dimitri</c:v>
                </c:pt>
                <c:pt idx="2380">
                  <c:v>Patrick</c:v>
                </c:pt>
                <c:pt idx="2381">
                  <c:v>Sebastiaan</c:v>
                </c:pt>
                <c:pt idx="2382">
                  <c:v>Dimitri</c:v>
                </c:pt>
                <c:pt idx="2383">
                  <c:v>Stany</c:v>
                </c:pt>
                <c:pt idx="2384">
                  <c:v>Christophe</c:v>
                </c:pt>
                <c:pt idx="2385">
                  <c:v>Jorre</c:v>
                </c:pt>
                <c:pt idx="2386">
                  <c:v>Charlotte</c:v>
                </c:pt>
                <c:pt idx="2387">
                  <c:v>Kim</c:v>
                </c:pt>
                <c:pt idx="2388">
                  <c:v>Heidi</c:v>
                </c:pt>
                <c:pt idx="2389">
                  <c:v>Frederik</c:v>
                </c:pt>
                <c:pt idx="2390">
                  <c:v>Laura</c:v>
                </c:pt>
                <c:pt idx="2391">
                  <c:v>Jürgen</c:v>
                </c:pt>
                <c:pt idx="2392">
                  <c:v>David</c:v>
                </c:pt>
                <c:pt idx="2393">
                  <c:v>Tine</c:v>
                </c:pt>
                <c:pt idx="2394">
                  <c:v>Sharon</c:v>
                </c:pt>
                <c:pt idx="2395">
                  <c:v>Barry</c:v>
                </c:pt>
                <c:pt idx="2396">
                  <c:v>Katrien</c:v>
                </c:pt>
                <c:pt idx="2397">
                  <c:v>Fabio</c:v>
                </c:pt>
                <c:pt idx="2398">
                  <c:v>Ilse</c:v>
                </c:pt>
                <c:pt idx="2399">
                  <c:v>Arezki</c:v>
                </c:pt>
                <c:pt idx="2400">
                  <c:v>t Gezelschap</c:v>
                </c:pt>
                <c:pt idx="2401">
                  <c:v>Spelen Op Zolder</c:v>
                </c:pt>
                <c:pt idx="2402">
                  <c:v>Speelduivel</c:v>
                </c:pt>
                <c:pt idx="2403">
                  <c:v>Kierewiet</c:v>
                </c:pt>
                <c:pt idx="2404">
                  <c:v>Speelduivel</c:v>
                </c:pt>
                <c:pt idx="2405">
                  <c:v>t Gezelschap</c:v>
                </c:pt>
                <c:pt idx="2406">
                  <c:v>Speelduivel</c:v>
                </c:pt>
                <c:pt idx="2407">
                  <c:v>t Gezelschap</c:v>
                </c:pt>
                <c:pt idx="2408">
                  <c:v>x</c:v>
                </c:pt>
                <c:pt idx="2409">
                  <c:v/>
                </c:pt>
                <c:pt idx="2410">
                  <c:v>Prettig gescoord</c:v>
                </c:pt>
                <c:pt idx="2411">
                  <c:v/>
                </c:pt>
                <c:pt idx="2412">
                  <c:v/>
                </c:pt>
                <c:pt idx="2413">
                  <c:v>De Bokkensprong</c:v>
                </c:pt>
                <c:pt idx="2414">
                  <c:v>Teenentander</c:v>
                </c:pt>
                <c:pt idx="2415">
                  <c:v>Spelen Op Zolder</c:v>
                </c:pt>
                <c:pt idx="2416">
                  <c:v/>
                </c:pt>
                <c:pt idx="2417">
                  <c:v>Spelen Op Zolder</c:v>
                </c:pt>
                <c:pt idx="2418">
                  <c:v>De Speeldoos</c:v>
                </c:pt>
                <c:pt idx="2419">
                  <c:v>HQ Gaming Club</c:v>
                </c:pt>
                <c:pt idx="2420">
                  <c:v>x</c:v>
                </c:pt>
                <c:pt idx="2421">
                  <c:v>Forum Schelle</c:v>
                </c:pt>
                <c:pt idx="2422">
                  <c:v/>
                </c:pt>
                <c:pt idx="2423">
                  <c:v>Prettig gescoord</c:v>
                </c:pt>
                <c:pt idx="2424">
                  <c:v/>
                </c:pt>
                <c:pt idx="2425">
                  <c:v>Winning Movez</c:v>
                </c:pt>
                <c:pt idx="2426">
                  <c:v/>
                </c:pt>
                <c:pt idx="2427">
                  <c:v>Kierewiet</c:v>
                </c:pt>
                <c:pt idx="2428">
                  <c:v/>
                </c:pt>
                <c:pt idx="2429">
                  <c:v>HQ Gaming Club</c:v>
                </c:pt>
                <c:pt idx="2430">
                  <c:v/>
                </c:pt>
                <c:pt idx="2431">
                  <c:v/>
                </c:pt>
                <c:pt idx="2432">
                  <c:v>Spelen Op Zolder</c:v>
                </c:pt>
                <c:pt idx="2433">
                  <c:v>Spelen Op Zolder</c:v>
                </c:pt>
                <c:pt idx="2434">
                  <c:v>Spelen Op Zolder</c:v>
                </c:pt>
                <c:pt idx="2435">
                  <c:v>De Pionne</c:v>
                </c:pt>
                <c:pt idx="2436">
                  <c:v>Spelen Op Zolder</c:v>
                </c:pt>
                <c:pt idx="2437">
                  <c:v/>
                </c:pt>
                <c:pt idx="2438">
                  <c:v>Imagimonde</c:v>
                </c:pt>
                <c:pt idx="2439">
                  <c:v/>
                </c:pt>
                <c:pt idx="2440">
                  <c:v>t Gezelschap</c:v>
                </c:pt>
                <c:pt idx="2441">
                  <c:v>Winning Movez</c:v>
                </c:pt>
                <c:pt idx="2442">
                  <c:v>De Speeldoos</c:v>
                </c:pt>
                <c:pt idx="2443">
                  <c:v/>
                </c:pt>
                <c:pt idx="2444">
                  <c:v>3 Promille</c:v>
                </c:pt>
                <c:pt idx="2445">
                  <c:v>Speelduivel</c:v>
                </c:pt>
                <c:pt idx="2446">
                  <c:v>3 Promille</c:v>
                </c:pt>
                <c:pt idx="2447">
                  <c:v/>
                </c:pt>
                <c:pt idx="2448">
                  <c:v/>
                </c:pt>
                <c:pt idx="2449">
                  <c:v>Spelen Op Zolder</c:v>
                </c:pt>
                <c:pt idx="2450">
                  <c:v>x</c:v>
                </c:pt>
                <c:pt idx="2451">
                  <c:v/>
                </c:pt>
                <c:pt idx="2452">
                  <c:v>Alpa-Ludismes</c:v>
                </c:pt>
                <c:pt idx="2453">
                  <c:v/>
                </c:pt>
                <c:pt idx="2454">
                  <c:v>Kierewiet</c:v>
                </c:pt>
                <c:pt idx="2455">
                  <c:v/>
                </c:pt>
                <c:pt idx="2456">
                  <c:v>t Gezelschap</c:v>
                </c:pt>
                <c:pt idx="2457">
                  <c:v>Forum Schelle</c:v>
                </c:pt>
                <c:pt idx="2458">
                  <c:v/>
                </c:pt>
                <c:pt idx="2459">
                  <c:v>Spelen Op Zolder</c:v>
                </c:pt>
                <c:pt idx="2460">
                  <c:v>Speelduivel</c:v>
                </c:pt>
                <c:pt idx="2461">
                  <c:v/>
                </c:pt>
                <c:pt idx="2462">
                  <c:v>t Gezelschap</c:v>
                </c:pt>
                <c:pt idx="2463">
                  <c:v/>
                </c:pt>
                <c:pt idx="2464">
                  <c:v>De Loopinos</c:v>
                </c:pt>
                <c:pt idx="2465">
                  <c:v>Speelduivel</c:v>
                </c:pt>
                <c:pt idx="2466">
                  <c:v>De Speeldoos</c:v>
                </c:pt>
                <c:pt idx="2467">
                  <c:v>In Ludo Veritas</c:v>
                </c:pt>
                <c:pt idx="2468">
                  <c:v/>
                </c:pt>
                <c:pt idx="2469">
                  <c:v/>
                </c:pt>
                <c:pt idx="2470">
                  <c:v/>
                </c:pt>
                <c:pt idx="2471">
                  <c:v/>
                </c:pt>
                <c:pt idx="2472">
                  <c:v/>
                </c:pt>
                <c:pt idx="2473">
                  <c:v/>
                </c:pt>
                <c:pt idx="2474">
                  <c:v/>
                </c:pt>
                <c:pt idx="2475">
                  <c:v/>
                </c:pt>
                <c:pt idx="2476">
                  <c:v/>
                </c:pt>
                <c:pt idx="2477">
                  <c:v>3 Promille</c:v>
                </c:pt>
                <c:pt idx="2478">
                  <c:v>Free Companions</c:v>
                </c:pt>
                <c:pt idx="2479">
                  <c:v/>
                </c:pt>
                <c:pt idx="2480">
                  <c:v/>
                </c:pt>
                <c:pt idx="2481">
                  <c:v/>
                </c:pt>
                <c:pt idx="2482">
                  <c:v/>
                </c:pt>
                <c:pt idx="2483">
                  <c:v>Winning Movez</c:v>
                </c:pt>
                <c:pt idx="2484">
                  <c:v/>
                </c:pt>
                <c:pt idx="2485">
                  <c:v>Spelen Op Zolder</c:v>
                </c:pt>
                <c:pt idx="2486">
                  <c:v/>
                </c:pt>
                <c:pt idx="2487">
                  <c:v>HQ Gaming Club</c:v>
                </c:pt>
                <c:pt idx="2488">
                  <c:v>Hof van Watervliet</c:v>
                </c:pt>
                <c:pt idx="2489">
                  <c:v/>
                </c:pt>
                <c:pt idx="2490">
                  <c:v>Winning Movez</c:v>
                </c:pt>
                <c:pt idx="2491">
                  <c:v/>
                </c:pt>
                <c:pt idx="2492">
                  <c:v>Spelen Op Zolder</c:v>
                </c:pt>
                <c:pt idx="2493">
                  <c:v/>
                </c:pt>
                <c:pt idx="2494">
                  <c:v>Winning Movez</c:v>
                </c:pt>
                <c:pt idx="2495">
                  <c:v/>
                </c:pt>
                <c:pt idx="2496">
                  <c:v/>
                </c:pt>
                <c:pt idx="2497">
                  <c:v>x</c:v>
                </c:pt>
                <c:pt idx="2498">
                  <c:v/>
                </c:pt>
                <c:pt idx="2499">
                  <c:v>Winning Movez</c:v>
                </c:pt>
                <c:pt idx="2500">
                  <c:v/>
                </c:pt>
                <c:pt idx="2501">
                  <c:v/>
                </c:pt>
                <c:pt idx="2502">
                  <c:v>De Speltafel</c:v>
                </c:pt>
                <c:pt idx="2503">
                  <c:v/>
                </c:pt>
                <c:pt idx="2504">
                  <c:v/>
                </c:pt>
                <c:pt idx="2505">
                  <c:v>Winning Movez</c:v>
                </c:pt>
                <c:pt idx="2506">
                  <c:v/>
                </c:pt>
                <c:pt idx="2507">
                  <c:v>De Loopinos</c:v>
                </c:pt>
                <c:pt idx="2508">
                  <c:v>HQ Gaming Club</c:v>
                </c:pt>
                <c:pt idx="2509">
                  <c:v/>
                </c:pt>
                <c:pt idx="2510">
                  <c:v/>
                </c:pt>
                <c:pt idx="2511">
                  <c:v>Spelen Op Zolder</c:v>
                </c:pt>
                <c:pt idx="2512">
                  <c:v>Speelduivel</c:v>
                </c:pt>
                <c:pt idx="2513">
                  <c:v/>
                </c:pt>
                <c:pt idx="2514">
                  <c:v/>
                </c:pt>
                <c:pt idx="2515">
                  <c:v/>
                </c:pt>
                <c:pt idx="2516">
                  <c:v>Kenens brothers</c:v>
                </c:pt>
                <c:pt idx="2517">
                  <c:v>t Gezelschap</c:v>
                </c:pt>
                <c:pt idx="2518">
                  <c:v/>
                </c:pt>
                <c:pt idx="2519">
                  <c:v/>
                </c:pt>
                <c:pt idx="2520">
                  <c:v/>
                </c:pt>
                <c:pt idx="2521">
                  <c:v/>
                </c:pt>
                <c:pt idx="2522">
                  <c:v>Spelen Op Zolder</c:v>
                </c:pt>
                <c:pt idx="2523">
                  <c:v>Spelgevaar</c:v>
                </c:pt>
                <c:pt idx="2524">
                  <c:v/>
                </c:pt>
                <c:pt idx="2525">
                  <c:v/>
                </c:pt>
                <c:pt idx="2526">
                  <c:v>Winning Movez</c:v>
                </c:pt>
                <c:pt idx="2527">
                  <c:v/>
                </c:pt>
                <c:pt idx="2528">
                  <c:v>x</c:v>
                </c:pt>
                <c:pt idx="2529">
                  <c:v>x</c:v>
                </c:pt>
                <c:pt idx="2530">
                  <c:v/>
                </c:pt>
                <c:pt idx="2531">
                  <c:v>Free Companions</c:v>
                </c:pt>
                <c:pt idx="2532">
                  <c:v/>
                </c:pt>
                <c:pt idx="2533">
                  <c:v/>
                </c:pt>
                <c:pt idx="2534">
                  <c:v>De Speeldoos</c:v>
                </c:pt>
                <c:pt idx="2535">
                  <c:v/>
                </c:pt>
                <c:pt idx="2536">
                  <c:v/>
                </c:pt>
                <c:pt idx="2537">
                  <c:v/>
                </c:pt>
                <c:pt idx="2538">
                  <c:v/>
                </c:pt>
                <c:pt idx="2539">
                  <c:v/>
                </c:pt>
                <c:pt idx="2540">
                  <c:v/>
                </c:pt>
                <c:pt idx="2541">
                  <c:v/>
                </c:pt>
                <c:pt idx="2542">
                  <c:v/>
                </c:pt>
                <c:pt idx="2543">
                  <c:v/>
                </c:pt>
                <c:pt idx="2544">
                  <c:v/>
                </c:pt>
                <c:pt idx="2545">
                  <c:v/>
                </c:pt>
                <c:pt idx="2546">
                  <c:v>Speelduivel</c:v>
                </c:pt>
                <c:pt idx="2547">
                  <c:v/>
                </c:pt>
                <c:pt idx="2548">
                  <c:v/>
                </c:pt>
                <c:pt idx="2549">
                  <c:v/>
                </c:pt>
                <c:pt idx="2550">
                  <c:v/>
                </c:pt>
                <c:pt idx="2551">
                  <c:v/>
                </c:pt>
                <c:pt idx="2552">
                  <c:v/>
                </c:pt>
                <c:pt idx="2553">
                  <c:v/>
                </c:pt>
                <c:pt idx="2554">
                  <c:v/>
                </c:pt>
                <c:pt idx="2555">
                  <c:v/>
                </c:pt>
                <c:pt idx="2556">
                  <c:v/>
                </c:pt>
                <c:pt idx="2557">
                  <c:v/>
                </c:pt>
                <c:pt idx="2558">
                  <c:v/>
                </c:pt>
                <c:pt idx="2559">
                  <c:v/>
                </c:pt>
                <c:pt idx="2560">
                  <c:v/>
                </c:pt>
                <c:pt idx="2561">
                  <c:v/>
                </c:pt>
                <c:pt idx="2562">
                  <c:v/>
                </c:pt>
                <c:pt idx="2563">
                  <c:v/>
                </c:pt>
                <c:pt idx="2564">
                  <c:v/>
                </c:pt>
                <c:pt idx="2565">
                  <c:v/>
                </c:pt>
                <c:pt idx="2566">
                  <c:v/>
                </c:pt>
                <c:pt idx="2567">
                  <c:v/>
                </c:pt>
                <c:pt idx="2568">
                  <c:v/>
                </c:pt>
                <c:pt idx="2569">
                  <c:v/>
                </c:pt>
                <c:pt idx="2570">
                  <c:v/>
                </c:pt>
                <c:pt idx="2571">
                  <c:v/>
                </c:pt>
                <c:pt idx="2572">
                  <c:v/>
                </c:pt>
                <c:pt idx="2573">
                  <c:v/>
                </c:pt>
                <c:pt idx="2574">
                  <c:v/>
                </c:pt>
                <c:pt idx="2575">
                  <c:v/>
                </c:pt>
                <c:pt idx="2576">
                  <c:v/>
                </c:pt>
                <c:pt idx="2577">
                  <c:v/>
                </c:pt>
                <c:pt idx="2578">
                  <c:v/>
                </c:pt>
                <c:pt idx="2579">
                  <c:v/>
                </c:pt>
                <c:pt idx="2580">
                  <c:v/>
                </c:pt>
                <c:pt idx="2581">
                  <c:v/>
                </c:pt>
                <c:pt idx="2582">
                  <c:v/>
                </c:pt>
                <c:pt idx="2583">
                  <c:v/>
                </c:pt>
                <c:pt idx="2584">
                  <c:v/>
                </c:pt>
                <c:pt idx="2585">
                  <c:v/>
                </c:pt>
                <c:pt idx="2586">
                  <c:v/>
                </c:pt>
                <c:pt idx="2587">
                  <c:v/>
                </c:pt>
                <c:pt idx="2588">
                  <c:v/>
                </c:pt>
                <c:pt idx="2589">
                  <c:v/>
                </c:pt>
                <c:pt idx="2590">
                  <c:v/>
                </c:pt>
                <c:pt idx="2591">
                  <c:v/>
                </c:pt>
                <c:pt idx="2592">
                  <c:v/>
                </c:pt>
                <c:pt idx="2593">
                  <c:v/>
                </c:pt>
                <c:pt idx="2594">
                  <c:v/>
                </c:pt>
                <c:pt idx="2595">
                  <c:v/>
                </c:pt>
                <c:pt idx="2596">
                  <c:v/>
                </c:pt>
                <c:pt idx="2597">
                  <c:v/>
                </c:pt>
                <c:pt idx="2598">
                  <c:v/>
                </c:pt>
                <c:pt idx="2599">
                  <c:v/>
                </c:pt>
                <c:pt idx="2600">
                  <c:v/>
                </c:pt>
                <c:pt idx="2601">
                  <c:v/>
                </c:pt>
                <c:pt idx="2602">
                  <c:v/>
                </c:pt>
                <c:pt idx="2603">
                  <c:v/>
                </c:pt>
                <c:pt idx="2604">
                  <c:v/>
                </c:pt>
                <c:pt idx="2605">
                  <c:v/>
                </c:pt>
                <c:pt idx="2606">
                  <c:v/>
                </c:pt>
                <c:pt idx="2607">
                  <c:v/>
                </c:pt>
                <c:pt idx="2608">
                  <c:v/>
                </c:pt>
                <c:pt idx="2609">
                  <c:v/>
                </c:pt>
                <c:pt idx="2610">
                  <c:v/>
                </c:pt>
                <c:pt idx="2611">
                  <c:v/>
                </c:pt>
                <c:pt idx="2612">
                  <c:v/>
                </c:pt>
                <c:pt idx="2613">
                  <c:v/>
                </c:pt>
                <c:pt idx="2614">
                  <c:v/>
                </c:pt>
                <c:pt idx="2615">
                  <c:v/>
                </c:pt>
                <c:pt idx="2616">
                  <c:v/>
                </c:pt>
                <c:pt idx="2617">
                  <c:v/>
                </c:pt>
                <c:pt idx="2618">
                  <c:v/>
                </c:pt>
                <c:pt idx="2619">
                  <c:v/>
                </c:pt>
                <c:pt idx="2620">
                  <c:v/>
                </c:pt>
                <c:pt idx="2621">
                  <c:v/>
                </c:pt>
                <c:pt idx="2622">
                  <c:v/>
                </c:pt>
                <c:pt idx="2623">
                  <c:v/>
                </c:pt>
                <c:pt idx="2624">
                  <c:v/>
                </c:pt>
                <c:pt idx="2625">
                  <c:v/>
                </c:pt>
                <c:pt idx="2626">
                  <c:v/>
                </c:pt>
                <c:pt idx="2627">
                  <c:v/>
                </c:pt>
                <c:pt idx="2628">
                  <c:v/>
                </c:pt>
                <c:pt idx="2629">
                  <c:v/>
                </c:pt>
                <c:pt idx="2630">
                  <c:v/>
                </c:pt>
                <c:pt idx="2631">
                  <c:v/>
                </c:pt>
                <c:pt idx="2632">
                  <c:v/>
                </c:pt>
                <c:pt idx="2633">
                  <c:v/>
                </c:pt>
                <c:pt idx="2634">
                  <c:v/>
                </c:pt>
                <c:pt idx="2635">
                  <c:v/>
                </c:pt>
                <c:pt idx="2636">
                  <c:v/>
                </c:pt>
                <c:pt idx="2637">
                  <c:v/>
                </c:pt>
                <c:pt idx="2638">
                  <c:v/>
                </c:pt>
                <c:pt idx="2639">
                  <c:v/>
                </c:pt>
                <c:pt idx="2640">
                  <c:v/>
                </c:pt>
                <c:pt idx="2641">
                  <c:v/>
                </c:pt>
                <c:pt idx="2642">
                  <c:v/>
                </c:pt>
                <c:pt idx="2643">
                  <c:v/>
                </c:pt>
                <c:pt idx="2644">
                  <c:v/>
                </c:pt>
                <c:pt idx="2645">
                  <c:v/>
                </c:pt>
                <c:pt idx="2646">
                  <c:v/>
                </c:pt>
                <c:pt idx="2647">
                  <c:v/>
                </c:pt>
                <c:pt idx="2648">
                  <c:v/>
                </c:pt>
                <c:pt idx="2649">
                  <c:v/>
                </c:pt>
                <c:pt idx="2650">
                  <c:v/>
                </c:pt>
                <c:pt idx="2651">
                  <c:v/>
                </c:pt>
                <c:pt idx="2652">
                  <c:v/>
                </c:pt>
                <c:pt idx="2653">
                  <c:v/>
                </c:pt>
                <c:pt idx="2654">
                  <c:v/>
                </c:pt>
                <c:pt idx="2655">
                  <c:v/>
                </c:pt>
                <c:pt idx="2656">
                  <c:v/>
                </c:pt>
                <c:pt idx="2657">
                  <c:v/>
                </c:pt>
                <c:pt idx="2658">
                  <c:v/>
                </c:pt>
                <c:pt idx="2659">
                  <c:v/>
                </c:pt>
                <c:pt idx="2660">
                  <c:v/>
                </c:pt>
                <c:pt idx="2661">
                  <c:v/>
                </c:pt>
                <c:pt idx="2662">
                  <c:v/>
                </c:pt>
                <c:pt idx="2663">
                  <c:v/>
                </c:pt>
                <c:pt idx="2664">
                  <c:v/>
                </c:pt>
                <c:pt idx="2665">
                  <c:v/>
                </c:pt>
                <c:pt idx="2666">
                  <c:v/>
                </c:pt>
                <c:pt idx="2667">
                  <c:v/>
                </c:pt>
                <c:pt idx="2668">
                  <c:v/>
                </c:pt>
                <c:pt idx="2669">
                  <c:v/>
                </c:pt>
                <c:pt idx="2670">
                  <c:v/>
                </c:pt>
                <c:pt idx="2671">
                  <c:v/>
                </c:pt>
                <c:pt idx="2672">
                  <c:v/>
                </c:pt>
                <c:pt idx="2673">
                  <c:v/>
                </c:pt>
                <c:pt idx="2674">
                  <c:v/>
                </c:pt>
                <c:pt idx="2675">
                  <c:v/>
                </c:pt>
                <c:pt idx="2676">
                  <c:v/>
                </c:pt>
                <c:pt idx="2677">
                  <c:v/>
                </c:pt>
                <c:pt idx="2678">
                  <c:v/>
                </c:pt>
                <c:pt idx="2679">
                  <c:v/>
                </c:pt>
                <c:pt idx="2680">
                  <c:v/>
                </c:pt>
                <c:pt idx="2681">
                  <c:v/>
                </c:pt>
                <c:pt idx="2682">
                  <c:v/>
                </c:pt>
                <c:pt idx="2683">
                  <c:v/>
                </c:pt>
                <c:pt idx="2684">
                  <c:v/>
                </c:pt>
                <c:pt idx="2685">
                  <c:v/>
                </c:pt>
                <c:pt idx="2686">
                  <c:v/>
                </c:pt>
                <c:pt idx="2687">
                  <c:v/>
                </c:pt>
                <c:pt idx="2688">
                  <c:v/>
                </c:pt>
                <c:pt idx="2689">
                  <c:v/>
                </c:pt>
                <c:pt idx="2690">
                  <c:v/>
                </c:pt>
                <c:pt idx="2691">
                  <c:v/>
                </c:pt>
                <c:pt idx="2692">
                  <c:v/>
                </c:pt>
                <c:pt idx="2693">
                  <c:v/>
                </c:pt>
                <c:pt idx="2694">
                  <c:v/>
                </c:pt>
                <c:pt idx="2695">
                  <c:v/>
                </c:pt>
                <c:pt idx="2696">
                  <c:v/>
                </c:pt>
                <c:pt idx="2697">
                  <c:v/>
                </c:pt>
                <c:pt idx="2698">
                  <c:v/>
                </c:pt>
                <c:pt idx="2699">
                  <c:v/>
                </c:pt>
                <c:pt idx="2700">
                  <c:v/>
                </c:pt>
                <c:pt idx="2701">
                  <c:v/>
                </c:pt>
                <c:pt idx="2702">
                  <c:v/>
                </c:pt>
                <c:pt idx="2703">
                  <c:v/>
                </c:pt>
                <c:pt idx="2704">
                  <c:v/>
                </c:pt>
                <c:pt idx="2705">
                  <c:v/>
                </c:pt>
                <c:pt idx="2706">
                  <c:v/>
                </c:pt>
                <c:pt idx="2707">
                  <c:v/>
                </c:pt>
                <c:pt idx="2708">
                  <c:v/>
                </c:pt>
                <c:pt idx="2709">
                  <c:v/>
                </c:pt>
                <c:pt idx="2710">
                  <c:v/>
                </c:pt>
                <c:pt idx="2711">
                  <c:v/>
                </c:pt>
                <c:pt idx="2712">
                  <c:v/>
                </c:pt>
                <c:pt idx="2713">
                  <c:v/>
                </c:pt>
                <c:pt idx="2714">
                  <c:v/>
                </c:pt>
                <c:pt idx="2715">
                  <c:v/>
                </c:pt>
                <c:pt idx="2716">
                  <c:v/>
                </c:pt>
                <c:pt idx="2717">
                  <c:v/>
                </c:pt>
                <c:pt idx="2718">
                  <c:v/>
                </c:pt>
                <c:pt idx="2719">
                  <c:v/>
                </c:pt>
                <c:pt idx="2720">
                  <c:v/>
                </c:pt>
                <c:pt idx="2721">
                  <c:v/>
                </c:pt>
                <c:pt idx="2722">
                  <c:v/>
                </c:pt>
                <c:pt idx="2723">
                  <c:v/>
                </c:pt>
                <c:pt idx="2724">
                  <c:v/>
                </c:pt>
                <c:pt idx="2725">
                  <c:v/>
                </c:pt>
                <c:pt idx="2726">
                  <c:v/>
                </c:pt>
                <c:pt idx="2727">
                  <c:v/>
                </c:pt>
                <c:pt idx="2728">
                  <c:v/>
                </c:pt>
                <c:pt idx="2729">
                  <c:v/>
                </c:pt>
                <c:pt idx="2730">
                  <c:v/>
                </c:pt>
                <c:pt idx="2731">
                  <c:v/>
                </c:pt>
                <c:pt idx="2732">
                  <c:v/>
                </c:pt>
                <c:pt idx="2733">
                  <c:v/>
                </c:pt>
                <c:pt idx="2734">
                  <c:v/>
                </c:pt>
                <c:pt idx="2735">
                  <c:v/>
                </c:pt>
                <c:pt idx="2736">
                  <c:v/>
                </c:pt>
                <c:pt idx="2737">
                  <c:v/>
                </c:pt>
                <c:pt idx="2738">
                  <c:v/>
                </c:pt>
                <c:pt idx="2739">
                  <c:v/>
                </c:pt>
                <c:pt idx="2740">
                  <c:v/>
                </c:pt>
                <c:pt idx="2741">
                  <c:v/>
                </c:pt>
                <c:pt idx="2742">
                  <c:v/>
                </c:pt>
                <c:pt idx="2743">
                  <c:v/>
                </c:pt>
                <c:pt idx="2744">
                  <c:v/>
                </c:pt>
                <c:pt idx="2745">
                  <c:v/>
                </c:pt>
                <c:pt idx="2746">
                  <c:v/>
                </c:pt>
                <c:pt idx="2747">
                  <c:v/>
                </c:pt>
                <c:pt idx="2748">
                  <c:v/>
                </c:pt>
                <c:pt idx="2749">
                  <c:v/>
                </c:pt>
                <c:pt idx="2750">
                  <c:v/>
                </c:pt>
                <c:pt idx="2751">
                  <c:v/>
                </c:pt>
                <c:pt idx="2752">
                  <c:v/>
                </c:pt>
                <c:pt idx="2753">
                  <c:v/>
                </c:pt>
                <c:pt idx="2754">
                  <c:v/>
                </c:pt>
                <c:pt idx="2755">
                  <c:v/>
                </c:pt>
                <c:pt idx="2756">
                  <c:v/>
                </c:pt>
                <c:pt idx="2757">
                  <c:v/>
                </c:pt>
                <c:pt idx="2758">
                  <c:v/>
                </c:pt>
                <c:pt idx="2759">
                  <c:v/>
                </c:pt>
                <c:pt idx="2760">
                  <c:v/>
                </c:pt>
                <c:pt idx="2761">
                  <c:v/>
                </c:pt>
                <c:pt idx="2762">
                  <c:v/>
                </c:pt>
                <c:pt idx="2763">
                  <c:v/>
                </c:pt>
                <c:pt idx="2764">
                  <c:v/>
                </c:pt>
                <c:pt idx="2765">
                  <c:v/>
                </c:pt>
                <c:pt idx="2766">
                  <c:v/>
                </c:pt>
                <c:pt idx="2767">
                  <c:v/>
                </c:pt>
                <c:pt idx="2768">
                  <c:v/>
                </c:pt>
                <c:pt idx="2769">
                  <c:v/>
                </c:pt>
                <c:pt idx="2770">
                  <c:v/>
                </c:pt>
                <c:pt idx="2771">
                  <c:v/>
                </c:pt>
                <c:pt idx="2772">
                  <c:v/>
                </c:pt>
                <c:pt idx="2773">
                  <c:v/>
                </c:pt>
                <c:pt idx="2774">
                  <c:v/>
                </c:pt>
                <c:pt idx="2775">
                  <c:v/>
                </c:pt>
                <c:pt idx="2776">
                  <c:v/>
                </c:pt>
                <c:pt idx="2777">
                  <c:v/>
                </c:pt>
                <c:pt idx="2778">
                  <c:v/>
                </c:pt>
                <c:pt idx="2779">
                  <c:v/>
                </c:pt>
                <c:pt idx="2780">
                  <c:v/>
                </c:pt>
                <c:pt idx="2781">
                  <c:v/>
                </c:pt>
                <c:pt idx="2782">
                  <c:v/>
                </c:pt>
                <c:pt idx="2783">
                  <c:v/>
                </c:pt>
                <c:pt idx="2784">
                  <c:v/>
                </c:pt>
                <c:pt idx="2785">
                  <c:v/>
                </c:pt>
                <c:pt idx="2786">
                  <c:v/>
                </c:pt>
                <c:pt idx="2787">
                  <c:v/>
                </c:pt>
                <c:pt idx="2788">
                  <c:v/>
                </c:pt>
                <c:pt idx="2789">
                  <c:v/>
                </c:pt>
                <c:pt idx="2790">
                  <c:v/>
                </c:pt>
                <c:pt idx="2791">
                  <c:v/>
                </c:pt>
                <c:pt idx="2792">
                  <c:v/>
                </c:pt>
                <c:pt idx="2793">
                  <c:v/>
                </c:pt>
                <c:pt idx="2794">
                  <c:v/>
                </c:pt>
                <c:pt idx="2795">
                  <c:v/>
                </c:pt>
                <c:pt idx="2796">
                  <c:v/>
                </c:pt>
                <c:pt idx="2797">
                  <c:v/>
                </c:pt>
                <c:pt idx="2798">
                  <c:v/>
                </c:pt>
                <c:pt idx="2799">
                  <c:v/>
                </c:pt>
                <c:pt idx="2800">
                  <c:v/>
                </c:pt>
                <c:pt idx="2801">
                  <c:v/>
                </c:pt>
                <c:pt idx="2802">
                  <c:v/>
                </c:pt>
                <c:pt idx="2803">
                  <c:v/>
                </c:pt>
                <c:pt idx="2804">
                  <c:v/>
                </c:pt>
                <c:pt idx="2805">
                  <c:v/>
                </c:pt>
                <c:pt idx="2806">
                  <c:v/>
                </c:pt>
                <c:pt idx="2807">
                  <c:v/>
                </c:pt>
                <c:pt idx="2808">
                  <c:v/>
                </c:pt>
                <c:pt idx="2809">
                  <c:v/>
                </c:pt>
                <c:pt idx="2810">
                  <c:v/>
                </c:pt>
                <c:pt idx="2811">
                  <c:v/>
                </c:pt>
                <c:pt idx="2812">
                  <c:v/>
                </c:pt>
                <c:pt idx="2813">
                  <c:v/>
                </c:pt>
                <c:pt idx="2814">
                  <c:v/>
                </c:pt>
                <c:pt idx="2815">
                  <c:v/>
                </c:pt>
                <c:pt idx="2816">
                  <c:v/>
                </c:pt>
                <c:pt idx="2817">
                  <c:v/>
                </c:pt>
                <c:pt idx="2818">
                  <c:v/>
                </c:pt>
                <c:pt idx="2819">
                  <c:v/>
                </c:pt>
                <c:pt idx="2820">
                  <c:v/>
                </c:pt>
                <c:pt idx="2821">
                  <c:v/>
                </c:pt>
                <c:pt idx="2822">
                  <c:v/>
                </c:pt>
                <c:pt idx="2823">
                  <c:v/>
                </c:pt>
                <c:pt idx="2824">
                  <c:v/>
                </c:pt>
                <c:pt idx="2825">
                  <c:v/>
                </c:pt>
                <c:pt idx="2826">
                  <c:v/>
                </c:pt>
                <c:pt idx="2827">
                  <c:v/>
                </c:pt>
                <c:pt idx="2828">
                  <c:v/>
                </c:pt>
                <c:pt idx="2829">
                  <c:v/>
                </c:pt>
                <c:pt idx="2830">
                  <c:v/>
                </c:pt>
                <c:pt idx="2831">
                  <c:v/>
                </c:pt>
                <c:pt idx="2832">
                  <c:v/>
                </c:pt>
                <c:pt idx="2833">
                  <c:v/>
                </c:pt>
                <c:pt idx="2834">
                  <c:v/>
                </c:pt>
                <c:pt idx="2835">
                  <c:v/>
                </c:pt>
                <c:pt idx="2836">
                  <c:v/>
                </c:pt>
                <c:pt idx="2837">
                  <c:v/>
                </c:pt>
                <c:pt idx="2838">
                  <c:v/>
                </c:pt>
                <c:pt idx="2839">
                  <c:v/>
                </c:pt>
                <c:pt idx="2840">
                  <c:v/>
                </c:pt>
                <c:pt idx="2841">
                  <c:v/>
                </c:pt>
                <c:pt idx="2842">
                  <c:v/>
                </c:pt>
                <c:pt idx="2843">
                  <c:v/>
                </c:pt>
                <c:pt idx="2844">
                  <c:v/>
                </c:pt>
                <c:pt idx="2845">
                  <c:v/>
                </c:pt>
                <c:pt idx="2846">
                  <c:v/>
                </c:pt>
                <c:pt idx="2847">
                  <c:v/>
                </c:pt>
                <c:pt idx="2848">
                  <c:v/>
                </c:pt>
                <c:pt idx="2849">
                  <c:v/>
                </c:pt>
                <c:pt idx="2850">
                  <c:v/>
                </c:pt>
                <c:pt idx="2851">
                  <c:v/>
                </c:pt>
                <c:pt idx="2852">
                  <c:v/>
                </c:pt>
                <c:pt idx="2853">
                  <c:v/>
                </c:pt>
                <c:pt idx="2854">
                  <c:v/>
                </c:pt>
                <c:pt idx="2855">
                  <c:v/>
                </c:pt>
                <c:pt idx="2856">
                  <c:v/>
                </c:pt>
                <c:pt idx="2857">
                  <c:v/>
                </c:pt>
                <c:pt idx="2858">
                  <c:v/>
                </c:pt>
                <c:pt idx="2859">
                  <c:v>3 Promille</c:v>
                </c:pt>
                <c:pt idx="2860">
                  <c:v>Alpa-Ludismes</c:v>
                </c:pt>
                <c:pt idx="2861">
                  <c:v>Alpa-Ludismes</c:v>
                </c:pt>
                <c:pt idx="2862">
                  <c:v>Alpa-Ludismes</c:v>
                </c:pt>
                <c:pt idx="2863">
                  <c:v>Alpa-Ludismes</c:v>
                </c:pt>
                <c:pt idx="2864">
                  <c:v>Alpa-Ludismes</c:v>
                </c:pt>
                <c:pt idx="2865">
                  <c:v>Alpa-Ludismes</c:v>
                </c:pt>
                <c:pt idx="2866">
                  <c:v>Alpa-Ludismes</c:v>
                </c:pt>
                <c:pt idx="2867">
                  <c:v>Alpa-Ludismes</c:v>
                </c:pt>
                <c:pt idx="2868">
                  <c:v>Boardgame Monkeys</c:v>
                </c:pt>
                <c:pt idx="2869">
                  <c:v>De Pionne</c:v>
                </c:pt>
                <c:pt idx="2870">
                  <c:v>De Pionne</c:v>
                </c:pt>
                <c:pt idx="2871">
                  <c:v>De Speeldoos</c:v>
                </c:pt>
                <c:pt idx="2872">
                  <c:v>De Speeldoos</c:v>
                </c:pt>
                <c:pt idx="2873">
                  <c:v>De Speeldoos</c:v>
                </c:pt>
                <c:pt idx="2874">
                  <c:v>De Speeldoos</c:v>
                </c:pt>
                <c:pt idx="2875">
                  <c:v>De Speeldoos</c:v>
                </c:pt>
                <c:pt idx="2876">
                  <c:v>De Speeldoos</c:v>
                </c:pt>
                <c:pt idx="2877">
                  <c:v>De Speltafel</c:v>
                </c:pt>
                <c:pt idx="2878">
                  <c:v>De Strateeg</c:v>
                </c:pt>
                <c:pt idx="2879">
                  <c:v>De Strateeg</c:v>
                </c:pt>
                <c:pt idx="2880">
                  <c:v>De Strateeg</c:v>
                </c:pt>
                <c:pt idx="2881">
                  <c:v>De Strateeg</c:v>
                </c:pt>
                <c:pt idx="2882">
                  <c:v>De Strateeg</c:v>
                </c:pt>
                <c:pt idx="2883">
                  <c:v>Forum Mortsel</c:v>
                </c:pt>
                <c:pt idx="2884">
                  <c:v>Goed Geluk</c:v>
                </c:pt>
                <c:pt idx="2885">
                  <c:v>Imagimonde</c:v>
                </c:pt>
                <c:pt idx="2886">
                  <c:v>Imagimonde</c:v>
                </c:pt>
                <c:pt idx="2887">
                  <c:v>Imagimonde</c:v>
                </c:pt>
                <c:pt idx="2888">
                  <c:v>In Ludo Veritas</c:v>
                </c:pt>
                <c:pt idx="2889">
                  <c:v>In Ludo Veritas</c:v>
                </c:pt>
                <c:pt idx="2890">
                  <c:v>In Ludo Veritas</c:v>
                </c:pt>
                <c:pt idx="2891">
                  <c:v>Mad Freddy</c:v>
                </c:pt>
                <c:pt idx="2892">
                  <c:v>Mad Freddy</c:v>
                </c:pt>
                <c:pt idx="2893">
                  <c:v>Natumys</c:v>
                </c:pt>
                <c:pt idx="2894">
                  <c:v>Speelduivel</c:v>
                </c:pt>
                <c:pt idx="2895">
                  <c:v>Speelduivel</c:v>
                </c:pt>
                <c:pt idx="2896">
                  <c:v>Speelduivel</c:v>
                </c:pt>
                <c:pt idx="2897">
                  <c:v>Speelduivel</c:v>
                </c:pt>
                <c:pt idx="2898">
                  <c:v>Speelduivel</c:v>
                </c:pt>
                <c:pt idx="2899">
                  <c:v>Speelduivel</c:v>
                </c:pt>
                <c:pt idx="2900">
                  <c:v>Spelen Op Zolder</c:v>
                </c:pt>
                <c:pt idx="2901">
                  <c:v>Spelen Op Zolder</c:v>
                </c:pt>
                <c:pt idx="2902">
                  <c:v>Spelen Op Zolder</c:v>
                </c:pt>
                <c:pt idx="2903">
                  <c:v>Spelen Op Zolder</c:v>
                </c:pt>
                <c:pt idx="2904">
                  <c:v>Spelen Op Zolder</c:v>
                </c:pt>
                <c:pt idx="2905">
                  <c:v>Spelen Op Zolder</c:v>
                </c:pt>
                <c:pt idx="2906">
                  <c:v>Spelen Op Zolder</c:v>
                </c:pt>
                <c:pt idx="2907">
                  <c:v>Spelen Op Zolder</c:v>
                </c:pt>
                <c:pt idx="2908">
                  <c:v>Spelen Op Zolder</c:v>
                </c:pt>
                <c:pt idx="2909">
                  <c:v>Spelen Op Zolder</c:v>
                </c:pt>
                <c:pt idx="2910">
                  <c:v>Spelen Op Zolder</c:v>
                </c:pt>
                <c:pt idx="2911">
                  <c:v>Spelen Op Zolder</c:v>
                </c:pt>
                <c:pt idx="2912">
                  <c:v>Spelen Op Zolder</c:v>
                </c:pt>
                <c:pt idx="2913">
                  <c:v>Spelen Op Zolder</c:v>
                </c:pt>
                <c:pt idx="2914">
                  <c:v>Spelen Op Zolder</c:v>
                </c:pt>
                <c:pt idx="2915">
                  <c:v>Spelen Op Zolder</c:v>
                </c:pt>
                <c:pt idx="2916">
                  <c:v>Spelen Op Zolder</c:v>
                </c:pt>
                <c:pt idx="2917">
                  <c:v>Spelen Op Zolder</c:v>
                </c:pt>
                <c:pt idx="2918">
                  <c:v>Spelen Op Zolder</c:v>
                </c:pt>
                <c:pt idx="2919">
                  <c:v>Spelen Op Zolder</c:v>
                </c:pt>
                <c:pt idx="2920">
                  <c:v>Spelen Op Zolder</c:v>
                </c:pt>
                <c:pt idx="2921">
                  <c:v>Spelen Op Zolder</c:v>
                </c:pt>
                <c:pt idx="2922">
                  <c:v>Spelen Op Zolder</c:v>
                </c:pt>
                <c:pt idx="2923">
                  <c:v>Spelen Op Zolder</c:v>
                </c:pt>
                <c:pt idx="2924">
                  <c:v>Spelen Op Zolder</c:v>
                </c:pt>
                <c:pt idx="2925">
                  <c:v>Spelen Op Zolder</c:v>
                </c:pt>
                <c:pt idx="2926">
                  <c:v>Spelen Op Zolder</c:v>
                </c:pt>
                <c:pt idx="2927">
                  <c:v>Spelen Op Zolder</c:v>
                </c:pt>
                <c:pt idx="2928">
                  <c:v>Spelen Op Zolder</c:v>
                </c:pt>
                <c:pt idx="2929">
                  <c:v>Spelen Op Zolder</c:v>
                </c:pt>
                <c:pt idx="2930">
                  <c:v>Spelen Op Zolder</c:v>
                </c:pt>
                <c:pt idx="2931">
                  <c:v>Spelen Op Zolder</c:v>
                </c:pt>
                <c:pt idx="2932">
                  <c:v>Spelen Op Zolder</c:v>
                </c:pt>
                <c:pt idx="2933">
                  <c:v>Spelen Op Zolder</c:v>
                </c:pt>
                <c:pt idx="2934">
                  <c:v>Spelen Op Zolder</c:v>
                </c:pt>
                <c:pt idx="2935">
                  <c:v>Spelen Op Zolder</c:v>
                </c:pt>
                <c:pt idx="2936">
                  <c:v>Spelen Op Zolder</c:v>
                </c:pt>
                <c:pt idx="2937">
                  <c:v>Spelen Op Zolder</c:v>
                </c:pt>
                <c:pt idx="2938">
                  <c:v>Spelen Op Zolder</c:v>
                </c:pt>
                <c:pt idx="2939">
                  <c:v>Spelen Op Zolder</c:v>
                </c:pt>
                <c:pt idx="2940">
                  <c:v>Spelen Op Zolder</c:v>
                </c:pt>
                <c:pt idx="2941">
                  <c:v>Spelen Op Zolder</c:v>
                </c:pt>
                <c:pt idx="2942">
                  <c:v>Spelen Op Zolder</c:v>
                </c:pt>
                <c:pt idx="2943">
                  <c:v>Spelen Op Zolder</c:v>
                </c:pt>
                <c:pt idx="2944">
                  <c:v>Spelen Op Zolder</c:v>
                </c:pt>
                <c:pt idx="2945">
                  <c:v>Spelen Op Zolder</c:v>
                </c:pt>
                <c:pt idx="2946">
                  <c:v>Spelen Op Zolder</c:v>
                </c:pt>
                <c:pt idx="2947">
                  <c:v>Spelen Op Zolder</c:v>
                </c:pt>
                <c:pt idx="2948">
                  <c:v>Spelen Op Zolder</c:v>
                </c:pt>
                <c:pt idx="2949">
                  <c:v>Spelen Op Zolder</c:v>
                </c:pt>
                <c:pt idx="2950">
                  <c:v>Spelen Op Zolder</c:v>
                </c:pt>
                <c:pt idx="2951">
                  <c:v>Spelen Op Zolder</c:v>
                </c:pt>
                <c:pt idx="2952">
                  <c:v>Spelen Op Zolder</c:v>
                </c:pt>
                <c:pt idx="2953">
                  <c:v>Spelen Op Zolder</c:v>
                </c:pt>
                <c:pt idx="2954">
                  <c:v>Spelen Op Zolder</c:v>
                </c:pt>
                <c:pt idx="2955">
                  <c:v>Spelen Op Zolder</c:v>
                </c:pt>
                <c:pt idx="2956">
                  <c:v>Spelen Op Zolder</c:v>
                </c:pt>
                <c:pt idx="2957">
                  <c:v>Spelen Op Zolder</c:v>
                </c:pt>
                <c:pt idx="2958">
                  <c:v>Spelen Op Zolder</c:v>
                </c:pt>
                <c:pt idx="2959">
                  <c:v>Spelen Op Zolder</c:v>
                </c:pt>
                <c:pt idx="2960">
                  <c:v>Spelen Op Zolder</c:v>
                </c:pt>
                <c:pt idx="2961">
                  <c:v>Spelen Op Zolder</c:v>
                </c:pt>
                <c:pt idx="2962">
                  <c:v>Spelen Op Zolder</c:v>
                </c:pt>
                <c:pt idx="2963">
                  <c:v>Spelen Op Zolder</c:v>
                </c:pt>
                <c:pt idx="2964">
                  <c:v>t Gezelschap</c:v>
                </c:pt>
                <c:pt idx="2965">
                  <c:v>t Gezelschap</c:v>
                </c:pt>
                <c:pt idx="2966">
                  <c:v>t Gezelschap</c:v>
                </c:pt>
                <c:pt idx="2967">
                  <c:v>t Gezelschap</c:v>
                </c:pt>
                <c:pt idx="2968">
                  <c:v>Teenentander</c:v>
                </c:pt>
                <c:pt idx="2969">
                  <c:v>Teenentander</c:v>
                </c:pt>
                <c:pt idx="2970">
                  <c:v>Teenentander</c:v>
                </c:pt>
                <c:pt idx="2971">
                  <c:v>Teenentander</c:v>
                </c:pt>
                <c:pt idx="2972">
                  <c:v>The Boardgame Society</c:v>
                </c:pt>
                <c:pt idx="2973">
                  <c:v>The Boardgame Society</c:v>
                </c:pt>
                <c:pt idx="2974">
                  <c:v>Tumblin' Dice</c:v>
                </c:pt>
                <c:pt idx="2975">
                  <c:v>Tumblin' Dice</c:v>
                </c:pt>
                <c:pt idx="2976">
                  <c:v>Tumblin' Dice</c:v>
                </c:pt>
                <c:pt idx="2977">
                  <c:v>Tumblin' Dice</c:v>
                </c:pt>
                <c:pt idx="2978">
                  <c:v>Twenty-Four</c:v>
                </c:pt>
                <c:pt idx="2979">
                  <c:v>Twenty-Four</c:v>
                </c:pt>
                <c:pt idx="2980">
                  <c:v>Winning Movez</c:v>
                </c:pt>
                <c:pt idx="2981">
                  <c:v>Winning Movez</c:v>
                </c:pt>
                <c:pt idx="2982">
                  <c:v>Winning Movez</c:v>
                </c:pt>
                <c:pt idx="2983">
                  <c:v>Winning Movez</c:v>
                </c:pt>
                <c:pt idx="2984">
                  <c:v>Woodland Mages</c:v>
                </c:pt>
                <c:pt idx="2985">
                  <c:v>x</c:v>
                </c:pt>
                <c:pt idx="2986">
                  <c:v>x</c:v>
                </c:pt>
                <c:pt idx="2987">
                  <c:v>x</c:v>
                </c:pt>
                <c:pt idx="2988">
                  <c:v>x</c:v>
                </c:pt>
                <c:pt idx="2989">
                  <c:v>x</c:v>
                </c:pt>
                <c:pt idx="2990">
                  <c:v>x</c:v>
                </c:pt>
                <c:pt idx="2991">
                  <c:v>x</c:v>
                </c:pt>
                <c:pt idx="2992">
                  <c:v>x</c:v>
                </c:pt>
                <c:pt idx="2993">
                  <c:v>x</c:v>
                </c:pt>
                <c:pt idx="2994">
                  <c:v>x</c:v>
                </c:pt>
                <c:pt idx="2995">
                  <c:v>x</c:v>
                </c:pt>
                <c:pt idx="2996">
                  <c:v>x</c:v>
                </c:pt>
                <c:pt idx="2997">
                  <c:v>x</c:v>
                </c:pt>
                <c:pt idx="2998">
                  <c:v>x</c:v>
                </c:pt>
                <c:pt idx="2999">
                  <c:v>x</c:v>
                </c:pt>
                <c:pt idx="3000">
                  <c:v>Ja</c:v>
                </c:pt>
                <c:pt idx="3001">
                  <c:v/>
                </c:pt>
                <c:pt idx="3002">
                  <c:v>Ja</c:v>
                </c:pt>
                <c:pt idx="3003">
                  <c:v/>
                </c:pt>
                <c:pt idx="3004">
                  <c:v>Ja</c:v>
                </c:pt>
                <c:pt idx="3005">
                  <c:v>Ja</c:v>
                </c:pt>
                <c:pt idx="3006">
                  <c:v>Ja</c:v>
                </c:pt>
                <c:pt idx="3007">
                  <c:v>Ja</c:v>
                </c:pt>
                <c:pt idx="3008">
                  <c:v/>
                </c:pt>
                <c:pt idx="3009">
                  <c:v/>
                </c:pt>
                <c:pt idx="3010">
                  <c:v/>
                </c:pt>
                <c:pt idx="3011">
                  <c:v/>
                </c:pt>
                <c:pt idx="3012">
                  <c:v/>
                </c:pt>
                <c:pt idx="3013">
                  <c:v/>
                </c:pt>
                <c:pt idx="3014">
                  <c:v/>
                </c:pt>
                <c:pt idx="3015">
                  <c:v/>
                </c:pt>
                <c:pt idx="3016">
                  <c:v/>
                </c:pt>
                <c:pt idx="3017">
                  <c:v>Ja</c:v>
                </c:pt>
                <c:pt idx="3018">
                  <c:v>Ja</c:v>
                </c:pt>
                <c:pt idx="3019">
                  <c:v>Ja</c:v>
                </c:pt>
                <c:pt idx="3020">
                  <c:v/>
                </c:pt>
                <c:pt idx="3021">
                  <c:v/>
                </c:pt>
                <c:pt idx="3022">
                  <c:v/>
                </c:pt>
                <c:pt idx="3023">
                  <c:v/>
                </c:pt>
                <c:pt idx="3024">
                  <c:v/>
                </c:pt>
                <c:pt idx="3025">
                  <c:v/>
                </c:pt>
                <c:pt idx="3026">
                  <c:v/>
                </c:pt>
                <c:pt idx="3027">
                  <c:v/>
                </c:pt>
                <c:pt idx="3028">
                  <c:v/>
                </c:pt>
                <c:pt idx="3029">
                  <c:v>Ja</c:v>
                </c:pt>
                <c:pt idx="3030">
                  <c:v/>
                </c:pt>
                <c:pt idx="3031">
                  <c:v/>
                </c:pt>
                <c:pt idx="3032">
                  <c:v/>
                </c:pt>
                <c:pt idx="3033">
                  <c:v>Ja</c:v>
                </c:pt>
                <c:pt idx="3034">
                  <c:v/>
                </c:pt>
                <c:pt idx="3035">
                  <c:v/>
                </c:pt>
                <c:pt idx="3036">
                  <c:v>Ja</c:v>
                </c:pt>
                <c:pt idx="3037">
                  <c:v/>
                </c:pt>
                <c:pt idx="3038">
                  <c:v/>
                </c:pt>
                <c:pt idx="3039">
                  <c:v/>
                </c:pt>
                <c:pt idx="3040">
                  <c:v/>
                </c:pt>
                <c:pt idx="3041">
                  <c:v>Ja</c:v>
                </c:pt>
                <c:pt idx="3042">
                  <c:v>Ja</c:v>
                </c:pt>
                <c:pt idx="3043">
                  <c:v/>
                </c:pt>
                <c:pt idx="3044">
                  <c:v/>
                </c:pt>
                <c:pt idx="3045">
                  <c:v/>
                </c:pt>
                <c:pt idx="3046">
                  <c:v/>
                </c:pt>
                <c:pt idx="3047">
                  <c:v/>
                </c:pt>
                <c:pt idx="3048">
                  <c:v/>
                </c:pt>
                <c:pt idx="3049">
                  <c:v/>
                </c:pt>
                <c:pt idx="3050">
                  <c:v/>
                </c:pt>
                <c:pt idx="3051">
                  <c:v/>
                </c:pt>
                <c:pt idx="3052">
                  <c:v/>
                </c:pt>
                <c:pt idx="3053">
                  <c:v/>
                </c:pt>
                <c:pt idx="3054">
                  <c:v/>
                </c:pt>
                <c:pt idx="3055">
                  <c:v/>
                </c:pt>
                <c:pt idx="3056">
                  <c:v/>
                </c:pt>
                <c:pt idx="3057">
                  <c:v/>
                </c:pt>
                <c:pt idx="3058">
                  <c:v/>
                </c:pt>
                <c:pt idx="3059">
                  <c:v/>
                </c:pt>
                <c:pt idx="3060">
                  <c:v>Ja</c:v>
                </c:pt>
                <c:pt idx="3061">
                  <c:v/>
                </c:pt>
                <c:pt idx="3062">
                  <c:v>Ja</c:v>
                </c:pt>
                <c:pt idx="3063">
                  <c:v/>
                </c:pt>
                <c:pt idx="3064">
                  <c:v/>
                </c:pt>
                <c:pt idx="3065">
                  <c:v/>
                </c:pt>
                <c:pt idx="3066">
                  <c:v>Ja</c:v>
                </c:pt>
                <c:pt idx="3067">
                  <c:v/>
                </c:pt>
                <c:pt idx="3068">
                  <c:v/>
                </c:pt>
                <c:pt idx="3069">
                  <c:v/>
                </c:pt>
                <c:pt idx="3070">
                  <c:v/>
                </c:pt>
                <c:pt idx="3071">
                  <c:v/>
                </c:pt>
                <c:pt idx="3072">
                  <c:v/>
                </c:pt>
                <c:pt idx="3073">
                  <c:v/>
                </c:pt>
                <c:pt idx="3074">
                  <c:v/>
                </c:pt>
                <c:pt idx="3075">
                  <c:v/>
                </c:pt>
                <c:pt idx="3076">
                  <c:v/>
                </c:pt>
                <c:pt idx="3077">
                  <c:v/>
                </c:pt>
                <c:pt idx="3078">
                  <c:v/>
                </c:pt>
                <c:pt idx="3079">
                  <c:v/>
                </c:pt>
                <c:pt idx="3080">
                  <c:v/>
                </c:pt>
                <c:pt idx="3081">
                  <c:v/>
                </c:pt>
                <c:pt idx="3082">
                  <c:v/>
                </c:pt>
                <c:pt idx="3083">
                  <c:v>Ja</c:v>
                </c:pt>
                <c:pt idx="3084">
                  <c:v/>
                </c:pt>
                <c:pt idx="3085">
                  <c:v/>
                </c:pt>
                <c:pt idx="3086">
                  <c:v/>
                </c:pt>
                <c:pt idx="3087">
                  <c:v>Ja</c:v>
                </c:pt>
                <c:pt idx="3088">
                  <c:v/>
                </c:pt>
                <c:pt idx="3089">
                  <c:v/>
                </c:pt>
                <c:pt idx="3090">
                  <c:v/>
                </c:pt>
                <c:pt idx="3091">
                  <c:v/>
                </c:pt>
                <c:pt idx="3092">
                  <c:v/>
                </c:pt>
                <c:pt idx="3093">
                  <c:v/>
                </c:pt>
                <c:pt idx="3094">
                  <c:v/>
                </c:pt>
                <c:pt idx="3095">
                  <c:v/>
                </c:pt>
                <c:pt idx="3096">
                  <c:v/>
                </c:pt>
                <c:pt idx="3097">
                  <c:v/>
                </c:pt>
                <c:pt idx="3098">
                  <c:v/>
                </c:pt>
                <c:pt idx="3099">
                  <c:v>Ja</c:v>
                </c:pt>
                <c:pt idx="3100">
                  <c:v/>
                </c:pt>
                <c:pt idx="3101">
                  <c:v/>
                </c:pt>
                <c:pt idx="3102">
                  <c:v/>
                </c:pt>
                <c:pt idx="3103">
                  <c:v/>
                </c:pt>
                <c:pt idx="3104">
                  <c:v/>
                </c:pt>
                <c:pt idx="3105">
                  <c:v>Ja</c:v>
                </c:pt>
                <c:pt idx="3106">
                  <c:v/>
                </c:pt>
                <c:pt idx="3107">
                  <c:v/>
                </c:pt>
                <c:pt idx="3108">
                  <c:v>Ja</c:v>
                </c:pt>
                <c:pt idx="3109">
                  <c:v/>
                </c:pt>
                <c:pt idx="3110">
                  <c:v/>
                </c:pt>
                <c:pt idx="3111">
                  <c:v>Ja</c:v>
                </c:pt>
                <c:pt idx="3112">
                  <c:v/>
                </c:pt>
                <c:pt idx="3113">
                  <c:v/>
                </c:pt>
                <c:pt idx="3114">
                  <c:v/>
                </c:pt>
                <c:pt idx="3115">
                  <c:v/>
                </c:pt>
                <c:pt idx="3116">
                  <c:v/>
                </c:pt>
                <c:pt idx="3117">
                  <c:v/>
                </c:pt>
                <c:pt idx="3118">
                  <c:v/>
                </c:pt>
                <c:pt idx="3119">
                  <c:v/>
                </c:pt>
                <c:pt idx="3120">
                  <c:v/>
                </c:pt>
                <c:pt idx="3121">
                  <c:v/>
                </c:pt>
                <c:pt idx="3122">
                  <c:v/>
                </c:pt>
                <c:pt idx="3123">
                  <c:v/>
                </c:pt>
                <c:pt idx="3124">
                  <c:v/>
                </c:pt>
                <c:pt idx="3125">
                  <c:v/>
                </c:pt>
                <c:pt idx="3126">
                  <c:v/>
                </c:pt>
                <c:pt idx="3127">
                  <c:v/>
                </c:pt>
                <c:pt idx="3128">
                  <c:v/>
                </c:pt>
                <c:pt idx="3129">
                  <c:v/>
                </c:pt>
                <c:pt idx="3130">
                  <c:v/>
                </c:pt>
                <c:pt idx="3131">
                  <c:v/>
                </c:pt>
                <c:pt idx="3132">
                  <c:v/>
                </c:pt>
                <c:pt idx="3133">
                  <c:v/>
                </c:pt>
                <c:pt idx="3134">
                  <c:v>Ja</c:v>
                </c:pt>
                <c:pt idx="3135">
                  <c:v/>
                </c:pt>
                <c:pt idx="3136">
                  <c:v/>
                </c:pt>
                <c:pt idx="3137">
                  <c:v/>
                </c:pt>
                <c:pt idx="3138">
                  <c:v/>
                </c:pt>
                <c:pt idx="3139">
                  <c:v/>
                </c:pt>
                <c:pt idx="3140">
                  <c:v/>
                </c:pt>
                <c:pt idx="3141">
                  <c:v/>
                </c:pt>
                <c:pt idx="3142">
                  <c:v/>
                </c:pt>
                <c:pt idx="3143">
                  <c:v/>
                </c:pt>
                <c:pt idx="3144">
                  <c:v/>
                </c:pt>
                <c:pt idx="3145">
                  <c:v/>
                </c:pt>
                <c:pt idx="3146">
                  <c:v/>
                </c:pt>
                <c:pt idx="3147">
                  <c:v/>
                </c:pt>
                <c:pt idx="3148">
                  <c:v/>
                </c:pt>
                <c:pt idx="3149">
                  <c:v/>
                </c:pt>
                <c:pt idx="3150">
                  <c:v/>
                </c:pt>
                <c:pt idx="3151">
                  <c:v/>
                </c:pt>
                <c:pt idx="3152">
                  <c:v/>
                </c:pt>
                <c:pt idx="3153">
                  <c:v/>
                </c:pt>
                <c:pt idx="3154">
                  <c:v/>
                </c:pt>
                <c:pt idx="3155">
                  <c:v/>
                </c:pt>
                <c:pt idx="3156">
                  <c:v/>
                </c:pt>
                <c:pt idx="3157">
                  <c:v/>
                </c:pt>
                <c:pt idx="3158">
                  <c:v/>
                </c:pt>
                <c:pt idx="3159">
                  <c:v/>
                </c:pt>
                <c:pt idx="3160">
                  <c:v/>
                </c:pt>
                <c:pt idx="3161">
                  <c:v/>
                </c:pt>
                <c:pt idx="3162">
                  <c:v/>
                </c:pt>
                <c:pt idx="3163">
                  <c:v/>
                </c:pt>
                <c:pt idx="3164">
                  <c:v/>
                </c:pt>
                <c:pt idx="3165">
                  <c:v/>
                </c:pt>
                <c:pt idx="3166">
                  <c:v/>
                </c:pt>
                <c:pt idx="3167">
                  <c:v/>
                </c:pt>
                <c:pt idx="3168">
                  <c:v/>
                </c:pt>
                <c:pt idx="3169">
                  <c:v/>
                </c:pt>
                <c:pt idx="3170">
                  <c:v/>
                </c:pt>
                <c:pt idx="3171">
                  <c:v/>
                </c:pt>
                <c:pt idx="3172">
                  <c:v/>
                </c:pt>
                <c:pt idx="3173">
                  <c:v/>
                </c:pt>
                <c:pt idx="3174">
                  <c:v/>
                </c:pt>
                <c:pt idx="3175">
                  <c:v/>
                </c:pt>
                <c:pt idx="3176">
                  <c:v/>
                </c:pt>
                <c:pt idx="3177">
                  <c:v/>
                </c:pt>
                <c:pt idx="3178">
                  <c:v/>
                </c:pt>
                <c:pt idx="3179">
                  <c:v/>
                </c:pt>
                <c:pt idx="3180">
                  <c:v/>
                </c:pt>
                <c:pt idx="3181">
                  <c:v/>
                </c:pt>
                <c:pt idx="3182">
                  <c:v/>
                </c:pt>
                <c:pt idx="3183">
                  <c:v/>
                </c:pt>
                <c:pt idx="3184">
                  <c:v/>
                </c:pt>
                <c:pt idx="3185">
                  <c:v/>
                </c:pt>
                <c:pt idx="3186">
                  <c:v/>
                </c:pt>
                <c:pt idx="3187">
                  <c:v/>
                </c:pt>
                <c:pt idx="3188">
                  <c:v/>
                </c:pt>
                <c:pt idx="3189">
                  <c:v/>
                </c:pt>
                <c:pt idx="3190">
                  <c:v/>
                </c:pt>
                <c:pt idx="3191">
                  <c:v/>
                </c:pt>
                <c:pt idx="3192">
                  <c:v/>
                </c:pt>
                <c:pt idx="3193">
                  <c:v/>
                </c:pt>
                <c:pt idx="3194">
                  <c:v/>
                </c:pt>
                <c:pt idx="3195">
                  <c:v/>
                </c:pt>
                <c:pt idx="3196">
                  <c:v/>
                </c:pt>
                <c:pt idx="3197">
                  <c:v/>
                </c:pt>
                <c:pt idx="3198">
                  <c:v/>
                </c:pt>
                <c:pt idx="3199">
                  <c:v/>
                </c:pt>
                <c:pt idx="3200">
                  <c:v/>
                </c:pt>
                <c:pt idx="3201">
                  <c:v/>
                </c:pt>
                <c:pt idx="3202">
                  <c:v/>
                </c:pt>
                <c:pt idx="3203">
                  <c:v/>
                </c:pt>
                <c:pt idx="3204">
                  <c:v/>
                </c:pt>
                <c:pt idx="3205">
                  <c:v/>
                </c:pt>
                <c:pt idx="3206">
                  <c:v/>
                </c:pt>
                <c:pt idx="3207">
                  <c:v/>
                </c:pt>
                <c:pt idx="3208">
                  <c:v/>
                </c:pt>
                <c:pt idx="3209">
                  <c:v/>
                </c:pt>
                <c:pt idx="3210">
                  <c:v/>
                </c:pt>
                <c:pt idx="3211">
                  <c:v/>
                </c:pt>
                <c:pt idx="3212">
                  <c:v/>
                </c:pt>
                <c:pt idx="3213">
                  <c:v/>
                </c:pt>
                <c:pt idx="3214">
                  <c:v/>
                </c:pt>
                <c:pt idx="3215">
                  <c:v/>
                </c:pt>
                <c:pt idx="3216">
                  <c:v/>
                </c:pt>
                <c:pt idx="3217">
                  <c:v/>
                </c:pt>
                <c:pt idx="3218">
                  <c:v/>
                </c:pt>
                <c:pt idx="3219">
                  <c:v/>
                </c:pt>
                <c:pt idx="3220">
                  <c:v/>
                </c:pt>
                <c:pt idx="3221">
                  <c:v/>
                </c:pt>
                <c:pt idx="3222">
                  <c:v/>
                </c:pt>
                <c:pt idx="3223">
                  <c:v/>
                </c:pt>
                <c:pt idx="3224">
                  <c:v/>
                </c:pt>
                <c:pt idx="3225">
                  <c:v/>
                </c:pt>
                <c:pt idx="3226">
                  <c:v/>
                </c:pt>
                <c:pt idx="3227">
                  <c:v/>
                </c:pt>
                <c:pt idx="3228">
                  <c:v/>
                </c:pt>
                <c:pt idx="3229">
                  <c:v/>
                </c:pt>
                <c:pt idx="3230">
                  <c:v/>
                </c:pt>
                <c:pt idx="3231">
                  <c:v/>
                </c:pt>
                <c:pt idx="3232">
                  <c:v/>
                </c:pt>
                <c:pt idx="3233">
                  <c:v/>
                </c:pt>
                <c:pt idx="3234">
                  <c:v/>
                </c:pt>
                <c:pt idx="3235">
                  <c:v/>
                </c:pt>
                <c:pt idx="3236">
                  <c:v/>
                </c:pt>
                <c:pt idx="3237">
                  <c:v/>
                </c:pt>
                <c:pt idx="3238">
                  <c:v/>
                </c:pt>
                <c:pt idx="3239">
                  <c:v/>
                </c:pt>
                <c:pt idx="3240">
                  <c:v/>
                </c:pt>
                <c:pt idx="3241">
                  <c:v/>
                </c:pt>
                <c:pt idx="3242">
                  <c:v/>
                </c:pt>
                <c:pt idx="3243">
                  <c:v/>
                </c:pt>
                <c:pt idx="3244">
                  <c:v/>
                </c:pt>
                <c:pt idx="3245">
                  <c:v/>
                </c:pt>
                <c:pt idx="3246">
                  <c:v/>
                </c:pt>
                <c:pt idx="3247">
                  <c:v/>
                </c:pt>
                <c:pt idx="3248">
                  <c:v/>
                </c:pt>
                <c:pt idx="3249">
                  <c:v/>
                </c:pt>
                <c:pt idx="3250">
                  <c:v/>
                </c:pt>
                <c:pt idx="3251">
                  <c:v/>
                </c:pt>
                <c:pt idx="3252">
                  <c:v/>
                </c:pt>
                <c:pt idx="3253">
                  <c:v/>
                </c:pt>
                <c:pt idx="3254">
                  <c:v/>
                </c:pt>
                <c:pt idx="3255">
                  <c:v/>
                </c:pt>
                <c:pt idx="3256">
                  <c:v/>
                </c:pt>
                <c:pt idx="3257">
                  <c:v/>
                </c:pt>
                <c:pt idx="3258">
                  <c:v/>
                </c:pt>
                <c:pt idx="3259">
                  <c:v/>
                </c:pt>
                <c:pt idx="3260">
                  <c:v/>
                </c:pt>
                <c:pt idx="3261">
                  <c:v/>
                </c:pt>
                <c:pt idx="3262">
                  <c:v/>
                </c:pt>
                <c:pt idx="3263">
                  <c:v/>
                </c:pt>
                <c:pt idx="3264">
                  <c:v/>
                </c:pt>
                <c:pt idx="3265">
                  <c:v/>
                </c:pt>
                <c:pt idx="3266">
                  <c:v/>
                </c:pt>
                <c:pt idx="3267">
                  <c:v/>
                </c:pt>
                <c:pt idx="3268">
                  <c:v/>
                </c:pt>
                <c:pt idx="3269">
                  <c:v/>
                </c:pt>
                <c:pt idx="3270">
                  <c:v/>
                </c:pt>
                <c:pt idx="3271">
                  <c:v/>
                </c:pt>
                <c:pt idx="3272">
                  <c:v/>
                </c:pt>
                <c:pt idx="3273">
                  <c:v/>
                </c:pt>
                <c:pt idx="3274">
                  <c:v/>
                </c:pt>
                <c:pt idx="3275">
                  <c:v/>
                </c:pt>
                <c:pt idx="3276">
                  <c:v/>
                </c:pt>
                <c:pt idx="3277">
                  <c:v/>
                </c:pt>
                <c:pt idx="3278">
                  <c:v/>
                </c:pt>
                <c:pt idx="3279">
                  <c:v/>
                </c:pt>
                <c:pt idx="3280">
                  <c:v/>
                </c:pt>
                <c:pt idx="3281">
                  <c:v/>
                </c:pt>
                <c:pt idx="3282">
                  <c:v/>
                </c:pt>
                <c:pt idx="3283">
                  <c:v/>
                </c:pt>
                <c:pt idx="3284">
                  <c:v/>
                </c:pt>
                <c:pt idx="3285">
                  <c:v/>
                </c:pt>
                <c:pt idx="3286">
                  <c:v/>
                </c:pt>
                <c:pt idx="3287">
                  <c:v/>
                </c:pt>
                <c:pt idx="3288">
                  <c:v/>
                </c:pt>
                <c:pt idx="3289">
                  <c:v/>
                </c:pt>
                <c:pt idx="3290">
                  <c:v/>
                </c:pt>
                <c:pt idx="3291">
                  <c:v/>
                </c:pt>
                <c:pt idx="3292">
                  <c:v/>
                </c:pt>
                <c:pt idx="3293">
                  <c:v/>
                </c:pt>
                <c:pt idx="3294">
                  <c:v/>
                </c:pt>
                <c:pt idx="3295">
                  <c:v/>
                </c:pt>
                <c:pt idx="3296">
                  <c:v/>
                </c:pt>
                <c:pt idx="3297">
                  <c:v/>
                </c:pt>
                <c:pt idx="3298">
                  <c:v/>
                </c:pt>
                <c:pt idx="3299">
                  <c:v/>
                </c:pt>
                <c:pt idx="3300">
                  <c:v/>
                </c:pt>
                <c:pt idx="3301">
                  <c:v/>
                </c:pt>
                <c:pt idx="3302">
                  <c:v/>
                </c:pt>
                <c:pt idx="3303">
                  <c:v/>
                </c:pt>
                <c:pt idx="3304">
                  <c:v/>
                </c:pt>
                <c:pt idx="3305">
                  <c:v/>
                </c:pt>
                <c:pt idx="3306">
                  <c:v/>
                </c:pt>
                <c:pt idx="3307">
                  <c:v/>
                </c:pt>
                <c:pt idx="3308">
                  <c:v/>
                </c:pt>
                <c:pt idx="3309">
                  <c:v/>
                </c:pt>
                <c:pt idx="3310">
                  <c:v/>
                </c:pt>
                <c:pt idx="3311">
                  <c:v/>
                </c:pt>
                <c:pt idx="3312">
                  <c:v/>
                </c:pt>
                <c:pt idx="3313">
                  <c:v/>
                </c:pt>
                <c:pt idx="3314">
                  <c:v/>
                </c:pt>
                <c:pt idx="3315">
                  <c:v/>
                </c:pt>
                <c:pt idx="3316">
                  <c:v/>
                </c:pt>
                <c:pt idx="3317">
                  <c:v/>
                </c:pt>
                <c:pt idx="3318">
                  <c:v/>
                </c:pt>
                <c:pt idx="3319">
                  <c:v/>
                </c:pt>
                <c:pt idx="3320">
                  <c:v/>
                </c:pt>
                <c:pt idx="3321">
                  <c:v/>
                </c:pt>
                <c:pt idx="3322">
                  <c:v/>
                </c:pt>
                <c:pt idx="3323">
                  <c:v/>
                </c:pt>
                <c:pt idx="3324">
                  <c:v/>
                </c:pt>
                <c:pt idx="3325">
                  <c:v/>
                </c:pt>
                <c:pt idx="3326">
                  <c:v/>
                </c:pt>
                <c:pt idx="3327">
                  <c:v/>
                </c:pt>
                <c:pt idx="3328">
                  <c:v/>
                </c:pt>
                <c:pt idx="3329">
                  <c:v/>
                </c:pt>
                <c:pt idx="3330">
                  <c:v/>
                </c:pt>
                <c:pt idx="3331">
                  <c:v/>
                </c:pt>
                <c:pt idx="3332">
                  <c:v/>
                </c:pt>
                <c:pt idx="3333">
                  <c:v/>
                </c:pt>
                <c:pt idx="3334">
                  <c:v/>
                </c:pt>
                <c:pt idx="3335">
                  <c:v/>
                </c:pt>
                <c:pt idx="3336">
                  <c:v/>
                </c:pt>
                <c:pt idx="3337">
                  <c:v/>
                </c:pt>
                <c:pt idx="3338">
                  <c:v/>
                </c:pt>
                <c:pt idx="3339">
                  <c:v/>
                </c:pt>
                <c:pt idx="3340">
                  <c:v/>
                </c:pt>
                <c:pt idx="3341">
                  <c:v/>
                </c:pt>
                <c:pt idx="3342">
                  <c:v/>
                </c:pt>
                <c:pt idx="3343">
                  <c:v/>
                </c:pt>
                <c:pt idx="3344">
                  <c:v/>
                </c:pt>
                <c:pt idx="3345">
                  <c:v/>
                </c:pt>
                <c:pt idx="3346">
                  <c:v/>
                </c:pt>
                <c:pt idx="3347">
                  <c:v/>
                </c:pt>
                <c:pt idx="3348">
                  <c:v/>
                </c:pt>
                <c:pt idx="3349">
                  <c:v/>
                </c:pt>
                <c:pt idx="3350">
                  <c:v/>
                </c:pt>
                <c:pt idx="3351">
                  <c:v/>
                </c:pt>
                <c:pt idx="3352">
                  <c:v/>
                </c:pt>
                <c:pt idx="3353">
                  <c:v/>
                </c:pt>
                <c:pt idx="3354">
                  <c:v/>
                </c:pt>
                <c:pt idx="3355">
                  <c:v/>
                </c:pt>
                <c:pt idx="3356">
                  <c:v/>
                </c:pt>
                <c:pt idx="3357">
                  <c:v/>
                </c:pt>
                <c:pt idx="3358">
                  <c:v/>
                </c:pt>
                <c:pt idx="3359">
                  <c:v/>
                </c:pt>
                <c:pt idx="3360">
                  <c:v/>
                </c:pt>
                <c:pt idx="3361">
                  <c:v/>
                </c:pt>
                <c:pt idx="3362">
                  <c:v/>
                </c:pt>
                <c:pt idx="3363">
                  <c:v/>
                </c:pt>
                <c:pt idx="3364">
                  <c:v/>
                </c:pt>
                <c:pt idx="3365">
                  <c:v/>
                </c:pt>
                <c:pt idx="3366">
                  <c:v/>
                </c:pt>
                <c:pt idx="3367">
                  <c:v/>
                </c:pt>
                <c:pt idx="3368">
                  <c:v/>
                </c:pt>
                <c:pt idx="3369">
                  <c:v/>
                </c:pt>
                <c:pt idx="3370">
                  <c:v/>
                </c:pt>
                <c:pt idx="3371">
                  <c:v/>
                </c:pt>
                <c:pt idx="3372">
                  <c:v/>
                </c:pt>
                <c:pt idx="3373">
                  <c:v/>
                </c:pt>
                <c:pt idx="3374">
                  <c:v/>
                </c:pt>
                <c:pt idx="3375">
                  <c:v/>
                </c:pt>
                <c:pt idx="3376">
                  <c:v/>
                </c:pt>
                <c:pt idx="3377">
                  <c:v/>
                </c:pt>
                <c:pt idx="3378">
                  <c:v/>
                </c:pt>
                <c:pt idx="3379">
                  <c:v/>
                </c:pt>
                <c:pt idx="3380">
                  <c:v/>
                </c:pt>
                <c:pt idx="3381">
                  <c:v/>
                </c:pt>
                <c:pt idx="3382">
                  <c:v/>
                </c:pt>
                <c:pt idx="3383">
                  <c:v/>
                </c:pt>
                <c:pt idx="3384">
                  <c:v/>
                </c:pt>
                <c:pt idx="3385">
                  <c:v/>
                </c:pt>
                <c:pt idx="3386">
                  <c:v/>
                </c:pt>
                <c:pt idx="3387">
                  <c:v/>
                </c:pt>
                <c:pt idx="3388">
                  <c:v/>
                </c:pt>
                <c:pt idx="3389">
                  <c:v/>
                </c:pt>
                <c:pt idx="3390">
                  <c:v/>
                </c:pt>
                <c:pt idx="3391">
                  <c:v/>
                </c:pt>
                <c:pt idx="3392">
                  <c:v/>
                </c:pt>
                <c:pt idx="3393">
                  <c:v/>
                </c:pt>
                <c:pt idx="3394">
                  <c:v/>
                </c:pt>
                <c:pt idx="3395">
                  <c:v/>
                </c:pt>
                <c:pt idx="3396">
                  <c:v/>
                </c:pt>
                <c:pt idx="3397">
                  <c:v/>
                </c:pt>
                <c:pt idx="3398">
                  <c:v/>
                </c:pt>
                <c:pt idx="3399">
                  <c:v/>
                </c:pt>
                <c:pt idx="3400">
                  <c:v/>
                </c:pt>
                <c:pt idx="3401">
                  <c:v/>
                </c:pt>
                <c:pt idx="3402">
                  <c:v/>
                </c:pt>
                <c:pt idx="3403">
                  <c:v/>
                </c:pt>
                <c:pt idx="3404">
                  <c:v/>
                </c:pt>
                <c:pt idx="3405">
                  <c:v/>
                </c:pt>
                <c:pt idx="3406">
                  <c:v/>
                </c:pt>
                <c:pt idx="3407">
                  <c:v/>
                </c:pt>
                <c:pt idx="3408">
                  <c:v/>
                </c:pt>
                <c:pt idx="3409">
                  <c:v/>
                </c:pt>
                <c:pt idx="3410">
                  <c:v/>
                </c:pt>
                <c:pt idx="3411">
                  <c:v/>
                </c:pt>
                <c:pt idx="3412">
                  <c:v/>
                </c:pt>
                <c:pt idx="3413">
                  <c:v/>
                </c:pt>
                <c:pt idx="3414">
                  <c:v/>
                </c:pt>
                <c:pt idx="3415">
                  <c:v/>
                </c:pt>
                <c:pt idx="3416">
                  <c:v/>
                </c:pt>
                <c:pt idx="3417">
                  <c:v/>
                </c:pt>
                <c:pt idx="3418">
                  <c:v/>
                </c:pt>
                <c:pt idx="3419">
                  <c:v/>
                </c:pt>
                <c:pt idx="3420">
                  <c:v/>
                </c:pt>
                <c:pt idx="3421">
                  <c:v/>
                </c:pt>
                <c:pt idx="3422">
                  <c:v/>
                </c:pt>
                <c:pt idx="3423">
                  <c:v/>
                </c:pt>
                <c:pt idx="3424">
                  <c:v/>
                </c:pt>
                <c:pt idx="3425">
                  <c:v/>
                </c:pt>
                <c:pt idx="3426">
                  <c:v/>
                </c:pt>
                <c:pt idx="3427">
                  <c:v/>
                </c:pt>
                <c:pt idx="3428">
                  <c:v/>
                </c:pt>
                <c:pt idx="3429">
                  <c:v/>
                </c:pt>
                <c:pt idx="3430">
                  <c:v/>
                </c:pt>
                <c:pt idx="3431">
                  <c:v/>
                </c:pt>
                <c:pt idx="3432">
                  <c:v/>
                </c:pt>
                <c:pt idx="3433">
                  <c:v/>
                </c:pt>
                <c:pt idx="3434">
                  <c:v/>
                </c:pt>
                <c:pt idx="3435">
                  <c:v/>
                </c:pt>
                <c:pt idx="3436">
                  <c:v/>
                </c:pt>
                <c:pt idx="3437">
                  <c:v/>
                </c:pt>
                <c:pt idx="3438">
                  <c:v/>
                </c:pt>
                <c:pt idx="3439">
                  <c:v/>
                </c:pt>
                <c:pt idx="3440">
                  <c:v/>
                </c:pt>
                <c:pt idx="3441">
                  <c:v/>
                </c:pt>
                <c:pt idx="3442">
                  <c:v/>
                </c:pt>
                <c:pt idx="3443">
                  <c:v/>
                </c:pt>
                <c:pt idx="3444">
                  <c:v/>
                </c:pt>
                <c:pt idx="3445">
                  <c:v/>
                </c:pt>
                <c:pt idx="3446">
                  <c:v/>
                </c:pt>
                <c:pt idx="3447">
                  <c:v/>
                </c:pt>
                <c:pt idx="3448">
                  <c:v/>
                </c:pt>
                <c:pt idx="3449">
                  <c:v/>
                </c:pt>
                <c:pt idx="3450">
                  <c:v/>
                </c:pt>
                <c:pt idx="3451">
                  <c:v/>
                </c:pt>
                <c:pt idx="3452">
                  <c:v/>
                </c:pt>
                <c:pt idx="3453">
                  <c:v/>
                </c:pt>
                <c:pt idx="3454">
                  <c:v/>
                </c:pt>
                <c:pt idx="3455">
                  <c:v/>
                </c:pt>
                <c:pt idx="3456">
                  <c:v/>
                </c:pt>
                <c:pt idx="3457">
                  <c:v/>
                </c:pt>
                <c:pt idx="3458">
                  <c:v/>
                </c:pt>
                <c:pt idx="3459">
                  <c:v/>
                </c:pt>
                <c:pt idx="3460">
                  <c:v/>
                </c:pt>
                <c:pt idx="3461">
                  <c:v/>
                </c:pt>
                <c:pt idx="3462">
                  <c:v/>
                </c:pt>
                <c:pt idx="3463">
                  <c:v/>
                </c:pt>
                <c:pt idx="3464">
                  <c:v/>
                </c:pt>
                <c:pt idx="3465">
                  <c:v/>
                </c:pt>
                <c:pt idx="3466">
                  <c:v/>
                </c:pt>
                <c:pt idx="3467">
                  <c:v/>
                </c:pt>
                <c:pt idx="3468">
                  <c:v/>
                </c:pt>
                <c:pt idx="3469">
                  <c:v/>
                </c:pt>
                <c:pt idx="3470">
                  <c:v/>
                </c:pt>
                <c:pt idx="3471">
                  <c:v/>
                </c:pt>
                <c:pt idx="3472">
                  <c:v/>
                </c:pt>
                <c:pt idx="3473">
                  <c:v/>
                </c:pt>
                <c:pt idx="3474">
                  <c:v/>
                </c:pt>
                <c:pt idx="3475">
                  <c:v/>
                </c:pt>
                <c:pt idx="3476">
                  <c:v/>
                </c:pt>
                <c:pt idx="3477">
                  <c:v/>
                </c:pt>
                <c:pt idx="3478">
                  <c:v/>
                </c:pt>
                <c:pt idx="3479">
                  <c:v/>
                </c:pt>
                <c:pt idx="3480">
                  <c:v/>
                </c:pt>
                <c:pt idx="3481">
                  <c:v/>
                </c:pt>
                <c:pt idx="3482">
                  <c:v/>
                </c:pt>
                <c:pt idx="3483">
                  <c:v/>
                </c:pt>
                <c:pt idx="3484">
                  <c:v/>
                </c:pt>
                <c:pt idx="3485">
                  <c:v/>
                </c:pt>
                <c:pt idx="3486">
                  <c:v/>
                </c:pt>
                <c:pt idx="3487">
                  <c:v/>
                </c:pt>
                <c:pt idx="3488">
                  <c:v/>
                </c:pt>
                <c:pt idx="3489">
                  <c:v/>
                </c:pt>
                <c:pt idx="3490">
                  <c:v/>
                </c:pt>
                <c:pt idx="3491">
                  <c:v/>
                </c:pt>
                <c:pt idx="3492">
                  <c:v/>
                </c:pt>
                <c:pt idx="3493">
                  <c:v/>
                </c:pt>
                <c:pt idx="3494">
                  <c:v/>
                </c:pt>
                <c:pt idx="3495">
                  <c:v/>
                </c:pt>
                <c:pt idx="3496">
                  <c:v/>
                </c:pt>
                <c:pt idx="3497">
                  <c:v/>
                </c:pt>
                <c:pt idx="3498">
                  <c:v/>
                </c:pt>
                <c:pt idx="3499">
                  <c:v/>
                </c:pt>
                <c:pt idx="3500">
                  <c:v/>
                </c:pt>
                <c:pt idx="3501">
                  <c:v/>
                </c:pt>
                <c:pt idx="3502">
                  <c:v/>
                </c:pt>
                <c:pt idx="3503">
                  <c:v/>
                </c:pt>
                <c:pt idx="3504">
                  <c:v/>
                </c:pt>
                <c:pt idx="3505">
                  <c:v/>
                </c:pt>
                <c:pt idx="3506">
                  <c:v/>
                </c:pt>
                <c:pt idx="3507">
                  <c:v/>
                </c:pt>
                <c:pt idx="3508">
                  <c:v/>
                </c:pt>
                <c:pt idx="3509">
                  <c:v/>
                </c:pt>
                <c:pt idx="3510">
                  <c:v/>
                </c:pt>
                <c:pt idx="3511">
                  <c:v/>
                </c:pt>
                <c:pt idx="3512">
                  <c:v/>
                </c:pt>
                <c:pt idx="3513">
                  <c:v/>
                </c:pt>
                <c:pt idx="3514">
                  <c:v/>
                </c:pt>
                <c:pt idx="3515">
                  <c:v/>
                </c:pt>
                <c:pt idx="3516">
                  <c:v/>
                </c:pt>
                <c:pt idx="3517">
                  <c:v/>
                </c:pt>
                <c:pt idx="3518">
                  <c:v/>
                </c:pt>
                <c:pt idx="3519">
                  <c:v/>
                </c:pt>
                <c:pt idx="3520">
                  <c:v/>
                </c:pt>
                <c:pt idx="3521">
                  <c:v/>
                </c:pt>
                <c:pt idx="3522">
                  <c:v/>
                </c:pt>
                <c:pt idx="3523">
                  <c:v/>
                </c:pt>
                <c:pt idx="3524">
                  <c:v/>
                </c:pt>
                <c:pt idx="3525">
                  <c:v/>
                </c:pt>
                <c:pt idx="3526">
                  <c:v/>
                </c:pt>
                <c:pt idx="3527">
                  <c:v/>
                </c:pt>
                <c:pt idx="3528">
                  <c:v/>
                </c:pt>
                <c:pt idx="3529">
                  <c:v/>
                </c:pt>
                <c:pt idx="3530">
                  <c:v/>
                </c:pt>
                <c:pt idx="3531">
                  <c:v/>
                </c:pt>
                <c:pt idx="3532">
                  <c:v/>
                </c:pt>
                <c:pt idx="3533">
                  <c:v/>
                </c:pt>
                <c:pt idx="3534">
                  <c:v/>
                </c:pt>
                <c:pt idx="3535">
                  <c:v/>
                </c:pt>
                <c:pt idx="3536">
                  <c:v/>
                </c:pt>
                <c:pt idx="3537">
                  <c:v/>
                </c:pt>
                <c:pt idx="3538">
                  <c:v/>
                </c:pt>
                <c:pt idx="3539">
                  <c:v/>
                </c:pt>
                <c:pt idx="3540">
                  <c:v/>
                </c:pt>
                <c:pt idx="3541">
                  <c:v/>
                </c:pt>
                <c:pt idx="3542">
                  <c:v/>
                </c:pt>
                <c:pt idx="3543">
                  <c:v/>
                </c:pt>
                <c:pt idx="3544">
                  <c:v/>
                </c:pt>
                <c:pt idx="3545">
                  <c:v/>
                </c:pt>
                <c:pt idx="3546">
                  <c:v/>
                </c:pt>
                <c:pt idx="3547">
                  <c:v/>
                </c:pt>
                <c:pt idx="3548">
                  <c:v/>
                </c:pt>
                <c:pt idx="3549">
                  <c:v/>
                </c:pt>
                <c:pt idx="3550">
                  <c:v/>
                </c:pt>
                <c:pt idx="3551">
                  <c:v/>
                </c:pt>
                <c:pt idx="3552">
                  <c:v/>
                </c:pt>
                <c:pt idx="3553">
                  <c:v/>
                </c:pt>
                <c:pt idx="3554">
                  <c:v/>
                </c:pt>
                <c:pt idx="3555">
                  <c:v/>
                </c:pt>
                <c:pt idx="3556">
                  <c:v/>
                </c:pt>
                <c:pt idx="3557">
                  <c:v/>
                </c:pt>
                <c:pt idx="3558">
                  <c:v/>
                </c:pt>
                <c:pt idx="3559">
                  <c:v/>
                </c:pt>
                <c:pt idx="3560">
                  <c:v/>
                </c:pt>
                <c:pt idx="3561">
                  <c:v/>
                </c:pt>
                <c:pt idx="3562">
                  <c:v/>
                </c:pt>
                <c:pt idx="3563">
                  <c:v/>
                </c:pt>
                <c:pt idx="3564">
                  <c:v/>
                </c:pt>
                <c:pt idx="3565">
                  <c:v/>
                </c:pt>
                <c:pt idx="3566">
                  <c:v/>
                </c:pt>
                <c:pt idx="3567">
                  <c:v/>
                </c:pt>
                <c:pt idx="3568">
                  <c:v/>
                </c:pt>
                <c:pt idx="3569">
                  <c:v/>
                </c:pt>
                <c:pt idx="3570">
                  <c:v/>
                </c:pt>
                <c:pt idx="3571">
                  <c:v/>
                </c:pt>
                <c:pt idx="3572">
                  <c:v/>
                </c:pt>
                <c:pt idx="3573">
                  <c:v/>
                </c:pt>
                <c:pt idx="3574">
                  <c:v/>
                </c:pt>
                <c:pt idx="3575">
                  <c:v/>
                </c:pt>
                <c:pt idx="3576">
                  <c:v/>
                </c:pt>
                <c:pt idx="3577">
                  <c:v/>
                </c:pt>
                <c:pt idx="3578">
                  <c:v/>
                </c:pt>
                <c:pt idx="3579">
                  <c:v/>
                </c:pt>
                <c:pt idx="3580">
                  <c:v/>
                </c:pt>
                <c:pt idx="3581">
                  <c:v/>
                </c:pt>
                <c:pt idx="3582">
                  <c:v/>
                </c:pt>
                <c:pt idx="3583">
                  <c:v/>
                </c:pt>
                <c:pt idx="3584">
                  <c:v/>
                </c:pt>
                <c:pt idx="3585">
                  <c:v/>
                </c:pt>
                <c:pt idx="3586">
                  <c:v/>
                </c:pt>
                <c:pt idx="3587">
                  <c:v/>
                </c:pt>
                <c:pt idx="3588">
                  <c:v/>
                </c:pt>
                <c:pt idx="3589">
                  <c:v/>
                </c:pt>
                <c:pt idx="3590">
                  <c:v/>
                </c:pt>
                <c:pt idx="3591">
                  <c:v/>
                </c:pt>
                <c:pt idx="3592">
                  <c:v/>
                </c:pt>
                <c:pt idx="3593">
                  <c:v/>
                </c:pt>
                <c:pt idx="3594">
                  <c:v/>
                </c:pt>
                <c:pt idx="3595">
                  <c:v/>
                </c:pt>
                <c:pt idx="3596">
                  <c:v/>
                </c:pt>
                <c:pt idx="3597">
                  <c:v/>
                </c:pt>
                <c:pt idx="3598">
                  <c:v/>
                </c:pt>
                <c:pt idx="3599">
                  <c:v/>
                </c:pt>
                <c:pt idx="3600">
                  <c:v>Die Burgen von Burgund Kaartspel</c:v>
                </c:pt>
                <c:pt idx="3601">
                  <c:v>Zooloretto</c:v>
                </c:pt>
                <c:pt idx="3602">
                  <c:v>De Kolonisten van Catan</c:v>
                </c:pt>
                <c:pt idx="3603">
                  <c:v>Taverna</c:v>
                </c:pt>
                <c:pt idx="3604">
                  <c:v>Die Burgen von Burgund Kaartspel</c:v>
                </c:pt>
                <c:pt idx="3605">
                  <c:v>Machi Koro</c:v>
                </c:pt>
                <c:pt idx="3606">
                  <c:v>Die Burgen von Burgund Kaartspel</c:v>
                </c:pt>
                <c:pt idx="3607">
                  <c:v>Avonturenland</c:v>
                </c:pt>
                <c:pt idx="3608">
                  <c:v>La Isla</c:v>
                </c:pt>
                <c:pt idx="3609">
                  <c:v>De Kolonisten van Catan</c:v>
                </c:pt>
                <c:pt idx="3610">
                  <c:v>Avonturenland</c:v>
                </c:pt>
                <c:pt idx="3611">
                  <c:v>Stenen tijdperk</c:v>
                </c:pt>
                <c:pt idx="3612">
                  <c:v>Cottage Garden</c:v>
                </c:pt>
                <c:pt idx="3613">
                  <c:v>Mangrovia</c:v>
                </c:pt>
                <c:pt idx="3614">
                  <c:v>De Kolonisten van Catan</c:v>
                </c:pt>
                <c:pt idx="3615">
                  <c:v>Cottage Garden</c:v>
                </c:pt>
                <c:pt idx="3616">
                  <c:v>La Isla</c:v>
                </c:pt>
                <c:pt idx="3617">
                  <c:v>La Isla</c:v>
                </c:pt>
                <c:pt idx="3618">
                  <c:v>Stenen tijdperk</c:v>
                </c:pt>
                <c:pt idx="3619">
                  <c:v>La Isla</c:v>
                </c:pt>
                <c:pt idx="3620">
                  <c:v>Legends</c:v>
                </c:pt>
                <c:pt idx="3621">
                  <c:v>La Isla</c:v>
                </c:pt>
                <c:pt idx="3622">
                  <c:v>Stenen tijdperk</c:v>
                </c:pt>
                <c:pt idx="3623">
                  <c:v>Cottage Garden</c:v>
                </c:pt>
                <c:pt idx="3624">
                  <c:v>Stenen tijdperk</c:v>
                </c:pt>
                <c:pt idx="3625">
                  <c:v>Stenen tijdperk</c:v>
                </c:pt>
                <c:pt idx="3626">
                  <c:v>Rummikub</c:v>
                </c:pt>
                <c:pt idx="3627">
                  <c:v>Cottage Garden</c:v>
                </c:pt>
                <c:pt idx="3628">
                  <c:v>Machi Koro</c:v>
                </c:pt>
                <c:pt idx="3629">
                  <c:v>Mangrovia</c:v>
                </c:pt>
                <c:pt idx="3630">
                  <c:v>Machiavelli</c:v>
                </c:pt>
                <c:pt idx="3631">
                  <c:v>Cottage Garden</c:v>
                </c:pt>
                <c:pt idx="3632">
                  <c:v>Stenen tijdperk</c:v>
                </c:pt>
                <c:pt idx="3633">
                  <c:v>Legends</c:v>
                </c:pt>
                <c:pt idx="3634">
                  <c:v>Stenen tijdperk</c:v>
                </c:pt>
                <c:pt idx="3635">
                  <c:v>Mangrovia</c:v>
                </c:pt>
                <c:pt idx="3636">
                  <c:v>Rummikub</c:v>
                </c:pt>
                <c:pt idx="3637">
                  <c:v>Avonturenland</c:v>
                </c:pt>
                <c:pt idx="3638">
                  <c:v>Stenen tijdperk</c:v>
                </c:pt>
                <c:pt idx="3639">
                  <c:v>La Isla</c:v>
                </c:pt>
                <c:pt idx="3640">
                  <c:v>Stenen tijdperk</c:v>
                </c:pt>
                <c:pt idx="3641">
                  <c:v>Taverna</c:v>
                </c:pt>
                <c:pt idx="3642">
                  <c:v>Die Burgen von Burgund Kaartspel</c:v>
                </c:pt>
                <c:pt idx="3643">
                  <c:v>Machi Koro</c:v>
                </c:pt>
                <c:pt idx="3644">
                  <c:v>De Kolonisten van Catan</c:v>
                </c:pt>
                <c:pt idx="3645">
                  <c:v>De Kolonisten van Catan</c:v>
                </c:pt>
                <c:pt idx="3646">
                  <c:v>Stenen tijdperk</c:v>
                </c:pt>
                <c:pt idx="3647">
                  <c:v>Mangrovia</c:v>
                </c:pt>
                <c:pt idx="3648">
                  <c:v>Mangrovia</c:v>
                </c:pt>
                <c:pt idx="3649">
                  <c:v>Mangrovia</c:v>
                </c:pt>
                <c:pt idx="3650">
                  <c:v>De Kolonisten van Catan</c:v>
                </c:pt>
                <c:pt idx="3651">
                  <c:v>Stenen tijdperk</c:v>
                </c:pt>
                <c:pt idx="3652">
                  <c:v>Die Burgen von Burgund Kaartspel</c:v>
                </c:pt>
                <c:pt idx="3653">
                  <c:v>De Kolonisten van Catan</c:v>
                </c:pt>
                <c:pt idx="3654">
                  <c:v>Rummikub</c:v>
                </c:pt>
                <c:pt idx="3655">
                  <c:v>La Isla</c:v>
                </c:pt>
                <c:pt idx="3656">
                  <c:v>Avonturenland</c:v>
                </c:pt>
                <c:pt idx="3657">
                  <c:v>La Isla</c:v>
                </c:pt>
                <c:pt idx="3658">
                  <c:v>De Kolonisten van Catan</c:v>
                </c:pt>
                <c:pt idx="3659">
                  <c:v>Legends</c:v>
                </c:pt>
                <c:pt idx="3660">
                  <c:v>Die Burgen von Burgund Kaartspel</c:v>
                </c:pt>
                <c:pt idx="3661">
                  <c:v>Stenen tijdperk</c:v>
                </c:pt>
                <c:pt idx="3662">
                  <c:v>Cottage Garden</c:v>
                </c:pt>
                <c:pt idx="3663">
                  <c:v>Machiavelli</c:v>
                </c:pt>
                <c:pt idx="3664">
                  <c:v>Machi Koro</c:v>
                </c:pt>
                <c:pt idx="3665">
                  <c:v>Rummikub</c:v>
                </c:pt>
                <c:pt idx="3666">
                  <c:v>Stenen tijdperk</c:v>
                </c:pt>
                <c:pt idx="3667">
                  <c:v>Machi Koro</c:v>
                </c:pt>
                <c:pt idx="3668">
                  <c:v>Machi Koro</c:v>
                </c:pt>
                <c:pt idx="3669">
                  <c:v>De Kolonisten van Catan</c:v>
                </c:pt>
                <c:pt idx="3670">
                  <c:v>Die Burgen von Burgund Kaartspel</c:v>
                </c:pt>
                <c:pt idx="3671">
                  <c:v>Die Burgen von Burgund Kaartspel</c:v>
                </c:pt>
                <c:pt idx="3672">
                  <c:v>Machiavelli</c:v>
                </c:pt>
                <c:pt idx="3673">
                  <c:v>Die Burgen von Burgund Kaartspel</c:v>
                </c:pt>
                <c:pt idx="3674">
                  <c:v>Rummikub</c:v>
                </c:pt>
                <c:pt idx="3675">
                  <c:v>Avonturenland</c:v>
                </c:pt>
                <c:pt idx="3676">
                  <c:v>Rummikub</c:v>
                </c:pt>
                <c:pt idx="3677">
                  <c:v>Cottage Garden</c:v>
                </c:pt>
                <c:pt idx="3678">
                  <c:v>Cottage Garden</c:v>
                </c:pt>
                <c:pt idx="3679">
                  <c:v>Machiavelli</c:v>
                </c:pt>
                <c:pt idx="3680">
                  <c:v>Rummikub</c:v>
                </c:pt>
                <c:pt idx="3681">
                  <c:v>La Isla</c:v>
                </c:pt>
                <c:pt idx="3682">
                  <c:v/>
                </c:pt>
                <c:pt idx="3683">
                  <c:v>Cottage Garden</c:v>
                </c:pt>
                <c:pt idx="3684">
                  <c:v/>
                </c:pt>
                <c:pt idx="3685">
                  <c:v>Machi Koro</c:v>
                </c:pt>
                <c:pt idx="3686">
                  <c:v>Avonturenland</c:v>
                </c:pt>
                <c:pt idx="3687">
                  <c:v>La Isla</c:v>
                </c:pt>
                <c:pt idx="3688">
                  <c:v>Die Burgen von Burgund Kaartspel</c:v>
                </c:pt>
                <c:pt idx="3689">
                  <c:v>Cottage Garden</c:v>
                </c:pt>
                <c:pt idx="3690">
                  <c:v>Cottage Garden</c:v>
                </c:pt>
                <c:pt idx="3691">
                  <c:v>La Isla</c:v>
                </c:pt>
                <c:pt idx="3692">
                  <c:v>Zooloretto</c:v>
                </c:pt>
                <c:pt idx="3693">
                  <c:v>De Kolonisten van Catan</c:v>
                </c:pt>
                <c:pt idx="3694">
                  <c:v>Stenen tijdperk</c:v>
                </c:pt>
                <c:pt idx="3695">
                  <c:v>Rummikub</c:v>
                </c:pt>
                <c:pt idx="3696">
                  <c:v>Machi Koro</c:v>
                </c:pt>
                <c:pt idx="3697">
                  <c:v>Stenen tijdperk</c:v>
                </c:pt>
                <c:pt idx="3698">
                  <c:v>Machi Koro</c:v>
                </c:pt>
                <c:pt idx="3699">
                  <c:v>Mangrovia</c:v>
                </c:pt>
                <c:pt idx="3700">
                  <c:v>De Kolonisten van Catan</c:v>
                </c:pt>
                <c:pt idx="3701">
                  <c:v>La Isla</c:v>
                </c:pt>
                <c:pt idx="3702">
                  <c:v>Taverna</c:v>
                </c:pt>
                <c:pt idx="3703">
                  <c:v>Cottage Garden</c:v>
                </c:pt>
                <c:pt idx="3704">
                  <c:v>Cottage Garden</c:v>
                </c:pt>
                <c:pt idx="3705">
                  <c:v>Avonturenland</c:v>
                </c:pt>
                <c:pt idx="3706">
                  <c:v>Zooloretto</c:v>
                </c:pt>
                <c:pt idx="3707">
                  <c:v>Machi Koro</c:v>
                </c:pt>
                <c:pt idx="3708">
                  <c:v>Stenen tijdperk</c:v>
                </c:pt>
                <c:pt idx="3709">
                  <c:v>Stenen tijdperk</c:v>
                </c:pt>
                <c:pt idx="3710">
                  <c:v>Stenen tijdperk</c:v>
                </c:pt>
                <c:pt idx="3711">
                  <c:v>Cottage Garden</c:v>
                </c:pt>
                <c:pt idx="3712">
                  <c:v>Avonturenland</c:v>
                </c:pt>
                <c:pt idx="3713">
                  <c:v>Avonturenland</c:v>
                </c:pt>
                <c:pt idx="3714">
                  <c:v>La Isla</c:v>
                </c:pt>
                <c:pt idx="3715">
                  <c:v>Stenen tijdperk</c:v>
                </c:pt>
                <c:pt idx="3716">
                  <c:v>Mangrovia</c:v>
                </c:pt>
                <c:pt idx="3717">
                  <c:v>Avonturenland</c:v>
                </c:pt>
                <c:pt idx="3718">
                  <c:v>Legends</c:v>
                </c:pt>
                <c:pt idx="3719">
                  <c:v/>
                </c:pt>
                <c:pt idx="3720">
                  <c:v>Avonturenland</c:v>
                </c:pt>
                <c:pt idx="3721">
                  <c:v/>
                </c:pt>
                <c:pt idx="3722">
                  <c:v>Mangrovia</c:v>
                </c:pt>
                <c:pt idx="3723">
                  <c:v>Mangrovia</c:v>
                </c:pt>
                <c:pt idx="3724">
                  <c:v>De Kolonisten van Catan</c:v>
                </c:pt>
                <c:pt idx="3725">
                  <c:v>Stenen tijdperk</c:v>
                </c:pt>
                <c:pt idx="3726">
                  <c:v/>
                </c:pt>
                <c:pt idx="3727">
                  <c:v>La Isla</c:v>
                </c:pt>
                <c:pt idx="3728">
                  <c:v>Avonturenland</c:v>
                </c:pt>
                <c:pt idx="3729">
                  <c:v>Cottage Garden</c:v>
                </c:pt>
                <c:pt idx="3730">
                  <c:v>La Isla</c:v>
                </c:pt>
                <c:pt idx="3731">
                  <c:v>Cottage Garden</c:v>
                </c:pt>
                <c:pt idx="3732">
                  <c:v/>
                </c:pt>
                <c:pt idx="3733">
                  <c:v>Zooloretto</c:v>
                </c:pt>
                <c:pt idx="3734">
                  <c:v>La Isla</c:v>
                </c:pt>
                <c:pt idx="3735">
                  <c:v>Die Burgen von Burgund Kaartspel</c:v>
                </c:pt>
                <c:pt idx="3736">
                  <c:v>Machiavelli</c:v>
                </c:pt>
                <c:pt idx="3737">
                  <c:v>Taverna</c:v>
                </c:pt>
                <c:pt idx="3738">
                  <c:v>Zooloretto</c:v>
                </c:pt>
                <c:pt idx="3739">
                  <c:v/>
                </c:pt>
                <c:pt idx="3740">
                  <c:v>Die Burgen von Burgund Kaartspel</c:v>
                </c:pt>
                <c:pt idx="3741">
                  <c:v/>
                </c:pt>
                <c:pt idx="3742">
                  <c:v/>
                </c:pt>
                <c:pt idx="3743">
                  <c:v/>
                </c:pt>
                <c:pt idx="3744">
                  <c:v/>
                </c:pt>
                <c:pt idx="3745">
                  <c:v/>
                </c:pt>
                <c:pt idx="3746">
                  <c:v/>
                </c:pt>
                <c:pt idx="3747">
                  <c:v/>
                </c:pt>
                <c:pt idx="3748">
                  <c:v/>
                </c:pt>
                <c:pt idx="3749">
                  <c:v/>
                </c:pt>
                <c:pt idx="3750">
                  <c:v/>
                </c:pt>
                <c:pt idx="3751">
                  <c:v/>
                </c:pt>
                <c:pt idx="3752">
                  <c:v/>
                </c:pt>
                <c:pt idx="3753">
                  <c:v/>
                </c:pt>
                <c:pt idx="3754">
                  <c:v/>
                </c:pt>
                <c:pt idx="3755">
                  <c:v/>
                </c:pt>
                <c:pt idx="3756">
                  <c:v/>
                </c:pt>
                <c:pt idx="3757">
                  <c:v/>
                </c:pt>
                <c:pt idx="3758">
                  <c:v/>
                </c:pt>
                <c:pt idx="3759">
                  <c:v/>
                </c:pt>
                <c:pt idx="3760">
                  <c:v/>
                </c:pt>
                <c:pt idx="3761">
                  <c:v/>
                </c:pt>
                <c:pt idx="3762">
                  <c:v/>
                </c:pt>
                <c:pt idx="3763">
                  <c:v/>
                </c:pt>
                <c:pt idx="3764">
                  <c:v/>
                </c:pt>
                <c:pt idx="3765">
                  <c:v/>
                </c:pt>
                <c:pt idx="3766">
                  <c:v/>
                </c:pt>
                <c:pt idx="3767">
                  <c:v/>
                </c:pt>
                <c:pt idx="3768">
                  <c:v/>
                </c:pt>
                <c:pt idx="3769">
                  <c:v/>
                </c:pt>
                <c:pt idx="3770">
                  <c:v/>
                </c:pt>
                <c:pt idx="3771">
                  <c:v/>
                </c:pt>
                <c:pt idx="3772">
                  <c:v/>
                </c:pt>
                <c:pt idx="3773">
                  <c:v/>
                </c:pt>
                <c:pt idx="3774">
                  <c:v/>
                </c:pt>
                <c:pt idx="3775">
                  <c:v/>
                </c:pt>
                <c:pt idx="3776">
                  <c:v/>
                </c:pt>
                <c:pt idx="3777">
                  <c:v/>
                </c:pt>
                <c:pt idx="3778">
                  <c:v/>
                </c:pt>
                <c:pt idx="3779">
                  <c:v/>
                </c:pt>
                <c:pt idx="3780">
                  <c:v/>
                </c:pt>
                <c:pt idx="3781">
                  <c:v/>
                </c:pt>
                <c:pt idx="3782">
                  <c:v/>
                </c:pt>
                <c:pt idx="3783">
                  <c:v/>
                </c:pt>
                <c:pt idx="3784">
                  <c:v/>
                </c:pt>
                <c:pt idx="3785">
                  <c:v/>
                </c:pt>
                <c:pt idx="3786">
                  <c:v/>
                </c:pt>
                <c:pt idx="3787">
                  <c:v/>
                </c:pt>
                <c:pt idx="3788">
                  <c:v/>
                </c:pt>
                <c:pt idx="3789">
                  <c:v/>
                </c:pt>
                <c:pt idx="3790">
                  <c:v/>
                </c:pt>
                <c:pt idx="3791">
                  <c:v/>
                </c:pt>
                <c:pt idx="3792">
                  <c:v/>
                </c:pt>
                <c:pt idx="3793">
                  <c:v/>
                </c:pt>
                <c:pt idx="3794">
                  <c:v/>
                </c:pt>
                <c:pt idx="3795">
                  <c:v/>
                </c:pt>
                <c:pt idx="3796">
                  <c:v/>
                </c:pt>
                <c:pt idx="3797">
                  <c:v/>
                </c:pt>
                <c:pt idx="3798">
                  <c:v/>
                </c:pt>
                <c:pt idx="3799">
                  <c:v/>
                </c:pt>
                <c:pt idx="3800">
                  <c:v/>
                </c:pt>
                <c:pt idx="3801">
                  <c:v/>
                </c:pt>
                <c:pt idx="3802">
                  <c:v/>
                </c:pt>
                <c:pt idx="3803">
                  <c:v/>
                </c:pt>
                <c:pt idx="3804">
                  <c:v/>
                </c:pt>
                <c:pt idx="3805">
                  <c:v/>
                </c:pt>
                <c:pt idx="3806">
                  <c:v/>
                </c:pt>
                <c:pt idx="3807">
                  <c:v/>
                </c:pt>
                <c:pt idx="3808">
                  <c:v/>
                </c:pt>
                <c:pt idx="3809">
                  <c:v/>
                </c:pt>
                <c:pt idx="3810">
                  <c:v/>
                </c:pt>
                <c:pt idx="3811">
                  <c:v/>
                </c:pt>
                <c:pt idx="3812">
                  <c:v/>
                </c:pt>
                <c:pt idx="3813">
                  <c:v/>
                </c:pt>
                <c:pt idx="3814">
                  <c:v/>
                </c:pt>
                <c:pt idx="3815">
                  <c:v/>
                </c:pt>
                <c:pt idx="3816">
                  <c:v/>
                </c:pt>
                <c:pt idx="3817">
                  <c:v/>
                </c:pt>
                <c:pt idx="3818">
                  <c:v/>
                </c:pt>
                <c:pt idx="3819">
                  <c:v/>
                </c:pt>
                <c:pt idx="3820">
                  <c:v/>
                </c:pt>
                <c:pt idx="3821">
                  <c:v/>
                </c:pt>
                <c:pt idx="3822">
                  <c:v/>
                </c:pt>
                <c:pt idx="3823">
                  <c:v/>
                </c:pt>
                <c:pt idx="3824">
                  <c:v/>
                </c:pt>
                <c:pt idx="3825">
                  <c:v/>
                </c:pt>
                <c:pt idx="3826">
                  <c:v/>
                </c:pt>
                <c:pt idx="3827">
                  <c:v/>
                </c:pt>
                <c:pt idx="3828">
                  <c:v/>
                </c:pt>
                <c:pt idx="3829">
                  <c:v/>
                </c:pt>
                <c:pt idx="3830">
                  <c:v/>
                </c:pt>
                <c:pt idx="3831">
                  <c:v/>
                </c:pt>
                <c:pt idx="3832">
                  <c:v/>
                </c:pt>
                <c:pt idx="3833">
                  <c:v/>
                </c:pt>
                <c:pt idx="3834">
                  <c:v/>
                </c:pt>
                <c:pt idx="3835">
                  <c:v/>
                </c:pt>
                <c:pt idx="3836">
                  <c:v/>
                </c:pt>
                <c:pt idx="3837">
                  <c:v/>
                </c:pt>
                <c:pt idx="3838">
                  <c:v/>
                </c:pt>
                <c:pt idx="3839">
                  <c:v/>
                </c:pt>
                <c:pt idx="3840">
                  <c:v/>
                </c:pt>
                <c:pt idx="3841">
                  <c:v/>
                </c:pt>
                <c:pt idx="3842">
                  <c:v/>
                </c:pt>
                <c:pt idx="3843">
                  <c:v/>
                </c:pt>
                <c:pt idx="3844">
                  <c:v/>
                </c:pt>
                <c:pt idx="3845">
                  <c:v/>
                </c:pt>
                <c:pt idx="3846">
                  <c:v/>
                </c:pt>
                <c:pt idx="3847">
                  <c:v/>
                </c:pt>
                <c:pt idx="3848">
                  <c:v/>
                </c:pt>
                <c:pt idx="3849">
                  <c:v/>
                </c:pt>
                <c:pt idx="3850">
                  <c:v/>
                </c:pt>
                <c:pt idx="3851">
                  <c:v/>
                </c:pt>
                <c:pt idx="3852">
                  <c:v/>
                </c:pt>
                <c:pt idx="3853">
                  <c:v/>
                </c:pt>
                <c:pt idx="3854">
                  <c:v/>
                </c:pt>
                <c:pt idx="3855">
                  <c:v/>
                </c:pt>
                <c:pt idx="3856">
                  <c:v/>
                </c:pt>
                <c:pt idx="3857">
                  <c:v/>
                </c:pt>
                <c:pt idx="3858">
                  <c:v/>
                </c:pt>
                <c:pt idx="3859">
                  <c:v/>
                </c:pt>
                <c:pt idx="3860">
                  <c:v/>
                </c:pt>
                <c:pt idx="3861">
                  <c:v/>
                </c:pt>
                <c:pt idx="3862">
                  <c:v/>
                </c:pt>
                <c:pt idx="3863">
                  <c:v/>
                </c:pt>
                <c:pt idx="3864">
                  <c:v/>
                </c:pt>
                <c:pt idx="3865">
                  <c:v/>
                </c:pt>
                <c:pt idx="3866">
                  <c:v/>
                </c:pt>
                <c:pt idx="3867">
                  <c:v/>
                </c:pt>
                <c:pt idx="3868">
                  <c:v/>
                </c:pt>
                <c:pt idx="3869">
                  <c:v/>
                </c:pt>
                <c:pt idx="3870">
                  <c:v/>
                </c:pt>
                <c:pt idx="3871">
                  <c:v/>
                </c:pt>
                <c:pt idx="3872">
                  <c:v/>
                </c:pt>
                <c:pt idx="3873">
                  <c:v/>
                </c:pt>
                <c:pt idx="3874">
                  <c:v/>
                </c:pt>
                <c:pt idx="3875">
                  <c:v/>
                </c:pt>
                <c:pt idx="3876">
                  <c:v/>
                </c:pt>
                <c:pt idx="3877">
                  <c:v/>
                </c:pt>
                <c:pt idx="3878">
                  <c:v/>
                </c:pt>
                <c:pt idx="3879">
                  <c:v/>
                </c:pt>
                <c:pt idx="3880">
                  <c:v/>
                </c:pt>
                <c:pt idx="3881">
                  <c:v/>
                </c:pt>
                <c:pt idx="3882">
                  <c:v/>
                </c:pt>
                <c:pt idx="3883">
                  <c:v/>
                </c:pt>
                <c:pt idx="3884">
                  <c:v/>
                </c:pt>
                <c:pt idx="3885">
                  <c:v/>
                </c:pt>
                <c:pt idx="3886">
                  <c:v/>
                </c:pt>
                <c:pt idx="3887">
                  <c:v/>
                </c:pt>
                <c:pt idx="3888">
                  <c:v/>
                </c:pt>
                <c:pt idx="3889">
                  <c:v/>
                </c:pt>
                <c:pt idx="3890">
                  <c:v/>
                </c:pt>
                <c:pt idx="3891">
                  <c:v/>
                </c:pt>
                <c:pt idx="3892">
                  <c:v/>
                </c:pt>
                <c:pt idx="3893">
                  <c:v/>
                </c:pt>
                <c:pt idx="3894">
                  <c:v/>
                </c:pt>
                <c:pt idx="3895">
                  <c:v/>
                </c:pt>
                <c:pt idx="3896">
                  <c:v/>
                </c:pt>
                <c:pt idx="3897">
                  <c:v/>
                </c:pt>
                <c:pt idx="3898">
                  <c:v/>
                </c:pt>
                <c:pt idx="3899">
                  <c:v/>
                </c:pt>
                <c:pt idx="3900">
                  <c:v/>
                </c:pt>
                <c:pt idx="3901">
                  <c:v/>
                </c:pt>
                <c:pt idx="3902">
                  <c:v/>
                </c:pt>
                <c:pt idx="3903">
                  <c:v/>
                </c:pt>
                <c:pt idx="3904">
                  <c:v/>
                </c:pt>
                <c:pt idx="3905">
                  <c:v/>
                </c:pt>
                <c:pt idx="3906">
                  <c:v/>
                </c:pt>
                <c:pt idx="3907">
                  <c:v/>
                </c:pt>
                <c:pt idx="3908">
                  <c:v/>
                </c:pt>
                <c:pt idx="3909">
                  <c:v/>
                </c:pt>
                <c:pt idx="3910">
                  <c:v/>
                </c:pt>
                <c:pt idx="3911">
                  <c:v/>
                </c:pt>
                <c:pt idx="3912">
                  <c:v/>
                </c:pt>
                <c:pt idx="3913">
                  <c:v/>
                </c:pt>
                <c:pt idx="3914">
                  <c:v/>
                </c:pt>
                <c:pt idx="3915">
                  <c:v/>
                </c:pt>
                <c:pt idx="3916">
                  <c:v/>
                </c:pt>
                <c:pt idx="3917">
                  <c:v/>
                </c:pt>
                <c:pt idx="3918">
                  <c:v/>
                </c:pt>
                <c:pt idx="3919">
                  <c:v/>
                </c:pt>
                <c:pt idx="3920">
                  <c:v/>
                </c:pt>
                <c:pt idx="3921">
                  <c:v/>
                </c:pt>
                <c:pt idx="3922">
                  <c:v/>
                </c:pt>
                <c:pt idx="3923">
                  <c:v/>
                </c:pt>
                <c:pt idx="3924">
                  <c:v/>
                </c:pt>
                <c:pt idx="3925">
                  <c:v/>
                </c:pt>
                <c:pt idx="3926">
                  <c:v/>
                </c:pt>
                <c:pt idx="3927">
                  <c:v/>
                </c:pt>
                <c:pt idx="3928">
                  <c:v/>
                </c:pt>
                <c:pt idx="3929">
                  <c:v/>
                </c:pt>
                <c:pt idx="3930">
                  <c:v/>
                </c:pt>
                <c:pt idx="3931">
                  <c:v/>
                </c:pt>
                <c:pt idx="3932">
                  <c:v/>
                </c:pt>
                <c:pt idx="3933">
                  <c:v/>
                </c:pt>
                <c:pt idx="3934">
                  <c:v/>
                </c:pt>
                <c:pt idx="3935">
                  <c:v/>
                </c:pt>
                <c:pt idx="3936">
                  <c:v/>
                </c:pt>
                <c:pt idx="3937">
                  <c:v/>
                </c:pt>
                <c:pt idx="3938">
                  <c:v/>
                </c:pt>
                <c:pt idx="3939">
                  <c:v/>
                </c:pt>
                <c:pt idx="3940">
                  <c:v/>
                </c:pt>
                <c:pt idx="3941">
                  <c:v/>
                </c:pt>
                <c:pt idx="3942">
                  <c:v/>
                </c:pt>
                <c:pt idx="3943">
                  <c:v/>
                </c:pt>
                <c:pt idx="3944">
                  <c:v/>
                </c:pt>
                <c:pt idx="3945">
                  <c:v/>
                </c:pt>
                <c:pt idx="3946">
                  <c:v/>
                </c:pt>
                <c:pt idx="3947">
                  <c:v/>
                </c:pt>
                <c:pt idx="3948">
                  <c:v/>
                </c:pt>
                <c:pt idx="3949">
                  <c:v/>
                </c:pt>
                <c:pt idx="3950">
                  <c:v/>
                </c:pt>
                <c:pt idx="3951">
                  <c:v/>
                </c:pt>
                <c:pt idx="3952">
                  <c:v/>
                </c:pt>
                <c:pt idx="3953">
                  <c:v/>
                </c:pt>
                <c:pt idx="3954">
                  <c:v/>
                </c:pt>
                <c:pt idx="3955">
                  <c:v/>
                </c:pt>
                <c:pt idx="3956">
                  <c:v/>
                </c:pt>
                <c:pt idx="3957">
                  <c:v/>
                </c:pt>
                <c:pt idx="3958">
                  <c:v/>
                </c:pt>
                <c:pt idx="3959">
                  <c:v/>
                </c:pt>
                <c:pt idx="3960">
                  <c:v/>
                </c:pt>
                <c:pt idx="3961">
                  <c:v/>
                </c:pt>
                <c:pt idx="3962">
                  <c:v/>
                </c:pt>
                <c:pt idx="3963">
                  <c:v/>
                </c:pt>
                <c:pt idx="3964">
                  <c:v/>
                </c:pt>
                <c:pt idx="3965">
                  <c:v/>
                </c:pt>
                <c:pt idx="3966">
                  <c:v/>
                </c:pt>
                <c:pt idx="3967">
                  <c:v/>
                </c:pt>
                <c:pt idx="3968">
                  <c:v/>
                </c:pt>
                <c:pt idx="3969">
                  <c:v/>
                </c:pt>
                <c:pt idx="3970">
                  <c:v/>
                </c:pt>
                <c:pt idx="3971">
                  <c:v/>
                </c:pt>
                <c:pt idx="3972">
                  <c:v/>
                </c:pt>
                <c:pt idx="3973">
                  <c:v/>
                </c:pt>
                <c:pt idx="3974">
                  <c:v/>
                </c:pt>
                <c:pt idx="3975">
                  <c:v/>
                </c:pt>
                <c:pt idx="3976">
                  <c:v/>
                </c:pt>
                <c:pt idx="3977">
                  <c:v/>
                </c:pt>
                <c:pt idx="3978">
                  <c:v/>
                </c:pt>
                <c:pt idx="3979">
                  <c:v/>
                </c:pt>
                <c:pt idx="3980">
                  <c:v/>
                </c:pt>
                <c:pt idx="3981">
                  <c:v/>
                </c:pt>
                <c:pt idx="3982">
                  <c:v/>
                </c:pt>
                <c:pt idx="3983">
                  <c:v/>
                </c:pt>
                <c:pt idx="3984">
                  <c:v/>
                </c:pt>
                <c:pt idx="3985">
                  <c:v/>
                </c:pt>
                <c:pt idx="3986">
                  <c:v/>
                </c:pt>
                <c:pt idx="3987">
                  <c:v/>
                </c:pt>
                <c:pt idx="3988">
                  <c:v/>
                </c:pt>
                <c:pt idx="3989">
                  <c:v/>
                </c:pt>
                <c:pt idx="3990">
                  <c:v/>
                </c:pt>
                <c:pt idx="3991">
                  <c:v/>
                </c:pt>
                <c:pt idx="3992">
                  <c:v/>
                </c:pt>
                <c:pt idx="3993">
                  <c:v/>
                </c:pt>
                <c:pt idx="3994">
                  <c:v/>
                </c:pt>
                <c:pt idx="3995">
                  <c:v/>
                </c:pt>
                <c:pt idx="3996">
                  <c:v/>
                </c:pt>
                <c:pt idx="3997">
                  <c:v/>
                </c:pt>
                <c:pt idx="3998">
                  <c:v/>
                </c:pt>
                <c:pt idx="3999">
                  <c:v/>
                </c:pt>
                <c:pt idx="4000">
                  <c:v/>
                </c:pt>
                <c:pt idx="4001">
                  <c:v/>
                </c:pt>
                <c:pt idx="4002">
                  <c:v/>
                </c:pt>
                <c:pt idx="4003">
                  <c:v/>
                </c:pt>
                <c:pt idx="4004">
                  <c:v/>
                </c:pt>
                <c:pt idx="4005">
                  <c:v/>
                </c:pt>
                <c:pt idx="4006">
                  <c:v/>
                </c:pt>
                <c:pt idx="4007">
                  <c:v/>
                </c:pt>
                <c:pt idx="4008">
                  <c:v/>
                </c:pt>
                <c:pt idx="4009">
                  <c:v/>
                </c:pt>
                <c:pt idx="4010">
                  <c:v/>
                </c:pt>
                <c:pt idx="4011">
                  <c:v/>
                </c:pt>
                <c:pt idx="4012">
                  <c:v/>
                </c:pt>
                <c:pt idx="4013">
                  <c:v/>
                </c:pt>
                <c:pt idx="4014">
                  <c:v/>
                </c:pt>
                <c:pt idx="4015">
                  <c:v/>
                </c:pt>
                <c:pt idx="4016">
                  <c:v/>
                </c:pt>
                <c:pt idx="4017">
                  <c:v/>
                </c:pt>
                <c:pt idx="4018">
                  <c:v/>
                </c:pt>
                <c:pt idx="4019">
                  <c:v/>
                </c:pt>
                <c:pt idx="4020">
                  <c:v/>
                </c:pt>
                <c:pt idx="4021">
                  <c:v/>
                </c:pt>
                <c:pt idx="4022">
                  <c:v/>
                </c:pt>
                <c:pt idx="4023">
                  <c:v/>
                </c:pt>
                <c:pt idx="4024">
                  <c:v/>
                </c:pt>
                <c:pt idx="4025">
                  <c:v/>
                </c:pt>
                <c:pt idx="4026">
                  <c:v/>
                </c:pt>
                <c:pt idx="4027">
                  <c:v/>
                </c:pt>
                <c:pt idx="4028">
                  <c:v/>
                </c:pt>
                <c:pt idx="4029">
                  <c:v/>
                </c:pt>
                <c:pt idx="4030">
                  <c:v/>
                </c:pt>
                <c:pt idx="4031">
                  <c:v/>
                </c:pt>
                <c:pt idx="4032">
                  <c:v/>
                </c:pt>
                <c:pt idx="4033">
                  <c:v/>
                </c:pt>
                <c:pt idx="4034">
                  <c:v/>
                </c:pt>
                <c:pt idx="4035">
                  <c:v/>
                </c:pt>
                <c:pt idx="4036">
                  <c:v/>
                </c:pt>
                <c:pt idx="4037">
                  <c:v/>
                </c:pt>
                <c:pt idx="4038">
                  <c:v/>
                </c:pt>
                <c:pt idx="4039">
                  <c:v/>
                </c:pt>
                <c:pt idx="4040">
                  <c:v/>
                </c:pt>
                <c:pt idx="4041">
                  <c:v/>
                </c:pt>
                <c:pt idx="4042">
                  <c:v/>
                </c:pt>
                <c:pt idx="4043">
                  <c:v/>
                </c:pt>
                <c:pt idx="4044">
                  <c:v/>
                </c:pt>
                <c:pt idx="4045">
                  <c:v/>
                </c:pt>
                <c:pt idx="4046">
                  <c:v/>
                </c:pt>
                <c:pt idx="4047">
                  <c:v/>
                </c:pt>
                <c:pt idx="4048">
                  <c:v/>
                </c:pt>
                <c:pt idx="4049">
                  <c:v/>
                </c:pt>
                <c:pt idx="4050">
                  <c:v/>
                </c:pt>
                <c:pt idx="4051">
                  <c:v/>
                </c:pt>
                <c:pt idx="4052">
                  <c:v/>
                </c:pt>
                <c:pt idx="4053">
                  <c:v/>
                </c:pt>
                <c:pt idx="4054">
                  <c:v/>
                </c:pt>
                <c:pt idx="4055">
                  <c:v/>
                </c:pt>
                <c:pt idx="4056">
                  <c:v/>
                </c:pt>
                <c:pt idx="4057">
                  <c:v/>
                </c:pt>
                <c:pt idx="4058">
                  <c:v/>
                </c:pt>
                <c:pt idx="4059">
                  <c:v/>
                </c:pt>
                <c:pt idx="4060">
                  <c:v/>
                </c:pt>
                <c:pt idx="4061">
                  <c:v/>
                </c:pt>
                <c:pt idx="4062">
                  <c:v/>
                </c:pt>
                <c:pt idx="4063">
                  <c:v/>
                </c:pt>
                <c:pt idx="4064">
                  <c:v/>
                </c:pt>
                <c:pt idx="4065">
                  <c:v/>
                </c:pt>
                <c:pt idx="4066">
                  <c:v/>
                </c:pt>
                <c:pt idx="4067">
                  <c:v/>
                </c:pt>
                <c:pt idx="4068">
                  <c:v/>
                </c:pt>
                <c:pt idx="4069">
                  <c:v/>
                </c:pt>
                <c:pt idx="4070">
                  <c:v/>
                </c:pt>
                <c:pt idx="4071">
                  <c:v/>
                </c:pt>
                <c:pt idx="4072">
                  <c:v/>
                </c:pt>
                <c:pt idx="4073">
                  <c:v/>
                </c:pt>
                <c:pt idx="4074">
                  <c:v/>
                </c:pt>
                <c:pt idx="4075">
                  <c:v/>
                </c:pt>
                <c:pt idx="4076">
                  <c:v/>
                </c:pt>
                <c:pt idx="4077">
                  <c:v/>
                </c:pt>
                <c:pt idx="4078">
                  <c:v/>
                </c:pt>
                <c:pt idx="4079">
                  <c:v/>
                </c:pt>
                <c:pt idx="4080">
                  <c:v/>
                </c:pt>
                <c:pt idx="4081">
                  <c:v/>
                </c:pt>
                <c:pt idx="4082">
                  <c:v/>
                </c:pt>
                <c:pt idx="4083">
                  <c:v/>
                </c:pt>
                <c:pt idx="4084">
                  <c:v/>
                </c:pt>
                <c:pt idx="4085">
                  <c:v/>
                </c:pt>
                <c:pt idx="4086">
                  <c:v/>
                </c:pt>
                <c:pt idx="4087">
                  <c:v/>
                </c:pt>
                <c:pt idx="4088">
                  <c:v/>
                </c:pt>
                <c:pt idx="4089">
                  <c:v/>
                </c:pt>
                <c:pt idx="4090">
                  <c:v/>
                </c:pt>
                <c:pt idx="4091">
                  <c:v/>
                </c:pt>
                <c:pt idx="4092">
                  <c:v/>
                </c:pt>
                <c:pt idx="4093">
                  <c:v/>
                </c:pt>
                <c:pt idx="4094">
                  <c:v/>
                </c:pt>
                <c:pt idx="4095">
                  <c:v/>
                </c:pt>
                <c:pt idx="4096">
                  <c:v/>
                </c:pt>
                <c:pt idx="4097">
                  <c:v/>
                </c:pt>
                <c:pt idx="4098">
                  <c:v/>
                </c:pt>
                <c:pt idx="4099">
                  <c:v/>
                </c:pt>
                <c:pt idx="4100">
                  <c:v/>
                </c:pt>
                <c:pt idx="4101">
                  <c:v/>
                </c:pt>
                <c:pt idx="4102">
                  <c:v/>
                </c:pt>
                <c:pt idx="4103">
                  <c:v/>
                </c:pt>
                <c:pt idx="4104">
                  <c:v/>
                </c:pt>
                <c:pt idx="4105">
                  <c:v/>
                </c:pt>
                <c:pt idx="4106">
                  <c:v/>
                </c:pt>
                <c:pt idx="4107">
                  <c:v/>
                </c:pt>
                <c:pt idx="4108">
                  <c:v/>
                </c:pt>
                <c:pt idx="4109">
                  <c:v/>
                </c:pt>
                <c:pt idx="4110">
                  <c:v/>
                </c:pt>
                <c:pt idx="4111">
                  <c:v/>
                </c:pt>
                <c:pt idx="4112">
                  <c:v/>
                </c:pt>
                <c:pt idx="4113">
                  <c:v/>
                </c:pt>
                <c:pt idx="4114">
                  <c:v/>
                </c:pt>
                <c:pt idx="4115">
                  <c:v/>
                </c:pt>
                <c:pt idx="4116">
                  <c:v/>
                </c:pt>
                <c:pt idx="4117">
                  <c:v/>
                </c:pt>
                <c:pt idx="4118">
                  <c:v/>
                </c:pt>
                <c:pt idx="4119">
                  <c:v/>
                </c:pt>
                <c:pt idx="4120">
                  <c:v/>
                </c:pt>
                <c:pt idx="4121">
                  <c:v/>
                </c:pt>
                <c:pt idx="4122">
                  <c:v/>
                </c:pt>
                <c:pt idx="4123">
                  <c:v/>
                </c:pt>
                <c:pt idx="4124">
                  <c:v/>
                </c:pt>
                <c:pt idx="4125">
                  <c:v/>
                </c:pt>
                <c:pt idx="4126">
                  <c:v/>
                </c:pt>
                <c:pt idx="4127">
                  <c:v/>
                </c:pt>
                <c:pt idx="4128">
                  <c:v/>
                </c:pt>
                <c:pt idx="4129">
                  <c:v/>
                </c:pt>
                <c:pt idx="4130">
                  <c:v/>
                </c:pt>
                <c:pt idx="4131">
                  <c:v/>
                </c:pt>
                <c:pt idx="4132">
                  <c:v/>
                </c:pt>
                <c:pt idx="4133">
                  <c:v/>
                </c:pt>
                <c:pt idx="4134">
                  <c:v/>
                </c:pt>
                <c:pt idx="4135">
                  <c:v/>
                </c:pt>
                <c:pt idx="4136">
                  <c:v/>
                </c:pt>
                <c:pt idx="4137">
                  <c:v/>
                </c:pt>
                <c:pt idx="4138">
                  <c:v/>
                </c:pt>
                <c:pt idx="4139">
                  <c:v/>
                </c:pt>
                <c:pt idx="4140">
                  <c:v/>
                </c:pt>
                <c:pt idx="4141">
                  <c:v/>
                </c:pt>
                <c:pt idx="4142">
                  <c:v/>
                </c:pt>
                <c:pt idx="4143">
                  <c:v/>
                </c:pt>
                <c:pt idx="4144">
                  <c:v/>
                </c:pt>
                <c:pt idx="4145">
                  <c:v/>
                </c:pt>
                <c:pt idx="4146">
                  <c:v/>
                </c:pt>
                <c:pt idx="4147">
                  <c:v/>
                </c:pt>
                <c:pt idx="4148">
                  <c:v/>
                </c:pt>
                <c:pt idx="4149">
                  <c:v/>
                </c:pt>
                <c:pt idx="4150">
                  <c:v/>
                </c:pt>
                <c:pt idx="4151">
                  <c:v/>
                </c:pt>
                <c:pt idx="4152">
                  <c:v/>
                </c:pt>
                <c:pt idx="4153">
                  <c:v/>
                </c:pt>
                <c:pt idx="4154">
                  <c:v/>
                </c:pt>
                <c:pt idx="4155">
                  <c:v/>
                </c:pt>
                <c:pt idx="4156">
                  <c:v/>
                </c:pt>
                <c:pt idx="4157">
                  <c:v/>
                </c:pt>
                <c:pt idx="4158">
                  <c:v/>
                </c:pt>
                <c:pt idx="4159">
                  <c:v/>
                </c:pt>
                <c:pt idx="4160">
                  <c:v/>
                </c:pt>
                <c:pt idx="4161">
                  <c:v/>
                </c:pt>
                <c:pt idx="4162">
                  <c:v/>
                </c:pt>
                <c:pt idx="4163">
                  <c:v/>
                </c:pt>
                <c:pt idx="4164">
                  <c:v/>
                </c:pt>
                <c:pt idx="4165">
                  <c:v/>
                </c:pt>
                <c:pt idx="4166">
                  <c:v/>
                </c:pt>
                <c:pt idx="4167">
                  <c:v/>
                </c:pt>
                <c:pt idx="4168">
                  <c:v/>
                </c:pt>
                <c:pt idx="4169">
                  <c:v/>
                </c:pt>
                <c:pt idx="4170">
                  <c:v/>
                </c:pt>
                <c:pt idx="4171">
                  <c:v/>
                </c:pt>
                <c:pt idx="4172">
                  <c:v/>
                </c:pt>
                <c:pt idx="4173">
                  <c:v/>
                </c:pt>
                <c:pt idx="4174">
                  <c:v/>
                </c:pt>
                <c:pt idx="4175">
                  <c:v/>
                </c:pt>
                <c:pt idx="4176">
                  <c:v/>
                </c:pt>
                <c:pt idx="4177">
                  <c:v/>
                </c:pt>
                <c:pt idx="4178">
                  <c:v/>
                </c:pt>
                <c:pt idx="4179">
                  <c:v/>
                </c:pt>
                <c:pt idx="4180">
                  <c:v/>
                </c:pt>
                <c:pt idx="4181">
                  <c:v/>
                </c:pt>
                <c:pt idx="4182">
                  <c:v/>
                </c:pt>
                <c:pt idx="4183">
                  <c:v/>
                </c:pt>
                <c:pt idx="4184">
                  <c:v/>
                </c:pt>
                <c:pt idx="4185">
                  <c:v/>
                </c:pt>
                <c:pt idx="4186">
                  <c:v/>
                </c:pt>
                <c:pt idx="4187">
                  <c:v/>
                </c:pt>
                <c:pt idx="4188">
                  <c:v/>
                </c:pt>
                <c:pt idx="4189">
                  <c:v/>
                </c:pt>
                <c:pt idx="4190">
                  <c:v/>
                </c:pt>
                <c:pt idx="4191">
                  <c:v/>
                </c:pt>
                <c:pt idx="4192">
                  <c:v/>
                </c:pt>
                <c:pt idx="4193">
                  <c:v/>
                </c:pt>
                <c:pt idx="4194">
                  <c:v/>
                </c:pt>
                <c:pt idx="4195">
                  <c:v/>
                </c:pt>
                <c:pt idx="4196">
                  <c:v/>
                </c:pt>
                <c:pt idx="4197">
                  <c:v/>
                </c:pt>
                <c:pt idx="4198">
                  <c:v/>
                </c:pt>
                <c:pt idx="4199">
                  <c:v/>
                </c:pt>
                <c:pt idx="4200">
                  <c:v>1</c:v>
                </c:pt>
                <c:pt idx="4201">
                  <c:v>1</c:v>
                </c:pt>
                <c:pt idx="4202">
                  <c:v>2</c:v>
                </c:pt>
                <c:pt idx="4203">
                  <c:v>1</c:v>
                </c:pt>
                <c:pt idx="4204">
                  <c:v>2</c:v>
                </c:pt>
                <c:pt idx="4205">
                  <c:v>2</c:v>
                </c:pt>
                <c:pt idx="4206">
                  <c:v>3</c:v>
                </c:pt>
                <c:pt idx="4207">
                  <c:v>2</c:v>
                </c:pt>
                <c:pt idx="4208">
                  <c:v>4</c:v>
                </c:pt>
                <c:pt idx="4209">
                  <c:v>3</c:v>
                </c:pt>
                <c:pt idx="4210">
                  <c:v>3</c:v>
                </c:pt>
                <c:pt idx="4211">
                  <c:v>2</c:v>
                </c:pt>
                <c:pt idx="4212">
                  <c:v>3</c:v>
                </c:pt>
                <c:pt idx="4213">
                  <c:v>1</c:v>
                </c:pt>
                <c:pt idx="4214">
                  <c:v>1</c:v>
                </c:pt>
                <c:pt idx="4215">
                  <c:v>2</c:v>
                </c:pt>
                <c:pt idx="4216">
                  <c:v>3</c:v>
                </c:pt>
                <c:pt idx="4217">
                  <c:v>1</c:v>
                </c:pt>
                <c:pt idx="4218">
                  <c:v>4</c:v>
                </c:pt>
                <c:pt idx="4219">
                  <c:v>2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3</c:v>
                </c:pt>
                <c:pt idx="4224">
                  <c:v>4</c:v>
                </c:pt>
                <c:pt idx="4225">
                  <c:v>5</c:v>
                </c:pt>
                <c:pt idx="4226">
                  <c:v>1</c:v>
                </c:pt>
                <c:pt idx="4227">
                  <c:v>4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4</c:v>
                </c:pt>
                <c:pt idx="4232">
                  <c:v>1</c:v>
                </c:pt>
                <c:pt idx="4233">
                  <c:v>1</c:v>
                </c:pt>
                <c:pt idx="4234">
                  <c:v>2</c:v>
                </c:pt>
                <c:pt idx="4235">
                  <c:v>2</c:v>
                </c:pt>
                <c:pt idx="4236">
                  <c:v>2</c:v>
                </c:pt>
                <c:pt idx="4237">
                  <c:v>1</c:v>
                </c:pt>
                <c:pt idx="4238">
                  <c:v>3</c:v>
                </c:pt>
                <c:pt idx="4239">
                  <c:v>3</c:v>
                </c:pt>
                <c:pt idx="4240">
                  <c:v>3</c:v>
                </c:pt>
                <c:pt idx="4241">
                  <c:v>1</c:v>
                </c:pt>
                <c:pt idx="4242">
                  <c:v>2</c:v>
                </c:pt>
                <c:pt idx="4243">
                  <c:v>2</c:v>
                </c:pt>
                <c:pt idx="4244">
                  <c:v>2</c:v>
                </c:pt>
                <c:pt idx="4245">
                  <c:v>1</c:v>
                </c:pt>
                <c:pt idx="4246">
                  <c:v>4</c:v>
                </c:pt>
                <c:pt idx="4247">
                  <c:v>2</c:v>
                </c:pt>
                <c:pt idx="4248">
                  <c:v>1</c:v>
                </c:pt>
                <c:pt idx="4249">
                  <c:v>2</c:v>
                </c:pt>
                <c:pt idx="4250">
                  <c:v>3</c:v>
                </c:pt>
                <c:pt idx="4251">
                  <c:v>2</c:v>
                </c:pt>
                <c:pt idx="4252">
                  <c:v>3</c:v>
                </c:pt>
                <c:pt idx="4253">
                  <c:v>1</c:v>
                </c:pt>
                <c:pt idx="4254">
                  <c:v>1</c:v>
                </c:pt>
                <c:pt idx="4255">
                  <c:v>3</c:v>
                </c:pt>
                <c:pt idx="4256">
                  <c:v>3</c:v>
                </c:pt>
                <c:pt idx="4257">
                  <c:v>2</c:v>
                </c:pt>
                <c:pt idx="4258">
                  <c:v>2</c:v>
                </c:pt>
                <c:pt idx="4259">
                  <c:v>1</c:v>
                </c:pt>
                <c:pt idx="4260">
                  <c:v>2</c:v>
                </c:pt>
                <c:pt idx="4261">
                  <c:v>5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2</c:v>
                </c:pt>
                <c:pt idx="4266">
                  <c:v>2</c:v>
                </c:pt>
                <c:pt idx="4267">
                  <c:v>2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3</c:v>
                </c:pt>
                <c:pt idx="4272">
                  <c:v>1</c:v>
                </c:pt>
                <c:pt idx="4273">
                  <c:v>2</c:v>
                </c:pt>
                <c:pt idx="4274">
                  <c:v>1</c:v>
                </c:pt>
                <c:pt idx="4275">
                  <c:v>2</c:v>
                </c:pt>
                <c:pt idx="4276">
                  <c:v>2</c:v>
                </c:pt>
                <c:pt idx="4277">
                  <c:v>3</c:v>
                </c:pt>
                <c:pt idx="4278">
                  <c:v>2</c:v>
                </c:pt>
                <c:pt idx="4279">
                  <c:v>1</c:v>
                </c:pt>
                <c:pt idx="4280">
                  <c:v>2</c:v>
                </c:pt>
                <c:pt idx="4281">
                  <c:v>1</c:v>
                </c:pt>
                <c:pt idx="4282">
                  <c:v/>
                </c:pt>
                <c:pt idx="4283">
                  <c:v>1</c:v>
                </c:pt>
                <c:pt idx="4284">
                  <c:v/>
                </c:pt>
                <c:pt idx="4285">
                  <c:v>2</c:v>
                </c:pt>
                <c:pt idx="4286">
                  <c:v>1</c:v>
                </c:pt>
                <c:pt idx="4287">
                  <c:v>3</c:v>
                </c:pt>
                <c:pt idx="4288">
                  <c:v>1</c:v>
                </c:pt>
                <c:pt idx="4289">
                  <c:v>2</c:v>
                </c:pt>
                <c:pt idx="4290">
                  <c:v>1</c:v>
                </c:pt>
                <c:pt idx="4291">
                  <c:v>4</c:v>
                </c:pt>
                <c:pt idx="4292">
                  <c:v>1</c:v>
                </c:pt>
                <c:pt idx="4293">
                  <c:v>3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5</c:v>
                </c:pt>
                <c:pt idx="4298">
                  <c:v>2</c:v>
                </c:pt>
                <c:pt idx="4299">
                  <c:v>1</c:v>
                </c:pt>
                <c:pt idx="4300">
                  <c:v>3</c:v>
                </c:pt>
                <c:pt idx="4301">
                  <c:v>2</c:v>
                </c:pt>
                <c:pt idx="4302">
                  <c:v>1</c:v>
                </c:pt>
                <c:pt idx="4303">
                  <c:v>4</c:v>
                </c:pt>
                <c:pt idx="4304">
                  <c:v>1</c:v>
                </c:pt>
                <c:pt idx="4305">
                  <c:v>3</c:v>
                </c:pt>
                <c:pt idx="4306">
                  <c:v>1</c:v>
                </c:pt>
                <c:pt idx="4307">
                  <c:v>1</c:v>
                </c:pt>
                <c:pt idx="4308">
                  <c:v>4</c:v>
                </c:pt>
                <c:pt idx="4309">
                  <c:v>1</c:v>
                </c:pt>
                <c:pt idx="4310">
                  <c:v>3</c:v>
                </c:pt>
                <c:pt idx="4311">
                  <c:v>4</c:v>
                </c:pt>
                <c:pt idx="4312">
                  <c:v>1</c:v>
                </c:pt>
                <c:pt idx="4313">
                  <c:v>3</c:v>
                </c:pt>
                <c:pt idx="4314">
                  <c:v>4</c:v>
                </c:pt>
                <c:pt idx="4315">
                  <c:v>5</c:v>
                </c:pt>
                <c:pt idx="4316">
                  <c:v>2</c:v>
                </c:pt>
                <c:pt idx="4317">
                  <c:v>2</c:v>
                </c:pt>
                <c:pt idx="4318">
                  <c:v>1</c:v>
                </c:pt>
                <c:pt idx="4319">
                  <c:v/>
                </c:pt>
                <c:pt idx="4320">
                  <c:v>2</c:v>
                </c:pt>
                <c:pt idx="4321">
                  <c:v/>
                </c:pt>
                <c:pt idx="4322">
                  <c:v>2</c:v>
                </c:pt>
                <c:pt idx="4323">
                  <c:v>1</c:v>
                </c:pt>
                <c:pt idx="4324">
                  <c:v>2</c:v>
                </c:pt>
                <c:pt idx="4325">
                  <c:v>3</c:v>
                </c:pt>
                <c:pt idx="4326">
                  <c:v/>
                </c:pt>
                <c:pt idx="4327">
                  <c:v>4</c:v>
                </c:pt>
                <c:pt idx="4328">
                  <c:v>1</c:v>
                </c:pt>
                <c:pt idx="4329">
                  <c:v>2</c:v>
                </c:pt>
                <c:pt idx="4330">
                  <c:v>2</c:v>
                </c:pt>
                <c:pt idx="4331">
                  <c:v>3</c:v>
                </c:pt>
                <c:pt idx="4332">
                  <c:v/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/>
                </c:pt>
                <c:pt idx="4340">
                  <c:v>3</c:v>
                </c:pt>
                <c:pt idx="4341">
                  <c:v/>
                </c:pt>
                <c:pt idx="4342">
                  <c:v/>
                </c:pt>
                <c:pt idx="4343">
                  <c:v/>
                </c:pt>
                <c:pt idx="4344">
                  <c:v/>
                </c:pt>
                <c:pt idx="4345">
                  <c:v/>
                </c:pt>
                <c:pt idx="4346">
                  <c:v/>
                </c:pt>
                <c:pt idx="4347">
                  <c:v/>
                </c:pt>
                <c:pt idx="4348">
                  <c:v/>
                </c:pt>
                <c:pt idx="4349">
                  <c:v/>
                </c:pt>
                <c:pt idx="4350">
                  <c:v/>
                </c:pt>
                <c:pt idx="4351">
                  <c:v/>
                </c:pt>
                <c:pt idx="4352">
                  <c:v/>
                </c:pt>
                <c:pt idx="4353">
                  <c:v/>
                </c:pt>
                <c:pt idx="4354">
                  <c:v/>
                </c:pt>
                <c:pt idx="4355">
                  <c:v/>
                </c:pt>
                <c:pt idx="4356">
                  <c:v/>
                </c:pt>
                <c:pt idx="4357">
                  <c:v/>
                </c:pt>
                <c:pt idx="4358">
                  <c:v/>
                </c:pt>
                <c:pt idx="4359">
                  <c:v/>
                </c:pt>
                <c:pt idx="4360">
                  <c:v/>
                </c:pt>
                <c:pt idx="4361">
                  <c:v/>
                </c:pt>
                <c:pt idx="4362">
                  <c:v/>
                </c:pt>
                <c:pt idx="4363">
                  <c:v/>
                </c:pt>
                <c:pt idx="4364">
                  <c:v/>
                </c:pt>
                <c:pt idx="4365">
                  <c:v/>
                </c:pt>
                <c:pt idx="4366">
                  <c:v/>
                </c:pt>
                <c:pt idx="4367">
                  <c:v/>
                </c:pt>
                <c:pt idx="4368">
                  <c:v/>
                </c:pt>
                <c:pt idx="4369">
                  <c:v/>
                </c:pt>
                <c:pt idx="4370">
                  <c:v/>
                </c:pt>
                <c:pt idx="4371">
                  <c:v/>
                </c:pt>
                <c:pt idx="4372">
                  <c:v/>
                </c:pt>
                <c:pt idx="4373">
                  <c:v/>
                </c:pt>
                <c:pt idx="4374">
                  <c:v/>
                </c:pt>
                <c:pt idx="4375">
                  <c:v/>
                </c:pt>
                <c:pt idx="4376">
                  <c:v/>
                </c:pt>
                <c:pt idx="4377">
                  <c:v/>
                </c:pt>
                <c:pt idx="4378">
                  <c:v/>
                </c:pt>
                <c:pt idx="4379">
                  <c:v/>
                </c:pt>
                <c:pt idx="4380">
                  <c:v/>
                </c:pt>
                <c:pt idx="4381">
                  <c:v/>
                </c:pt>
                <c:pt idx="4382">
                  <c:v/>
                </c:pt>
                <c:pt idx="4383">
                  <c:v/>
                </c:pt>
                <c:pt idx="4384">
                  <c:v/>
                </c:pt>
                <c:pt idx="4385">
                  <c:v/>
                </c:pt>
                <c:pt idx="4386">
                  <c:v/>
                </c:pt>
                <c:pt idx="4387">
                  <c:v/>
                </c:pt>
                <c:pt idx="4388">
                  <c:v/>
                </c:pt>
                <c:pt idx="4389">
                  <c:v/>
                </c:pt>
                <c:pt idx="4390">
                  <c:v/>
                </c:pt>
                <c:pt idx="4391">
                  <c:v/>
                </c:pt>
                <c:pt idx="4392">
                  <c:v/>
                </c:pt>
                <c:pt idx="4393">
                  <c:v/>
                </c:pt>
                <c:pt idx="4394">
                  <c:v/>
                </c:pt>
                <c:pt idx="4395">
                  <c:v/>
                </c:pt>
                <c:pt idx="4396">
                  <c:v/>
                </c:pt>
                <c:pt idx="4397">
                  <c:v/>
                </c:pt>
                <c:pt idx="4398">
                  <c:v/>
                </c:pt>
                <c:pt idx="4399">
                  <c:v/>
                </c:pt>
                <c:pt idx="4400">
                  <c:v/>
                </c:pt>
                <c:pt idx="4401">
                  <c:v/>
                </c:pt>
                <c:pt idx="4402">
                  <c:v/>
                </c:pt>
                <c:pt idx="4403">
                  <c:v/>
                </c:pt>
                <c:pt idx="4404">
                  <c:v/>
                </c:pt>
                <c:pt idx="4405">
                  <c:v/>
                </c:pt>
                <c:pt idx="4406">
                  <c:v/>
                </c:pt>
                <c:pt idx="4407">
                  <c:v/>
                </c:pt>
                <c:pt idx="4408">
                  <c:v/>
                </c:pt>
                <c:pt idx="4409">
                  <c:v/>
                </c:pt>
                <c:pt idx="4410">
                  <c:v/>
                </c:pt>
                <c:pt idx="4411">
                  <c:v/>
                </c:pt>
                <c:pt idx="4412">
                  <c:v/>
                </c:pt>
                <c:pt idx="4413">
                  <c:v/>
                </c:pt>
                <c:pt idx="4414">
                  <c:v/>
                </c:pt>
                <c:pt idx="4415">
                  <c:v/>
                </c:pt>
                <c:pt idx="4416">
                  <c:v/>
                </c:pt>
                <c:pt idx="4417">
                  <c:v/>
                </c:pt>
                <c:pt idx="4418">
                  <c:v/>
                </c:pt>
                <c:pt idx="4419">
                  <c:v/>
                </c:pt>
                <c:pt idx="4420">
                  <c:v/>
                </c:pt>
                <c:pt idx="4421">
                  <c:v/>
                </c:pt>
                <c:pt idx="4422">
                  <c:v/>
                </c:pt>
                <c:pt idx="4423">
                  <c:v/>
                </c:pt>
                <c:pt idx="4424">
                  <c:v/>
                </c:pt>
                <c:pt idx="4425">
                  <c:v/>
                </c:pt>
                <c:pt idx="4426">
                  <c:v/>
                </c:pt>
                <c:pt idx="4427">
                  <c:v/>
                </c:pt>
                <c:pt idx="4428">
                  <c:v/>
                </c:pt>
                <c:pt idx="4429">
                  <c:v/>
                </c:pt>
                <c:pt idx="4430">
                  <c:v/>
                </c:pt>
                <c:pt idx="4431">
                  <c:v/>
                </c:pt>
                <c:pt idx="4432">
                  <c:v/>
                </c:pt>
                <c:pt idx="4433">
                  <c:v/>
                </c:pt>
                <c:pt idx="4434">
                  <c:v/>
                </c:pt>
                <c:pt idx="4435">
                  <c:v/>
                </c:pt>
                <c:pt idx="4436">
                  <c:v/>
                </c:pt>
                <c:pt idx="4437">
                  <c:v/>
                </c:pt>
                <c:pt idx="4438">
                  <c:v/>
                </c:pt>
                <c:pt idx="4439">
                  <c:v/>
                </c:pt>
                <c:pt idx="4440">
                  <c:v/>
                </c:pt>
                <c:pt idx="4441">
                  <c:v/>
                </c:pt>
                <c:pt idx="4442">
                  <c:v/>
                </c:pt>
                <c:pt idx="4443">
                  <c:v/>
                </c:pt>
                <c:pt idx="4444">
                  <c:v/>
                </c:pt>
                <c:pt idx="4445">
                  <c:v/>
                </c:pt>
                <c:pt idx="4446">
                  <c:v/>
                </c:pt>
                <c:pt idx="4447">
                  <c:v/>
                </c:pt>
                <c:pt idx="4448">
                  <c:v/>
                </c:pt>
                <c:pt idx="4449">
                  <c:v/>
                </c:pt>
                <c:pt idx="4450">
                  <c:v/>
                </c:pt>
                <c:pt idx="4451">
                  <c:v/>
                </c:pt>
                <c:pt idx="4452">
                  <c:v/>
                </c:pt>
                <c:pt idx="4453">
                  <c:v/>
                </c:pt>
                <c:pt idx="4454">
                  <c:v/>
                </c:pt>
                <c:pt idx="4455">
                  <c:v/>
                </c:pt>
                <c:pt idx="4456">
                  <c:v/>
                </c:pt>
                <c:pt idx="4457">
                  <c:v/>
                </c:pt>
                <c:pt idx="4458">
                  <c:v/>
                </c:pt>
                <c:pt idx="4459">
                  <c:v/>
                </c:pt>
                <c:pt idx="4460">
                  <c:v/>
                </c:pt>
                <c:pt idx="4461">
                  <c:v/>
                </c:pt>
                <c:pt idx="4462">
                  <c:v/>
                </c:pt>
                <c:pt idx="4463">
                  <c:v/>
                </c:pt>
                <c:pt idx="4464">
                  <c:v/>
                </c:pt>
                <c:pt idx="4465">
                  <c:v/>
                </c:pt>
                <c:pt idx="4466">
                  <c:v/>
                </c:pt>
                <c:pt idx="4467">
                  <c:v/>
                </c:pt>
                <c:pt idx="4468">
                  <c:v/>
                </c:pt>
                <c:pt idx="4469">
                  <c:v/>
                </c:pt>
                <c:pt idx="4470">
                  <c:v/>
                </c:pt>
                <c:pt idx="4471">
                  <c:v/>
                </c:pt>
                <c:pt idx="4472">
                  <c:v/>
                </c:pt>
                <c:pt idx="4473">
                  <c:v/>
                </c:pt>
                <c:pt idx="4474">
                  <c:v/>
                </c:pt>
                <c:pt idx="4475">
                  <c:v/>
                </c:pt>
                <c:pt idx="4476">
                  <c:v/>
                </c:pt>
                <c:pt idx="4477">
                  <c:v/>
                </c:pt>
                <c:pt idx="4478">
                  <c:v/>
                </c:pt>
                <c:pt idx="4479">
                  <c:v/>
                </c:pt>
                <c:pt idx="4480">
                  <c:v/>
                </c:pt>
                <c:pt idx="4481">
                  <c:v/>
                </c:pt>
                <c:pt idx="4482">
                  <c:v/>
                </c:pt>
                <c:pt idx="4483">
                  <c:v/>
                </c:pt>
                <c:pt idx="4484">
                  <c:v/>
                </c:pt>
                <c:pt idx="4485">
                  <c:v/>
                </c:pt>
                <c:pt idx="4486">
                  <c:v/>
                </c:pt>
                <c:pt idx="4487">
                  <c:v/>
                </c:pt>
                <c:pt idx="4488">
                  <c:v/>
                </c:pt>
                <c:pt idx="4489">
                  <c:v/>
                </c:pt>
                <c:pt idx="4490">
                  <c:v/>
                </c:pt>
                <c:pt idx="4491">
                  <c:v/>
                </c:pt>
                <c:pt idx="4492">
                  <c:v/>
                </c:pt>
                <c:pt idx="4493">
                  <c:v/>
                </c:pt>
                <c:pt idx="4494">
                  <c:v/>
                </c:pt>
                <c:pt idx="4495">
                  <c:v/>
                </c:pt>
                <c:pt idx="4496">
                  <c:v/>
                </c:pt>
                <c:pt idx="4497">
                  <c:v/>
                </c:pt>
                <c:pt idx="4498">
                  <c:v/>
                </c:pt>
                <c:pt idx="4499">
                  <c:v/>
                </c:pt>
                <c:pt idx="4500">
                  <c:v/>
                </c:pt>
                <c:pt idx="4501">
                  <c:v/>
                </c:pt>
                <c:pt idx="4502">
                  <c:v/>
                </c:pt>
                <c:pt idx="4503">
                  <c:v/>
                </c:pt>
                <c:pt idx="4504">
                  <c:v/>
                </c:pt>
                <c:pt idx="4505">
                  <c:v/>
                </c:pt>
                <c:pt idx="4506">
                  <c:v/>
                </c:pt>
                <c:pt idx="4507">
                  <c:v/>
                </c:pt>
                <c:pt idx="4508">
                  <c:v/>
                </c:pt>
                <c:pt idx="4509">
                  <c:v/>
                </c:pt>
                <c:pt idx="4510">
                  <c:v/>
                </c:pt>
                <c:pt idx="4511">
                  <c:v/>
                </c:pt>
                <c:pt idx="4512">
                  <c:v/>
                </c:pt>
                <c:pt idx="4513">
                  <c:v/>
                </c:pt>
                <c:pt idx="4514">
                  <c:v/>
                </c:pt>
                <c:pt idx="4515">
                  <c:v/>
                </c:pt>
                <c:pt idx="4516">
                  <c:v/>
                </c:pt>
                <c:pt idx="4517">
                  <c:v/>
                </c:pt>
                <c:pt idx="4518">
                  <c:v/>
                </c:pt>
                <c:pt idx="4519">
                  <c:v/>
                </c:pt>
                <c:pt idx="4520">
                  <c:v/>
                </c:pt>
                <c:pt idx="4521">
                  <c:v/>
                </c:pt>
                <c:pt idx="4522">
                  <c:v/>
                </c:pt>
                <c:pt idx="4523">
                  <c:v/>
                </c:pt>
                <c:pt idx="4524">
                  <c:v/>
                </c:pt>
                <c:pt idx="4525">
                  <c:v/>
                </c:pt>
                <c:pt idx="4526">
                  <c:v/>
                </c:pt>
                <c:pt idx="4527">
                  <c:v/>
                </c:pt>
                <c:pt idx="4528">
                  <c:v/>
                </c:pt>
                <c:pt idx="4529">
                  <c:v/>
                </c:pt>
                <c:pt idx="4530">
                  <c:v/>
                </c:pt>
                <c:pt idx="4531">
                  <c:v/>
                </c:pt>
                <c:pt idx="4532">
                  <c:v/>
                </c:pt>
                <c:pt idx="4533">
                  <c:v/>
                </c:pt>
                <c:pt idx="4534">
                  <c:v/>
                </c:pt>
                <c:pt idx="4535">
                  <c:v/>
                </c:pt>
                <c:pt idx="4536">
                  <c:v/>
                </c:pt>
                <c:pt idx="4537">
                  <c:v/>
                </c:pt>
                <c:pt idx="4538">
                  <c:v/>
                </c:pt>
                <c:pt idx="4539">
                  <c:v/>
                </c:pt>
                <c:pt idx="4540">
                  <c:v/>
                </c:pt>
                <c:pt idx="4541">
                  <c:v/>
                </c:pt>
                <c:pt idx="4542">
                  <c:v/>
                </c:pt>
                <c:pt idx="4543">
                  <c:v/>
                </c:pt>
                <c:pt idx="4544">
                  <c:v/>
                </c:pt>
                <c:pt idx="4545">
                  <c:v/>
                </c:pt>
                <c:pt idx="4546">
                  <c:v/>
                </c:pt>
                <c:pt idx="4547">
                  <c:v/>
                </c:pt>
                <c:pt idx="4548">
                  <c:v/>
                </c:pt>
                <c:pt idx="4549">
                  <c:v/>
                </c:pt>
                <c:pt idx="4550">
                  <c:v/>
                </c:pt>
                <c:pt idx="4551">
                  <c:v/>
                </c:pt>
                <c:pt idx="4552">
                  <c:v/>
                </c:pt>
                <c:pt idx="4553">
                  <c:v/>
                </c:pt>
                <c:pt idx="4554">
                  <c:v/>
                </c:pt>
                <c:pt idx="4555">
                  <c:v/>
                </c:pt>
                <c:pt idx="4556">
                  <c:v/>
                </c:pt>
                <c:pt idx="4557">
                  <c:v/>
                </c:pt>
                <c:pt idx="4558">
                  <c:v/>
                </c:pt>
                <c:pt idx="4559">
                  <c:v/>
                </c:pt>
                <c:pt idx="4560">
                  <c:v/>
                </c:pt>
                <c:pt idx="4561">
                  <c:v/>
                </c:pt>
                <c:pt idx="4562">
                  <c:v/>
                </c:pt>
                <c:pt idx="4563">
                  <c:v/>
                </c:pt>
                <c:pt idx="4564">
                  <c:v/>
                </c:pt>
                <c:pt idx="4565">
                  <c:v/>
                </c:pt>
                <c:pt idx="4566">
                  <c:v/>
                </c:pt>
                <c:pt idx="4567">
                  <c:v/>
                </c:pt>
                <c:pt idx="4568">
                  <c:v/>
                </c:pt>
                <c:pt idx="4569">
                  <c:v/>
                </c:pt>
                <c:pt idx="4570">
                  <c:v/>
                </c:pt>
                <c:pt idx="4571">
                  <c:v/>
                </c:pt>
                <c:pt idx="4572">
                  <c:v/>
                </c:pt>
                <c:pt idx="4573">
                  <c:v/>
                </c:pt>
                <c:pt idx="4574">
                  <c:v/>
                </c:pt>
                <c:pt idx="4575">
                  <c:v/>
                </c:pt>
                <c:pt idx="4576">
                  <c:v/>
                </c:pt>
                <c:pt idx="4577">
                  <c:v/>
                </c:pt>
                <c:pt idx="4578">
                  <c:v/>
                </c:pt>
                <c:pt idx="4579">
                  <c:v/>
                </c:pt>
                <c:pt idx="4580">
                  <c:v/>
                </c:pt>
                <c:pt idx="4581">
                  <c:v/>
                </c:pt>
                <c:pt idx="4582">
                  <c:v/>
                </c:pt>
                <c:pt idx="4583">
                  <c:v/>
                </c:pt>
                <c:pt idx="4584">
                  <c:v/>
                </c:pt>
                <c:pt idx="4585">
                  <c:v/>
                </c:pt>
                <c:pt idx="4586">
                  <c:v/>
                </c:pt>
                <c:pt idx="4587">
                  <c:v/>
                </c:pt>
                <c:pt idx="4588">
                  <c:v/>
                </c:pt>
                <c:pt idx="4589">
                  <c:v/>
                </c:pt>
                <c:pt idx="4590">
                  <c:v/>
                </c:pt>
                <c:pt idx="4591">
                  <c:v/>
                </c:pt>
                <c:pt idx="4592">
                  <c:v/>
                </c:pt>
                <c:pt idx="4593">
                  <c:v/>
                </c:pt>
                <c:pt idx="4594">
                  <c:v/>
                </c:pt>
                <c:pt idx="4595">
                  <c:v/>
                </c:pt>
                <c:pt idx="4596">
                  <c:v/>
                </c:pt>
                <c:pt idx="4597">
                  <c:v/>
                </c:pt>
                <c:pt idx="4598">
                  <c:v/>
                </c:pt>
                <c:pt idx="4599">
                  <c:v/>
                </c:pt>
                <c:pt idx="4600">
                  <c:v/>
                </c:pt>
                <c:pt idx="4601">
                  <c:v/>
                </c:pt>
                <c:pt idx="4602">
                  <c:v/>
                </c:pt>
                <c:pt idx="4603">
                  <c:v/>
                </c:pt>
                <c:pt idx="4604">
                  <c:v/>
                </c:pt>
                <c:pt idx="4605">
                  <c:v/>
                </c:pt>
                <c:pt idx="4606">
                  <c:v/>
                </c:pt>
                <c:pt idx="4607">
                  <c:v/>
                </c:pt>
                <c:pt idx="4608">
                  <c:v/>
                </c:pt>
                <c:pt idx="4609">
                  <c:v/>
                </c:pt>
                <c:pt idx="4610">
                  <c:v/>
                </c:pt>
                <c:pt idx="4611">
                  <c:v/>
                </c:pt>
                <c:pt idx="4612">
                  <c:v/>
                </c:pt>
                <c:pt idx="4613">
                  <c:v/>
                </c:pt>
                <c:pt idx="4614">
                  <c:v/>
                </c:pt>
                <c:pt idx="4615">
                  <c:v/>
                </c:pt>
                <c:pt idx="4616">
                  <c:v/>
                </c:pt>
                <c:pt idx="4617">
                  <c:v/>
                </c:pt>
                <c:pt idx="4618">
                  <c:v/>
                </c:pt>
                <c:pt idx="4619">
                  <c:v/>
                </c:pt>
                <c:pt idx="4620">
                  <c:v/>
                </c:pt>
                <c:pt idx="4621">
                  <c:v/>
                </c:pt>
                <c:pt idx="4622">
                  <c:v/>
                </c:pt>
                <c:pt idx="4623">
                  <c:v/>
                </c:pt>
                <c:pt idx="4624">
                  <c:v/>
                </c:pt>
                <c:pt idx="4625">
                  <c:v/>
                </c:pt>
                <c:pt idx="4626">
                  <c:v/>
                </c:pt>
                <c:pt idx="4627">
                  <c:v/>
                </c:pt>
                <c:pt idx="4628">
                  <c:v/>
                </c:pt>
                <c:pt idx="4629">
                  <c:v/>
                </c:pt>
                <c:pt idx="4630">
                  <c:v/>
                </c:pt>
                <c:pt idx="4631">
                  <c:v/>
                </c:pt>
                <c:pt idx="4632">
                  <c:v/>
                </c:pt>
                <c:pt idx="4633">
                  <c:v/>
                </c:pt>
                <c:pt idx="4634">
                  <c:v/>
                </c:pt>
                <c:pt idx="4635">
                  <c:v/>
                </c:pt>
                <c:pt idx="4636">
                  <c:v/>
                </c:pt>
                <c:pt idx="4637">
                  <c:v/>
                </c:pt>
                <c:pt idx="4638">
                  <c:v/>
                </c:pt>
                <c:pt idx="4639">
                  <c:v/>
                </c:pt>
                <c:pt idx="4640">
                  <c:v/>
                </c:pt>
                <c:pt idx="4641">
                  <c:v/>
                </c:pt>
                <c:pt idx="4642">
                  <c:v/>
                </c:pt>
                <c:pt idx="4643">
                  <c:v/>
                </c:pt>
                <c:pt idx="4644">
                  <c:v/>
                </c:pt>
                <c:pt idx="4645">
                  <c:v/>
                </c:pt>
                <c:pt idx="4646">
                  <c:v/>
                </c:pt>
                <c:pt idx="4647">
                  <c:v/>
                </c:pt>
                <c:pt idx="4648">
                  <c:v/>
                </c:pt>
                <c:pt idx="4649">
                  <c:v/>
                </c:pt>
                <c:pt idx="4650">
                  <c:v/>
                </c:pt>
                <c:pt idx="4651">
                  <c:v/>
                </c:pt>
                <c:pt idx="4652">
                  <c:v/>
                </c:pt>
                <c:pt idx="4653">
                  <c:v/>
                </c:pt>
                <c:pt idx="4654">
                  <c:v/>
                </c:pt>
                <c:pt idx="4655">
                  <c:v/>
                </c:pt>
                <c:pt idx="4656">
                  <c:v/>
                </c:pt>
                <c:pt idx="4657">
                  <c:v/>
                </c:pt>
                <c:pt idx="4658">
                  <c:v/>
                </c:pt>
                <c:pt idx="4659">
                  <c:v/>
                </c:pt>
                <c:pt idx="4660">
                  <c:v/>
                </c:pt>
                <c:pt idx="4661">
                  <c:v/>
                </c:pt>
                <c:pt idx="4662">
                  <c:v/>
                </c:pt>
                <c:pt idx="4663">
                  <c:v/>
                </c:pt>
                <c:pt idx="4664">
                  <c:v/>
                </c:pt>
                <c:pt idx="4665">
                  <c:v/>
                </c:pt>
                <c:pt idx="4666">
                  <c:v/>
                </c:pt>
                <c:pt idx="4667">
                  <c:v/>
                </c:pt>
                <c:pt idx="4668">
                  <c:v/>
                </c:pt>
                <c:pt idx="4669">
                  <c:v/>
                </c:pt>
                <c:pt idx="4670">
                  <c:v/>
                </c:pt>
                <c:pt idx="4671">
                  <c:v/>
                </c:pt>
                <c:pt idx="4672">
                  <c:v/>
                </c:pt>
                <c:pt idx="4673">
                  <c:v/>
                </c:pt>
                <c:pt idx="4674">
                  <c:v/>
                </c:pt>
                <c:pt idx="4675">
                  <c:v/>
                </c:pt>
                <c:pt idx="4676">
                  <c:v/>
                </c:pt>
                <c:pt idx="4677">
                  <c:v/>
                </c:pt>
                <c:pt idx="4678">
                  <c:v/>
                </c:pt>
                <c:pt idx="4679">
                  <c:v/>
                </c:pt>
                <c:pt idx="4680">
                  <c:v/>
                </c:pt>
                <c:pt idx="4681">
                  <c:v/>
                </c:pt>
                <c:pt idx="4682">
                  <c:v/>
                </c:pt>
                <c:pt idx="4683">
                  <c:v/>
                </c:pt>
                <c:pt idx="4684">
                  <c:v/>
                </c:pt>
                <c:pt idx="4685">
                  <c:v/>
                </c:pt>
                <c:pt idx="4686">
                  <c:v/>
                </c:pt>
                <c:pt idx="4687">
                  <c:v/>
                </c:pt>
                <c:pt idx="4688">
                  <c:v/>
                </c:pt>
                <c:pt idx="4689">
                  <c:v/>
                </c:pt>
                <c:pt idx="4690">
                  <c:v/>
                </c:pt>
                <c:pt idx="4691">
                  <c:v/>
                </c:pt>
                <c:pt idx="4692">
                  <c:v/>
                </c:pt>
                <c:pt idx="4693">
                  <c:v/>
                </c:pt>
                <c:pt idx="4694">
                  <c:v/>
                </c:pt>
                <c:pt idx="4695">
                  <c:v/>
                </c:pt>
                <c:pt idx="4696">
                  <c:v/>
                </c:pt>
                <c:pt idx="4697">
                  <c:v/>
                </c:pt>
                <c:pt idx="4698">
                  <c:v/>
                </c:pt>
                <c:pt idx="4699">
                  <c:v/>
                </c:pt>
                <c:pt idx="4700">
                  <c:v/>
                </c:pt>
                <c:pt idx="4701">
                  <c:v/>
                </c:pt>
                <c:pt idx="4702">
                  <c:v/>
                </c:pt>
                <c:pt idx="4703">
                  <c:v/>
                </c:pt>
                <c:pt idx="4704">
                  <c:v/>
                </c:pt>
                <c:pt idx="4705">
                  <c:v/>
                </c:pt>
                <c:pt idx="4706">
                  <c:v/>
                </c:pt>
                <c:pt idx="4707">
                  <c:v/>
                </c:pt>
                <c:pt idx="4708">
                  <c:v/>
                </c:pt>
                <c:pt idx="4709">
                  <c:v/>
                </c:pt>
                <c:pt idx="4710">
                  <c:v/>
                </c:pt>
                <c:pt idx="4711">
                  <c:v/>
                </c:pt>
                <c:pt idx="4712">
                  <c:v/>
                </c:pt>
                <c:pt idx="4713">
                  <c:v/>
                </c:pt>
                <c:pt idx="4714">
                  <c:v/>
                </c:pt>
                <c:pt idx="4715">
                  <c:v/>
                </c:pt>
                <c:pt idx="4716">
                  <c:v/>
                </c:pt>
                <c:pt idx="4717">
                  <c:v/>
                </c:pt>
                <c:pt idx="4718">
                  <c:v/>
                </c:pt>
                <c:pt idx="4719">
                  <c:v/>
                </c:pt>
                <c:pt idx="4720">
                  <c:v/>
                </c:pt>
                <c:pt idx="4721">
                  <c:v/>
                </c:pt>
                <c:pt idx="4722">
                  <c:v/>
                </c:pt>
                <c:pt idx="4723">
                  <c:v/>
                </c:pt>
                <c:pt idx="4724">
                  <c:v/>
                </c:pt>
                <c:pt idx="4725">
                  <c:v/>
                </c:pt>
                <c:pt idx="4726">
                  <c:v/>
                </c:pt>
                <c:pt idx="4727">
                  <c:v/>
                </c:pt>
                <c:pt idx="4728">
                  <c:v/>
                </c:pt>
                <c:pt idx="4729">
                  <c:v/>
                </c:pt>
                <c:pt idx="4730">
                  <c:v/>
                </c:pt>
                <c:pt idx="4731">
                  <c:v/>
                </c:pt>
                <c:pt idx="4732">
                  <c:v/>
                </c:pt>
                <c:pt idx="4733">
                  <c:v/>
                </c:pt>
                <c:pt idx="4734">
                  <c:v/>
                </c:pt>
                <c:pt idx="4735">
                  <c:v/>
                </c:pt>
                <c:pt idx="4736">
                  <c:v/>
                </c:pt>
                <c:pt idx="4737">
                  <c:v/>
                </c:pt>
                <c:pt idx="4738">
                  <c:v/>
                </c:pt>
                <c:pt idx="4739">
                  <c:v/>
                </c:pt>
                <c:pt idx="4740">
                  <c:v/>
                </c:pt>
                <c:pt idx="4741">
                  <c:v/>
                </c:pt>
                <c:pt idx="4742">
                  <c:v/>
                </c:pt>
                <c:pt idx="4743">
                  <c:v/>
                </c:pt>
                <c:pt idx="4744">
                  <c:v/>
                </c:pt>
                <c:pt idx="4745">
                  <c:v/>
                </c:pt>
                <c:pt idx="4746">
                  <c:v/>
                </c:pt>
                <c:pt idx="4747">
                  <c:v/>
                </c:pt>
                <c:pt idx="4748">
                  <c:v/>
                </c:pt>
                <c:pt idx="4749">
                  <c:v/>
                </c:pt>
                <c:pt idx="4750">
                  <c:v/>
                </c:pt>
                <c:pt idx="4751">
                  <c:v/>
                </c:pt>
                <c:pt idx="4752">
                  <c:v/>
                </c:pt>
                <c:pt idx="4753">
                  <c:v/>
                </c:pt>
                <c:pt idx="4754">
                  <c:v/>
                </c:pt>
                <c:pt idx="4755">
                  <c:v/>
                </c:pt>
                <c:pt idx="4756">
                  <c:v/>
                </c:pt>
                <c:pt idx="4757">
                  <c:v/>
                </c:pt>
                <c:pt idx="4758">
                  <c:v/>
                </c:pt>
                <c:pt idx="4759">
                  <c:v/>
                </c:pt>
                <c:pt idx="4760">
                  <c:v/>
                </c:pt>
                <c:pt idx="4761">
                  <c:v/>
                </c:pt>
                <c:pt idx="4762">
                  <c:v/>
                </c:pt>
                <c:pt idx="4763">
                  <c:v/>
                </c:pt>
                <c:pt idx="4764">
                  <c:v/>
                </c:pt>
                <c:pt idx="4765">
                  <c:v/>
                </c:pt>
                <c:pt idx="4766">
                  <c:v/>
                </c:pt>
                <c:pt idx="4767">
                  <c:v/>
                </c:pt>
                <c:pt idx="4768">
                  <c:v/>
                </c:pt>
                <c:pt idx="4769">
                  <c:v/>
                </c:pt>
                <c:pt idx="4770">
                  <c:v/>
                </c:pt>
                <c:pt idx="4771">
                  <c:v/>
                </c:pt>
                <c:pt idx="4772">
                  <c:v/>
                </c:pt>
                <c:pt idx="4773">
                  <c:v/>
                </c:pt>
                <c:pt idx="4774">
                  <c:v/>
                </c:pt>
                <c:pt idx="4775">
                  <c:v/>
                </c:pt>
                <c:pt idx="4776">
                  <c:v/>
                </c:pt>
                <c:pt idx="4777">
                  <c:v/>
                </c:pt>
                <c:pt idx="4778">
                  <c:v/>
                </c:pt>
                <c:pt idx="4779">
                  <c:v/>
                </c:pt>
                <c:pt idx="4780">
                  <c:v/>
                </c:pt>
                <c:pt idx="4781">
                  <c:v/>
                </c:pt>
                <c:pt idx="4782">
                  <c:v/>
                </c:pt>
                <c:pt idx="4783">
                  <c:v/>
                </c:pt>
                <c:pt idx="4784">
                  <c:v/>
                </c:pt>
                <c:pt idx="4785">
                  <c:v/>
                </c:pt>
                <c:pt idx="4786">
                  <c:v/>
                </c:pt>
                <c:pt idx="4787">
                  <c:v/>
                </c:pt>
                <c:pt idx="4788">
                  <c:v/>
                </c:pt>
                <c:pt idx="4789">
                  <c:v/>
                </c:pt>
                <c:pt idx="4790">
                  <c:v/>
                </c:pt>
                <c:pt idx="4791">
                  <c:v/>
                </c:pt>
                <c:pt idx="4792">
                  <c:v/>
                </c:pt>
                <c:pt idx="4793">
                  <c:v/>
                </c:pt>
                <c:pt idx="4794">
                  <c:v/>
                </c:pt>
                <c:pt idx="4795">
                  <c:v/>
                </c:pt>
                <c:pt idx="4796">
                  <c:v/>
                </c:pt>
                <c:pt idx="4797">
                  <c:v/>
                </c:pt>
                <c:pt idx="4798">
                  <c:v/>
                </c:pt>
                <c:pt idx="4799">
                  <c:v/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2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2</c:v>
                </c:pt>
                <c:pt idx="4811">
                  <c:v>1</c:v>
                </c:pt>
                <c:pt idx="4812">
                  <c:v>1</c:v>
                </c:pt>
                <c:pt idx="4813">
                  <c:v>3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3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2</c:v>
                </c:pt>
                <c:pt idx="4822">
                  <c:v>2</c:v>
                </c:pt>
                <c:pt idx="4823">
                  <c:v>2</c:v>
                </c:pt>
                <c:pt idx="4824">
                  <c:v>2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2</c:v>
                </c:pt>
                <c:pt idx="4832">
                  <c:v>1</c:v>
                </c:pt>
                <c:pt idx="4833">
                  <c:v>3</c:v>
                </c:pt>
                <c:pt idx="4834">
                  <c:v>3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2</c:v>
                </c:pt>
                <c:pt idx="4839">
                  <c:v>3</c:v>
                </c:pt>
                <c:pt idx="4840">
                  <c:v>1</c:v>
                </c:pt>
                <c:pt idx="4841">
                  <c:v>3</c:v>
                </c:pt>
                <c:pt idx="4842">
                  <c:v>1</c:v>
                </c:pt>
                <c:pt idx="4843">
                  <c:v>2</c:v>
                </c:pt>
                <c:pt idx="4844">
                  <c:v>3</c:v>
                </c:pt>
                <c:pt idx="4845">
                  <c:v>2,5</c:v>
                </c:pt>
                <c:pt idx="4846">
                  <c:v>3</c:v>
                </c:pt>
                <c:pt idx="4847">
                  <c:v>3</c:v>
                </c:pt>
                <c:pt idx="4848">
                  <c:v>2</c:v>
                </c:pt>
                <c:pt idx="4849">
                  <c:v>2</c:v>
                </c:pt>
                <c:pt idx="4850">
                  <c:v>4</c:v>
                </c:pt>
                <c:pt idx="4851">
                  <c:v>4</c:v>
                </c:pt>
                <c:pt idx="4852">
                  <c:v>2</c:v>
                </c:pt>
                <c:pt idx="4853">
                  <c:v>4</c:v>
                </c:pt>
                <c:pt idx="4854">
                  <c:v>2</c:v>
                </c:pt>
                <c:pt idx="4855">
                  <c:v>4</c:v>
                </c:pt>
                <c:pt idx="4856">
                  <c:v>1</c:v>
                </c:pt>
                <c:pt idx="4857">
                  <c:v>2</c:v>
                </c:pt>
                <c:pt idx="4858">
                  <c:v>3</c:v>
                </c:pt>
                <c:pt idx="4859">
                  <c:v>2</c:v>
                </c:pt>
                <c:pt idx="4860">
                  <c:v>3</c:v>
                </c:pt>
                <c:pt idx="4861">
                  <c:v>2</c:v>
                </c:pt>
                <c:pt idx="4862">
                  <c:v>2</c:v>
                </c:pt>
                <c:pt idx="4863">
                  <c:v>3</c:v>
                </c:pt>
                <c:pt idx="4864">
                  <c:v>4</c:v>
                </c:pt>
                <c:pt idx="4865">
                  <c:v>3</c:v>
                </c:pt>
                <c:pt idx="4866">
                  <c:v>2</c:v>
                </c:pt>
                <c:pt idx="4867">
                  <c:v>3</c:v>
                </c:pt>
                <c:pt idx="4868">
                  <c:v>3</c:v>
                </c:pt>
                <c:pt idx="4869">
                  <c:v>2,5</c:v>
                </c:pt>
                <c:pt idx="4870">
                  <c:v>2</c:v>
                </c:pt>
                <c:pt idx="4871">
                  <c:v>3</c:v>
                </c:pt>
                <c:pt idx="4872">
                  <c:v>2</c:v>
                </c:pt>
                <c:pt idx="4873">
                  <c:v>4</c:v>
                </c:pt>
                <c:pt idx="4874">
                  <c:v>4</c:v>
                </c:pt>
                <c:pt idx="4875">
                  <c:v>3</c:v>
                </c:pt>
                <c:pt idx="4876">
                  <c:v>2</c:v>
                </c:pt>
                <c:pt idx="4877">
                  <c:v>3</c:v>
                </c:pt>
                <c:pt idx="4878">
                  <c:v>2</c:v>
                </c:pt>
                <c:pt idx="4879">
                  <c:v>4</c:v>
                </c:pt>
                <c:pt idx="4880">
                  <c:v>4</c:v>
                </c:pt>
                <c:pt idx="4881">
                  <c:v>1</c:v>
                </c:pt>
                <c:pt idx="4882">
                  <c:v/>
                </c:pt>
                <c:pt idx="4883">
                  <c:v>1</c:v>
                </c:pt>
                <c:pt idx="4884">
                  <c:v/>
                </c:pt>
                <c:pt idx="4885">
                  <c:v>5</c:v>
                </c:pt>
                <c:pt idx="4886">
                  <c:v>2</c:v>
                </c:pt>
                <c:pt idx="4887">
                  <c:v>2</c:v>
                </c:pt>
                <c:pt idx="4888">
                  <c:v>3</c:v>
                </c:pt>
                <c:pt idx="4889">
                  <c:v>3</c:v>
                </c:pt>
                <c:pt idx="4890">
                  <c:v>4</c:v>
                </c:pt>
                <c:pt idx="4891">
                  <c:v>2</c:v>
                </c:pt>
                <c:pt idx="4892">
                  <c:v>3</c:v>
                </c:pt>
                <c:pt idx="4893">
                  <c:v>2</c:v>
                </c:pt>
                <c:pt idx="4894">
                  <c:v>3</c:v>
                </c:pt>
                <c:pt idx="4895">
                  <c:v>3</c:v>
                </c:pt>
                <c:pt idx="4896">
                  <c:v>2</c:v>
                </c:pt>
                <c:pt idx="4897">
                  <c:v>3</c:v>
                </c:pt>
                <c:pt idx="4898">
                  <c:v>4</c:v>
                </c:pt>
                <c:pt idx="4899">
                  <c:v>4</c:v>
                </c:pt>
                <c:pt idx="4900">
                  <c:v>3</c:v>
                </c:pt>
                <c:pt idx="4901">
                  <c:v>4</c:v>
                </c:pt>
                <c:pt idx="4902">
                  <c:v>2</c:v>
                </c:pt>
                <c:pt idx="4903">
                  <c:v>3</c:v>
                </c:pt>
                <c:pt idx="4904">
                  <c:v>3</c:v>
                </c:pt>
                <c:pt idx="4905">
                  <c:v>4</c:v>
                </c:pt>
                <c:pt idx="4906">
                  <c:v>2</c:v>
                </c:pt>
                <c:pt idx="4907">
                  <c:v>5</c:v>
                </c:pt>
                <c:pt idx="4908">
                  <c:v>4</c:v>
                </c:pt>
                <c:pt idx="4909">
                  <c:v>4</c:v>
                </c:pt>
                <c:pt idx="4910">
                  <c:v>3</c:v>
                </c:pt>
                <c:pt idx="4911">
                  <c:v>4</c:v>
                </c:pt>
                <c:pt idx="4912">
                  <c:v>3</c:v>
                </c:pt>
                <c:pt idx="4913">
                  <c:v>3</c:v>
                </c:pt>
                <c:pt idx="4914">
                  <c:v>3</c:v>
                </c:pt>
                <c:pt idx="4915">
                  <c:v>4</c:v>
                </c:pt>
                <c:pt idx="4916">
                  <c:v>5</c:v>
                </c:pt>
                <c:pt idx="4917">
                  <c:v>4</c:v>
                </c:pt>
                <c:pt idx="4918">
                  <c:v>4</c:v>
                </c:pt>
                <c:pt idx="4919">
                  <c:v/>
                </c:pt>
                <c:pt idx="4920">
                  <c:v>2</c:v>
                </c:pt>
                <c:pt idx="4921">
                  <c:v/>
                </c:pt>
                <c:pt idx="4922">
                  <c:v>4</c:v>
                </c:pt>
                <c:pt idx="4923">
                  <c:v>5</c:v>
                </c:pt>
                <c:pt idx="4924">
                  <c:v>3</c:v>
                </c:pt>
                <c:pt idx="4925">
                  <c:v>4</c:v>
                </c:pt>
                <c:pt idx="4926">
                  <c:v/>
                </c:pt>
                <c:pt idx="4927">
                  <c:v>4</c:v>
                </c:pt>
                <c:pt idx="4928">
                  <c:v>4</c:v>
                </c:pt>
                <c:pt idx="4929">
                  <c:v>4</c:v>
                </c:pt>
                <c:pt idx="4930">
                  <c:v>3</c:v>
                </c:pt>
                <c:pt idx="4931">
                  <c:v>4</c:v>
                </c:pt>
                <c:pt idx="4932">
                  <c:v/>
                </c:pt>
                <c:pt idx="4933">
                  <c:v>4</c:v>
                </c:pt>
                <c:pt idx="4934">
                  <c:v>4</c:v>
                </c:pt>
                <c:pt idx="4935">
                  <c:v>4</c:v>
                </c:pt>
                <c:pt idx="4936">
                  <c:v>5</c:v>
                </c:pt>
                <c:pt idx="4937">
                  <c:v>4</c:v>
                </c:pt>
                <c:pt idx="4938">
                  <c:v>5</c:v>
                </c:pt>
                <c:pt idx="4939">
                  <c:v/>
                </c:pt>
                <c:pt idx="4940">
                  <c:v>4</c:v>
                </c:pt>
                <c:pt idx="4941">
                  <c:v/>
                </c:pt>
                <c:pt idx="4942">
                  <c:v/>
                </c:pt>
                <c:pt idx="4943">
                  <c:v/>
                </c:pt>
                <c:pt idx="4944">
                  <c:v/>
                </c:pt>
                <c:pt idx="4945">
                  <c:v/>
                </c:pt>
                <c:pt idx="4946">
                  <c:v/>
                </c:pt>
                <c:pt idx="4947">
                  <c:v/>
                </c:pt>
                <c:pt idx="4948">
                  <c:v/>
                </c:pt>
                <c:pt idx="4949">
                  <c:v/>
                </c:pt>
                <c:pt idx="4950">
                  <c:v/>
                </c:pt>
                <c:pt idx="4951">
                  <c:v/>
                </c:pt>
                <c:pt idx="4952">
                  <c:v/>
                </c:pt>
                <c:pt idx="4953">
                  <c:v/>
                </c:pt>
                <c:pt idx="4954">
                  <c:v/>
                </c:pt>
                <c:pt idx="4955">
                  <c:v/>
                </c:pt>
                <c:pt idx="4956">
                  <c:v/>
                </c:pt>
                <c:pt idx="4957">
                  <c:v/>
                </c:pt>
                <c:pt idx="4958">
                  <c:v/>
                </c:pt>
                <c:pt idx="4959">
                  <c:v/>
                </c:pt>
                <c:pt idx="4960">
                  <c:v/>
                </c:pt>
                <c:pt idx="4961">
                  <c:v/>
                </c:pt>
                <c:pt idx="4962">
                  <c:v/>
                </c:pt>
                <c:pt idx="4963">
                  <c:v/>
                </c:pt>
                <c:pt idx="4964">
                  <c:v/>
                </c:pt>
                <c:pt idx="4965">
                  <c:v/>
                </c:pt>
                <c:pt idx="4966">
                  <c:v/>
                </c:pt>
                <c:pt idx="4967">
                  <c:v/>
                </c:pt>
                <c:pt idx="4968">
                  <c:v/>
                </c:pt>
                <c:pt idx="4969">
                  <c:v/>
                </c:pt>
                <c:pt idx="4970">
                  <c:v/>
                </c:pt>
                <c:pt idx="4971">
                  <c:v/>
                </c:pt>
                <c:pt idx="4972">
                  <c:v/>
                </c:pt>
                <c:pt idx="4973">
                  <c:v/>
                </c:pt>
                <c:pt idx="4974">
                  <c:v/>
                </c:pt>
                <c:pt idx="4975">
                  <c:v/>
                </c:pt>
                <c:pt idx="4976">
                  <c:v/>
                </c:pt>
                <c:pt idx="4977">
                  <c:v/>
                </c:pt>
                <c:pt idx="4978">
                  <c:v/>
                </c:pt>
                <c:pt idx="4979">
                  <c:v/>
                </c:pt>
                <c:pt idx="4980">
                  <c:v/>
                </c:pt>
                <c:pt idx="4981">
                  <c:v/>
                </c:pt>
                <c:pt idx="4982">
                  <c:v/>
                </c:pt>
                <c:pt idx="4983">
                  <c:v/>
                </c:pt>
                <c:pt idx="4984">
                  <c:v/>
                </c:pt>
                <c:pt idx="4985">
                  <c:v/>
                </c:pt>
                <c:pt idx="4986">
                  <c:v/>
                </c:pt>
                <c:pt idx="4987">
                  <c:v/>
                </c:pt>
                <c:pt idx="4988">
                  <c:v/>
                </c:pt>
                <c:pt idx="4989">
                  <c:v/>
                </c:pt>
                <c:pt idx="4990">
                  <c:v/>
                </c:pt>
                <c:pt idx="4991">
                  <c:v/>
                </c:pt>
                <c:pt idx="4992">
                  <c:v/>
                </c:pt>
                <c:pt idx="4993">
                  <c:v/>
                </c:pt>
                <c:pt idx="4994">
                  <c:v/>
                </c:pt>
                <c:pt idx="4995">
                  <c:v/>
                </c:pt>
                <c:pt idx="4996">
                  <c:v/>
                </c:pt>
                <c:pt idx="4997">
                  <c:v/>
                </c:pt>
                <c:pt idx="4998">
                  <c:v/>
                </c:pt>
                <c:pt idx="4999">
                  <c:v/>
                </c:pt>
                <c:pt idx="5000">
                  <c:v/>
                </c:pt>
                <c:pt idx="5001">
                  <c:v/>
                </c:pt>
                <c:pt idx="5002">
                  <c:v/>
                </c:pt>
                <c:pt idx="5003">
                  <c:v/>
                </c:pt>
                <c:pt idx="5004">
                  <c:v/>
                </c:pt>
                <c:pt idx="5005">
                  <c:v/>
                </c:pt>
                <c:pt idx="5006">
                  <c:v/>
                </c:pt>
                <c:pt idx="5007">
                  <c:v/>
                </c:pt>
                <c:pt idx="5008">
                  <c:v/>
                </c:pt>
                <c:pt idx="5009">
                  <c:v/>
                </c:pt>
                <c:pt idx="5010">
                  <c:v/>
                </c:pt>
                <c:pt idx="5011">
                  <c:v/>
                </c:pt>
                <c:pt idx="5012">
                  <c:v/>
                </c:pt>
                <c:pt idx="5013">
                  <c:v/>
                </c:pt>
                <c:pt idx="5014">
                  <c:v/>
                </c:pt>
                <c:pt idx="5015">
                  <c:v/>
                </c:pt>
                <c:pt idx="5016">
                  <c:v/>
                </c:pt>
                <c:pt idx="5017">
                  <c:v/>
                </c:pt>
                <c:pt idx="5018">
                  <c:v/>
                </c:pt>
                <c:pt idx="5019">
                  <c:v/>
                </c:pt>
                <c:pt idx="5020">
                  <c:v/>
                </c:pt>
                <c:pt idx="5021">
                  <c:v/>
                </c:pt>
                <c:pt idx="5022">
                  <c:v/>
                </c:pt>
                <c:pt idx="5023">
                  <c:v/>
                </c:pt>
                <c:pt idx="5024">
                  <c:v/>
                </c:pt>
                <c:pt idx="5025">
                  <c:v/>
                </c:pt>
                <c:pt idx="5026">
                  <c:v/>
                </c:pt>
                <c:pt idx="5027">
                  <c:v/>
                </c:pt>
                <c:pt idx="5028">
                  <c:v/>
                </c:pt>
                <c:pt idx="5029">
                  <c:v/>
                </c:pt>
                <c:pt idx="5030">
                  <c:v/>
                </c:pt>
                <c:pt idx="5031">
                  <c:v/>
                </c:pt>
                <c:pt idx="5032">
                  <c:v/>
                </c:pt>
                <c:pt idx="5033">
                  <c:v/>
                </c:pt>
                <c:pt idx="5034">
                  <c:v/>
                </c:pt>
                <c:pt idx="5035">
                  <c:v/>
                </c:pt>
                <c:pt idx="5036">
                  <c:v/>
                </c:pt>
                <c:pt idx="5037">
                  <c:v/>
                </c:pt>
                <c:pt idx="5038">
                  <c:v/>
                </c:pt>
                <c:pt idx="5039">
                  <c:v/>
                </c:pt>
                <c:pt idx="5040">
                  <c:v/>
                </c:pt>
                <c:pt idx="5041">
                  <c:v/>
                </c:pt>
                <c:pt idx="5042">
                  <c:v/>
                </c:pt>
                <c:pt idx="5043">
                  <c:v/>
                </c:pt>
                <c:pt idx="5044">
                  <c:v/>
                </c:pt>
                <c:pt idx="5045">
                  <c:v/>
                </c:pt>
                <c:pt idx="5046">
                  <c:v/>
                </c:pt>
                <c:pt idx="5047">
                  <c:v/>
                </c:pt>
                <c:pt idx="5048">
                  <c:v/>
                </c:pt>
                <c:pt idx="5049">
                  <c:v/>
                </c:pt>
                <c:pt idx="5050">
                  <c:v/>
                </c:pt>
                <c:pt idx="5051">
                  <c:v/>
                </c:pt>
                <c:pt idx="5052">
                  <c:v/>
                </c:pt>
                <c:pt idx="5053">
                  <c:v/>
                </c:pt>
                <c:pt idx="5054">
                  <c:v/>
                </c:pt>
                <c:pt idx="5055">
                  <c:v/>
                </c:pt>
                <c:pt idx="5056">
                  <c:v/>
                </c:pt>
                <c:pt idx="5057">
                  <c:v/>
                </c:pt>
                <c:pt idx="5058">
                  <c:v/>
                </c:pt>
                <c:pt idx="5059">
                  <c:v/>
                </c:pt>
                <c:pt idx="5060">
                  <c:v/>
                </c:pt>
                <c:pt idx="5061">
                  <c:v/>
                </c:pt>
                <c:pt idx="5062">
                  <c:v/>
                </c:pt>
                <c:pt idx="5063">
                  <c:v/>
                </c:pt>
                <c:pt idx="5064">
                  <c:v/>
                </c:pt>
                <c:pt idx="5065">
                  <c:v/>
                </c:pt>
                <c:pt idx="5066">
                  <c:v/>
                </c:pt>
                <c:pt idx="5067">
                  <c:v/>
                </c:pt>
                <c:pt idx="5068">
                  <c:v/>
                </c:pt>
                <c:pt idx="5069">
                  <c:v/>
                </c:pt>
                <c:pt idx="5070">
                  <c:v/>
                </c:pt>
                <c:pt idx="5071">
                  <c:v/>
                </c:pt>
                <c:pt idx="5072">
                  <c:v/>
                </c:pt>
                <c:pt idx="5073">
                  <c:v/>
                </c:pt>
                <c:pt idx="5074">
                  <c:v/>
                </c:pt>
                <c:pt idx="5075">
                  <c:v/>
                </c:pt>
                <c:pt idx="5076">
                  <c:v/>
                </c:pt>
                <c:pt idx="5077">
                  <c:v/>
                </c:pt>
                <c:pt idx="5078">
                  <c:v/>
                </c:pt>
                <c:pt idx="5079">
                  <c:v/>
                </c:pt>
                <c:pt idx="5080">
                  <c:v/>
                </c:pt>
                <c:pt idx="5081">
                  <c:v/>
                </c:pt>
                <c:pt idx="5082">
                  <c:v/>
                </c:pt>
                <c:pt idx="5083">
                  <c:v/>
                </c:pt>
                <c:pt idx="5084">
                  <c:v/>
                </c:pt>
                <c:pt idx="5085">
                  <c:v/>
                </c:pt>
                <c:pt idx="5086">
                  <c:v/>
                </c:pt>
                <c:pt idx="5087">
                  <c:v/>
                </c:pt>
                <c:pt idx="5088">
                  <c:v/>
                </c:pt>
                <c:pt idx="5089">
                  <c:v/>
                </c:pt>
                <c:pt idx="5090">
                  <c:v/>
                </c:pt>
                <c:pt idx="5091">
                  <c:v/>
                </c:pt>
                <c:pt idx="5092">
                  <c:v/>
                </c:pt>
                <c:pt idx="5093">
                  <c:v/>
                </c:pt>
                <c:pt idx="5094">
                  <c:v/>
                </c:pt>
                <c:pt idx="5095">
                  <c:v/>
                </c:pt>
                <c:pt idx="5096">
                  <c:v/>
                </c:pt>
                <c:pt idx="5097">
                  <c:v/>
                </c:pt>
                <c:pt idx="5098">
                  <c:v/>
                </c:pt>
                <c:pt idx="5099">
                  <c:v/>
                </c:pt>
                <c:pt idx="5100">
                  <c:v/>
                </c:pt>
                <c:pt idx="5101">
                  <c:v/>
                </c:pt>
                <c:pt idx="5102">
                  <c:v/>
                </c:pt>
                <c:pt idx="5103">
                  <c:v/>
                </c:pt>
                <c:pt idx="5104">
                  <c:v/>
                </c:pt>
                <c:pt idx="5105">
                  <c:v/>
                </c:pt>
                <c:pt idx="5106">
                  <c:v/>
                </c:pt>
                <c:pt idx="5107">
                  <c:v/>
                </c:pt>
                <c:pt idx="5108">
                  <c:v/>
                </c:pt>
                <c:pt idx="5109">
                  <c:v/>
                </c:pt>
                <c:pt idx="5110">
                  <c:v/>
                </c:pt>
                <c:pt idx="5111">
                  <c:v/>
                </c:pt>
                <c:pt idx="5112">
                  <c:v/>
                </c:pt>
                <c:pt idx="5113">
                  <c:v/>
                </c:pt>
                <c:pt idx="5114">
                  <c:v/>
                </c:pt>
                <c:pt idx="5115">
                  <c:v/>
                </c:pt>
                <c:pt idx="5116">
                  <c:v/>
                </c:pt>
                <c:pt idx="5117">
                  <c:v/>
                </c:pt>
                <c:pt idx="5118">
                  <c:v/>
                </c:pt>
                <c:pt idx="5119">
                  <c:v/>
                </c:pt>
                <c:pt idx="5120">
                  <c:v/>
                </c:pt>
                <c:pt idx="5121">
                  <c:v/>
                </c:pt>
                <c:pt idx="5122">
                  <c:v/>
                </c:pt>
                <c:pt idx="5123">
                  <c:v/>
                </c:pt>
                <c:pt idx="5124">
                  <c:v/>
                </c:pt>
                <c:pt idx="5125">
                  <c:v/>
                </c:pt>
                <c:pt idx="5126">
                  <c:v/>
                </c:pt>
                <c:pt idx="5127">
                  <c:v/>
                </c:pt>
                <c:pt idx="5128">
                  <c:v/>
                </c:pt>
                <c:pt idx="5129">
                  <c:v/>
                </c:pt>
                <c:pt idx="5130">
                  <c:v/>
                </c:pt>
                <c:pt idx="5131">
                  <c:v/>
                </c:pt>
                <c:pt idx="5132">
                  <c:v/>
                </c:pt>
                <c:pt idx="5133">
                  <c:v/>
                </c:pt>
                <c:pt idx="5134">
                  <c:v/>
                </c:pt>
                <c:pt idx="5135">
                  <c:v/>
                </c:pt>
                <c:pt idx="5136">
                  <c:v/>
                </c:pt>
                <c:pt idx="5137">
                  <c:v/>
                </c:pt>
                <c:pt idx="5138">
                  <c:v/>
                </c:pt>
                <c:pt idx="5139">
                  <c:v/>
                </c:pt>
                <c:pt idx="5140">
                  <c:v/>
                </c:pt>
                <c:pt idx="5141">
                  <c:v/>
                </c:pt>
                <c:pt idx="5142">
                  <c:v/>
                </c:pt>
                <c:pt idx="5143">
                  <c:v/>
                </c:pt>
                <c:pt idx="5144">
                  <c:v/>
                </c:pt>
                <c:pt idx="5145">
                  <c:v/>
                </c:pt>
                <c:pt idx="5146">
                  <c:v/>
                </c:pt>
                <c:pt idx="5147">
                  <c:v/>
                </c:pt>
                <c:pt idx="5148">
                  <c:v/>
                </c:pt>
                <c:pt idx="5149">
                  <c:v/>
                </c:pt>
                <c:pt idx="5150">
                  <c:v/>
                </c:pt>
                <c:pt idx="5151">
                  <c:v/>
                </c:pt>
                <c:pt idx="5152">
                  <c:v/>
                </c:pt>
                <c:pt idx="5153">
                  <c:v/>
                </c:pt>
                <c:pt idx="5154">
                  <c:v/>
                </c:pt>
                <c:pt idx="5155">
                  <c:v/>
                </c:pt>
                <c:pt idx="5156">
                  <c:v/>
                </c:pt>
                <c:pt idx="5157">
                  <c:v/>
                </c:pt>
                <c:pt idx="5158">
                  <c:v/>
                </c:pt>
                <c:pt idx="5159">
                  <c:v/>
                </c:pt>
                <c:pt idx="5160">
                  <c:v/>
                </c:pt>
                <c:pt idx="5161">
                  <c:v/>
                </c:pt>
                <c:pt idx="5162">
                  <c:v/>
                </c:pt>
                <c:pt idx="5163">
                  <c:v/>
                </c:pt>
                <c:pt idx="5164">
                  <c:v/>
                </c:pt>
                <c:pt idx="5165">
                  <c:v/>
                </c:pt>
                <c:pt idx="5166">
                  <c:v/>
                </c:pt>
                <c:pt idx="5167">
                  <c:v/>
                </c:pt>
                <c:pt idx="5168">
                  <c:v/>
                </c:pt>
                <c:pt idx="5169">
                  <c:v/>
                </c:pt>
                <c:pt idx="5170">
                  <c:v/>
                </c:pt>
                <c:pt idx="5171">
                  <c:v/>
                </c:pt>
                <c:pt idx="5172">
                  <c:v/>
                </c:pt>
                <c:pt idx="5173">
                  <c:v/>
                </c:pt>
                <c:pt idx="5174">
                  <c:v/>
                </c:pt>
                <c:pt idx="5175">
                  <c:v/>
                </c:pt>
                <c:pt idx="5176">
                  <c:v/>
                </c:pt>
                <c:pt idx="5177">
                  <c:v/>
                </c:pt>
                <c:pt idx="5178">
                  <c:v/>
                </c:pt>
                <c:pt idx="5179">
                  <c:v/>
                </c:pt>
                <c:pt idx="5180">
                  <c:v/>
                </c:pt>
                <c:pt idx="5181">
                  <c:v/>
                </c:pt>
                <c:pt idx="5182">
                  <c:v/>
                </c:pt>
                <c:pt idx="5183">
                  <c:v/>
                </c:pt>
                <c:pt idx="5184">
                  <c:v/>
                </c:pt>
                <c:pt idx="5185">
                  <c:v/>
                </c:pt>
                <c:pt idx="5186">
                  <c:v/>
                </c:pt>
                <c:pt idx="5187">
                  <c:v/>
                </c:pt>
                <c:pt idx="5188">
                  <c:v/>
                </c:pt>
                <c:pt idx="5189">
                  <c:v/>
                </c:pt>
                <c:pt idx="5190">
                  <c:v/>
                </c:pt>
                <c:pt idx="5191">
                  <c:v/>
                </c:pt>
                <c:pt idx="5192">
                  <c:v/>
                </c:pt>
                <c:pt idx="5193">
                  <c:v/>
                </c:pt>
                <c:pt idx="5194">
                  <c:v/>
                </c:pt>
                <c:pt idx="5195">
                  <c:v/>
                </c:pt>
                <c:pt idx="5196">
                  <c:v/>
                </c:pt>
                <c:pt idx="5197">
                  <c:v/>
                </c:pt>
                <c:pt idx="5198">
                  <c:v/>
                </c:pt>
                <c:pt idx="5199">
                  <c:v/>
                </c:pt>
                <c:pt idx="5200">
                  <c:v/>
                </c:pt>
                <c:pt idx="5201">
                  <c:v/>
                </c:pt>
                <c:pt idx="5202">
                  <c:v/>
                </c:pt>
                <c:pt idx="5203">
                  <c:v/>
                </c:pt>
                <c:pt idx="5204">
                  <c:v/>
                </c:pt>
                <c:pt idx="5205">
                  <c:v/>
                </c:pt>
                <c:pt idx="5206">
                  <c:v/>
                </c:pt>
                <c:pt idx="5207">
                  <c:v/>
                </c:pt>
                <c:pt idx="5208">
                  <c:v/>
                </c:pt>
                <c:pt idx="5209">
                  <c:v/>
                </c:pt>
                <c:pt idx="5210">
                  <c:v/>
                </c:pt>
                <c:pt idx="5211">
                  <c:v/>
                </c:pt>
                <c:pt idx="5212">
                  <c:v/>
                </c:pt>
                <c:pt idx="5213">
                  <c:v/>
                </c:pt>
                <c:pt idx="5214">
                  <c:v/>
                </c:pt>
                <c:pt idx="5215">
                  <c:v/>
                </c:pt>
                <c:pt idx="5216">
                  <c:v/>
                </c:pt>
                <c:pt idx="5217">
                  <c:v/>
                </c:pt>
                <c:pt idx="5218">
                  <c:v/>
                </c:pt>
                <c:pt idx="5219">
                  <c:v/>
                </c:pt>
                <c:pt idx="5220">
                  <c:v/>
                </c:pt>
                <c:pt idx="5221">
                  <c:v/>
                </c:pt>
                <c:pt idx="5222">
                  <c:v/>
                </c:pt>
                <c:pt idx="5223">
                  <c:v/>
                </c:pt>
                <c:pt idx="5224">
                  <c:v/>
                </c:pt>
                <c:pt idx="5225">
                  <c:v/>
                </c:pt>
                <c:pt idx="5226">
                  <c:v/>
                </c:pt>
                <c:pt idx="5227">
                  <c:v/>
                </c:pt>
                <c:pt idx="5228">
                  <c:v/>
                </c:pt>
                <c:pt idx="5229">
                  <c:v/>
                </c:pt>
                <c:pt idx="5230">
                  <c:v/>
                </c:pt>
                <c:pt idx="5231">
                  <c:v/>
                </c:pt>
                <c:pt idx="5232">
                  <c:v/>
                </c:pt>
                <c:pt idx="5233">
                  <c:v/>
                </c:pt>
                <c:pt idx="5234">
                  <c:v/>
                </c:pt>
                <c:pt idx="5235">
                  <c:v/>
                </c:pt>
                <c:pt idx="5236">
                  <c:v/>
                </c:pt>
                <c:pt idx="5237">
                  <c:v/>
                </c:pt>
                <c:pt idx="5238">
                  <c:v/>
                </c:pt>
                <c:pt idx="5239">
                  <c:v/>
                </c:pt>
                <c:pt idx="5240">
                  <c:v/>
                </c:pt>
                <c:pt idx="5241">
                  <c:v/>
                </c:pt>
                <c:pt idx="5242">
                  <c:v/>
                </c:pt>
                <c:pt idx="5243">
                  <c:v/>
                </c:pt>
                <c:pt idx="5244">
                  <c:v/>
                </c:pt>
                <c:pt idx="5245">
                  <c:v/>
                </c:pt>
                <c:pt idx="5246">
                  <c:v/>
                </c:pt>
                <c:pt idx="5247">
                  <c:v/>
                </c:pt>
                <c:pt idx="5248">
                  <c:v/>
                </c:pt>
                <c:pt idx="5249">
                  <c:v/>
                </c:pt>
                <c:pt idx="5250">
                  <c:v/>
                </c:pt>
                <c:pt idx="5251">
                  <c:v/>
                </c:pt>
                <c:pt idx="5252">
                  <c:v/>
                </c:pt>
                <c:pt idx="5253">
                  <c:v/>
                </c:pt>
                <c:pt idx="5254">
                  <c:v/>
                </c:pt>
                <c:pt idx="5255">
                  <c:v/>
                </c:pt>
                <c:pt idx="5256">
                  <c:v/>
                </c:pt>
                <c:pt idx="5257">
                  <c:v/>
                </c:pt>
                <c:pt idx="5258">
                  <c:v/>
                </c:pt>
                <c:pt idx="5259">
                  <c:v/>
                </c:pt>
                <c:pt idx="5260">
                  <c:v/>
                </c:pt>
                <c:pt idx="5261">
                  <c:v/>
                </c:pt>
                <c:pt idx="5262">
                  <c:v/>
                </c:pt>
                <c:pt idx="5263">
                  <c:v/>
                </c:pt>
                <c:pt idx="5264">
                  <c:v/>
                </c:pt>
                <c:pt idx="5265">
                  <c:v/>
                </c:pt>
                <c:pt idx="5266">
                  <c:v/>
                </c:pt>
                <c:pt idx="5267">
                  <c:v/>
                </c:pt>
                <c:pt idx="5268">
                  <c:v/>
                </c:pt>
                <c:pt idx="5269">
                  <c:v/>
                </c:pt>
                <c:pt idx="5270">
                  <c:v/>
                </c:pt>
                <c:pt idx="5271">
                  <c:v/>
                </c:pt>
                <c:pt idx="5272">
                  <c:v/>
                </c:pt>
                <c:pt idx="5273">
                  <c:v/>
                </c:pt>
                <c:pt idx="5274">
                  <c:v/>
                </c:pt>
                <c:pt idx="5275">
                  <c:v/>
                </c:pt>
                <c:pt idx="5276">
                  <c:v/>
                </c:pt>
                <c:pt idx="5277">
                  <c:v/>
                </c:pt>
                <c:pt idx="5278">
                  <c:v/>
                </c:pt>
                <c:pt idx="5279">
                  <c:v/>
                </c:pt>
                <c:pt idx="5280">
                  <c:v/>
                </c:pt>
                <c:pt idx="5281">
                  <c:v/>
                </c:pt>
                <c:pt idx="5282">
                  <c:v/>
                </c:pt>
                <c:pt idx="5283">
                  <c:v/>
                </c:pt>
                <c:pt idx="5284">
                  <c:v/>
                </c:pt>
                <c:pt idx="5285">
                  <c:v/>
                </c:pt>
                <c:pt idx="5286">
                  <c:v/>
                </c:pt>
                <c:pt idx="5287">
                  <c:v/>
                </c:pt>
                <c:pt idx="5288">
                  <c:v/>
                </c:pt>
                <c:pt idx="5289">
                  <c:v/>
                </c:pt>
                <c:pt idx="5290">
                  <c:v/>
                </c:pt>
                <c:pt idx="5291">
                  <c:v/>
                </c:pt>
                <c:pt idx="5292">
                  <c:v/>
                </c:pt>
                <c:pt idx="5293">
                  <c:v/>
                </c:pt>
                <c:pt idx="5294">
                  <c:v/>
                </c:pt>
                <c:pt idx="5295">
                  <c:v/>
                </c:pt>
                <c:pt idx="5296">
                  <c:v/>
                </c:pt>
                <c:pt idx="5297">
                  <c:v/>
                </c:pt>
                <c:pt idx="5298">
                  <c:v/>
                </c:pt>
                <c:pt idx="5299">
                  <c:v/>
                </c:pt>
                <c:pt idx="5300">
                  <c:v/>
                </c:pt>
                <c:pt idx="5301">
                  <c:v/>
                </c:pt>
                <c:pt idx="5302">
                  <c:v/>
                </c:pt>
                <c:pt idx="5303">
                  <c:v/>
                </c:pt>
                <c:pt idx="5304">
                  <c:v/>
                </c:pt>
                <c:pt idx="5305">
                  <c:v/>
                </c:pt>
                <c:pt idx="5306">
                  <c:v/>
                </c:pt>
                <c:pt idx="5307">
                  <c:v/>
                </c:pt>
                <c:pt idx="5308">
                  <c:v/>
                </c:pt>
                <c:pt idx="5309">
                  <c:v/>
                </c:pt>
                <c:pt idx="5310">
                  <c:v/>
                </c:pt>
                <c:pt idx="5311">
                  <c:v/>
                </c:pt>
                <c:pt idx="5312">
                  <c:v/>
                </c:pt>
                <c:pt idx="5313">
                  <c:v/>
                </c:pt>
                <c:pt idx="5314">
                  <c:v/>
                </c:pt>
                <c:pt idx="5315">
                  <c:v/>
                </c:pt>
                <c:pt idx="5316">
                  <c:v/>
                </c:pt>
                <c:pt idx="5317">
                  <c:v/>
                </c:pt>
                <c:pt idx="5318">
                  <c:v/>
                </c:pt>
                <c:pt idx="5319">
                  <c:v/>
                </c:pt>
                <c:pt idx="5320">
                  <c:v/>
                </c:pt>
                <c:pt idx="5321">
                  <c:v/>
                </c:pt>
                <c:pt idx="5322">
                  <c:v/>
                </c:pt>
                <c:pt idx="5323">
                  <c:v/>
                </c:pt>
                <c:pt idx="5324">
                  <c:v/>
                </c:pt>
                <c:pt idx="5325">
                  <c:v/>
                </c:pt>
                <c:pt idx="5326">
                  <c:v/>
                </c:pt>
                <c:pt idx="5327">
                  <c:v/>
                </c:pt>
                <c:pt idx="5328">
                  <c:v/>
                </c:pt>
                <c:pt idx="5329">
                  <c:v/>
                </c:pt>
                <c:pt idx="5330">
                  <c:v/>
                </c:pt>
                <c:pt idx="5331">
                  <c:v/>
                </c:pt>
                <c:pt idx="5332">
                  <c:v/>
                </c:pt>
                <c:pt idx="5333">
                  <c:v/>
                </c:pt>
                <c:pt idx="5334">
                  <c:v/>
                </c:pt>
                <c:pt idx="5335">
                  <c:v/>
                </c:pt>
                <c:pt idx="5336">
                  <c:v/>
                </c:pt>
                <c:pt idx="5337">
                  <c:v/>
                </c:pt>
                <c:pt idx="5338">
                  <c:v/>
                </c:pt>
                <c:pt idx="5339">
                  <c:v/>
                </c:pt>
                <c:pt idx="5340">
                  <c:v/>
                </c:pt>
                <c:pt idx="5341">
                  <c:v/>
                </c:pt>
                <c:pt idx="5342">
                  <c:v/>
                </c:pt>
                <c:pt idx="5343">
                  <c:v/>
                </c:pt>
                <c:pt idx="5344">
                  <c:v/>
                </c:pt>
                <c:pt idx="5345">
                  <c:v/>
                </c:pt>
                <c:pt idx="5346">
                  <c:v/>
                </c:pt>
                <c:pt idx="5347">
                  <c:v/>
                </c:pt>
                <c:pt idx="5348">
                  <c:v/>
                </c:pt>
                <c:pt idx="5349">
                  <c:v/>
                </c:pt>
                <c:pt idx="5350">
                  <c:v/>
                </c:pt>
                <c:pt idx="5351">
                  <c:v/>
                </c:pt>
                <c:pt idx="5352">
                  <c:v/>
                </c:pt>
                <c:pt idx="5353">
                  <c:v/>
                </c:pt>
                <c:pt idx="5354">
                  <c:v/>
                </c:pt>
                <c:pt idx="5355">
                  <c:v/>
                </c:pt>
                <c:pt idx="5356">
                  <c:v/>
                </c:pt>
                <c:pt idx="5357">
                  <c:v/>
                </c:pt>
                <c:pt idx="5358">
                  <c:v/>
                </c:pt>
                <c:pt idx="5359">
                  <c:v/>
                </c:pt>
                <c:pt idx="5360">
                  <c:v/>
                </c:pt>
                <c:pt idx="5361">
                  <c:v/>
                </c:pt>
                <c:pt idx="5362">
                  <c:v/>
                </c:pt>
                <c:pt idx="5363">
                  <c:v/>
                </c:pt>
                <c:pt idx="5364">
                  <c:v/>
                </c:pt>
                <c:pt idx="5365">
                  <c:v/>
                </c:pt>
                <c:pt idx="5366">
                  <c:v/>
                </c:pt>
                <c:pt idx="5367">
                  <c:v/>
                </c:pt>
                <c:pt idx="5368">
                  <c:v/>
                </c:pt>
                <c:pt idx="5369">
                  <c:v/>
                </c:pt>
                <c:pt idx="5370">
                  <c:v/>
                </c:pt>
                <c:pt idx="5371">
                  <c:v/>
                </c:pt>
                <c:pt idx="5372">
                  <c:v/>
                </c:pt>
                <c:pt idx="5373">
                  <c:v/>
                </c:pt>
                <c:pt idx="5374">
                  <c:v/>
                </c:pt>
                <c:pt idx="5375">
                  <c:v/>
                </c:pt>
                <c:pt idx="5376">
                  <c:v/>
                </c:pt>
                <c:pt idx="5377">
                  <c:v/>
                </c:pt>
                <c:pt idx="5378">
                  <c:v/>
                </c:pt>
                <c:pt idx="5379">
                  <c:v/>
                </c:pt>
                <c:pt idx="5380">
                  <c:v/>
                </c:pt>
                <c:pt idx="5381">
                  <c:v/>
                </c:pt>
                <c:pt idx="5382">
                  <c:v/>
                </c:pt>
                <c:pt idx="5383">
                  <c:v/>
                </c:pt>
                <c:pt idx="5384">
                  <c:v/>
                </c:pt>
                <c:pt idx="5385">
                  <c:v/>
                </c:pt>
                <c:pt idx="5386">
                  <c:v/>
                </c:pt>
                <c:pt idx="5387">
                  <c:v/>
                </c:pt>
                <c:pt idx="5388">
                  <c:v/>
                </c:pt>
                <c:pt idx="5389">
                  <c:v/>
                </c:pt>
                <c:pt idx="5390">
                  <c:v/>
                </c:pt>
                <c:pt idx="5391">
                  <c:v/>
                </c:pt>
                <c:pt idx="5392">
                  <c:v/>
                </c:pt>
                <c:pt idx="5393">
                  <c:v/>
                </c:pt>
                <c:pt idx="5394">
                  <c:v/>
                </c:pt>
                <c:pt idx="5395">
                  <c:v/>
                </c:pt>
                <c:pt idx="5396">
                  <c:v/>
                </c:pt>
                <c:pt idx="5397">
                  <c:v/>
                </c:pt>
                <c:pt idx="5398">
                  <c:v/>
                </c:pt>
                <c:pt idx="5399">
                  <c:v/>
                </c:pt>
                <c:pt idx="5400">
                  <c:v>32</c:v>
                </c:pt>
                <c:pt idx="5401">
                  <c:v>25</c:v>
                </c:pt>
                <c:pt idx="5402">
                  <c:v>10</c:v>
                </c:pt>
                <c:pt idx="5403">
                  <c:v>53</c:v>
                </c:pt>
                <c:pt idx="5404">
                  <c:v>31</c:v>
                </c:pt>
                <c:pt idx="5405">
                  <c:v>6</c:v>
                </c:pt>
                <c:pt idx="5406">
                  <c:v>35</c:v>
                </c:pt>
                <c:pt idx="5407">
                  <c:v>33</c:v>
                </c:pt>
                <c:pt idx="5408">
                  <c:v>34</c:v>
                </c:pt>
                <c:pt idx="5409">
                  <c:v>11</c:v>
                </c:pt>
                <c:pt idx="5410">
                  <c:v>45</c:v>
                </c:pt>
                <c:pt idx="5411">
                  <c:v>191</c:v>
                </c:pt>
                <c:pt idx="5412">
                  <c:v>59</c:v>
                </c:pt>
                <c:pt idx="5413">
                  <c:v>54</c:v>
                </c:pt>
                <c:pt idx="5414">
                  <c:v>10</c:v>
                </c:pt>
                <c:pt idx="5415">
                  <c:v>62</c:v>
                </c:pt>
                <c:pt idx="5416">
                  <c:v>99</c:v>
                </c:pt>
                <c:pt idx="5417">
                  <c:v>70</c:v>
                </c:pt>
                <c:pt idx="5418">
                  <c:v>190</c:v>
                </c:pt>
                <c:pt idx="5419">
                  <c:v>66</c:v>
                </c:pt>
                <c:pt idx="5420">
                  <c:v>80</c:v>
                </c:pt>
                <c:pt idx="5421">
                  <c:v>72</c:v>
                </c:pt>
                <c:pt idx="5422">
                  <c:v>109</c:v>
                </c:pt>
                <c:pt idx="5423">
                  <c:v>57</c:v>
                </c:pt>
                <c:pt idx="5424">
                  <c:v>118</c:v>
                </c:pt>
                <c:pt idx="5425">
                  <c:v>142</c:v>
                </c:pt>
                <c:pt idx="5426">
                  <c:v>398</c:v>
                </c:pt>
                <c:pt idx="5427">
                  <c:v>67</c:v>
                </c:pt>
                <c:pt idx="5428">
                  <c:v>6</c:v>
                </c:pt>
                <c:pt idx="5429">
                  <c:v>80</c:v>
                </c:pt>
                <c:pt idx="5430">
                  <c:v>30</c:v>
                </c:pt>
                <c:pt idx="5431">
                  <c:v>50</c:v>
                </c:pt>
                <c:pt idx="5432">
                  <c:v>149</c:v>
                </c:pt>
                <c:pt idx="5433">
                  <c:v>65</c:v>
                </c:pt>
                <c:pt idx="5434">
                  <c:v>145</c:v>
                </c:pt>
                <c:pt idx="5435">
                  <c:v>81</c:v>
                </c:pt>
                <c:pt idx="5436">
                  <c:v>552</c:v>
                </c:pt>
                <c:pt idx="5437">
                  <c:v>46</c:v>
                </c:pt>
                <c:pt idx="5438">
                  <c:v>133</c:v>
                </c:pt>
                <c:pt idx="5439">
                  <c:v>66</c:v>
                </c:pt>
                <c:pt idx="5440">
                  <c:v>135</c:v>
                </c:pt>
                <c:pt idx="5441">
                  <c:v>40</c:v>
                </c:pt>
                <c:pt idx="5442">
                  <c:v>34</c:v>
                </c:pt>
                <c:pt idx="5443">
                  <c:v>5</c:v>
                </c:pt>
                <c:pt idx="5444">
                  <c:v>5</c:v>
                </c:pt>
                <c:pt idx="5445">
                  <c:v>7</c:v>
                </c:pt>
                <c:pt idx="5446">
                  <c:v>110</c:v>
                </c:pt>
                <c:pt idx="5447">
                  <c:v>65</c:v>
                </c:pt>
                <c:pt idx="5448">
                  <c:v>80</c:v>
                </c:pt>
                <c:pt idx="5449">
                  <c:v>67</c:v>
                </c:pt>
                <c:pt idx="5450">
                  <c:v>6</c:v>
                </c:pt>
                <c:pt idx="5451">
                  <c:v>140</c:v>
                </c:pt>
                <c:pt idx="5452">
                  <c:v>26</c:v>
                </c:pt>
                <c:pt idx="5453">
                  <c:v>4</c:v>
                </c:pt>
                <c:pt idx="5454">
                  <c:v>139</c:v>
                </c:pt>
                <c:pt idx="5455">
                  <c:v>61</c:v>
                </c:pt>
                <c:pt idx="5456">
                  <c:v>46</c:v>
                </c:pt>
                <c:pt idx="5457">
                  <c:v>60</c:v>
                </c:pt>
                <c:pt idx="5458">
                  <c:v>5</c:v>
                </c:pt>
                <c:pt idx="5459">
                  <c:v>74</c:v>
                </c:pt>
                <c:pt idx="5460">
                  <c:v>29</c:v>
                </c:pt>
                <c:pt idx="5461">
                  <c:v>138</c:v>
                </c:pt>
                <c:pt idx="5462">
                  <c:v>54</c:v>
                </c:pt>
                <c:pt idx="5463">
                  <c:v>22</c:v>
                </c:pt>
                <c:pt idx="5464">
                  <c:v>3</c:v>
                </c:pt>
                <c:pt idx="5465">
                  <c:v>101</c:v>
                </c:pt>
                <c:pt idx="5466">
                  <c:v>157</c:v>
                </c:pt>
                <c:pt idx="5467">
                  <c:v>3</c:v>
                </c:pt>
                <c:pt idx="5468">
                  <c:v>3</c:v>
                </c:pt>
                <c:pt idx="5469">
                  <c:v>7</c:v>
                </c:pt>
                <c:pt idx="5470">
                  <c:v>31</c:v>
                </c:pt>
                <c:pt idx="5471">
                  <c:v>22</c:v>
                </c:pt>
                <c:pt idx="5472">
                  <c:v>23</c:v>
                </c:pt>
                <c:pt idx="5473">
                  <c:v>23</c:v>
                </c:pt>
                <c:pt idx="5474">
                  <c:v>0</c:v>
                </c:pt>
                <c:pt idx="5475">
                  <c:v>10</c:v>
                </c:pt>
                <c:pt idx="5476">
                  <c:v>235</c:v>
                </c:pt>
                <c:pt idx="5477">
                  <c:v>55</c:v>
                </c:pt>
                <c:pt idx="5478">
                  <c:v>55</c:v>
                </c:pt>
                <c:pt idx="5479">
                  <c:v>21</c:v>
                </c:pt>
                <c:pt idx="5480">
                  <c:v>0</c:v>
                </c:pt>
                <c:pt idx="5481">
                  <c:v>79</c:v>
                </c:pt>
                <c:pt idx="5482">
                  <c:v/>
                </c:pt>
                <c:pt idx="5483">
                  <c:v>60</c:v>
                </c:pt>
                <c:pt idx="5484">
                  <c:v/>
                </c:pt>
                <c:pt idx="5485">
                  <c:v>3</c:v>
                </c:pt>
                <c:pt idx="5486">
                  <c:v>34</c:v>
                </c:pt>
                <c:pt idx="5487">
                  <c:v>92</c:v>
                </c:pt>
                <c:pt idx="5488">
                  <c:v>29</c:v>
                </c:pt>
                <c:pt idx="5489">
                  <c:v>54</c:v>
                </c:pt>
                <c:pt idx="5490">
                  <c:v>36</c:v>
                </c:pt>
                <c:pt idx="5491">
                  <c:v>34</c:v>
                </c:pt>
                <c:pt idx="5492">
                  <c:v>15</c:v>
                </c:pt>
                <c:pt idx="5493">
                  <c:v>8</c:v>
                </c:pt>
                <c:pt idx="5494">
                  <c:v>92</c:v>
                </c:pt>
                <c:pt idx="5495">
                  <c:v>63</c:v>
                </c:pt>
                <c:pt idx="5496">
                  <c:v>4</c:v>
                </c:pt>
                <c:pt idx="5497">
                  <c:v>123</c:v>
                </c:pt>
                <c:pt idx="5498">
                  <c:v>3</c:v>
                </c:pt>
                <c:pt idx="5499">
                  <c:v>48</c:v>
                </c:pt>
                <c:pt idx="5500">
                  <c:v>7</c:v>
                </c:pt>
                <c:pt idx="5501">
                  <c:v>39</c:v>
                </c:pt>
                <c:pt idx="5502">
                  <c:v>43</c:v>
                </c:pt>
                <c:pt idx="5503">
                  <c:v>48</c:v>
                </c:pt>
                <c:pt idx="5504">
                  <c:v>42</c:v>
                </c:pt>
                <c:pt idx="5505">
                  <c:v>30</c:v>
                </c:pt>
                <c:pt idx="5506">
                  <c:v>16</c:v>
                </c:pt>
                <c:pt idx="5507">
                  <c:v>2</c:v>
                </c:pt>
                <c:pt idx="5508">
                  <c:v>99</c:v>
                </c:pt>
                <c:pt idx="5509">
                  <c:v>92</c:v>
                </c:pt>
                <c:pt idx="5510">
                  <c:v>100</c:v>
                </c:pt>
                <c:pt idx="5511">
                  <c:v>45</c:v>
                </c:pt>
                <c:pt idx="5512">
                  <c:v>23</c:v>
                </c:pt>
                <c:pt idx="5513">
                  <c:v>39</c:v>
                </c:pt>
                <c:pt idx="5514">
                  <c:v>26</c:v>
                </c:pt>
                <c:pt idx="5515">
                  <c:v>97</c:v>
                </c:pt>
                <c:pt idx="5516">
                  <c:v>53</c:v>
                </c:pt>
                <c:pt idx="5517">
                  <c:v>3</c:v>
                </c:pt>
                <c:pt idx="5518">
                  <c:v>55</c:v>
                </c:pt>
                <c:pt idx="5519">
                  <c:v/>
                </c:pt>
                <c:pt idx="5520">
                  <c:v>17</c:v>
                </c:pt>
                <c:pt idx="5521">
                  <c:v/>
                </c:pt>
                <c:pt idx="5522">
                  <c:v>53</c:v>
                </c:pt>
                <c:pt idx="5523">
                  <c:v>41</c:v>
                </c:pt>
                <c:pt idx="5524">
                  <c:v>5</c:v>
                </c:pt>
                <c:pt idx="5525">
                  <c:v>65</c:v>
                </c:pt>
                <c:pt idx="5526">
                  <c:v/>
                </c:pt>
                <c:pt idx="5527">
                  <c:v>23</c:v>
                </c:pt>
                <c:pt idx="5528">
                  <c:v>8</c:v>
                </c:pt>
                <c:pt idx="5529">
                  <c:v>43</c:v>
                </c:pt>
                <c:pt idx="5530">
                  <c:v>48</c:v>
                </c:pt>
                <c:pt idx="5531">
                  <c:v>53</c:v>
                </c:pt>
                <c:pt idx="5532">
                  <c:v/>
                </c:pt>
                <c:pt idx="5533">
                  <c:v>11</c:v>
                </c:pt>
                <c:pt idx="5534">
                  <c:v>59</c:v>
                </c:pt>
                <c:pt idx="5535">
                  <c:v>20</c:v>
                </c:pt>
                <c:pt idx="5536">
                  <c:v>18</c:v>
                </c:pt>
                <c:pt idx="5537">
                  <c:v>32</c:v>
                </c:pt>
                <c:pt idx="5538">
                  <c:v>5</c:v>
                </c:pt>
                <c:pt idx="5539">
                  <c:v/>
                </c:pt>
                <c:pt idx="5540">
                  <c:v>17</c:v>
                </c:pt>
                <c:pt idx="5541">
                  <c:v/>
                </c:pt>
                <c:pt idx="5542">
                  <c:v/>
                </c:pt>
                <c:pt idx="5543">
                  <c:v/>
                </c:pt>
                <c:pt idx="5544">
                  <c:v/>
                </c:pt>
                <c:pt idx="5545">
                  <c:v/>
                </c:pt>
                <c:pt idx="5546">
                  <c:v/>
                </c:pt>
                <c:pt idx="5547">
                  <c:v/>
                </c:pt>
                <c:pt idx="5548">
                  <c:v/>
                </c:pt>
                <c:pt idx="5549">
                  <c:v/>
                </c:pt>
                <c:pt idx="5550">
                  <c:v/>
                </c:pt>
                <c:pt idx="5551">
                  <c:v/>
                </c:pt>
                <c:pt idx="5552">
                  <c:v/>
                </c:pt>
                <c:pt idx="5553">
                  <c:v/>
                </c:pt>
                <c:pt idx="5554">
                  <c:v/>
                </c:pt>
                <c:pt idx="5555">
                  <c:v/>
                </c:pt>
                <c:pt idx="5556">
                  <c:v/>
                </c:pt>
                <c:pt idx="5557">
                  <c:v/>
                </c:pt>
                <c:pt idx="5558">
                  <c:v/>
                </c:pt>
                <c:pt idx="5559">
                  <c:v/>
                </c:pt>
                <c:pt idx="5560">
                  <c:v/>
                </c:pt>
                <c:pt idx="5561">
                  <c:v/>
                </c:pt>
                <c:pt idx="5562">
                  <c:v/>
                </c:pt>
                <c:pt idx="5563">
                  <c:v/>
                </c:pt>
                <c:pt idx="5564">
                  <c:v/>
                </c:pt>
                <c:pt idx="5565">
                  <c:v/>
                </c:pt>
                <c:pt idx="5566">
                  <c:v/>
                </c:pt>
                <c:pt idx="5567">
                  <c:v/>
                </c:pt>
                <c:pt idx="5568">
                  <c:v/>
                </c:pt>
                <c:pt idx="5569">
                  <c:v/>
                </c:pt>
                <c:pt idx="5570">
                  <c:v/>
                </c:pt>
                <c:pt idx="5571">
                  <c:v/>
                </c:pt>
                <c:pt idx="5572">
                  <c:v/>
                </c:pt>
                <c:pt idx="5573">
                  <c:v/>
                </c:pt>
                <c:pt idx="5574">
                  <c:v/>
                </c:pt>
                <c:pt idx="5575">
                  <c:v/>
                </c:pt>
                <c:pt idx="5576">
                  <c:v/>
                </c:pt>
                <c:pt idx="5577">
                  <c:v/>
                </c:pt>
                <c:pt idx="5578">
                  <c:v/>
                </c:pt>
                <c:pt idx="5579">
                  <c:v/>
                </c:pt>
                <c:pt idx="5580">
                  <c:v/>
                </c:pt>
                <c:pt idx="5581">
                  <c:v/>
                </c:pt>
                <c:pt idx="5582">
                  <c:v/>
                </c:pt>
                <c:pt idx="5583">
                  <c:v/>
                </c:pt>
                <c:pt idx="5584">
                  <c:v/>
                </c:pt>
                <c:pt idx="5585">
                  <c:v/>
                </c:pt>
                <c:pt idx="5586">
                  <c:v/>
                </c:pt>
                <c:pt idx="5587">
                  <c:v/>
                </c:pt>
                <c:pt idx="5588">
                  <c:v/>
                </c:pt>
                <c:pt idx="5589">
                  <c:v/>
                </c:pt>
                <c:pt idx="5590">
                  <c:v/>
                </c:pt>
                <c:pt idx="5591">
                  <c:v/>
                </c:pt>
                <c:pt idx="5592">
                  <c:v/>
                </c:pt>
                <c:pt idx="5593">
                  <c:v/>
                </c:pt>
                <c:pt idx="5594">
                  <c:v/>
                </c:pt>
                <c:pt idx="5595">
                  <c:v/>
                </c:pt>
                <c:pt idx="5596">
                  <c:v/>
                </c:pt>
                <c:pt idx="5597">
                  <c:v/>
                </c:pt>
                <c:pt idx="5598">
                  <c:v/>
                </c:pt>
                <c:pt idx="5599">
                  <c:v/>
                </c:pt>
                <c:pt idx="5600">
                  <c:v/>
                </c:pt>
                <c:pt idx="5601">
                  <c:v/>
                </c:pt>
                <c:pt idx="5602">
                  <c:v/>
                </c:pt>
                <c:pt idx="5603">
                  <c:v/>
                </c:pt>
                <c:pt idx="5604">
                  <c:v/>
                </c:pt>
                <c:pt idx="5605">
                  <c:v/>
                </c:pt>
                <c:pt idx="5606">
                  <c:v/>
                </c:pt>
                <c:pt idx="5607">
                  <c:v/>
                </c:pt>
                <c:pt idx="5608">
                  <c:v/>
                </c:pt>
                <c:pt idx="5609">
                  <c:v/>
                </c:pt>
                <c:pt idx="5610">
                  <c:v/>
                </c:pt>
                <c:pt idx="5611">
                  <c:v/>
                </c:pt>
                <c:pt idx="5612">
                  <c:v/>
                </c:pt>
                <c:pt idx="5613">
                  <c:v/>
                </c:pt>
                <c:pt idx="5614">
                  <c:v/>
                </c:pt>
                <c:pt idx="5615">
                  <c:v/>
                </c:pt>
                <c:pt idx="5616">
                  <c:v/>
                </c:pt>
                <c:pt idx="5617">
                  <c:v/>
                </c:pt>
                <c:pt idx="5618">
                  <c:v/>
                </c:pt>
                <c:pt idx="5619">
                  <c:v/>
                </c:pt>
                <c:pt idx="5620">
                  <c:v/>
                </c:pt>
                <c:pt idx="5621">
                  <c:v/>
                </c:pt>
                <c:pt idx="5622">
                  <c:v/>
                </c:pt>
                <c:pt idx="5623">
                  <c:v/>
                </c:pt>
                <c:pt idx="5624">
                  <c:v/>
                </c:pt>
                <c:pt idx="5625">
                  <c:v/>
                </c:pt>
                <c:pt idx="5626">
                  <c:v/>
                </c:pt>
                <c:pt idx="5627">
                  <c:v/>
                </c:pt>
                <c:pt idx="5628">
                  <c:v/>
                </c:pt>
                <c:pt idx="5629">
                  <c:v/>
                </c:pt>
                <c:pt idx="5630">
                  <c:v/>
                </c:pt>
                <c:pt idx="5631">
                  <c:v/>
                </c:pt>
                <c:pt idx="5632">
                  <c:v/>
                </c:pt>
                <c:pt idx="5633">
                  <c:v/>
                </c:pt>
                <c:pt idx="5634">
                  <c:v/>
                </c:pt>
                <c:pt idx="5635">
                  <c:v/>
                </c:pt>
                <c:pt idx="5636">
                  <c:v/>
                </c:pt>
                <c:pt idx="5637">
                  <c:v/>
                </c:pt>
                <c:pt idx="5638">
                  <c:v/>
                </c:pt>
                <c:pt idx="5639">
                  <c:v/>
                </c:pt>
                <c:pt idx="5640">
                  <c:v/>
                </c:pt>
                <c:pt idx="5641">
                  <c:v/>
                </c:pt>
                <c:pt idx="5642">
                  <c:v/>
                </c:pt>
                <c:pt idx="5643">
                  <c:v/>
                </c:pt>
                <c:pt idx="5644">
                  <c:v/>
                </c:pt>
                <c:pt idx="5645">
                  <c:v/>
                </c:pt>
                <c:pt idx="5646">
                  <c:v/>
                </c:pt>
                <c:pt idx="5647">
                  <c:v/>
                </c:pt>
                <c:pt idx="5648">
                  <c:v/>
                </c:pt>
                <c:pt idx="5649">
                  <c:v/>
                </c:pt>
                <c:pt idx="5650">
                  <c:v/>
                </c:pt>
                <c:pt idx="5651">
                  <c:v/>
                </c:pt>
                <c:pt idx="5652">
                  <c:v/>
                </c:pt>
                <c:pt idx="5653">
                  <c:v/>
                </c:pt>
                <c:pt idx="5654">
                  <c:v/>
                </c:pt>
                <c:pt idx="5655">
                  <c:v/>
                </c:pt>
                <c:pt idx="5656">
                  <c:v/>
                </c:pt>
                <c:pt idx="5657">
                  <c:v/>
                </c:pt>
                <c:pt idx="5658">
                  <c:v/>
                </c:pt>
                <c:pt idx="5659">
                  <c:v/>
                </c:pt>
                <c:pt idx="5660">
                  <c:v/>
                </c:pt>
                <c:pt idx="5661">
                  <c:v/>
                </c:pt>
                <c:pt idx="5662">
                  <c:v/>
                </c:pt>
                <c:pt idx="5663">
                  <c:v/>
                </c:pt>
                <c:pt idx="5664">
                  <c:v/>
                </c:pt>
                <c:pt idx="5665">
                  <c:v/>
                </c:pt>
                <c:pt idx="5666">
                  <c:v/>
                </c:pt>
                <c:pt idx="5667">
                  <c:v/>
                </c:pt>
                <c:pt idx="5668">
                  <c:v/>
                </c:pt>
                <c:pt idx="5669">
                  <c:v/>
                </c:pt>
                <c:pt idx="5670">
                  <c:v/>
                </c:pt>
                <c:pt idx="5671">
                  <c:v/>
                </c:pt>
                <c:pt idx="5672">
                  <c:v/>
                </c:pt>
                <c:pt idx="5673">
                  <c:v/>
                </c:pt>
                <c:pt idx="5674">
                  <c:v/>
                </c:pt>
                <c:pt idx="5675">
                  <c:v/>
                </c:pt>
                <c:pt idx="5676">
                  <c:v/>
                </c:pt>
                <c:pt idx="5677">
                  <c:v/>
                </c:pt>
                <c:pt idx="5678">
                  <c:v/>
                </c:pt>
                <c:pt idx="5679">
                  <c:v/>
                </c:pt>
                <c:pt idx="5680">
                  <c:v/>
                </c:pt>
                <c:pt idx="5681">
                  <c:v/>
                </c:pt>
                <c:pt idx="5682">
                  <c:v/>
                </c:pt>
                <c:pt idx="5683">
                  <c:v/>
                </c:pt>
                <c:pt idx="5684">
                  <c:v/>
                </c:pt>
                <c:pt idx="5685">
                  <c:v/>
                </c:pt>
                <c:pt idx="5686">
                  <c:v/>
                </c:pt>
                <c:pt idx="5687">
                  <c:v/>
                </c:pt>
                <c:pt idx="5688">
                  <c:v/>
                </c:pt>
                <c:pt idx="5689">
                  <c:v/>
                </c:pt>
                <c:pt idx="5690">
                  <c:v/>
                </c:pt>
                <c:pt idx="5691">
                  <c:v/>
                </c:pt>
                <c:pt idx="5692">
                  <c:v/>
                </c:pt>
                <c:pt idx="5693">
                  <c:v/>
                </c:pt>
                <c:pt idx="5694">
                  <c:v/>
                </c:pt>
                <c:pt idx="5695">
                  <c:v/>
                </c:pt>
                <c:pt idx="5696">
                  <c:v/>
                </c:pt>
                <c:pt idx="5697">
                  <c:v/>
                </c:pt>
                <c:pt idx="5698">
                  <c:v/>
                </c:pt>
                <c:pt idx="5699">
                  <c:v/>
                </c:pt>
                <c:pt idx="5700">
                  <c:v/>
                </c:pt>
                <c:pt idx="5701">
                  <c:v/>
                </c:pt>
                <c:pt idx="5702">
                  <c:v/>
                </c:pt>
                <c:pt idx="5703">
                  <c:v/>
                </c:pt>
                <c:pt idx="5704">
                  <c:v/>
                </c:pt>
                <c:pt idx="5705">
                  <c:v/>
                </c:pt>
                <c:pt idx="5706">
                  <c:v/>
                </c:pt>
                <c:pt idx="5707">
                  <c:v/>
                </c:pt>
                <c:pt idx="5708">
                  <c:v/>
                </c:pt>
                <c:pt idx="5709">
                  <c:v/>
                </c:pt>
                <c:pt idx="5710">
                  <c:v/>
                </c:pt>
                <c:pt idx="5711">
                  <c:v/>
                </c:pt>
                <c:pt idx="5712">
                  <c:v/>
                </c:pt>
                <c:pt idx="5713">
                  <c:v/>
                </c:pt>
                <c:pt idx="5714">
                  <c:v/>
                </c:pt>
                <c:pt idx="5715">
                  <c:v/>
                </c:pt>
                <c:pt idx="5716">
                  <c:v/>
                </c:pt>
                <c:pt idx="5717">
                  <c:v/>
                </c:pt>
                <c:pt idx="5718">
                  <c:v/>
                </c:pt>
                <c:pt idx="5719">
                  <c:v/>
                </c:pt>
                <c:pt idx="5720">
                  <c:v/>
                </c:pt>
                <c:pt idx="5721">
                  <c:v/>
                </c:pt>
                <c:pt idx="5722">
                  <c:v/>
                </c:pt>
                <c:pt idx="5723">
                  <c:v/>
                </c:pt>
                <c:pt idx="5724">
                  <c:v/>
                </c:pt>
                <c:pt idx="5725">
                  <c:v/>
                </c:pt>
                <c:pt idx="5726">
                  <c:v/>
                </c:pt>
                <c:pt idx="5727">
                  <c:v/>
                </c:pt>
                <c:pt idx="5728">
                  <c:v/>
                </c:pt>
                <c:pt idx="5729">
                  <c:v/>
                </c:pt>
                <c:pt idx="5730">
                  <c:v/>
                </c:pt>
                <c:pt idx="5731">
                  <c:v/>
                </c:pt>
                <c:pt idx="5732">
                  <c:v/>
                </c:pt>
                <c:pt idx="5733">
                  <c:v/>
                </c:pt>
                <c:pt idx="5734">
                  <c:v/>
                </c:pt>
                <c:pt idx="5735">
                  <c:v/>
                </c:pt>
                <c:pt idx="5736">
                  <c:v/>
                </c:pt>
                <c:pt idx="5737">
                  <c:v/>
                </c:pt>
                <c:pt idx="5738">
                  <c:v/>
                </c:pt>
                <c:pt idx="5739">
                  <c:v/>
                </c:pt>
                <c:pt idx="5740">
                  <c:v/>
                </c:pt>
                <c:pt idx="5741">
                  <c:v/>
                </c:pt>
                <c:pt idx="5742">
                  <c:v/>
                </c:pt>
                <c:pt idx="5743">
                  <c:v/>
                </c:pt>
                <c:pt idx="5744">
                  <c:v/>
                </c:pt>
                <c:pt idx="5745">
                  <c:v/>
                </c:pt>
                <c:pt idx="5746">
                  <c:v/>
                </c:pt>
                <c:pt idx="5747">
                  <c:v/>
                </c:pt>
                <c:pt idx="5748">
                  <c:v/>
                </c:pt>
                <c:pt idx="5749">
                  <c:v/>
                </c:pt>
                <c:pt idx="5750">
                  <c:v/>
                </c:pt>
                <c:pt idx="5751">
                  <c:v/>
                </c:pt>
                <c:pt idx="5752">
                  <c:v/>
                </c:pt>
                <c:pt idx="5753">
                  <c:v/>
                </c:pt>
                <c:pt idx="5754">
                  <c:v/>
                </c:pt>
                <c:pt idx="5755">
                  <c:v/>
                </c:pt>
                <c:pt idx="5756">
                  <c:v/>
                </c:pt>
                <c:pt idx="5757">
                  <c:v/>
                </c:pt>
                <c:pt idx="5758">
                  <c:v/>
                </c:pt>
                <c:pt idx="5759">
                  <c:v/>
                </c:pt>
                <c:pt idx="5760">
                  <c:v/>
                </c:pt>
                <c:pt idx="5761">
                  <c:v/>
                </c:pt>
                <c:pt idx="5762">
                  <c:v/>
                </c:pt>
                <c:pt idx="5763">
                  <c:v/>
                </c:pt>
                <c:pt idx="5764">
                  <c:v/>
                </c:pt>
                <c:pt idx="5765">
                  <c:v/>
                </c:pt>
                <c:pt idx="5766">
                  <c:v/>
                </c:pt>
                <c:pt idx="5767">
                  <c:v/>
                </c:pt>
                <c:pt idx="5768">
                  <c:v/>
                </c:pt>
                <c:pt idx="5769">
                  <c:v/>
                </c:pt>
                <c:pt idx="5770">
                  <c:v/>
                </c:pt>
                <c:pt idx="5771">
                  <c:v/>
                </c:pt>
                <c:pt idx="5772">
                  <c:v/>
                </c:pt>
                <c:pt idx="5773">
                  <c:v/>
                </c:pt>
                <c:pt idx="5774">
                  <c:v/>
                </c:pt>
                <c:pt idx="5775">
                  <c:v/>
                </c:pt>
                <c:pt idx="5776">
                  <c:v/>
                </c:pt>
                <c:pt idx="5777">
                  <c:v/>
                </c:pt>
                <c:pt idx="5778">
                  <c:v/>
                </c:pt>
                <c:pt idx="5779">
                  <c:v/>
                </c:pt>
                <c:pt idx="5780">
                  <c:v/>
                </c:pt>
                <c:pt idx="5781">
                  <c:v/>
                </c:pt>
                <c:pt idx="5782">
                  <c:v/>
                </c:pt>
                <c:pt idx="5783">
                  <c:v/>
                </c:pt>
                <c:pt idx="5784">
                  <c:v/>
                </c:pt>
                <c:pt idx="5785">
                  <c:v/>
                </c:pt>
                <c:pt idx="5786">
                  <c:v/>
                </c:pt>
                <c:pt idx="5787">
                  <c:v/>
                </c:pt>
                <c:pt idx="5788">
                  <c:v/>
                </c:pt>
                <c:pt idx="5789">
                  <c:v/>
                </c:pt>
                <c:pt idx="5790">
                  <c:v/>
                </c:pt>
                <c:pt idx="5791">
                  <c:v/>
                </c:pt>
                <c:pt idx="5792">
                  <c:v/>
                </c:pt>
                <c:pt idx="5793">
                  <c:v/>
                </c:pt>
                <c:pt idx="5794">
                  <c:v/>
                </c:pt>
                <c:pt idx="5795">
                  <c:v/>
                </c:pt>
                <c:pt idx="5796">
                  <c:v/>
                </c:pt>
                <c:pt idx="5797">
                  <c:v/>
                </c:pt>
                <c:pt idx="5798">
                  <c:v/>
                </c:pt>
                <c:pt idx="5799">
                  <c:v/>
                </c:pt>
                <c:pt idx="5800">
                  <c:v/>
                </c:pt>
                <c:pt idx="5801">
                  <c:v/>
                </c:pt>
                <c:pt idx="5802">
                  <c:v/>
                </c:pt>
                <c:pt idx="5803">
                  <c:v/>
                </c:pt>
                <c:pt idx="5804">
                  <c:v/>
                </c:pt>
                <c:pt idx="5805">
                  <c:v/>
                </c:pt>
                <c:pt idx="5806">
                  <c:v/>
                </c:pt>
                <c:pt idx="5807">
                  <c:v/>
                </c:pt>
                <c:pt idx="5808">
                  <c:v/>
                </c:pt>
                <c:pt idx="5809">
                  <c:v/>
                </c:pt>
                <c:pt idx="5810">
                  <c:v/>
                </c:pt>
                <c:pt idx="5811">
                  <c:v/>
                </c:pt>
                <c:pt idx="5812">
                  <c:v/>
                </c:pt>
                <c:pt idx="5813">
                  <c:v/>
                </c:pt>
                <c:pt idx="5814">
                  <c:v/>
                </c:pt>
                <c:pt idx="5815">
                  <c:v/>
                </c:pt>
                <c:pt idx="5816">
                  <c:v/>
                </c:pt>
                <c:pt idx="5817">
                  <c:v/>
                </c:pt>
                <c:pt idx="5818">
                  <c:v/>
                </c:pt>
                <c:pt idx="5819">
                  <c:v/>
                </c:pt>
                <c:pt idx="5820">
                  <c:v/>
                </c:pt>
                <c:pt idx="5821">
                  <c:v/>
                </c:pt>
                <c:pt idx="5822">
                  <c:v/>
                </c:pt>
                <c:pt idx="5823">
                  <c:v/>
                </c:pt>
                <c:pt idx="5824">
                  <c:v/>
                </c:pt>
                <c:pt idx="5825">
                  <c:v/>
                </c:pt>
                <c:pt idx="5826">
                  <c:v/>
                </c:pt>
                <c:pt idx="5827">
                  <c:v/>
                </c:pt>
                <c:pt idx="5828">
                  <c:v/>
                </c:pt>
                <c:pt idx="5829">
                  <c:v/>
                </c:pt>
                <c:pt idx="5830">
                  <c:v/>
                </c:pt>
                <c:pt idx="5831">
                  <c:v/>
                </c:pt>
                <c:pt idx="5832">
                  <c:v/>
                </c:pt>
                <c:pt idx="5833">
                  <c:v/>
                </c:pt>
                <c:pt idx="5834">
                  <c:v/>
                </c:pt>
                <c:pt idx="5835">
                  <c:v/>
                </c:pt>
                <c:pt idx="5836">
                  <c:v/>
                </c:pt>
                <c:pt idx="5837">
                  <c:v/>
                </c:pt>
                <c:pt idx="5838">
                  <c:v/>
                </c:pt>
                <c:pt idx="5839">
                  <c:v/>
                </c:pt>
                <c:pt idx="5840">
                  <c:v/>
                </c:pt>
                <c:pt idx="5841">
                  <c:v/>
                </c:pt>
                <c:pt idx="5842">
                  <c:v/>
                </c:pt>
                <c:pt idx="5843">
                  <c:v/>
                </c:pt>
                <c:pt idx="5844">
                  <c:v/>
                </c:pt>
                <c:pt idx="5845">
                  <c:v/>
                </c:pt>
                <c:pt idx="5846">
                  <c:v/>
                </c:pt>
                <c:pt idx="5847">
                  <c:v/>
                </c:pt>
                <c:pt idx="5848">
                  <c:v/>
                </c:pt>
                <c:pt idx="5849">
                  <c:v/>
                </c:pt>
                <c:pt idx="5850">
                  <c:v/>
                </c:pt>
                <c:pt idx="5851">
                  <c:v/>
                </c:pt>
                <c:pt idx="5852">
                  <c:v/>
                </c:pt>
                <c:pt idx="5853">
                  <c:v/>
                </c:pt>
                <c:pt idx="5854">
                  <c:v/>
                </c:pt>
                <c:pt idx="5855">
                  <c:v/>
                </c:pt>
                <c:pt idx="5856">
                  <c:v/>
                </c:pt>
                <c:pt idx="5857">
                  <c:v/>
                </c:pt>
                <c:pt idx="5858">
                  <c:v/>
                </c:pt>
                <c:pt idx="5859">
                  <c:v/>
                </c:pt>
                <c:pt idx="5860">
                  <c:v/>
                </c:pt>
                <c:pt idx="5861">
                  <c:v/>
                </c:pt>
                <c:pt idx="5862">
                  <c:v/>
                </c:pt>
                <c:pt idx="5863">
                  <c:v/>
                </c:pt>
                <c:pt idx="5864">
                  <c:v/>
                </c:pt>
                <c:pt idx="5865">
                  <c:v/>
                </c:pt>
                <c:pt idx="5866">
                  <c:v/>
                </c:pt>
                <c:pt idx="5867">
                  <c:v/>
                </c:pt>
                <c:pt idx="5868">
                  <c:v/>
                </c:pt>
                <c:pt idx="5869">
                  <c:v/>
                </c:pt>
                <c:pt idx="5870">
                  <c:v/>
                </c:pt>
                <c:pt idx="5871">
                  <c:v/>
                </c:pt>
                <c:pt idx="5872">
                  <c:v/>
                </c:pt>
                <c:pt idx="5873">
                  <c:v/>
                </c:pt>
                <c:pt idx="5874">
                  <c:v/>
                </c:pt>
                <c:pt idx="5875">
                  <c:v/>
                </c:pt>
                <c:pt idx="5876">
                  <c:v/>
                </c:pt>
                <c:pt idx="5877">
                  <c:v/>
                </c:pt>
                <c:pt idx="5878">
                  <c:v/>
                </c:pt>
                <c:pt idx="5879">
                  <c:v/>
                </c:pt>
                <c:pt idx="5880">
                  <c:v/>
                </c:pt>
                <c:pt idx="5881">
                  <c:v/>
                </c:pt>
                <c:pt idx="5882">
                  <c:v/>
                </c:pt>
                <c:pt idx="5883">
                  <c:v/>
                </c:pt>
                <c:pt idx="5884">
                  <c:v/>
                </c:pt>
                <c:pt idx="5885">
                  <c:v/>
                </c:pt>
                <c:pt idx="5886">
                  <c:v/>
                </c:pt>
                <c:pt idx="5887">
                  <c:v/>
                </c:pt>
                <c:pt idx="5888">
                  <c:v/>
                </c:pt>
                <c:pt idx="5889">
                  <c:v/>
                </c:pt>
                <c:pt idx="5890">
                  <c:v/>
                </c:pt>
                <c:pt idx="5891">
                  <c:v/>
                </c:pt>
                <c:pt idx="5892">
                  <c:v/>
                </c:pt>
                <c:pt idx="5893">
                  <c:v/>
                </c:pt>
                <c:pt idx="5894">
                  <c:v/>
                </c:pt>
                <c:pt idx="5895">
                  <c:v/>
                </c:pt>
                <c:pt idx="5896">
                  <c:v/>
                </c:pt>
                <c:pt idx="5897">
                  <c:v/>
                </c:pt>
                <c:pt idx="5898">
                  <c:v/>
                </c:pt>
                <c:pt idx="5899">
                  <c:v/>
                </c:pt>
                <c:pt idx="5900">
                  <c:v/>
                </c:pt>
                <c:pt idx="5901">
                  <c:v/>
                </c:pt>
                <c:pt idx="5902">
                  <c:v/>
                </c:pt>
                <c:pt idx="5903">
                  <c:v/>
                </c:pt>
                <c:pt idx="5904">
                  <c:v/>
                </c:pt>
                <c:pt idx="5905">
                  <c:v/>
                </c:pt>
                <c:pt idx="5906">
                  <c:v/>
                </c:pt>
                <c:pt idx="5907">
                  <c:v/>
                </c:pt>
                <c:pt idx="5908">
                  <c:v/>
                </c:pt>
                <c:pt idx="5909">
                  <c:v/>
                </c:pt>
                <c:pt idx="5910">
                  <c:v/>
                </c:pt>
                <c:pt idx="5911">
                  <c:v/>
                </c:pt>
                <c:pt idx="5912">
                  <c:v/>
                </c:pt>
                <c:pt idx="5913">
                  <c:v/>
                </c:pt>
                <c:pt idx="5914">
                  <c:v/>
                </c:pt>
                <c:pt idx="5915">
                  <c:v/>
                </c:pt>
                <c:pt idx="5916">
                  <c:v/>
                </c:pt>
                <c:pt idx="5917">
                  <c:v/>
                </c:pt>
                <c:pt idx="5918">
                  <c:v/>
                </c:pt>
                <c:pt idx="5919">
                  <c:v/>
                </c:pt>
                <c:pt idx="5920">
                  <c:v/>
                </c:pt>
                <c:pt idx="5921">
                  <c:v/>
                </c:pt>
                <c:pt idx="5922">
                  <c:v/>
                </c:pt>
                <c:pt idx="5923">
                  <c:v/>
                </c:pt>
                <c:pt idx="5924">
                  <c:v/>
                </c:pt>
                <c:pt idx="5925">
                  <c:v/>
                </c:pt>
                <c:pt idx="5926">
                  <c:v/>
                </c:pt>
                <c:pt idx="5927">
                  <c:v/>
                </c:pt>
                <c:pt idx="5928">
                  <c:v/>
                </c:pt>
                <c:pt idx="5929">
                  <c:v/>
                </c:pt>
                <c:pt idx="5930">
                  <c:v/>
                </c:pt>
                <c:pt idx="5931">
                  <c:v/>
                </c:pt>
                <c:pt idx="5932">
                  <c:v/>
                </c:pt>
                <c:pt idx="5933">
                  <c:v/>
                </c:pt>
                <c:pt idx="5934">
                  <c:v/>
                </c:pt>
                <c:pt idx="5935">
                  <c:v/>
                </c:pt>
                <c:pt idx="5936">
                  <c:v/>
                </c:pt>
                <c:pt idx="5937">
                  <c:v/>
                </c:pt>
                <c:pt idx="5938">
                  <c:v/>
                </c:pt>
                <c:pt idx="5939">
                  <c:v/>
                </c:pt>
                <c:pt idx="5940">
                  <c:v/>
                </c:pt>
                <c:pt idx="5941">
                  <c:v/>
                </c:pt>
                <c:pt idx="5942">
                  <c:v/>
                </c:pt>
                <c:pt idx="5943">
                  <c:v/>
                </c:pt>
                <c:pt idx="5944">
                  <c:v/>
                </c:pt>
                <c:pt idx="5945">
                  <c:v/>
                </c:pt>
                <c:pt idx="5946">
                  <c:v/>
                </c:pt>
                <c:pt idx="5947">
                  <c:v/>
                </c:pt>
                <c:pt idx="5948">
                  <c:v/>
                </c:pt>
                <c:pt idx="5949">
                  <c:v/>
                </c:pt>
                <c:pt idx="5950">
                  <c:v/>
                </c:pt>
                <c:pt idx="5951">
                  <c:v/>
                </c:pt>
                <c:pt idx="5952">
                  <c:v/>
                </c:pt>
                <c:pt idx="5953">
                  <c:v/>
                </c:pt>
                <c:pt idx="5954">
                  <c:v/>
                </c:pt>
                <c:pt idx="5955">
                  <c:v/>
                </c:pt>
                <c:pt idx="5956">
                  <c:v/>
                </c:pt>
                <c:pt idx="5957">
                  <c:v/>
                </c:pt>
                <c:pt idx="5958">
                  <c:v/>
                </c:pt>
                <c:pt idx="5959">
                  <c:v/>
                </c:pt>
                <c:pt idx="5960">
                  <c:v/>
                </c:pt>
                <c:pt idx="5961">
                  <c:v/>
                </c:pt>
                <c:pt idx="5962">
                  <c:v/>
                </c:pt>
                <c:pt idx="5963">
                  <c:v/>
                </c:pt>
                <c:pt idx="5964">
                  <c:v/>
                </c:pt>
                <c:pt idx="5965">
                  <c:v/>
                </c:pt>
                <c:pt idx="5966">
                  <c:v/>
                </c:pt>
                <c:pt idx="5967">
                  <c:v/>
                </c:pt>
                <c:pt idx="5968">
                  <c:v/>
                </c:pt>
                <c:pt idx="5969">
                  <c:v/>
                </c:pt>
                <c:pt idx="5970">
                  <c:v/>
                </c:pt>
                <c:pt idx="5971">
                  <c:v/>
                </c:pt>
                <c:pt idx="5972">
                  <c:v/>
                </c:pt>
                <c:pt idx="5973">
                  <c:v/>
                </c:pt>
                <c:pt idx="5974">
                  <c:v/>
                </c:pt>
                <c:pt idx="5975">
                  <c:v/>
                </c:pt>
                <c:pt idx="5976">
                  <c:v/>
                </c:pt>
                <c:pt idx="5977">
                  <c:v/>
                </c:pt>
                <c:pt idx="5978">
                  <c:v/>
                </c:pt>
                <c:pt idx="5979">
                  <c:v/>
                </c:pt>
                <c:pt idx="5980">
                  <c:v/>
                </c:pt>
                <c:pt idx="5981">
                  <c:v/>
                </c:pt>
                <c:pt idx="5982">
                  <c:v/>
                </c:pt>
                <c:pt idx="5983">
                  <c:v/>
                </c:pt>
                <c:pt idx="5984">
                  <c:v/>
                </c:pt>
                <c:pt idx="5985">
                  <c:v/>
                </c:pt>
                <c:pt idx="5986">
                  <c:v/>
                </c:pt>
                <c:pt idx="5987">
                  <c:v/>
                </c:pt>
                <c:pt idx="5988">
                  <c:v/>
                </c:pt>
                <c:pt idx="5989">
                  <c:v/>
                </c:pt>
                <c:pt idx="5990">
                  <c:v/>
                </c:pt>
                <c:pt idx="5991">
                  <c:v/>
                </c:pt>
                <c:pt idx="5992">
                  <c:v/>
                </c:pt>
                <c:pt idx="5993">
                  <c:v/>
                </c:pt>
                <c:pt idx="5994">
                  <c:v/>
                </c:pt>
                <c:pt idx="5995">
                  <c:v/>
                </c:pt>
                <c:pt idx="5996">
                  <c:v/>
                </c:pt>
                <c:pt idx="5997">
                  <c:v/>
                </c:pt>
                <c:pt idx="5998">
                  <c:v/>
                </c:pt>
                <c:pt idx="5999">
                  <c:v/>
                </c:pt>
                <c:pt idx="6000">
                  <c:v>104,29</c:v>
                </c:pt>
                <c:pt idx="6001">
                  <c:v>105,35</c:v>
                </c:pt>
                <c:pt idx="6002">
                  <c:v>104,40</c:v>
                </c:pt>
                <c:pt idx="6003">
                  <c:v>104,32</c:v>
                </c:pt>
                <c:pt idx="6004">
                  <c:v>66,93</c:v>
                </c:pt>
                <c:pt idx="6005">
                  <c:v>105,30</c:v>
                </c:pt>
                <c:pt idx="6006">
                  <c:v>104,35</c:v>
                </c:pt>
                <c:pt idx="6007">
                  <c:v>104,52</c:v>
                </c:pt>
                <c:pt idx="6008">
                  <c:v>104,29</c:v>
                </c:pt>
                <c:pt idx="6009">
                  <c:v>104,34</c:v>
                </c:pt>
                <c:pt idx="6010">
                  <c:v>66,95</c:v>
                </c:pt>
                <c:pt idx="6011">
                  <c:v>104,30</c:v>
                </c:pt>
                <c:pt idx="6012">
                  <c:v>104,26</c:v>
                </c:pt>
                <c:pt idx="6013">
                  <c:v>50,18</c:v>
                </c:pt>
                <c:pt idx="6014">
                  <c:v>104,36</c:v>
                </c:pt>
                <c:pt idx="6015">
                  <c:v>104,29</c:v>
                </c:pt>
                <c:pt idx="6016">
                  <c:v>104,31</c:v>
                </c:pt>
                <c:pt idx="6017">
                  <c:v>33,58</c:v>
                </c:pt>
                <c:pt idx="6018">
                  <c:v>104,37</c:v>
                </c:pt>
                <c:pt idx="6019">
                  <c:v>104,31</c:v>
                </c:pt>
                <c:pt idx="6020">
                  <c:v>104,29</c:v>
                </c:pt>
                <c:pt idx="6021">
                  <c:v>66,92</c:v>
                </c:pt>
                <c:pt idx="6022">
                  <c:v>66,91</c:v>
                </c:pt>
                <c:pt idx="6023">
                  <c:v>66,92</c:v>
                </c:pt>
                <c:pt idx="6024">
                  <c:v>66,89</c:v>
                </c:pt>
                <c:pt idx="6025">
                  <c:v>104,28</c:v>
                </c:pt>
                <c:pt idx="6026">
                  <c:v>104,66</c:v>
                </c:pt>
                <c:pt idx="6027">
                  <c:v>104,32</c:v>
                </c:pt>
                <c:pt idx="6028">
                  <c:v>105,33</c:v>
                </c:pt>
                <c:pt idx="6029">
                  <c:v>105,26</c:v>
                </c:pt>
                <c:pt idx="6030">
                  <c:v>105,26</c:v>
                </c:pt>
                <c:pt idx="6031">
                  <c:v>66,90</c:v>
                </c:pt>
                <c:pt idx="6032">
                  <c:v>104,34</c:v>
                </c:pt>
                <c:pt idx="6033">
                  <c:v>33,57</c:v>
                </c:pt>
                <c:pt idx="6034">
                  <c:v>33,56</c:v>
                </c:pt>
                <c:pt idx="6035">
                  <c:v>105,25</c:v>
                </c:pt>
                <c:pt idx="6036">
                  <c:v>104,62</c:v>
                </c:pt>
                <c:pt idx="6037">
                  <c:v>104,41</c:v>
                </c:pt>
                <c:pt idx="6038">
                  <c:v>66,97</c:v>
                </c:pt>
                <c:pt idx="6039">
                  <c:v>33,54</c:v>
                </c:pt>
                <c:pt idx="6040">
                  <c:v>104,31</c:v>
                </c:pt>
                <c:pt idx="6041">
                  <c:v>33,57</c:v>
                </c:pt>
                <c:pt idx="6042">
                  <c:v>104,29</c:v>
                </c:pt>
                <c:pt idx="6043">
                  <c:v>75,25</c:v>
                </c:pt>
                <c:pt idx="6044">
                  <c:v>33,53</c:v>
                </c:pt>
                <c:pt idx="6045">
                  <c:v>50,25</c:v>
                </c:pt>
                <c:pt idx="6046">
                  <c:v>33,55</c:v>
                </c:pt>
                <c:pt idx="6047">
                  <c:v>50,20</c:v>
                </c:pt>
                <c:pt idx="6048">
                  <c:v>75,26</c:v>
                </c:pt>
                <c:pt idx="6049">
                  <c:v>75,21</c:v>
                </c:pt>
                <c:pt idx="6050">
                  <c:v>0,19</c:v>
                </c:pt>
                <c:pt idx="6051">
                  <c:v>0,22</c:v>
                </c:pt>
                <c:pt idx="6052">
                  <c:v>66,93</c:v>
                </c:pt>
                <c:pt idx="6053">
                  <c:v>0,14</c:v>
                </c:pt>
                <c:pt idx="6054">
                  <c:v>66,90</c:v>
                </c:pt>
                <c:pt idx="6055">
                  <c:v>0,19</c:v>
                </c:pt>
                <c:pt idx="6056">
                  <c:v>104,29</c:v>
                </c:pt>
                <c:pt idx="6057">
                  <c:v>66,95</c:v>
                </c:pt>
                <c:pt idx="6058">
                  <c:v>33,53</c:v>
                </c:pt>
                <c:pt idx="6059">
                  <c:v>66,94</c:v>
                </c:pt>
                <c:pt idx="6060">
                  <c:v>33,58</c:v>
                </c:pt>
                <c:pt idx="6061">
                  <c:v>66,94</c:v>
                </c:pt>
                <c:pt idx="6062">
                  <c:v>66,95</c:v>
                </c:pt>
                <c:pt idx="6063">
                  <c:v>50,19</c:v>
                </c:pt>
                <c:pt idx="6064">
                  <c:v>25,17</c:v>
                </c:pt>
                <c:pt idx="6065">
                  <c:v>33,45</c:v>
                </c:pt>
                <c:pt idx="6066">
                  <c:v>66,91</c:v>
                </c:pt>
                <c:pt idx="6067">
                  <c:v>50,15</c:v>
                </c:pt>
                <c:pt idx="6068">
                  <c:v>50,17</c:v>
                </c:pt>
                <c:pt idx="6069">
                  <c:v>50,25</c:v>
                </c:pt>
                <c:pt idx="6070">
                  <c:v>66,94</c:v>
                </c:pt>
                <c:pt idx="6071">
                  <c:v>33,55</c:v>
                </c:pt>
                <c:pt idx="6072">
                  <c:v>75,20</c:v>
                </c:pt>
                <c:pt idx="6073">
                  <c:v>0,20</c:v>
                </c:pt>
                <c:pt idx="6074">
                  <c:v>0,00</c:v>
                </c:pt>
                <c:pt idx="6075">
                  <c:v>33,49</c:v>
                </c:pt>
                <c:pt idx="6076">
                  <c:v>66,93</c:v>
                </c:pt>
                <c:pt idx="6077">
                  <c:v>33,58</c:v>
                </c:pt>
                <c:pt idx="6078">
                  <c:v>66,92</c:v>
                </c:pt>
                <c:pt idx="6079">
                  <c:v>25,18</c:v>
                </c:pt>
                <c:pt idx="6080">
                  <c:v>0,00</c:v>
                </c:pt>
                <c:pt idx="6081">
                  <c:v>104,28</c:v>
                </c:pt>
                <c:pt idx="6082">
                  <c:v>0,00</c:v>
                </c:pt>
                <c:pt idx="6083">
                  <c:v>104,31</c:v>
                </c:pt>
                <c:pt idx="6084">
                  <c:v>0,00</c:v>
                </c:pt>
                <c:pt idx="6085">
                  <c:v>0,15</c:v>
                </c:pt>
                <c:pt idx="6086">
                  <c:v>66,97</c:v>
                </c:pt>
                <c:pt idx="6087">
                  <c:v>66,96</c:v>
                </c:pt>
                <c:pt idx="6088">
                  <c:v>33,59</c:v>
                </c:pt>
                <c:pt idx="6089">
                  <c:v>33,59</c:v>
                </c:pt>
                <c:pt idx="6090">
                  <c:v>0,19</c:v>
                </c:pt>
                <c:pt idx="6091">
                  <c:v>66,96</c:v>
                </c:pt>
                <c:pt idx="6092">
                  <c:v>50,21</c:v>
                </c:pt>
                <c:pt idx="6093">
                  <c:v>66,92</c:v>
                </c:pt>
                <c:pt idx="6094">
                  <c:v>33,54</c:v>
                </c:pt>
                <c:pt idx="6095">
                  <c:v>33,44</c:v>
                </c:pt>
                <c:pt idx="6096">
                  <c:v>75,22</c:v>
                </c:pt>
                <c:pt idx="6097">
                  <c:v>33,58</c:v>
                </c:pt>
                <c:pt idx="6098">
                  <c:v>25,15</c:v>
                </c:pt>
                <c:pt idx="6099">
                  <c:v>25,16</c:v>
                </c:pt>
                <c:pt idx="6100">
                  <c:v>33,55</c:v>
                </c:pt>
                <c:pt idx="6101">
                  <c:v>0,18</c:v>
                </c:pt>
                <c:pt idx="6102">
                  <c:v>66,92</c:v>
                </c:pt>
                <c:pt idx="6103">
                  <c:v>33,56</c:v>
                </c:pt>
                <c:pt idx="6104">
                  <c:v>33,55</c:v>
                </c:pt>
                <c:pt idx="6105">
                  <c:v>0,19</c:v>
                </c:pt>
                <c:pt idx="6106">
                  <c:v>75,22</c:v>
                </c:pt>
                <c:pt idx="6107">
                  <c:v>0,11</c:v>
                </c:pt>
                <c:pt idx="6108">
                  <c:v>0,19</c:v>
                </c:pt>
                <c:pt idx="6109">
                  <c:v>0,21</c:v>
                </c:pt>
                <c:pt idx="6110">
                  <c:v>33,56</c:v>
                </c:pt>
                <c:pt idx="6111">
                  <c:v>0,21</c:v>
                </c:pt>
                <c:pt idx="6112">
                  <c:v>33,54</c:v>
                </c:pt>
                <c:pt idx="6113">
                  <c:v>33,58</c:v>
                </c:pt>
                <c:pt idx="6114">
                  <c:v>33,56</c:v>
                </c:pt>
                <c:pt idx="6115">
                  <c:v>0,19</c:v>
                </c:pt>
                <c:pt idx="6116">
                  <c:v>0,17</c:v>
                </c:pt>
                <c:pt idx="6117">
                  <c:v>0,05</c:v>
                </c:pt>
                <c:pt idx="6118">
                  <c:v>0,20</c:v>
                </c:pt>
                <c:pt idx="6119">
                  <c:v>0,00</c:v>
                </c:pt>
                <c:pt idx="6120">
                  <c:v>66,94</c:v>
                </c:pt>
                <c:pt idx="6121">
                  <c:v>0,00</c:v>
                </c:pt>
                <c:pt idx="6122">
                  <c:v>25,17</c:v>
                </c:pt>
                <c:pt idx="6123">
                  <c:v>0,14</c:v>
                </c:pt>
                <c:pt idx="6124">
                  <c:v>33,53</c:v>
                </c:pt>
                <c:pt idx="6125">
                  <c:v>0,15</c:v>
                </c:pt>
                <c:pt idx="6126">
                  <c:v>0,00</c:v>
                </c:pt>
                <c:pt idx="6127">
                  <c:v>0,20</c:v>
                </c:pt>
                <c:pt idx="6128">
                  <c:v>0,07</c:v>
                </c:pt>
                <c:pt idx="6129">
                  <c:v>0,20</c:v>
                </c:pt>
                <c:pt idx="6130">
                  <c:v>33,56</c:v>
                </c:pt>
                <c:pt idx="6131">
                  <c:v>0,24</c:v>
                </c:pt>
                <c:pt idx="6132">
                  <c:v>0,00</c:v>
                </c:pt>
                <c:pt idx="6133">
                  <c:v>25,15</c:v>
                </c:pt>
                <c:pt idx="6134">
                  <c:v>0,21</c:v>
                </c:pt>
                <c:pt idx="6135">
                  <c:v>0,18</c:v>
                </c:pt>
                <c:pt idx="6136">
                  <c:v>0,16</c:v>
                </c:pt>
                <c:pt idx="6137">
                  <c:v>0,19</c:v>
                </c:pt>
                <c:pt idx="6138">
                  <c:v>0,07</c:v>
                </c:pt>
                <c:pt idx="6139">
                  <c:v>0,00</c:v>
                </c:pt>
                <c:pt idx="6140">
                  <c:v>0,17</c:v>
                </c:pt>
                <c:pt idx="6141">
                  <c:v>0,00</c:v>
                </c:pt>
                <c:pt idx="6142">
                  <c:v>0,00</c:v>
                </c:pt>
                <c:pt idx="6143">
                  <c:v>0,00</c:v>
                </c:pt>
                <c:pt idx="6144">
                  <c:v>0,00</c:v>
                </c:pt>
                <c:pt idx="6145">
                  <c:v>0,00</c:v>
                </c:pt>
                <c:pt idx="6146">
                  <c:v>0,00</c:v>
                </c:pt>
                <c:pt idx="6147">
                  <c:v/>
                </c:pt>
                <c:pt idx="6148">
                  <c:v/>
                </c:pt>
                <c:pt idx="6149">
                  <c:v/>
                </c:pt>
                <c:pt idx="6150">
                  <c:v/>
                </c:pt>
                <c:pt idx="6151">
                  <c:v/>
                </c:pt>
                <c:pt idx="6152">
                  <c:v/>
                </c:pt>
                <c:pt idx="6153">
                  <c:v/>
                </c:pt>
                <c:pt idx="6154">
                  <c:v/>
                </c:pt>
                <c:pt idx="6155">
                  <c:v/>
                </c:pt>
                <c:pt idx="6156">
                  <c:v/>
                </c:pt>
                <c:pt idx="6157">
                  <c:v/>
                </c:pt>
                <c:pt idx="6158">
                  <c:v/>
                </c:pt>
                <c:pt idx="6159">
                  <c:v/>
                </c:pt>
                <c:pt idx="6160">
                  <c:v/>
                </c:pt>
                <c:pt idx="6161">
                  <c:v/>
                </c:pt>
                <c:pt idx="6162">
                  <c:v/>
                </c:pt>
                <c:pt idx="6163">
                  <c:v/>
                </c:pt>
                <c:pt idx="6164">
                  <c:v/>
                </c:pt>
                <c:pt idx="6165">
                  <c:v/>
                </c:pt>
                <c:pt idx="6166">
                  <c:v/>
                </c:pt>
                <c:pt idx="6167">
                  <c:v/>
                </c:pt>
                <c:pt idx="6168">
                  <c:v/>
                </c:pt>
                <c:pt idx="6169">
                  <c:v/>
                </c:pt>
                <c:pt idx="6170">
                  <c:v/>
                </c:pt>
                <c:pt idx="6171">
                  <c:v/>
                </c:pt>
                <c:pt idx="6172">
                  <c:v/>
                </c:pt>
                <c:pt idx="6173">
                  <c:v/>
                </c:pt>
                <c:pt idx="6174">
                  <c:v/>
                </c:pt>
                <c:pt idx="6175">
                  <c:v/>
                </c:pt>
                <c:pt idx="6176">
                  <c:v/>
                </c:pt>
                <c:pt idx="6177">
                  <c:v/>
                </c:pt>
                <c:pt idx="6178">
                  <c:v/>
                </c:pt>
                <c:pt idx="6179">
                  <c:v/>
                </c:pt>
                <c:pt idx="6180">
                  <c:v/>
                </c:pt>
                <c:pt idx="6181">
                  <c:v/>
                </c:pt>
                <c:pt idx="6182">
                  <c:v/>
                </c:pt>
                <c:pt idx="6183">
                  <c:v/>
                </c:pt>
                <c:pt idx="6184">
                  <c:v/>
                </c:pt>
                <c:pt idx="6185">
                  <c:v/>
                </c:pt>
                <c:pt idx="6186">
                  <c:v/>
                </c:pt>
                <c:pt idx="6187">
                  <c:v/>
                </c:pt>
                <c:pt idx="6188">
                  <c:v/>
                </c:pt>
                <c:pt idx="6189">
                  <c:v/>
                </c:pt>
                <c:pt idx="6190">
                  <c:v/>
                </c:pt>
                <c:pt idx="6191">
                  <c:v/>
                </c:pt>
                <c:pt idx="6192">
                  <c:v/>
                </c:pt>
                <c:pt idx="6193">
                  <c:v/>
                </c:pt>
                <c:pt idx="6194">
                  <c:v/>
                </c:pt>
                <c:pt idx="6195">
                  <c:v/>
                </c:pt>
                <c:pt idx="6196">
                  <c:v/>
                </c:pt>
                <c:pt idx="6197">
                  <c:v/>
                </c:pt>
                <c:pt idx="6198">
                  <c:v/>
                </c:pt>
                <c:pt idx="6199">
                  <c:v/>
                </c:pt>
                <c:pt idx="6200">
                  <c:v/>
                </c:pt>
                <c:pt idx="6201">
                  <c:v/>
                </c:pt>
                <c:pt idx="6202">
                  <c:v/>
                </c:pt>
                <c:pt idx="6203">
                  <c:v/>
                </c:pt>
                <c:pt idx="6204">
                  <c:v/>
                </c:pt>
                <c:pt idx="6205">
                  <c:v/>
                </c:pt>
                <c:pt idx="6206">
                  <c:v/>
                </c:pt>
                <c:pt idx="6207">
                  <c:v/>
                </c:pt>
                <c:pt idx="6208">
                  <c:v/>
                </c:pt>
                <c:pt idx="6209">
                  <c:v/>
                </c:pt>
                <c:pt idx="6210">
                  <c:v/>
                </c:pt>
                <c:pt idx="6211">
                  <c:v/>
                </c:pt>
                <c:pt idx="6212">
                  <c:v/>
                </c:pt>
                <c:pt idx="6213">
                  <c:v/>
                </c:pt>
                <c:pt idx="6214">
                  <c:v/>
                </c:pt>
                <c:pt idx="6215">
                  <c:v/>
                </c:pt>
                <c:pt idx="6216">
                  <c:v/>
                </c:pt>
                <c:pt idx="6217">
                  <c:v/>
                </c:pt>
                <c:pt idx="6218">
                  <c:v/>
                </c:pt>
                <c:pt idx="6219">
                  <c:v/>
                </c:pt>
                <c:pt idx="6220">
                  <c:v/>
                </c:pt>
                <c:pt idx="6221">
                  <c:v/>
                </c:pt>
                <c:pt idx="6222">
                  <c:v/>
                </c:pt>
                <c:pt idx="6223">
                  <c:v/>
                </c:pt>
                <c:pt idx="6224">
                  <c:v/>
                </c:pt>
                <c:pt idx="6225">
                  <c:v/>
                </c:pt>
                <c:pt idx="6226">
                  <c:v/>
                </c:pt>
                <c:pt idx="6227">
                  <c:v/>
                </c:pt>
                <c:pt idx="6228">
                  <c:v/>
                </c:pt>
                <c:pt idx="6229">
                  <c:v/>
                </c:pt>
                <c:pt idx="6230">
                  <c:v/>
                </c:pt>
                <c:pt idx="6231">
                  <c:v/>
                </c:pt>
                <c:pt idx="6232">
                  <c:v/>
                </c:pt>
                <c:pt idx="6233">
                  <c:v/>
                </c:pt>
                <c:pt idx="6234">
                  <c:v/>
                </c:pt>
                <c:pt idx="6235">
                  <c:v/>
                </c:pt>
                <c:pt idx="6236">
                  <c:v/>
                </c:pt>
                <c:pt idx="6237">
                  <c:v/>
                </c:pt>
                <c:pt idx="6238">
                  <c:v/>
                </c:pt>
                <c:pt idx="6239">
                  <c:v/>
                </c:pt>
                <c:pt idx="6240">
                  <c:v/>
                </c:pt>
                <c:pt idx="6241">
                  <c:v/>
                </c:pt>
                <c:pt idx="6242">
                  <c:v/>
                </c:pt>
                <c:pt idx="6243">
                  <c:v/>
                </c:pt>
                <c:pt idx="6244">
                  <c:v/>
                </c:pt>
                <c:pt idx="6245">
                  <c:v/>
                </c:pt>
                <c:pt idx="6246">
                  <c:v/>
                </c:pt>
                <c:pt idx="6247">
                  <c:v/>
                </c:pt>
                <c:pt idx="6248">
                  <c:v/>
                </c:pt>
                <c:pt idx="6249">
                  <c:v/>
                </c:pt>
                <c:pt idx="6250">
                  <c:v/>
                </c:pt>
                <c:pt idx="6251">
                  <c:v/>
                </c:pt>
                <c:pt idx="6252">
                  <c:v/>
                </c:pt>
                <c:pt idx="6253">
                  <c:v/>
                </c:pt>
                <c:pt idx="6254">
                  <c:v/>
                </c:pt>
                <c:pt idx="6255">
                  <c:v/>
                </c:pt>
                <c:pt idx="6256">
                  <c:v/>
                </c:pt>
                <c:pt idx="6257">
                  <c:v/>
                </c:pt>
                <c:pt idx="6258">
                  <c:v/>
                </c:pt>
                <c:pt idx="6259">
                  <c:v/>
                </c:pt>
                <c:pt idx="6260">
                  <c:v/>
                </c:pt>
                <c:pt idx="6261">
                  <c:v/>
                </c:pt>
                <c:pt idx="6262">
                  <c:v/>
                </c:pt>
                <c:pt idx="6263">
                  <c:v/>
                </c:pt>
                <c:pt idx="6264">
                  <c:v/>
                </c:pt>
                <c:pt idx="6265">
                  <c:v/>
                </c:pt>
                <c:pt idx="6266">
                  <c:v/>
                </c:pt>
                <c:pt idx="6267">
                  <c:v/>
                </c:pt>
                <c:pt idx="6268">
                  <c:v/>
                </c:pt>
                <c:pt idx="6269">
                  <c:v/>
                </c:pt>
                <c:pt idx="6270">
                  <c:v/>
                </c:pt>
                <c:pt idx="6271">
                  <c:v/>
                </c:pt>
                <c:pt idx="6272">
                  <c:v/>
                </c:pt>
                <c:pt idx="6273">
                  <c:v/>
                </c:pt>
                <c:pt idx="6274">
                  <c:v/>
                </c:pt>
                <c:pt idx="6275">
                  <c:v/>
                </c:pt>
                <c:pt idx="6276">
                  <c:v/>
                </c:pt>
                <c:pt idx="6277">
                  <c:v/>
                </c:pt>
                <c:pt idx="6278">
                  <c:v/>
                </c:pt>
                <c:pt idx="6279">
                  <c:v/>
                </c:pt>
                <c:pt idx="6280">
                  <c:v/>
                </c:pt>
                <c:pt idx="6281">
                  <c:v/>
                </c:pt>
                <c:pt idx="6282">
                  <c:v/>
                </c:pt>
                <c:pt idx="6283">
                  <c:v/>
                </c:pt>
                <c:pt idx="6284">
                  <c:v/>
                </c:pt>
                <c:pt idx="6285">
                  <c:v/>
                </c:pt>
                <c:pt idx="6286">
                  <c:v/>
                </c:pt>
                <c:pt idx="6287">
                  <c:v/>
                </c:pt>
                <c:pt idx="6288">
                  <c:v/>
                </c:pt>
                <c:pt idx="6289">
                  <c:v/>
                </c:pt>
                <c:pt idx="6290">
                  <c:v/>
                </c:pt>
                <c:pt idx="6291">
                  <c:v/>
                </c:pt>
                <c:pt idx="6292">
                  <c:v/>
                </c:pt>
                <c:pt idx="6293">
                  <c:v/>
                </c:pt>
                <c:pt idx="6294">
                  <c:v/>
                </c:pt>
                <c:pt idx="6295">
                  <c:v/>
                </c:pt>
                <c:pt idx="6296">
                  <c:v/>
                </c:pt>
                <c:pt idx="6297">
                  <c:v/>
                </c:pt>
                <c:pt idx="6298">
                  <c:v/>
                </c:pt>
                <c:pt idx="6299">
                  <c:v/>
                </c:pt>
                <c:pt idx="6300">
                  <c:v/>
                </c:pt>
                <c:pt idx="6301">
                  <c:v/>
                </c:pt>
                <c:pt idx="6302">
                  <c:v/>
                </c:pt>
                <c:pt idx="6303">
                  <c:v/>
                </c:pt>
                <c:pt idx="6304">
                  <c:v/>
                </c:pt>
                <c:pt idx="6305">
                  <c:v/>
                </c:pt>
                <c:pt idx="6306">
                  <c:v/>
                </c:pt>
                <c:pt idx="6307">
                  <c:v/>
                </c:pt>
                <c:pt idx="6308">
                  <c:v/>
                </c:pt>
                <c:pt idx="6309">
                  <c:v/>
                </c:pt>
                <c:pt idx="6310">
                  <c:v/>
                </c:pt>
                <c:pt idx="6311">
                  <c:v/>
                </c:pt>
                <c:pt idx="6312">
                  <c:v/>
                </c:pt>
                <c:pt idx="6313">
                  <c:v/>
                </c:pt>
                <c:pt idx="6314">
                  <c:v/>
                </c:pt>
                <c:pt idx="6315">
                  <c:v/>
                </c:pt>
                <c:pt idx="6316">
                  <c:v/>
                </c:pt>
                <c:pt idx="6317">
                  <c:v/>
                </c:pt>
                <c:pt idx="6318">
                  <c:v/>
                </c:pt>
                <c:pt idx="6319">
                  <c:v/>
                </c:pt>
                <c:pt idx="6320">
                  <c:v/>
                </c:pt>
                <c:pt idx="6321">
                  <c:v/>
                </c:pt>
                <c:pt idx="6322">
                  <c:v/>
                </c:pt>
                <c:pt idx="6323">
                  <c:v/>
                </c:pt>
                <c:pt idx="6324">
                  <c:v/>
                </c:pt>
                <c:pt idx="6325">
                  <c:v/>
                </c:pt>
                <c:pt idx="6326">
                  <c:v/>
                </c:pt>
                <c:pt idx="6327">
                  <c:v/>
                </c:pt>
                <c:pt idx="6328">
                  <c:v/>
                </c:pt>
                <c:pt idx="6329">
                  <c:v/>
                </c:pt>
                <c:pt idx="6330">
                  <c:v/>
                </c:pt>
                <c:pt idx="6331">
                  <c:v/>
                </c:pt>
                <c:pt idx="6332">
                  <c:v/>
                </c:pt>
                <c:pt idx="6333">
                  <c:v/>
                </c:pt>
                <c:pt idx="6334">
                  <c:v/>
                </c:pt>
                <c:pt idx="6335">
                  <c:v/>
                </c:pt>
                <c:pt idx="6336">
                  <c:v/>
                </c:pt>
                <c:pt idx="6337">
                  <c:v/>
                </c:pt>
                <c:pt idx="6338">
                  <c:v/>
                </c:pt>
                <c:pt idx="6339">
                  <c:v/>
                </c:pt>
                <c:pt idx="6340">
                  <c:v/>
                </c:pt>
                <c:pt idx="6341">
                  <c:v/>
                </c:pt>
                <c:pt idx="6342">
                  <c:v/>
                </c:pt>
                <c:pt idx="6343">
                  <c:v/>
                </c:pt>
                <c:pt idx="6344">
                  <c:v/>
                </c:pt>
                <c:pt idx="6345">
                  <c:v/>
                </c:pt>
                <c:pt idx="6346">
                  <c:v/>
                </c:pt>
                <c:pt idx="6347">
                  <c:v/>
                </c:pt>
                <c:pt idx="6348">
                  <c:v/>
                </c:pt>
                <c:pt idx="6349">
                  <c:v/>
                </c:pt>
                <c:pt idx="6350">
                  <c:v/>
                </c:pt>
                <c:pt idx="6351">
                  <c:v/>
                </c:pt>
                <c:pt idx="6352">
                  <c:v/>
                </c:pt>
                <c:pt idx="6353">
                  <c:v/>
                </c:pt>
                <c:pt idx="6354">
                  <c:v/>
                </c:pt>
                <c:pt idx="6355">
                  <c:v/>
                </c:pt>
                <c:pt idx="6356">
                  <c:v/>
                </c:pt>
                <c:pt idx="6357">
                  <c:v/>
                </c:pt>
                <c:pt idx="6358">
                  <c:v/>
                </c:pt>
                <c:pt idx="6359">
                  <c:v/>
                </c:pt>
                <c:pt idx="6360">
                  <c:v/>
                </c:pt>
                <c:pt idx="6361">
                  <c:v/>
                </c:pt>
                <c:pt idx="6362">
                  <c:v/>
                </c:pt>
                <c:pt idx="6363">
                  <c:v/>
                </c:pt>
                <c:pt idx="6364">
                  <c:v/>
                </c:pt>
                <c:pt idx="6365">
                  <c:v/>
                </c:pt>
                <c:pt idx="6366">
                  <c:v/>
                </c:pt>
                <c:pt idx="6367">
                  <c:v/>
                </c:pt>
                <c:pt idx="6368">
                  <c:v/>
                </c:pt>
                <c:pt idx="6369">
                  <c:v/>
                </c:pt>
                <c:pt idx="6370">
                  <c:v/>
                </c:pt>
                <c:pt idx="6371">
                  <c:v/>
                </c:pt>
                <c:pt idx="6372">
                  <c:v/>
                </c:pt>
                <c:pt idx="6373">
                  <c:v/>
                </c:pt>
                <c:pt idx="6374">
                  <c:v/>
                </c:pt>
                <c:pt idx="6375">
                  <c:v/>
                </c:pt>
                <c:pt idx="6376">
                  <c:v/>
                </c:pt>
                <c:pt idx="6377">
                  <c:v/>
                </c:pt>
                <c:pt idx="6378">
                  <c:v/>
                </c:pt>
                <c:pt idx="6379">
                  <c:v/>
                </c:pt>
                <c:pt idx="6380">
                  <c:v/>
                </c:pt>
                <c:pt idx="6381">
                  <c:v/>
                </c:pt>
                <c:pt idx="6382">
                  <c:v/>
                </c:pt>
                <c:pt idx="6383">
                  <c:v/>
                </c:pt>
                <c:pt idx="6384">
                  <c:v/>
                </c:pt>
                <c:pt idx="6385">
                  <c:v/>
                </c:pt>
                <c:pt idx="6386">
                  <c:v/>
                </c:pt>
                <c:pt idx="6387">
                  <c:v/>
                </c:pt>
                <c:pt idx="6388">
                  <c:v/>
                </c:pt>
                <c:pt idx="6389">
                  <c:v/>
                </c:pt>
                <c:pt idx="6390">
                  <c:v/>
                </c:pt>
                <c:pt idx="6391">
                  <c:v/>
                </c:pt>
                <c:pt idx="6392">
                  <c:v/>
                </c:pt>
                <c:pt idx="6393">
                  <c:v/>
                </c:pt>
                <c:pt idx="6394">
                  <c:v/>
                </c:pt>
                <c:pt idx="6395">
                  <c:v/>
                </c:pt>
                <c:pt idx="6396">
                  <c:v/>
                </c:pt>
                <c:pt idx="6397">
                  <c:v/>
                </c:pt>
                <c:pt idx="6398">
                  <c:v/>
                </c:pt>
                <c:pt idx="6399">
                  <c:v/>
                </c:pt>
                <c:pt idx="6400">
                  <c:v/>
                </c:pt>
                <c:pt idx="6401">
                  <c:v/>
                </c:pt>
                <c:pt idx="6402">
                  <c:v/>
                </c:pt>
                <c:pt idx="6403">
                  <c:v/>
                </c:pt>
                <c:pt idx="6404">
                  <c:v/>
                </c:pt>
                <c:pt idx="6405">
                  <c:v/>
                </c:pt>
                <c:pt idx="6406">
                  <c:v/>
                </c:pt>
                <c:pt idx="6407">
                  <c:v/>
                </c:pt>
                <c:pt idx="6408">
                  <c:v/>
                </c:pt>
                <c:pt idx="6409">
                  <c:v/>
                </c:pt>
                <c:pt idx="6410">
                  <c:v/>
                </c:pt>
                <c:pt idx="6411">
                  <c:v/>
                </c:pt>
                <c:pt idx="6412">
                  <c:v/>
                </c:pt>
                <c:pt idx="6413">
                  <c:v/>
                </c:pt>
                <c:pt idx="6414">
                  <c:v/>
                </c:pt>
                <c:pt idx="6415">
                  <c:v/>
                </c:pt>
                <c:pt idx="6416">
                  <c:v/>
                </c:pt>
                <c:pt idx="6417">
                  <c:v/>
                </c:pt>
                <c:pt idx="6418">
                  <c:v/>
                </c:pt>
                <c:pt idx="6419">
                  <c:v/>
                </c:pt>
                <c:pt idx="6420">
                  <c:v/>
                </c:pt>
                <c:pt idx="6421">
                  <c:v/>
                </c:pt>
                <c:pt idx="6422">
                  <c:v/>
                </c:pt>
                <c:pt idx="6423">
                  <c:v/>
                </c:pt>
                <c:pt idx="6424">
                  <c:v/>
                </c:pt>
                <c:pt idx="6425">
                  <c:v/>
                </c:pt>
                <c:pt idx="6426">
                  <c:v/>
                </c:pt>
                <c:pt idx="6427">
                  <c:v/>
                </c:pt>
                <c:pt idx="6428">
                  <c:v/>
                </c:pt>
                <c:pt idx="6429">
                  <c:v/>
                </c:pt>
                <c:pt idx="6430">
                  <c:v/>
                </c:pt>
                <c:pt idx="6431">
                  <c:v/>
                </c:pt>
                <c:pt idx="6432">
                  <c:v/>
                </c:pt>
                <c:pt idx="6433">
                  <c:v/>
                </c:pt>
                <c:pt idx="6434">
                  <c:v/>
                </c:pt>
                <c:pt idx="6435">
                  <c:v/>
                </c:pt>
                <c:pt idx="6436">
                  <c:v/>
                </c:pt>
                <c:pt idx="6437">
                  <c:v/>
                </c:pt>
                <c:pt idx="6438">
                  <c:v/>
                </c:pt>
                <c:pt idx="6439">
                  <c:v/>
                </c:pt>
                <c:pt idx="6440">
                  <c:v/>
                </c:pt>
                <c:pt idx="6441">
                  <c:v/>
                </c:pt>
                <c:pt idx="6442">
                  <c:v/>
                </c:pt>
                <c:pt idx="6443">
                  <c:v/>
                </c:pt>
                <c:pt idx="6444">
                  <c:v/>
                </c:pt>
                <c:pt idx="6445">
                  <c:v/>
                </c:pt>
                <c:pt idx="6446">
                  <c:v/>
                </c:pt>
                <c:pt idx="6447">
                  <c:v/>
                </c:pt>
                <c:pt idx="6448">
                  <c:v/>
                </c:pt>
                <c:pt idx="6449">
                  <c:v/>
                </c:pt>
                <c:pt idx="6450">
                  <c:v/>
                </c:pt>
                <c:pt idx="6451">
                  <c:v/>
                </c:pt>
                <c:pt idx="6452">
                  <c:v/>
                </c:pt>
                <c:pt idx="6453">
                  <c:v/>
                </c:pt>
                <c:pt idx="6454">
                  <c:v/>
                </c:pt>
                <c:pt idx="6455">
                  <c:v/>
                </c:pt>
                <c:pt idx="6456">
                  <c:v/>
                </c:pt>
                <c:pt idx="6457">
                  <c:v/>
                </c:pt>
                <c:pt idx="6458">
                  <c:v/>
                </c:pt>
                <c:pt idx="6459">
                  <c:v/>
                </c:pt>
                <c:pt idx="6460">
                  <c:v/>
                </c:pt>
                <c:pt idx="6461">
                  <c:v/>
                </c:pt>
                <c:pt idx="6462">
                  <c:v/>
                </c:pt>
                <c:pt idx="6463">
                  <c:v/>
                </c:pt>
                <c:pt idx="6464">
                  <c:v/>
                </c:pt>
                <c:pt idx="6465">
                  <c:v/>
                </c:pt>
                <c:pt idx="6466">
                  <c:v/>
                </c:pt>
                <c:pt idx="6467">
                  <c:v/>
                </c:pt>
                <c:pt idx="6468">
                  <c:v/>
                </c:pt>
                <c:pt idx="6469">
                  <c:v/>
                </c:pt>
                <c:pt idx="6470">
                  <c:v/>
                </c:pt>
                <c:pt idx="6471">
                  <c:v/>
                </c:pt>
                <c:pt idx="6472">
                  <c:v/>
                </c:pt>
                <c:pt idx="6473">
                  <c:v/>
                </c:pt>
                <c:pt idx="6474">
                  <c:v/>
                </c:pt>
                <c:pt idx="6475">
                  <c:v/>
                </c:pt>
                <c:pt idx="6476">
                  <c:v/>
                </c:pt>
                <c:pt idx="6477">
                  <c:v/>
                </c:pt>
                <c:pt idx="6478">
                  <c:v/>
                </c:pt>
                <c:pt idx="6479">
                  <c:v/>
                </c:pt>
                <c:pt idx="6480">
                  <c:v/>
                </c:pt>
                <c:pt idx="6481">
                  <c:v/>
                </c:pt>
                <c:pt idx="6482">
                  <c:v/>
                </c:pt>
                <c:pt idx="6483">
                  <c:v/>
                </c:pt>
                <c:pt idx="6484">
                  <c:v/>
                </c:pt>
                <c:pt idx="6485">
                  <c:v/>
                </c:pt>
                <c:pt idx="6486">
                  <c:v/>
                </c:pt>
                <c:pt idx="6487">
                  <c:v/>
                </c:pt>
                <c:pt idx="6488">
                  <c:v/>
                </c:pt>
                <c:pt idx="6489">
                  <c:v/>
                </c:pt>
                <c:pt idx="6490">
                  <c:v/>
                </c:pt>
                <c:pt idx="6491">
                  <c:v/>
                </c:pt>
                <c:pt idx="6492">
                  <c:v/>
                </c:pt>
                <c:pt idx="6493">
                  <c:v/>
                </c:pt>
                <c:pt idx="6494">
                  <c:v/>
                </c:pt>
                <c:pt idx="6495">
                  <c:v/>
                </c:pt>
                <c:pt idx="6496">
                  <c:v/>
                </c:pt>
                <c:pt idx="6497">
                  <c:v/>
                </c:pt>
                <c:pt idx="6498">
                  <c:v/>
                </c:pt>
                <c:pt idx="6499">
                  <c:v/>
                </c:pt>
                <c:pt idx="6500">
                  <c:v/>
                </c:pt>
                <c:pt idx="6501">
                  <c:v/>
                </c:pt>
                <c:pt idx="6502">
                  <c:v/>
                </c:pt>
                <c:pt idx="6503">
                  <c:v/>
                </c:pt>
                <c:pt idx="6504">
                  <c:v/>
                </c:pt>
                <c:pt idx="6505">
                  <c:v/>
                </c:pt>
                <c:pt idx="6506">
                  <c:v/>
                </c:pt>
                <c:pt idx="6507">
                  <c:v/>
                </c:pt>
                <c:pt idx="6508">
                  <c:v/>
                </c:pt>
                <c:pt idx="6509">
                  <c:v/>
                </c:pt>
                <c:pt idx="6510">
                  <c:v/>
                </c:pt>
                <c:pt idx="6511">
                  <c:v/>
                </c:pt>
                <c:pt idx="6512">
                  <c:v/>
                </c:pt>
                <c:pt idx="6513">
                  <c:v/>
                </c:pt>
                <c:pt idx="6514">
                  <c:v/>
                </c:pt>
                <c:pt idx="6515">
                  <c:v/>
                </c:pt>
                <c:pt idx="6516">
                  <c:v/>
                </c:pt>
                <c:pt idx="6517">
                  <c:v/>
                </c:pt>
                <c:pt idx="6518">
                  <c:v/>
                </c:pt>
                <c:pt idx="6519">
                  <c:v/>
                </c:pt>
                <c:pt idx="6520">
                  <c:v/>
                </c:pt>
                <c:pt idx="6521">
                  <c:v/>
                </c:pt>
                <c:pt idx="6522">
                  <c:v/>
                </c:pt>
                <c:pt idx="6523">
                  <c:v/>
                </c:pt>
                <c:pt idx="6524">
                  <c:v/>
                </c:pt>
                <c:pt idx="6525">
                  <c:v/>
                </c:pt>
                <c:pt idx="6526">
                  <c:v/>
                </c:pt>
                <c:pt idx="6527">
                  <c:v/>
                </c:pt>
                <c:pt idx="6528">
                  <c:v/>
                </c:pt>
                <c:pt idx="6529">
                  <c:v/>
                </c:pt>
                <c:pt idx="6530">
                  <c:v/>
                </c:pt>
                <c:pt idx="6531">
                  <c:v/>
                </c:pt>
                <c:pt idx="6532">
                  <c:v/>
                </c:pt>
                <c:pt idx="6533">
                  <c:v/>
                </c:pt>
                <c:pt idx="6534">
                  <c:v/>
                </c:pt>
                <c:pt idx="6535">
                  <c:v/>
                </c:pt>
                <c:pt idx="6536">
                  <c:v/>
                </c:pt>
                <c:pt idx="6537">
                  <c:v/>
                </c:pt>
                <c:pt idx="6538">
                  <c:v/>
                </c:pt>
                <c:pt idx="6539">
                  <c:v/>
                </c:pt>
                <c:pt idx="6540">
                  <c:v/>
                </c:pt>
                <c:pt idx="6541">
                  <c:v/>
                </c:pt>
                <c:pt idx="6542">
                  <c:v/>
                </c:pt>
                <c:pt idx="6543">
                  <c:v/>
                </c:pt>
                <c:pt idx="6544">
                  <c:v/>
                </c:pt>
                <c:pt idx="6545">
                  <c:v/>
                </c:pt>
                <c:pt idx="6546">
                  <c:v/>
                </c:pt>
                <c:pt idx="6547">
                  <c:v/>
                </c:pt>
                <c:pt idx="6548">
                  <c:v/>
                </c:pt>
                <c:pt idx="6549">
                  <c:v/>
                </c:pt>
                <c:pt idx="6550">
                  <c:v/>
                </c:pt>
                <c:pt idx="6551">
                  <c:v/>
                </c:pt>
                <c:pt idx="6552">
                  <c:v/>
                </c:pt>
                <c:pt idx="6553">
                  <c:v/>
                </c:pt>
                <c:pt idx="6554">
                  <c:v/>
                </c:pt>
                <c:pt idx="6555">
                  <c:v/>
                </c:pt>
                <c:pt idx="6556">
                  <c:v/>
                </c:pt>
                <c:pt idx="6557">
                  <c:v/>
                </c:pt>
                <c:pt idx="6558">
                  <c:v/>
                </c:pt>
                <c:pt idx="6559">
                  <c:v/>
                </c:pt>
                <c:pt idx="6560">
                  <c:v/>
                </c:pt>
                <c:pt idx="6561">
                  <c:v/>
                </c:pt>
                <c:pt idx="6562">
                  <c:v/>
                </c:pt>
                <c:pt idx="6563">
                  <c:v/>
                </c:pt>
                <c:pt idx="6564">
                  <c:v/>
                </c:pt>
                <c:pt idx="6565">
                  <c:v/>
                </c:pt>
                <c:pt idx="6566">
                  <c:v/>
                </c:pt>
                <c:pt idx="6567">
                  <c:v/>
                </c:pt>
                <c:pt idx="6568">
                  <c:v/>
                </c:pt>
                <c:pt idx="6569">
                  <c:v/>
                </c:pt>
                <c:pt idx="6570">
                  <c:v/>
                </c:pt>
                <c:pt idx="6571">
                  <c:v/>
                </c:pt>
                <c:pt idx="6572">
                  <c:v/>
                </c:pt>
                <c:pt idx="6573">
                  <c:v/>
                </c:pt>
                <c:pt idx="6574">
                  <c:v/>
                </c:pt>
                <c:pt idx="6575">
                  <c:v/>
                </c:pt>
                <c:pt idx="6576">
                  <c:v/>
                </c:pt>
                <c:pt idx="6577">
                  <c:v/>
                </c:pt>
                <c:pt idx="6578">
                  <c:v/>
                </c:pt>
                <c:pt idx="6579">
                  <c:v/>
                </c:pt>
                <c:pt idx="6580">
                  <c:v/>
                </c:pt>
                <c:pt idx="6581">
                  <c:v/>
                </c:pt>
                <c:pt idx="6582">
                  <c:v/>
                </c:pt>
                <c:pt idx="6583">
                  <c:v/>
                </c:pt>
                <c:pt idx="6584">
                  <c:v/>
                </c:pt>
                <c:pt idx="6585">
                  <c:v/>
                </c:pt>
                <c:pt idx="6586">
                  <c:v/>
                </c:pt>
                <c:pt idx="6587">
                  <c:v/>
                </c:pt>
                <c:pt idx="6588">
                  <c:v/>
                </c:pt>
                <c:pt idx="6589">
                  <c:v/>
                </c:pt>
                <c:pt idx="6590">
                  <c:v/>
                </c:pt>
                <c:pt idx="6591">
                  <c:v/>
                </c:pt>
                <c:pt idx="6592">
                  <c:v/>
                </c:pt>
                <c:pt idx="6593">
                  <c:v/>
                </c:pt>
                <c:pt idx="6594">
                  <c:v/>
                </c:pt>
                <c:pt idx="6595">
                  <c:v/>
                </c:pt>
                <c:pt idx="6596">
                  <c:v/>
                </c:pt>
                <c:pt idx="6597">
                  <c:v/>
                </c:pt>
                <c:pt idx="6598">
                  <c:v/>
                </c:pt>
                <c:pt idx="6599">
                  <c:v/>
                </c:pt>
                <c:pt idx="6600">
                  <c:v>Great Western Trail</c:v>
                </c:pt>
                <c:pt idx="6601">
                  <c:v>Agricola</c:v>
                </c:pt>
                <c:pt idx="6602">
                  <c:v>Agricola</c:v>
                </c:pt>
                <c:pt idx="6603">
                  <c:v>Village</c:v>
                </c:pt>
                <c:pt idx="6604">
                  <c:v>Die Burgen von Burgund</c:v>
                </c:pt>
                <c:pt idx="6605">
                  <c:v>Great Western Trail</c:v>
                </c:pt>
                <c:pt idx="6606">
                  <c:v>Mea Culpa</c:v>
                </c:pt>
                <c:pt idx="6607">
                  <c:v>Mombasa</c:v>
                </c:pt>
                <c:pt idx="6608">
                  <c:v>Mea Culpa</c:v>
                </c:pt>
                <c:pt idx="6609">
                  <c:v>Village</c:v>
                </c:pt>
                <c:pt idx="6610">
                  <c:v>Great Western Trail</c:v>
                </c:pt>
                <c:pt idx="6611">
                  <c:v>Orleans</c:v>
                </c:pt>
                <c:pt idx="6612">
                  <c:v>Dynasties: Verdeel en heers</c:v>
                </c:pt>
                <c:pt idx="6613">
                  <c:v>Broom Service</c:v>
                </c:pt>
                <c:pt idx="6614">
                  <c:v>Shakespeare</c:v>
                </c:pt>
                <c:pt idx="6615">
                  <c:v>Mombasa</c:v>
                </c:pt>
                <c:pt idx="6616">
                  <c:v>Orleans</c:v>
                </c:pt>
                <c:pt idx="6617">
                  <c:v>Die Burgen von Burgund</c:v>
                </c:pt>
                <c:pt idx="6618">
                  <c:v>Im jahr des drachen</c:v>
                </c:pt>
                <c:pt idx="6619">
                  <c:v>Das Orakel von Delphi</c:v>
                </c:pt>
                <c:pt idx="6620">
                  <c:v>Shakespeare</c:v>
                </c:pt>
                <c:pt idx="6621">
                  <c:v>Great Western Trail</c:v>
                </c:pt>
                <c:pt idx="6622">
                  <c:v>Orleans</c:v>
                </c:pt>
                <c:pt idx="6623">
                  <c:v>Rhodes</c:v>
                </c:pt>
                <c:pt idx="6624">
                  <c:v>Broom Service</c:v>
                </c:pt>
                <c:pt idx="6625">
                  <c:v>First Class</c:v>
                </c:pt>
                <c:pt idx="6626">
                  <c:v>Hotel</c:v>
                </c:pt>
                <c:pt idx="6627">
                  <c:v>First Class</c:v>
                </c:pt>
                <c:pt idx="6628">
                  <c:v>Village</c:v>
                </c:pt>
                <c:pt idx="6629">
                  <c:v>Das Orakel von Delphi</c:v>
                </c:pt>
                <c:pt idx="6630">
                  <c:v>Village</c:v>
                </c:pt>
                <c:pt idx="6631">
                  <c:v>Die Burgen von Burgund</c:v>
                </c:pt>
                <c:pt idx="6632">
                  <c:v>Agricola</c:v>
                </c:pt>
                <c:pt idx="6633">
                  <c:v>Dynasties: Verdeel en heers</c:v>
                </c:pt>
                <c:pt idx="6634">
                  <c:v>Agricola</c:v>
                </c:pt>
                <c:pt idx="6635">
                  <c:v>Rhodes</c:v>
                </c:pt>
                <c:pt idx="6636">
                  <c:v>Die Burgen von Burgund</c:v>
                </c:pt>
                <c:pt idx="6637">
                  <c:v>Das Orakel von Delphi</c:v>
                </c:pt>
                <c:pt idx="6638">
                  <c:v>Great Western Trail</c:v>
                </c:pt>
                <c:pt idx="6639">
                  <c:v>Great Western Trail</c:v>
                </c:pt>
                <c:pt idx="6640">
                  <c:v>Rhodes</c:v>
                </c:pt>
                <c:pt idx="6641">
                  <c:v>Dynasties: Verdeel en heers</c:v>
                </c:pt>
                <c:pt idx="6642">
                  <c:v>Great Western Trail</c:v>
                </c:pt>
                <c:pt idx="6643">
                  <c:v>Rhodes</c:v>
                </c:pt>
                <c:pt idx="6644">
                  <c:v>First Class</c:v>
                </c:pt>
                <c:pt idx="6645">
                  <c:v>Village</c:v>
                </c:pt>
                <c:pt idx="6646">
                  <c:v>Das Orakel von Delphi</c:v>
                </c:pt>
                <c:pt idx="6647">
                  <c:v>Die Burgen von Burgund</c:v>
                </c:pt>
                <c:pt idx="6648">
                  <c:v>Das Orakel von Delphi</c:v>
                </c:pt>
                <c:pt idx="6649">
                  <c:v>Great Western Trail</c:v>
                </c:pt>
                <c:pt idx="6650">
                  <c:v>First Class</c:v>
                </c:pt>
                <c:pt idx="6651">
                  <c:v>Orleans</c:v>
                </c:pt>
                <c:pt idx="6652">
                  <c:v>Orleans</c:v>
                </c:pt>
                <c:pt idx="6653">
                  <c:v>Hotel</c:v>
                </c:pt>
                <c:pt idx="6654">
                  <c:v>Die Burgen von Burgund</c:v>
                </c:pt>
                <c:pt idx="6655">
                  <c:v>Orleans</c:v>
                </c:pt>
                <c:pt idx="6656">
                  <c:v>Die Burgen von Burgund</c:v>
                </c:pt>
                <c:pt idx="6657">
                  <c:v>Orleans</c:v>
                </c:pt>
                <c:pt idx="6658">
                  <c:v>Agricola</c:v>
                </c:pt>
                <c:pt idx="6659">
                  <c:v>Rhodes</c:v>
                </c:pt>
                <c:pt idx="6660">
                  <c:v>Village</c:v>
                </c:pt>
                <c:pt idx="6661">
                  <c:v>Great Western Trail</c:v>
                </c:pt>
                <c:pt idx="6662">
                  <c:v>Great Western Trail</c:v>
                </c:pt>
                <c:pt idx="6663">
                  <c:v>Hotel</c:v>
                </c:pt>
                <c:pt idx="6664">
                  <c:v>Die Burgen von Burgund</c:v>
                </c:pt>
                <c:pt idx="6665">
                  <c:v>Broom Service</c:v>
                </c:pt>
                <c:pt idx="6666">
                  <c:v>Mombasa</c:v>
                </c:pt>
                <c:pt idx="6667">
                  <c:v>Die Burgen von Burgund</c:v>
                </c:pt>
                <c:pt idx="6668">
                  <c:v>Mea Culpa</c:v>
                </c:pt>
                <c:pt idx="6669">
                  <c:v>Agricola</c:v>
                </c:pt>
                <c:pt idx="6670">
                  <c:v>Die Burgen von Burgund</c:v>
                </c:pt>
                <c:pt idx="6671">
                  <c:v>Broom Service</c:v>
                </c:pt>
                <c:pt idx="6672">
                  <c:v>Mea Culpa</c:v>
                </c:pt>
                <c:pt idx="6673">
                  <c:v>Mombasa</c:v>
                </c:pt>
                <c:pt idx="6674">
                  <c:v>Die Burgen von Burgund</c:v>
                </c:pt>
                <c:pt idx="6675">
                  <c:v>Die Burgen von Burgund</c:v>
                </c:pt>
                <c:pt idx="6676">
                  <c:v>Agricola</c:v>
                </c:pt>
                <c:pt idx="6677">
                  <c:v>Agricola</c:v>
                </c:pt>
                <c:pt idx="6678">
                  <c:v/>
                </c:pt>
                <c:pt idx="6679">
                  <c:v>Broom Service</c:v>
                </c:pt>
                <c:pt idx="6680">
                  <c:v>Village</c:v>
                </c:pt>
                <c:pt idx="6681">
                  <c:v>Great Western Trail</c:v>
                </c:pt>
                <c:pt idx="6682">
                  <c:v>Das Orakel von Delphi</c:v>
                </c:pt>
                <c:pt idx="6683">
                  <c:v>Rhodes</c:v>
                </c:pt>
                <c:pt idx="6684">
                  <c:v/>
                </c:pt>
                <c:pt idx="6685">
                  <c:v>De Schout Van Lokeren</c:v>
                </c:pt>
                <c:pt idx="6686">
                  <c:v>Village</c:v>
                </c:pt>
                <c:pt idx="6687">
                  <c:v>Great Western Trail</c:v>
                </c:pt>
                <c:pt idx="6688">
                  <c:v>Mombasa</c:v>
                </c:pt>
                <c:pt idx="6689">
                  <c:v>Mombasa</c:v>
                </c:pt>
                <c:pt idx="6690">
                  <c:v>Dynasties: Verdeel en heers</c:v>
                </c:pt>
                <c:pt idx="6691">
                  <c:v>Mombasa</c:v>
                </c:pt>
                <c:pt idx="6692">
                  <c:v>De Schout Van Lokeren</c:v>
                </c:pt>
                <c:pt idx="6693">
                  <c:v>Rhodes</c:v>
                </c:pt>
                <c:pt idx="6694">
                  <c:v>Orleans</c:v>
                </c:pt>
                <c:pt idx="6695">
                  <c:v>Village</c:v>
                </c:pt>
                <c:pt idx="6696">
                  <c:v/>
                </c:pt>
                <c:pt idx="6697">
                  <c:v>Das Orakel von Delphi</c:v>
                </c:pt>
                <c:pt idx="6698">
                  <c:v>Im jahr des drachen</c:v>
                </c:pt>
                <c:pt idx="6699">
                  <c:v>Great Western Trail</c:v>
                </c:pt>
                <c:pt idx="6700">
                  <c:v>Agricola</c:v>
                </c:pt>
                <c:pt idx="6701">
                  <c:v>Great Western Trail</c:v>
                </c:pt>
                <c:pt idx="6702">
                  <c:v>Orleans</c:v>
                </c:pt>
                <c:pt idx="6703">
                  <c:v>Village</c:v>
                </c:pt>
                <c:pt idx="6704">
                  <c:v>Im jahr des drachen</c:v>
                </c:pt>
                <c:pt idx="6705">
                  <c:v>Dynasties: Verdeel en heers</c:v>
                </c:pt>
                <c:pt idx="6706">
                  <c:v/>
                </c:pt>
                <c:pt idx="6707">
                  <c:v>Village</c:v>
                </c:pt>
                <c:pt idx="6708">
                  <c:v>Agricola</c:v>
                </c:pt>
                <c:pt idx="6709">
                  <c:v>Agricola</c:v>
                </c:pt>
                <c:pt idx="6710">
                  <c:v>Shakespeare</c:v>
                </c:pt>
                <c:pt idx="6711">
                  <c:v>Dynasties: Verdeel en heers</c:v>
                </c:pt>
                <c:pt idx="6712">
                  <c:v>Rhodes</c:v>
                </c:pt>
                <c:pt idx="6713">
                  <c:v>Orleans</c:v>
                </c:pt>
                <c:pt idx="6714">
                  <c:v>Shakespeare</c:v>
                </c:pt>
                <c:pt idx="6715">
                  <c:v>Village</c:v>
                </c:pt>
                <c:pt idx="6716">
                  <c:v>First Class</c:v>
                </c:pt>
                <c:pt idx="6717">
                  <c:v>Die Burgen von Burgund</c:v>
                </c:pt>
                <c:pt idx="6718">
                  <c:v>Im jahr des drachen</c:v>
                </c:pt>
                <c:pt idx="6719">
                  <c:v>Die Burgen von Burgund</c:v>
                </c:pt>
                <c:pt idx="6720">
                  <c:v/>
                </c:pt>
                <c:pt idx="6721">
                  <c:v/>
                </c:pt>
                <c:pt idx="6722">
                  <c:v>Die Burgen von Burgund</c:v>
                </c:pt>
                <c:pt idx="6723">
                  <c:v>First Class</c:v>
                </c:pt>
                <c:pt idx="6724">
                  <c:v>De Schout Van Lokeren</c:v>
                </c:pt>
                <c:pt idx="6725">
                  <c:v>Dynasties: Verdeel en heers</c:v>
                </c:pt>
                <c:pt idx="6726">
                  <c:v/>
                </c:pt>
                <c:pt idx="6727">
                  <c:v>Great Western Trail</c:v>
                </c:pt>
                <c:pt idx="6728">
                  <c:v>Dynasties: Verdeel en heers</c:v>
                </c:pt>
                <c:pt idx="6729">
                  <c:v>Mombasa</c:v>
                </c:pt>
                <c:pt idx="6730">
                  <c:v>Agricola</c:v>
                </c:pt>
                <c:pt idx="6731">
                  <c:v>Orleans</c:v>
                </c:pt>
                <c:pt idx="6732">
                  <c:v/>
                </c:pt>
                <c:pt idx="6733">
                  <c:v/>
                </c:pt>
                <c:pt idx="6734">
                  <c:v>First Class</c:v>
                </c:pt>
                <c:pt idx="6735">
                  <c:v>Orleans</c:v>
                </c:pt>
                <c:pt idx="6736">
                  <c:v>Die Burgen von Burgund</c:v>
                </c:pt>
                <c:pt idx="6737">
                  <c:v>Great Western Trail</c:v>
                </c:pt>
                <c:pt idx="6738">
                  <c:v>Hotel</c:v>
                </c:pt>
                <c:pt idx="6739">
                  <c:v>Das Orakel von Delphi</c:v>
                </c:pt>
                <c:pt idx="6740">
                  <c:v/>
                </c:pt>
                <c:pt idx="6741">
                  <c:v>First Class</c:v>
                </c:pt>
                <c:pt idx="6742">
                  <c:v/>
                </c:pt>
                <c:pt idx="6743">
                  <c:v/>
                </c:pt>
                <c:pt idx="6744">
                  <c:v/>
                </c:pt>
                <c:pt idx="6745">
                  <c:v/>
                </c:pt>
                <c:pt idx="6746">
                  <c:v/>
                </c:pt>
                <c:pt idx="6747">
                  <c:v/>
                </c:pt>
                <c:pt idx="6748">
                  <c:v/>
                </c:pt>
                <c:pt idx="6749">
                  <c:v/>
                </c:pt>
                <c:pt idx="6750">
                  <c:v/>
                </c:pt>
                <c:pt idx="6751">
                  <c:v/>
                </c:pt>
                <c:pt idx="6752">
                  <c:v/>
                </c:pt>
                <c:pt idx="6753">
                  <c:v/>
                </c:pt>
                <c:pt idx="6754">
                  <c:v/>
                </c:pt>
                <c:pt idx="6755">
                  <c:v/>
                </c:pt>
                <c:pt idx="6756">
                  <c:v/>
                </c:pt>
                <c:pt idx="6757">
                  <c:v/>
                </c:pt>
                <c:pt idx="6758">
                  <c:v/>
                </c:pt>
                <c:pt idx="6759">
                  <c:v/>
                </c:pt>
                <c:pt idx="6760">
                  <c:v/>
                </c:pt>
                <c:pt idx="6761">
                  <c:v/>
                </c:pt>
                <c:pt idx="6762">
                  <c:v/>
                </c:pt>
                <c:pt idx="6763">
                  <c:v/>
                </c:pt>
                <c:pt idx="6764">
                  <c:v/>
                </c:pt>
                <c:pt idx="6765">
                  <c:v/>
                </c:pt>
                <c:pt idx="6766">
                  <c:v/>
                </c:pt>
                <c:pt idx="6767">
                  <c:v/>
                </c:pt>
                <c:pt idx="6768">
                  <c:v/>
                </c:pt>
                <c:pt idx="6769">
                  <c:v/>
                </c:pt>
                <c:pt idx="6770">
                  <c:v/>
                </c:pt>
                <c:pt idx="6771">
                  <c:v/>
                </c:pt>
                <c:pt idx="6772">
                  <c:v/>
                </c:pt>
                <c:pt idx="6773">
                  <c:v/>
                </c:pt>
                <c:pt idx="6774">
                  <c:v/>
                </c:pt>
                <c:pt idx="6775">
                  <c:v/>
                </c:pt>
                <c:pt idx="6776">
                  <c:v/>
                </c:pt>
                <c:pt idx="6777">
                  <c:v/>
                </c:pt>
                <c:pt idx="6778">
                  <c:v/>
                </c:pt>
                <c:pt idx="6779">
                  <c:v/>
                </c:pt>
                <c:pt idx="6780">
                  <c:v/>
                </c:pt>
                <c:pt idx="6781">
                  <c:v/>
                </c:pt>
                <c:pt idx="6782">
                  <c:v/>
                </c:pt>
                <c:pt idx="6783">
                  <c:v/>
                </c:pt>
                <c:pt idx="6784">
                  <c:v/>
                </c:pt>
                <c:pt idx="6785">
                  <c:v/>
                </c:pt>
                <c:pt idx="6786">
                  <c:v/>
                </c:pt>
                <c:pt idx="6787">
                  <c:v/>
                </c:pt>
                <c:pt idx="6788">
                  <c:v/>
                </c:pt>
                <c:pt idx="6789">
                  <c:v/>
                </c:pt>
                <c:pt idx="6790">
                  <c:v/>
                </c:pt>
                <c:pt idx="6791">
                  <c:v/>
                </c:pt>
                <c:pt idx="6792">
                  <c:v/>
                </c:pt>
                <c:pt idx="6793">
                  <c:v/>
                </c:pt>
                <c:pt idx="6794">
                  <c:v/>
                </c:pt>
                <c:pt idx="6795">
                  <c:v/>
                </c:pt>
                <c:pt idx="6796">
                  <c:v/>
                </c:pt>
                <c:pt idx="6797">
                  <c:v/>
                </c:pt>
                <c:pt idx="6798">
                  <c:v/>
                </c:pt>
                <c:pt idx="6799">
                  <c:v/>
                </c:pt>
                <c:pt idx="6800">
                  <c:v/>
                </c:pt>
                <c:pt idx="6801">
                  <c:v/>
                </c:pt>
                <c:pt idx="6802">
                  <c:v/>
                </c:pt>
                <c:pt idx="6803">
                  <c:v/>
                </c:pt>
                <c:pt idx="6804">
                  <c:v/>
                </c:pt>
                <c:pt idx="6805">
                  <c:v/>
                </c:pt>
                <c:pt idx="6806">
                  <c:v/>
                </c:pt>
                <c:pt idx="6807">
                  <c:v/>
                </c:pt>
                <c:pt idx="6808">
                  <c:v/>
                </c:pt>
                <c:pt idx="6809">
                  <c:v/>
                </c:pt>
                <c:pt idx="6810">
                  <c:v/>
                </c:pt>
                <c:pt idx="6811">
                  <c:v/>
                </c:pt>
                <c:pt idx="6812">
                  <c:v/>
                </c:pt>
                <c:pt idx="6813">
                  <c:v/>
                </c:pt>
                <c:pt idx="6814">
                  <c:v/>
                </c:pt>
                <c:pt idx="6815">
                  <c:v/>
                </c:pt>
                <c:pt idx="6816">
                  <c:v/>
                </c:pt>
                <c:pt idx="6817">
                  <c:v/>
                </c:pt>
                <c:pt idx="6818">
                  <c:v/>
                </c:pt>
                <c:pt idx="6819">
                  <c:v/>
                </c:pt>
                <c:pt idx="6820">
                  <c:v/>
                </c:pt>
                <c:pt idx="6821">
                  <c:v/>
                </c:pt>
                <c:pt idx="6822">
                  <c:v/>
                </c:pt>
                <c:pt idx="6823">
                  <c:v/>
                </c:pt>
                <c:pt idx="6824">
                  <c:v/>
                </c:pt>
                <c:pt idx="6825">
                  <c:v/>
                </c:pt>
                <c:pt idx="6826">
                  <c:v/>
                </c:pt>
                <c:pt idx="6827">
                  <c:v/>
                </c:pt>
                <c:pt idx="6828">
                  <c:v/>
                </c:pt>
                <c:pt idx="6829">
                  <c:v/>
                </c:pt>
                <c:pt idx="6830">
                  <c:v/>
                </c:pt>
                <c:pt idx="6831">
                  <c:v/>
                </c:pt>
                <c:pt idx="6832">
                  <c:v/>
                </c:pt>
                <c:pt idx="6833">
                  <c:v/>
                </c:pt>
                <c:pt idx="6834">
                  <c:v/>
                </c:pt>
                <c:pt idx="6835">
                  <c:v/>
                </c:pt>
                <c:pt idx="6836">
                  <c:v/>
                </c:pt>
                <c:pt idx="6837">
                  <c:v/>
                </c:pt>
                <c:pt idx="6838">
                  <c:v/>
                </c:pt>
                <c:pt idx="6839">
                  <c:v/>
                </c:pt>
                <c:pt idx="6840">
                  <c:v/>
                </c:pt>
                <c:pt idx="6841">
                  <c:v/>
                </c:pt>
                <c:pt idx="6842">
                  <c:v/>
                </c:pt>
                <c:pt idx="6843">
                  <c:v/>
                </c:pt>
                <c:pt idx="6844">
                  <c:v/>
                </c:pt>
                <c:pt idx="6845">
                  <c:v/>
                </c:pt>
                <c:pt idx="6846">
                  <c:v/>
                </c:pt>
                <c:pt idx="6847">
                  <c:v/>
                </c:pt>
                <c:pt idx="6848">
                  <c:v/>
                </c:pt>
                <c:pt idx="6849">
                  <c:v/>
                </c:pt>
                <c:pt idx="6850">
                  <c:v/>
                </c:pt>
                <c:pt idx="6851">
                  <c:v/>
                </c:pt>
                <c:pt idx="6852">
                  <c:v/>
                </c:pt>
                <c:pt idx="6853">
                  <c:v/>
                </c:pt>
                <c:pt idx="6854">
                  <c:v/>
                </c:pt>
                <c:pt idx="6855">
                  <c:v/>
                </c:pt>
                <c:pt idx="6856">
                  <c:v/>
                </c:pt>
                <c:pt idx="6857">
                  <c:v/>
                </c:pt>
                <c:pt idx="6858">
                  <c:v/>
                </c:pt>
                <c:pt idx="6859">
                  <c:v/>
                </c:pt>
                <c:pt idx="6860">
                  <c:v/>
                </c:pt>
                <c:pt idx="6861">
                  <c:v/>
                </c:pt>
                <c:pt idx="6862">
                  <c:v/>
                </c:pt>
                <c:pt idx="6863">
                  <c:v/>
                </c:pt>
                <c:pt idx="6864">
                  <c:v/>
                </c:pt>
                <c:pt idx="6865">
                  <c:v/>
                </c:pt>
                <c:pt idx="6866">
                  <c:v/>
                </c:pt>
                <c:pt idx="6867">
                  <c:v/>
                </c:pt>
                <c:pt idx="6868">
                  <c:v/>
                </c:pt>
                <c:pt idx="6869">
                  <c:v/>
                </c:pt>
                <c:pt idx="6870">
                  <c:v/>
                </c:pt>
                <c:pt idx="6871">
                  <c:v/>
                </c:pt>
                <c:pt idx="6872">
                  <c:v/>
                </c:pt>
                <c:pt idx="6873">
                  <c:v/>
                </c:pt>
                <c:pt idx="6874">
                  <c:v/>
                </c:pt>
                <c:pt idx="6875">
                  <c:v/>
                </c:pt>
                <c:pt idx="6876">
                  <c:v/>
                </c:pt>
                <c:pt idx="6877">
                  <c:v/>
                </c:pt>
                <c:pt idx="6878">
                  <c:v/>
                </c:pt>
                <c:pt idx="6879">
                  <c:v/>
                </c:pt>
                <c:pt idx="6880">
                  <c:v/>
                </c:pt>
                <c:pt idx="6881">
                  <c:v/>
                </c:pt>
                <c:pt idx="6882">
                  <c:v/>
                </c:pt>
                <c:pt idx="6883">
                  <c:v/>
                </c:pt>
                <c:pt idx="6884">
                  <c:v/>
                </c:pt>
                <c:pt idx="6885">
                  <c:v/>
                </c:pt>
                <c:pt idx="6886">
                  <c:v/>
                </c:pt>
                <c:pt idx="6887">
                  <c:v/>
                </c:pt>
                <c:pt idx="6888">
                  <c:v/>
                </c:pt>
                <c:pt idx="6889">
                  <c:v/>
                </c:pt>
                <c:pt idx="6890">
                  <c:v/>
                </c:pt>
                <c:pt idx="6891">
                  <c:v/>
                </c:pt>
                <c:pt idx="6892">
                  <c:v/>
                </c:pt>
                <c:pt idx="6893">
                  <c:v/>
                </c:pt>
                <c:pt idx="6894">
                  <c:v/>
                </c:pt>
                <c:pt idx="6895">
                  <c:v/>
                </c:pt>
                <c:pt idx="6896">
                  <c:v/>
                </c:pt>
                <c:pt idx="6897">
                  <c:v/>
                </c:pt>
                <c:pt idx="6898">
                  <c:v/>
                </c:pt>
                <c:pt idx="6899">
                  <c:v/>
                </c:pt>
                <c:pt idx="6900">
                  <c:v/>
                </c:pt>
                <c:pt idx="6901">
                  <c:v/>
                </c:pt>
                <c:pt idx="6902">
                  <c:v/>
                </c:pt>
                <c:pt idx="6903">
                  <c:v/>
                </c:pt>
                <c:pt idx="6904">
                  <c:v/>
                </c:pt>
                <c:pt idx="6905">
                  <c:v/>
                </c:pt>
                <c:pt idx="6906">
                  <c:v/>
                </c:pt>
                <c:pt idx="6907">
                  <c:v/>
                </c:pt>
                <c:pt idx="6908">
                  <c:v/>
                </c:pt>
                <c:pt idx="6909">
                  <c:v/>
                </c:pt>
                <c:pt idx="6910">
                  <c:v/>
                </c:pt>
                <c:pt idx="6911">
                  <c:v/>
                </c:pt>
                <c:pt idx="6912">
                  <c:v/>
                </c:pt>
                <c:pt idx="6913">
                  <c:v/>
                </c:pt>
                <c:pt idx="6914">
                  <c:v/>
                </c:pt>
                <c:pt idx="6915">
                  <c:v/>
                </c:pt>
                <c:pt idx="6916">
                  <c:v/>
                </c:pt>
                <c:pt idx="6917">
                  <c:v/>
                </c:pt>
                <c:pt idx="6918">
                  <c:v/>
                </c:pt>
                <c:pt idx="6919">
                  <c:v/>
                </c:pt>
                <c:pt idx="6920">
                  <c:v/>
                </c:pt>
                <c:pt idx="6921">
                  <c:v/>
                </c:pt>
                <c:pt idx="6922">
                  <c:v/>
                </c:pt>
                <c:pt idx="6923">
                  <c:v/>
                </c:pt>
                <c:pt idx="6924">
                  <c:v/>
                </c:pt>
                <c:pt idx="6925">
                  <c:v/>
                </c:pt>
                <c:pt idx="6926">
                  <c:v/>
                </c:pt>
                <c:pt idx="6927">
                  <c:v/>
                </c:pt>
                <c:pt idx="6928">
                  <c:v/>
                </c:pt>
                <c:pt idx="6929">
                  <c:v/>
                </c:pt>
                <c:pt idx="6930">
                  <c:v/>
                </c:pt>
                <c:pt idx="6931">
                  <c:v/>
                </c:pt>
                <c:pt idx="6932">
                  <c:v/>
                </c:pt>
                <c:pt idx="6933">
                  <c:v/>
                </c:pt>
                <c:pt idx="6934">
                  <c:v/>
                </c:pt>
                <c:pt idx="6935">
                  <c:v/>
                </c:pt>
                <c:pt idx="6936">
                  <c:v/>
                </c:pt>
                <c:pt idx="6937">
                  <c:v/>
                </c:pt>
                <c:pt idx="6938">
                  <c:v/>
                </c:pt>
                <c:pt idx="6939">
                  <c:v/>
                </c:pt>
                <c:pt idx="6940">
                  <c:v/>
                </c:pt>
                <c:pt idx="6941">
                  <c:v/>
                </c:pt>
                <c:pt idx="6942">
                  <c:v/>
                </c:pt>
                <c:pt idx="6943">
                  <c:v/>
                </c:pt>
                <c:pt idx="6944">
                  <c:v/>
                </c:pt>
                <c:pt idx="6945">
                  <c:v/>
                </c:pt>
                <c:pt idx="6946">
                  <c:v/>
                </c:pt>
                <c:pt idx="6947">
                  <c:v/>
                </c:pt>
                <c:pt idx="6948">
                  <c:v/>
                </c:pt>
                <c:pt idx="6949">
                  <c:v/>
                </c:pt>
                <c:pt idx="6950">
                  <c:v/>
                </c:pt>
                <c:pt idx="6951">
                  <c:v/>
                </c:pt>
                <c:pt idx="6952">
                  <c:v/>
                </c:pt>
                <c:pt idx="6953">
                  <c:v/>
                </c:pt>
                <c:pt idx="6954">
                  <c:v/>
                </c:pt>
                <c:pt idx="6955">
                  <c:v/>
                </c:pt>
                <c:pt idx="6956">
                  <c:v/>
                </c:pt>
                <c:pt idx="6957">
                  <c:v/>
                </c:pt>
                <c:pt idx="6958">
                  <c:v/>
                </c:pt>
                <c:pt idx="6959">
                  <c:v/>
                </c:pt>
                <c:pt idx="6960">
                  <c:v/>
                </c:pt>
                <c:pt idx="6961">
                  <c:v/>
                </c:pt>
                <c:pt idx="6962">
                  <c:v/>
                </c:pt>
                <c:pt idx="6963">
                  <c:v/>
                </c:pt>
                <c:pt idx="6964">
                  <c:v/>
                </c:pt>
                <c:pt idx="6965">
                  <c:v/>
                </c:pt>
                <c:pt idx="6966">
                  <c:v/>
                </c:pt>
                <c:pt idx="6967">
                  <c:v/>
                </c:pt>
                <c:pt idx="6968">
                  <c:v/>
                </c:pt>
                <c:pt idx="6969">
                  <c:v/>
                </c:pt>
                <c:pt idx="6970">
                  <c:v/>
                </c:pt>
                <c:pt idx="6971">
                  <c:v/>
                </c:pt>
                <c:pt idx="6972">
                  <c:v/>
                </c:pt>
                <c:pt idx="6973">
                  <c:v/>
                </c:pt>
                <c:pt idx="6974">
                  <c:v/>
                </c:pt>
                <c:pt idx="6975">
                  <c:v/>
                </c:pt>
                <c:pt idx="6976">
                  <c:v/>
                </c:pt>
                <c:pt idx="6977">
                  <c:v/>
                </c:pt>
                <c:pt idx="6978">
                  <c:v/>
                </c:pt>
                <c:pt idx="6979">
                  <c:v/>
                </c:pt>
                <c:pt idx="6980">
                  <c:v/>
                </c:pt>
                <c:pt idx="6981">
                  <c:v/>
                </c:pt>
                <c:pt idx="6982">
                  <c:v/>
                </c:pt>
                <c:pt idx="6983">
                  <c:v/>
                </c:pt>
                <c:pt idx="6984">
                  <c:v/>
                </c:pt>
                <c:pt idx="6985">
                  <c:v/>
                </c:pt>
                <c:pt idx="6986">
                  <c:v/>
                </c:pt>
                <c:pt idx="6987">
                  <c:v/>
                </c:pt>
                <c:pt idx="6988">
                  <c:v/>
                </c:pt>
                <c:pt idx="6989">
                  <c:v/>
                </c:pt>
                <c:pt idx="6990">
                  <c:v/>
                </c:pt>
                <c:pt idx="6991">
                  <c:v/>
                </c:pt>
                <c:pt idx="6992">
                  <c:v/>
                </c:pt>
                <c:pt idx="6993">
                  <c:v/>
                </c:pt>
                <c:pt idx="6994">
                  <c:v/>
                </c:pt>
                <c:pt idx="6995">
                  <c:v/>
                </c:pt>
                <c:pt idx="6996">
                  <c:v/>
                </c:pt>
                <c:pt idx="6997">
                  <c:v/>
                </c:pt>
                <c:pt idx="6998">
                  <c:v/>
                </c:pt>
                <c:pt idx="6999">
                  <c:v/>
                </c:pt>
                <c:pt idx="7000">
                  <c:v/>
                </c:pt>
                <c:pt idx="7001">
                  <c:v/>
                </c:pt>
                <c:pt idx="7002">
                  <c:v/>
                </c:pt>
                <c:pt idx="7003">
                  <c:v/>
                </c:pt>
                <c:pt idx="7004">
                  <c:v/>
                </c:pt>
                <c:pt idx="7005">
                  <c:v/>
                </c:pt>
                <c:pt idx="7006">
                  <c:v/>
                </c:pt>
                <c:pt idx="7007">
                  <c:v/>
                </c:pt>
                <c:pt idx="7008">
                  <c:v/>
                </c:pt>
                <c:pt idx="7009">
                  <c:v/>
                </c:pt>
                <c:pt idx="7010">
                  <c:v/>
                </c:pt>
                <c:pt idx="7011">
                  <c:v/>
                </c:pt>
                <c:pt idx="7012">
                  <c:v/>
                </c:pt>
                <c:pt idx="7013">
                  <c:v/>
                </c:pt>
                <c:pt idx="7014">
                  <c:v/>
                </c:pt>
                <c:pt idx="7015">
                  <c:v/>
                </c:pt>
                <c:pt idx="7016">
                  <c:v/>
                </c:pt>
                <c:pt idx="7017">
                  <c:v/>
                </c:pt>
                <c:pt idx="7018">
                  <c:v/>
                </c:pt>
                <c:pt idx="7019">
                  <c:v/>
                </c:pt>
                <c:pt idx="7020">
                  <c:v/>
                </c:pt>
                <c:pt idx="7021">
                  <c:v/>
                </c:pt>
                <c:pt idx="7022">
                  <c:v/>
                </c:pt>
                <c:pt idx="7023">
                  <c:v/>
                </c:pt>
                <c:pt idx="7024">
                  <c:v/>
                </c:pt>
                <c:pt idx="7025">
                  <c:v/>
                </c:pt>
                <c:pt idx="7026">
                  <c:v/>
                </c:pt>
                <c:pt idx="7027">
                  <c:v/>
                </c:pt>
                <c:pt idx="7028">
                  <c:v/>
                </c:pt>
                <c:pt idx="7029">
                  <c:v/>
                </c:pt>
                <c:pt idx="7030">
                  <c:v/>
                </c:pt>
                <c:pt idx="7031">
                  <c:v/>
                </c:pt>
                <c:pt idx="7032">
                  <c:v/>
                </c:pt>
                <c:pt idx="7033">
                  <c:v/>
                </c:pt>
                <c:pt idx="7034">
                  <c:v/>
                </c:pt>
                <c:pt idx="7035">
                  <c:v/>
                </c:pt>
                <c:pt idx="7036">
                  <c:v/>
                </c:pt>
                <c:pt idx="7037">
                  <c:v/>
                </c:pt>
                <c:pt idx="7038">
                  <c:v/>
                </c:pt>
                <c:pt idx="7039">
                  <c:v/>
                </c:pt>
                <c:pt idx="7040">
                  <c:v/>
                </c:pt>
                <c:pt idx="7041">
                  <c:v/>
                </c:pt>
                <c:pt idx="7042">
                  <c:v/>
                </c:pt>
                <c:pt idx="7043">
                  <c:v/>
                </c:pt>
                <c:pt idx="7044">
                  <c:v/>
                </c:pt>
                <c:pt idx="7045">
                  <c:v/>
                </c:pt>
                <c:pt idx="7046">
                  <c:v/>
                </c:pt>
                <c:pt idx="7047">
                  <c:v/>
                </c:pt>
                <c:pt idx="7048">
                  <c:v/>
                </c:pt>
                <c:pt idx="7049">
                  <c:v/>
                </c:pt>
                <c:pt idx="7050">
                  <c:v/>
                </c:pt>
                <c:pt idx="7051">
                  <c:v/>
                </c:pt>
                <c:pt idx="7052">
                  <c:v/>
                </c:pt>
                <c:pt idx="7053">
                  <c:v/>
                </c:pt>
                <c:pt idx="7054">
                  <c:v/>
                </c:pt>
                <c:pt idx="7055">
                  <c:v/>
                </c:pt>
                <c:pt idx="7056">
                  <c:v/>
                </c:pt>
                <c:pt idx="7057">
                  <c:v/>
                </c:pt>
                <c:pt idx="7058">
                  <c:v/>
                </c:pt>
                <c:pt idx="7059">
                  <c:v/>
                </c:pt>
                <c:pt idx="7060">
                  <c:v/>
                </c:pt>
                <c:pt idx="7061">
                  <c:v/>
                </c:pt>
                <c:pt idx="7062">
                  <c:v/>
                </c:pt>
                <c:pt idx="7063">
                  <c:v/>
                </c:pt>
                <c:pt idx="7064">
                  <c:v/>
                </c:pt>
                <c:pt idx="7065">
                  <c:v/>
                </c:pt>
                <c:pt idx="7066">
                  <c:v/>
                </c:pt>
                <c:pt idx="7067">
                  <c:v/>
                </c:pt>
                <c:pt idx="7068">
                  <c:v/>
                </c:pt>
                <c:pt idx="7069">
                  <c:v/>
                </c:pt>
                <c:pt idx="7070">
                  <c:v/>
                </c:pt>
                <c:pt idx="7071">
                  <c:v/>
                </c:pt>
                <c:pt idx="7072">
                  <c:v/>
                </c:pt>
                <c:pt idx="7073">
                  <c:v/>
                </c:pt>
                <c:pt idx="7074">
                  <c:v/>
                </c:pt>
                <c:pt idx="7075">
                  <c:v/>
                </c:pt>
                <c:pt idx="7076">
                  <c:v/>
                </c:pt>
                <c:pt idx="7077">
                  <c:v/>
                </c:pt>
                <c:pt idx="7078">
                  <c:v/>
                </c:pt>
                <c:pt idx="7079">
                  <c:v/>
                </c:pt>
                <c:pt idx="7080">
                  <c:v/>
                </c:pt>
                <c:pt idx="7081">
                  <c:v/>
                </c:pt>
                <c:pt idx="7082">
                  <c:v/>
                </c:pt>
                <c:pt idx="7083">
                  <c:v/>
                </c:pt>
                <c:pt idx="7084">
                  <c:v/>
                </c:pt>
                <c:pt idx="7085">
                  <c:v/>
                </c:pt>
                <c:pt idx="7086">
                  <c:v/>
                </c:pt>
                <c:pt idx="7087">
                  <c:v/>
                </c:pt>
                <c:pt idx="7088">
                  <c:v/>
                </c:pt>
                <c:pt idx="7089">
                  <c:v/>
                </c:pt>
                <c:pt idx="7090">
                  <c:v/>
                </c:pt>
                <c:pt idx="7091">
                  <c:v/>
                </c:pt>
                <c:pt idx="7092">
                  <c:v/>
                </c:pt>
                <c:pt idx="7093">
                  <c:v/>
                </c:pt>
                <c:pt idx="7094">
                  <c:v/>
                </c:pt>
                <c:pt idx="7095">
                  <c:v/>
                </c:pt>
                <c:pt idx="7096">
                  <c:v/>
                </c:pt>
                <c:pt idx="7097">
                  <c:v/>
                </c:pt>
                <c:pt idx="7098">
                  <c:v/>
                </c:pt>
                <c:pt idx="7099">
                  <c:v/>
                </c:pt>
                <c:pt idx="7100">
                  <c:v/>
                </c:pt>
                <c:pt idx="7101">
                  <c:v/>
                </c:pt>
                <c:pt idx="7102">
                  <c:v/>
                </c:pt>
                <c:pt idx="7103">
                  <c:v/>
                </c:pt>
                <c:pt idx="7104">
                  <c:v/>
                </c:pt>
                <c:pt idx="7105">
                  <c:v/>
                </c:pt>
                <c:pt idx="7106">
                  <c:v/>
                </c:pt>
                <c:pt idx="7107">
                  <c:v/>
                </c:pt>
                <c:pt idx="7108">
                  <c:v/>
                </c:pt>
                <c:pt idx="7109">
                  <c:v/>
                </c:pt>
                <c:pt idx="7110">
                  <c:v/>
                </c:pt>
                <c:pt idx="7111">
                  <c:v/>
                </c:pt>
                <c:pt idx="7112">
                  <c:v/>
                </c:pt>
                <c:pt idx="7113">
                  <c:v/>
                </c:pt>
                <c:pt idx="7114">
                  <c:v/>
                </c:pt>
                <c:pt idx="7115">
                  <c:v/>
                </c:pt>
                <c:pt idx="7116">
                  <c:v/>
                </c:pt>
                <c:pt idx="7117">
                  <c:v/>
                </c:pt>
                <c:pt idx="7118">
                  <c:v/>
                </c:pt>
                <c:pt idx="7119">
                  <c:v/>
                </c:pt>
                <c:pt idx="7120">
                  <c:v/>
                </c:pt>
                <c:pt idx="7121">
                  <c:v/>
                </c:pt>
                <c:pt idx="7122">
                  <c:v/>
                </c:pt>
                <c:pt idx="7123">
                  <c:v/>
                </c:pt>
                <c:pt idx="7124">
                  <c:v/>
                </c:pt>
                <c:pt idx="7125">
                  <c:v/>
                </c:pt>
                <c:pt idx="7126">
                  <c:v/>
                </c:pt>
                <c:pt idx="7127">
                  <c:v/>
                </c:pt>
                <c:pt idx="7128">
                  <c:v/>
                </c:pt>
                <c:pt idx="7129">
                  <c:v/>
                </c:pt>
                <c:pt idx="7130">
                  <c:v/>
                </c:pt>
                <c:pt idx="7131">
                  <c:v/>
                </c:pt>
                <c:pt idx="7132">
                  <c:v/>
                </c:pt>
                <c:pt idx="7133">
                  <c:v/>
                </c:pt>
                <c:pt idx="7134">
                  <c:v/>
                </c:pt>
                <c:pt idx="7135">
                  <c:v/>
                </c:pt>
                <c:pt idx="7136">
                  <c:v/>
                </c:pt>
                <c:pt idx="7137">
                  <c:v/>
                </c:pt>
                <c:pt idx="7138">
                  <c:v/>
                </c:pt>
                <c:pt idx="7139">
                  <c:v/>
                </c:pt>
                <c:pt idx="7140">
                  <c:v/>
                </c:pt>
                <c:pt idx="7141">
                  <c:v/>
                </c:pt>
                <c:pt idx="7142">
                  <c:v/>
                </c:pt>
                <c:pt idx="7143">
                  <c:v/>
                </c:pt>
                <c:pt idx="7144">
                  <c:v/>
                </c:pt>
                <c:pt idx="7145">
                  <c:v/>
                </c:pt>
                <c:pt idx="7146">
                  <c:v/>
                </c:pt>
                <c:pt idx="7147">
                  <c:v/>
                </c:pt>
                <c:pt idx="7148">
                  <c:v/>
                </c:pt>
                <c:pt idx="7149">
                  <c:v/>
                </c:pt>
                <c:pt idx="7150">
                  <c:v/>
                </c:pt>
                <c:pt idx="7151">
                  <c:v/>
                </c:pt>
                <c:pt idx="7152">
                  <c:v/>
                </c:pt>
                <c:pt idx="7153">
                  <c:v/>
                </c:pt>
                <c:pt idx="7154">
                  <c:v/>
                </c:pt>
                <c:pt idx="7155">
                  <c:v/>
                </c:pt>
                <c:pt idx="7156">
                  <c:v/>
                </c:pt>
                <c:pt idx="7157">
                  <c:v/>
                </c:pt>
                <c:pt idx="7158">
                  <c:v/>
                </c:pt>
                <c:pt idx="7159">
                  <c:v/>
                </c:pt>
                <c:pt idx="7160">
                  <c:v/>
                </c:pt>
                <c:pt idx="7161">
                  <c:v/>
                </c:pt>
                <c:pt idx="7162">
                  <c:v/>
                </c:pt>
                <c:pt idx="7163">
                  <c:v/>
                </c:pt>
                <c:pt idx="7164">
                  <c:v/>
                </c:pt>
                <c:pt idx="7165">
                  <c:v/>
                </c:pt>
                <c:pt idx="7166">
                  <c:v/>
                </c:pt>
                <c:pt idx="7167">
                  <c:v/>
                </c:pt>
                <c:pt idx="7168">
                  <c:v/>
                </c:pt>
                <c:pt idx="7169">
                  <c:v/>
                </c:pt>
                <c:pt idx="7170">
                  <c:v/>
                </c:pt>
                <c:pt idx="7171">
                  <c:v/>
                </c:pt>
                <c:pt idx="7172">
                  <c:v/>
                </c:pt>
                <c:pt idx="7173">
                  <c:v/>
                </c:pt>
                <c:pt idx="7174">
                  <c:v/>
                </c:pt>
                <c:pt idx="7175">
                  <c:v/>
                </c:pt>
                <c:pt idx="7176">
                  <c:v/>
                </c:pt>
                <c:pt idx="7177">
                  <c:v/>
                </c:pt>
                <c:pt idx="7178">
                  <c:v/>
                </c:pt>
                <c:pt idx="7179">
                  <c:v/>
                </c:pt>
                <c:pt idx="7180">
                  <c:v/>
                </c:pt>
                <c:pt idx="7181">
                  <c:v/>
                </c:pt>
                <c:pt idx="7182">
                  <c:v/>
                </c:pt>
                <c:pt idx="7183">
                  <c:v/>
                </c:pt>
                <c:pt idx="7184">
                  <c:v/>
                </c:pt>
                <c:pt idx="7185">
                  <c:v/>
                </c:pt>
                <c:pt idx="7186">
                  <c:v/>
                </c:pt>
                <c:pt idx="7187">
                  <c:v/>
                </c:pt>
                <c:pt idx="7188">
                  <c:v/>
                </c:pt>
                <c:pt idx="7189">
                  <c:v/>
                </c:pt>
                <c:pt idx="7190">
                  <c:v/>
                </c:pt>
                <c:pt idx="7191">
                  <c:v/>
                </c:pt>
                <c:pt idx="7192">
                  <c:v/>
                </c:pt>
                <c:pt idx="7193">
                  <c:v/>
                </c:pt>
                <c:pt idx="7194">
                  <c:v/>
                </c:pt>
                <c:pt idx="7195">
                  <c:v/>
                </c:pt>
                <c:pt idx="7196">
                  <c:v/>
                </c:pt>
                <c:pt idx="7197">
                  <c:v/>
                </c:pt>
                <c:pt idx="7198">
                  <c:v/>
                </c:pt>
                <c:pt idx="7199">
                  <c:v/>
                </c:pt>
                <c:pt idx="7200">
                  <c:v>4</c:v>
                </c:pt>
                <c:pt idx="7201">
                  <c:v>1</c:v>
                </c:pt>
                <c:pt idx="7202">
                  <c:v>2</c:v>
                </c:pt>
                <c:pt idx="7203">
                  <c:v>3</c:v>
                </c:pt>
                <c:pt idx="7204">
                  <c:v>3</c:v>
                </c:pt>
                <c:pt idx="7205">
                  <c:v>2</c:v>
                </c:pt>
                <c:pt idx="7206">
                  <c:v>1</c:v>
                </c:pt>
                <c:pt idx="7207">
                  <c:v>2</c:v>
                </c:pt>
                <c:pt idx="7208">
                  <c:v>1</c:v>
                </c:pt>
                <c:pt idx="7209">
                  <c:v>2</c:v>
                </c:pt>
                <c:pt idx="7210">
                  <c:v>3</c:v>
                </c:pt>
                <c:pt idx="7211">
                  <c:v>3</c:v>
                </c:pt>
                <c:pt idx="7212">
                  <c:v>2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2</c:v>
                </c:pt>
                <c:pt idx="7217">
                  <c:v>4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2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2</c:v>
                </c:pt>
                <c:pt idx="7228">
                  <c:v>2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3</c:v>
                </c:pt>
                <c:pt idx="7233">
                  <c:v>2</c:v>
                </c:pt>
                <c:pt idx="7234">
                  <c:v>2</c:v>
                </c:pt>
                <c:pt idx="7235">
                  <c:v>1</c:v>
                </c:pt>
                <c:pt idx="7236">
                  <c:v>4</c:v>
                </c:pt>
                <c:pt idx="7237">
                  <c:v>1</c:v>
                </c:pt>
                <c:pt idx="7238">
                  <c:v>2</c:v>
                </c:pt>
                <c:pt idx="7239">
                  <c:v>2</c:v>
                </c:pt>
                <c:pt idx="7240">
                  <c:v>1</c:v>
                </c:pt>
                <c:pt idx="7241">
                  <c:v>1</c:v>
                </c:pt>
                <c:pt idx="7242">
                  <c:v>4</c:v>
                </c:pt>
                <c:pt idx="7243">
                  <c:v>2</c:v>
                </c:pt>
                <c:pt idx="7244">
                  <c:v>1</c:v>
                </c:pt>
                <c:pt idx="7245">
                  <c:v>1</c:v>
                </c:pt>
                <c:pt idx="7246">
                  <c:v>2</c:v>
                </c:pt>
                <c:pt idx="7247">
                  <c:v>3</c:v>
                </c:pt>
                <c:pt idx="7248">
                  <c:v>2</c:v>
                </c:pt>
                <c:pt idx="7249">
                  <c:v>1</c:v>
                </c:pt>
                <c:pt idx="7250">
                  <c:v>2</c:v>
                </c:pt>
                <c:pt idx="7251">
                  <c:v>1</c:v>
                </c:pt>
                <c:pt idx="7252">
                  <c:v>3</c:v>
                </c:pt>
                <c:pt idx="7253">
                  <c:v>1</c:v>
                </c:pt>
                <c:pt idx="7254">
                  <c:v>1</c:v>
                </c:pt>
                <c:pt idx="7255">
                  <c:v>2</c:v>
                </c:pt>
                <c:pt idx="7256">
                  <c:v>4</c:v>
                </c:pt>
                <c:pt idx="7257">
                  <c:v>2</c:v>
                </c:pt>
                <c:pt idx="7258">
                  <c:v>3</c:v>
                </c:pt>
                <c:pt idx="7259">
                  <c:v>1</c:v>
                </c:pt>
                <c:pt idx="7260">
                  <c:v>3</c:v>
                </c:pt>
                <c:pt idx="7261">
                  <c:v>1</c:v>
                </c:pt>
                <c:pt idx="7262">
                  <c:v>3</c:v>
                </c:pt>
                <c:pt idx="7263">
                  <c:v>1</c:v>
                </c:pt>
                <c:pt idx="7264">
                  <c:v>4</c:v>
                </c:pt>
                <c:pt idx="7265">
                  <c:v>1</c:v>
                </c:pt>
                <c:pt idx="7266">
                  <c:v>2</c:v>
                </c:pt>
                <c:pt idx="7267">
                  <c:v>1</c:v>
                </c:pt>
                <c:pt idx="7268">
                  <c:v>1</c:v>
                </c:pt>
                <c:pt idx="7269">
                  <c:v>2</c:v>
                </c:pt>
                <c:pt idx="7270">
                  <c:v>2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2</c:v>
                </c:pt>
                <c:pt idx="7275">
                  <c:v>1</c:v>
                </c:pt>
                <c:pt idx="7276">
                  <c:v>3</c:v>
                </c:pt>
                <c:pt idx="7277">
                  <c:v>1</c:v>
                </c:pt>
                <c:pt idx="7278">
                  <c:v/>
                </c:pt>
                <c:pt idx="7279">
                  <c:v>1</c:v>
                </c:pt>
                <c:pt idx="7280">
                  <c:v>2</c:v>
                </c:pt>
                <c:pt idx="7281">
                  <c:v>3</c:v>
                </c:pt>
                <c:pt idx="7282">
                  <c:v>1</c:v>
                </c:pt>
                <c:pt idx="7283">
                  <c:v>2</c:v>
                </c:pt>
                <c:pt idx="7284">
                  <c:v/>
                </c:pt>
                <c:pt idx="7285">
                  <c:v>1</c:v>
                </c:pt>
                <c:pt idx="7286">
                  <c:v>1</c:v>
                </c:pt>
                <c:pt idx="7287">
                  <c:v>4</c:v>
                </c:pt>
                <c:pt idx="7288">
                  <c:v>1</c:v>
                </c:pt>
                <c:pt idx="7289">
                  <c:v>2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2</c:v>
                </c:pt>
                <c:pt idx="7294">
                  <c:v>3</c:v>
                </c:pt>
                <c:pt idx="7295">
                  <c:v>2</c:v>
                </c:pt>
                <c:pt idx="7296">
                  <c:v/>
                </c:pt>
                <c:pt idx="7297">
                  <c:v>2</c:v>
                </c:pt>
                <c:pt idx="7298">
                  <c:v>1</c:v>
                </c:pt>
                <c:pt idx="7299">
                  <c:v>4</c:v>
                </c:pt>
                <c:pt idx="7300">
                  <c:v>1</c:v>
                </c:pt>
                <c:pt idx="7301">
                  <c:v>3</c:v>
                </c:pt>
                <c:pt idx="7302">
                  <c:v>2</c:v>
                </c:pt>
                <c:pt idx="7303">
                  <c:v>3</c:v>
                </c:pt>
                <c:pt idx="7304">
                  <c:v>1</c:v>
                </c:pt>
                <c:pt idx="7305">
                  <c:v>2</c:v>
                </c:pt>
                <c:pt idx="7306">
                  <c:v/>
                </c:pt>
                <c:pt idx="7307">
                  <c:v>1</c:v>
                </c:pt>
                <c:pt idx="7308">
                  <c:v>2</c:v>
                </c:pt>
                <c:pt idx="7309">
                  <c:v>3</c:v>
                </c:pt>
                <c:pt idx="7310">
                  <c:v>1</c:v>
                </c:pt>
                <c:pt idx="7311">
                  <c:v>2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3</c:v>
                </c:pt>
                <c:pt idx="7316">
                  <c:v>1</c:v>
                </c:pt>
                <c:pt idx="7317">
                  <c:v>2</c:v>
                </c:pt>
                <c:pt idx="7318">
                  <c:v>1</c:v>
                </c:pt>
                <c:pt idx="7319">
                  <c:v>2</c:v>
                </c:pt>
                <c:pt idx="7320">
                  <c:v/>
                </c:pt>
                <c:pt idx="7321">
                  <c:v/>
                </c:pt>
                <c:pt idx="7322">
                  <c:v>3</c:v>
                </c:pt>
                <c:pt idx="7323">
                  <c:v>2</c:v>
                </c:pt>
                <c:pt idx="7324">
                  <c:v>1</c:v>
                </c:pt>
                <c:pt idx="7325">
                  <c:v>1</c:v>
                </c:pt>
                <c:pt idx="7326">
                  <c:v/>
                </c:pt>
                <c:pt idx="7327">
                  <c:v>2</c:v>
                </c:pt>
                <c:pt idx="7328">
                  <c:v>1</c:v>
                </c:pt>
                <c:pt idx="7329">
                  <c:v>2</c:v>
                </c:pt>
                <c:pt idx="7330">
                  <c:v>1</c:v>
                </c:pt>
                <c:pt idx="7331">
                  <c:v>3</c:v>
                </c:pt>
                <c:pt idx="7332">
                  <c:v/>
                </c:pt>
                <c:pt idx="7333">
                  <c:v/>
                </c:pt>
                <c:pt idx="7334">
                  <c:v>1</c:v>
                </c:pt>
                <c:pt idx="7335">
                  <c:v>1</c:v>
                </c:pt>
                <c:pt idx="7336">
                  <c:v>3</c:v>
                </c:pt>
                <c:pt idx="7337">
                  <c:v>1</c:v>
                </c:pt>
                <c:pt idx="7338">
                  <c:v>1</c:v>
                </c:pt>
                <c:pt idx="7339">
                  <c:v>2</c:v>
                </c:pt>
                <c:pt idx="7340">
                  <c:v/>
                </c:pt>
                <c:pt idx="7341">
                  <c:v>2</c:v>
                </c:pt>
                <c:pt idx="7342">
                  <c:v/>
                </c:pt>
                <c:pt idx="7343">
                  <c:v/>
                </c:pt>
                <c:pt idx="7344">
                  <c:v/>
                </c:pt>
                <c:pt idx="7345">
                  <c:v/>
                </c:pt>
                <c:pt idx="7346">
                  <c:v/>
                </c:pt>
                <c:pt idx="7347">
                  <c:v/>
                </c:pt>
                <c:pt idx="7348">
                  <c:v/>
                </c:pt>
                <c:pt idx="7349">
                  <c:v/>
                </c:pt>
                <c:pt idx="7350">
                  <c:v/>
                </c:pt>
                <c:pt idx="7351">
                  <c:v/>
                </c:pt>
                <c:pt idx="7352">
                  <c:v/>
                </c:pt>
                <c:pt idx="7353">
                  <c:v/>
                </c:pt>
                <c:pt idx="7354">
                  <c:v/>
                </c:pt>
                <c:pt idx="7355">
                  <c:v/>
                </c:pt>
                <c:pt idx="7356">
                  <c:v/>
                </c:pt>
                <c:pt idx="7357">
                  <c:v/>
                </c:pt>
                <c:pt idx="7358">
                  <c:v/>
                </c:pt>
                <c:pt idx="7359">
                  <c:v/>
                </c:pt>
                <c:pt idx="7360">
                  <c:v/>
                </c:pt>
                <c:pt idx="7361">
                  <c:v/>
                </c:pt>
                <c:pt idx="7362">
                  <c:v/>
                </c:pt>
                <c:pt idx="7363">
                  <c:v/>
                </c:pt>
                <c:pt idx="7364">
                  <c:v/>
                </c:pt>
                <c:pt idx="7365">
                  <c:v/>
                </c:pt>
                <c:pt idx="7366">
                  <c:v/>
                </c:pt>
                <c:pt idx="7367">
                  <c:v/>
                </c:pt>
                <c:pt idx="7368">
                  <c:v/>
                </c:pt>
                <c:pt idx="7369">
                  <c:v/>
                </c:pt>
                <c:pt idx="7370">
                  <c:v/>
                </c:pt>
                <c:pt idx="7371">
                  <c:v/>
                </c:pt>
                <c:pt idx="7372">
                  <c:v/>
                </c:pt>
                <c:pt idx="7373">
                  <c:v/>
                </c:pt>
                <c:pt idx="7374">
                  <c:v/>
                </c:pt>
                <c:pt idx="7375">
                  <c:v/>
                </c:pt>
                <c:pt idx="7376">
                  <c:v/>
                </c:pt>
                <c:pt idx="7377">
                  <c:v/>
                </c:pt>
                <c:pt idx="7378">
                  <c:v/>
                </c:pt>
                <c:pt idx="7379">
                  <c:v/>
                </c:pt>
                <c:pt idx="7380">
                  <c:v/>
                </c:pt>
                <c:pt idx="7381">
                  <c:v/>
                </c:pt>
                <c:pt idx="7382">
                  <c:v/>
                </c:pt>
                <c:pt idx="7383">
                  <c:v/>
                </c:pt>
                <c:pt idx="7384">
                  <c:v/>
                </c:pt>
                <c:pt idx="7385">
                  <c:v/>
                </c:pt>
                <c:pt idx="7386">
                  <c:v/>
                </c:pt>
                <c:pt idx="7387">
                  <c:v/>
                </c:pt>
                <c:pt idx="7388">
                  <c:v/>
                </c:pt>
                <c:pt idx="7389">
                  <c:v/>
                </c:pt>
                <c:pt idx="7390">
                  <c:v/>
                </c:pt>
                <c:pt idx="7391">
                  <c:v/>
                </c:pt>
                <c:pt idx="7392">
                  <c:v/>
                </c:pt>
                <c:pt idx="7393">
                  <c:v/>
                </c:pt>
                <c:pt idx="7394">
                  <c:v/>
                </c:pt>
                <c:pt idx="7395">
                  <c:v/>
                </c:pt>
                <c:pt idx="7396">
                  <c:v/>
                </c:pt>
                <c:pt idx="7397">
                  <c:v/>
                </c:pt>
                <c:pt idx="7398">
                  <c:v/>
                </c:pt>
                <c:pt idx="7399">
                  <c:v/>
                </c:pt>
                <c:pt idx="7400">
                  <c:v/>
                </c:pt>
                <c:pt idx="7401">
                  <c:v/>
                </c:pt>
                <c:pt idx="7402">
                  <c:v/>
                </c:pt>
                <c:pt idx="7403">
                  <c:v/>
                </c:pt>
                <c:pt idx="7404">
                  <c:v/>
                </c:pt>
                <c:pt idx="7405">
                  <c:v/>
                </c:pt>
                <c:pt idx="7406">
                  <c:v/>
                </c:pt>
                <c:pt idx="7407">
                  <c:v/>
                </c:pt>
                <c:pt idx="7408">
                  <c:v/>
                </c:pt>
                <c:pt idx="7409">
                  <c:v/>
                </c:pt>
                <c:pt idx="7410">
                  <c:v/>
                </c:pt>
                <c:pt idx="7411">
                  <c:v/>
                </c:pt>
                <c:pt idx="7412">
                  <c:v/>
                </c:pt>
                <c:pt idx="7413">
                  <c:v/>
                </c:pt>
                <c:pt idx="7414">
                  <c:v/>
                </c:pt>
                <c:pt idx="7415">
                  <c:v/>
                </c:pt>
                <c:pt idx="7416">
                  <c:v/>
                </c:pt>
                <c:pt idx="7417">
                  <c:v/>
                </c:pt>
                <c:pt idx="7418">
                  <c:v/>
                </c:pt>
                <c:pt idx="7419">
                  <c:v/>
                </c:pt>
                <c:pt idx="7420">
                  <c:v/>
                </c:pt>
                <c:pt idx="7421">
                  <c:v/>
                </c:pt>
                <c:pt idx="7422">
                  <c:v/>
                </c:pt>
                <c:pt idx="7423">
                  <c:v/>
                </c:pt>
                <c:pt idx="7424">
                  <c:v/>
                </c:pt>
                <c:pt idx="7425">
                  <c:v/>
                </c:pt>
                <c:pt idx="7426">
                  <c:v/>
                </c:pt>
                <c:pt idx="7427">
                  <c:v/>
                </c:pt>
                <c:pt idx="7428">
                  <c:v/>
                </c:pt>
                <c:pt idx="7429">
                  <c:v/>
                </c:pt>
                <c:pt idx="7430">
                  <c:v/>
                </c:pt>
                <c:pt idx="7431">
                  <c:v/>
                </c:pt>
                <c:pt idx="7432">
                  <c:v/>
                </c:pt>
                <c:pt idx="7433">
                  <c:v/>
                </c:pt>
                <c:pt idx="7434">
                  <c:v/>
                </c:pt>
                <c:pt idx="7435">
                  <c:v/>
                </c:pt>
                <c:pt idx="7436">
                  <c:v/>
                </c:pt>
                <c:pt idx="7437">
                  <c:v/>
                </c:pt>
                <c:pt idx="7438">
                  <c:v/>
                </c:pt>
                <c:pt idx="7439">
                  <c:v/>
                </c:pt>
                <c:pt idx="7440">
                  <c:v/>
                </c:pt>
                <c:pt idx="7441">
                  <c:v/>
                </c:pt>
                <c:pt idx="7442">
                  <c:v/>
                </c:pt>
                <c:pt idx="7443">
                  <c:v/>
                </c:pt>
                <c:pt idx="7444">
                  <c:v/>
                </c:pt>
                <c:pt idx="7445">
                  <c:v/>
                </c:pt>
                <c:pt idx="7446">
                  <c:v/>
                </c:pt>
                <c:pt idx="7447">
                  <c:v/>
                </c:pt>
                <c:pt idx="7448">
                  <c:v/>
                </c:pt>
                <c:pt idx="7449">
                  <c:v/>
                </c:pt>
                <c:pt idx="7450">
                  <c:v/>
                </c:pt>
                <c:pt idx="7451">
                  <c:v/>
                </c:pt>
                <c:pt idx="7452">
                  <c:v/>
                </c:pt>
                <c:pt idx="7453">
                  <c:v/>
                </c:pt>
                <c:pt idx="7454">
                  <c:v/>
                </c:pt>
                <c:pt idx="7455">
                  <c:v/>
                </c:pt>
                <c:pt idx="7456">
                  <c:v/>
                </c:pt>
                <c:pt idx="7457">
                  <c:v/>
                </c:pt>
                <c:pt idx="7458">
                  <c:v/>
                </c:pt>
                <c:pt idx="7459">
                  <c:v/>
                </c:pt>
                <c:pt idx="7460">
                  <c:v/>
                </c:pt>
                <c:pt idx="7461">
                  <c:v/>
                </c:pt>
                <c:pt idx="7462">
                  <c:v/>
                </c:pt>
                <c:pt idx="7463">
                  <c:v/>
                </c:pt>
                <c:pt idx="7464">
                  <c:v/>
                </c:pt>
                <c:pt idx="7465">
                  <c:v/>
                </c:pt>
                <c:pt idx="7466">
                  <c:v/>
                </c:pt>
                <c:pt idx="7467">
                  <c:v/>
                </c:pt>
                <c:pt idx="7468">
                  <c:v/>
                </c:pt>
                <c:pt idx="7469">
                  <c:v/>
                </c:pt>
                <c:pt idx="7470">
                  <c:v/>
                </c:pt>
                <c:pt idx="7471">
                  <c:v/>
                </c:pt>
                <c:pt idx="7472">
                  <c:v/>
                </c:pt>
                <c:pt idx="7473">
                  <c:v/>
                </c:pt>
                <c:pt idx="7474">
                  <c:v/>
                </c:pt>
                <c:pt idx="7475">
                  <c:v/>
                </c:pt>
                <c:pt idx="7476">
                  <c:v/>
                </c:pt>
                <c:pt idx="7477">
                  <c:v/>
                </c:pt>
                <c:pt idx="7478">
                  <c:v/>
                </c:pt>
                <c:pt idx="7479">
                  <c:v/>
                </c:pt>
                <c:pt idx="7480">
                  <c:v/>
                </c:pt>
                <c:pt idx="7481">
                  <c:v/>
                </c:pt>
                <c:pt idx="7482">
                  <c:v/>
                </c:pt>
                <c:pt idx="7483">
                  <c:v/>
                </c:pt>
                <c:pt idx="7484">
                  <c:v/>
                </c:pt>
                <c:pt idx="7485">
                  <c:v/>
                </c:pt>
                <c:pt idx="7486">
                  <c:v/>
                </c:pt>
                <c:pt idx="7487">
                  <c:v/>
                </c:pt>
                <c:pt idx="7488">
                  <c:v/>
                </c:pt>
                <c:pt idx="7489">
                  <c:v/>
                </c:pt>
                <c:pt idx="7490">
                  <c:v/>
                </c:pt>
                <c:pt idx="7491">
                  <c:v/>
                </c:pt>
                <c:pt idx="7492">
                  <c:v/>
                </c:pt>
                <c:pt idx="7493">
                  <c:v/>
                </c:pt>
                <c:pt idx="7494">
                  <c:v/>
                </c:pt>
                <c:pt idx="7495">
                  <c:v/>
                </c:pt>
                <c:pt idx="7496">
                  <c:v/>
                </c:pt>
                <c:pt idx="7497">
                  <c:v/>
                </c:pt>
                <c:pt idx="7498">
                  <c:v/>
                </c:pt>
                <c:pt idx="7499">
                  <c:v/>
                </c:pt>
                <c:pt idx="7500">
                  <c:v/>
                </c:pt>
                <c:pt idx="7501">
                  <c:v/>
                </c:pt>
                <c:pt idx="7502">
                  <c:v/>
                </c:pt>
                <c:pt idx="7503">
                  <c:v/>
                </c:pt>
                <c:pt idx="7504">
                  <c:v/>
                </c:pt>
                <c:pt idx="7505">
                  <c:v/>
                </c:pt>
                <c:pt idx="7506">
                  <c:v/>
                </c:pt>
                <c:pt idx="7507">
                  <c:v/>
                </c:pt>
                <c:pt idx="7508">
                  <c:v/>
                </c:pt>
                <c:pt idx="7509">
                  <c:v/>
                </c:pt>
                <c:pt idx="7510">
                  <c:v/>
                </c:pt>
                <c:pt idx="7511">
                  <c:v/>
                </c:pt>
                <c:pt idx="7512">
                  <c:v/>
                </c:pt>
                <c:pt idx="7513">
                  <c:v/>
                </c:pt>
                <c:pt idx="7514">
                  <c:v/>
                </c:pt>
                <c:pt idx="7515">
                  <c:v/>
                </c:pt>
                <c:pt idx="7516">
                  <c:v/>
                </c:pt>
                <c:pt idx="7517">
                  <c:v/>
                </c:pt>
                <c:pt idx="7518">
                  <c:v/>
                </c:pt>
                <c:pt idx="7519">
                  <c:v/>
                </c:pt>
                <c:pt idx="7520">
                  <c:v/>
                </c:pt>
                <c:pt idx="7521">
                  <c:v/>
                </c:pt>
                <c:pt idx="7522">
                  <c:v/>
                </c:pt>
                <c:pt idx="7523">
                  <c:v/>
                </c:pt>
                <c:pt idx="7524">
                  <c:v/>
                </c:pt>
                <c:pt idx="7525">
                  <c:v/>
                </c:pt>
                <c:pt idx="7526">
                  <c:v/>
                </c:pt>
                <c:pt idx="7527">
                  <c:v/>
                </c:pt>
                <c:pt idx="7528">
                  <c:v/>
                </c:pt>
                <c:pt idx="7529">
                  <c:v/>
                </c:pt>
                <c:pt idx="7530">
                  <c:v/>
                </c:pt>
                <c:pt idx="7531">
                  <c:v/>
                </c:pt>
                <c:pt idx="7532">
                  <c:v/>
                </c:pt>
                <c:pt idx="7533">
                  <c:v/>
                </c:pt>
                <c:pt idx="7534">
                  <c:v/>
                </c:pt>
                <c:pt idx="7535">
                  <c:v/>
                </c:pt>
                <c:pt idx="7536">
                  <c:v/>
                </c:pt>
                <c:pt idx="7537">
                  <c:v/>
                </c:pt>
                <c:pt idx="7538">
                  <c:v/>
                </c:pt>
                <c:pt idx="7539">
                  <c:v/>
                </c:pt>
                <c:pt idx="7540">
                  <c:v/>
                </c:pt>
                <c:pt idx="7541">
                  <c:v/>
                </c:pt>
                <c:pt idx="7542">
                  <c:v/>
                </c:pt>
                <c:pt idx="7543">
                  <c:v/>
                </c:pt>
                <c:pt idx="7544">
                  <c:v/>
                </c:pt>
                <c:pt idx="7545">
                  <c:v/>
                </c:pt>
                <c:pt idx="7546">
                  <c:v/>
                </c:pt>
                <c:pt idx="7547">
                  <c:v/>
                </c:pt>
                <c:pt idx="7548">
                  <c:v/>
                </c:pt>
                <c:pt idx="7549">
                  <c:v/>
                </c:pt>
                <c:pt idx="7550">
                  <c:v/>
                </c:pt>
                <c:pt idx="7551">
                  <c:v/>
                </c:pt>
                <c:pt idx="7552">
                  <c:v/>
                </c:pt>
                <c:pt idx="7553">
                  <c:v/>
                </c:pt>
                <c:pt idx="7554">
                  <c:v/>
                </c:pt>
                <c:pt idx="7555">
                  <c:v/>
                </c:pt>
                <c:pt idx="7556">
                  <c:v/>
                </c:pt>
                <c:pt idx="7557">
                  <c:v/>
                </c:pt>
                <c:pt idx="7558">
                  <c:v/>
                </c:pt>
                <c:pt idx="7559">
                  <c:v/>
                </c:pt>
                <c:pt idx="7560">
                  <c:v/>
                </c:pt>
                <c:pt idx="7561">
                  <c:v/>
                </c:pt>
                <c:pt idx="7562">
                  <c:v/>
                </c:pt>
                <c:pt idx="7563">
                  <c:v/>
                </c:pt>
                <c:pt idx="7564">
                  <c:v/>
                </c:pt>
                <c:pt idx="7565">
                  <c:v/>
                </c:pt>
                <c:pt idx="7566">
                  <c:v/>
                </c:pt>
                <c:pt idx="7567">
                  <c:v/>
                </c:pt>
                <c:pt idx="7568">
                  <c:v/>
                </c:pt>
                <c:pt idx="7569">
                  <c:v/>
                </c:pt>
                <c:pt idx="7570">
                  <c:v/>
                </c:pt>
                <c:pt idx="7571">
                  <c:v/>
                </c:pt>
                <c:pt idx="7572">
                  <c:v/>
                </c:pt>
                <c:pt idx="7573">
                  <c:v/>
                </c:pt>
                <c:pt idx="7574">
                  <c:v/>
                </c:pt>
                <c:pt idx="7575">
                  <c:v/>
                </c:pt>
                <c:pt idx="7576">
                  <c:v/>
                </c:pt>
                <c:pt idx="7577">
                  <c:v/>
                </c:pt>
                <c:pt idx="7578">
                  <c:v/>
                </c:pt>
                <c:pt idx="7579">
                  <c:v/>
                </c:pt>
                <c:pt idx="7580">
                  <c:v/>
                </c:pt>
                <c:pt idx="7581">
                  <c:v/>
                </c:pt>
                <c:pt idx="7582">
                  <c:v/>
                </c:pt>
                <c:pt idx="7583">
                  <c:v/>
                </c:pt>
                <c:pt idx="7584">
                  <c:v/>
                </c:pt>
                <c:pt idx="7585">
                  <c:v/>
                </c:pt>
                <c:pt idx="7586">
                  <c:v/>
                </c:pt>
                <c:pt idx="7587">
                  <c:v/>
                </c:pt>
                <c:pt idx="7588">
                  <c:v/>
                </c:pt>
                <c:pt idx="7589">
                  <c:v/>
                </c:pt>
                <c:pt idx="7590">
                  <c:v/>
                </c:pt>
                <c:pt idx="7591">
                  <c:v/>
                </c:pt>
                <c:pt idx="7592">
                  <c:v/>
                </c:pt>
                <c:pt idx="7593">
                  <c:v/>
                </c:pt>
                <c:pt idx="7594">
                  <c:v/>
                </c:pt>
                <c:pt idx="7595">
                  <c:v/>
                </c:pt>
                <c:pt idx="7596">
                  <c:v/>
                </c:pt>
                <c:pt idx="7597">
                  <c:v/>
                </c:pt>
                <c:pt idx="7598">
                  <c:v/>
                </c:pt>
                <c:pt idx="7599">
                  <c:v/>
                </c:pt>
                <c:pt idx="7600">
                  <c:v/>
                </c:pt>
                <c:pt idx="7601">
                  <c:v/>
                </c:pt>
                <c:pt idx="7602">
                  <c:v/>
                </c:pt>
                <c:pt idx="7603">
                  <c:v/>
                </c:pt>
                <c:pt idx="7604">
                  <c:v/>
                </c:pt>
                <c:pt idx="7605">
                  <c:v/>
                </c:pt>
                <c:pt idx="7606">
                  <c:v/>
                </c:pt>
                <c:pt idx="7607">
                  <c:v/>
                </c:pt>
                <c:pt idx="7608">
                  <c:v/>
                </c:pt>
                <c:pt idx="7609">
                  <c:v/>
                </c:pt>
                <c:pt idx="7610">
                  <c:v/>
                </c:pt>
                <c:pt idx="7611">
                  <c:v/>
                </c:pt>
                <c:pt idx="7612">
                  <c:v/>
                </c:pt>
                <c:pt idx="7613">
                  <c:v/>
                </c:pt>
                <c:pt idx="7614">
                  <c:v/>
                </c:pt>
                <c:pt idx="7615">
                  <c:v/>
                </c:pt>
                <c:pt idx="7616">
                  <c:v/>
                </c:pt>
                <c:pt idx="7617">
                  <c:v/>
                </c:pt>
                <c:pt idx="7618">
                  <c:v/>
                </c:pt>
                <c:pt idx="7619">
                  <c:v/>
                </c:pt>
                <c:pt idx="7620">
                  <c:v/>
                </c:pt>
                <c:pt idx="7621">
                  <c:v/>
                </c:pt>
                <c:pt idx="7622">
                  <c:v/>
                </c:pt>
                <c:pt idx="7623">
                  <c:v/>
                </c:pt>
                <c:pt idx="7624">
                  <c:v/>
                </c:pt>
                <c:pt idx="7625">
                  <c:v/>
                </c:pt>
                <c:pt idx="7626">
                  <c:v/>
                </c:pt>
                <c:pt idx="7627">
                  <c:v/>
                </c:pt>
                <c:pt idx="7628">
                  <c:v/>
                </c:pt>
                <c:pt idx="7629">
                  <c:v/>
                </c:pt>
                <c:pt idx="7630">
                  <c:v/>
                </c:pt>
                <c:pt idx="7631">
                  <c:v/>
                </c:pt>
                <c:pt idx="7632">
                  <c:v/>
                </c:pt>
                <c:pt idx="7633">
                  <c:v/>
                </c:pt>
                <c:pt idx="7634">
                  <c:v/>
                </c:pt>
                <c:pt idx="7635">
                  <c:v/>
                </c:pt>
                <c:pt idx="7636">
                  <c:v/>
                </c:pt>
                <c:pt idx="7637">
                  <c:v/>
                </c:pt>
                <c:pt idx="7638">
                  <c:v/>
                </c:pt>
                <c:pt idx="7639">
                  <c:v/>
                </c:pt>
                <c:pt idx="7640">
                  <c:v/>
                </c:pt>
                <c:pt idx="7641">
                  <c:v/>
                </c:pt>
                <c:pt idx="7642">
                  <c:v/>
                </c:pt>
                <c:pt idx="7643">
                  <c:v/>
                </c:pt>
                <c:pt idx="7644">
                  <c:v/>
                </c:pt>
                <c:pt idx="7645">
                  <c:v/>
                </c:pt>
                <c:pt idx="7646">
                  <c:v/>
                </c:pt>
                <c:pt idx="7647">
                  <c:v/>
                </c:pt>
                <c:pt idx="7648">
                  <c:v/>
                </c:pt>
                <c:pt idx="7649">
                  <c:v/>
                </c:pt>
                <c:pt idx="7650">
                  <c:v/>
                </c:pt>
                <c:pt idx="7651">
                  <c:v/>
                </c:pt>
                <c:pt idx="7652">
                  <c:v/>
                </c:pt>
                <c:pt idx="7653">
                  <c:v/>
                </c:pt>
                <c:pt idx="7654">
                  <c:v/>
                </c:pt>
                <c:pt idx="7655">
                  <c:v/>
                </c:pt>
                <c:pt idx="7656">
                  <c:v/>
                </c:pt>
                <c:pt idx="7657">
                  <c:v/>
                </c:pt>
                <c:pt idx="7658">
                  <c:v/>
                </c:pt>
                <c:pt idx="7659">
                  <c:v/>
                </c:pt>
                <c:pt idx="7660">
                  <c:v/>
                </c:pt>
                <c:pt idx="7661">
                  <c:v/>
                </c:pt>
                <c:pt idx="7662">
                  <c:v/>
                </c:pt>
                <c:pt idx="7663">
                  <c:v/>
                </c:pt>
                <c:pt idx="7664">
                  <c:v/>
                </c:pt>
                <c:pt idx="7665">
                  <c:v/>
                </c:pt>
                <c:pt idx="7666">
                  <c:v/>
                </c:pt>
                <c:pt idx="7667">
                  <c:v/>
                </c:pt>
                <c:pt idx="7668">
                  <c:v/>
                </c:pt>
                <c:pt idx="7669">
                  <c:v/>
                </c:pt>
                <c:pt idx="7670">
                  <c:v/>
                </c:pt>
                <c:pt idx="7671">
                  <c:v/>
                </c:pt>
                <c:pt idx="7672">
                  <c:v/>
                </c:pt>
                <c:pt idx="7673">
                  <c:v/>
                </c:pt>
                <c:pt idx="7674">
                  <c:v/>
                </c:pt>
                <c:pt idx="7675">
                  <c:v/>
                </c:pt>
                <c:pt idx="7676">
                  <c:v/>
                </c:pt>
                <c:pt idx="7677">
                  <c:v/>
                </c:pt>
                <c:pt idx="7678">
                  <c:v/>
                </c:pt>
                <c:pt idx="7679">
                  <c:v/>
                </c:pt>
                <c:pt idx="7680">
                  <c:v/>
                </c:pt>
                <c:pt idx="7681">
                  <c:v/>
                </c:pt>
                <c:pt idx="7682">
                  <c:v/>
                </c:pt>
                <c:pt idx="7683">
                  <c:v/>
                </c:pt>
                <c:pt idx="7684">
                  <c:v/>
                </c:pt>
                <c:pt idx="7685">
                  <c:v/>
                </c:pt>
                <c:pt idx="7686">
                  <c:v/>
                </c:pt>
                <c:pt idx="7687">
                  <c:v/>
                </c:pt>
                <c:pt idx="7688">
                  <c:v/>
                </c:pt>
                <c:pt idx="7689">
                  <c:v/>
                </c:pt>
                <c:pt idx="7690">
                  <c:v/>
                </c:pt>
                <c:pt idx="7691">
                  <c:v/>
                </c:pt>
                <c:pt idx="7692">
                  <c:v/>
                </c:pt>
                <c:pt idx="7693">
                  <c:v/>
                </c:pt>
                <c:pt idx="7694">
                  <c:v/>
                </c:pt>
                <c:pt idx="7695">
                  <c:v/>
                </c:pt>
                <c:pt idx="7696">
                  <c:v/>
                </c:pt>
                <c:pt idx="7697">
                  <c:v/>
                </c:pt>
                <c:pt idx="7698">
                  <c:v/>
                </c:pt>
                <c:pt idx="7699">
                  <c:v/>
                </c:pt>
                <c:pt idx="7700">
                  <c:v/>
                </c:pt>
                <c:pt idx="7701">
                  <c:v/>
                </c:pt>
                <c:pt idx="7702">
                  <c:v/>
                </c:pt>
                <c:pt idx="7703">
                  <c:v/>
                </c:pt>
                <c:pt idx="7704">
                  <c:v/>
                </c:pt>
                <c:pt idx="7705">
                  <c:v/>
                </c:pt>
                <c:pt idx="7706">
                  <c:v/>
                </c:pt>
                <c:pt idx="7707">
                  <c:v/>
                </c:pt>
                <c:pt idx="7708">
                  <c:v/>
                </c:pt>
                <c:pt idx="7709">
                  <c:v/>
                </c:pt>
                <c:pt idx="7710">
                  <c:v/>
                </c:pt>
                <c:pt idx="7711">
                  <c:v/>
                </c:pt>
                <c:pt idx="7712">
                  <c:v/>
                </c:pt>
                <c:pt idx="7713">
                  <c:v/>
                </c:pt>
                <c:pt idx="7714">
                  <c:v/>
                </c:pt>
                <c:pt idx="7715">
                  <c:v/>
                </c:pt>
                <c:pt idx="7716">
                  <c:v/>
                </c:pt>
                <c:pt idx="7717">
                  <c:v/>
                </c:pt>
                <c:pt idx="7718">
                  <c:v/>
                </c:pt>
                <c:pt idx="7719">
                  <c:v/>
                </c:pt>
                <c:pt idx="7720">
                  <c:v/>
                </c:pt>
                <c:pt idx="7721">
                  <c:v/>
                </c:pt>
                <c:pt idx="7722">
                  <c:v/>
                </c:pt>
                <c:pt idx="7723">
                  <c:v/>
                </c:pt>
                <c:pt idx="7724">
                  <c:v/>
                </c:pt>
                <c:pt idx="7725">
                  <c:v/>
                </c:pt>
                <c:pt idx="7726">
                  <c:v/>
                </c:pt>
                <c:pt idx="7727">
                  <c:v/>
                </c:pt>
                <c:pt idx="7728">
                  <c:v/>
                </c:pt>
                <c:pt idx="7729">
                  <c:v/>
                </c:pt>
                <c:pt idx="7730">
                  <c:v/>
                </c:pt>
                <c:pt idx="7731">
                  <c:v/>
                </c:pt>
                <c:pt idx="7732">
                  <c:v/>
                </c:pt>
                <c:pt idx="7733">
                  <c:v/>
                </c:pt>
                <c:pt idx="7734">
                  <c:v/>
                </c:pt>
                <c:pt idx="7735">
                  <c:v/>
                </c:pt>
                <c:pt idx="7736">
                  <c:v/>
                </c:pt>
                <c:pt idx="7737">
                  <c:v/>
                </c:pt>
                <c:pt idx="7738">
                  <c:v/>
                </c:pt>
                <c:pt idx="7739">
                  <c:v/>
                </c:pt>
                <c:pt idx="7740">
                  <c:v/>
                </c:pt>
                <c:pt idx="7741">
                  <c:v/>
                </c:pt>
                <c:pt idx="7742">
                  <c:v/>
                </c:pt>
                <c:pt idx="7743">
                  <c:v/>
                </c:pt>
                <c:pt idx="7744">
                  <c:v/>
                </c:pt>
                <c:pt idx="7745">
                  <c:v/>
                </c:pt>
                <c:pt idx="7746">
                  <c:v/>
                </c:pt>
                <c:pt idx="7747">
                  <c:v/>
                </c:pt>
                <c:pt idx="7748">
                  <c:v/>
                </c:pt>
                <c:pt idx="7749">
                  <c:v/>
                </c:pt>
                <c:pt idx="7750">
                  <c:v/>
                </c:pt>
                <c:pt idx="7751">
                  <c:v/>
                </c:pt>
                <c:pt idx="7752">
                  <c:v/>
                </c:pt>
                <c:pt idx="7753">
                  <c:v/>
                </c:pt>
                <c:pt idx="7754">
                  <c:v/>
                </c:pt>
                <c:pt idx="7755">
                  <c:v/>
                </c:pt>
                <c:pt idx="7756">
                  <c:v/>
                </c:pt>
                <c:pt idx="7757">
                  <c:v/>
                </c:pt>
                <c:pt idx="7758">
                  <c:v/>
                </c:pt>
                <c:pt idx="7759">
                  <c:v/>
                </c:pt>
                <c:pt idx="7760">
                  <c:v/>
                </c:pt>
                <c:pt idx="7761">
                  <c:v/>
                </c:pt>
                <c:pt idx="7762">
                  <c:v/>
                </c:pt>
                <c:pt idx="7763">
                  <c:v/>
                </c:pt>
                <c:pt idx="7764">
                  <c:v/>
                </c:pt>
                <c:pt idx="7765">
                  <c:v/>
                </c:pt>
                <c:pt idx="7766">
                  <c:v/>
                </c:pt>
                <c:pt idx="7767">
                  <c:v/>
                </c:pt>
                <c:pt idx="7768">
                  <c:v/>
                </c:pt>
                <c:pt idx="7769">
                  <c:v/>
                </c:pt>
                <c:pt idx="7770">
                  <c:v/>
                </c:pt>
                <c:pt idx="7771">
                  <c:v/>
                </c:pt>
                <c:pt idx="7772">
                  <c:v/>
                </c:pt>
                <c:pt idx="7773">
                  <c:v/>
                </c:pt>
                <c:pt idx="7774">
                  <c:v/>
                </c:pt>
                <c:pt idx="7775">
                  <c:v/>
                </c:pt>
                <c:pt idx="7776">
                  <c:v/>
                </c:pt>
                <c:pt idx="7777">
                  <c:v/>
                </c:pt>
                <c:pt idx="7778">
                  <c:v/>
                </c:pt>
                <c:pt idx="7779">
                  <c:v/>
                </c:pt>
                <c:pt idx="7780">
                  <c:v/>
                </c:pt>
                <c:pt idx="7781">
                  <c:v/>
                </c:pt>
                <c:pt idx="7782">
                  <c:v/>
                </c:pt>
                <c:pt idx="7783">
                  <c:v/>
                </c:pt>
                <c:pt idx="7784">
                  <c:v/>
                </c:pt>
                <c:pt idx="7785">
                  <c:v/>
                </c:pt>
                <c:pt idx="7786">
                  <c:v/>
                </c:pt>
                <c:pt idx="7787">
                  <c:v/>
                </c:pt>
                <c:pt idx="7788">
                  <c:v/>
                </c:pt>
                <c:pt idx="7789">
                  <c:v/>
                </c:pt>
                <c:pt idx="7790">
                  <c:v/>
                </c:pt>
                <c:pt idx="7791">
                  <c:v/>
                </c:pt>
                <c:pt idx="7792">
                  <c:v/>
                </c:pt>
                <c:pt idx="7793">
                  <c:v/>
                </c:pt>
                <c:pt idx="7794">
                  <c:v/>
                </c:pt>
                <c:pt idx="7795">
                  <c:v/>
                </c:pt>
                <c:pt idx="7796">
                  <c:v/>
                </c:pt>
                <c:pt idx="7797">
                  <c:v/>
                </c:pt>
                <c:pt idx="7798">
                  <c:v/>
                </c:pt>
                <c:pt idx="7799">
                  <c:v/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2</c:v>
                </c:pt>
                <c:pt idx="7806">
                  <c:v>2</c:v>
                </c:pt>
                <c:pt idx="7807">
                  <c:v>1</c:v>
                </c:pt>
                <c:pt idx="7808">
                  <c:v>1</c:v>
                </c:pt>
                <c:pt idx="7809">
                  <c:v>2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2</c:v>
                </c:pt>
                <c:pt idx="7815">
                  <c:v>2</c:v>
                </c:pt>
                <c:pt idx="7816">
                  <c:v>3</c:v>
                </c:pt>
                <c:pt idx="7817">
                  <c:v>1</c:v>
                </c:pt>
                <c:pt idx="7818">
                  <c:v>1</c:v>
                </c:pt>
                <c:pt idx="7819">
                  <c:v>3</c:v>
                </c:pt>
                <c:pt idx="7820">
                  <c:v>1</c:v>
                </c:pt>
                <c:pt idx="7821">
                  <c:v>2</c:v>
                </c:pt>
                <c:pt idx="7822">
                  <c:v>1</c:v>
                </c:pt>
                <c:pt idx="7823">
                  <c:v>1</c:v>
                </c:pt>
                <c:pt idx="7824">
                  <c:v>3</c:v>
                </c:pt>
                <c:pt idx="7825">
                  <c:v>3</c:v>
                </c:pt>
                <c:pt idx="7826">
                  <c:v>3</c:v>
                </c:pt>
                <c:pt idx="7827">
                  <c:v>2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2</c:v>
                </c:pt>
                <c:pt idx="7832">
                  <c:v>1</c:v>
                </c:pt>
                <c:pt idx="7833">
                  <c:v>2</c:v>
                </c:pt>
                <c:pt idx="7834">
                  <c:v>2</c:v>
                </c:pt>
                <c:pt idx="7835">
                  <c:v>2</c:v>
                </c:pt>
                <c:pt idx="7836">
                  <c:v>2</c:v>
                </c:pt>
                <c:pt idx="7837">
                  <c:v>2</c:v>
                </c:pt>
                <c:pt idx="7838">
                  <c:v>3</c:v>
                </c:pt>
                <c:pt idx="7839">
                  <c:v>1</c:v>
                </c:pt>
                <c:pt idx="7840">
                  <c:v>3</c:v>
                </c:pt>
                <c:pt idx="7841">
                  <c:v>1</c:v>
                </c:pt>
                <c:pt idx="7842">
                  <c:v>2</c:v>
                </c:pt>
                <c:pt idx="7843">
                  <c:v>2</c:v>
                </c:pt>
                <c:pt idx="7844">
                  <c:v>1</c:v>
                </c:pt>
                <c:pt idx="7845">
                  <c:v>2</c:v>
                </c:pt>
                <c:pt idx="7846">
                  <c:v>2</c:v>
                </c:pt>
                <c:pt idx="7847">
                  <c:v>2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2</c:v>
                </c:pt>
                <c:pt idx="7852">
                  <c:v>4</c:v>
                </c:pt>
                <c:pt idx="7853">
                  <c:v>1</c:v>
                </c:pt>
                <c:pt idx="7854">
                  <c:v>4</c:v>
                </c:pt>
                <c:pt idx="7855">
                  <c:v>2</c:v>
                </c:pt>
                <c:pt idx="7856">
                  <c:v>4</c:v>
                </c:pt>
                <c:pt idx="7857">
                  <c:v>1</c:v>
                </c:pt>
                <c:pt idx="7858">
                  <c:v>3</c:v>
                </c:pt>
                <c:pt idx="7859">
                  <c:v>1</c:v>
                </c:pt>
                <c:pt idx="7860">
                  <c:v>2</c:v>
                </c:pt>
                <c:pt idx="7861">
                  <c:v>3</c:v>
                </c:pt>
                <c:pt idx="7862">
                  <c:v>3</c:v>
                </c:pt>
                <c:pt idx="7863">
                  <c:v>2</c:v>
                </c:pt>
                <c:pt idx="7864">
                  <c:v>3</c:v>
                </c:pt>
                <c:pt idx="7865">
                  <c:v>4</c:v>
                </c:pt>
                <c:pt idx="7866">
                  <c:v>3</c:v>
                </c:pt>
                <c:pt idx="7867">
                  <c:v>3</c:v>
                </c:pt>
                <c:pt idx="7868">
                  <c:v>4</c:v>
                </c:pt>
                <c:pt idx="7869">
                  <c:v>3</c:v>
                </c:pt>
                <c:pt idx="7870">
                  <c:v>3</c:v>
                </c:pt>
                <c:pt idx="7871">
                  <c:v>2</c:v>
                </c:pt>
                <c:pt idx="7872">
                  <c:v>3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4</c:v>
                </c:pt>
                <c:pt idx="7877">
                  <c:v>2</c:v>
                </c:pt>
                <c:pt idx="7878">
                  <c:v/>
                </c:pt>
                <c:pt idx="7879">
                  <c:v>5</c:v>
                </c:pt>
                <c:pt idx="7880">
                  <c:v>3,5</c:v>
                </c:pt>
                <c:pt idx="7881">
                  <c:v>4</c:v>
                </c:pt>
                <c:pt idx="7882">
                  <c:v>4</c:v>
                </c:pt>
                <c:pt idx="7883">
                  <c:v>4</c:v>
                </c:pt>
                <c:pt idx="7884">
                  <c:v/>
                </c:pt>
                <c:pt idx="7885">
                  <c:v>1</c:v>
                </c:pt>
                <c:pt idx="7886">
                  <c:v>4</c:v>
                </c:pt>
                <c:pt idx="7887">
                  <c:v>4</c:v>
                </c:pt>
                <c:pt idx="7888">
                  <c:v>4</c:v>
                </c:pt>
                <c:pt idx="7889">
                  <c:v>2</c:v>
                </c:pt>
                <c:pt idx="7890">
                  <c:v>2</c:v>
                </c:pt>
                <c:pt idx="7891">
                  <c:v>3</c:v>
                </c:pt>
                <c:pt idx="7892">
                  <c:v>2</c:v>
                </c:pt>
                <c:pt idx="7893">
                  <c:v>3</c:v>
                </c:pt>
                <c:pt idx="7894">
                  <c:v>2</c:v>
                </c:pt>
                <c:pt idx="7895">
                  <c:v>3,5</c:v>
                </c:pt>
                <c:pt idx="7896">
                  <c:v/>
                </c:pt>
                <c:pt idx="7897">
                  <c:v>3</c:v>
                </c:pt>
                <c:pt idx="7898">
                  <c:v>3</c:v>
                </c:pt>
                <c:pt idx="7899">
                  <c:v>3</c:v>
                </c:pt>
                <c:pt idx="7900">
                  <c:v>3</c:v>
                </c:pt>
                <c:pt idx="7901">
                  <c:v>2</c:v>
                </c:pt>
                <c:pt idx="7902">
                  <c:v>4</c:v>
                </c:pt>
                <c:pt idx="7903">
                  <c:v>4</c:v>
                </c:pt>
                <c:pt idx="7904">
                  <c:v>4</c:v>
                </c:pt>
                <c:pt idx="7905">
                  <c:v>4</c:v>
                </c:pt>
                <c:pt idx="7906">
                  <c:v/>
                </c:pt>
                <c:pt idx="7907">
                  <c:v>3</c:v>
                </c:pt>
                <c:pt idx="7908">
                  <c:v>4</c:v>
                </c:pt>
                <c:pt idx="7909">
                  <c:v>2</c:v>
                </c:pt>
                <c:pt idx="7910">
                  <c:v>4</c:v>
                </c:pt>
                <c:pt idx="7911">
                  <c:v>3</c:v>
                </c:pt>
                <c:pt idx="7912">
                  <c:v>4</c:v>
                </c:pt>
                <c:pt idx="7913">
                  <c:v>3</c:v>
                </c:pt>
                <c:pt idx="7914">
                  <c:v>3</c:v>
                </c:pt>
                <c:pt idx="7915">
                  <c:v>3</c:v>
                </c:pt>
                <c:pt idx="7916">
                  <c:v>2</c:v>
                </c:pt>
                <c:pt idx="7917">
                  <c:v>4</c:v>
                </c:pt>
                <c:pt idx="7918">
                  <c:v>2</c:v>
                </c:pt>
                <c:pt idx="7919">
                  <c:v>2</c:v>
                </c:pt>
                <c:pt idx="7920">
                  <c:v/>
                </c:pt>
                <c:pt idx="7921">
                  <c:v/>
                </c:pt>
                <c:pt idx="7922">
                  <c:v>3</c:v>
                </c:pt>
                <c:pt idx="7923">
                  <c:v>3</c:v>
                </c:pt>
                <c:pt idx="7924">
                  <c:v>3</c:v>
                </c:pt>
                <c:pt idx="7925">
                  <c:v>3</c:v>
                </c:pt>
                <c:pt idx="7926">
                  <c:v/>
                </c:pt>
                <c:pt idx="7927">
                  <c:v>4</c:v>
                </c:pt>
                <c:pt idx="7928">
                  <c:v>4</c:v>
                </c:pt>
                <c:pt idx="7929">
                  <c:v>4</c:v>
                </c:pt>
                <c:pt idx="7930">
                  <c:v>4</c:v>
                </c:pt>
                <c:pt idx="7931">
                  <c:v>3</c:v>
                </c:pt>
                <c:pt idx="7932">
                  <c:v/>
                </c:pt>
                <c:pt idx="7933">
                  <c:v/>
                </c:pt>
                <c:pt idx="7934">
                  <c:v>4</c:v>
                </c:pt>
                <c:pt idx="7935">
                  <c:v>4</c:v>
                </c:pt>
                <c:pt idx="7936">
                  <c:v>4</c:v>
                </c:pt>
                <c:pt idx="7937">
                  <c:v>4</c:v>
                </c:pt>
                <c:pt idx="7938">
                  <c:v>4</c:v>
                </c:pt>
                <c:pt idx="7939">
                  <c:v>4</c:v>
                </c:pt>
                <c:pt idx="7940">
                  <c:v/>
                </c:pt>
                <c:pt idx="7941">
                  <c:v>4</c:v>
                </c:pt>
                <c:pt idx="7942">
                  <c:v/>
                </c:pt>
                <c:pt idx="7943">
                  <c:v/>
                </c:pt>
                <c:pt idx="7944">
                  <c:v/>
                </c:pt>
                <c:pt idx="7945">
                  <c:v/>
                </c:pt>
                <c:pt idx="7946">
                  <c:v/>
                </c:pt>
                <c:pt idx="7947">
                  <c:v/>
                </c:pt>
                <c:pt idx="7948">
                  <c:v/>
                </c:pt>
                <c:pt idx="7949">
                  <c:v/>
                </c:pt>
                <c:pt idx="7950">
                  <c:v/>
                </c:pt>
                <c:pt idx="7951">
                  <c:v/>
                </c:pt>
                <c:pt idx="7952">
                  <c:v/>
                </c:pt>
                <c:pt idx="7953">
                  <c:v/>
                </c:pt>
                <c:pt idx="7954">
                  <c:v/>
                </c:pt>
                <c:pt idx="7955">
                  <c:v/>
                </c:pt>
                <c:pt idx="7956">
                  <c:v/>
                </c:pt>
                <c:pt idx="7957">
                  <c:v/>
                </c:pt>
                <c:pt idx="7958">
                  <c:v/>
                </c:pt>
                <c:pt idx="7959">
                  <c:v/>
                </c:pt>
                <c:pt idx="7960">
                  <c:v/>
                </c:pt>
                <c:pt idx="7961">
                  <c:v/>
                </c:pt>
                <c:pt idx="7962">
                  <c:v/>
                </c:pt>
                <c:pt idx="7963">
                  <c:v/>
                </c:pt>
                <c:pt idx="7964">
                  <c:v/>
                </c:pt>
                <c:pt idx="7965">
                  <c:v/>
                </c:pt>
                <c:pt idx="7966">
                  <c:v/>
                </c:pt>
                <c:pt idx="7967">
                  <c:v/>
                </c:pt>
                <c:pt idx="7968">
                  <c:v/>
                </c:pt>
                <c:pt idx="7969">
                  <c:v/>
                </c:pt>
                <c:pt idx="7970">
                  <c:v/>
                </c:pt>
                <c:pt idx="7971">
                  <c:v/>
                </c:pt>
                <c:pt idx="7972">
                  <c:v/>
                </c:pt>
                <c:pt idx="7973">
                  <c:v/>
                </c:pt>
                <c:pt idx="7974">
                  <c:v/>
                </c:pt>
                <c:pt idx="7975">
                  <c:v/>
                </c:pt>
                <c:pt idx="7976">
                  <c:v/>
                </c:pt>
                <c:pt idx="7977">
                  <c:v/>
                </c:pt>
                <c:pt idx="7978">
                  <c:v/>
                </c:pt>
                <c:pt idx="7979">
                  <c:v/>
                </c:pt>
                <c:pt idx="7980">
                  <c:v/>
                </c:pt>
                <c:pt idx="7981">
                  <c:v/>
                </c:pt>
                <c:pt idx="7982">
                  <c:v/>
                </c:pt>
                <c:pt idx="7983">
                  <c:v/>
                </c:pt>
                <c:pt idx="7984">
                  <c:v/>
                </c:pt>
                <c:pt idx="7985">
                  <c:v/>
                </c:pt>
                <c:pt idx="7986">
                  <c:v/>
                </c:pt>
                <c:pt idx="7987">
                  <c:v/>
                </c:pt>
                <c:pt idx="7988">
                  <c:v/>
                </c:pt>
                <c:pt idx="7989">
                  <c:v/>
                </c:pt>
                <c:pt idx="7990">
                  <c:v/>
                </c:pt>
                <c:pt idx="7991">
                  <c:v/>
                </c:pt>
                <c:pt idx="7992">
                  <c:v/>
                </c:pt>
                <c:pt idx="7993">
                  <c:v/>
                </c:pt>
                <c:pt idx="7994">
                  <c:v/>
                </c:pt>
                <c:pt idx="7995">
                  <c:v/>
                </c:pt>
                <c:pt idx="7996">
                  <c:v/>
                </c:pt>
                <c:pt idx="7997">
                  <c:v/>
                </c:pt>
                <c:pt idx="7998">
                  <c:v/>
                </c:pt>
                <c:pt idx="7999">
                  <c:v/>
                </c:pt>
                <c:pt idx="8000">
                  <c:v/>
                </c:pt>
                <c:pt idx="8001">
                  <c:v/>
                </c:pt>
                <c:pt idx="8002">
                  <c:v/>
                </c:pt>
                <c:pt idx="8003">
                  <c:v/>
                </c:pt>
                <c:pt idx="8004">
                  <c:v/>
                </c:pt>
                <c:pt idx="8005">
                  <c:v/>
                </c:pt>
                <c:pt idx="8006">
                  <c:v/>
                </c:pt>
                <c:pt idx="8007">
                  <c:v/>
                </c:pt>
                <c:pt idx="8008">
                  <c:v/>
                </c:pt>
                <c:pt idx="8009">
                  <c:v/>
                </c:pt>
                <c:pt idx="8010">
                  <c:v/>
                </c:pt>
                <c:pt idx="8011">
                  <c:v/>
                </c:pt>
                <c:pt idx="8012">
                  <c:v/>
                </c:pt>
                <c:pt idx="8013">
                  <c:v/>
                </c:pt>
                <c:pt idx="8014">
                  <c:v/>
                </c:pt>
                <c:pt idx="8015">
                  <c:v/>
                </c:pt>
                <c:pt idx="8016">
                  <c:v/>
                </c:pt>
                <c:pt idx="8017">
                  <c:v/>
                </c:pt>
                <c:pt idx="8018">
                  <c:v/>
                </c:pt>
                <c:pt idx="8019">
                  <c:v/>
                </c:pt>
                <c:pt idx="8020">
                  <c:v/>
                </c:pt>
                <c:pt idx="8021">
                  <c:v/>
                </c:pt>
                <c:pt idx="8022">
                  <c:v/>
                </c:pt>
                <c:pt idx="8023">
                  <c:v/>
                </c:pt>
                <c:pt idx="8024">
                  <c:v/>
                </c:pt>
                <c:pt idx="8025">
                  <c:v/>
                </c:pt>
                <c:pt idx="8026">
                  <c:v/>
                </c:pt>
                <c:pt idx="8027">
                  <c:v/>
                </c:pt>
                <c:pt idx="8028">
                  <c:v/>
                </c:pt>
                <c:pt idx="8029">
                  <c:v/>
                </c:pt>
                <c:pt idx="8030">
                  <c:v/>
                </c:pt>
                <c:pt idx="8031">
                  <c:v/>
                </c:pt>
                <c:pt idx="8032">
                  <c:v/>
                </c:pt>
                <c:pt idx="8033">
                  <c:v/>
                </c:pt>
                <c:pt idx="8034">
                  <c:v/>
                </c:pt>
                <c:pt idx="8035">
                  <c:v/>
                </c:pt>
                <c:pt idx="8036">
                  <c:v/>
                </c:pt>
                <c:pt idx="8037">
                  <c:v/>
                </c:pt>
                <c:pt idx="8038">
                  <c:v/>
                </c:pt>
                <c:pt idx="8039">
                  <c:v/>
                </c:pt>
                <c:pt idx="8040">
                  <c:v/>
                </c:pt>
                <c:pt idx="8041">
                  <c:v/>
                </c:pt>
                <c:pt idx="8042">
                  <c:v/>
                </c:pt>
                <c:pt idx="8043">
                  <c:v/>
                </c:pt>
                <c:pt idx="8044">
                  <c:v/>
                </c:pt>
                <c:pt idx="8045">
                  <c:v/>
                </c:pt>
                <c:pt idx="8046">
                  <c:v/>
                </c:pt>
                <c:pt idx="8047">
                  <c:v/>
                </c:pt>
                <c:pt idx="8048">
                  <c:v/>
                </c:pt>
                <c:pt idx="8049">
                  <c:v/>
                </c:pt>
                <c:pt idx="8050">
                  <c:v/>
                </c:pt>
                <c:pt idx="8051">
                  <c:v/>
                </c:pt>
                <c:pt idx="8052">
                  <c:v/>
                </c:pt>
                <c:pt idx="8053">
                  <c:v/>
                </c:pt>
                <c:pt idx="8054">
                  <c:v/>
                </c:pt>
                <c:pt idx="8055">
                  <c:v/>
                </c:pt>
                <c:pt idx="8056">
                  <c:v/>
                </c:pt>
                <c:pt idx="8057">
                  <c:v/>
                </c:pt>
                <c:pt idx="8058">
                  <c:v/>
                </c:pt>
                <c:pt idx="8059">
                  <c:v/>
                </c:pt>
                <c:pt idx="8060">
                  <c:v/>
                </c:pt>
                <c:pt idx="8061">
                  <c:v/>
                </c:pt>
                <c:pt idx="8062">
                  <c:v/>
                </c:pt>
                <c:pt idx="8063">
                  <c:v/>
                </c:pt>
                <c:pt idx="8064">
                  <c:v/>
                </c:pt>
                <c:pt idx="8065">
                  <c:v/>
                </c:pt>
                <c:pt idx="8066">
                  <c:v/>
                </c:pt>
                <c:pt idx="8067">
                  <c:v/>
                </c:pt>
                <c:pt idx="8068">
                  <c:v/>
                </c:pt>
                <c:pt idx="8069">
                  <c:v/>
                </c:pt>
                <c:pt idx="8070">
                  <c:v/>
                </c:pt>
                <c:pt idx="8071">
                  <c:v/>
                </c:pt>
                <c:pt idx="8072">
                  <c:v/>
                </c:pt>
                <c:pt idx="8073">
                  <c:v/>
                </c:pt>
                <c:pt idx="8074">
                  <c:v/>
                </c:pt>
                <c:pt idx="8075">
                  <c:v/>
                </c:pt>
                <c:pt idx="8076">
                  <c:v/>
                </c:pt>
                <c:pt idx="8077">
                  <c:v/>
                </c:pt>
                <c:pt idx="8078">
                  <c:v/>
                </c:pt>
                <c:pt idx="8079">
                  <c:v/>
                </c:pt>
                <c:pt idx="8080">
                  <c:v/>
                </c:pt>
                <c:pt idx="8081">
                  <c:v/>
                </c:pt>
                <c:pt idx="8082">
                  <c:v/>
                </c:pt>
                <c:pt idx="8083">
                  <c:v/>
                </c:pt>
                <c:pt idx="8084">
                  <c:v/>
                </c:pt>
                <c:pt idx="8085">
                  <c:v/>
                </c:pt>
                <c:pt idx="8086">
                  <c:v/>
                </c:pt>
                <c:pt idx="8087">
                  <c:v/>
                </c:pt>
                <c:pt idx="8088">
                  <c:v/>
                </c:pt>
                <c:pt idx="8089">
                  <c:v/>
                </c:pt>
                <c:pt idx="8090">
                  <c:v/>
                </c:pt>
                <c:pt idx="8091">
                  <c:v/>
                </c:pt>
                <c:pt idx="8092">
                  <c:v/>
                </c:pt>
                <c:pt idx="8093">
                  <c:v/>
                </c:pt>
                <c:pt idx="8094">
                  <c:v/>
                </c:pt>
                <c:pt idx="8095">
                  <c:v/>
                </c:pt>
                <c:pt idx="8096">
                  <c:v/>
                </c:pt>
                <c:pt idx="8097">
                  <c:v/>
                </c:pt>
                <c:pt idx="8098">
                  <c:v/>
                </c:pt>
                <c:pt idx="8099">
                  <c:v/>
                </c:pt>
                <c:pt idx="8100">
                  <c:v/>
                </c:pt>
                <c:pt idx="8101">
                  <c:v/>
                </c:pt>
                <c:pt idx="8102">
                  <c:v/>
                </c:pt>
                <c:pt idx="8103">
                  <c:v/>
                </c:pt>
                <c:pt idx="8104">
                  <c:v/>
                </c:pt>
                <c:pt idx="8105">
                  <c:v/>
                </c:pt>
                <c:pt idx="8106">
                  <c:v/>
                </c:pt>
                <c:pt idx="8107">
                  <c:v/>
                </c:pt>
                <c:pt idx="8108">
                  <c:v/>
                </c:pt>
                <c:pt idx="8109">
                  <c:v/>
                </c:pt>
                <c:pt idx="8110">
                  <c:v/>
                </c:pt>
                <c:pt idx="8111">
                  <c:v/>
                </c:pt>
                <c:pt idx="8112">
                  <c:v/>
                </c:pt>
                <c:pt idx="8113">
                  <c:v/>
                </c:pt>
                <c:pt idx="8114">
                  <c:v/>
                </c:pt>
                <c:pt idx="8115">
                  <c:v/>
                </c:pt>
                <c:pt idx="8116">
                  <c:v/>
                </c:pt>
                <c:pt idx="8117">
                  <c:v/>
                </c:pt>
                <c:pt idx="8118">
                  <c:v/>
                </c:pt>
                <c:pt idx="8119">
                  <c:v/>
                </c:pt>
                <c:pt idx="8120">
                  <c:v/>
                </c:pt>
                <c:pt idx="8121">
                  <c:v/>
                </c:pt>
                <c:pt idx="8122">
                  <c:v/>
                </c:pt>
                <c:pt idx="8123">
                  <c:v/>
                </c:pt>
                <c:pt idx="8124">
                  <c:v/>
                </c:pt>
                <c:pt idx="8125">
                  <c:v/>
                </c:pt>
                <c:pt idx="8126">
                  <c:v/>
                </c:pt>
                <c:pt idx="8127">
                  <c:v/>
                </c:pt>
                <c:pt idx="8128">
                  <c:v/>
                </c:pt>
                <c:pt idx="8129">
                  <c:v/>
                </c:pt>
                <c:pt idx="8130">
                  <c:v/>
                </c:pt>
                <c:pt idx="8131">
                  <c:v/>
                </c:pt>
                <c:pt idx="8132">
                  <c:v/>
                </c:pt>
                <c:pt idx="8133">
                  <c:v/>
                </c:pt>
                <c:pt idx="8134">
                  <c:v/>
                </c:pt>
                <c:pt idx="8135">
                  <c:v/>
                </c:pt>
                <c:pt idx="8136">
                  <c:v/>
                </c:pt>
                <c:pt idx="8137">
                  <c:v/>
                </c:pt>
                <c:pt idx="8138">
                  <c:v/>
                </c:pt>
                <c:pt idx="8139">
                  <c:v/>
                </c:pt>
                <c:pt idx="8140">
                  <c:v/>
                </c:pt>
                <c:pt idx="8141">
                  <c:v/>
                </c:pt>
                <c:pt idx="8142">
                  <c:v/>
                </c:pt>
                <c:pt idx="8143">
                  <c:v/>
                </c:pt>
                <c:pt idx="8144">
                  <c:v/>
                </c:pt>
                <c:pt idx="8145">
                  <c:v/>
                </c:pt>
                <c:pt idx="8146">
                  <c:v/>
                </c:pt>
                <c:pt idx="8147">
                  <c:v/>
                </c:pt>
                <c:pt idx="8148">
                  <c:v/>
                </c:pt>
                <c:pt idx="8149">
                  <c:v/>
                </c:pt>
                <c:pt idx="8150">
                  <c:v/>
                </c:pt>
                <c:pt idx="8151">
                  <c:v/>
                </c:pt>
                <c:pt idx="8152">
                  <c:v/>
                </c:pt>
                <c:pt idx="8153">
                  <c:v/>
                </c:pt>
                <c:pt idx="8154">
                  <c:v/>
                </c:pt>
                <c:pt idx="8155">
                  <c:v/>
                </c:pt>
                <c:pt idx="8156">
                  <c:v/>
                </c:pt>
                <c:pt idx="8157">
                  <c:v/>
                </c:pt>
                <c:pt idx="8158">
                  <c:v/>
                </c:pt>
                <c:pt idx="8159">
                  <c:v/>
                </c:pt>
                <c:pt idx="8160">
                  <c:v/>
                </c:pt>
                <c:pt idx="8161">
                  <c:v/>
                </c:pt>
                <c:pt idx="8162">
                  <c:v/>
                </c:pt>
                <c:pt idx="8163">
                  <c:v/>
                </c:pt>
                <c:pt idx="8164">
                  <c:v/>
                </c:pt>
                <c:pt idx="8165">
                  <c:v/>
                </c:pt>
                <c:pt idx="8166">
                  <c:v/>
                </c:pt>
                <c:pt idx="8167">
                  <c:v/>
                </c:pt>
                <c:pt idx="8168">
                  <c:v/>
                </c:pt>
                <c:pt idx="8169">
                  <c:v/>
                </c:pt>
                <c:pt idx="8170">
                  <c:v/>
                </c:pt>
                <c:pt idx="8171">
                  <c:v/>
                </c:pt>
                <c:pt idx="8172">
                  <c:v/>
                </c:pt>
                <c:pt idx="8173">
                  <c:v/>
                </c:pt>
                <c:pt idx="8174">
                  <c:v/>
                </c:pt>
                <c:pt idx="8175">
                  <c:v/>
                </c:pt>
                <c:pt idx="8176">
                  <c:v/>
                </c:pt>
                <c:pt idx="8177">
                  <c:v/>
                </c:pt>
                <c:pt idx="8178">
                  <c:v/>
                </c:pt>
                <c:pt idx="8179">
                  <c:v/>
                </c:pt>
                <c:pt idx="8180">
                  <c:v/>
                </c:pt>
                <c:pt idx="8181">
                  <c:v/>
                </c:pt>
                <c:pt idx="8182">
                  <c:v/>
                </c:pt>
                <c:pt idx="8183">
                  <c:v/>
                </c:pt>
                <c:pt idx="8184">
                  <c:v/>
                </c:pt>
                <c:pt idx="8185">
                  <c:v/>
                </c:pt>
                <c:pt idx="8186">
                  <c:v/>
                </c:pt>
                <c:pt idx="8187">
                  <c:v/>
                </c:pt>
                <c:pt idx="8188">
                  <c:v/>
                </c:pt>
                <c:pt idx="8189">
                  <c:v/>
                </c:pt>
                <c:pt idx="8190">
                  <c:v/>
                </c:pt>
                <c:pt idx="8191">
                  <c:v/>
                </c:pt>
                <c:pt idx="8192">
                  <c:v/>
                </c:pt>
                <c:pt idx="8193">
                  <c:v/>
                </c:pt>
                <c:pt idx="8194">
                  <c:v/>
                </c:pt>
                <c:pt idx="8195">
                  <c:v/>
                </c:pt>
                <c:pt idx="8196">
                  <c:v/>
                </c:pt>
                <c:pt idx="8197">
                  <c:v/>
                </c:pt>
                <c:pt idx="8198">
                  <c:v/>
                </c:pt>
                <c:pt idx="8199">
                  <c:v/>
                </c:pt>
                <c:pt idx="8200">
                  <c:v/>
                </c:pt>
                <c:pt idx="8201">
                  <c:v/>
                </c:pt>
                <c:pt idx="8202">
                  <c:v/>
                </c:pt>
                <c:pt idx="8203">
                  <c:v/>
                </c:pt>
                <c:pt idx="8204">
                  <c:v/>
                </c:pt>
                <c:pt idx="8205">
                  <c:v/>
                </c:pt>
                <c:pt idx="8206">
                  <c:v/>
                </c:pt>
                <c:pt idx="8207">
                  <c:v/>
                </c:pt>
                <c:pt idx="8208">
                  <c:v/>
                </c:pt>
                <c:pt idx="8209">
                  <c:v/>
                </c:pt>
                <c:pt idx="8210">
                  <c:v/>
                </c:pt>
                <c:pt idx="8211">
                  <c:v/>
                </c:pt>
                <c:pt idx="8212">
                  <c:v/>
                </c:pt>
                <c:pt idx="8213">
                  <c:v/>
                </c:pt>
                <c:pt idx="8214">
                  <c:v/>
                </c:pt>
                <c:pt idx="8215">
                  <c:v/>
                </c:pt>
                <c:pt idx="8216">
                  <c:v/>
                </c:pt>
                <c:pt idx="8217">
                  <c:v/>
                </c:pt>
                <c:pt idx="8218">
                  <c:v/>
                </c:pt>
                <c:pt idx="8219">
                  <c:v/>
                </c:pt>
                <c:pt idx="8220">
                  <c:v/>
                </c:pt>
                <c:pt idx="8221">
                  <c:v/>
                </c:pt>
                <c:pt idx="8222">
                  <c:v/>
                </c:pt>
                <c:pt idx="8223">
                  <c:v/>
                </c:pt>
                <c:pt idx="8224">
                  <c:v/>
                </c:pt>
                <c:pt idx="8225">
                  <c:v/>
                </c:pt>
                <c:pt idx="8226">
                  <c:v/>
                </c:pt>
                <c:pt idx="8227">
                  <c:v/>
                </c:pt>
                <c:pt idx="8228">
                  <c:v/>
                </c:pt>
                <c:pt idx="8229">
                  <c:v/>
                </c:pt>
                <c:pt idx="8230">
                  <c:v/>
                </c:pt>
                <c:pt idx="8231">
                  <c:v/>
                </c:pt>
                <c:pt idx="8232">
                  <c:v/>
                </c:pt>
                <c:pt idx="8233">
                  <c:v/>
                </c:pt>
                <c:pt idx="8234">
                  <c:v/>
                </c:pt>
                <c:pt idx="8235">
                  <c:v/>
                </c:pt>
                <c:pt idx="8236">
                  <c:v/>
                </c:pt>
                <c:pt idx="8237">
                  <c:v/>
                </c:pt>
                <c:pt idx="8238">
                  <c:v/>
                </c:pt>
                <c:pt idx="8239">
                  <c:v/>
                </c:pt>
                <c:pt idx="8240">
                  <c:v/>
                </c:pt>
                <c:pt idx="8241">
                  <c:v/>
                </c:pt>
                <c:pt idx="8242">
                  <c:v/>
                </c:pt>
                <c:pt idx="8243">
                  <c:v/>
                </c:pt>
                <c:pt idx="8244">
                  <c:v/>
                </c:pt>
                <c:pt idx="8245">
                  <c:v/>
                </c:pt>
                <c:pt idx="8246">
                  <c:v/>
                </c:pt>
                <c:pt idx="8247">
                  <c:v/>
                </c:pt>
                <c:pt idx="8248">
                  <c:v/>
                </c:pt>
                <c:pt idx="8249">
                  <c:v/>
                </c:pt>
                <c:pt idx="8250">
                  <c:v/>
                </c:pt>
                <c:pt idx="8251">
                  <c:v/>
                </c:pt>
                <c:pt idx="8252">
                  <c:v/>
                </c:pt>
                <c:pt idx="8253">
                  <c:v/>
                </c:pt>
                <c:pt idx="8254">
                  <c:v/>
                </c:pt>
                <c:pt idx="8255">
                  <c:v/>
                </c:pt>
                <c:pt idx="8256">
                  <c:v/>
                </c:pt>
                <c:pt idx="8257">
                  <c:v/>
                </c:pt>
                <c:pt idx="8258">
                  <c:v/>
                </c:pt>
                <c:pt idx="8259">
                  <c:v/>
                </c:pt>
                <c:pt idx="8260">
                  <c:v/>
                </c:pt>
                <c:pt idx="8261">
                  <c:v/>
                </c:pt>
                <c:pt idx="8262">
                  <c:v/>
                </c:pt>
                <c:pt idx="8263">
                  <c:v/>
                </c:pt>
                <c:pt idx="8264">
                  <c:v/>
                </c:pt>
                <c:pt idx="8265">
                  <c:v/>
                </c:pt>
                <c:pt idx="8266">
                  <c:v/>
                </c:pt>
                <c:pt idx="8267">
                  <c:v/>
                </c:pt>
                <c:pt idx="8268">
                  <c:v/>
                </c:pt>
                <c:pt idx="8269">
                  <c:v/>
                </c:pt>
                <c:pt idx="8270">
                  <c:v/>
                </c:pt>
                <c:pt idx="8271">
                  <c:v/>
                </c:pt>
                <c:pt idx="8272">
                  <c:v/>
                </c:pt>
                <c:pt idx="8273">
                  <c:v/>
                </c:pt>
                <c:pt idx="8274">
                  <c:v/>
                </c:pt>
                <c:pt idx="8275">
                  <c:v/>
                </c:pt>
                <c:pt idx="8276">
                  <c:v/>
                </c:pt>
                <c:pt idx="8277">
                  <c:v/>
                </c:pt>
                <c:pt idx="8278">
                  <c:v/>
                </c:pt>
                <c:pt idx="8279">
                  <c:v/>
                </c:pt>
                <c:pt idx="8280">
                  <c:v/>
                </c:pt>
                <c:pt idx="8281">
                  <c:v/>
                </c:pt>
                <c:pt idx="8282">
                  <c:v/>
                </c:pt>
                <c:pt idx="8283">
                  <c:v/>
                </c:pt>
                <c:pt idx="8284">
                  <c:v/>
                </c:pt>
                <c:pt idx="8285">
                  <c:v/>
                </c:pt>
                <c:pt idx="8286">
                  <c:v/>
                </c:pt>
                <c:pt idx="8287">
                  <c:v/>
                </c:pt>
                <c:pt idx="8288">
                  <c:v/>
                </c:pt>
                <c:pt idx="8289">
                  <c:v/>
                </c:pt>
                <c:pt idx="8290">
                  <c:v/>
                </c:pt>
                <c:pt idx="8291">
                  <c:v/>
                </c:pt>
                <c:pt idx="8292">
                  <c:v/>
                </c:pt>
                <c:pt idx="8293">
                  <c:v/>
                </c:pt>
                <c:pt idx="8294">
                  <c:v/>
                </c:pt>
                <c:pt idx="8295">
                  <c:v/>
                </c:pt>
                <c:pt idx="8296">
                  <c:v/>
                </c:pt>
                <c:pt idx="8297">
                  <c:v/>
                </c:pt>
                <c:pt idx="8298">
                  <c:v/>
                </c:pt>
                <c:pt idx="8299">
                  <c:v/>
                </c:pt>
                <c:pt idx="8300">
                  <c:v/>
                </c:pt>
                <c:pt idx="8301">
                  <c:v/>
                </c:pt>
                <c:pt idx="8302">
                  <c:v/>
                </c:pt>
                <c:pt idx="8303">
                  <c:v/>
                </c:pt>
                <c:pt idx="8304">
                  <c:v/>
                </c:pt>
                <c:pt idx="8305">
                  <c:v/>
                </c:pt>
                <c:pt idx="8306">
                  <c:v/>
                </c:pt>
                <c:pt idx="8307">
                  <c:v/>
                </c:pt>
                <c:pt idx="8308">
                  <c:v/>
                </c:pt>
                <c:pt idx="8309">
                  <c:v/>
                </c:pt>
                <c:pt idx="8310">
                  <c:v/>
                </c:pt>
                <c:pt idx="8311">
                  <c:v/>
                </c:pt>
                <c:pt idx="8312">
                  <c:v/>
                </c:pt>
                <c:pt idx="8313">
                  <c:v/>
                </c:pt>
                <c:pt idx="8314">
                  <c:v/>
                </c:pt>
                <c:pt idx="8315">
                  <c:v/>
                </c:pt>
                <c:pt idx="8316">
                  <c:v/>
                </c:pt>
                <c:pt idx="8317">
                  <c:v/>
                </c:pt>
                <c:pt idx="8318">
                  <c:v/>
                </c:pt>
                <c:pt idx="8319">
                  <c:v/>
                </c:pt>
                <c:pt idx="8320">
                  <c:v/>
                </c:pt>
                <c:pt idx="8321">
                  <c:v/>
                </c:pt>
                <c:pt idx="8322">
                  <c:v/>
                </c:pt>
                <c:pt idx="8323">
                  <c:v/>
                </c:pt>
                <c:pt idx="8324">
                  <c:v/>
                </c:pt>
                <c:pt idx="8325">
                  <c:v/>
                </c:pt>
                <c:pt idx="8326">
                  <c:v/>
                </c:pt>
                <c:pt idx="8327">
                  <c:v/>
                </c:pt>
                <c:pt idx="8328">
                  <c:v/>
                </c:pt>
                <c:pt idx="8329">
                  <c:v/>
                </c:pt>
                <c:pt idx="8330">
                  <c:v/>
                </c:pt>
                <c:pt idx="8331">
                  <c:v/>
                </c:pt>
                <c:pt idx="8332">
                  <c:v/>
                </c:pt>
                <c:pt idx="8333">
                  <c:v/>
                </c:pt>
                <c:pt idx="8334">
                  <c:v/>
                </c:pt>
                <c:pt idx="8335">
                  <c:v/>
                </c:pt>
                <c:pt idx="8336">
                  <c:v/>
                </c:pt>
                <c:pt idx="8337">
                  <c:v/>
                </c:pt>
                <c:pt idx="8338">
                  <c:v/>
                </c:pt>
                <c:pt idx="8339">
                  <c:v/>
                </c:pt>
                <c:pt idx="8340">
                  <c:v/>
                </c:pt>
                <c:pt idx="8341">
                  <c:v/>
                </c:pt>
                <c:pt idx="8342">
                  <c:v/>
                </c:pt>
                <c:pt idx="8343">
                  <c:v/>
                </c:pt>
                <c:pt idx="8344">
                  <c:v/>
                </c:pt>
                <c:pt idx="8345">
                  <c:v/>
                </c:pt>
                <c:pt idx="8346">
                  <c:v/>
                </c:pt>
                <c:pt idx="8347">
                  <c:v/>
                </c:pt>
                <c:pt idx="8348">
                  <c:v/>
                </c:pt>
                <c:pt idx="8349">
                  <c:v/>
                </c:pt>
                <c:pt idx="8350">
                  <c:v/>
                </c:pt>
                <c:pt idx="8351">
                  <c:v/>
                </c:pt>
                <c:pt idx="8352">
                  <c:v/>
                </c:pt>
                <c:pt idx="8353">
                  <c:v/>
                </c:pt>
                <c:pt idx="8354">
                  <c:v/>
                </c:pt>
                <c:pt idx="8355">
                  <c:v/>
                </c:pt>
                <c:pt idx="8356">
                  <c:v/>
                </c:pt>
                <c:pt idx="8357">
                  <c:v/>
                </c:pt>
                <c:pt idx="8358">
                  <c:v/>
                </c:pt>
                <c:pt idx="8359">
                  <c:v/>
                </c:pt>
                <c:pt idx="8360">
                  <c:v/>
                </c:pt>
                <c:pt idx="8361">
                  <c:v/>
                </c:pt>
                <c:pt idx="8362">
                  <c:v/>
                </c:pt>
                <c:pt idx="8363">
                  <c:v/>
                </c:pt>
                <c:pt idx="8364">
                  <c:v/>
                </c:pt>
                <c:pt idx="8365">
                  <c:v/>
                </c:pt>
                <c:pt idx="8366">
                  <c:v/>
                </c:pt>
                <c:pt idx="8367">
                  <c:v/>
                </c:pt>
                <c:pt idx="8368">
                  <c:v/>
                </c:pt>
                <c:pt idx="8369">
                  <c:v/>
                </c:pt>
                <c:pt idx="8370">
                  <c:v/>
                </c:pt>
                <c:pt idx="8371">
                  <c:v/>
                </c:pt>
                <c:pt idx="8372">
                  <c:v/>
                </c:pt>
                <c:pt idx="8373">
                  <c:v/>
                </c:pt>
                <c:pt idx="8374">
                  <c:v/>
                </c:pt>
                <c:pt idx="8375">
                  <c:v/>
                </c:pt>
                <c:pt idx="8376">
                  <c:v/>
                </c:pt>
                <c:pt idx="8377">
                  <c:v/>
                </c:pt>
                <c:pt idx="8378">
                  <c:v/>
                </c:pt>
                <c:pt idx="8379">
                  <c:v/>
                </c:pt>
                <c:pt idx="8380">
                  <c:v/>
                </c:pt>
                <c:pt idx="8381">
                  <c:v/>
                </c:pt>
                <c:pt idx="8382">
                  <c:v/>
                </c:pt>
                <c:pt idx="8383">
                  <c:v/>
                </c:pt>
                <c:pt idx="8384">
                  <c:v/>
                </c:pt>
                <c:pt idx="8385">
                  <c:v/>
                </c:pt>
                <c:pt idx="8386">
                  <c:v/>
                </c:pt>
                <c:pt idx="8387">
                  <c:v/>
                </c:pt>
                <c:pt idx="8388">
                  <c:v/>
                </c:pt>
                <c:pt idx="8389">
                  <c:v/>
                </c:pt>
                <c:pt idx="8390">
                  <c:v/>
                </c:pt>
                <c:pt idx="8391">
                  <c:v/>
                </c:pt>
                <c:pt idx="8392">
                  <c:v/>
                </c:pt>
                <c:pt idx="8393">
                  <c:v/>
                </c:pt>
                <c:pt idx="8394">
                  <c:v/>
                </c:pt>
                <c:pt idx="8395">
                  <c:v/>
                </c:pt>
                <c:pt idx="8396">
                  <c:v/>
                </c:pt>
                <c:pt idx="8397">
                  <c:v/>
                </c:pt>
                <c:pt idx="8398">
                  <c:v/>
                </c:pt>
                <c:pt idx="8399">
                  <c:v/>
                </c:pt>
                <c:pt idx="8400">
                  <c:v>112</c:v>
                </c:pt>
                <c:pt idx="8401">
                  <c:v>50</c:v>
                </c:pt>
                <c:pt idx="8402">
                  <c:v>43</c:v>
                </c:pt>
                <c:pt idx="8403">
                  <c:v>70</c:v>
                </c:pt>
                <c:pt idx="8404">
                  <c:v>216</c:v>
                </c:pt>
                <c:pt idx="8405">
                  <c:v>109</c:v>
                </c:pt>
                <c:pt idx="8406">
                  <c:v>13</c:v>
                </c:pt>
                <c:pt idx="8407">
                  <c:v>193</c:v>
                </c:pt>
                <c:pt idx="8408">
                  <c:v>14</c:v>
                </c:pt>
                <c:pt idx="8409">
                  <c:v>46</c:v>
                </c:pt>
                <c:pt idx="8410">
                  <c:v>87</c:v>
                </c:pt>
                <c:pt idx="8411">
                  <c:v>180</c:v>
                </c:pt>
                <c:pt idx="8412">
                  <c:v>106</c:v>
                </c:pt>
                <c:pt idx="8413">
                  <c:v>106</c:v>
                </c:pt>
                <c:pt idx="8414">
                  <c:v>22</c:v>
                </c:pt>
                <c:pt idx="8415">
                  <c:v>168</c:v>
                </c:pt>
                <c:pt idx="8416">
                  <c:v>102</c:v>
                </c:pt>
                <c:pt idx="8417">
                  <c:v>248</c:v>
                </c:pt>
                <c:pt idx="8418">
                  <c:v>118</c:v>
                </c:pt>
                <c:pt idx="8419">
                  <c:v>10</c:v>
                </c:pt>
                <c:pt idx="8420">
                  <c:v>24</c:v>
                </c:pt>
                <c:pt idx="8421">
                  <c:v>74</c:v>
                </c:pt>
                <c:pt idx="8422">
                  <c:v>129</c:v>
                </c:pt>
                <c:pt idx="8423">
                  <c:v>29</c:v>
                </c:pt>
                <c:pt idx="8424">
                  <c:v>90</c:v>
                </c:pt>
                <c:pt idx="8425">
                  <c:v>147</c:v>
                </c:pt>
                <c:pt idx="8426">
                  <c:v>2</c:v>
                </c:pt>
                <c:pt idx="8427">
                  <c:v>176</c:v>
                </c:pt>
                <c:pt idx="8428">
                  <c:v>50</c:v>
                </c:pt>
                <c:pt idx="8429">
                  <c:v>12</c:v>
                </c:pt>
                <c:pt idx="8430">
                  <c:v>48</c:v>
                </c:pt>
                <c:pt idx="8431">
                  <c:v>202</c:v>
                </c:pt>
                <c:pt idx="8432">
                  <c:v>36</c:v>
                </c:pt>
                <c:pt idx="8433">
                  <c:v>103</c:v>
                </c:pt>
                <c:pt idx="8434">
                  <c:v>35</c:v>
                </c:pt>
                <c:pt idx="8435">
                  <c:v>31</c:v>
                </c:pt>
                <c:pt idx="8436">
                  <c:v>224</c:v>
                </c:pt>
                <c:pt idx="8437">
                  <c:v>11</c:v>
                </c:pt>
                <c:pt idx="8438">
                  <c:v>97</c:v>
                </c:pt>
                <c:pt idx="8439">
                  <c:v>110</c:v>
                </c:pt>
                <c:pt idx="8440">
                  <c:v>31</c:v>
                </c:pt>
                <c:pt idx="8441">
                  <c:v>105</c:v>
                </c:pt>
                <c:pt idx="8442">
                  <c:v>95</c:v>
                </c:pt>
                <c:pt idx="8443">
                  <c:v>84</c:v>
                </c:pt>
                <c:pt idx="8444">
                  <c:v>156</c:v>
                </c:pt>
                <c:pt idx="8445">
                  <c:v>40</c:v>
                </c:pt>
                <c:pt idx="8446">
                  <c:v>10</c:v>
                </c:pt>
                <c:pt idx="8447">
                  <c:v>213</c:v>
                </c:pt>
                <c:pt idx="8448">
                  <c:v>12</c:v>
                </c:pt>
                <c:pt idx="8449">
                  <c:v>90</c:v>
                </c:pt>
                <c:pt idx="8450">
                  <c:v>183</c:v>
                </c:pt>
                <c:pt idx="8451">
                  <c:v>115</c:v>
                </c:pt>
                <c:pt idx="8452">
                  <c:v>91</c:v>
                </c:pt>
                <c:pt idx="8453">
                  <c:v>4</c:v>
                </c:pt>
                <c:pt idx="8454">
                  <c:v>181</c:v>
                </c:pt>
                <c:pt idx="8455">
                  <c:v>107</c:v>
                </c:pt>
                <c:pt idx="8456">
                  <c:v>183</c:v>
                </c:pt>
                <c:pt idx="8457">
                  <c:v>110</c:v>
                </c:pt>
                <c:pt idx="8458">
                  <c:v>23</c:v>
                </c:pt>
                <c:pt idx="8459">
                  <c:v>38</c:v>
                </c:pt>
                <c:pt idx="8460">
                  <c:v>60</c:v>
                </c:pt>
                <c:pt idx="8461">
                  <c:v>71</c:v>
                </c:pt>
                <c:pt idx="8462">
                  <c:v>59</c:v>
                </c:pt>
                <c:pt idx="8463">
                  <c:v>3</c:v>
                </c:pt>
                <c:pt idx="8464">
                  <c:v>195</c:v>
                </c:pt>
                <c:pt idx="8465">
                  <c:v>74</c:v>
                </c:pt>
                <c:pt idx="8466">
                  <c:v>128</c:v>
                </c:pt>
                <c:pt idx="8467">
                  <c:v>200</c:v>
                </c:pt>
                <c:pt idx="8468">
                  <c:v>0</c:v>
                </c:pt>
                <c:pt idx="8469">
                  <c:v>33</c:v>
                </c:pt>
                <c:pt idx="8470">
                  <c:v>202</c:v>
                </c:pt>
                <c:pt idx="8471">
                  <c:v>91</c:v>
                </c:pt>
                <c:pt idx="8472">
                  <c:v>3</c:v>
                </c:pt>
                <c:pt idx="8473">
                  <c:v>172</c:v>
                </c:pt>
                <c:pt idx="8474">
                  <c:v>216</c:v>
                </c:pt>
                <c:pt idx="8475">
                  <c:v>206</c:v>
                </c:pt>
                <c:pt idx="8476">
                  <c:v>22</c:v>
                </c:pt>
                <c:pt idx="8477">
                  <c:v>31</c:v>
                </c:pt>
                <c:pt idx="8478">
                  <c:v/>
                </c:pt>
                <c:pt idx="8479">
                  <c:v>60</c:v>
                </c:pt>
                <c:pt idx="8480">
                  <c:v>35</c:v>
                </c:pt>
                <c:pt idx="8481">
                  <c:v>50</c:v>
                </c:pt>
                <c:pt idx="8482">
                  <c:v>5</c:v>
                </c:pt>
                <c:pt idx="8483">
                  <c:v>19</c:v>
                </c:pt>
                <c:pt idx="8484">
                  <c:v/>
                </c:pt>
                <c:pt idx="8485">
                  <c:v>13</c:v>
                </c:pt>
                <c:pt idx="8486">
                  <c:v>39</c:v>
                </c:pt>
                <c:pt idx="8487">
                  <c:v>70</c:v>
                </c:pt>
                <c:pt idx="8488">
                  <c:v>126</c:v>
                </c:pt>
                <c:pt idx="8489">
                  <c:v>150</c:v>
                </c:pt>
                <c:pt idx="8490">
                  <c:v>86</c:v>
                </c:pt>
                <c:pt idx="8491">
                  <c:v>133</c:v>
                </c:pt>
                <c:pt idx="8492">
                  <c:v>12</c:v>
                </c:pt>
                <c:pt idx="8493">
                  <c:v>22</c:v>
                </c:pt>
                <c:pt idx="8494">
                  <c:v>120</c:v>
                </c:pt>
                <c:pt idx="8495">
                  <c:v>35</c:v>
                </c:pt>
                <c:pt idx="8496">
                  <c:v/>
                </c:pt>
                <c:pt idx="8497">
                  <c:v>9</c:v>
                </c:pt>
                <c:pt idx="8498">
                  <c:v>92</c:v>
                </c:pt>
                <c:pt idx="8499">
                  <c:v>80</c:v>
                </c:pt>
                <c:pt idx="8500">
                  <c:v>26</c:v>
                </c:pt>
                <c:pt idx="8501">
                  <c:v>72</c:v>
                </c:pt>
                <c:pt idx="8502">
                  <c:v>94</c:v>
                </c:pt>
                <c:pt idx="8503">
                  <c:v>35</c:v>
                </c:pt>
                <c:pt idx="8504">
                  <c:v>66</c:v>
                </c:pt>
                <c:pt idx="8505">
                  <c:v>71</c:v>
                </c:pt>
                <c:pt idx="8506">
                  <c:v/>
                </c:pt>
                <c:pt idx="8507">
                  <c:v>40</c:v>
                </c:pt>
                <c:pt idx="8508">
                  <c:v>30</c:v>
                </c:pt>
                <c:pt idx="8509">
                  <c:v>27</c:v>
                </c:pt>
                <c:pt idx="8510">
                  <c:v>18</c:v>
                </c:pt>
                <c:pt idx="8511">
                  <c:v>91</c:v>
                </c:pt>
                <c:pt idx="8512">
                  <c:v>26</c:v>
                </c:pt>
                <c:pt idx="8513">
                  <c:v>111</c:v>
                </c:pt>
                <c:pt idx="8514">
                  <c:v>19</c:v>
                </c:pt>
                <c:pt idx="8515">
                  <c:v>42</c:v>
                </c:pt>
                <c:pt idx="8516">
                  <c:v>150</c:v>
                </c:pt>
                <c:pt idx="8517">
                  <c:v>184</c:v>
                </c:pt>
                <c:pt idx="8518">
                  <c:v>106</c:v>
                </c:pt>
                <c:pt idx="8519">
                  <c:v>204</c:v>
                </c:pt>
                <c:pt idx="8520">
                  <c:v/>
                </c:pt>
                <c:pt idx="8521">
                  <c:v/>
                </c:pt>
                <c:pt idx="8522">
                  <c:v>210</c:v>
                </c:pt>
                <c:pt idx="8523">
                  <c:v>163</c:v>
                </c:pt>
                <c:pt idx="8524">
                  <c:v>8</c:v>
                </c:pt>
                <c:pt idx="8525">
                  <c:v>82</c:v>
                </c:pt>
                <c:pt idx="8526">
                  <c:v/>
                </c:pt>
                <c:pt idx="8527">
                  <c:v>30</c:v>
                </c:pt>
                <c:pt idx="8528">
                  <c:v>48</c:v>
                </c:pt>
                <c:pt idx="8529">
                  <c:v>97</c:v>
                </c:pt>
                <c:pt idx="8530">
                  <c:v>21</c:v>
                </c:pt>
                <c:pt idx="8531">
                  <c:v>99</c:v>
                </c:pt>
                <c:pt idx="8532">
                  <c:v/>
                </c:pt>
                <c:pt idx="8533">
                  <c:v/>
                </c:pt>
                <c:pt idx="8534">
                  <c:v>129</c:v>
                </c:pt>
                <c:pt idx="8535">
                  <c:v>96</c:v>
                </c:pt>
                <c:pt idx="8536">
                  <c:v>197</c:v>
                </c:pt>
                <c:pt idx="8537">
                  <c:v>32</c:v>
                </c:pt>
                <c:pt idx="8538">
                  <c:v>1</c:v>
                </c:pt>
                <c:pt idx="8539">
                  <c:v>5</c:v>
                </c:pt>
                <c:pt idx="8540">
                  <c:v/>
                </c:pt>
                <c:pt idx="8541">
                  <c:v>103</c:v>
                </c:pt>
                <c:pt idx="8542">
                  <c:v/>
                </c:pt>
                <c:pt idx="8543">
                  <c:v/>
                </c:pt>
                <c:pt idx="8544">
                  <c:v/>
                </c:pt>
                <c:pt idx="8545">
                  <c:v/>
                </c:pt>
                <c:pt idx="8546">
                  <c:v/>
                </c:pt>
                <c:pt idx="8547">
                  <c:v/>
                </c:pt>
                <c:pt idx="8548">
                  <c:v/>
                </c:pt>
                <c:pt idx="8549">
                  <c:v/>
                </c:pt>
                <c:pt idx="8550">
                  <c:v/>
                </c:pt>
                <c:pt idx="8551">
                  <c:v/>
                </c:pt>
                <c:pt idx="8552">
                  <c:v/>
                </c:pt>
                <c:pt idx="8553">
                  <c:v/>
                </c:pt>
                <c:pt idx="8554">
                  <c:v/>
                </c:pt>
                <c:pt idx="8555">
                  <c:v/>
                </c:pt>
                <c:pt idx="8556">
                  <c:v/>
                </c:pt>
                <c:pt idx="8557">
                  <c:v/>
                </c:pt>
                <c:pt idx="8558">
                  <c:v/>
                </c:pt>
                <c:pt idx="8559">
                  <c:v/>
                </c:pt>
                <c:pt idx="8560">
                  <c:v/>
                </c:pt>
                <c:pt idx="8561">
                  <c:v/>
                </c:pt>
                <c:pt idx="8562">
                  <c:v/>
                </c:pt>
                <c:pt idx="8563">
                  <c:v/>
                </c:pt>
                <c:pt idx="8564">
                  <c:v/>
                </c:pt>
                <c:pt idx="8565">
                  <c:v/>
                </c:pt>
                <c:pt idx="8566">
                  <c:v/>
                </c:pt>
                <c:pt idx="8567">
                  <c:v/>
                </c:pt>
                <c:pt idx="8568">
                  <c:v/>
                </c:pt>
                <c:pt idx="8569">
                  <c:v/>
                </c:pt>
                <c:pt idx="8570">
                  <c:v/>
                </c:pt>
                <c:pt idx="8571">
                  <c:v/>
                </c:pt>
                <c:pt idx="8572">
                  <c:v/>
                </c:pt>
                <c:pt idx="8573">
                  <c:v/>
                </c:pt>
                <c:pt idx="8574">
                  <c:v/>
                </c:pt>
                <c:pt idx="8575">
                  <c:v/>
                </c:pt>
                <c:pt idx="8576">
                  <c:v/>
                </c:pt>
                <c:pt idx="8577">
                  <c:v/>
                </c:pt>
                <c:pt idx="8578">
                  <c:v/>
                </c:pt>
                <c:pt idx="8579">
                  <c:v/>
                </c:pt>
                <c:pt idx="8580">
                  <c:v/>
                </c:pt>
                <c:pt idx="8581">
                  <c:v/>
                </c:pt>
                <c:pt idx="8582">
                  <c:v/>
                </c:pt>
                <c:pt idx="8583">
                  <c:v/>
                </c:pt>
                <c:pt idx="8584">
                  <c:v/>
                </c:pt>
                <c:pt idx="8585">
                  <c:v/>
                </c:pt>
                <c:pt idx="8586">
                  <c:v/>
                </c:pt>
                <c:pt idx="8587">
                  <c:v/>
                </c:pt>
                <c:pt idx="8588">
                  <c:v/>
                </c:pt>
                <c:pt idx="8589">
                  <c:v/>
                </c:pt>
                <c:pt idx="8590">
                  <c:v/>
                </c:pt>
                <c:pt idx="8591">
                  <c:v/>
                </c:pt>
                <c:pt idx="8592">
                  <c:v/>
                </c:pt>
                <c:pt idx="8593">
                  <c:v/>
                </c:pt>
                <c:pt idx="8594">
                  <c:v/>
                </c:pt>
                <c:pt idx="8595">
                  <c:v/>
                </c:pt>
                <c:pt idx="8596">
                  <c:v/>
                </c:pt>
                <c:pt idx="8597">
                  <c:v/>
                </c:pt>
                <c:pt idx="8598">
                  <c:v/>
                </c:pt>
                <c:pt idx="8599">
                  <c:v/>
                </c:pt>
                <c:pt idx="8600">
                  <c:v/>
                </c:pt>
                <c:pt idx="8601">
                  <c:v/>
                </c:pt>
                <c:pt idx="8602">
                  <c:v/>
                </c:pt>
                <c:pt idx="8603">
                  <c:v/>
                </c:pt>
                <c:pt idx="8604">
                  <c:v/>
                </c:pt>
                <c:pt idx="8605">
                  <c:v/>
                </c:pt>
                <c:pt idx="8606">
                  <c:v/>
                </c:pt>
                <c:pt idx="8607">
                  <c:v/>
                </c:pt>
                <c:pt idx="8608">
                  <c:v/>
                </c:pt>
                <c:pt idx="8609">
                  <c:v/>
                </c:pt>
                <c:pt idx="8610">
                  <c:v/>
                </c:pt>
                <c:pt idx="8611">
                  <c:v/>
                </c:pt>
                <c:pt idx="8612">
                  <c:v/>
                </c:pt>
                <c:pt idx="8613">
                  <c:v/>
                </c:pt>
                <c:pt idx="8614">
                  <c:v/>
                </c:pt>
                <c:pt idx="8615">
                  <c:v/>
                </c:pt>
                <c:pt idx="8616">
                  <c:v/>
                </c:pt>
                <c:pt idx="8617">
                  <c:v/>
                </c:pt>
                <c:pt idx="8618">
                  <c:v/>
                </c:pt>
                <c:pt idx="8619">
                  <c:v/>
                </c:pt>
                <c:pt idx="8620">
                  <c:v/>
                </c:pt>
                <c:pt idx="8621">
                  <c:v/>
                </c:pt>
                <c:pt idx="8622">
                  <c:v/>
                </c:pt>
                <c:pt idx="8623">
                  <c:v/>
                </c:pt>
                <c:pt idx="8624">
                  <c:v/>
                </c:pt>
                <c:pt idx="8625">
                  <c:v/>
                </c:pt>
                <c:pt idx="8626">
                  <c:v/>
                </c:pt>
                <c:pt idx="8627">
                  <c:v/>
                </c:pt>
                <c:pt idx="8628">
                  <c:v/>
                </c:pt>
                <c:pt idx="8629">
                  <c:v/>
                </c:pt>
                <c:pt idx="8630">
                  <c:v/>
                </c:pt>
                <c:pt idx="8631">
                  <c:v/>
                </c:pt>
                <c:pt idx="8632">
                  <c:v/>
                </c:pt>
                <c:pt idx="8633">
                  <c:v/>
                </c:pt>
                <c:pt idx="8634">
                  <c:v/>
                </c:pt>
                <c:pt idx="8635">
                  <c:v/>
                </c:pt>
                <c:pt idx="8636">
                  <c:v/>
                </c:pt>
                <c:pt idx="8637">
                  <c:v/>
                </c:pt>
                <c:pt idx="8638">
                  <c:v/>
                </c:pt>
                <c:pt idx="8639">
                  <c:v/>
                </c:pt>
                <c:pt idx="8640">
                  <c:v/>
                </c:pt>
                <c:pt idx="8641">
                  <c:v/>
                </c:pt>
                <c:pt idx="8642">
                  <c:v/>
                </c:pt>
                <c:pt idx="8643">
                  <c:v/>
                </c:pt>
                <c:pt idx="8644">
                  <c:v/>
                </c:pt>
                <c:pt idx="8645">
                  <c:v/>
                </c:pt>
                <c:pt idx="8646">
                  <c:v/>
                </c:pt>
                <c:pt idx="8647">
                  <c:v/>
                </c:pt>
                <c:pt idx="8648">
                  <c:v/>
                </c:pt>
                <c:pt idx="8649">
                  <c:v/>
                </c:pt>
                <c:pt idx="8650">
                  <c:v/>
                </c:pt>
                <c:pt idx="8651">
                  <c:v/>
                </c:pt>
                <c:pt idx="8652">
                  <c:v/>
                </c:pt>
                <c:pt idx="8653">
                  <c:v/>
                </c:pt>
                <c:pt idx="8654">
                  <c:v/>
                </c:pt>
                <c:pt idx="8655">
                  <c:v/>
                </c:pt>
                <c:pt idx="8656">
                  <c:v/>
                </c:pt>
                <c:pt idx="8657">
                  <c:v/>
                </c:pt>
                <c:pt idx="8658">
                  <c:v/>
                </c:pt>
                <c:pt idx="8659">
                  <c:v/>
                </c:pt>
                <c:pt idx="8660">
                  <c:v/>
                </c:pt>
                <c:pt idx="8661">
                  <c:v/>
                </c:pt>
                <c:pt idx="8662">
                  <c:v/>
                </c:pt>
                <c:pt idx="8663">
                  <c:v/>
                </c:pt>
                <c:pt idx="8664">
                  <c:v/>
                </c:pt>
                <c:pt idx="8665">
                  <c:v/>
                </c:pt>
                <c:pt idx="8666">
                  <c:v/>
                </c:pt>
                <c:pt idx="8667">
                  <c:v/>
                </c:pt>
                <c:pt idx="8668">
                  <c:v/>
                </c:pt>
                <c:pt idx="8669">
                  <c:v/>
                </c:pt>
                <c:pt idx="8670">
                  <c:v/>
                </c:pt>
                <c:pt idx="8671">
                  <c:v/>
                </c:pt>
                <c:pt idx="8672">
                  <c:v/>
                </c:pt>
                <c:pt idx="8673">
                  <c:v/>
                </c:pt>
                <c:pt idx="8674">
                  <c:v/>
                </c:pt>
                <c:pt idx="8675">
                  <c:v/>
                </c:pt>
                <c:pt idx="8676">
                  <c:v/>
                </c:pt>
                <c:pt idx="8677">
                  <c:v/>
                </c:pt>
                <c:pt idx="8678">
                  <c:v/>
                </c:pt>
                <c:pt idx="8679">
                  <c:v/>
                </c:pt>
                <c:pt idx="8680">
                  <c:v/>
                </c:pt>
                <c:pt idx="8681">
                  <c:v/>
                </c:pt>
                <c:pt idx="8682">
                  <c:v/>
                </c:pt>
                <c:pt idx="8683">
                  <c:v/>
                </c:pt>
                <c:pt idx="8684">
                  <c:v/>
                </c:pt>
                <c:pt idx="8685">
                  <c:v/>
                </c:pt>
                <c:pt idx="8686">
                  <c:v/>
                </c:pt>
                <c:pt idx="8687">
                  <c:v/>
                </c:pt>
                <c:pt idx="8688">
                  <c:v/>
                </c:pt>
                <c:pt idx="8689">
                  <c:v/>
                </c:pt>
                <c:pt idx="8690">
                  <c:v/>
                </c:pt>
                <c:pt idx="8691">
                  <c:v/>
                </c:pt>
                <c:pt idx="8692">
                  <c:v/>
                </c:pt>
                <c:pt idx="8693">
                  <c:v/>
                </c:pt>
                <c:pt idx="8694">
                  <c:v/>
                </c:pt>
                <c:pt idx="8695">
                  <c:v/>
                </c:pt>
                <c:pt idx="8696">
                  <c:v/>
                </c:pt>
                <c:pt idx="8697">
                  <c:v/>
                </c:pt>
                <c:pt idx="8698">
                  <c:v/>
                </c:pt>
                <c:pt idx="8699">
                  <c:v/>
                </c:pt>
                <c:pt idx="8700">
                  <c:v/>
                </c:pt>
                <c:pt idx="8701">
                  <c:v/>
                </c:pt>
                <c:pt idx="8702">
                  <c:v/>
                </c:pt>
                <c:pt idx="8703">
                  <c:v/>
                </c:pt>
                <c:pt idx="8704">
                  <c:v/>
                </c:pt>
                <c:pt idx="8705">
                  <c:v/>
                </c:pt>
                <c:pt idx="8706">
                  <c:v/>
                </c:pt>
                <c:pt idx="8707">
                  <c:v/>
                </c:pt>
                <c:pt idx="8708">
                  <c:v/>
                </c:pt>
                <c:pt idx="8709">
                  <c:v/>
                </c:pt>
                <c:pt idx="8710">
                  <c:v/>
                </c:pt>
                <c:pt idx="8711">
                  <c:v/>
                </c:pt>
                <c:pt idx="8712">
                  <c:v/>
                </c:pt>
                <c:pt idx="8713">
                  <c:v/>
                </c:pt>
                <c:pt idx="8714">
                  <c:v/>
                </c:pt>
                <c:pt idx="8715">
                  <c:v/>
                </c:pt>
                <c:pt idx="8716">
                  <c:v/>
                </c:pt>
                <c:pt idx="8717">
                  <c:v/>
                </c:pt>
                <c:pt idx="8718">
                  <c:v/>
                </c:pt>
                <c:pt idx="8719">
                  <c:v/>
                </c:pt>
                <c:pt idx="8720">
                  <c:v/>
                </c:pt>
                <c:pt idx="8721">
                  <c:v/>
                </c:pt>
                <c:pt idx="8722">
                  <c:v/>
                </c:pt>
                <c:pt idx="8723">
                  <c:v/>
                </c:pt>
                <c:pt idx="8724">
                  <c:v/>
                </c:pt>
                <c:pt idx="8725">
                  <c:v/>
                </c:pt>
                <c:pt idx="8726">
                  <c:v/>
                </c:pt>
                <c:pt idx="8727">
                  <c:v/>
                </c:pt>
                <c:pt idx="8728">
                  <c:v/>
                </c:pt>
                <c:pt idx="8729">
                  <c:v/>
                </c:pt>
                <c:pt idx="8730">
                  <c:v/>
                </c:pt>
                <c:pt idx="8731">
                  <c:v/>
                </c:pt>
                <c:pt idx="8732">
                  <c:v/>
                </c:pt>
                <c:pt idx="8733">
                  <c:v/>
                </c:pt>
                <c:pt idx="8734">
                  <c:v/>
                </c:pt>
                <c:pt idx="8735">
                  <c:v/>
                </c:pt>
                <c:pt idx="8736">
                  <c:v/>
                </c:pt>
                <c:pt idx="8737">
                  <c:v/>
                </c:pt>
                <c:pt idx="8738">
                  <c:v/>
                </c:pt>
                <c:pt idx="8739">
                  <c:v/>
                </c:pt>
                <c:pt idx="8740">
                  <c:v/>
                </c:pt>
                <c:pt idx="8741">
                  <c:v/>
                </c:pt>
                <c:pt idx="8742">
                  <c:v/>
                </c:pt>
                <c:pt idx="8743">
                  <c:v/>
                </c:pt>
                <c:pt idx="8744">
                  <c:v/>
                </c:pt>
                <c:pt idx="8745">
                  <c:v/>
                </c:pt>
                <c:pt idx="8746">
                  <c:v/>
                </c:pt>
                <c:pt idx="8747">
                  <c:v/>
                </c:pt>
                <c:pt idx="8748">
                  <c:v/>
                </c:pt>
                <c:pt idx="8749">
                  <c:v/>
                </c:pt>
                <c:pt idx="8750">
                  <c:v/>
                </c:pt>
                <c:pt idx="8751">
                  <c:v/>
                </c:pt>
                <c:pt idx="8752">
                  <c:v/>
                </c:pt>
                <c:pt idx="8753">
                  <c:v/>
                </c:pt>
                <c:pt idx="8754">
                  <c:v/>
                </c:pt>
                <c:pt idx="8755">
                  <c:v/>
                </c:pt>
                <c:pt idx="8756">
                  <c:v/>
                </c:pt>
                <c:pt idx="8757">
                  <c:v/>
                </c:pt>
                <c:pt idx="8758">
                  <c:v/>
                </c:pt>
                <c:pt idx="8759">
                  <c:v/>
                </c:pt>
                <c:pt idx="8760">
                  <c:v/>
                </c:pt>
                <c:pt idx="8761">
                  <c:v/>
                </c:pt>
                <c:pt idx="8762">
                  <c:v/>
                </c:pt>
                <c:pt idx="8763">
                  <c:v/>
                </c:pt>
                <c:pt idx="8764">
                  <c:v/>
                </c:pt>
                <c:pt idx="8765">
                  <c:v/>
                </c:pt>
                <c:pt idx="8766">
                  <c:v/>
                </c:pt>
                <c:pt idx="8767">
                  <c:v/>
                </c:pt>
                <c:pt idx="8768">
                  <c:v/>
                </c:pt>
                <c:pt idx="8769">
                  <c:v/>
                </c:pt>
                <c:pt idx="8770">
                  <c:v/>
                </c:pt>
                <c:pt idx="8771">
                  <c:v/>
                </c:pt>
                <c:pt idx="8772">
                  <c:v/>
                </c:pt>
                <c:pt idx="8773">
                  <c:v/>
                </c:pt>
                <c:pt idx="8774">
                  <c:v/>
                </c:pt>
                <c:pt idx="8775">
                  <c:v/>
                </c:pt>
                <c:pt idx="8776">
                  <c:v/>
                </c:pt>
                <c:pt idx="8777">
                  <c:v/>
                </c:pt>
                <c:pt idx="8778">
                  <c:v/>
                </c:pt>
                <c:pt idx="8779">
                  <c:v/>
                </c:pt>
                <c:pt idx="8780">
                  <c:v/>
                </c:pt>
                <c:pt idx="8781">
                  <c:v/>
                </c:pt>
                <c:pt idx="8782">
                  <c:v/>
                </c:pt>
                <c:pt idx="8783">
                  <c:v/>
                </c:pt>
                <c:pt idx="8784">
                  <c:v/>
                </c:pt>
                <c:pt idx="8785">
                  <c:v/>
                </c:pt>
                <c:pt idx="8786">
                  <c:v/>
                </c:pt>
                <c:pt idx="8787">
                  <c:v/>
                </c:pt>
                <c:pt idx="8788">
                  <c:v/>
                </c:pt>
                <c:pt idx="8789">
                  <c:v/>
                </c:pt>
                <c:pt idx="8790">
                  <c:v/>
                </c:pt>
                <c:pt idx="8791">
                  <c:v/>
                </c:pt>
                <c:pt idx="8792">
                  <c:v/>
                </c:pt>
                <c:pt idx="8793">
                  <c:v/>
                </c:pt>
                <c:pt idx="8794">
                  <c:v/>
                </c:pt>
                <c:pt idx="8795">
                  <c:v/>
                </c:pt>
                <c:pt idx="8796">
                  <c:v/>
                </c:pt>
                <c:pt idx="8797">
                  <c:v/>
                </c:pt>
                <c:pt idx="8798">
                  <c:v/>
                </c:pt>
                <c:pt idx="8799">
                  <c:v/>
                </c:pt>
                <c:pt idx="8800">
                  <c:v/>
                </c:pt>
                <c:pt idx="8801">
                  <c:v/>
                </c:pt>
                <c:pt idx="8802">
                  <c:v/>
                </c:pt>
                <c:pt idx="8803">
                  <c:v/>
                </c:pt>
                <c:pt idx="8804">
                  <c:v/>
                </c:pt>
                <c:pt idx="8805">
                  <c:v/>
                </c:pt>
                <c:pt idx="8806">
                  <c:v/>
                </c:pt>
                <c:pt idx="8807">
                  <c:v/>
                </c:pt>
                <c:pt idx="8808">
                  <c:v/>
                </c:pt>
                <c:pt idx="8809">
                  <c:v/>
                </c:pt>
                <c:pt idx="8810">
                  <c:v/>
                </c:pt>
                <c:pt idx="8811">
                  <c:v/>
                </c:pt>
                <c:pt idx="8812">
                  <c:v/>
                </c:pt>
                <c:pt idx="8813">
                  <c:v/>
                </c:pt>
                <c:pt idx="8814">
                  <c:v/>
                </c:pt>
                <c:pt idx="8815">
                  <c:v/>
                </c:pt>
                <c:pt idx="8816">
                  <c:v/>
                </c:pt>
                <c:pt idx="8817">
                  <c:v/>
                </c:pt>
                <c:pt idx="8818">
                  <c:v/>
                </c:pt>
                <c:pt idx="8819">
                  <c:v/>
                </c:pt>
                <c:pt idx="8820">
                  <c:v/>
                </c:pt>
                <c:pt idx="8821">
                  <c:v/>
                </c:pt>
                <c:pt idx="8822">
                  <c:v/>
                </c:pt>
                <c:pt idx="8823">
                  <c:v/>
                </c:pt>
                <c:pt idx="8824">
                  <c:v/>
                </c:pt>
                <c:pt idx="8825">
                  <c:v/>
                </c:pt>
                <c:pt idx="8826">
                  <c:v/>
                </c:pt>
                <c:pt idx="8827">
                  <c:v/>
                </c:pt>
                <c:pt idx="8828">
                  <c:v/>
                </c:pt>
                <c:pt idx="8829">
                  <c:v/>
                </c:pt>
                <c:pt idx="8830">
                  <c:v/>
                </c:pt>
                <c:pt idx="8831">
                  <c:v/>
                </c:pt>
                <c:pt idx="8832">
                  <c:v/>
                </c:pt>
                <c:pt idx="8833">
                  <c:v/>
                </c:pt>
                <c:pt idx="8834">
                  <c:v/>
                </c:pt>
                <c:pt idx="8835">
                  <c:v/>
                </c:pt>
                <c:pt idx="8836">
                  <c:v/>
                </c:pt>
                <c:pt idx="8837">
                  <c:v/>
                </c:pt>
                <c:pt idx="8838">
                  <c:v/>
                </c:pt>
                <c:pt idx="8839">
                  <c:v/>
                </c:pt>
                <c:pt idx="8840">
                  <c:v/>
                </c:pt>
                <c:pt idx="8841">
                  <c:v/>
                </c:pt>
                <c:pt idx="8842">
                  <c:v/>
                </c:pt>
                <c:pt idx="8843">
                  <c:v/>
                </c:pt>
                <c:pt idx="8844">
                  <c:v/>
                </c:pt>
                <c:pt idx="8845">
                  <c:v/>
                </c:pt>
                <c:pt idx="8846">
                  <c:v/>
                </c:pt>
                <c:pt idx="8847">
                  <c:v/>
                </c:pt>
                <c:pt idx="8848">
                  <c:v/>
                </c:pt>
                <c:pt idx="8849">
                  <c:v/>
                </c:pt>
                <c:pt idx="8850">
                  <c:v/>
                </c:pt>
                <c:pt idx="8851">
                  <c:v/>
                </c:pt>
                <c:pt idx="8852">
                  <c:v/>
                </c:pt>
                <c:pt idx="8853">
                  <c:v/>
                </c:pt>
                <c:pt idx="8854">
                  <c:v/>
                </c:pt>
                <c:pt idx="8855">
                  <c:v/>
                </c:pt>
                <c:pt idx="8856">
                  <c:v/>
                </c:pt>
                <c:pt idx="8857">
                  <c:v/>
                </c:pt>
                <c:pt idx="8858">
                  <c:v/>
                </c:pt>
                <c:pt idx="8859">
                  <c:v/>
                </c:pt>
                <c:pt idx="8860">
                  <c:v/>
                </c:pt>
                <c:pt idx="8861">
                  <c:v/>
                </c:pt>
                <c:pt idx="8862">
                  <c:v/>
                </c:pt>
                <c:pt idx="8863">
                  <c:v/>
                </c:pt>
                <c:pt idx="8864">
                  <c:v/>
                </c:pt>
                <c:pt idx="8865">
                  <c:v/>
                </c:pt>
                <c:pt idx="8866">
                  <c:v/>
                </c:pt>
                <c:pt idx="8867">
                  <c:v/>
                </c:pt>
                <c:pt idx="8868">
                  <c:v/>
                </c:pt>
                <c:pt idx="8869">
                  <c:v/>
                </c:pt>
                <c:pt idx="8870">
                  <c:v/>
                </c:pt>
                <c:pt idx="8871">
                  <c:v/>
                </c:pt>
                <c:pt idx="8872">
                  <c:v/>
                </c:pt>
                <c:pt idx="8873">
                  <c:v/>
                </c:pt>
                <c:pt idx="8874">
                  <c:v/>
                </c:pt>
                <c:pt idx="8875">
                  <c:v/>
                </c:pt>
                <c:pt idx="8876">
                  <c:v/>
                </c:pt>
                <c:pt idx="8877">
                  <c:v/>
                </c:pt>
                <c:pt idx="8878">
                  <c:v/>
                </c:pt>
                <c:pt idx="8879">
                  <c:v/>
                </c:pt>
                <c:pt idx="8880">
                  <c:v/>
                </c:pt>
                <c:pt idx="8881">
                  <c:v/>
                </c:pt>
                <c:pt idx="8882">
                  <c:v/>
                </c:pt>
                <c:pt idx="8883">
                  <c:v/>
                </c:pt>
                <c:pt idx="8884">
                  <c:v/>
                </c:pt>
                <c:pt idx="8885">
                  <c:v/>
                </c:pt>
                <c:pt idx="8886">
                  <c:v/>
                </c:pt>
                <c:pt idx="8887">
                  <c:v/>
                </c:pt>
                <c:pt idx="8888">
                  <c:v/>
                </c:pt>
                <c:pt idx="8889">
                  <c:v/>
                </c:pt>
                <c:pt idx="8890">
                  <c:v/>
                </c:pt>
                <c:pt idx="8891">
                  <c:v/>
                </c:pt>
                <c:pt idx="8892">
                  <c:v/>
                </c:pt>
                <c:pt idx="8893">
                  <c:v/>
                </c:pt>
                <c:pt idx="8894">
                  <c:v/>
                </c:pt>
                <c:pt idx="8895">
                  <c:v/>
                </c:pt>
                <c:pt idx="8896">
                  <c:v/>
                </c:pt>
                <c:pt idx="8897">
                  <c:v/>
                </c:pt>
                <c:pt idx="8898">
                  <c:v/>
                </c:pt>
                <c:pt idx="8899">
                  <c:v/>
                </c:pt>
                <c:pt idx="8900">
                  <c:v/>
                </c:pt>
                <c:pt idx="8901">
                  <c:v/>
                </c:pt>
                <c:pt idx="8902">
                  <c:v/>
                </c:pt>
                <c:pt idx="8903">
                  <c:v/>
                </c:pt>
                <c:pt idx="8904">
                  <c:v/>
                </c:pt>
                <c:pt idx="8905">
                  <c:v/>
                </c:pt>
                <c:pt idx="8906">
                  <c:v/>
                </c:pt>
                <c:pt idx="8907">
                  <c:v/>
                </c:pt>
                <c:pt idx="8908">
                  <c:v/>
                </c:pt>
                <c:pt idx="8909">
                  <c:v/>
                </c:pt>
                <c:pt idx="8910">
                  <c:v/>
                </c:pt>
                <c:pt idx="8911">
                  <c:v/>
                </c:pt>
                <c:pt idx="8912">
                  <c:v/>
                </c:pt>
                <c:pt idx="8913">
                  <c:v/>
                </c:pt>
                <c:pt idx="8914">
                  <c:v/>
                </c:pt>
                <c:pt idx="8915">
                  <c:v/>
                </c:pt>
                <c:pt idx="8916">
                  <c:v/>
                </c:pt>
                <c:pt idx="8917">
                  <c:v/>
                </c:pt>
                <c:pt idx="8918">
                  <c:v/>
                </c:pt>
                <c:pt idx="8919">
                  <c:v/>
                </c:pt>
                <c:pt idx="8920">
                  <c:v/>
                </c:pt>
                <c:pt idx="8921">
                  <c:v/>
                </c:pt>
                <c:pt idx="8922">
                  <c:v/>
                </c:pt>
                <c:pt idx="8923">
                  <c:v/>
                </c:pt>
                <c:pt idx="8924">
                  <c:v/>
                </c:pt>
                <c:pt idx="8925">
                  <c:v/>
                </c:pt>
                <c:pt idx="8926">
                  <c:v/>
                </c:pt>
                <c:pt idx="8927">
                  <c:v/>
                </c:pt>
                <c:pt idx="8928">
                  <c:v/>
                </c:pt>
                <c:pt idx="8929">
                  <c:v/>
                </c:pt>
                <c:pt idx="8930">
                  <c:v/>
                </c:pt>
                <c:pt idx="8931">
                  <c:v/>
                </c:pt>
                <c:pt idx="8932">
                  <c:v/>
                </c:pt>
                <c:pt idx="8933">
                  <c:v/>
                </c:pt>
                <c:pt idx="8934">
                  <c:v/>
                </c:pt>
                <c:pt idx="8935">
                  <c:v/>
                </c:pt>
                <c:pt idx="8936">
                  <c:v/>
                </c:pt>
                <c:pt idx="8937">
                  <c:v/>
                </c:pt>
                <c:pt idx="8938">
                  <c:v/>
                </c:pt>
                <c:pt idx="8939">
                  <c:v/>
                </c:pt>
                <c:pt idx="8940">
                  <c:v/>
                </c:pt>
                <c:pt idx="8941">
                  <c:v/>
                </c:pt>
                <c:pt idx="8942">
                  <c:v/>
                </c:pt>
                <c:pt idx="8943">
                  <c:v/>
                </c:pt>
                <c:pt idx="8944">
                  <c:v/>
                </c:pt>
                <c:pt idx="8945">
                  <c:v/>
                </c:pt>
                <c:pt idx="8946">
                  <c:v/>
                </c:pt>
                <c:pt idx="8947">
                  <c:v/>
                </c:pt>
                <c:pt idx="8948">
                  <c:v/>
                </c:pt>
                <c:pt idx="8949">
                  <c:v/>
                </c:pt>
                <c:pt idx="8950">
                  <c:v/>
                </c:pt>
                <c:pt idx="8951">
                  <c:v/>
                </c:pt>
                <c:pt idx="8952">
                  <c:v/>
                </c:pt>
                <c:pt idx="8953">
                  <c:v/>
                </c:pt>
                <c:pt idx="8954">
                  <c:v/>
                </c:pt>
                <c:pt idx="8955">
                  <c:v/>
                </c:pt>
                <c:pt idx="8956">
                  <c:v/>
                </c:pt>
                <c:pt idx="8957">
                  <c:v/>
                </c:pt>
                <c:pt idx="8958">
                  <c:v/>
                </c:pt>
                <c:pt idx="8959">
                  <c:v/>
                </c:pt>
                <c:pt idx="8960">
                  <c:v/>
                </c:pt>
                <c:pt idx="8961">
                  <c:v/>
                </c:pt>
                <c:pt idx="8962">
                  <c:v/>
                </c:pt>
                <c:pt idx="8963">
                  <c:v/>
                </c:pt>
                <c:pt idx="8964">
                  <c:v/>
                </c:pt>
                <c:pt idx="8965">
                  <c:v/>
                </c:pt>
                <c:pt idx="8966">
                  <c:v/>
                </c:pt>
                <c:pt idx="8967">
                  <c:v/>
                </c:pt>
                <c:pt idx="8968">
                  <c:v/>
                </c:pt>
                <c:pt idx="8969">
                  <c:v/>
                </c:pt>
                <c:pt idx="8970">
                  <c:v/>
                </c:pt>
                <c:pt idx="8971">
                  <c:v/>
                </c:pt>
                <c:pt idx="8972">
                  <c:v/>
                </c:pt>
                <c:pt idx="8973">
                  <c:v/>
                </c:pt>
                <c:pt idx="8974">
                  <c:v/>
                </c:pt>
                <c:pt idx="8975">
                  <c:v/>
                </c:pt>
                <c:pt idx="8976">
                  <c:v/>
                </c:pt>
                <c:pt idx="8977">
                  <c:v/>
                </c:pt>
                <c:pt idx="8978">
                  <c:v/>
                </c:pt>
                <c:pt idx="8979">
                  <c:v/>
                </c:pt>
                <c:pt idx="8980">
                  <c:v/>
                </c:pt>
                <c:pt idx="8981">
                  <c:v/>
                </c:pt>
                <c:pt idx="8982">
                  <c:v/>
                </c:pt>
                <c:pt idx="8983">
                  <c:v/>
                </c:pt>
                <c:pt idx="8984">
                  <c:v/>
                </c:pt>
                <c:pt idx="8985">
                  <c:v/>
                </c:pt>
                <c:pt idx="8986">
                  <c:v/>
                </c:pt>
                <c:pt idx="8987">
                  <c:v/>
                </c:pt>
                <c:pt idx="8988">
                  <c:v/>
                </c:pt>
                <c:pt idx="8989">
                  <c:v/>
                </c:pt>
                <c:pt idx="8990">
                  <c:v/>
                </c:pt>
                <c:pt idx="8991">
                  <c:v/>
                </c:pt>
                <c:pt idx="8992">
                  <c:v/>
                </c:pt>
                <c:pt idx="8993">
                  <c:v/>
                </c:pt>
                <c:pt idx="8994">
                  <c:v/>
                </c:pt>
                <c:pt idx="8995">
                  <c:v/>
                </c:pt>
                <c:pt idx="8996">
                  <c:v/>
                </c:pt>
                <c:pt idx="8997">
                  <c:v/>
                </c:pt>
                <c:pt idx="8998">
                  <c:v/>
                </c:pt>
                <c:pt idx="8999">
                  <c:v/>
                </c:pt>
                <c:pt idx="9000">
                  <c:v>104,31</c:v>
                </c:pt>
                <c:pt idx="9001">
                  <c:v>104,39</c:v>
                </c:pt>
                <c:pt idx="9002">
                  <c:v>104,30</c:v>
                </c:pt>
                <c:pt idx="9003">
                  <c:v>104,34</c:v>
                </c:pt>
                <c:pt idx="9004">
                  <c:v>104,26</c:v>
                </c:pt>
                <c:pt idx="9005">
                  <c:v>66,98</c:v>
                </c:pt>
                <c:pt idx="9006">
                  <c:v>67,10</c:v>
                </c:pt>
                <c:pt idx="9007">
                  <c:v>104,34</c:v>
                </c:pt>
                <c:pt idx="9008">
                  <c:v>104,47</c:v>
                </c:pt>
                <c:pt idx="9009">
                  <c:v>66,94</c:v>
                </c:pt>
                <c:pt idx="9010">
                  <c:v>104,32</c:v>
                </c:pt>
                <c:pt idx="9011">
                  <c:v>104,37</c:v>
                </c:pt>
                <c:pt idx="9012">
                  <c:v>104,29</c:v>
                </c:pt>
                <c:pt idx="9013">
                  <c:v>105,25</c:v>
                </c:pt>
                <c:pt idx="9014">
                  <c:v>66,93</c:v>
                </c:pt>
                <c:pt idx="9015">
                  <c:v>66,95</c:v>
                </c:pt>
                <c:pt idx="9016">
                  <c:v>33,58</c:v>
                </c:pt>
                <c:pt idx="9017">
                  <c:v>104,29</c:v>
                </c:pt>
                <c:pt idx="9018">
                  <c:v>104,31</c:v>
                </c:pt>
                <c:pt idx="9019">
                  <c:v>33,60</c:v>
                </c:pt>
                <c:pt idx="9020">
                  <c:v>104,29</c:v>
                </c:pt>
                <c:pt idx="9021">
                  <c:v>66,94</c:v>
                </c:pt>
                <c:pt idx="9022">
                  <c:v>104,29</c:v>
                </c:pt>
                <c:pt idx="9023">
                  <c:v>104,19</c:v>
                </c:pt>
                <c:pt idx="9024">
                  <c:v>50,21</c:v>
                </c:pt>
                <c:pt idx="9025">
                  <c:v>33,59</c:v>
                </c:pt>
                <c:pt idx="9026">
                  <c:v>33,53</c:v>
                </c:pt>
                <c:pt idx="9027">
                  <c:v>66,95</c:v>
                </c:pt>
                <c:pt idx="9028">
                  <c:v>104,30</c:v>
                </c:pt>
                <c:pt idx="9029">
                  <c:v>104,32</c:v>
                </c:pt>
                <c:pt idx="9030">
                  <c:v>104,29</c:v>
                </c:pt>
                <c:pt idx="9031">
                  <c:v>66,92</c:v>
                </c:pt>
                <c:pt idx="9032">
                  <c:v>104,33</c:v>
                </c:pt>
                <c:pt idx="9033">
                  <c:v>66,94</c:v>
                </c:pt>
                <c:pt idx="9034">
                  <c:v>66,91</c:v>
                </c:pt>
                <c:pt idx="9035">
                  <c:v>66,91</c:v>
                </c:pt>
                <c:pt idx="9036">
                  <c:v>66,93</c:v>
                </c:pt>
                <c:pt idx="9037">
                  <c:v>66,96</c:v>
                </c:pt>
                <c:pt idx="9038">
                  <c:v>33,61</c:v>
                </c:pt>
                <c:pt idx="9039">
                  <c:v>104,32</c:v>
                </c:pt>
                <c:pt idx="9040">
                  <c:v>33,58</c:v>
                </c:pt>
                <c:pt idx="9041">
                  <c:v>104,33</c:v>
                </c:pt>
                <c:pt idx="9042">
                  <c:v>66,93</c:v>
                </c:pt>
                <c:pt idx="9043">
                  <c:v>67,21</c:v>
                </c:pt>
                <c:pt idx="9044">
                  <c:v>104,27</c:v>
                </c:pt>
                <c:pt idx="9045">
                  <c:v>66,91</c:v>
                </c:pt>
                <c:pt idx="9046">
                  <c:v>66,94</c:v>
                </c:pt>
                <c:pt idx="9047">
                  <c:v>66,92</c:v>
                </c:pt>
                <c:pt idx="9048">
                  <c:v>104,33</c:v>
                </c:pt>
                <c:pt idx="9049">
                  <c:v>104,34</c:v>
                </c:pt>
                <c:pt idx="9050">
                  <c:v>104,29</c:v>
                </c:pt>
                <c:pt idx="9051">
                  <c:v>66,92</c:v>
                </c:pt>
                <c:pt idx="9052">
                  <c:v>0,19</c:v>
                </c:pt>
                <c:pt idx="9053">
                  <c:v>104,40</c:v>
                </c:pt>
                <c:pt idx="9054">
                  <c:v>0,23</c:v>
                </c:pt>
                <c:pt idx="9055">
                  <c:v>66,93</c:v>
                </c:pt>
                <c:pt idx="9056">
                  <c:v>0,22</c:v>
                </c:pt>
                <c:pt idx="9057">
                  <c:v>104,27</c:v>
                </c:pt>
                <c:pt idx="9058">
                  <c:v>33,55</c:v>
                </c:pt>
                <c:pt idx="9059">
                  <c:v>104,30</c:v>
                </c:pt>
                <c:pt idx="9060">
                  <c:v>66,96</c:v>
                </c:pt>
                <c:pt idx="9061">
                  <c:v>33,60</c:v>
                </c:pt>
                <c:pt idx="9062">
                  <c:v>33,55</c:v>
                </c:pt>
                <c:pt idx="9063">
                  <c:v>66,97</c:v>
                </c:pt>
                <c:pt idx="9064">
                  <c:v>33,56</c:v>
                </c:pt>
                <c:pt idx="9065">
                  <c:v>25,18</c:v>
                </c:pt>
                <c:pt idx="9066">
                  <c:v>33,56</c:v>
                </c:pt>
                <c:pt idx="9067">
                  <c:v>33,59</c:v>
                </c:pt>
                <c:pt idx="9068">
                  <c:v>0,00</c:v>
                </c:pt>
                <c:pt idx="9069">
                  <c:v>33,57</c:v>
                </c:pt>
                <c:pt idx="9070">
                  <c:v>33,58</c:v>
                </c:pt>
                <c:pt idx="9071">
                  <c:v>75,22</c:v>
                </c:pt>
                <c:pt idx="9072">
                  <c:v>33,43</c:v>
                </c:pt>
                <c:pt idx="9073">
                  <c:v>104,29</c:v>
                </c:pt>
                <c:pt idx="9074">
                  <c:v>104,27</c:v>
                </c:pt>
                <c:pt idx="9075">
                  <c:v>104,26</c:v>
                </c:pt>
                <c:pt idx="9076">
                  <c:v>0,20</c:v>
                </c:pt>
                <c:pt idx="9077">
                  <c:v>66,91</c:v>
                </c:pt>
                <c:pt idx="9078">
                  <c:v>0,00</c:v>
                </c:pt>
                <c:pt idx="9079">
                  <c:v>0,14</c:v>
                </c:pt>
                <c:pt idx="9080">
                  <c:v>16,88</c:v>
                </c:pt>
                <c:pt idx="9081">
                  <c:v>0,19</c:v>
                </c:pt>
                <c:pt idx="9082">
                  <c:v>0,13</c:v>
                </c:pt>
                <c:pt idx="9083">
                  <c:v>0,12</c:v>
                </c:pt>
                <c:pt idx="9084">
                  <c:v>0,00</c:v>
                </c:pt>
                <c:pt idx="9085">
                  <c:v>103,39</c:v>
                </c:pt>
                <c:pt idx="9086">
                  <c:v>0,23</c:v>
                </c:pt>
                <c:pt idx="9087">
                  <c:v>0,20</c:v>
                </c:pt>
                <c:pt idx="9088">
                  <c:v>0,21</c:v>
                </c:pt>
                <c:pt idx="9089">
                  <c:v>66,93</c:v>
                </c:pt>
                <c:pt idx="9090">
                  <c:v>66,93</c:v>
                </c:pt>
                <c:pt idx="9091">
                  <c:v>33,56</c:v>
                </c:pt>
                <c:pt idx="9092">
                  <c:v>50,36</c:v>
                </c:pt>
                <c:pt idx="9093">
                  <c:v>33,48</c:v>
                </c:pt>
                <c:pt idx="9094">
                  <c:v>66,91</c:v>
                </c:pt>
                <c:pt idx="9095">
                  <c:v>16,88</c:v>
                </c:pt>
                <c:pt idx="9096">
                  <c:v>0,00</c:v>
                </c:pt>
                <c:pt idx="9097">
                  <c:v>33,58</c:v>
                </c:pt>
                <c:pt idx="9098">
                  <c:v>33,57</c:v>
                </c:pt>
                <c:pt idx="9099">
                  <c:v>33,56</c:v>
                </c:pt>
                <c:pt idx="9100">
                  <c:v>33,54</c:v>
                </c:pt>
                <c:pt idx="9101">
                  <c:v>66,94</c:v>
                </c:pt>
                <c:pt idx="9102">
                  <c:v>0,23</c:v>
                </c:pt>
                <c:pt idx="9103">
                  <c:v>0,17</c:v>
                </c:pt>
                <c:pt idx="9104">
                  <c:v>0,17</c:v>
                </c:pt>
                <c:pt idx="9105">
                  <c:v>0,19</c:v>
                </c:pt>
                <c:pt idx="9106">
                  <c:v>0,00</c:v>
                </c:pt>
                <c:pt idx="9107">
                  <c:v>33,57</c:v>
                </c:pt>
                <c:pt idx="9108">
                  <c:v>0,21</c:v>
                </c:pt>
                <c:pt idx="9109">
                  <c:v>66,92</c:v>
                </c:pt>
                <c:pt idx="9110">
                  <c:v>0,22</c:v>
                </c:pt>
                <c:pt idx="9111">
                  <c:v>33,58</c:v>
                </c:pt>
                <c:pt idx="9112">
                  <c:v>0,21</c:v>
                </c:pt>
                <c:pt idx="9113">
                  <c:v>33,58</c:v>
                </c:pt>
                <c:pt idx="9114">
                  <c:v>33,56</c:v>
                </c:pt>
                <c:pt idx="9115">
                  <c:v>33,54</c:v>
                </c:pt>
                <c:pt idx="9116">
                  <c:v>66,92</c:v>
                </c:pt>
                <c:pt idx="9117">
                  <c:v>0,23</c:v>
                </c:pt>
                <c:pt idx="9118">
                  <c:v>66,94</c:v>
                </c:pt>
                <c:pt idx="9119">
                  <c:v>66,92</c:v>
                </c:pt>
                <c:pt idx="9120">
                  <c:v>0,00</c:v>
                </c:pt>
                <c:pt idx="9121">
                  <c:v>0,00</c:v>
                </c:pt>
                <c:pt idx="9122">
                  <c:v>33,58</c:v>
                </c:pt>
                <c:pt idx="9123">
                  <c:v>33,59</c:v>
                </c:pt>
                <c:pt idx="9124">
                  <c:v>0,24</c:v>
                </c:pt>
                <c:pt idx="9125">
                  <c:v>33,59</c:v>
                </c:pt>
                <c:pt idx="9126">
                  <c:v>0,00</c:v>
                </c:pt>
                <c:pt idx="9127">
                  <c:v>0,09</c:v>
                </c:pt>
                <c:pt idx="9128">
                  <c:v>0,15</c:v>
                </c:pt>
                <c:pt idx="9129">
                  <c:v>0,17</c:v>
                </c:pt>
                <c:pt idx="9130">
                  <c:v>0,16</c:v>
                </c:pt>
                <c:pt idx="9131">
                  <c:v>33,54</c:v>
                </c:pt>
                <c:pt idx="9132">
                  <c:v>0,00</c:v>
                </c:pt>
                <c:pt idx="9133">
                  <c:v>0,00</c:v>
                </c:pt>
                <c:pt idx="9134">
                  <c:v>0,22</c:v>
                </c:pt>
                <c:pt idx="9135">
                  <c:v>0,21</c:v>
                </c:pt>
                <c:pt idx="9136">
                  <c:v>0,24</c:v>
                </c:pt>
                <c:pt idx="9137">
                  <c:v>0,12</c:v>
                </c:pt>
                <c:pt idx="9138">
                  <c:v>0,10</c:v>
                </c:pt>
                <c:pt idx="9139">
                  <c:v>0,14</c:v>
                </c:pt>
                <c:pt idx="9140">
                  <c:v>0,00</c:v>
                </c:pt>
                <c:pt idx="9141">
                  <c:v>0,16</c:v>
                </c:pt>
                <c:pt idx="9142">
                  <c:v>0,00</c:v>
                </c:pt>
                <c:pt idx="9143">
                  <c:v>0,00</c:v>
                </c:pt>
                <c:pt idx="9144">
                  <c:v>0,00</c:v>
                </c:pt>
                <c:pt idx="9145">
                  <c:v>0,00</c:v>
                </c:pt>
                <c:pt idx="9146">
                  <c:v>0,00</c:v>
                </c:pt>
                <c:pt idx="9147">
                  <c:v/>
                </c:pt>
                <c:pt idx="9148">
                  <c:v/>
                </c:pt>
                <c:pt idx="9149">
                  <c:v/>
                </c:pt>
                <c:pt idx="9150">
                  <c:v/>
                </c:pt>
                <c:pt idx="9151">
                  <c:v/>
                </c:pt>
                <c:pt idx="9152">
                  <c:v/>
                </c:pt>
                <c:pt idx="9153">
                  <c:v/>
                </c:pt>
                <c:pt idx="9154">
                  <c:v/>
                </c:pt>
                <c:pt idx="9155">
                  <c:v/>
                </c:pt>
                <c:pt idx="9156">
                  <c:v/>
                </c:pt>
                <c:pt idx="9157">
                  <c:v/>
                </c:pt>
                <c:pt idx="9158">
                  <c:v/>
                </c:pt>
                <c:pt idx="9159">
                  <c:v/>
                </c:pt>
                <c:pt idx="9160">
                  <c:v/>
                </c:pt>
                <c:pt idx="9161">
                  <c:v/>
                </c:pt>
                <c:pt idx="9162">
                  <c:v/>
                </c:pt>
                <c:pt idx="9163">
                  <c:v/>
                </c:pt>
                <c:pt idx="9164">
                  <c:v/>
                </c:pt>
                <c:pt idx="9165">
                  <c:v/>
                </c:pt>
                <c:pt idx="9166">
                  <c:v/>
                </c:pt>
                <c:pt idx="9167">
                  <c:v/>
                </c:pt>
                <c:pt idx="9168">
                  <c:v/>
                </c:pt>
                <c:pt idx="9169">
                  <c:v/>
                </c:pt>
                <c:pt idx="9170">
                  <c:v/>
                </c:pt>
                <c:pt idx="9171">
                  <c:v/>
                </c:pt>
                <c:pt idx="9172">
                  <c:v/>
                </c:pt>
                <c:pt idx="9173">
                  <c:v/>
                </c:pt>
                <c:pt idx="9174">
                  <c:v/>
                </c:pt>
                <c:pt idx="9175">
                  <c:v/>
                </c:pt>
                <c:pt idx="9176">
                  <c:v/>
                </c:pt>
                <c:pt idx="9177">
                  <c:v/>
                </c:pt>
                <c:pt idx="9178">
                  <c:v/>
                </c:pt>
                <c:pt idx="9179">
                  <c:v/>
                </c:pt>
                <c:pt idx="9180">
                  <c:v/>
                </c:pt>
                <c:pt idx="9181">
                  <c:v/>
                </c:pt>
                <c:pt idx="9182">
                  <c:v/>
                </c:pt>
                <c:pt idx="9183">
                  <c:v/>
                </c:pt>
                <c:pt idx="9184">
                  <c:v/>
                </c:pt>
                <c:pt idx="9185">
                  <c:v/>
                </c:pt>
                <c:pt idx="9186">
                  <c:v/>
                </c:pt>
                <c:pt idx="9187">
                  <c:v/>
                </c:pt>
                <c:pt idx="9188">
                  <c:v/>
                </c:pt>
                <c:pt idx="9189">
                  <c:v/>
                </c:pt>
                <c:pt idx="9190">
                  <c:v/>
                </c:pt>
                <c:pt idx="9191">
                  <c:v/>
                </c:pt>
                <c:pt idx="9192">
                  <c:v/>
                </c:pt>
                <c:pt idx="9193">
                  <c:v/>
                </c:pt>
                <c:pt idx="9194">
                  <c:v/>
                </c:pt>
                <c:pt idx="9195">
                  <c:v/>
                </c:pt>
                <c:pt idx="9196">
                  <c:v/>
                </c:pt>
                <c:pt idx="9197">
                  <c:v/>
                </c:pt>
                <c:pt idx="9198">
                  <c:v/>
                </c:pt>
                <c:pt idx="9199">
                  <c:v/>
                </c:pt>
                <c:pt idx="9200">
                  <c:v/>
                </c:pt>
                <c:pt idx="9201">
                  <c:v/>
                </c:pt>
                <c:pt idx="9202">
                  <c:v/>
                </c:pt>
                <c:pt idx="9203">
                  <c:v/>
                </c:pt>
                <c:pt idx="9204">
                  <c:v/>
                </c:pt>
                <c:pt idx="9205">
                  <c:v/>
                </c:pt>
                <c:pt idx="9206">
                  <c:v/>
                </c:pt>
                <c:pt idx="9207">
                  <c:v/>
                </c:pt>
                <c:pt idx="9208">
                  <c:v/>
                </c:pt>
                <c:pt idx="9209">
                  <c:v/>
                </c:pt>
                <c:pt idx="9210">
                  <c:v/>
                </c:pt>
                <c:pt idx="9211">
                  <c:v/>
                </c:pt>
                <c:pt idx="9212">
                  <c:v/>
                </c:pt>
                <c:pt idx="9213">
                  <c:v/>
                </c:pt>
                <c:pt idx="9214">
                  <c:v/>
                </c:pt>
                <c:pt idx="9215">
                  <c:v/>
                </c:pt>
                <c:pt idx="9216">
                  <c:v/>
                </c:pt>
                <c:pt idx="9217">
                  <c:v/>
                </c:pt>
                <c:pt idx="9218">
                  <c:v/>
                </c:pt>
                <c:pt idx="9219">
                  <c:v/>
                </c:pt>
                <c:pt idx="9220">
                  <c:v/>
                </c:pt>
                <c:pt idx="9221">
                  <c:v/>
                </c:pt>
                <c:pt idx="9222">
                  <c:v/>
                </c:pt>
                <c:pt idx="9223">
                  <c:v/>
                </c:pt>
                <c:pt idx="9224">
                  <c:v/>
                </c:pt>
                <c:pt idx="9225">
                  <c:v/>
                </c:pt>
                <c:pt idx="9226">
                  <c:v/>
                </c:pt>
                <c:pt idx="9227">
                  <c:v/>
                </c:pt>
                <c:pt idx="9228">
                  <c:v/>
                </c:pt>
                <c:pt idx="9229">
                  <c:v/>
                </c:pt>
                <c:pt idx="9230">
                  <c:v/>
                </c:pt>
                <c:pt idx="9231">
                  <c:v/>
                </c:pt>
                <c:pt idx="9232">
                  <c:v/>
                </c:pt>
                <c:pt idx="9233">
                  <c:v/>
                </c:pt>
                <c:pt idx="9234">
                  <c:v/>
                </c:pt>
                <c:pt idx="9235">
                  <c:v/>
                </c:pt>
                <c:pt idx="9236">
                  <c:v/>
                </c:pt>
                <c:pt idx="9237">
                  <c:v/>
                </c:pt>
                <c:pt idx="9238">
                  <c:v/>
                </c:pt>
                <c:pt idx="9239">
                  <c:v/>
                </c:pt>
                <c:pt idx="9240">
                  <c:v/>
                </c:pt>
                <c:pt idx="9241">
                  <c:v/>
                </c:pt>
                <c:pt idx="9242">
                  <c:v/>
                </c:pt>
                <c:pt idx="9243">
                  <c:v/>
                </c:pt>
                <c:pt idx="9244">
                  <c:v/>
                </c:pt>
                <c:pt idx="9245">
                  <c:v/>
                </c:pt>
                <c:pt idx="9246">
                  <c:v/>
                </c:pt>
                <c:pt idx="9247">
                  <c:v/>
                </c:pt>
                <c:pt idx="9248">
                  <c:v/>
                </c:pt>
                <c:pt idx="9249">
                  <c:v/>
                </c:pt>
                <c:pt idx="9250">
                  <c:v/>
                </c:pt>
                <c:pt idx="9251">
                  <c:v/>
                </c:pt>
                <c:pt idx="9252">
                  <c:v/>
                </c:pt>
                <c:pt idx="9253">
                  <c:v/>
                </c:pt>
                <c:pt idx="9254">
                  <c:v/>
                </c:pt>
                <c:pt idx="9255">
                  <c:v/>
                </c:pt>
                <c:pt idx="9256">
                  <c:v/>
                </c:pt>
                <c:pt idx="9257">
                  <c:v/>
                </c:pt>
                <c:pt idx="9258">
                  <c:v/>
                </c:pt>
                <c:pt idx="9259">
                  <c:v/>
                </c:pt>
                <c:pt idx="9260">
                  <c:v/>
                </c:pt>
                <c:pt idx="9261">
                  <c:v/>
                </c:pt>
                <c:pt idx="9262">
                  <c:v/>
                </c:pt>
                <c:pt idx="9263">
                  <c:v/>
                </c:pt>
                <c:pt idx="9264">
                  <c:v/>
                </c:pt>
                <c:pt idx="9265">
                  <c:v/>
                </c:pt>
                <c:pt idx="9266">
                  <c:v/>
                </c:pt>
                <c:pt idx="9267">
                  <c:v/>
                </c:pt>
                <c:pt idx="9268">
                  <c:v/>
                </c:pt>
                <c:pt idx="9269">
                  <c:v/>
                </c:pt>
                <c:pt idx="9270">
                  <c:v/>
                </c:pt>
                <c:pt idx="9271">
                  <c:v/>
                </c:pt>
                <c:pt idx="9272">
                  <c:v/>
                </c:pt>
                <c:pt idx="9273">
                  <c:v/>
                </c:pt>
                <c:pt idx="9274">
                  <c:v/>
                </c:pt>
                <c:pt idx="9275">
                  <c:v/>
                </c:pt>
                <c:pt idx="9276">
                  <c:v/>
                </c:pt>
                <c:pt idx="9277">
                  <c:v/>
                </c:pt>
                <c:pt idx="9278">
                  <c:v/>
                </c:pt>
                <c:pt idx="9279">
                  <c:v/>
                </c:pt>
                <c:pt idx="9280">
                  <c:v/>
                </c:pt>
                <c:pt idx="9281">
                  <c:v/>
                </c:pt>
                <c:pt idx="9282">
                  <c:v/>
                </c:pt>
                <c:pt idx="9283">
                  <c:v/>
                </c:pt>
                <c:pt idx="9284">
                  <c:v/>
                </c:pt>
                <c:pt idx="9285">
                  <c:v/>
                </c:pt>
                <c:pt idx="9286">
                  <c:v/>
                </c:pt>
                <c:pt idx="9287">
                  <c:v/>
                </c:pt>
                <c:pt idx="9288">
                  <c:v/>
                </c:pt>
                <c:pt idx="9289">
                  <c:v/>
                </c:pt>
                <c:pt idx="9290">
                  <c:v/>
                </c:pt>
                <c:pt idx="9291">
                  <c:v/>
                </c:pt>
                <c:pt idx="9292">
                  <c:v/>
                </c:pt>
                <c:pt idx="9293">
                  <c:v/>
                </c:pt>
                <c:pt idx="9294">
                  <c:v/>
                </c:pt>
                <c:pt idx="9295">
                  <c:v/>
                </c:pt>
                <c:pt idx="9296">
                  <c:v/>
                </c:pt>
                <c:pt idx="9297">
                  <c:v/>
                </c:pt>
                <c:pt idx="9298">
                  <c:v/>
                </c:pt>
                <c:pt idx="9299">
                  <c:v/>
                </c:pt>
                <c:pt idx="9300">
                  <c:v/>
                </c:pt>
                <c:pt idx="9301">
                  <c:v/>
                </c:pt>
                <c:pt idx="9302">
                  <c:v/>
                </c:pt>
                <c:pt idx="9303">
                  <c:v/>
                </c:pt>
                <c:pt idx="9304">
                  <c:v/>
                </c:pt>
                <c:pt idx="9305">
                  <c:v/>
                </c:pt>
                <c:pt idx="9306">
                  <c:v/>
                </c:pt>
                <c:pt idx="9307">
                  <c:v/>
                </c:pt>
                <c:pt idx="9308">
                  <c:v/>
                </c:pt>
                <c:pt idx="9309">
                  <c:v/>
                </c:pt>
                <c:pt idx="9310">
                  <c:v/>
                </c:pt>
                <c:pt idx="9311">
                  <c:v/>
                </c:pt>
                <c:pt idx="9312">
                  <c:v/>
                </c:pt>
                <c:pt idx="9313">
                  <c:v/>
                </c:pt>
                <c:pt idx="9314">
                  <c:v/>
                </c:pt>
                <c:pt idx="9315">
                  <c:v/>
                </c:pt>
                <c:pt idx="9316">
                  <c:v/>
                </c:pt>
                <c:pt idx="9317">
                  <c:v/>
                </c:pt>
                <c:pt idx="9318">
                  <c:v/>
                </c:pt>
                <c:pt idx="9319">
                  <c:v/>
                </c:pt>
                <c:pt idx="9320">
                  <c:v/>
                </c:pt>
                <c:pt idx="9321">
                  <c:v/>
                </c:pt>
                <c:pt idx="9322">
                  <c:v/>
                </c:pt>
                <c:pt idx="9323">
                  <c:v/>
                </c:pt>
                <c:pt idx="9324">
                  <c:v/>
                </c:pt>
                <c:pt idx="9325">
                  <c:v/>
                </c:pt>
                <c:pt idx="9326">
                  <c:v/>
                </c:pt>
                <c:pt idx="9327">
                  <c:v/>
                </c:pt>
                <c:pt idx="9328">
                  <c:v/>
                </c:pt>
                <c:pt idx="9329">
                  <c:v/>
                </c:pt>
                <c:pt idx="9330">
                  <c:v/>
                </c:pt>
                <c:pt idx="9331">
                  <c:v/>
                </c:pt>
                <c:pt idx="9332">
                  <c:v/>
                </c:pt>
                <c:pt idx="9333">
                  <c:v/>
                </c:pt>
                <c:pt idx="9334">
                  <c:v/>
                </c:pt>
                <c:pt idx="9335">
                  <c:v/>
                </c:pt>
                <c:pt idx="9336">
                  <c:v/>
                </c:pt>
                <c:pt idx="9337">
                  <c:v/>
                </c:pt>
                <c:pt idx="9338">
                  <c:v/>
                </c:pt>
                <c:pt idx="9339">
                  <c:v/>
                </c:pt>
                <c:pt idx="9340">
                  <c:v/>
                </c:pt>
                <c:pt idx="9341">
                  <c:v/>
                </c:pt>
                <c:pt idx="9342">
                  <c:v/>
                </c:pt>
                <c:pt idx="9343">
                  <c:v/>
                </c:pt>
                <c:pt idx="9344">
                  <c:v/>
                </c:pt>
                <c:pt idx="9345">
                  <c:v/>
                </c:pt>
                <c:pt idx="9346">
                  <c:v/>
                </c:pt>
                <c:pt idx="9347">
                  <c:v/>
                </c:pt>
                <c:pt idx="9348">
                  <c:v/>
                </c:pt>
                <c:pt idx="9349">
                  <c:v/>
                </c:pt>
                <c:pt idx="9350">
                  <c:v/>
                </c:pt>
                <c:pt idx="9351">
                  <c:v/>
                </c:pt>
                <c:pt idx="9352">
                  <c:v/>
                </c:pt>
                <c:pt idx="9353">
                  <c:v/>
                </c:pt>
                <c:pt idx="9354">
                  <c:v/>
                </c:pt>
                <c:pt idx="9355">
                  <c:v/>
                </c:pt>
                <c:pt idx="9356">
                  <c:v/>
                </c:pt>
                <c:pt idx="9357">
                  <c:v/>
                </c:pt>
                <c:pt idx="9358">
                  <c:v/>
                </c:pt>
                <c:pt idx="9359">
                  <c:v/>
                </c:pt>
                <c:pt idx="9360">
                  <c:v/>
                </c:pt>
                <c:pt idx="9361">
                  <c:v/>
                </c:pt>
                <c:pt idx="9362">
                  <c:v/>
                </c:pt>
                <c:pt idx="9363">
                  <c:v/>
                </c:pt>
                <c:pt idx="9364">
                  <c:v/>
                </c:pt>
                <c:pt idx="9365">
                  <c:v/>
                </c:pt>
                <c:pt idx="9366">
                  <c:v/>
                </c:pt>
                <c:pt idx="9367">
                  <c:v/>
                </c:pt>
                <c:pt idx="9368">
                  <c:v/>
                </c:pt>
                <c:pt idx="9369">
                  <c:v/>
                </c:pt>
                <c:pt idx="9370">
                  <c:v/>
                </c:pt>
                <c:pt idx="9371">
                  <c:v/>
                </c:pt>
                <c:pt idx="9372">
                  <c:v/>
                </c:pt>
                <c:pt idx="9373">
                  <c:v/>
                </c:pt>
                <c:pt idx="9374">
                  <c:v/>
                </c:pt>
                <c:pt idx="9375">
                  <c:v/>
                </c:pt>
                <c:pt idx="9376">
                  <c:v/>
                </c:pt>
                <c:pt idx="9377">
                  <c:v/>
                </c:pt>
                <c:pt idx="9378">
                  <c:v/>
                </c:pt>
                <c:pt idx="9379">
                  <c:v/>
                </c:pt>
                <c:pt idx="9380">
                  <c:v/>
                </c:pt>
                <c:pt idx="9381">
                  <c:v/>
                </c:pt>
                <c:pt idx="9382">
                  <c:v/>
                </c:pt>
                <c:pt idx="9383">
                  <c:v/>
                </c:pt>
                <c:pt idx="9384">
                  <c:v/>
                </c:pt>
                <c:pt idx="9385">
                  <c:v/>
                </c:pt>
                <c:pt idx="9386">
                  <c:v/>
                </c:pt>
                <c:pt idx="9387">
                  <c:v/>
                </c:pt>
                <c:pt idx="9388">
                  <c:v/>
                </c:pt>
                <c:pt idx="9389">
                  <c:v/>
                </c:pt>
                <c:pt idx="9390">
                  <c:v/>
                </c:pt>
                <c:pt idx="9391">
                  <c:v/>
                </c:pt>
                <c:pt idx="9392">
                  <c:v/>
                </c:pt>
                <c:pt idx="9393">
                  <c:v/>
                </c:pt>
                <c:pt idx="9394">
                  <c:v/>
                </c:pt>
                <c:pt idx="9395">
                  <c:v/>
                </c:pt>
                <c:pt idx="9396">
                  <c:v/>
                </c:pt>
                <c:pt idx="9397">
                  <c:v/>
                </c:pt>
                <c:pt idx="9398">
                  <c:v/>
                </c:pt>
                <c:pt idx="9399">
                  <c:v/>
                </c:pt>
                <c:pt idx="9400">
                  <c:v/>
                </c:pt>
                <c:pt idx="9401">
                  <c:v/>
                </c:pt>
                <c:pt idx="9402">
                  <c:v/>
                </c:pt>
                <c:pt idx="9403">
                  <c:v/>
                </c:pt>
                <c:pt idx="9404">
                  <c:v/>
                </c:pt>
                <c:pt idx="9405">
                  <c:v/>
                </c:pt>
                <c:pt idx="9406">
                  <c:v/>
                </c:pt>
                <c:pt idx="9407">
                  <c:v/>
                </c:pt>
                <c:pt idx="9408">
                  <c:v/>
                </c:pt>
                <c:pt idx="9409">
                  <c:v/>
                </c:pt>
                <c:pt idx="9410">
                  <c:v/>
                </c:pt>
                <c:pt idx="9411">
                  <c:v/>
                </c:pt>
                <c:pt idx="9412">
                  <c:v/>
                </c:pt>
                <c:pt idx="9413">
                  <c:v/>
                </c:pt>
                <c:pt idx="9414">
                  <c:v/>
                </c:pt>
                <c:pt idx="9415">
                  <c:v/>
                </c:pt>
                <c:pt idx="9416">
                  <c:v/>
                </c:pt>
                <c:pt idx="9417">
                  <c:v/>
                </c:pt>
                <c:pt idx="9418">
                  <c:v/>
                </c:pt>
                <c:pt idx="9419">
                  <c:v/>
                </c:pt>
                <c:pt idx="9420">
                  <c:v/>
                </c:pt>
                <c:pt idx="9421">
                  <c:v/>
                </c:pt>
                <c:pt idx="9422">
                  <c:v/>
                </c:pt>
                <c:pt idx="9423">
                  <c:v/>
                </c:pt>
                <c:pt idx="9424">
                  <c:v/>
                </c:pt>
                <c:pt idx="9425">
                  <c:v/>
                </c:pt>
                <c:pt idx="9426">
                  <c:v/>
                </c:pt>
                <c:pt idx="9427">
                  <c:v/>
                </c:pt>
                <c:pt idx="9428">
                  <c:v/>
                </c:pt>
                <c:pt idx="9429">
                  <c:v/>
                </c:pt>
                <c:pt idx="9430">
                  <c:v/>
                </c:pt>
                <c:pt idx="9431">
                  <c:v/>
                </c:pt>
                <c:pt idx="9432">
                  <c:v/>
                </c:pt>
                <c:pt idx="9433">
                  <c:v/>
                </c:pt>
                <c:pt idx="9434">
                  <c:v/>
                </c:pt>
                <c:pt idx="9435">
                  <c:v/>
                </c:pt>
                <c:pt idx="9436">
                  <c:v/>
                </c:pt>
                <c:pt idx="9437">
                  <c:v/>
                </c:pt>
                <c:pt idx="9438">
                  <c:v/>
                </c:pt>
                <c:pt idx="9439">
                  <c:v/>
                </c:pt>
                <c:pt idx="9440">
                  <c:v/>
                </c:pt>
                <c:pt idx="9441">
                  <c:v/>
                </c:pt>
                <c:pt idx="9442">
                  <c:v/>
                </c:pt>
                <c:pt idx="9443">
                  <c:v/>
                </c:pt>
                <c:pt idx="9444">
                  <c:v/>
                </c:pt>
                <c:pt idx="9445">
                  <c:v/>
                </c:pt>
                <c:pt idx="9446">
                  <c:v/>
                </c:pt>
                <c:pt idx="9447">
                  <c:v/>
                </c:pt>
                <c:pt idx="9448">
                  <c:v/>
                </c:pt>
                <c:pt idx="9449">
                  <c:v/>
                </c:pt>
                <c:pt idx="9450">
                  <c:v/>
                </c:pt>
                <c:pt idx="9451">
                  <c:v/>
                </c:pt>
                <c:pt idx="9452">
                  <c:v/>
                </c:pt>
                <c:pt idx="9453">
                  <c:v/>
                </c:pt>
                <c:pt idx="9454">
                  <c:v/>
                </c:pt>
                <c:pt idx="9455">
                  <c:v/>
                </c:pt>
                <c:pt idx="9456">
                  <c:v/>
                </c:pt>
                <c:pt idx="9457">
                  <c:v/>
                </c:pt>
                <c:pt idx="9458">
                  <c:v/>
                </c:pt>
                <c:pt idx="9459">
                  <c:v/>
                </c:pt>
                <c:pt idx="9460">
                  <c:v/>
                </c:pt>
                <c:pt idx="9461">
                  <c:v/>
                </c:pt>
                <c:pt idx="9462">
                  <c:v/>
                </c:pt>
                <c:pt idx="9463">
                  <c:v/>
                </c:pt>
                <c:pt idx="9464">
                  <c:v/>
                </c:pt>
                <c:pt idx="9465">
                  <c:v/>
                </c:pt>
                <c:pt idx="9466">
                  <c:v/>
                </c:pt>
                <c:pt idx="9467">
                  <c:v/>
                </c:pt>
                <c:pt idx="9468">
                  <c:v/>
                </c:pt>
                <c:pt idx="9469">
                  <c:v/>
                </c:pt>
                <c:pt idx="9470">
                  <c:v/>
                </c:pt>
                <c:pt idx="9471">
                  <c:v/>
                </c:pt>
                <c:pt idx="9472">
                  <c:v/>
                </c:pt>
                <c:pt idx="9473">
                  <c:v/>
                </c:pt>
                <c:pt idx="9474">
                  <c:v/>
                </c:pt>
                <c:pt idx="9475">
                  <c:v/>
                </c:pt>
                <c:pt idx="9476">
                  <c:v/>
                </c:pt>
                <c:pt idx="9477">
                  <c:v/>
                </c:pt>
                <c:pt idx="9478">
                  <c:v/>
                </c:pt>
                <c:pt idx="9479">
                  <c:v/>
                </c:pt>
                <c:pt idx="9480">
                  <c:v/>
                </c:pt>
                <c:pt idx="9481">
                  <c:v/>
                </c:pt>
                <c:pt idx="9482">
                  <c:v/>
                </c:pt>
                <c:pt idx="9483">
                  <c:v/>
                </c:pt>
                <c:pt idx="9484">
                  <c:v/>
                </c:pt>
                <c:pt idx="9485">
                  <c:v/>
                </c:pt>
                <c:pt idx="9486">
                  <c:v/>
                </c:pt>
                <c:pt idx="9487">
                  <c:v/>
                </c:pt>
                <c:pt idx="9488">
                  <c:v/>
                </c:pt>
                <c:pt idx="9489">
                  <c:v/>
                </c:pt>
                <c:pt idx="9490">
                  <c:v/>
                </c:pt>
                <c:pt idx="9491">
                  <c:v/>
                </c:pt>
                <c:pt idx="9492">
                  <c:v/>
                </c:pt>
                <c:pt idx="9493">
                  <c:v/>
                </c:pt>
                <c:pt idx="9494">
                  <c:v/>
                </c:pt>
                <c:pt idx="9495">
                  <c:v/>
                </c:pt>
                <c:pt idx="9496">
                  <c:v/>
                </c:pt>
                <c:pt idx="9497">
                  <c:v/>
                </c:pt>
                <c:pt idx="9498">
                  <c:v/>
                </c:pt>
                <c:pt idx="9499">
                  <c:v/>
                </c:pt>
                <c:pt idx="9500">
                  <c:v/>
                </c:pt>
                <c:pt idx="9501">
                  <c:v/>
                </c:pt>
                <c:pt idx="9502">
                  <c:v/>
                </c:pt>
                <c:pt idx="9503">
                  <c:v/>
                </c:pt>
                <c:pt idx="9504">
                  <c:v/>
                </c:pt>
                <c:pt idx="9505">
                  <c:v/>
                </c:pt>
                <c:pt idx="9506">
                  <c:v/>
                </c:pt>
                <c:pt idx="9507">
                  <c:v/>
                </c:pt>
                <c:pt idx="9508">
                  <c:v/>
                </c:pt>
                <c:pt idx="9509">
                  <c:v/>
                </c:pt>
                <c:pt idx="9510">
                  <c:v/>
                </c:pt>
                <c:pt idx="9511">
                  <c:v/>
                </c:pt>
                <c:pt idx="9512">
                  <c:v/>
                </c:pt>
                <c:pt idx="9513">
                  <c:v/>
                </c:pt>
                <c:pt idx="9514">
                  <c:v/>
                </c:pt>
                <c:pt idx="9515">
                  <c:v/>
                </c:pt>
                <c:pt idx="9516">
                  <c:v/>
                </c:pt>
                <c:pt idx="9517">
                  <c:v/>
                </c:pt>
                <c:pt idx="9518">
                  <c:v/>
                </c:pt>
                <c:pt idx="9519">
                  <c:v/>
                </c:pt>
                <c:pt idx="9520">
                  <c:v/>
                </c:pt>
                <c:pt idx="9521">
                  <c:v/>
                </c:pt>
                <c:pt idx="9522">
                  <c:v/>
                </c:pt>
                <c:pt idx="9523">
                  <c:v/>
                </c:pt>
                <c:pt idx="9524">
                  <c:v/>
                </c:pt>
                <c:pt idx="9525">
                  <c:v/>
                </c:pt>
                <c:pt idx="9526">
                  <c:v/>
                </c:pt>
                <c:pt idx="9527">
                  <c:v/>
                </c:pt>
                <c:pt idx="9528">
                  <c:v/>
                </c:pt>
                <c:pt idx="9529">
                  <c:v/>
                </c:pt>
                <c:pt idx="9530">
                  <c:v/>
                </c:pt>
                <c:pt idx="9531">
                  <c:v/>
                </c:pt>
                <c:pt idx="9532">
                  <c:v/>
                </c:pt>
                <c:pt idx="9533">
                  <c:v/>
                </c:pt>
                <c:pt idx="9534">
                  <c:v/>
                </c:pt>
                <c:pt idx="9535">
                  <c:v/>
                </c:pt>
                <c:pt idx="9536">
                  <c:v/>
                </c:pt>
                <c:pt idx="9537">
                  <c:v/>
                </c:pt>
                <c:pt idx="9538">
                  <c:v/>
                </c:pt>
                <c:pt idx="9539">
                  <c:v/>
                </c:pt>
                <c:pt idx="9540">
                  <c:v/>
                </c:pt>
                <c:pt idx="9541">
                  <c:v/>
                </c:pt>
                <c:pt idx="9542">
                  <c:v/>
                </c:pt>
                <c:pt idx="9543">
                  <c:v/>
                </c:pt>
                <c:pt idx="9544">
                  <c:v/>
                </c:pt>
                <c:pt idx="9545">
                  <c:v/>
                </c:pt>
                <c:pt idx="9546">
                  <c:v/>
                </c:pt>
                <c:pt idx="9547">
                  <c:v/>
                </c:pt>
                <c:pt idx="9548">
                  <c:v/>
                </c:pt>
                <c:pt idx="9549">
                  <c:v/>
                </c:pt>
                <c:pt idx="9550">
                  <c:v/>
                </c:pt>
                <c:pt idx="9551">
                  <c:v/>
                </c:pt>
                <c:pt idx="9552">
                  <c:v/>
                </c:pt>
                <c:pt idx="9553">
                  <c:v/>
                </c:pt>
                <c:pt idx="9554">
                  <c:v/>
                </c:pt>
                <c:pt idx="9555">
                  <c:v/>
                </c:pt>
                <c:pt idx="9556">
                  <c:v/>
                </c:pt>
                <c:pt idx="9557">
                  <c:v/>
                </c:pt>
                <c:pt idx="9558">
                  <c:v/>
                </c:pt>
                <c:pt idx="9559">
                  <c:v/>
                </c:pt>
                <c:pt idx="9560">
                  <c:v/>
                </c:pt>
                <c:pt idx="9561">
                  <c:v/>
                </c:pt>
                <c:pt idx="9562">
                  <c:v/>
                </c:pt>
                <c:pt idx="9563">
                  <c:v/>
                </c:pt>
                <c:pt idx="9564">
                  <c:v/>
                </c:pt>
                <c:pt idx="9565">
                  <c:v/>
                </c:pt>
                <c:pt idx="9566">
                  <c:v/>
                </c:pt>
                <c:pt idx="9567">
                  <c:v/>
                </c:pt>
                <c:pt idx="9568">
                  <c:v/>
                </c:pt>
                <c:pt idx="9569">
                  <c:v/>
                </c:pt>
                <c:pt idx="9570">
                  <c:v/>
                </c:pt>
                <c:pt idx="9571">
                  <c:v/>
                </c:pt>
                <c:pt idx="9572">
                  <c:v/>
                </c:pt>
                <c:pt idx="9573">
                  <c:v/>
                </c:pt>
                <c:pt idx="9574">
                  <c:v/>
                </c:pt>
                <c:pt idx="9575">
                  <c:v/>
                </c:pt>
                <c:pt idx="9576">
                  <c:v/>
                </c:pt>
                <c:pt idx="9577">
                  <c:v/>
                </c:pt>
                <c:pt idx="9578">
                  <c:v/>
                </c:pt>
                <c:pt idx="9579">
                  <c:v/>
                </c:pt>
                <c:pt idx="9580">
                  <c:v/>
                </c:pt>
                <c:pt idx="9581">
                  <c:v/>
                </c:pt>
                <c:pt idx="9582">
                  <c:v/>
                </c:pt>
                <c:pt idx="9583">
                  <c:v/>
                </c:pt>
                <c:pt idx="9584">
                  <c:v/>
                </c:pt>
                <c:pt idx="9585">
                  <c:v/>
                </c:pt>
                <c:pt idx="9586">
                  <c:v/>
                </c:pt>
                <c:pt idx="9587">
                  <c:v/>
                </c:pt>
                <c:pt idx="9588">
                  <c:v/>
                </c:pt>
                <c:pt idx="9589">
                  <c:v/>
                </c:pt>
                <c:pt idx="9590">
                  <c:v/>
                </c:pt>
                <c:pt idx="9591">
                  <c:v/>
                </c:pt>
                <c:pt idx="9592">
                  <c:v/>
                </c:pt>
                <c:pt idx="9593">
                  <c:v/>
                </c:pt>
                <c:pt idx="9594">
                  <c:v/>
                </c:pt>
                <c:pt idx="9595">
                  <c:v/>
                </c:pt>
                <c:pt idx="9596">
                  <c:v/>
                </c:pt>
                <c:pt idx="9597">
                  <c:v/>
                </c:pt>
                <c:pt idx="9598">
                  <c:v/>
                </c:pt>
                <c:pt idx="9599">
                  <c:v/>
                </c:pt>
                <c:pt idx="9600">
                  <c:v>7 Wonders</c:v>
                </c:pt>
                <c:pt idx="9601">
                  <c:v>Linko</c:v>
                </c:pt>
                <c:pt idx="9602">
                  <c:v>Carcassonne</c:v>
                </c:pt>
                <c:pt idx="9603">
                  <c:v>Broom Service Kaartspel</c:v>
                </c:pt>
                <c:pt idx="9604">
                  <c:v>7 Wonders</c:v>
                </c:pt>
                <c:pt idx="9605">
                  <c:v>Splendor</c:v>
                </c:pt>
                <c:pt idx="9606">
                  <c:v>Cartagena</c:v>
                </c:pt>
                <c:pt idx="9607">
                  <c:v>Cartagena</c:v>
                </c:pt>
                <c:pt idx="9608">
                  <c:v>Cartagena</c:v>
                </c:pt>
                <c:pt idx="9609">
                  <c:v>Splendor</c:v>
                </c:pt>
                <c:pt idx="9610">
                  <c:v>Splendor</c:v>
                </c:pt>
                <c:pt idx="9611">
                  <c:v>Dominion </c:v>
                </c:pt>
                <c:pt idx="9612">
                  <c:v>Cartagena</c:v>
                </c:pt>
                <c:pt idx="9613">
                  <c:v>Splendor</c:v>
                </c:pt>
                <c:pt idx="9614">
                  <c:v>Trans Europa</c:v>
                </c:pt>
                <c:pt idx="9615">
                  <c:v>7 Wonders</c:v>
                </c:pt>
                <c:pt idx="9616">
                  <c:v>Cartagena</c:v>
                </c:pt>
                <c:pt idx="9617">
                  <c:v>Cartagena</c:v>
                </c:pt>
                <c:pt idx="9618">
                  <c:v>Linko</c:v>
                </c:pt>
                <c:pt idx="9619">
                  <c:v>Kilt Castle</c:v>
                </c:pt>
                <c:pt idx="9620">
                  <c:v>Trans Europa</c:v>
                </c:pt>
                <c:pt idx="9621">
                  <c:v>Kilt Castle</c:v>
                </c:pt>
                <c:pt idx="9622">
                  <c:v>Dominion </c:v>
                </c:pt>
                <c:pt idx="9623">
                  <c:v>Chariot Race</c:v>
                </c:pt>
                <c:pt idx="9624">
                  <c:v>Camel Up</c:v>
                </c:pt>
                <c:pt idx="9625">
                  <c:v>7 Wonders</c:v>
                </c:pt>
                <c:pt idx="9626">
                  <c:v>Carcassonne</c:v>
                </c:pt>
                <c:pt idx="9627">
                  <c:v>7 Wonders</c:v>
                </c:pt>
                <c:pt idx="9628">
                  <c:v>Dominion </c:v>
                </c:pt>
                <c:pt idx="9629">
                  <c:v>Kilt Castle</c:v>
                </c:pt>
                <c:pt idx="9630">
                  <c:v>Splendor</c:v>
                </c:pt>
                <c:pt idx="9631">
                  <c:v>Las Vegas Kaartspel</c:v>
                </c:pt>
                <c:pt idx="9632">
                  <c:v>Las Vegas Kaartspel</c:v>
                </c:pt>
                <c:pt idx="9633">
                  <c:v>Chariot Race</c:v>
                </c:pt>
                <c:pt idx="9634">
                  <c:v>7 Wonders</c:v>
                </c:pt>
                <c:pt idx="9635">
                  <c:v>Kilt Castle</c:v>
                </c:pt>
                <c:pt idx="9636">
                  <c:v>Dominion </c:v>
                </c:pt>
                <c:pt idx="9637">
                  <c:v>Broom Service Kaartspel</c:v>
                </c:pt>
                <c:pt idx="9638">
                  <c:v>Splendor</c:v>
                </c:pt>
                <c:pt idx="9639">
                  <c:v>Splendor</c:v>
                </c:pt>
                <c:pt idx="9640">
                  <c:v>Splendor</c:v>
                </c:pt>
                <c:pt idx="9641">
                  <c:v>Kilt Castle</c:v>
                </c:pt>
                <c:pt idx="9642">
                  <c:v>Splendor</c:v>
                </c:pt>
                <c:pt idx="9643">
                  <c:v>7 Wonders</c:v>
                </c:pt>
                <c:pt idx="9644">
                  <c:v>7 Wonders</c:v>
                </c:pt>
                <c:pt idx="9645">
                  <c:v>7 Wonders</c:v>
                </c:pt>
                <c:pt idx="9646">
                  <c:v>Trans Europa</c:v>
                </c:pt>
                <c:pt idx="9647">
                  <c:v>Splendor</c:v>
                </c:pt>
                <c:pt idx="9648">
                  <c:v>Splendor</c:v>
                </c:pt>
                <c:pt idx="9649">
                  <c:v>Linko</c:v>
                </c:pt>
                <c:pt idx="9650">
                  <c:v>Las Vegas Kaartspel</c:v>
                </c:pt>
                <c:pt idx="9651">
                  <c:v>7 Wonders</c:v>
                </c:pt>
                <c:pt idx="9652">
                  <c:v>Las Vegas Kaartspel</c:v>
                </c:pt>
                <c:pt idx="9653">
                  <c:v>Splendor</c:v>
                </c:pt>
                <c:pt idx="9654">
                  <c:v>Splendor</c:v>
                </c:pt>
                <c:pt idx="9655">
                  <c:v>Splendor</c:v>
                </c:pt>
                <c:pt idx="9656">
                  <c:v>Linko</c:v>
                </c:pt>
                <c:pt idx="9657">
                  <c:v>Kilt Castle</c:v>
                </c:pt>
                <c:pt idx="9658">
                  <c:v>Dominion </c:v>
                </c:pt>
                <c:pt idx="9659">
                  <c:v>Splendor</c:v>
                </c:pt>
                <c:pt idx="9660">
                  <c:v>Splendor</c:v>
                </c:pt>
                <c:pt idx="9661">
                  <c:v>Splendor</c:v>
                </c:pt>
                <c:pt idx="9662">
                  <c:v>Kilt Castle</c:v>
                </c:pt>
                <c:pt idx="9663">
                  <c:v>Las Vegas Kaartspel</c:v>
                </c:pt>
                <c:pt idx="9664">
                  <c:v>Splendor</c:v>
                </c:pt>
                <c:pt idx="9665">
                  <c:v>Dominion </c:v>
                </c:pt>
                <c:pt idx="9666">
                  <c:v>7 Wonders</c:v>
                </c:pt>
                <c:pt idx="9667">
                  <c:v>7 Wonders</c:v>
                </c:pt>
                <c:pt idx="9668">
                  <c:v>Dominion </c:v>
                </c:pt>
                <c:pt idx="9669">
                  <c:v>Dominion </c:v>
                </c:pt>
                <c:pt idx="9670">
                  <c:v>Carcassonne</c:v>
                </c:pt>
                <c:pt idx="9671">
                  <c:v>Splendor</c:v>
                </c:pt>
                <c:pt idx="9672">
                  <c:v>Kilt Castle</c:v>
                </c:pt>
                <c:pt idx="9673">
                  <c:v>Splendor</c:v>
                </c:pt>
                <c:pt idx="9674">
                  <c:v>Splendor</c:v>
                </c:pt>
                <c:pt idx="9675">
                  <c:v>Chariot Race</c:v>
                </c:pt>
                <c:pt idx="9676">
                  <c:v>Splendor</c:v>
                </c:pt>
                <c:pt idx="9677">
                  <c:v>Cartagena</c:v>
                </c:pt>
                <c:pt idx="9678">
                  <c:v>Splendor</c:v>
                </c:pt>
                <c:pt idx="9679">
                  <c:v>Las Vegas Kaartspel</c:v>
                </c:pt>
                <c:pt idx="9680">
                  <c:v>Dominion </c:v>
                </c:pt>
                <c:pt idx="9681">
                  <c:v>Splendor</c:v>
                </c:pt>
                <c:pt idx="9682">
                  <c:v>Camel Up</c:v>
                </c:pt>
                <c:pt idx="9683">
                  <c:v>Splendor</c:v>
                </c:pt>
                <c:pt idx="9684">
                  <c:v>Kilt Castle</c:v>
                </c:pt>
                <c:pt idx="9685">
                  <c:v>Cartagena</c:v>
                </c:pt>
                <c:pt idx="9686">
                  <c:v>Cartagena</c:v>
                </c:pt>
                <c:pt idx="9687">
                  <c:v>Dominion </c:v>
                </c:pt>
                <c:pt idx="9688">
                  <c:v>Dominion </c:v>
                </c:pt>
                <c:pt idx="9689">
                  <c:v>Dominion </c:v>
                </c:pt>
                <c:pt idx="9690">
                  <c:v>Cartagena</c:v>
                </c:pt>
                <c:pt idx="9691">
                  <c:v>Cartagena</c:v>
                </c:pt>
                <c:pt idx="9692">
                  <c:v>Trans Europa</c:v>
                </c:pt>
                <c:pt idx="9693">
                  <c:v>Kilt Castle</c:v>
                </c:pt>
                <c:pt idx="9694">
                  <c:v>Cartagena</c:v>
                </c:pt>
                <c:pt idx="9695">
                  <c:v>7 Wonders</c:v>
                </c:pt>
                <c:pt idx="9696">
                  <c:v>Carcassonne</c:v>
                </c:pt>
                <c:pt idx="9697">
                  <c:v>Las Vegas Kaartspel</c:v>
                </c:pt>
                <c:pt idx="9698">
                  <c:v>Dominion </c:v>
                </c:pt>
                <c:pt idx="9699">
                  <c:v>Splendor</c:v>
                </c:pt>
                <c:pt idx="9700">
                  <c:v>7 Wonders</c:v>
                </c:pt>
                <c:pt idx="9701">
                  <c:v>7 Wonders</c:v>
                </c:pt>
                <c:pt idx="9702">
                  <c:v>Chariot Race</c:v>
                </c:pt>
                <c:pt idx="9703">
                  <c:v>Camel Up</c:v>
                </c:pt>
                <c:pt idx="9704">
                  <c:v>Las Vegas Kaartspel</c:v>
                </c:pt>
                <c:pt idx="9705">
                  <c:v>Chariot Race</c:v>
                </c:pt>
                <c:pt idx="9706">
                  <c:v/>
                </c:pt>
                <c:pt idx="9707">
                  <c:v>7 Wonders</c:v>
                </c:pt>
                <c:pt idx="9708">
                  <c:v>Kilt Castle</c:v>
                </c:pt>
                <c:pt idx="9709">
                  <c:v>Dominion </c:v>
                </c:pt>
                <c:pt idx="9710">
                  <c:v>Splendor</c:v>
                </c:pt>
                <c:pt idx="9711">
                  <c:v>Kilt Castle</c:v>
                </c:pt>
                <c:pt idx="9712">
                  <c:v>Splendor</c:v>
                </c:pt>
                <c:pt idx="9713">
                  <c:v>7 Wonders</c:v>
                </c:pt>
                <c:pt idx="9714">
                  <c:v>7 Wonders</c:v>
                </c:pt>
                <c:pt idx="9715">
                  <c:v>Camel Up</c:v>
                </c:pt>
                <c:pt idx="9716">
                  <c:v>Broom Service Kaartspel</c:v>
                </c:pt>
                <c:pt idx="9717">
                  <c:v>Broom Service Kaartspel</c:v>
                </c:pt>
                <c:pt idx="9718">
                  <c:v/>
                </c:pt>
                <c:pt idx="9719">
                  <c:v>Splendor</c:v>
                </c:pt>
                <c:pt idx="9720">
                  <c:v/>
                </c:pt>
                <c:pt idx="9721">
                  <c:v>Camel Up</c:v>
                </c:pt>
                <c:pt idx="9722">
                  <c:v>Las Vegas Kaartspel</c:v>
                </c:pt>
                <c:pt idx="9723">
                  <c:v>Las Vegas Kaartspel</c:v>
                </c:pt>
                <c:pt idx="9724">
                  <c:v>7 Wonders</c:v>
                </c:pt>
                <c:pt idx="9725">
                  <c:v>7 Wonders</c:v>
                </c:pt>
                <c:pt idx="9726">
                  <c:v>Camel Up</c:v>
                </c:pt>
                <c:pt idx="9727">
                  <c:v>7 Wonders</c:v>
                </c:pt>
                <c:pt idx="9728">
                  <c:v>Chariot Race</c:v>
                </c:pt>
                <c:pt idx="9729">
                  <c:v>Splendor</c:v>
                </c:pt>
                <c:pt idx="9730">
                  <c:v>7 Wonders</c:v>
                </c:pt>
                <c:pt idx="9731">
                  <c:v>Splendor</c:v>
                </c:pt>
                <c:pt idx="9732">
                  <c:v>Dominion </c:v>
                </c:pt>
                <c:pt idx="9733">
                  <c:v/>
                </c:pt>
                <c:pt idx="9734">
                  <c:v>Carcassonne</c:v>
                </c:pt>
                <c:pt idx="9735">
                  <c:v>Splendor</c:v>
                </c:pt>
                <c:pt idx="9736">
                  <c:v>7 Wonders</c:v>
                </c:pt>
                <c:pt idx="9737">
                  <c:v>Dominion </c:v>
                </c:pt>
                <c:pt idx="9738">
                  <c:v>Camel Up</c:v>
                </c:pt>
                <c:pt idx="9739">
                  <c:v>Camel Up</c:v>
                </c:pt>
                <c:pt idx="9740">
                  <c:v/>
                </c:pt>
                <c:pt idx="9741">
                  <c:v/>
                </c:pt>
                <c:pt idx="9742">
                  <c:v/>
                </c:pt>
                <c:pt idx="9743">
                  <c:v/>
                </c:pt>
                <c:pt idx="9744">
                  <c:v/>
                </c:pt>
                <c:pt idx="9745">
                  <c:v/>
                </c:pt>
                <c:pt idx="9746">
                  <c:v/>
                </c:pt>
                <c:pt idx="9747">
                  <c:v/>
                </c:pt>
                <c:pt idx="9748">
                  <c:v/>
                </c:pt>
                <c:pt idx="9749">
                  <c:v/>
                </c:pt>
                <c:pt idx="9750">
                  <c:v/>
                </c:pt>
                <c:pt idx="9751">
                  <c:v/>
                </c:pt>
                <c:pt idx="9752">
                  <c:v/>
                </c:pt>
                <c:pt idx="9753">
                  <c:v/>
                </c:pt>
                <c:pt idx="9754">
                  <c:v/>
                </c:pt>
                <c:pt idx="9755">
                  <c:v/>
                </c:pt>
                <c:pt idx="9756">
                  <c:v/>
                </c:pt>
                <c:pt idx="9757">
                  <c:v/>
                </c:pt>
                <c:pt idx="9758">
                  <c:v/>
                </c:pt>
                <c:pt idx="9759">
                  <c:v/>
                </c:pt>
                <c:pt idx="9760">
                  <c:v/>
                </c:pt>
                <c:pt idx="9761">
                  <c:v/>
                </c:pt>
                <c:pt idx="9762">
                  <c:v/>
                </c:pt>
                <c:pt idx="9763">
                  <c:v/>
                </c:pt>
                <c:pt idx="9764">
                  <c:v/>
                </c:pt>
                <c:pt idx="9765">
                  <c:v/>
                </c:pt>
                <c:pt idx="9766">
                  <c:v/>
                </c:pt>
                <c:pt idx="9767">
                  <c:v/>
                </c:pt>
                <c:pt idx="9768">
                  <c:v/>
                </c:pt>
                <c:pt idx="9769">
                  <c:v/>
                </c:pt>
                <c:pt idx="9770">
                  <c:v/>
                </c:pt>
                <c:pt idx="9771">
                  <c:v/>
                </c:pt>
                <c:pt idx="9772">
                  <c:v/>
                </c:pt>
                <c:pt idx="9773">
                  <c:v/>
                </c:pt>
                <c:pt idx="9774">
                  <c:v/>
                </c:pt>
                <c:pt idx="9775">
                  <c:v/>
                </c:pt>
                <c:pt idx="9776">
                  <c:v/>
                </c:pt>
                <c:pt idx="9777">
                  <c:v/>
                </c:pt>
                <c:pt idx="9778">
                  <c:v/>
                </c:pt>
                <c:pt idx="9779">
                  <c:v/>
                </c:pt>
                <c:pt idx="9780">
                  <c:v/>
                </c:pt>
                <c:pt idx="9781">
                  <c:v/>
                </c:pt>
                <c:pt idx="9782">
                  <c:v/>
                </c:pt>
                <c:pt idx="9783">
                  <c:v/>
                </c:pt>
                <c:pt idx="9784">
                  <c:v/>
                </c:pt>
                <c:pt idx="9785">
                  <c:v/>
                </c:pt>
                <c:pt idx="9786">
                  <c:v/>
                </c:pt>
                <c:pt idx="9787">
                  <c:v/>
                </c:pt>
                <c:pt idx="9788">
                  <c:v/>
                </c:pt>
                <c:pt idx="9789">
                  <c:v/>
                </c:pt>
                <c:pt idx="9790">
                  <c:v/>
                </c:pt>
                <c:pt idx="9791">
                  <c:v/>
                </c:pt>
                <c:pt idx="9792">
                  <c:v/>
                </c:pt>
                <c:pt idx="9793">
                  <c:v/>
                </c:pt>
                <c:pt idx="9794">
                  <c:v/>
                </c:pt>
                <c:pt idx="9795">
                  <c:v/>
                </c:pt>
                <c:pt idx="9796">
                  <c:v/>
                </c:pt>
                <c:pt idx="9797">
                  <c:v/>
                </c:pt>
                <c:pt idx="9798">
                  <c:v/>
                </c:pt>
                <c:pt idx="9799">
                  <c:v/>
                </c:pt>
                <c:pt idx="9800">
                  <c:v/>
                </c:pt>
                <c:pt idx="9801">
                  <c:v/>
                </c:pt>
                <c:pt idx="9802">
                  <c:v/>
                </c:pt>
                <c:pt idx="9803">
                  <c:v/>
                </c:pt>
                <c:pt idx="9804">
                  <c:v/>
                </c:pt>
                <c:pt idx="9805">
                  <c:v/>
                </c:pt>
                <c:pt idx="9806">
                  <c:v/>
                </c:pt>
                <c:pt idx="9807">
                  <c:v/>
                </c:pt>
                <c:pt idx="9808">
                  <c:v/>
                </c:pt>
                <c:pt idx="9809">
                  <c:v/>
                </c:pt>
                <c:pt idx="9810">
                  <c:v/>
                </c:pt>
                <c:pt idx="9811">
                  <c:v/>
                </c:pt>
                <c:pt idx="9812">
                  <c:v/>
                </c:pt>
                <c:pt idx="9813">
                  <c:v/>
                </c:pt>
                <c:pt idx="9814">
                  <c:v/>
                </c:pt>
                <c:pt idx="9815">
                  <c:v/>
                </c:pt>
                <c:pt idx="9816">
                  <c:v/>
                </c:pt>
                <c:pt idx="9817">
                  <c:v/>
                </c:pt>
                <c:pt idx="9818">
                  <c:v/>
                </c:pt>
                <c:pt idx="9819">
                  <c:v/>
                </c:pt>
                <c:pt idx="9820">
                  <c:v/>
                </c:pt>
                <c:pt idx="9821">
                  <c:v/>
                </c:pt>
                <c:pt idx="9822">
                  <c:v/>
                </c:pt>
                <c:pt idx="9823">
                  <c:v/>
                </c:pt>
                <c:pt idx="9824">
                  <c:v/>
                </c:pt>
                <c:pt idx="9825">
                  <c:v/>
                </c:pt>
                <c:pt idx="9826">
                  <c:v/>
                </c:pt>
                <c:pt idx="9827">
                  <c:v/>
                </c:pt>
                <c:pt idx="9828">
                  <c:v/>
                </c:pt>
                <c:pt idx="9829">
                  <c:v/>
                </c:pt>
                <c:pt idx="9830">
                  <c:v/>
                </c:pt>
                <c:pt idx="9831">
                  <c:v/>
                </c:pt>
                <c:pt idx="9832">
                  <c:v/>
                </c:pt>
                <c:pt idx="9833">
                  <c:v/>
                </c:pt>
                <c:pt idx="9834">
                  <c:v/>
                </c:pt>
                <c:pt idx="9835">
                  <c:v/>
                </c:pt>
                <c:pt idx="9836">
                  <c:v/>
                </c:pt>
                <c:pt idx="9837">
                  <c:v/>
                </c:pt>
                <c:pt idx="9838">
                  <c:v/>
                </c:pt>
                <c:pt idx="9839">
                  <c:v/>
                </c:pt>
                <c:pt idx="9840">
                  <c:v/>
                </c:pt>
                <c:pt idx="9841">
                  <c:v/>
                </c:pt>
                <c:pt idx="9842">
                  <c:v/>
                </c:pt>
                <c:pt idx="9843">
                  <c:v/>
                </c:pt>
                <c:pt idx="9844">
                  <c:v/>
                </c:pt>
                <c:pt idx="9845">
                  <c:v/>
                </c:pt>
                <c:pt idx="9846">
                  <c:v/>
                </c:pt>
                <c:pt idx="9847">
                  <c:v/>
                </c:pt>
                <c:pt idx="9848">
                  <c:v/>
                </c:pt>
                <c:pt idx="9849">
                  <c:v/>
                </c:pt>
                <c:pt idx="9850">
                  <c:v/>
                </c:pt>
                <c:pt idx="9851">
                  <c:v/>
                </c:pt>
                <c:pt idx="9852">
                  <c:v/>
                </c:pt>
                <c:pt idx="9853">
                  <c:v/>
                </c:pt>
                <c:pt idx="9854">
                  <c:v/>
                </c:pt>
                <c:pt idx="9855">
                  <c:v/>
                </c:pt>
                <c:pt idx="9856">
                  <c:v/>
                </c:pt>
                <c:pt idx="9857">
                  <c:v/>
                </c:pt>
                <c:pt idx="9858">
                  <c:v/>
                </c:pt>
                <c:pt idx="9859">
                  <c:v/>
                </c:pt>
                <c:pt idx="9860">
                  <c:v/>
                </c:pt>
                <c:pt idx="9861">
                  <c:v/>
                </c:pt>
                <c:pt idx="9862">
                  <c:v/>
                </c:pt>
                <c:pt idx="9863">
                  <c:v/>
                </c:pt>
                <c:pt idx="9864">
                  <c:v/>
                </c:pt>
                <c:pt idx="9865">
                  <c:v/>
                </c:pt>
                <c:pt idx="9866">
                  <c:v/>
                </c:pt>
                <c:pt idx="9867">
                  <c:v/>
                </c:pt>
                <c:pt idx="9868">
                  <c:v/>
                </c:pt>
                <c:pt idx="9869">
                  <c:v/>
                </c:pt>
                <c:pt idx="9870">
                  <c:v/>
                </c:pt>
                <c:pt idx="9871">
                  <c:v/>
                </c:pt>
                <c:pt idx="9872">
                  <c:v/>
                </c:pt>
                <c:pt idx="9873">
                  <c:v/>
                </c:pt>
                <c:pt idx="9874">
                  <c:v/>
                </c:pt>
                <c:pt idx="9875">
                  <c:v/>
                </c:pt>
                <c:pt idx="9876">
                  <c:v/>
                </c:pt>
                <c:pt idx="9877">
                  <c:v/>
                </c:pt>
                <c:pt idx="9878">
                  <c:v/>
                </c:pt>
                <c:pt idx="9879">
                  <c:v/>
                </c:pt>
                <c:pt idx="9880">
                  <c:v/>
                </c:pt>
                <c:pt idx="9881">
                  <c:v/>
                </c:pt>
                <c:pt idx="9882">
                  <c:v/>
                </c:pt>
                <c:pt idx="9883">
                  <c:v/>
                </c:pt>
                <c:pt idx="9884">
                  <c:v/>
                </c:pt>
                <c:pt idx="9885">
                  <c:v/>
                </c:pt>
                <c:pt idx="9886">
                  <c:v/>
                </c:pt>
                <c:pt idx="9887">
                  <c:v/>
                </c:pt>
                <c:pt idx="9888">
                  <c:v/>
                </c:pt>
                <c:pt idx="9889">
                  <c:v/>
                </c:pt>
                <c:pt idx="9890">
                  <c:v/>
                </c:pt>
                <c:pt idx="9891">
                  <c:v/>
                </c:pt>
                <c:pt idx="9892">
                  <c:v/>
                </c:pt>
                <c:pt idx="9893">
                  <c:v/>
                </c:pt>
                <c:pt idx="9894">
                  <c:v/>
                </c:pt>
                <c:pt idx="9895">
                  <c:v/>
                </c:pt>
                <c:pt idx="9896">
                  <c:v/>
                </c:pt>
                <c:pt idx="9897">
                  <c:v/>
                </c:pt>
                <c:pt idx="9898">
                  <c:v/>
                </c:pt>
                <c:pt idx="9899">
                  <c:v/>
                </c:pt>
                <c:pt idx="9900">
                  <c:v/>
                </c:pt>
                <c:pt idx="9901">
                  <c:v/>
                </c:pt>
                <c:pt idx="9902">
                  <c:v/>
                </c:pt>
                <c:pt idx="9903">
                  <c:v/>
                </c:pt>
                <c:pt idx="9904">
                  <c:v/>
                </c:pt>
                <c:pt idx="9905">
                  <c:v/>
                </c:pt>
                <c:pt idx="9906">
                  <c:v/>
                </c:pt>
                <c:pt idx="9907">
                  <c:v/>
                </c:pt>
                <c:pt idx="9908">
                  <c:v/>
                </c:pt>
                <c:pt idx="9909">
                  <c:v/>
                </c:pt>
                <c:pt idx="9910">
                  <c:v/>
                </c:pt>
                <c:pt idx="9911">
                  <c:v/>
                </c:pt>
                <c:pt idx="9912">
                  <c:v/>
                </c:pt>
                <c:pt idx="9913">
                  <c:v/>
                </c:pt>
                <c:pt idx="9914">
                  <c:v/>
                </c:pt>
                <c:pt idx="9915">
                  <c:v/>
                </c:pt>
                <c:pt idx="9916">
                  <c:v/>
                </c:pt>
                <c:pt idx="9917">
                  <c:v/>
                </c:pt>
                <c:pt idx="9918">
                  <c:v/>
                </c:pt>
                <c:pt idx="9919">
                  <c:v/>
                </c:pt>
                <c:pt idx="9920">
                  <c:v/>
                </c:pt>
                <c:pt idx="9921">
                  <c:v/>
                </c:pt>
                <c:pt idx="9922">
                  <c:v/>
                </c:pt>
                <c:pt idx="9923">
                  <c:v/>
                </c:pt>
                <c:pt idx="9924">
                  <c:v/>
                </c:pt>
                <c:pt idx="9925">
                  <c:v/>
                </c:pt>
                <c:pt idx="9926">
                  <c:v/>
                </c:pt>
                <c:pt idx="9927">
                  <c:v/>
                </c:pt>
                <c:pt idx="9928">
                  <c:v/>
                </c:pt>
                <c:pt idx="9929">
                  <c:v/>
                </c:pt>
                <c:pt idx="9930">
                  <c:v/>
                </c:pt>
                <c:pt idx="9931">
                  <c:v/>
                </c:pt>
                <c:pt idx="9932">
                  <c:v/>
                </c:pt>
                <c:pt idx="9933">
                  <c:v/>
                </c:pt>
                <c:pt idx="9934">
                  <c:v/>
                </c:pt>
                <c:pt idx="9935">
                  <c:v/>
                </c:pt>
                <c:pt idx="9936">
                  <c:v/>
                </c:pt>
                <c:pt idx="9937">
                  <c:v/>
                </c:pt>
                <c:pt idx="9938">
                  <c:v/>
                </c:pt>
                <c:pt idx="9939">
                  <c:v/>
                </c:pt>
                <c:pt idx="9940">
                  <c:v/>
                </c:pt>
                <c:pt idx="9941">
                  <c:v/>
                </c:pt>
                <c:pt idx="9942">
                  <c:v/>
                </c:pt>
                <c:pt idx="9943">
                  <c:v/>
                </c:pt>
                <c:pt idx="9944">
                  <c:v/>
                </c:pt>
                <c:pt idx="9945">
                  <c:v/>
                </c:pt>
                <c:pt idx="9946">
                  <c:v/>
                </c:pt>
                <c:pt idx="9947">
                  <c:v/>
                </c:pt>
                <c:pt idx="9948">
                  <c:v/>
                </c:pt>
                <c:pt idx="9949">
                  <c:v/>
                </c:pt>
                <c:pt idx="9950">
                  <c:v/>
                </c:pt>
                <c:pt idx="9951">
                  <c:v/>
                </c:pt>
                <c:pt idx="9952">
                  <c:v/>
                </c:pt>
                <c:pt idx="9953">
                  <c:v/>
                </c:pt>
                <c:pt idx="9954">
                  <c:v/>
                </c:pt>
                <c:pt idx="9955">
                  <c:v/>
                </c:pt>
                <c:pt idx="9956">
                  <c:v/>
                </c:pt>
                <c:pt idx="9957">
                  <c:v/>
                </c:pt>
                <c:pt idx="9958">
                  <c:v/>
                </c:pt>
                <c:pt idx="9959">
                  <c:v/>
                </c:pt>
                <c:pt idx="9960">
                  <c:v/>
                </c:pt>
                <c:pt idx="9961">
                  <c:v/>
                </c:pt>
                <c:pt idx="9962">
                  <c:v/>
                </c:pt>
                <c:pt idx="9963">
                  <c:v/>
                </c:pt>
                <c:pt idx="9964">
                  <c:v/>
                </c:pt>
                <c:pt idx="9965">
                  <c:v/>
                </c:pt>
                <c:pt idx="9966">
                  <c:v/>
                </c:pt>
                <c:pt idx="9967">
                  <c:v/>
                </c:pt>
                <c:pt idx="9968">
                  <c:v/>
                </c:pt>
                <c:pt idx="9969">
                  <c:v/>
                </c:pt>
                <c:pt idx="9970">
                  <c:v/>
                </c:pt>
                <c:pt idx="9971">
                  <c:v/>
                </c:pt>
                <c:pt idx="9972">
                  <c:v/>
                </c:pt>
                <c:pt idx="9973">
                  <c:v/>
                </c:pt>
                <c:pt idx="9974">
                  <c:v/>
                </c:pt>
                <c:pt idx="9975">
                  <c:v/>
                </c:pt>
                <c:pt idx="9976">
                  <c:v/>
                </c:pt>
                <c:pt idx="9977">
                  <c:v/>
                </c:pt>
                <c:pt idx="9978">
                  <c:v/>
                </c:pt>
                <c:pt idx="9979">
                  <c:v/>
                </c:pt>
                <c:pt idx="9980">
                  <c:v/>
                </c:pt>
                <c:pt idx="9981">
                  <c:v/>
                </c:pt>
                <c:pt idx="9982">
                  <c:v/>
                </c:pt>
                <c:pt idx="9983">
                  <c:v/>
                </c:pt>
                <c:pt idx="9984">
                  <c:v/>
                </c:pt>
                <c:pt idx="9985">
                  <c:v/>
                </c:pt>
                <c:pt idx="9986">
                  <c:v/>
                </c:pt>
                <c:pt idx="9987">
                  <c:v/>
                </c:pt>
                <c:pt idx="9988">
                  <c:v/>
                </c:pt>
                <c:pt idx="9989">
                  <c:v/>
                </c:pt>
                <c:pt idx="9990">
                  <c:v/>
                </c:pt>
                <c:pt idx="9991">
                  <c:v/>
                </c:pt>
                <c:pt idx="9992">
                  <c:v/>
                </c:pt>
                <c:pt idx="9993">
                  <c:v/>
                </c:pt>
                <c:pt idx="9994">
                  <c:v/>
                </c:pt>
                <c:pt idx="9995">
                  <c:v/>
                </c:pt>
                <c:pt idx="9996">
                  <c:v/>
                </c:pt>
                <c:pt idx="9997">
                  <c:v/>
                </c:pt>
                <c:pt idx="9998">
                  <c:v/>
                </c:pt>
                <c:pt idx="9999">
                  <c:v/>
                </c:pt>
                <c:pt idx="10000">
                  <c:v/>
                </c:pt>
                <c:pt idx="10001">
                  <c:v/>
                </c:pt>
                <c:pt idx="10002">
                  <c:v/>
                </c:pt>
                <c:pt idx="10003">
                  <c:v/>
                </c:pt>
                <c:pt idx="10004">
                  <c:v/>
                </c:pt>
                <c:pt idx="10005">
                  <c:v/>
                </c:pt>
                <c:pt idx="10006">
                  <c:v/>
                </c:pt>
                <c:pt idx="10007">
                  <c:v/>
                </c:pt>
                <c:pt idx="10008">
                  <c:v/>
                </c:pt>
                <c:pt idx="10009">
                  <c:v/>
                </c:pt>
                <c:pt idx="10010">
                  <c:v/>
                </c:pt>
                <c:pt idx="10011">
                  <c:v/>
                </c:pt>
                <c:pt idx="10012">
                  <c:v/>
                </c:pt>
                <c:pt idx="10013">
                  <c:v/>
                </c:pt>
                <c:pt idx="10014">
                  <c:v/>
                </c:pt>
                <c:pt idx="10015">
                  <c:v/>
                </c:pt>
                <c:pt idx="10016">
                  <c:v/>
                </c:pt>
                <c:pt idx="10017">
                  <c:v/>
                </c:pt>
                <c:pt idx="10018">
                  <c:v/>
                </c:pt>
                <c:pt idx="10019">
                  <c:v/>
                </c:pt>
                <c:pt idx="10020">
                  <c:v/>
                </c:pt>
                <c:pt idx="10021">
                  <c:v/>
                </c:pt>
                <c:pt idx="10022">
                  <c:v/>
                </c:pt>
                <c:pt idx="10023">
                  <c:v/>
                </c:pt>
                <c:pt idx="10024">
                  <c:v/>
                </c:pt>
                <c:pt idx="10025">
                  <c:v/>
                </c:pt>
                <c:pt idx="10026">
                  <c:v/>
                </c:pt>
                <c:pt idx="10027">
                  <c:v/>
                </c:pt>
                <c:pt idx="10028">
                  <c:v/>
                </c:pt>
                <c:pt idx="10029">
                  <c:v/>
                </c:pt>
                <c:pt idx="10030">
                  <c:v/>
                </c:pt>
                <c:pt idx="10031">
                  <c:v/>
                </c:pt>
                <c:pt idx="10032">
                  <c:v/>
                </c:pt>
                <c:pt idx="10033">
                  <c:v/>
                </c:pt>
                <c:pt idx="10034">
                  <c:v/>
                </c:pt>
                <c:pt idx="10035">
                  <c:v/>
                </c:pt>
                <c:pt idx="10036">
                  <c:v/>
                </c:pt>
                <c:pt idx="10037">
                  <c:v/>
                </c:pt>
                <c:pt idx="10038">
                  <c:v/>
                </c:pt>
                <c:pt idx="10039">
                  <c:v/>
                </c:pt>
                <c:pt idx="10040">
                  <c:v/>
                </c:pt>
                <c:pt idx="10041">
                  <c:v/>
                </c:pt>
                <c:pt idx="10042">
                  <c:v/>
                </c:pt>
                <c:pt idx="10043">
                  <c:v/>
                </c:pt>
                <c:pt idx="10044">
                  <c:v/>
                </c:pt>
                <c:pt idx="10045">
                  <c:v/>
                </c:pt>
                <c:pt idx="10046">
                  <c:v/>
                </c:pt>
                <c:pt idx="10047">
                  <c:v/>
                </c:pt>
                <c:pt idx="10048">
                  <c:v/>
                </c:pt>
                <c:pt idx="10049">
                  <c:v/>
                </c:pt>
                <c:pt idx="10050">
                  <c:v/>
                </c:pt>
                <c:pt idx="10051">
                  <c:v/>
                </c:pt>
                <c:pt idx="10052">
                  <c:v/>
                </c:pt>
                <c:pt idx="10053">
                  <c:v/>
                </c:pt>
                <c:pt idx="10054">
                  <c:v/>
                </c:pt>
                <c:pt idx="10055">
                  <c:v/>
                </c:pt>
                <c:pt idx="10056">
                  <c:v/>
                </c:pt>
                <c:pt idx="10057">
                  <c:v/>
                </c:pt>
                <c:pt idx="10058">
                  <c:v/>
                </c:pt>
                <c:pt idx="10059">
                  <c:v/>
                </c:pt>
                <c:pt idx="10060">
                  <c:v/>
                </c:pt>
                <c:pt idx="10061">
                  <c:v/>
                </c:pt>
                <c:pt idx="10062">
                  <c:v/>
                </c:pt>
                <c:pt idx="10063">
                  <c:v/>
                </c:pt>
                <c:pt idx="10064">
                  <c:v/>
                </c:pt>
                <c:pt idx="10065">
                  <c:v/>
                </c:pt>
                <c:pt idx="10066">
                  <c:v/>
                </c:pt>
                <c:pt idx="10067">
                  <c:v/>
                </c:pt>
                <c:pt idx="10068">
                  <c:v/>
                </c:pt>
                <c:pt idx="10069">
                  <c:v/>
                </c:pt>
                <c:pt idx="10070">
                  <c:v/>
                </c:pt>
                <c:pt idx="10071">
                  <c:v/>
                </c:pt>
                <c:pt idx="10072">
                  <c:v/>
                </c:pt>
                <c:pt idx="10073">
                  <c:v/>
                </c:pt>
                <c:pt idx="10074">
                  <c:v/>
                </c:pt>
                <c:pt idx="10075">
                  <c:v/>
                </c:pt>
                <c:pt idx="10076">
                  <c:v/>
                </c:pt>
                <c:pt idx="10077">
                  <c:v/>
                </c:pt>
                <c:pt idx="10078">
                  <c:v/>
                </c:pt>
                <c:pt idx="10079">
                  <c:v/>
                </c:pt>
                <c:pt idx="10080">
                  <c:v/>
                </c:pt>
                <c:pt idx="10081">
                  <c:v/>
                </c:pt>
                <c:pt idx="10082">
                  <c:v/>
                </c:pt>
                <c:pt idx="10083">
                  <c:v/>
                </c:pt>
                <c:pt idx="10084">
                  <c:v/>
                </c:pt>
                <c:pt idx="10085">
                  <c:v/>
                </c:pt>
                <c:pt idx="10086">
                  <c:v/>
                </c:pt>
                <c:pt idx="10087">
                  <c:v/>
                </c:pt>
                <c:pt idx="10088">
                  <c:v/>
                </c:pt>
                <c:pt idx="10089">
                  <c:v/>
                </c:pt>
                <c:pt idx="10090">
                  <c:v/>
                </c:pt>
                <c:pt idx="10091">
                  <c:v/>
                </c:pt>
                <c:pt idx="10092">
                  <c:v/>
                </c:pt>
                <c:pt idx="10093">
                  <c:v/>
                </c:pt>
                <c:pt idx="10094">
                  <c:v/>
                </c:pt>
                <c:pt idx="10095">
                  <c:v/>
                </c:pt>
                <c:pt idx="10096">
                  <c:v/>
                </c:pt>
                <c:pt idx="10097">
                  <c:v/>
                </c:pt>
                <c:pt idx="10098">
                  <c:v/>
                </c:pt>
                <c:pt idx="10099">
                  <c:v/>
                </c:pt>
                <c:pt idx="10100">
                  <c:v/>
                </c:pt>
                <c:pt idx="10101">
                  <c:v/>
                </c:pt>
                <c:pt idx="10102">
                  <c:v/>
                </c:pt>
                <c:pt idx="10103">
                  <c:v/>
                </c:pt>
                <c:pt idx="10104">
                  <c:v/>
                </c:pt>
                <c:pt idx="10105">
                  <c:v/>
                </c:pt>
                <c:pt idx="10106">
                  <c:v/>
                </c:pt>
                <c:pt idx="10107">
                  <c:v/>
                </c:pt>
                <c:pt idx="10108">
                  <c:v/>
                </c:pt>
                <c:pt idx="10109">
                  <c:v/>
                </c:pt>
                <c:pt idx="10110">
                  <c:v/>
                </c:pt>
                <c:pt idx="10111">
                  <c:v/>
                </c:pt>
                <c:pt idx="10112">
                  <c:v/>
                </c:pt>
                <c:pt idx="10113">
                  <c:v/>
                </c:pt>
                <c:pt idx="10114">
                  <c:v/>
                </c:pt>
                <c:pt idx="10115">
                  <c:v/>
                </c:pt>
                <c:pt idx="10116">
                  <c:v/>
                </c:pt>
                <c:pt idx="10117">
                  <c:v/>
                </c:pt>
                <c:pt idx="10118">
                  <c:v/>
                </c:pt>
                <c:pt idx="10119">
                  <c:v/>
                </c:pt>
                <c:pt idx="10120">
                  <c:v/>
                </c:pt>
                <c:pt idx="10121">
                  <c:v/>
                </c:pt>
                <c:pt idx="10122">
                  <c:v/>
                </c:pt>
                <c:pt idx="10123">
                  <c:v/>
                </c:pt>
                <c:pt idx="10124">
                  <c:v/>
                </c:pt>
                <c:pt idx="10125">
                  <c:v/>
                </c:pt>
                <c:pt idx="10126">
                  <c:v/>
                </c:pt>
                <c:pt idx="10127">
                  <c:v/>
                </c:pt>
                <c:pt idx="10128">
                  <c:v/>
                </c:pt>
                <c:pt idx="10129">
                  <c:v/>
                </c:pt>
                <c:pt idx="10130">
                  <c:v/>
                </c:pt>
                <c:pt idx="10131">
                  <c:v/>
                </c:pt>
                <c:pt idx="10132">
                  <c:v/>
                </c:pt>
                <c:pt idx="10133">
                  <c:v/>
                </c:pt>
                <c:pt idx="10134">
                  <c:v/>
                </c:pt>
                <c:pt idx="10135">
                  <c:v/>
                </c:pt>
                <c:pt idx="10136">
                  <c:v/>
                </c:pt>
                <c:pt idx="10137">
                  <c:v/>
                </c:pt>
                <c:pt idx="10138">
                  <c:v/>
                </c:pt>
                <c:pt idx="10139">
                  <c:v/>
                </c:pt>
                <c:pt idx="10140">
                  <c:v/>
                </c:pt>
                <c:pt idx="10141">
                  <c:v/>
                </c:pt>
                <c:pt idx="10142">
                  <c:v/>
                </c:pt>
                <c:pt idx="10143">
                  <c:v/>
                </c:pt>
                <c:pt idx="10144">
                  <c:v/>
                </c:pt>
                <c:pt idx="10145">
                  <c:v/>
                </c:pt>
                <c:pt idx="10146">
                  <c:v/>
                </c:pt>
                <c:pt idx="10147">
                  <c:v/>
                </c:pt>
                <c:pt idx="10148">
                  <c:v/>
                </c:pt>
                <c:pt idx="10149">
                  <c:v/>
                </c:pt>
                <c:pt idx="10150">
                  <c:v/>
                </c:pt>
                <c:pt idx="10151">
                  <c:v/>
                </c:pt>
                <c:pt idx="10152">
                  <c:v/>
                </c:pt>
                <c:pt idx="10153">
                  <c:v/>
                </c:pt>
                <c:pt idx="10154">
                  <c:v/>
                </c:pt>
                <c:pt idx="10155">
                  <c:v/>
                </c:pt>
                <c:pt idx="10156">
                  <c:v/>
                </c:pt>
                <c:pt idx="10157">
                  <c:v/>
                </c:pt>
                <c:pt idx="10158">
                  <c:v/>
                </c:pt>
                <c:pt idx="10159">
                  <c:v/>
                </c:pt>
                <c:pt idx="10160">
                  <c:v/>
                </c:pt>
                <c:pt idx="10161">
                  <c:v/>
                </c:pt>
                <c:pt idx="10162">
                  <c:v/>
                </c:pt>
                <c:pt idx="10163">
                  <c:v/>
                </c:pt>
                <c:pt idx="10164">
                  <c:v/>
                </c:pt>
                <c:pt idx="10165">
                  <c:v/>
                </c:pt>
                <c:pt idx="10166">
                  <c:v/>
                </c:pt>
                <c:pt idx="10167">
                  <c:v/>
                </c:pt>
                <c:pt idx="10168">
                  <c:v/>
                </c:pt>
                <c:pt idx="10169">
                  <c:v/>
                </c:pt>
                <c:pt idx="10170">
                  <c:v/>
                </c:pt>
                <c:pt idx="10171">
                  <c:v/>
                </c:pt>
                <c:pt idx="10172">
                  <c:v/>
                </c:pt>
                <c:pt idx="10173">
                  <c:v/>
                </c:pt>
                <c:pt idx="10174">
                  <c:v/>
                </c:pt>
                <c:pt idx="10175">
                  <c:v/>
                </c:pt>
                <c:pt idx="10176">
                  <c:v/>
                </c:pt>
                <c:pt idx="10177">
                  <c:v/>
                </c:pt>
                <c:pt idx="10178">
                  <c:v/>
                </c:pt>
                <c:pt idx="10179">
                  <c:v/>
                </c:pt>
                <c:pt idx="10180">
                  <c:v/>
                </c:pt>
                <c:pt idx="10181">
                  <c:v/>
                </c:pt>
                <c:pt idx="10182">
                  <c:v/>
                </c:pt>
                <c:pt idx="10183">
                  <c:v/>
                </c:pt>
                <c:pt idx="10184">
                  <c:v/>
                </c:pt>
                <c:pt idx="10185">
                  <c:v/>
                </c:pt>
                <c:pt idx="10186">
                  <c:v/>
                </c:pt>
                <c:pt idx="10187">
                  <c:v/>
                </c:pt>
                <c:pt idx="10188">
                  <c:v/>
                </c:pt>
                <c:pt idx="10189">
                  <c:v/>
                </c:pt>
                <c:pt idx="10190">
                  <c:v/>
                </c:pt>
                <c:pt idx="10191">
                  <c:v/>
                </c:pt>
                <c:pt idx="10192">
                  <c:v/>
                </c:pt>
                <c:pt idx="10193">
                  <c:v/>
                </c:pt>
                <c:pt idx="10194">
                  <c:v/>
                </c:pt>
                <c:pt idx="10195">
                  <c:v/>
                </c:pt>
                <c:pt idx="10196">
                  <c:v/>
                </c:pt>
                <c:pt idx="10197">
                  <c:v/>
                </c:pt>
                <c:pt idx="10198">
                  <c:v/>
                </c:pt>
                <c:pt idx="10199">
                  <c:v/>
                </c:pt>
                <c:pt idx="10200">
                  <c:v>3</c:v>
                </c:pt>
                <c:pt idx="10201">
                  <c:v>1</c:v>
                </c:pt>
                <c:pt idx="10202">
                  <c:v>1</c:v>
                </c:pt>
                <c:pt idx="10203">
                  <c:v>1</c:v>
                </c:pt>
                <c:pt idx="10204">
                  <c:v>2</c:v>
                </c:pt>
                <c:pt idx="10205">
                  <c:v>8</c:v>
                </c:pt>
                <c:pt idx="10206">
                  <c:v>2</c:v>
                </c:pt>
                <c:pt idx="10207">
                  <c:v>1</c:v>
                </c:pt>
                <c:pt idx="10208">
                  <c:v>3</c:v>
                </c:pt>
                <c:pt idx="10209">
                  <c:v>1</c:v>
                </c:pt>
                <c:pt idx="10210">
                  <c:v>5</c:v>
                </c:pt>
                <c:pt idx="10211">
                  <c:v>3</c:v>
                </c:pt>
                <c:pt idx="10212">
                  <c:v>2</c:v>
                </c:pt>
                <c:pt idx="10213">
                  <c:v>6</c:v>
                </c:pt>
                <c:pt idx="10214">
                  <c:v>1</c:v>
                </c:pt>
                <c:pt idx="10215">
                  <c:v>1</c:v>
                </c:pt>
                <c:pt idx="10216">
                  <c:v>3</c:v>
                </c:pt>
                <c:pt idx="10217">
                  <c:v>1</c:v>
                </c:pt>
                <c:pt idx="10218">
                  <c:v>1</c:v>
                </c:pt>
                <c:pt idx="10219">
                  <c:v>2</c:v>
                </c:pt>
                <c:pt idx="10220">
                  <c:v>1</c:v>
                </c:pt>
                <c:pt idx="10221">
                  <c:v>1</c:v>
                </c:pt>
                <c:pt idx="10222">
                  <c:v>2</c:v>
                </c:pt>
                <c:pt idx="10223">
                  <c:v>1</c:v>
                </c:pt>
                <c:pt idx="10224">
                  <c:v>2</c:v>
                </c:pt>
                <c:pt idx="10225">
                  <c:v>3</c:v>
                </c:pt>
                <c:pt idx="10226">
                  <c:v>1</c:v>
                </c:pt>
                <c:pt idx="10227">
                  <c:v>3</c:v>
                </c:pt>
                <c:pt idx="10228">
                  <c:v>1</c:v>
                </c:pt>
                <c:pt idx="10229">
                  <c:v>3</c:v>
                </c:pt>
                <c:pt idx="10230">
                  <c:v>7</c:v>
                </c:pt>
                <c:pt idx="10231">
                  <c:v>1</c:v>
                </c:pt>
                <c:pt idx="10232">
                  <c:v>2</c:v>
                </c:pt>
                <c:pt idx="10233">
                  <c:v>1</c:v>
                </c:pt>
                <c:pt idx="10234">
                  <c:v>1</c:v>
                </c:pt>
                <c:pt idx="10235">
                  <c:v>3</c:v>
                </c:pt>
                <c:pt idx="10236">
                  <c:v>4</c:v>
                </c:pt>
                <c:pt idx="10237">
                  <c:v>1</c:v>
                </c:pt>
                <c:pt idx="10238">
                  <c:v>3</c:v>
                </c:pt>
                <c:pt idx="10239">
                  <c:v>7</c:v>
                </c:pt>
                <c:pt idx="10240">
                  <c:v>4</c:v>
                </c:pt>
                <c:pt idx="10241">
                  <c:v>3</c:v>
                </c:pt>
                <c:pt idx="10242">
                  <c:v>8</c:v>
                </c:pt>
                <c:pt idx="10243">
                  <c:v>3</c:v>
                </c:pt>
                <c:pt idx="10244">
                  <c:v>1</c:v>
                </c:pt>
                <c:pt idx="10245">
                  <c:v>2</c:v>
                </c:pt>
                <c:pt idx="10246">
                  <c:v>1</c:v>
                </c:pt>
                <c:pt idx="10247">
                  <c:v>2</c:v>
                </c:pt>
                <c:pt idx="10248">
                  <c:v>2</c:v>
                </c:pt>
                <c:pt idx="10249">
                  <c:v>1</c:v>
                </c:pt>
                <c:pt idx="10250">
                  <c:v>2</c:v>
                </c:pt>
                <c:pt idx="10251">
                  <c:v>4</c:v>
                </c:pt>
                <c:pt idx="10252">
                  <c:v>2</c:v>
                </c:pt>
                <c:pt idx="10253">
                  <c:v>1</c:v>
                </c:pt>
                <c:pt idx="10254">
                  <c:v>2</c:v>
                </c:pt>
                <c:pt idx="10255">
                  <c:v>7</c:v>
                </c:pt>
                <c:pt idx="10256">
                  <c:v>1</c:v>
                </c:pt>
                <c:pt idx="10257">
                  <c:v>2</c:v>
                </c:pt>
                <c:pt idx="10258">
                  <c:v>3</c:v>
                </c:pt>
                <c:pt idx="10259">
                  <c:v>4</c:v>
                </c:pt>
                <c:pt idx="10260">
                  <c:v>3</c:v>
                </c:pt>
                <c:pt idx="10261">
                  <c:v>5</c:v>
                </c:pt>
                <c:pt idx="10262">
                  <c:v>2</c:v>
                </c:pt>
                <c:pt idx="10263">
                  <c:v>1</c:v>
                </c:pt>
                <c:pt idx="10264">
                  <c:v>4</c:v>
                </c:pt>
                <c:pt idx="10265">
                  <c:v>4</c:v>
                </c:pt>
                <c:pt idx="10266">
                  <c:v>2</c:v>
                </c:pt>
                <c:pt idx="10267">
                  <c:v>4</c:v>
                </c:pt>
                <c:pt idx="10268">
                  <c:v>2</c:v>
                </c:pt>
                <c:pt idx="10269">
                  <c:v>4</c:v>
                </c:pt>
                <c:pt idx="10270">
                  <c:v>1</c:v>
                </c:pt>
                <c:pt idx="10271">
                  <c:v>5</c:v>
                </c:pt>
                <c:pt idx="10272">
                  <c:v>2</c:v>
                </c:pt>
                <c:pt idx="10273">
                  <c:v>7</c:v>
                </c:pt>
                <c:pt idx="10274">
                  <c:v>4</c:v>
                </c:pt>
                <c:pt idx="10275">
                  <c:v>1</c:v>
                </c:pt>
                <c:pt idx="10276">
                  <c:v>6</c:v>
                </c:pt>
                <c:pt idx="10277">
                  <c:v>1</c:v>
                </c:pt>
                <c:pt idx="10278">
                  <c:v>8</c:v>
                </c:pt>
                <c:pt idx="10279">
                  <c:v>1</c:v>
                </c:pt>
                <c:pt idx="10280">
                  <c:v>1</c:v>
                </c:pt>
                <c:pt idx="10281">
                  <c:v>8</c:v>
                </c:pt>
                <c:pt idx="10282">
                  <c:v>1</c:v>
                </c:pt>
                <c:pt idx="10283">
                  <c:v>1</c:v>
                </c:pt>
                <c:pt idx="10284">
                  <c:v>3</c:v>
                </c:pt>
                <c:pt idx="10285">
                  <c:v>2</c:v>
                </c:pt>
                <c:pt idx="10286">
                  <c:v>3</c:v>
                </c:pt>
                <c:pt idx="10287">
                  <c:v>3</c:v>
                </c:pt>
                <c:pt idx="10288">
                  <c:v>1</c:v>
                </c:pt>
                <c:pt idx="10289">
                  <c:v>3</c:v>
                </c:pt>
                <c:pt idx="10290">
                  <c:v>2</c:v>
                </c:pt>
                <c:pt idx="10291">
                  <c:v>3</c:v>
                </c:pt>
                <c:pt idx="10292">
                  <c:v>1</c:v>
                </c:pt>
                <c:pt idx="10293">
                  <c:v>1</c:v>
                </c:pt>
                <c:pt idx="10294">
                  <c:v>1</c:v>
                </c:pt>
                <c:pt idx="10295">
                  <c:v>4</c:v>
                </c:pt>
                <c:pt idx="10296">
                  <c:v>1</c:v>
                </c:pt>
                <c:pt idx="10297">
                  <c:v>2</c:v>
                </c:pt>
                <c:pt idx="10298">
                  <c:v>1</c:v>
                </c:pt>
                <c:pt idx="10299">
                  <c:v>6</c:v>
                </c:pt>
                <c:pt idx="10300">
                  <c:v>4</c:v>
                </c:pt>
                <c:pt idx="10301">
                  <c:v>3</c:v>
                </c:pt>
                <c:pt idx="10302">
                  <c:v>1</c:v>
                </c:pt>
                <c:pt idx="10303">
                  <c:v>2</c:v>
                </c:pt>
                <c:pt idx="10304">
                  <c:v>2</c:v>
                </c:pt>
                <c:pt idx="10305">
                  <c:v>1</c:v>
                </c:pt>
                <c:pt idx="10306">
                  <c:v/>
                </c:pt>
                <c:pt idx="10307">
                  <c:v>1</c:v>
                </c:pt>
                <c:pt idx="10308">
                  <c:v>1</c:v>
                </c:pt>
                <c:pt idx="10309">
                  <c:v>2</c:v>
                </c:pt>
                <c:pt idx="10310">
                  <c:v>3</c:v>
                </c:pt>
                <c:pt idx="10311">
                  <c:v>1</c:v>
                </c:pt>
                <c:pt idx="10312">
                  <c:v>2</c:v>
                </c:pt>
                <c:pt idx="10313">
                  <c:v>2</c:v>
                </c:pt>
                <c:pt idx="10314">
                  <c:v>3</c:v>
                </c:pt>
                <c:pt idx="10315">
                  <c:v>1</c:v>
                </c:pt>
                <c:pt idx="10316">
                  <c:v>1</c:v>
                </c:pt>
                <c:pt idx="10317">
                  <c:v>1</c:v>
                </c:pt>
                <c:pt idx="10318">
                  <c:v/>
                </c:pt>
                <c:pt idx="10319">
                  <c:v>5</c:v>
                </c:pt>
                <c:pt idx="10320">
                  <c:v/>
                </c:pt>
                <c:pt idx="10321">
                  <c:v>1</c:v>
                </c:pt>
                <c:pt idx="10322">
                  <c:v>1</c:v>
                </c:pt>
                <c:pt idx="10323">
                  <c:v>1</c:v>
                </c:pt>
                <c:pt idx="10324">
                  <c:v>1</c:v>
                </c:pt>
                <c:pt idx="10325">
                  <c:v>2</c:v>
                </c:pt>
                <c:pt idx="10326">
                  <c:v>2</c:v>
                </c:pt>
                <c:pt idx="10327">
                  <c:v>2</c:v>
                </c:pt>
                <c:pt idx="10328">
                  <c:v>1</c:v>
                </c:pt>
                <c:pt idx="10329">
                  <c:v>1</c:v>
                </c:pt>
                <c:pt idx="10330">
                  <c:v>4</c:v>
                </c:pt>
                <c:pt idx="10331">
                  <c:v>3</c:v>
                </c:pt>
                <c:pt idx="10332">
                  <c:v>2</c:v>
                </c:pt>
                <c:pt idx="10333">
                  <c:v/>
                </c:pt>
                <c:pt idx="10334">
                  <c:v>1</c:v>
                </c:pt>
                <c:pt idx="10335">
                  <c:v>6</c:v>
                </c:pt>
                <c:pt idx="10336">
                  <c:v>1</c:v>
                </c:pt>
                <c:pt idx="10337">
                  <c:v>4</c:v>
                </c:pt>
                <c:pt idx="10338">
                  <c:v>2</c:v>
                </c:pt>
                <c:pt idx="10339">
                  <c:v>1</c:v>
                </c:pt>
                <c:pt idx="10340">
                  <c:v/>
                </c:pt>
                <c:pt idx="10341">
                  <c:v/>
                </c:pt>
                <c:pt idx="10342">
                  <c:v/>
                </c:pt>
                <c:pt idx="10343">
                  <c:v/>
                </c:pt>
                <c:pt idx="10344">
                  <c:v/>
                </c:pt>
                <c:pt idx="10345">
                  <c:v/>
                </c:pt>
                <c:pt idx="10346">
                  <c:v/>
                </c:pt>
                <c:pt idx="10347">
                  <c:v/>
                </c:pt>
                <c:pt idx="10348">
                  <c:v/>
                </c:pt>
                <c:pt idx="10349">
                  <c:v/>
                </c:pt>
                <c:pt idx="10350">
                  <c:v/>
                </c:pt>
                <c:pt idx="10351">
                  <c:v/>
                </c:pt>
                <c:pt idx="10352">
                  <c:v/>
                </c:pt>
                <c:pt idx="10353">
                  <c:v/>
                </c:pt>
                <c:pt idx="10354">
                  <c:v/>
                </c:pt>
                <c:pt idx="10355">
                  <c:v/>
                </c:pt>
                <c:pt idx="10356">
                  <c:v/>
                </c:pt>
                <c:pt idx="10357">
                  <c:v/>
                </c:pt>
                <c:pt idx="10358">
                  <c:v/>
                </c:pt>
                <c:pt idx="10359">
                  <c:v/>
                </c:pt>
                <c:pt idx="10360">
                  <c:v/>
                </c:pt>
                <c:pt idx="10361">
                  <c:v/>
                </c:pt>
                <c:pt idx="10362">
                  <c:v/>
                </c:pt>
                <c:pt idx="10363">
                  <c:v/>
                </c:pt>
                <c:pt idx="10364">
                  <c:v/>
                </c:pt>
                <c:pt idx="10365">
                  <c:v/>
                </c:pt>
                <c:pt idx="10366">
                  <c:v/>
                </c:pt>
                <c:pt idx="10367">
                  <c:v/>
                </c:pt>
                <c:pt idx="10368">
                  <c:v/>
                </c:pt>
                <c:pt idx="10369">
                  <c:v/>
                </c:pt>
                <c:pt idx="10370">
                  <c:v/>
                </c:pt>
                <c:pt idx="10371">
                  <c:v/>
                </c:pt>
                <c:pt idx="10372">
                  <c:v/>
                </c:pt>
                <c:pt idx="10373">
                  <c:v/>
                </c:pt>
                <c:pt idx="10374">
                  <c:v/>
                </c:pt>
                <c:pt idx="10375">
                  <c:v/>
                </c:pt>
                <c:pt idx="10376">
                  <c:v/>
                </c:pt>
                <c:pt idx="10377">
                  <c:v/>
                </c:pt>
                <c:pt idx="10378">
                  <c:v/>
                </c:pt>
                <c:pt idx="10379">
                  <c:v/>
                </c:pt>
                <c:pt idx="10380">
                  <c:v/>
                </c:pt>
                <c:pt idx="10381">
                  <c:v/>
                </c:pt>
                <c:pt idx="10382">
                  <c:v/>
                </c:pt>
                <c:pt idx="10383">
                  <c:v/>
                </c:pt>
                <c:pt idx="10384">
                  <c:v/>
                </c:pt>
                <c:pt idx="10385">
                  <c:v/>
                </c:pt>
                <c:pt idx="10386">
                  <c:v/>
                </c:pt>
                <c:pt idx="10387">
                  <c:v/>
                </c:pt>
                <c:pt idx="10388">
                  <c:v/>
                </c:pt>
                <c:pt idx="10389">
                  <c:v/>
                </c:pt>
                <c:pt idx="10390">
                  <c:v/>
                </c:pt>
                <c:pt idx="10391">
                  <c:v/>
                </c:pt>
                <c:pt idx="10392">
                  <c:v/>
                </c:pt>
                <c:pt idx="10393">
                  <c:v/>
                </c:pt>
                <c:pt idx="10394">
                  <c:v/>
                </c:pt>
                <c:pt idx="10395">
                  <c:v/>
                </c:pt>
                <c:pt idx="10396">
                  <c:v/>
                </c:pt>
                <c:pt idx="10397">
                  <c:v/>
                </c:pt>
                <c:pt idx="10398">
                  <c:v/>
                </c:pt>
                <c:pt idx="10399">
                  <c:v/>
                </c:pt>
                <c:pt idx="10400">
                  <c:v/>
                </c:pt>
                <c:pt idx="10401">
                  <c:v/>
                </c:pt>
                <c:pt idx="10402">
                  <c:v/>
                </c:pt>
                <c:pt idx="10403">
                  <c:v/>
                </c:pt>
                <c:pt idx="10404">
                  <c:v/>
                </c:pt>
                <c:pt idx="10405">
                  <c:v/>
                </c:pt>
                <c:pt idx="10406">
                  <c:v/>
                </c:pt>
                <c:pt idx="10407">
                  <c:v/>
                </c:pt>
                <c:pt idx="10408">
                  <c:v/>
                </c:pt>
                <c:pt idx="10409">
                  <c:v/>
                </c:pt>
                <c:pt idx="10410">
                  <c:v/>
                </c:pt>
                <c:pt idx="10411">
                  <c:v/>
                </c:pt>
                <c:pt idx="10412">
                  <c:v/>
                </c:pt>
                <c:pt idx="10413">
                  <c:v/>
                </c:pt>
                <c:pt idx="10414">
                  <c:v/>
                </c:pt>
                <c:pt idx="10415">
                  <c:v/>
                </c:pt>
                <c:pt idx="10416">
                  <c:v/>
                </c:pt>
                <c:pt idx="10417">
                  <c:v/>
                </c:pt>
                <c:pt idx="10418">
                  <c:v/>
                </c:pt>
                <c:pt idx="10419">
                  <c:v/>
                </c:pt>
                <c:pt idx="10420">
                  <c:v/>
                </c:pt>
                <c:pt idx="10421">
                  <c:v/>
                </c:pt>
                <c:pt idx="10422">
                  <c:v/>
                </c:pt>
                <c:pt idx="10423">
                  <c:v/>
                </c:pt>
                <c:pt idx="10424">
                  <c:v/>
                </c:pt>
                <c:pt idx="10425">
                  <c:v/>
                </c:pt>
                <c:pt idx="10426">
                  <c:v/>
                </c:pt>
                <c:pt idx="10427">
                  <c:v/>
                </c:pt>
                <c:pt idx="10428">
                  <c:v/>
                </c:pt>
                <c:pt idx="10429">
                  <c:v/>
                </c:pt>
                <c:pt idx="10430">
                  <c:v/>
                </c:pt>
                <c:pt idx="10431">
                  <c:v/>
                </c:pt>
                <c:pt idx="10432">
                  <c:v/>
                </c:pt>
                <c:pt idx="10433">
                  <c:v/>
                </c:pt>
                <c:pt idx="10434">
                  <c:v/>
                </c:pt>
                <c:pt idx="10435">
                  <c:v/>
                </c:pt>
                <c:pt idx="10436">
                  <c:v/>
                </c:pt>
                <c:pt idx="10437">
                  <c:v/>
                </c:pt>
                <c:pt idx="10438">
                  <c:v/>
                </c:pt>
                <c:pt idx="10439">
                  <c:v/>
                </c:pt>
                <c:pt idx="10440">
                  <c:v/>
                </c:pt>
                <c:pt idx="10441">
                  <c:v/>
                </c:pt>
                <c:pt idx="10442">
                  <c:v/>
                </c:pt>
                <c:pt idx="10443">
                  <c:v/>
                </c:pt>
                <c:pt idx="10444">
                  <c:v/>
                </c:pt>
                <c:pt idx="10445">
                  <c:v/>
                </c:pt>
                <c:pt idx="10446">
                  <c:v/>
                </c:pt>
                <c:pt idx="10447">
                  <c:v/>
                </c:pt>
                <c:pt idx="10448">
                  <c:v/>
                </c:pt>
                <c:pt idx="10449">
                  <c:v/>
                </c:pt>
                <c:pt idx="10450">
                  <c:v/>
                </c:pt>
                <c:pt idx="10451">
                  <c:v/>
                </c:pt>
                <c:pt idx="10452">
                  <c:v/>
                </c:pt>
                <c:pt idx="10453">
                  <c:v/>
                </c:pt>
                <c:pt idx="10454">
                  <c:v/>
                </c:pt>
                <c:pt idx="10455">
                  <c:v/>
                </c:pt>
                <c:pt idx="10456">
                  <c:v/>
                </c:pt>
                <c:pt idx="10457">
                  <c:v/>
                </c:pt>
                <c:pt idx="10458">
                  <c:v/>
                </c:pt>
                <c:pt idx="10459">
                  <c:v/>
                </c:pt>
                <c:pt idx="10460">
                  <c:v/>
                </c:pt>
                <c:pt idx="10461">
                  <c:v/>
                </c:pt>
                <c:pt idx="10462">
                  <c:v/>
                </c:pt>
                <c:pt idx="10463">
                  <c:v/>
                </c:pt>
                <c:pt idx="10464">
                  <c:v/>
                </c:pt>
                <c:pt idx="10465">
                  <c:v/>
                </c:pt>
                <c:pt idx="10466">
                  <c:v/>
                </c:pt>
                <c:pt idx="10467">
                  <c:v/>
                </c:pt>
                <c:pt idx="10468">
                  <c:v/>
                </c:pt>
                <c:pt idx="10469">
                  <c:v/>
                </c:pt>
                <c:pt idx="10470">
                  <c:v/>
                </c:pt>
                <c:pt idx="10471">
                  <c:v/>
                </c:pt>
                <c:pt idx="10472">
                  <c:v/>
                </c:pt>
                <c:pt idx="10473">
                  <c:v/>
                </c:pt>
                <c:pt idx="10474">
                  <c:v/>
                </c:pt>
                <c:pt idx="10475">
                  <c:v/>
                </c:pt>
                <c:pt idx="10476">
                  <c:v/>
                </c:pt>
                <c:pt idx="10477">
                  <c:v/>
                </c:pt>
                <c:pt idx="10478">
                  <c:v/>
                </c:pt>
                <c:pt idx="10479">
                  <c:v/>
                </c:pt>
                <c:pt idx="10480">
                  <c:v/>
                </c:pt>
                <c:pt idx="10481">
                  <c:v/>
                </c:pt>
                <c:pt idx="10482">
                  <c:v/>
                </c:pt>
                <c:pt idx="10483">
                  <c:v/>
                </c:pt>
                <c:pt idx="10484">
                  <c:v/>
                </c:pt>
                <c:pt idx="10485">
                  <c:v/>
                </c:pt>
                <c:pt idx="10486">
                  <c:v/>
                </c:pt>
                <c:pt idx="10487">
                  <c:v/>
                </c:pt>
                <c:pt idx="10488">
                  <c:v/>
                </c:pt>
                <c:pt idx="10489">
                  <c:v/>
                </c:pt>
                <c:pt idx="10490">
                  <c:v/>
                </c:pt>
                <c:pt idx="10491">
                  <c:v/>
                </c:pt>
                <c:pt idx="10492">
                  <c:v/>
                </c:pt>
                <c:pt idx="10493">
                  <c:v/>
                </c:pt>
                <c:pt idx="10494">
                  <c:v/>
                </c:pt>
                <c:pt idx="10495">
                  <c:v/>
                </c:pt>
                <c:pt idx="10496">
                  <c:v/>
                </c:pt>
                <c:pt idx="10497">
                  <c:v/>
                </c:pt>
                <c:pt idx="10498">
                  <c:v/>
                </c:pt>
                <c:pt idx="10499">
                  <c:v/>
                </c:pt>
                <c:pt idx="10500">
                  <c:v/>
                </c:pt>
                <c:pt idx="10501">
                  <c:v/>
                </c:pt>
                <c:pt idx="10502">
                  <c:v/>
                </c:pt>
                <c:pt idx="10503">
                  <c:v/>
                </c:pt>
                <c:pt idx="10504">
                  <c:v/>
                </c:pt>
                <c:pt idx="10505">
                  <c:v/>
                </c:pt>
                <c:pt idx="10506">
                  <c:v/>
                </c:pt>
                <c:pt idx="10507">
                  <c:v/>
                </c:pt>
                <c:pt idx="10508">
                  <c:v/>
                </c:pt>
                <c:pt idx="10509">
                  <c:v/>
                </c:pt>
                <c:pt idx="10510">
                  <c:v/>
                </c:pt>
                <c:pt idx="10511">
                  <c:v/>
                </c:pt>
                <c:pt idx="10512">
                  <c:v/>
                </c:pt>
                <c:pt idx="10513">
                  <c:v/>
                </c:pt>
                <c:pt idx="10514">
                  <c:v/>
                </c:pt>
                <c:pt idx="10515">
                  <c:v/>
                </c:pt>
                <c:pt idx="10516">
                  <c:v/>
                </c:pt>
                <c:pt idx="10517">
                  <c:v/>
                </c:pt>
                <c:pt idx="10518">
                  <c:v/>
                </c:pt>
                <c:pt idx="10519">
                  <c:v/>
                </c:pt>
                <c:pt idx="10520">
                  <c:v/>
                </c:pt>
                <c:pt idx="10521">
                  <c:v/>
                </c:pt>
                <c:pt idx="10522">
                  <c:v/>
                </c:pt>
                <c:pt idx="10523">
                  <c:v/>
                </c:pt>
                <c:pt idx="10524">
                  <c:v/>
                </c:pt>
                <c:pt idx="10525">
                  <c:v/>
                </c:pt>
                <c:pt idx="10526">
                  <c:v/>
                </c:pt>
                <c:pt idx="10527">
                  <c:v/>
                </c:pt>
                <c:pt idx="10528">
                  <c:v/>
                </c:pt>
                <c:pt idx="10529">
                  <c:v/>
                </c:pt>
                <c:pt idx="10530">
                  <c:v/>
                </c:pt>
                <c:pt idx="10531">
                  <c:v/>
                </c:pt>
                <c:pt idx="10532">
                  <c:v/>
                </c:pt>
                <c:pt idx="10533">
                  <c:v/>
                </c:pt>
                <c:pt idx="10534">
                  <c:v/>
                </c:pt>
                <c:pt idx="10535">
                  <c:v/>
                </c:pt>
                <c:pt idx="10536">
                  <c:v/>
                </c:pt>
                <c:pt idx="10537">
                  <c:v/>
                </c:pt>
                <c:pt idx="10538">
                  <c:v/>
                </c:pt>
                <c:pt idx="10539">
                  <c:v/>
                </c:pt>
                <c:pt idx="10540">
                  <c:v/>
                </c:pt>
                <c:pt idx="10541">
                  <c:v/>
                </c:pt>
                <c:pt idx="10542">
                  <c:v/>
                </c:pt>
                <c:pt idx="10543">
                  <c:v/>
                </c:pt>
                <c:pt idx="10544">
                  <c:v/>
                </c:pt>
                <c:pt idx="10545">
                  <c:v/>
                </c:pt>
                <c:pt idx="10546">
                  <c:v/>
                </c:pt>
                <c:pt idx="10547">
                  <c:v/>
                </c:pt>
                <c:pt idx="10548">
                  <c:v/>
                </c:pt>
                <c:pt idx="10549">
                  <c:v/>
                </c:pt>
                <c:pt idx="10550">
                  <c:v/>
                </c:pt>
                <c:pt idx="10551">
                  <c:v/>
                </c:pt>
                <c:pt idx="10552">
                  <c:v/>
                </c:pt>
                <c:pt idx="10553">
                  <c:v/>
                </c:pt>
                <c:pt idx="10554">
                  <c:v/>
                </c:pt>
                <c:pt idx="10555">
                  <c:v/>
                </c:pt>
                <c:pt idx="10556">
                  <c:v/>
                </c:pt>
                <c:pt idx="10557">
                  <c:v/>
                </c:pt>
                <c:pt idx="10558">
                  <c:v/>
                </c:pt>
                <c:pt idx="10559">
                  <c:v/>
                </c:pt>
                <c:pt idx="10560">
                  <c:v/>
                </c:pt>
                <c:pt idx="10561">
                  <c:v/>
                </c:pt>
                <c:pt idx="10562">
                  <c:v/>
                </c:pt>
                <c:pt idx="10563">
                  <c:v/>
                </c:pt>
                <c:pt idx="10564">
                  <c:v/>
                </c:pt>
                <c:pt idx="10565">
                  <c:v/>
                </c:pt>
                <c:pt idx="10566">
                  <c:v/>
                </c:pt>
                <c:pt idx="10567">
                  <c:v/>
                </c:pt>
                <c:pt idx="10568">
                  <c:v/>
                </c:pt>
                <c:pt idx="10569">
                  <c:v/>
                </c:pt>
                <c:pt idx="10570">
                  <c:v/>
                </c:pt>
                <c:pt idx="10571">
                  <c:v/>
                </c:pt>
                <c:pt idx="10572">
                  <c:v/>
                </c:pt>
                <c:pt idx="10573">
                  <c:v/>
                </c:pt>
                <c:pt idx="10574">
                  <c:v/>
                </c:pt>
                <c:pt idx="10575">
                  <c:v/>
                </c:pt>
                <c:pt idx="10576">
                  <c:v/>
                </c:pt>
                <c:pt idx="10577">
                  <c:v/>
                </c:pt>
                <c:pt idx="10578">
                  <c:v/>
                </c:pt>
                <c:pt idx="10579">
                  <c:v/>
                </c:pt>
                <c:pt idx="10580">
                  <c:v/>
                </c:pt>
                <c:pt idx="10581">
                  <c:v/>
                </c:pt>
                <c:pt idx="10582">
                  <c:v/>
                </c:pt>
                <c:pt idx="10583">
                  <c:v/>
                </c:pt>
                <c:pt idx="10584">
                  <c:v/>
                </c:pt>
                <c:pt idx="10585">
                  <c:v/>
                </c:pt>
                <c:pt idx="10586">
                  <c:v/>
                </c:pt>
                <c:pt idx="10587">
                  <c:v/>
                </c:pt>
                <c:pt idx="10588">
                  <c:v/>
                </c:pt>
                <c:pt idx="10589">
                  <c:v/>
                </c:pt>
                <c:pt idx="10590">
                  <c:v/>
                </c:pt>
                <c:pt idx="10591">
                  <c:v/>
                </c:pt>
                <c:pt idx="10592">
                  <c:v/>
                </c:pt>
                <c:pt idx="10593">
                  <c:v/>
                </c:pt>
                <c:pt idx="10594">
                  <c:v/>
                </c:pt>
                <c:pt idx="10595">
                  <c:v/>
                </c:pt>
                <c:pt idx="10596">
                  <c:v/>
                </c:pt>
                <c:pt idx="10597">
                  <c:v/>
                </c:pt>
                <c:pt idx="10598">
                  <c:v/>
                </c:pt>
                <c:pt idx="10599">
                  <c:v/>
                </c:pt>
                <c:pt idx="10600">
                  <c:v/>
                </c:pt>
                <c:pt idx="10601">
                  <c:v/>
                </c:pt>
                <c:pt idx="10602">
                  <c:v/>
                </c:pt>
                <c:pt idx="10603">
                  <c:v/>
                </c:pt>
                <c:pt idx="10604">
                  <c:v/>
                </c:pt>
                <c:pt idx="10605">
                  <c:v/>
                </c:pt>
                <c:pt idx="10606">
                  <c:v/>
                </c:pt>
                <c:pt idx="10607">
                  <c:v/>
                </c:pt>
                <c:pt idx="10608">
                  <c:v/>
                </c:pt>
                <c:pt idx="10609">
                  <c:v/>
                </c:pt>
                <c:pt idx="10610">
                  <c:v/>
                </c:pt>
                <c:pt idx="10611">
                  <c:v/>
                </c:pt>
                <c:pt idx="10612">
                  <c:v/>
                </c:pt>
                <c:pt idx="10613">
                  <c:v/>
                </c:pt>
                <c:pt idx="10614">
                  <c:v/>
                </c:pt>
                <c:pt idx="10615">
                  <c:v/>
                </c:pt>
                <c:pt idx="10616">
                  <c:v/>
                </c:pt>
                <c:pt idx="10617">
                  <c:v/>
                </c:pt>
                <c:pt idx="10618">
                  <c:v/>
                </c:pt>
                <c:pt idx="10619">
                  <c:v/>
                </c:pt>
                <c:pt idx="10620">
                  <c:v/>
                </c:pt>
                <c:pt idx="10621">
                  <c:v/>
                </c:pt>
                <c:pt idx="10622">
                  <c:v/>
                </c:pt>
                <c:pt idx="10623">
                  <c:v/>
                </c:pt>
                <c:pt idx="10624">
                  <c:v/>
                </c:pt>
                <c:pt idx="10625">
                  <c:v/>
                </c:pt>
                <c:pt idx="10626">
                  <c:v/>
                </c:pt>
                <c:pt idx="10627">
                  <c:v/>
                </c:pt>
                <c:pt idx="10628">
                  <c:v/>
                </c:pt>
                <c:pt idx="10629">
                  <c:v/>
                </c:pt>
                <c:pt idx="10630">
                  <c:v/>
                </c:pt>
                <c:pt idx="10631">
                  <c:v/>
                </c:pt>
                <c:pt idx="10632">
                  <c:v/>
                </c:pt>
                <c:pt idx="10633">
                  <c:v/>
                </c:pt>
                <c:pt idx="10634">
                  <c:v/>
                </c:pt>
                <c:pt idx="10635">
                  <c:v/>
                </c:pt>
                <c:pt idx="10636">
                  <c:v/>
                </c:pt>
                <c:pt idx="10637">
                  <c:v/>
                </c:pt>
                <c:pt idx="10638">
                  <c:v/>
                </c:pt>
                <c:pt idx="10639">
                  <c:v/>
                </c:pt>
                <c:pt idx="10640">
                  <c:v/>
                </c:pt>
                <c:pt idx="10641">
                  <c:v/>
                </c:pt>
                <c:pt idx="10642">
                  <c:v/>
                </c:pt>
                <c:pt idx="10643">
                  <c:v/>
                </c:pt>
                <c:pt idx="10644">
                  <c:v/>
                </c:pt>
                <c:pt idx="10645">
                  <c:v/>
                </c:pt>
                <c:pt idx="10646">
                  <c:v/>
                </c:pt>
                <c:pt idx="10647">
                  <c:v/>
                </c:pt>
                <c:pt idx="10648">
                  <c:v/>
                </c:pt>
                <c:pt idx="10649">
                  <c:v/>
                </c:pt>
                <c:pt idx="10650">
                  <c:v/>
                </c:pt>
                <c:pt idx="10651">
                  <c:v/>
                </c:pt>
                <c:pt idx="10652">
                  <c:v/>
                </c:pt>
                <c:pt idx="10653">
                  <c:v/>
                </c:pt>
                <c:pt idx="10654">
                  <c:v/>
                </c:pt>
                <c:pt idx="10655">
                  <c:v/>
                </c:pt>
                <c:pt idx="10656">
                  <c:v/>
                </c:pt>
                <c:pt idx="10657">
                  <c:v/>
                </c:pt>
                <c:pt idx="10658">
                  <c:v/>
                </c:pt>
                <c:pt idx="10659">
                  <c:v/>
                </c:pt>
                <c:pt idx="10660">
                  <c:v/>
                </c:pt>
                <c:pt idx="10661">
                  <c:v/>
                </c:pt>
                <c:pt idx="10662">
                  <c:v/>
                </c:pt>
                <c:pt idx="10663">
                  <c:v/>
                </c:pt>
                <c:pt idx="10664">
                  <c:v/>
                </c:pt>
                <c:pt idx="10665">
                  <c:v/>
                </c:pt>
                <c:pt idx="10666">
                  <c:v/>
                </c:pt>
                <c:pt idx="10667">
                  <c:v/>
                </c:pt>
                <c:pt idx="10668">
                  <c:v/>
                </c:pt>
                <c:pt idx="10669">
                  <c:v/>
                </c:pt>
                <c:pt idx="10670">
                  <c:v/>
                </c:pt>
                <c:pt idx="10671">
                  <c:v/>
                </c:pt>
                <c:pt idx="10672">
                  <c:v/>
                </c:pt>
                <c:pt idx="10673">
                  <c:v/>
                </c:pt>
                <c:pt idx="10674">
                  <c:v/>
                </c:pt>
                <c:pt idx="10675">
                  <c:v/>
                </c:pt>
                <c:pt idx="10676">
                  <c:v/>
                </c:pt>
                <c:pt idx="10677">
                  <c:v/>
                </c:pt>
                <c:pt idx="10678">
                  <c:v/>
                </c:pt>
                <c:pt idx="10679">
                  <c:v/>
                </c:pt>
                <c:pt idx="10680">
                  <c:v/>
                </c:pt>
                <c:pt idx="10681">
                  <c:v/>
                </c:pt>
                <c:pt idx="10682">
                  <c:v/>
                </c:pt>
                <c:pt idx="10683">
                  <c:v/>
                </c:pt>
                <c:pt idx="10684">
                  <c:v/>
                </c:pt>
                <c:pt idx="10685">
                  <c:v/>
                </c:pt>
                <c:pt idx="10686">
                  <c:v/>
                </c:pt>
                <c:pt idx="10687">
                  <c:v/>
                </c:pt>
                <c:pt idx="10688">
                  <c:v/>
                </c:pt>
                <c:pt idx="10689">
                  <c:v/>
                </c:pt>
                <c:pt idx="10690">
                  <c:v/>
                </c:pt>
                <c:pt idx="10691">
                  <c:v/>
                </c:pt>
                <c:pt idx="10692">
                  <c:v/>
                </c:pt>
                <c:pt idx="10693">
                  <c:v/>
                </c:pt>
                <c:pt idx="10694">
                  <c:v/>
                </c:pt>
                <c:pt idx="10695">
                  <c:v/>
                </c:pt>
                <c:pt idx="10696">
                  <c:v/>
                </c:pt>
                <c:pt idx="10697">
                  <c:v/>
                </c:pt>
                <c:pt idx="10698">
                  <c:v/>
                </c:pt>
                <c:pt idx="10699">
                  <c:v/>
                </c:pt>
                <c:pt idx="10700">
                  <c:v/>
                </c:pt>
                <c:pt idx="10701">
                  <c:v/>
                </c:pt>
                <c:pt idx="10702">
                  <c:v/>
                </c:pt>
                <c:pt idx="10703">
                  <c:v/>
                </c:pt>
                <c:pt idx="10704">
                  <c:v/>
                </c:pt>
                <c:pt idx="10705">
                  <c:v/>
                </c:pt>
                <c:pt idx="10706">
                  <c:v/>
                </c:pt>
                <c:pt idx="10707">
                  <c:v/>
                </c:pt>
                <c:pt idx="10708">
                  <c:v/>
                </c:pt>
                <c:pt idx="10709">
                  <c:v/>
                </c:pt>
                <c:pt idx="10710">
                  <c:v/>
                </c:pt>
                <c:pt idx="10711">
                  <c:v/>
                </c:pt>
                <c:pt idx="10712">
                  <c:v/>
                </c:pt>
                <c:pt idx="10713">
                  <c:v/>
                </c:pt>
                <c:pt idx="10714">
                  <c:v/>
                </c:pt>
                <c:pt idx="10715">
                  <c:v/>
                </c:pt>
                <c:pt idx="10716">
                  <c:v/>
                </c:pt>
                <c:pt idx="10717">
                  <c:v/>
                </c:pt>
                <c:pt idx="10718">
                  <c:v/>
                </c:pt>
                <c:pt idx="10719">
                  <c:v/>
                </c:pt>
                <c:pt idx="10720">
                  <c:v/>
                </c:pt>
                <c:pt idx="10721">
                  <c:v/>
                </c:pt>
                <c:pt idx="10722">
                  <c:v/>
                </c:pt>
                <c:pt idx="10723">
                  <c:v/>
                </c:pt>
                <c:pt idx="10724">
                  <c:v/>
                </c:pt>
                <c:pt idx="10725">
                  <c:v/>
                </c:pt>
                <c:pt idx="10726">
                  <c:v/>
                </c:pt>
                <c:pt idx="10727">
                  <c:v/>
                </c:pt>
                <c:pt idx="10728">
                  <c:v/>
                </c:pt>
                <c:pt idx="10729">
                  <c:v/>
                </c:pt>
                <c:pt idx="10730">
                  <c:v/>
                </c:pt>
                <c:pt idx="10731">
                  <c:v/>
                </c:pt>
                <c:pt idx="10732">
                  <c:v/>
                </c:pt>
                <c:pt idx="10733">
                  <c:v/>
                </c:pt>
                <c:pt idx="10734">
                  <c:v/>
                </c:pt>
                <c:pt idx="10735">
                  <c:v/>
                </c:pt>
                <c:pt idx="10736">
                  <c:v/>
                </c:pt>
                <c:pt idx="10737">
                  <c:v/>
                </c:pt>
                <c:pt idx="10738">
                  <c:v/>
                </c:pt>
                <c:pt idx="10739">
                  <c:v/>
                </c:pt>
                <c:pt idx="10740">
                  <c:v/>
                </c:pt>
                <c:pt idx="10741">
                  <c:v/>
                </c:pt>
                <c:pt idx="10742">
                  <c:v/>
                </c:pt>
                <c:pt idx="10743">
                  <c:v/>
                </c:pt>
                <c:pt idx="10744">
                  <c:v/>
                </c:pt>
                <c:pt idx="10745">
                  <c:v/>
                </c:pt>
                <c:pt idx="10746">
                  <c:v/>
                </c:pt>
                <c:pt idx="10747">
                  <c:v/>
                </c:pt>
                <c:pt idx="10748">
                  <c:v/>
                </c:pt>
                <c:pt idx="10749">
                  <c:v/>
                </c:pt>
                <c:pt idx="10750">
                  <c:v/>
                </c:pt>
                <c:pt idx="10751">
                  <c:v/>
                </c:pt>
                <c:pt idx="10752">
                  <c:v/>
                </c:pt>
                <c:pt idx="10753">
                  <c:v/>
                </c:pt>
                <c:pt idx="10754">
                  <c:v/>
                </c:pt>
                <c:pt idx="10755">
                  <c:v/>
                </c:pt>
                <c:pt idx="10756">
                  <c:v/>
                </c:pt>
                <c:pt idx="10757">
                  <c:v/>
                </c:pt>
                <c:pt idx="10758">
                  <c:v/>
                </c:pt>
                <c:pt idx="10759">
                  <c:v/>
                </c:pt>
                <c:pt idx="10760">
                  <c:v/>
                </c:pt>
                <c:pt idx="10761">
                  <c:v/>
                </c:pt>
                <c:pt idx="10762">
                  <c:v/>
                </c:pt>
                <c:pt idx="10763">
                  <c:v/>
                </c:pt>
                <c:pt idx="10764">
                  <c:v/>
                </c:pt>
                <c:pt idx="10765">
                  <c:v/>
                </c:pt>
                <c:pt idx="10766">
                  <c:v/>
                </c:pt>
                <c:pt idx="10767">
                  <c:v/>
                </c:pt>
                <c:pt idx="10768">
                  <c:v/>
                </c:pt>
                <c:pt idx="10769">
                  <c:v/>
                </c:pt>
                <c:pt idx="10770">
                  <c:v/>
                </c:pt>
                <c:pt idx="10771">
                  <c:v/>
                </c:pt>
                <c:pt idx="10772">
                  <c:v/>
                </c:pt>
                <c:pt idx="10773">
                  <c:v/>
                </c:pt>
                <c:pt idx="10774">
                  <c:v/>
                </c:pt>
                <c:pt idx="10775">
                  <c:v/>
                </c:pt>
                <c:pt idx="10776">
                  <c:v/>
                </c:pt>
                <c:pt idx="10777">
                  <c:v/>
                </c:pt>
                <c:pt idx="10778">
                  <c:v/>
                </c:pt>
                <c:pt idx="10779">
                  <c:v/>
                </c:pt>
                <c:pt idx="10780">
                  <c:v/>
                </c:pt>
                <c:pt idx="10781">
                  <c:v/>
                </c:pt>
                <c:pt idx="10782">
                  <c:v/>
                </c:pt>
                <c:pt idx="10783">
                  <c:v/>
                </c:pt>
                <c:pt idx="10784">
                  <c:v/>
                </c:pt>
                <c:pt idx="10785">
                  <c:v/>
                </c:pt>
                <c:pt idx="10786">
                  <c:v/>
                </c:pt>
                <c:pt idx="10787">
                  <c:v/>
                </c:pt>
                <c:pt idx="10788">
                  <c:v/>
                </c:pt>
                <c:pt idx="10789">
                  <c:v/>
                </c:pt>
                <c:pt idx="10790">
                  <c:v/>
                </c:pt>
                <c:pt idx="10791">
                  <c:v/>
                </c:pt>
                <c:pt idx="10792">
                  <c:v/>
                </c:pt>
                <c:pt idx="10793">
                  <c:v/>
                </c:pt>
                <c:pt idx="10794">
                  <c:v/>
                </c:pt>
                <c:pt idx="10795">
                  <c:v/>
                </c:pt>
                <c:pt idx="10796">
                  <c:v/>
                </c:pt>
                <c:pt idx="10797">
                  <c:v/>
                </c:pt>
                <c:pt idx="10798">
                  <c:v/>
                </c:pt>
                <c:pt idx="10799">
                  <c:v/>
                </c:pt>
                <c:pt idx="10800">
                  <c:v>1</c:v>
                </c:pt>
                <c:pt idx="10801">
                  <c:v>1</c:v>
                </c:pt>
                <c:pt idx="10802">
                  <c:v>1</c:v>
                </c:pt>
                <c:pt idx="10803">
                  <c:v>1</c:v>
                </c:pt>
                <c:pt idx="10804">
                  <c:v>1</c:v>
                </c:pt>
                <c:pt idx="10805">
                  <c:v>1</c:v>
                </c:pt>
                <c:pt idx="10806">
                  <c:v>1</c:v>
                </c:pt>
                <c:pt idx="10807">
                  <c:v>2</c:v>
                </c:pt>
                <c:pt idx="10808">
                  <c:v>2</c:v>
                </c:pt>
                <c:pt idx="10809">
                  <c:v>1</c:v>
                </c:pt>
                <c:pt idx="10810">
                  <c:v>1</c:v>
                </c:pt>
                <c:pt idx="10811">
                  <c:v>2</c:v>
                </c:pt>
                <c:pt idx="10812">
                  <c:v>2</c:v>
                </c:pt>
                <c:pt idx="10813">
                  <c:v>1</c:v>
                </c:pt>
                <c:pt idx="10814">
                  <c:v>1,5</c:v>
                </c:pt>
                <c:pt idx="10815">
                  <c:v>2</c:v>
                </c:pt>
                <c:pt idx="10816">
                  <c:v>1</c:v>
                </c:pt>
                <c:pt idx="10817">
                  <c:v>1</c:v>
                </c:pt>
                <c:pt idx="10818">
                  <c:v>3</c:v>
                </c:pt>
                <c:pt idx="10819">
                  <c:v>1</c:v>
                </c:pt>
                <c:pt idx="10820">
                  <c:v>3</c:v>
                </c:pt>
                <c:pt idx="10821">
                  <c:v>1</c:v>
                </c:pt>
                <c:pt idx="10822">
                  <c:v>2</c:v>
                </c:pt>
                <c:pt idx="10823">
                  <c:v>3</c:v>
                </c:pt>
                <c:pt idx="10824">
                  <c:v>1</c:v>
                </c:pt>
                <c:pt idx="10825">
                  <c:v>2</c:v>
                </c:pt>
                <c:pt idx="10826">
                  <c:v>2</c:v>
                </c:pt>
                <c:pt idx="10827">
                  <c:v>4</c:v>
                </c:pt>
                <c:pt idx="10828">
                  <c:v>4</c:v>
                </c:pt>
                <c:pt idx="10829">
                  <c:v>4</c:v>
                </c:pt>
                <c:pt idx="10830">
                  <c:v>4</c:v>
                </c:pt>
                <c:pt idx="10831">
                  <c:v>2</c:v>
                </c:pt>
                <c:pt idx="10832">
                  <c:v>5</c:v>
                </c:pt>
                <c:pt idx="10833">
                  <c:v>1</c:v>
                </c:pt>
                <c:pt idx="10834">
                  <c:v>1</c:v>
                </c:pt>
                <c:pt idx="10835">
                  <c:v>3</c:v>
                </c:pt>
                <c:pt idx="10836">
                  <c:v>3</c:v>
                </c:pt>
                <c:pt idx="10837">
                  <c:v>3</c:v>
                </c:pt>
                <c:pt idx="10838">
                  <c:v>1</c:v>
                </c:pt>
                <c:pt idx="10839">
                  <c:v>2</c:v>
                </c:pt>
                <c:pt idx="10840">
                  <c:v>2</c:v>
                </c:pt>
                <c:pt idx="10841">
                  <c:v>2</c:v>
                </c:pt>
                <c:pt idx="10842">
                  <c:v>3</c:v>
                </c:pt>
                <c:pt idx="10843">
                  <c:v>3</c:v>
                </c:pt>
                <c:pt idx="10844">
                  <c:v>3</c:v>
                </c:pt>
                <c:pt idx="10845">
                  <c:v>2</c:v>
                </c:pt>
                <c:pt idx="10846">
                  <c:v>1,5</c:v>
                </c:pt>
                <c:pt idx="10847">
                  <c:v>2</c:v>
                </c:pt>
                <c:pt idx="10848">
                  <c:v>4</c:v>
                </c:pt>
                <c:pt idx="10849">
                  <c:v>4</c:v>
                </c:pt>
                <c:pt idx="10850">
                  <c:v>2</c:v>
                </c:pt>
                <c:pt idx="10851">
                  <c:v>1</c:v>
                </c:pt>
                <c:pt idx="10852">
                  <c:v>1</c:v>
                </c:pt>
                <c:pt idx="10853">
                  <c:v>2</c:v>
                </c:pt>
                <c:pt idx="10854">
                  <c:v>1</c:v>
                </c:pt>
                <c:pt idx="10855">
                  <c:v>1</c:v>
                </c:pt>
                <c:pt idx="10856">
                  <c:v>2</c:v>
                </c:pt>
                <c:pt idx="10857">
                  <c:v>4</c:v>
                </c:pt>
                <c:pt idx="10858">
                  <c:v>1</c:v>
                </c:pt>
                <c:pt idx="10859">
                  <c:v>4</c:v>
                </c:pt>
                <c:pt idx="10860">
                  <c:v>2</c:v>
                </c:pt>
                <c:pt idx="10861">
                  <c:v>2</c:v>
                </c:pt>
                <c:pt idx="10862">
                  <c:v>2</c:v>
                </c:pt>
                <c:pt idx="10863">
                  <c:v>3</c:v>
                </c:pt>
                <c:pt idx="10864">
                  <c:v>1</c:v>
                </c:pt>
                <c:pt idx="10865">
                  <c:v>1</c:v>
                </c:pt>
                <c:pt idx="10866">
                  <c:v>3</c:v>
                </c:pt>
                <c:pt idx="10867">
                  <c:v>2</c:v>
                </c:pt>
                <c:pt idx="10868">
                  <c:v>1</c:v>
                </c:pt>
                <c:pt idx="10869">
                  <c:v>2</c:v>
                </c:pt>
                <c:pt idx="10870">
                  <c:v>3</c:v>
                </c:pt>
                <c:pt idx="10871">
                  <c:v>3</c:v>
                </c:pt>
                <c:pt idx="10872">
                  <c:v>3</c:v>
                </c:pt>
                <c:pt idx="10873">
                  <c:v>3</c:v>
                </c:pt>
                <c:pt idx="10874">
                  <c:v>3</c:v>
                </c:pt>
                <c:pt idx="10875">
                  <c:v>6</c:v>
                </c:pt>
                <c:pt idx="10876">
                  <c:v>2</c:v>
                </c:pt>
                <c:pt idx="10877">
                  <c:v>3</c:v>
                </c:pt>
                <c:pt idx="10878">
                  <c:v>2</c:v>
                </c:pt>
                <c:pt idx="10879">
                  <c:v>1</c:v>
                </c:pt>
                <c:pt idx="10880">
                  <c:v>1</c:v>
                </c:pt>
                <c:pt idx="10881">
                  <c:v>4</c:v>
                </c:pt>
                <c:pt idx="10882">
                  <c:v>1</c:v>
                </c:pt>
                <c:pt idx="10883">
                  <c:v>4</c:v>
                </c:pt>
                <c:pt idx="10884">
                  <c:v>1</c:v>
                </c:pt>
                <c:pt idx="10885">
                  <c:v>4</c:v>
                </c:pt>
                <c:pt idx="10886">
                  <c:v>3</c:v>
                </c:pt>
                <c:pt idx="10887">
                  <c:v>3</c:v>
                </c:pt>
                <c:pt idx="10888">
                  <c:v>2</c:v>
                </c:pt>
                <c:pt idx="10889">
                  <c:v>4</c:v>
                </c:pt>
                <c:pt idx="10890">
                  <c:v>3</c:v>
                </c:pt>
                <c:pt idx="10891">
                  <c:v>4</c:v>
                </c:pt>
                <c:pt idx="10892">
                  <c:v>4</c:v>
                </c:pt>
                <c:pt idx="10893">
                  <c:v>4</c:v>
                </c:pt>
                <c:pt idx="10894">
                  <c:v>4</c:v>
                </c:pt>
                <c:pt idx="10895">
                  <c:v>3</c:v>
                </c:pt>
                <c:pt idx="10896">
                  <c:v>4</c:v>
                </c:pt>
                <c:pt idx="10897">
                  <c:v>4</c:v>
                </c:pt>
                <c:pt idx="10898">
                  <c:v>3</c:v>
                </c:pt>
                <c:pt idx="10899">
                  <c:v>3</c:v>
                </c:pt>
                <c:pt idx="10900">
                  <c:v>4</c:v>
                </c:pt>
                <c:pt idx="10901">
                  <c:v>5</c:v>
                </c:pt>
                <c:pt idx="10902">
                  <c:v>5</c:v>
                </c:pt>
                <c:pt idx="10903">
                  <c:v>2,5</c:v>
                </c:pt>
                <c:pt idx="10904">
                  <c:v>3</c:v>
                </c:pt>
                <c:pt idx="10905">
                  <c:v>2</c:v>
                </c:pt>
                <c:pt idx="10906">
                  <c:v/>
                </c:pt>
                <c:pt idx="10907">
                  <c:v>4</c:v>
                </c:pt>
                <c:pt idx="10908">
                  <c:v>2</c:v>
                </c:pt>
                <c:pt idx="10909">
                  <c:v>4</c:v>
                </c:pt>
                <c:pt idx="10910">
                  <c:v>3</c:v>
                </c:pt>
                <c:pt idx="10911">
                  <c:v>3</c:v>
                </c:pt>
                <c:pt idx="10912">
                  <c:v>3</c:v>
                </c:pt>
                <c:pt idx="10913">
                  <c:v>6</c:v>
                </c:pt>
                <c:pt idx="10914">
                  <c:v>6</c:v>
                </c:pt>
                <c:pt idx="10915">
                  <c:v>3</c:v>
                </c:pt>
                <c:pt idx="10916">
                  <c:v>4</c:v>
                </c:pt>
                <c:pt idx="10917">
                  <c:v>2</c:v>
                </c:pt>
                <c:pt idx="10918">
                  <c:v/>
                </c:pt>
                <c:pt idx="10919">
                  <c:v>4</c:v>
                </c:pt>
                <c:pt idx="10920">
                  <c:v/>
                </c:pt>
                <c:pt idx="10921">
                  <c:v>2</c:v>
                </c:pt>
                <c:pt idx="10922">
                  <c:v>5</c:v>
                </c:pt>
                <c:pt idx="10923">
                  <c:v>4</c:v>
                </c:pt>
                <c:pt idx="10924">
                  <c:v>5</c:v>
                </c:pt>
                <c:pt idx="10925">
                  <c:v>5</c:v>
                </c:pt>
                <c:pt idx="10926">
                  <c:v>2,5</c:v>
                </c:pt>
                <c:pt idx="10927">
                  <c:v>4</c:v>
                </c:pt>
                <c:pt idx="10928">
                  <c:v>4</c:v>
                </c:pt>
                <c:pt idx="10929">
                  <c:v>3</c:v>
                </c:pt>
                <c:pt idx="10930">
                  <c:v>5</c:v>
                </c:pt>
                <c:pt idx="10931">
                  <c:v>4</c:v>
                </c:pt>
                <c:pt idx="10932">
                  <c:v>3</c:v>
                </c:pt>
                <c:pt idx="10933">
                  <c:v/>
                </c:pt>
                <c:pt idx="10934">
                  <c:v>5</c:v>
                </c:pt>
                <c:pt idx="10935">
                  <c:v>4</c:v>
                </c:pt>
                <c:pt idx="10936">
                  <c:v>6</c:v>
                </c:pt>
                <c:pt idx="10937">
                  <c:v>4</c:v>
                </c:pt>
                <c:pt idx="10938">
                  <c:v>4</c:v>
                </c:pt>
                <c:pt idx="10939">
                  <c:v>4</c:v>
                </c:pt>
                <c:pt idx="10940">
                  <c:v/>
                </c:pt>
                <c:pt idx="10941">
                  <c:v/>
                </c:pt>
                <c:pt idx="10942">
                  <c:v/>
                </c:pt>
                <c:pt idx="10943">
                  <c:v/>
                </c:pt>
                <c:pt idx="10944">
                  <c:v/>
                </c:pt>
                <c:pt idx="10945">
                  <c:v/>
                </c:pt>
                <c:pt idx="10946">
                  <c:v/>
                </c:pt>
                <c:pt idx="10947">
                  <c:v/>
                </c:pt>
                <c:pt idx="10948">
                  <c:v/>
                </c:pt>
                <c:pt idx="10949">
                  <c:v/>
                </c:pt>
                <c:pt idx="10950">
                  <c:v/>
                </c:pt>
                <c:pt idx="10951">
                  <c:v/>
                </c:pt>
                <c:pt idx="10952">
                  <c:v/>
                </c:pt>
                <c:pt idx="10953">
                  <c:v/>
                </c:pt>
                <c:pt idx="10954">
                  <c:v/>
                </c:pt>
                <c:pt idx="10955">
                  <c:v/>
                </c:pt>
                <c:pt idx="10956">
                  <c:v/>
                </c:pt>
                <c:pt idx="10957">
                  <c:v/>
                </c:pt>
                <c:pt idx="10958">
                  <c:v/>
                </c:pt>
                <c:pt idx="10959">
                  <c:v/>
                </c:pt>
                <c:pt idx="10960">
                  <c:v/>
                </c:pt>
                <c:pt idx="10961">
                  <c:v/>
                </c:pt>
                <c:pt idx="10962">
                  <c:v/>
                </c:pt>
                <c:pt idx="10963">
                  <c:v/>
                </c:pt>
                <c:pt idx="10964">
                  <c:v/>
                </c:pt>
                <c:pt idx="10965">
                  <c:v/>
                </c:pt>
                <c:pt idx="10966">
                  <c:v/>
                </c:pt>
                <c:pt idx="10967">
                  <c:v/>
                </c:pt>
                <c:pt idx="10968">
                  <c:v/>
                </c:pt>
                <c:pt idx="10969">
                  <c:v/>
                </c:pt>
                <c:pt idx="10970">
                  <c:v/>
                </c:pt>
                <c:pt idx="10971">
                  <c:v/>
                </c:pt>
                <c:pt idx="10972">
                  <c:v/>
                </c:pt>
                <c:pt idx="10973">
                  <c:v/>
                </c:pt>
                <c:pt idx="10974">
                  <c:v/>
                </c:pt>
                <c:pt idx="10975">
                  <c:v/>
                </c:pt>
                <c:pt idx="10976">
                  <c:v/>
                </c:pt>
                <c:pt idx="10977">
                  <c:v/>
                </c:pt>
                <c:pt idx="10978">
                  <c:v/>
                </c:pt>
                <c:pt idx="10979">
                  <c:v/>
                </c:pt>
                <c:pt idx="10980">
                  <c:v/>
                </c:pt>
                <c:pt idx="10981">
                  <c:v/>
                </c:pt>
                <c:pt idx="10982">
                  <c:v/>
                </c:pt>
                <c:pt idx="10983">
                  <c:v/>
                </c:pt>
                <c:pt idx="10984">
                  <c:v/>
                </c:pt>
                <c:pt idx="10985">
                  <c:v/>
                </c:pt>
                <c:pt idx="10986">
                  <c:v/>
                </c:pt>
                <c:pt idx="10987">
                  <c:v/>
                </c:pt>
                <c:pt idx="10988">
                  <c:v/>
                </c:pt>
                <c:pt idx="10989">
                  <c:v/>
                </c:pt>
                <c:pt idx="10990">
                  <c:v/>
                </c:pt>
                <c:pt idx="10991">
                  <c:v/>
                </c:pt>
                <c:pt idx="10992">
                  <c:v/>
                </c:pt>
                <c:pt idx="10993">
                  <c:v/>
                </c:pt>
                <c:pt idx="10994">
                  <c:v/>
                </c:pt>
                <c:pt idx="10995">
                  <c:v/>
                </c:pt>
                <c:pt idx="10996">
                  <c:v/>
                </c:pt>
                <c:pt idx="10997">
                  <c:v/>
                </c:pt>
                <c:pt idx="10998">
                  <c:v/>
                </c:pt>
                <c:pt idx="10999">
                  <c:v/>
                </c:pt>
                <c:pt idx="11000">
                  <c:v/>
                </c:pt>
                <c:pt idx="11001">
                  <c:v/>
                </c:pt>
                <c:pt idx="11002">
                  <c:v/>
                </c:pt>
                <c:pt idx="11003">
                  <c:v/>
                </c:pt>
                <c:pt idx="11004">
                  <c:v/>
                </c:pt>
                <c:pt idx="11005">
                  <c:v/>
                </c:pt>
                <c:pt idx="11006">
                  <c:v/>
                </c:pt>
                <c:pt idx="11007">
                  <c:v/>
                </c:pt>
                <c:pt idx="11008">
                  <c:v/>
                </c:pt>
                <c:pt idx="11009">
                  <c:v/>
                </c:pt>
                <c:pt idx="11010">
                  <c:v/>
                </c:pt>
                <c:pt idx="11011">
                  <c:v/>
                </c:pt>
                <c:pt idx="11012">
                  <c:v/>
                </c:pt>
                <c:pt idx="11013">
                  <c:v/>
                </c:pt>
                <c:pt idx="11014">
                  <c:v/>
                </c:pt>
                <c:pt idx="11015">
                  <c:v/>
                </c:pt>
                <c:pt idx="11016">
                  <c:v/>
                </c:pt>
                <c:pt idx="11017">
                  <c:v/>
                </c:pt>
                <c:pt idx="11018">
                  <c:v/>
                </c:pt>
                <c:pt idx="11019">
                  <c:v/>
                </c:pt>
                <c:pt idx="11020">
                  <c:v/>
                </c:pt>
                <c:pt idx="11021">
                  <c:v/>
                </c:pt>
                <c:pt idx="11022">
                  <c:v/>
                </c:pt>
                <c:pt idx="11023">
                  <c:v/>
                </c:pt>
                <c:pt idx="11024">
                  <c:v/>
                </c:pt>
                <c:pt idx="11025">
                  <c:v/>
                </c:pt>
                <c:pt idx="11026">
                  <c:v/>
                </c:pt>
                <c:pt idx="11027">
                  <c:v/>
                </c:pt>
                <c:pt idx="11028">
                  <c:v/>
                </c:pt>
                <c:pt idx="11029">
                  <c:v/>
                </c:pt>
                <c:pt idx="11030">
                  <c:v/>
                </c:pt>
                <c:pt idx="11031">
                  <c:v/>
                </c:pt>
                <c:pt idx="11032">
                  <c:v/>
                </c:pt>
                <c:pt idx="11033">
                  <c:v/>
                </c:pt>
                <c:pt idx="11034">
                  <c:v/>
                </c:pt>
                <c:pt idx="11035">
                  <c:v/>
                </c:pt>
                <c:pt idx="11036">
                  <c:v/>
                </c:pt>
                <c:pt idx="11037">
                  <c:v/>
                </c:pt>
                <c:pt idx="11038">
                  <c:v/>
                </c:pt>
                <c:pt idx="11039">
                  <c:v/>
                </c:pt>
                <c:pt idx="11040">
                  <c:v/>
                </c:pt>
                <c:pt idx="11041">
                  <c:v/>
                </c:pt>
                <c:pt idx="11042">
                  <c:v/>
                </c:pt>
                <c:pt idx="11043">
                  <c:v/>
                </c:pt>
                <c:pt idx="11044">
                  <c:v/>
                </c:pt>
                <c:pt idx="11045">
                  <c:v/>
                </c:pt>
                <c:pt idx="11046">
                  <c:v/>
                </c:pt>
                <c:pt idx="11047">
                  <c:v/>
                </c:pt>
                <c:pt idx="11048">
                  <c:v/>
                </c:pt>
                <c:pt idx="11049">
                  <c:v/>
                </c:pt>
                <c:pt idx="11050">
                  <c:v/>
                </c:pt>
                <c:pt idx="11051">
                  <c:v/>
                </c:pt>
                <c:pt idx="11052">
                  <c:v/>
                </c:pt>
                <c:pt idx="11053">
                  <c:v/>
                </c:pt>
                <c:pt idx="11054">
                  <c:v/>
                </c:pt>
                <c:pt idx="11055">
                  <c:v/>
                </c:pt>
                <c:pt idx="11056">
                  <c:v/>
                </c:pt>
                <c:pt idx="11057">
                  <c:v/>
                </c:pt>
                <c:pt idx="11058">
                  <c:v/>
                </c:pt>
                <c:pt idx="11059">
                  <c:v/>
                </c:pt>
                <c:pt idx="11060">
                  <c:v/>
                </c:pt>
                <c:pt idx="11061">
                  <c:v/>
                </c:pt>
                <c:pt idx="11062">
                  <c:v/>
                </c:pt>
                <c:pt idx="11063">
                  <c:v/>
                </c:pt>
                <c:pt idx="11064">
                  <c:v/>
                </c:pt>
                <c:pt idx="11065">
                  <c:v/>
                </c:pt>
                <c:pt idx="11066">
                  <c:v/>
                </c:pt>
                <c:pt idx="11067">
                  <c:v/>
                </c:pt>
                <c:pt idx="11068">
                  <c:v/>
                </c:pt>
                <c:pt idx="11069">
                  <c:v/>
                </c:pt>
                <c:pt idx="11070">
                  <c:v/>
                </c:pt>
                <c:pt idx="11071">
                  <c:v/>
                </c:pt>
                <c:pt idx="11072">
                  <c:v/>
                </c:pt>
                <c:pt idx="11073">
                  <c:v/>
                </c:pt>
                <c:pt idx="11074">
                  <c:v/>
                </c:pt>
                <c:pt idx="11075">
                  <c:v/>
                </c:pt>
                <c:pt idx="11076">
                  <c:v/>
                </c:pt>
                <c:pt idx="11077">
                  <c:v/>
                </c:pt>
                <c:pt idx="11078">
                  <c:v/>
                </c:pt>
                <c:pt idx="11079">
                  <c:v/>
                </c:pt>
                <c:pt idx="11080">
                  <c:v/>
                </c:pt>
                <c:pt idx="11081">
                  <c:v/>
                </c:pt>
                <c:pt idx="11082">
                  <c:v/>
                </c:pt>
                <c:pt idx="11083">
                  <c:v/>
                </c:pt>
                <c:pt idx="11084">
                  <c:v/>
                </c:pt>
                <c:pt idx="11085">
                  <c:v/>
                </c:pt>
                <c:pt idx="11086">
                  <c:v/>
                </c:pt>
                <c:pt idx="11087">
                  <c:v/>
                </c:pt>
                <c:pt idx="11088">
                  <c:v/>
                </c:pt>
                <c:pt idx="11089">
                  <c:v/>
                </c:pt>
                <c:pt idx="11090">
                  <c:v/>
                </c:pt>
                <c:pt idx="11091">
                  <c:v/>
                </c:pt>
                <c:pt idx="11092">
                  <c:v/>
                </c:pt>
                <c:pt idx="11093">
                  <c:v/>
                </c:pt>
                <c:pt idx="11094">
                  <c:v/>
                </c:pt>
                <c:pt idx="11095">
                  <c:v/>
                </c:pt>
                <c:pt idx="11096">
                  <c:v/>
                </c:pt>
                <c:pt idx="11097">
                  <c:v/>
                </c:pt>
                <c:pt idx="11098">
                  <c:v/>
                </c:pt>
                <c:pt idx="11099">
                  <c:v/>
                </c:pt>
                <c:pt idx="11100">
                  <c:v/>
                </c:pt>
                <c:pt idx="11101">
                  <c:v/>
                </c:pt>
                <c:pt idx="11102">
                  <c:v/>
                </c:pt>
                <c:pt idx="11103">
                  <c:v/>
                </c:pt>
                <c:pt idx="11104">
                  <c:v/>
                </c:pt>
                <c:pt idx="11105">
                  <c:v/>
                </c:pt>
                <c:pt idx="11106">
                  <c:v/>
                </c:pt>
                <c:pt idx="11107">
                  <c:v/>
                </c:pt>
                <c:pt idx="11108">
                  <c:v/>
                </c:pt>
                <c:pt idx="11109">
                  <c:v/>
                </c:pt>
                <c:pt idx="11110">
                  <c:v/>
                </c:pt>
                <c:pt idx="11111">
                  <c:v/>
                </c:pt>
                <c:pt idx="11112">
                  <c:v/>
                </c:pt>
                <c:pt idx="11113">
                  <c:v/>
                </c:pt>
                <c:pt idx="11114">
                  <c:v/>
                </c:pt>
                <c:pt idx="11115">
                  <c:v/>
                </c:pt>
                <c:pt idx="11116">
                  <c:v/>
                </c:pt>
                <c:pt idx="11117">
                  <c:v/>
                </c:pt>
                <c:pt idx="11118">
                  <c:v/>
                </c:pt>
                <c:pt idx="11119">
                  <c:v/>
                </c:pt>
                <c:pt idx="11120">
                  <c:v/>
                </c:pt>
                <c:pt idx="11121">
                  <c:v/>
                </c:pt>
                <c:pt idx="11122">
                  <c:v/>
                </c:pt>
                <c:pt idx="11123">
                  <c:v/>
                </c:pt>
                <c:pt idx="11124">
                  <c:v/>
                </c:pt>
                <c:pt idx="11125">
                  <c:v/>
                </c:pt>
                <c:pt idx="11126">
                  <c:v/>
                </c:pt>
                <c:pt idx="11127">
                  <c:v/>
                </c:pt>
                <c:pt idx="11128">
                  <c:v/>
                </c:pt>
                <c:pt idx="11129">
                  <c:v/>
                </c:pt>
                <c:pt idx="11130">
                  <c:v/>
                </c:pt>
                <c:pt idx="11131">
                  <c:v/>
                </c:pt>
                <c:pt idx="11132">
                  <c:v/>
                </c:pt>
                <c:pt idx="11133">
                  <c:v/>
                </c:pt>
                <c:pt idx="11134">
                  <c:v/>
                </c:pt>
                <c:pt idx="11135">
                  <c:v/>
                </c:pt>
                <c:pt idx="11136">
                  <c:v/>
                </c:pt>
                <c:pt idx="11137">
                  <c:v/>
                </c:pt>
                <c:pt idx="11138">
                  <c:v/>
                </c:pt>
                <c:pt idx="11139">
                  <c:v/>
                </c:pt>
                <c:pt idx="11140">
                  <c:v/>
                </c:pt>
                <c:pt idx="11141">
                  <c:v/>
                </c:pt>
                <c:pt idx="11142">
                  <c:v/>
                </c:pt>
                <c:pt idx="11143">
                  <c:v/>
                </c:pt>
                <c:pt idx="11144">
                  <c:v/>
                </c:pt>
                <c:pt idx="11145">
                  <c:v/>
                </c:pt>
                <c:pt idx="11146">
                  <c:v/>
                </c:pt>
                <c:pt idx="11147">
                  <c:v/>
                </c:pt>
                <c:pt idx="11148">
                  <c:v/>
                </c:pt>
                <c:pt idx="11149">
                  <c:v/>
                </c:pt>
                <c:pt idx="11150">
                  <c:v/>
                </c:pt>
                <c:pt idx="11151">
                  <c:v/>
                </c:pt>
                <c:pt idx="11152">
                  <c:v/>
                </c:pt>
                <c:pt idx="11153">
                  <c:v/>
                </c:pt>
                <c:pt idx="11154">
                  <c:v/>
                </c:pt>
                <c:pt idx="11155">
                  <c:v/>
                </c:pt>
                <c:pt idx="11156">
                  <c:v/>
                </c:pt>
                <c:pt idx="11157">
                  <c:v/>
                </c:pt>
                <c:pt idx="11158">
                  <c:v/>
                </c:pt>
                <c:pt idx="11159">
                  <c:v/>
                </c:pt>
                <c:pt idx="11160">
                  <c:v/>
                </c:pt>
                <c:pt idx="11161">
                  <c:v/>
                </c:pt>
                <c:pt idx="11162">
                  <c:v/>
                </c:pt>
                <c:pt idx="11163">
                  <c:v/>
                </c:pt>
                <c:pt idx="11164">
                  <c:v/>
                </c:pt>
                <c:pt idx="11165">
                  <c:v/>
                </c:pt>
                <c:pt idx="11166">
                  <c:v/>
                </c:pt>
                <c:pt idx="11167">
                  <c:v/>
                </c:pt>
                <c:pt idx="11168">
                  <c:v/>
                </c:pt>
                <c:pt idx="11169">
                  <c:v/>
                </c:pt>
                <c:pt idx="11170">
                  <c:v/>
                </c:pt>
                <c:pt idx="11171">
                  <c:v/>
                </c:pt>
                <c:pt idx="11172">
                  <c:v/>
                </c:pt>
                <c:pt idx="11173">
                  <c:v/>
                </c:pt>
                <c:pt idx="11174">
                  <c:v/>
                </c:pt>
                <c:pt idx="11175">
                  <c:v/>
                </c:pt>
                <c:pt idx="11176">
                  <c:v/>
                </c:pt>
                <c:pt idx="11177">
                  <c:v/>
                </c:pt>
                <c:pt idx="11178">
                  <c:v/>
                </c:pt>
                <c:pt idx="11179">
                  <c:v/>
                </c:pt>
                <c:pt idx="11180">
                  <c:v/>
                </c:pt>
                <c:pt idx="11181">
                  <c:v/>
                </c:pt>
                <c:pt idx="11182">
                  <c:v/>
                </c:pt>
                <c:pt idx="11183">
                  <c:v/>
                </c:pt>
                <c:pt idx="11184">
                  <c:v/>
                </c:pt>
                <c:pt idx="11185">
                  <c:v/>
                </c:pt>
                <c:pt idx="11186">
                  <c:v/>
                </c:pt>
                <c:pt idx="11187">
                  <c:v/>
                </c:pt>
                <c:pt idx="11188">
                  <c:v/>
                </c:pt>
                <c:pt idx="11189">
                  <c:v/>
                </c:pt>
                <c:pt idx="11190">
                  <c:v/>
                </c:pt>
                <c:pt idx="11191">
                  <c:v/>
                </c:pt>
                <c:pt idx="11192">
                  <c:v/>
                </c:pt>
                <c:pt idx="11193">
                  <c:v/>
                </c:pt>
                <c:pt idx="11194">
                  <c:v/>
                </c:pt>
                <c:pt idx="11195">
                  <c:v/>
                </c:pt>
                <c:pt idx="11196">
                  <c:v/>
                </c:pt>
                <c:pt idx="11197">
                  <c:v/>
                </c:pt>
                <c:pt idx="11198">
                  <c:v/>
                </c:pt>
                <c:pt idx="11199">
                  <c:v/>
                </c:pt>
                <c:pt idx="11200">
                  <c:v/>
                </c:pt>
                <c:pt idx="11201">
                  <c:v/>
                </c:pt>
                <c:pt idx="11202">
                  <c:v/>
                </c:pt>
                <c:pt idx="11203">
                  <c:v/>
                </c:pt>
                <c:pt idx="11204">
                  <c:v/>
                </c:pt>
                <c:pt idx="11205">
                  <c:v/>
                </c:pt>
                <c:pt idx="11206">
                  <c:v/>
                </c:pt>
                <c:pt idx="11207">
                  <c:v/>
                </c:pt>
                <c:pt idx="11208">
                  <c:v/>
                </c:pt>
                <c:pt idx="11209">
                  <c:v/>
                </c:pt>
                <c:pt idx="11210">
                  <c:v/>
                </c:pt>
                <c:pt idx="11211">
                  <c:v/>
                </c:pt>
                <c:pt idx="11212">
                  <c:v/>
                </c:pt>
                <c:pt idx="11213">
                  <c:v/>
                </c:pt>
                <c:pt idx="11214">
                  <c:v/>
                </c:pt>
                <c:pt idx="11215">
                  <c:v/>
                </c:pt>
                <c:pt idx="11216">
                  <c:v/>
                </c:pt>
                <c:pt idx="11217">
                  <c:v/>
                </c:pt>
                <c:pt idx="11218">
                  <c:v/>
                </c:pt>
                <c:pt idx="11219">
                  <c:v/>
                </c:pt>
                <c:pt idx="11220">
                  <c:v/>
                </c:pt>
                <c:pt idx="11221">
                  <c:v/>
                </c:pt>
                <c:pt idx="11222">
                  <c:v/>
                </c:pt>
                <c:pt idx="11223">
                  <c:v/>
                </c:pt>
                <c:pt idx="11224">
                  <c:v/>
                </c:pt>
                <c:pt idx="11225">
                  <c:v/>
                </c:pt>
                <c:pt idx="11226">
                  <c:v/>
                </c:pt>
                <c:pt idx="11227">
                  <c:v/>
                </c:pt>
                <c:pt idx="11228">
                  <c:v/>
                </c:pt>
                <c:pt idx="11229">
                  <c:v/>
                </c:pt>
                <c:pt idx="11230">
                  <c:v/>
                </c:pt>
                <c:pt idx="11231">
                  <c:v/>
                </c:pt>
                <c:pt idx="11232">
                  <c:v/>
                </c:pt>
                <c:pt idx="11233">
                  <c:v/>
                </c:pt>
                <c:pt idx="11234">
                  <c:v/>
                </c:pt>
                <c:pt idx="11235">
                  <c:v/>
                </c:pt>
                <c:pt idx="11236">
                  <c:v/>
                </c:pt>
                <c:pt idx="11237">
                  <c:v/>
                </c:pt>
                <c:pt idx="11238">
                  <c:v/>
                </c:pt>
                <c:pt idx="11239">
                  <c:v/>
                </c:pt>
                <c:pt idx="11240">
                  <c:v/>
                </c:pt>
                <c:pt idx="11241">
                  <c:v/>
                </c:pt>
                <c:pt idx="11242">
                  <c:v/>
                </c:pt>
                <c:pt idx="11243">
                  <c:v/>
                </c:pt>
                <c:pt idx="11244">
                  <c:v/>
                </c:pt>
                <c:pt idx="11245">
                  <c:v/>
                </c:pt>
                <c:pt idx="11246">
                  <c:v/>
                </c:pt>
                <c:pt idx="11247">
                  <c:v/>
                </c:pt>
                <c:pt idx="11248">
                  <c:v/>
                </c:pt>
                <c:pt idx="11249">
                  <c:v/>
                </c:pt>
                <c:pt idx="11250">
                  <c:v/>
                </c:pt>
                <c:pt idx="11251">
                  <c:v/>
                </c:pt>
                <c:pt idx="11252">
                  <c:v/>
                </c:pt>
                <c:pt idx="11253">
                  <c:v/>
                </c:pt>
                <c:pt idx="11254">
                  <c:v/>
                </c:pt>
                <c:pt idx="11255">
                  <c:v/>
                </c:pt>
                <c:pt idx="11256">
                  <c:v/>
                </c:pt>
                <c:pt idx="11257">
                  <c:v/>
                </c:pt>
                <c:pt idx="11258">
                  <c:v/>
                </c:pt>
                <c:pt idx="11259">
                  <c:v/>
                </c:pt>
                <c:pt idx="11260">
                  <c:v/>
                </c:pt>
                <c:pt idx="11261">
                  <c:v/>
                </c:pt>
                <c:pt idx="11262">
                  <c:v/>
                </c:pt>
                <c:pt idx="11263">
                  <c:v/>
                </c:pt>
                <c:pt idx="11264">
                  <c:v/>
                </c:pt>
                <c:pt idx="11265">
                  <c:v/>
                </c:pt>
                <c:pt idx="11266">
                  <c:v/>
                </c:pt>
                <c:pt idx="11267">
                  <c:v/>
                </c:pt>
                <c:pt idx="11268">
                  <c:v/>
                </c:pt>
                <c:pt idx="11269">
                  <c:v/>
                </c:pt>
                <c:pt idx="11270">
                  <c:v/>
                </c:pt>
                <c:pt idx="11271">
                  <c:v/>
                </c:pt>
                <c:pt idx="11272">
                  <c:v/>
                </c:pt>
                <c:pt idx="11273">
                  <c:v/>
                </c:pt>
                <c:pt idx="11274">
                  <c:v/>
                </c:pt>
                <c:pt idx="11275">
                  <c:v/>
                </c:pt>
                <c:pt idx="11276">
                  <c:v/>
                </c:pt>
                <c:pt idx="11277">
                  <c:v/>
                </c:pt>
                <c:pt idx="11278">
                  <c:v/>
                </c:pt>
                <c:pt idx="11279">
                  <c:v/>
                </c:pt>
                <c:pt idx="11280">
                  <c:v/>
                </c:pt>
                <c:pt idx="11281">
                  <c:v/>
                </c:pt>
                <c:pt idx="11282">
                  <c:v/>
                </c:pt>
                <c:pt idx="11283">
                  <c:v/>
                </c:pt>
                <c:pt idx="11284">
                  <c:v/>
                </c:pt>
                <c:pt idx="11285">
                  <c:v/>
                </c:pt>
                <c:pt idx="11286">
                  <c:v/>
                </c:pt>
                <c:pt idx="11287">
                  <c:v/>
                </c:pt>
                <c:pt idx="11288">
                  <c:v/>
                </c:pt>
                <c:pt idx="11289">
                  <c:v/>
                </c:pt>
                <c:pt idx="11290">
                  <c:v/>
                </c:pt>
                <c:pt idx="11291">
                  <c:v/>
                </c:pt>
                <c:pt idx="11292">
                  <c:v/>
                </c:pt>
                <c:pt idx="11293">
                  <c:v/>
                </c:pt>
                <c:pt idx="11294">
                  <c:v/>
                </c:pt>
                <c:pt idx="11295">
                  <c:v/>
                </c:pt>
                <c:pt idx="11296">
                  <c:v/>
                </c:pt>
                <c:pt idx="11297">
                  <c:v/>
                </c:pt>
                <c:pt idx="11298">
                  <c:v/>
                </c:pt>
                <c:pt idx="11299">
                  <c:v/>
                </c:pt>
                <c:pt idx="11300">
                  <c:v/>
                </c:pt>
                <c:pt idx="11301">
                  <c:v/>
                </c:pt>
                <c:pt idx="11302">
                  <c:v/>
                </c:pt>
                <c:pt idx="11303">
                  <c:v/>
                </c:pt>
                <c:pt idx="11304">
                  <c:v/>
                </c:pt>
                <c:pt idx="11305">
                  <c:v/>
                </c:pt>
                <c:pt idx="11306">
                  <c:v/>
                </c:pt>
                <c:pt idx="11307">
                  <c:v/>
                </c:pt>
                <c:pt idx="11308">
                  <c:v/>
                </c:pt>
                <c:pt idx="11309">
                  <c:v/>
                </c:pt>
                <c:pt idx="11310">
                  <c:v/>
                </c:pt>
                <c:pt idx="11311">
                  <c:v/>
                </c:pt>
                <c:pt idx="11312">
                  <c:v/>
                </c:pt>
                <c:pt idx="11313">
                  <c:v/>
                </c:pt>
                <c:pt idx="11314">
                  <c:v/>
                </c:pt>
                <c:pt idx="11315">
                  <c:v/>
                </c:pt>
                <c:pt idx="11316">
                  <c:v/>
                </c:pt>
                <c:pt idx="11317">
                  <c:v/>
                </c:pt>
                <c:pt idx="11318">
                  <c:v/>
                </c:pt>
                <c:pt idx="11319">
                  <c:v/>
                </c:pt>
                <c:pt idx="11320">
                  <c:v/>
                </c:pt>
                <c:pt idx="11321">
                  <c:v/>
                </c:pt>
                <c:pt idx="11322">
                  <c:v/>
                </c:pt>
                <c:pt idx="11323">
                  <c:v/>
                </c:pt>
                <c:pt idx="11324">
                  <c:v/>
                </c:pt>
                <c:pt idx="11325">
                  <c:v/>
                </c:pt>
                <c:pt idx="11326">
                  <c:v/>
                </c:pt>
                <c:pt idx="11327">
                  <c:v/>
                </c:pt>
                <c:pt idx="11328">
                  <c:v/>
                </c:pt>
                <c:pt idx="11329">
                  <c:v/>
                </c:pt>
                <c:pt idx="11330">
                  <c:v/>
                </c:pt>
                <c:pt idx="11331">
                  <c:v/>
                </c:pt>
                <c:pt idx="11332">
                  <c:v/>
                </c:pt>
                <c:pt idx="11333">
                  <c:v/>
                </c:pt>
                <c:pt idx="11334">
                  <c:v/>
                </c:pt>
                <c:pt idx="11335">
                  <c:v/>
                </c:pt>
                <c:pt idx="11336">
                  <c:v/>
                </c:pt>
                <c:pt idx="11337">
                  <c:v/>
                </c:pt>
                <c:pt idx="11338">
                  <c:v/>
                </c:pt>
                <c:pt idx="11339">
                  <c:v/>
                </c:pt>
                <c:pt idx="11340">
                  <c:v/>
                </c:pt>
                <c:pt idx="11341">
                  <c:v/>
                </c:pt>
                <c:pt idx="11342">
                  <c:v/>
                </c:pt>
                <c:pt idx="11343">
                  <c:v/>
                </c:pt>
                <c:pt idx="11344">
                  <c:v/>
                </c:pt>
                <c:pt idx="11345">
                  <c:v/>
                </c:pt>
                <c:pt idx="11346">
                  <c:v/>
                </c:pt>
                <c:pt idx="11347">
                  <c:v/>
                </c:pt>
                <c:pt idx="11348">
                  <c:v/>
                </c:pt>
                <c:pt idx="11349">
                  <c:v/>
                </c:pt>
                <c:pt idx="11350">
                  <c:v/>
                </c:pt>
                <c:pt idx="11351">
                  <c:v/>
                </c:pt>
                <c:pt idx="11352">
                  <c:v/>
                </c:pt>
                <c:pt idx="11353">
                  <c:v/>
                </c:pt>
                <c:pt idx="11354">
                  <c:v/>
                </c:pt>
                <c:pt idx="11355">
                  <c:v/>
                </c:pt>
                <c:pt idx="11356">
                  <c:v/>
                </c:pt>
                <c:pt idx="11357">
                  <c:v/>
                </c:pt>
                <c:pt idx="11358">
                  <c:v/>
                </c:pt>
                <c:pt idx="11359">
                  <c:v/>
                </c:pt>
                <c:pt idx="11360">
                  <c:v/>
                </c:pt>
                <c:pt idx="11361">
                  <c:v/>
                </c:pt>
                <c:pt idx="11362">
                  <c:v/>
                </c:pt>
                <c:pt idx="11363">
                  <c:v/>
                </c:pt>
                <c:pt idx="11364">
                  <c:v/>
                </c:pt>
                <c:pt idx="11365">
                  <c:v/>
                </c:pt>
                <c:pt idx="11366">
                  <c:v/>
                </c:pt>
                <c:pt idx="11367">
                  <c:v/>
                </c:pt>
                <c:pt idx="11368">
                  <c:v/>
                </c:pt>
                <c:pt idx="11369">
                  <c:v/>
                </c:pt>
                <c:pt idx="11370">
                  <c:v/>
                </c:pt>
                <c:pt idx="11371">
                  <c:v/>
                </c:pt>
                <c:pt idx="11372">
                  <c:v/>
                </c:pt>
                <c:pt idx="11373">
                  <c:v/>
                </c:pt>
                <c:pt idx="11374">
                  <c:v/>
                </c:pt>
                <c:pt idx="11375">
                  <c:v/>
                </c:pt>
                <c:pt idx="11376">
                  <c:v/>
                </c:pt>
                <c:pt idx="11377">
                  <c:v/>
                </c:pt>
                <c:pt idx="11378">
                  <c:v/>
                </c:pt>
                <c:pt idx="11379">
                  <c:v/>
                </c:pt>
                <c:pt idx="11380">
                  <c:v/>
                </c:pt>
                <c:pt idx="11381">
                  <c:v/>
                </c:pt>
                <c:pt idx="11382">
                  <c:v/>
                </c:pt>
                <c:pt idx="11383">
                  <c:v/>
                </c:pt>
                <c:pt idx="11384">
                  <c:v/>
                </c:pt>
                <c:pt idx="11385">
                  <c:v/>
                </c:pt>
                <c:pt idx="11386">
                  <c:v/>
                </c:pt>
                <c:pt idx="11387">
                  <c:v/>
                </c:pt>
                <c:pt idx="11388">
                  <c:v/>
                </c:pt>
                <c:pt idx="11389">
                  <c:v/>
                </c:pt>
                <c:pt idx="11390">
                  <c:v/>
                </c:pt>
                <c:pt idx="11391">
                  <c:v/>
                </c:pt>
                <c:pt idx="11392">
                  <c:v/>
                </c:pt>
                <c:pt idx="11393">
                  <c:v/>
                </c:pt>
                <c:pt idx="11394">
                  <c:v/>
                </c:pt>
                <c:pt idx="11395">
                  <c:v/>
                </c:pt>
                <c:pt idx="11396">
                  <c:v/>
                </c:pt>
                <c:pt idx="11397">
                  <c:v/>
                </c:pt>
                <c:pt idx="11398">
                  <c:v/>
                </c:pt>
                <c:pt idx="11399">
                  <c:v/>
                </c:pt>
                <c:pt idx="11400">
                  <c:v>67</c:v>
                </c:pt>
                <c:pt idx="11401">
                  <c:v>54</c:v>
                </c:pt>
                <c:pt idx="11402">
                  <c:v>104</c:v>
                </c:pt>
                <c:pt idx="11403">
                  <c:v>29</c:v>
                </c:pt>
                <c:pt idx="11404">
                  <c:v>62</c:v>
                </c:pt>
                <c:pt idx="11405">
                  <c:v>15</c:v>
                </c:pt>
                <c:pt idx="11406">
                  <c:v>4</c:v>
                </c:pt>
                <c:pt idx="11407">
                  <c:v>3</c:v>
                </c:pt>
                <c:pt idx="11408">
                  <c:v>3</c:v>
                </c:pt>
                <c:pt idx="11409">
                  <c:v>15</c:v>
                </c:pt>
                <c:pt idx="11410">
                  <c:v>15</c:v>
                </c:pt>
                <c:pt idx="11411">
                  <c:v>27</c:v>
                </c:pt>
                <c:pt idx="11412">
                  <c:v>3</c:v>
                </c:pt>
                <c:pt idx="11413">
                  <c:v>16</c:v>
                </c:pt>
                <c:pt idx="11414">
                  <c:v>10</c:v>
                </c:pt>
                <c:pt idx="11415">
                  <c:v>51</c:v>
                </c:pt>
                <c:pt idx="11416">
                  <c:v>4</c:v>
                </c:pt>
                <c:pt idx="11417">
                  <c:v>4</c:v>
                </c:pt>
                <c:pt idx="11418">
                  <c:v>36</c:v>
                </c:pt>
                <c:pt idx="11419">
                  <c:v>59</c:v>
                </c:pt>
                <c:pt idx="11420">
                  <c:v>5</c:v>
                </c:pt>
                <c:pt idx="11421">
                  <c:v>66</c:v>
                </c:pt>
                <c:pt idx="11422">
                  <c:v>34</c:v>
                </c:pt>
                <c:pt idx="11423">
                  <c:v>4</c:v>
                </c:pt>
                <c:pt idx="11424">
                  <c:v>25</c:v>
                </c:pt>
                <c:pt idx="11425">
                  <c:v>56</c:v>
                </c:pt>
                <c:pt idx="11426">
                  <c:v>85</c:v>
                </c:pt>
                <c:pt idx="11427">
                  <c:v>48</c:v>
                </c:pt>
                <c:pt idx="11428">
                  <c:v>21</c:v>
                </c:pt>
                <c:pt idx="11429">
                  <c:v>56</c:v>
                </c:pt>
                <c:pt idx="11430">
                  <c:v>2</c:v>
                </c:pt>
                <c:pt idx="11431">
                  <c:v>640</c:v>
                </c:pt>
                <c:pt idx="11432">
                  <c:v>410</c:v>
                </c:pt>
                <c:pt idx="11433">
                  <c:v>6</c:v>
                </c:pt>
                <c:pt idx="11434">
                  <c:v>62</c:v>
                </c:pt>
                <c:pt idx="11435">
                  <c:v>59</c:v>
                </c:pt>
                <c:pt idx="11436">
                  <c:v>23</c:v>
                </c:pt>
                <c:pt idx="11437">
                  <c:v>24</c:v>
                </c:pt>
                <c:pt idx="11438">
                  <c:v>15</c:v>
                </c:pt>
                <c:pt idx="11439">
                  <c:v>15</c:v>
                </c:pt>
                <c:pt idx="11440">
                  <c:v>11</c:v>
                </c:pt>
                <c:pt idx="11441">
                  <c:v>59</c:v>
                </c:pt>
                <c:pt idx="11442">
                  <c:v>11</c:v>
                </c:pt>
                <c:pt idx="11443">
                  <c:v>53</c:v>
                </c:pt>
                <c:pt idx="11444">
                  <c:v>46</c:v>
                </c:pt>
                <c:pt idx="11445">
                  <c:v>52</c:v>
                </c:pt>
                <c:pt idx="11446">
                  <c:v>10</c:v>
                </c:pt>
                <c:pt idx="11447">
                  <c:v>11</c:v>
                </c:pt>
                <c:pt idx="11448">
                  <c:v>7</c:v>
                </c:pt>
                <c:pt idx="11449">
                  <c:v>30</c:v>
                </c:pt>
                <c:pt idx="11450">
                  <c:v>810</c:v>
                </c:pt>
                <c:pt idx="11451">
                  <c:v>57</c:v>
                </c:pt>
                <c:pt idx="11452">
                  <c:v>890</c:v>
                </c:pt>
                <c:pt idx="11453">
                  <c:v>14</c:v>
                </c:pt>
                <c:pt idx="11454">
                  <c:v>16</c:v>
                </c:pt>
                <c:pt idx="11455">
                  <c:v>15</c:v>
                </c:pt>
                <c:pt idx="11456">
                  <c:v>46</c:v>
                </c:pt>
                <c:pt idx="11457">
                  <c:v>47</c:v>
                </c:pt>
                <c:pt idx="11458">
                  <c:v>33</c:v>
                </c:pt>
                <c:pt idx="11459">
                  <c:v>5</c:v>
                </c:pt>
                <c:pt idx="11460">
                  <c:v>14</c:v>
                </c:pt>
                <c:pt idx="11461">
                  <c:v>10</c:v>
                </c:pt>
                <c:pt idx="11462">
                  <c:v>58</c:v>
                </c:pt>
                <c:pt idx="11463">
                  <c:v>590</c:v>
                </c:pt>
                <c:pt idx="11464">
                  <c:v>15</c:v>
                </c:pt>
                <c:pt idx="11465">
                  <c:v>27</c:v>
                </c:pt>
                <c:pt idx="11466">
                  <c:v>41</c:v>
                </c:pt>
                <c:pt idx="11467">
                  <c:v>51</c:v>
                </c:pt>
                <c:pt idx="11468">
                  <c:v>37</c:v>
                </c:pt>
                <c:pt idx="11469">
                  <c:v>27</c:v>
                </c:pt>
                <c:pt idx="11470">
                  <c:v>77</c:v>
                </c:pt>
                <c:pt idx="11471">
                  <c:v>9</c:v>
                </c:pt>
                <c:pt idx="11472">
                  <c:v>49</c:v>
                </c:pt>
                <c:pt idx="11473">
                  <c:v>12</c:v>
                </c:pt>
                <c:pt idx="11474">
                  <c:v>10</c:v>
                </c:pt>
                <c:pt idx="11475">
                  <c:v>1</c:v>
                </c:pt>
                <c:pt idx="11476">
                  <c:v>15</c:v>
                </c:pt>
                <c:pt idx="11477">
                  <c:v>2</c:v>
                </c:pt>
                <c:pt idx="11478">
                  <c:v>13</c:v>
                </c:pt>
                <c:pt idx="11479">
                  <c:v>780</c:v>
                </c:pt>
                <c:pt idx="11480">
                  <c:v>34</c:v>
                </c:pt>
                <c:pt idx="11481">
                  <c:v>10</c:v>
                </c:pt>
                <c:pt idx="11482">
                  <c:v>42</c:v>
                </c:pt>
                <c:pt idx="11483">
                  <c:v>4</c:v>
                </c:pt>
                <c:pt idx="11484">
                  <c:v>80</c:v>
                </c:pt>
                <c:pt idx="11485">
                  <c:v>1</c:v>
                </c:pt>
                <c:pt idx="11486">
                  <c:v>2</c:v>
                </c:pt>
                <c:pt idx="11487">
                  <c:v>24</c:v>
                </c:pt>
                <c:pt idx="11488">
                  <c:v>24</c:v>
                </c:pt>
                <c:pt idx="11489">
                  <c:v>17</c:v>
                </c:pt>
                <c:pt idx="11490">
                  <c:v>2</c:v>
                </c:pt>
                <c:pt idx="11491">
                  <c:v>1</c:v>
                </c:pt>
                <c:pt idx="11492">
                  <c:v>0</c:v>
                </c:pt>
                <c:pt idx="11493">
                  <c:v>37</c:v>
                </c:pt>
                <c:pt idx="11494">
                  <c:v>1</c:v>
                </c:pt>
                <c:pt idx="11495">
                  <c:v>49</c:v>
                </c:pt>
                <c:pt idx="11496">
                  <c:v>76</c:v>
                </c:pt>
                <c:pt idx="11497">
                  <c:v>620</c:v>
                </c:pt>
                <c:pt idx="11498">
                  <c:v>23</c:v>
                </c:pt>
                <c:pt idx="11499">
                  <c:v>11</c:v>
                </c:pt>
                <c:pt idx="11500">
                  <c:v>41</c:v>
                </c:pt>
                <c:pt idx="11501">
                  <c:v>41</c:v>
                </c:pt>
                <c:pt idx="11502">
                  <c:v>2</c:v>
                </c:pt>
                <c:pt idx="11503">
                  <c:v>21</c:v>
                </c:pt>
                <c:pt idx="11504">
                  <c:v>630</c:v>
                </c:pt>
                <c:pt idx="11505">
                  <c:v>5</c:v>
                </c:pt>
                <c:pt idx="11506">
                  <c:v/>
                </c:pt>
                <c:pt idx="11507">
                  <c:v>43</c:v>
                </c:pt>
                <c:pt idx="11508">
                  <c:v>66</c:v>
                </c:pt>
                <c:pt idx="11509">
                  <c:v>31</c:v>
                </c:pt>
                <c:pt idx="11510">
                  <c:v>10</c:v>
                </c:pt>
                <c:pt idx="11511">
                  <c:v>39</c:v>
                </c:pt>
                <c:pt idx="11512">
                  <c:v>10</c:v>
                </c:pt>
                <c:pt idx="11513">
                  <c:v>35</c:v>
                </c:pt>
                <c:pt idx="11514">
                  <c:v>40</c:v>
                </c:pt>
                <c:pt idx="11515">
                  <c:v>18</c:v>
                </c:pt>
                <c:pt idx="11516">
                  <c:v>14</c:v>
                </c:pt>
                <c:pt idx="11517">
                  <c:v>27</c:v>
                </c:pt>
                <c:pt idx="11518">
                  <c:v/>
                </c:pt>
                <c:pt idx="11519">
                  <c:v>7</c:v>
                </c:pt>
                <c:pt idx="11520">
                  <c:v/>
                </c:pt>
                <c:pt idx="11521">
                  <c:v>23</c:v>
                </c:pt>
                <c:pt idx="11522">
                  <c:v>510</c:v>
                </c:pt>
                <c:pt idx="11523">
                  <c:v>560</c:v>
                </c:pt>
                <c:pt idx="11524">
                  <c:v>42</c:v>
                </c:pt>
                <c:pt idx="11525">
                  <c:v>36</c:v>
                </c:pt>
                <c:pt idx="11526">
                  <c:v>21</c:v>
                </c:pt>
                <c:pt idx="11527">
                  <c:v>37</c:v>
                </c:pt>
                <c:pt idx="11528">
                  <c:v>3</c:v>
                </c:pt>
                <c:pt idx="11529">
                  <c:v>9</c:v>
                </c:pt>
                <c:pt idx="11530">
                  <c:v>40</c:v>
                </c:pt>
                <c:pt idx="11531">
                  <c:v>3</c:v>
                </c:pt>
                <c:pt idx="11532">
                  <c:v>33</c:v>
                </c:pt>
                <c:pt idx="11533">
                  <c:v/>
                </c:pt>
                <c:pt idx="11534">
                  <c:v>66</c:v>
                </c:pt>
                <c:pt idx="11535">
                  <c:v>9</c:v>
                </c:pt>
                <c:pt idx="11536">
                  <c:v>40</c:v>
                </c:pt>
                <c:pt idx="11537">
                  <c:v>21</c:v>
                </c:pt>
                <c:pt idx="11538">
                  <c:v>11</c:v>
                </c:pt>
                <c:pt idx="11539">
                  <c:v>17</c:v>
                </c:pt>
                <c:pt idx="11540">
                  <c:v/>
                </c:pt>
                <c:pt idx="11541">
                  <c:v/>
                </c:pt>
                <c:pt idx="11542">
                  <c:v/>
                </c:pt>
                <c:pt idx="11543">
                  <c:v/>
                </c:pt>
                <c:pt idx="11544">
                  <c:v/>
                </c:pt>
                <c:pt idx="11545">
                  <c:v/>
                </c:pt>
                <c:pt idx="11546">
                  <c:v/>
                </c:pt>
                <c:pt idx="11547">
                  <c:v/>
                </c:pt>
                <c:pt idx="11548">
                  <c:v/>
                </c:pt>
                <c:pt idx="11549">
                  <c:v/>
                </c:pt>
                <c:pt idx="11550">
                  <c:v/>
                </c:pt>
                <c:pt idx="11551">
                  <c:v/>
                </c:pt>
                <c:pt idx="11552">
                  <c:v/>
                </c:pt>
                <c:pt idx="11553">
                  <c:v/>
                </c:pt>
                <c:pt idx="11554">
                  <c:v/>
                </c:pt>
                <c:pt idx="11555">
                  <c:v/>
                </c:pt>
                <c:pt idx="11556">
                  <c:v/>
                </c:pt>
                <c:pt idx="11557">
                  <c:v/>
                </c:pt>
                <c:pt idx="11558">
                  <c:v/>
                </c:pt>
                <c:pt idx="11559">
                  <c:v/>
                </c:pt>
                <c:pt idx="11560">
                  <c:v/>
                </c:pt>
                <c:pt idx="11561">
                  <c:v/>
                </c:pt>
                <c:pt idx="11562">
                  <c:v/>
                </c:pt>
                <c:pt idx="11563">
                  <c:v/>
                </c:pt>
                <c:pt idx="11564">
                  <c:v/>
                </c:pt>
                <c:pt idx="11565">
                  <c:v/>
                </c:pt>
                <c:pt idx="11566">
                  <c:v/>
                </c:pt>
                <c:pt idx="11567">
                  <c:v/>
                </c:pt>
                <c:pt idx="11568">
                  <c:v/>
                </c:pt>
                <c:pt idx="11569">
                  <c:v/>
                </c:pt>
                <c:pt idx="11570">
                  <c:v/>
                </c:pt>
                <c:pt idx="11571">
                  <c:v/>
                </c:pt>
                <c:pt idx="11572">
                  <c:v/>
                </c:pt>
                <c:pt idx="11573">
                  <c:v/>
                </c:pt>
                <c:pt idx="11574">
                  <c:v/>
                </c:pt>
                <c:pt idx="11575">
                  <c:v/>
                </c:pt>
                <c:pt idx="11576">
                  <c:v/>
                </c:pt>
                <c:pt idx="11577">
                  <c:v/>
                </c:pt>
                <c:pt idx="11578">
                  <c:v/>
                </c:pt>
                <c:pt idx="11579">
                  <c:v/>
                </c:pt>
                <c:pt idx="11580">
                  <c:v/>
                </c:pt>
                <c:pt idx="11581">
                  <c:v/>
                </c:pt>
                <c:pt idx="11582">
                  <c:v/>
                </c:pt>
                <c:pt idx="11583">
                  <c:v/>
                </c:pt>
                <c:pt idx="11584">
                  <c:v/>
                </c:pt>
                <c:pt idx="11585">
                  <c:v/>
                </c:pt>
                <c:pt idx="11586">
                  <c:v/>
                </c:pt>
                <c:pt idx="11587">
                  <c:v/>
                </c:pt>
                <c:pt idx="11588">
                  <c:v/>
                </c:pt>
                <c:pt idx="11589">
                  <c:v/>
                </c:pt>
                <c:pt idx="11590">
                  <c:v/>
                </c:pt>
                <c:pt idx="11591">
                  <c:v/>
                </c:pt>
                <c:pt idx="11592">
                  <c:v/>
                </c:pt>
                <c:pt idx="11593">
                  <c:v/>
                </c:pt>
                <c:pt idx="11594">
                  <c:v/>
                </c:pt>
                <c:pt idx="11595">
                  <c:v/>
                </c:pt>
                <c:pt idx="11596">
                  <c:v/>
                </c:pt>
                <c:pt idx="11597">
                  <c:v/>
                </c:pt>
                <c:pt idx="11598">
                  <c:v/>
                </c:pt>
                <c:pt idx="11599">
                  <c:v/>
                </c:pt>
                <c:pt idx="11600">
                  <c:v/>
                </c:pt>
                <c:pt idx="11601">
                  <c:v/>
                </c:pt>
                <c:pt idx="11602">
                  <c:v/>
                </c:pt>
                <c:pt idx="11603">
                  <c:v/>
                </c:pt>
                <c:pt idx="11604">
                  <c:v/>
                </c:pt>
                <c:pt idx="11605">
                  <c:v/>
                </c:pt>
                <c:pt idx="11606">
                  <c:v/>
                </c:pt>
                <c:pt idx="11607">
                  <c:v/>
                </c:pt>
                <c:pt idx="11608">
                  <c:v/>
                </c:pt>
                <c:pt idx="11609">
                  <c:v/>
                </c:pt>
                <c:pt idx="11610">
                  <c:v/>
                </c:pt>
                <c:pt idx="11611">
                  <c:v/>
                </c:pt>
                <c:pt idx="11612">
                  <c:v/>
                </c:pt>
                <c:pt idx="11613">
                  <c:v/>
                </c:pt>
                <c:pt idx="11614">
                  <c:v/>
                </c:pt>
                <c:pt idx="11615">
                  <c:v/>
                </c:pt>
                <c:pt idx="11616">
                  <c:v/>
                </c:pt>
                <c:pt idx="11617">
                  <c:v/>
                </c:pt>
                <c:pt idx="11618">
                  <c:v/>
                </c:pt>
                <c:pt idx="11619">
                  <c:v/>
                </c:pt>
                <c:pt idx="11620">
                  <c:v/>
                </c:pt>
                <c:pt idx="11621">
                  <c:v/>
                </c:pt>
                <c:pt idx="11622">
                  <c:v/>
                </c:pt>
                <c:pt idx="11623">
                  <c:v/>
                </c:pt>
                <c:pt idx="11624">
                  <c:v/>
                </c:pt>
                <c:pt idx="11625">
                  <c:v/>
                </c:pt>
                <c:pt idx="11626">
                  <c:v/>
                </c:pt>
                <c:pt idx="11627">
                  <c:v/>
                </c:pt>
                <c:pt idx="11628">
                  <c:v/>
                </c:pt>
                <c:pt idx="11629">
                  <c:v/>
                </c:pt>
                <c:pt idx="11630">
                  <c:v/>
                </c:pt>
                <c:pt idx="11631">
                  <c:v/>
                </c:pt>
                <c:pt idx="11632">
                  <c:v/>
                </c:pt>
                <c:pt idx="11633">
                  <c:v/>
                </c:pt>
                <c:pt idx="11634">
                  <c:v/>
                </c:pt>
                <c:pt idx="11635">
                  <c:v/>
                </c:pt>
                <c:pt idx="11636">
                  <c:v/>
                </c:pt>
                <c:pt idx="11637">
                  <c:v/>
                </c:pt>
                <c:pt idx="11638">
                  <c:v/>
                </c:pt>
                <c:pt idx="11639">
                  <c:v/>
                </c:pt>
                <c:pt idx="11640">
                  <c:v/>
                </c:pt>
                <c:pt idx="11641">
                  <c:v/>
                </c:pt>
                <c:pt idx="11642">
                  <c:v/>
                </c:pt>
                <c:pt idx="11643">
                  <c:v/>
                </c:pt>
                <c:pt idx="11644">
                  <c:v/>
                </c:pt>
                <c:pt idx="11645">
                  <c:v/>
                </c:pt>
                <c:pt idx="11646">
                  <c:v/>
                </c:pt>
                <c:pt idx="11647">
                  <c:v/>
                </c:pt>
                <c:pt idx="11648">
                  <c:v/>
                </c:pt>
                <c:pt idx="11649">
                  <c:v/>
                </c:pt>
                <c:pt idx="11650">
                  <c:v/>
                </c:pt>
                <c:pt idx="11651">
                  <c:v/>
                </c:pt>
                <c:pt idx="11652">
                  <c:v/>
                </c:pt>
                <c:pt idx="11653">
                  <c:v/>
                </c:pt>
                <c:pt idx="11654">
                  <c:v/>
                </c:pt>
                <c:pt idx="11655">
                  <c:v/>
                </c:pt>
                <c:pt idx="11656">
                  <c:v/>
                </c:pt>
                <c:pt idx="11657">
                  <c:v/>
                </c:pt>
                <c:pt idx="11658">
                  <c:v/>
                </c:pt>
                <c:pt idx="11659">
                  <c:v/>
                </c:pt>
                <c:pt idx="11660">
                  <c:v/>
                </c:pt>
                <c:pt idx="11661">
                  <c:v/>
                </c:pt>
                <c:pt idx="11662">
                  <c:v/>
                </c:pt>
                <c:pt idx="11663">
                  <c:v/>
                </c:pt>
                <c:pt idx="11664">
                  <c:v/>
                </c:pt>
                <c:pt idx="11665">
                  <c:v/>
                </c:pt>
                <c:pt idx="11666">
                  <c:v/>
                </c:pt>
                <c:pt idx="11667">
                  <c:v/>
                </c:pt>
                <c:pt idx="11668">
                  <c:v/>
                </c:pt>
                <c:pt idx="11669">
                  <c:v/>
                </c:pt>
                <c:pt idx="11670">
                  <c:v/>
                </c:pt>
                <c:pt idx="11671">
                  <c:v/>
                </c:pt>
                <c:pt idx="11672">
                  <c:v/>
                </c:pt>
                <c:pt idx="11673">
                  <c:v/>
                </c:pt>
                <c:pt idx="11674">
                  <c:v/>
                </c:pt>
                <c:pt idx="11675">
                  <c:v/>
                </c:pt>
                <c:pt idx="11676">
                  <c:v/>
                </c:pt>
                <c:pt idx="11677">
                  <c:v/>
                </c:pt>
                <c:pt idx="11678">
                  <c:v/>
                </c:pt>
                <c:pt idx="11679">
                  <c:v/>
                </c:pt>
                <c:pt idx="11680">
                  <c:v/>
                </c:pt>
                <c:pt idx="11681">
                  <c:v/>
                </c:pt>
                <c:pt idx="11682">
                  <c:v/>
                </c:pt>
                <c:pt idx="11683">
                  <c:v/>
                </c:pt>
                <c:pt idx="11684">
                  <c:v/>
                </c:pt>
                <c:pt idx="11685">
                  <c:v/>
                </c:pt>
                <c:pt idx="11686">
                  <c:v/>
                </c:pt>
                <c:pt idx="11687">
                  <c:v/>
                </c:pt>
                <c:pt idx="11688">
                  <c:v/>
                </c:pt>
                <c:pt idx="11689">
                  <c:v/>
                </c:pt>
                <c:pt idx="11690">
                  <c:v/>
                </c:pt>
                <c:pt idx="11691">
                  <c:v/>
                </c:pt>
                <c:pt idx="11692">
                  <c:v/>
                </c:pt>
                <c:pt idx="11693">
                  <c:v/>
                </c:pt>
                <c:pt idx="11694">
                  <c:v/>
                </c:pt>
                <c:pt idx="11695">
                  <c:v/>
                </c:pt>
                <c:pt idx="11696">
                  <c:v/>
                </c:pt>
                <c:pt idx="11697">
                  <c:v/>
                </c:pt>
                <c:pt idx="11698">
                  <c:v/>
                </c:pt>
                <c:pt idx="11699">
                  <c:v/>
                </c:pt>
                <c:pt idx="11700">
                  <c:v/>
                </c:pt>
                <c:pt idx="11701">
                  <c:v/>
                </c:pt>
                <c:pt idx="11702">
                  <c:v/>
                </c:pt>
                <c:pt idx="11703">
                  <c:v/>
                </c:pt>
                <c:pt idx="11704">
                  <c:v/>
                </c:pt>
                <c:pt idx="11705">
                  <c:v/>
                </c:pt>
                <c:pt idx="11706">
                  <c:v/>
                </c:pt>
                <c:pt idx="11707">
                  <c:v/>
                </c:pt>
                <c:pt idx="11708">
                  <c:v/>
                </c:pt>
                <c:pt idx="11709">
                  <c:v/>
                </c:pt>
                <c:pt idx="11710">
                  <c:v/>
                </c:pt>
                <c:pt idx="11711">
                  <c:v/>
                </c:pt>
                <c:pt idx="11712">
                  <c:v/>
                </c:pt>
                <c:pt idx="11713">
                  <c:v/>
                </c:pt>
                <c:pt idx="11714">
                  <c:v/>
                </c:pt>
                <c:pt idx="11715">
                  <c:v/>
                </c:pt>
                <c:pt idx="11716">
                  <c:v/>
                </c:pt>
                <c:pt idx="11717">
                  <c:v/>
                </c:pt>
                <c:pt idx="11718">
                  <c:v/>
                </c:pt>
                <c:pt idx="11719">
                  <c:v/>
                </c:pt>
                <c:pt idx="11720">
                  <c:v/>
                </c:pt>
                <c:pt idx="11721">
                  <c:v/>
                </c:pt>
                <c:pt idx="11722">
                  <c:v/>
                </c:pt>
                <c:pt idx="11723">
                  <c:v/>
                </c:pt>
                <c:pt idx="11724">
                  <c:v/>
                </c:pt>
                <c:pt idx="11725">
                  <c:v/>
                </c:pt>
                <c:pt idx="11726">
                  <c:v/>
                </c:pt>
                <c:pt idx="11727">
                  <c:v/>
                </c:pt>
                <c:pt idx="11728">
                  <c:v/>
                </c:pt>
                <c:pt idx="11729">
                  <c:v/>
                </c:pt>
                <c:pt idx="11730">
                  <c:v/>
                </c:pt>
                <c:pt idx="11731">
                  <c:v/>
                </c:pt>
                <c:pt idx="11732">
                  <c:v/>
                </c:pt>
                <c:pt idx="11733">
                  <c:v/>
                </c:pt>
                <c:pt idx="11734">
                  <c:v/>
                </c:pt>
                <c:pt idx="11735">
                  <c:v/>
                </c:pt>
                <c:pt idx="11736">
                  <c:v/>
                </c:pt>
                <c:pt idx="11737">
                  <c:v/>
                </c:pt>
                <c:pt idx="11738">
                  <c:v/>
                </c:pt>
                <c:pt idx="11739">
                  <c:v/>
                </c:pt>
                <c:pt idx="11740">
                  <c:v/>
                </c:pt>
                <c:pt idx="11741">
                  <c:v/>
                </c:pt>
                <c:pt idx="11742">
                  <c:v/>
                </c:pt>
                <c:pt idx="11743">
                  <c:v/>
                </c:pt>
                <c:pt idx="11744">
                  <c:v/>
                </c:pt>
                <c:pt idx="11745">
                  <c:v/>
                </c:pt>
                <c:pt idx="11746">
                  <c:v/>
                </c:pt>
                <c:pt idx="11747">
                  <c:v/>
                </c:pt>
                <c:pt idx="11748">
                  <c:v/>
                </c:pt>
                <c:pt idx="11749">
                  <c:v/>
                </c:pt>
                <c:pt idx="11750">
                  <c:v/>
                </c:pt>
                <c:pt idx="11751">
                  <c:v/>
                </c:pt>
                <c:pt idx="11752">
                  <c:v/>
                </c:pt>
                <c:pt idx="11753">
                  <c:v/>
                </c:pt>
                <c:pt idx="11754">
                  <c:v/>
                </c:pt>
                <c:pt idx="11755">
                  <c:v/>
                </c:pt>
                <c:pt idx="11756">
                  <c:v/>
                </c:pt>
                <c:pt idx="11757">
                  <c:v/>
                </c:pt>
                <c:pt idx="11758">
                  <c:v/>
                </c:pt>
                <c:pt idx="11759">
                  <c:v/>
                </c:pt>
                <c:pt idx="11760">
                  <c:v/>
                </c:pt>
                <c:pt idx="11761">
                  <c:v/>
                </c:pt>
                <c:pt idx="11762">
                  <c:v/>
                </c:pt>
                <c:pt idx="11763">
                  <c:v/>
                </c:pt>
                <c:pt idx="11764">
                  <c:v/>
                </c:pt>
                <c:pt idx="11765">
                  <c:v/>
                </c:pt>
                <c:pt idx="11766">
                  <c:v/>
                </c:pt>
                <c:pt idx="11767">
                  <c:v/>
                </c:pt>
                <c:pt idx="11768">
                  <c:v/>
                </c:pt>
                <c:pt idx="11769">
                  <c:v/>
                </c:pt>
                <c:pt idx="11770">
                  <c:v/>
                </c:pt>
                <c:pt idx="11771">
                  <c:v/>
                </c:pt>
                <c:pt idx="11772">
                  <c:v/>
                </c:pt>
                <c:pt idx="11773">
                  <c:v/>
                </c:pt>
                <c:pt idx="11774">
                  <c:v/>
                </c:pt>
                <c:pt idx="11775">
                  <c:v/>
                </c:pt>
                <c:pt idx="11776">
                  <c:v/>
                </c:pt>
                <c:pt idx="11777">
                  <c:v/>
                </c:pt>
                <c:pt idx="11778">
                  <c:v/>
                </c:pt>
                <c:pt idx="11779">
                  <c:v/>
                </c:pt>
                <c:pt idx="11780">
                  <c:v/>
                </c:pt>
                <c:pt idx="11781">
                  <c:v/>
                </c:pt>
                <c:pt idx="11782">
                  <c:v/>
                </c:pt>
                <c:pt idx="11783">
                  <c:v/>
                </c:pt>
                <c:pt idx="11784">
                  <c:v/>
                </c:pt>
                <c:pt idx="11785">
                  <c:v/>
                </c:pt>
                <c:pt idx="11786">
                  <c:v/>
                </c:pt>
                <c:pt idx="11787">
                  <c:v/>
                </c:pt>
                <c:pt idx="11788">
                  <c:v/>
                </c:pt>
                <c:pt idx="11789">
                  <c:v/>
                </c:pt>
                <c:pt idx="11790">
                  <c:v/>
                </c:pt>
                <c:pt idx="11791">
                  <c:v/>
                </c:pt>
                <c:pt idx="11792">
                  <c:v/>
                </c:pt>
                <c:pt idx="11793">
                  <c:v/>
                </c:pt>
                <c:pt idx="11794">
                  <c:v/>
                </c:pt>
                <c:pt idx="11795">
                  <c:v/>
                </c:pt>
                <c:pt idx="11796">
                  <c:v/>
                </c:pt>
                <c:pt idx="11797">
                  <c:v/>
                </c:pt>
                <c:pt idx="11798">
                  <c:v/>
                </c:pt>
                <c:pt idx="11799">
                  <c:v/>
                </c:pt>
                <c:pt idx="11800">
                  <c:v/>
                </c:pt>
                <c:pt idx="11801">
                  <c:v/>
                </c:pt>
                <c:pt idx="11802">
                  <c:v/>
                </c:pt>
                <c:pt idx="11803">
                  <c:v/>
                </c:pt>
                <c:pt idx="11804">
                  <c:v/>
                </c:pt>
                <c:pt idx="11805">
                  <c:v/>
                </c:pt>
                <c:pt idx="11806">
                  <c:v/>
                </c:pt>
                <c:pt idx="11807">
                  <c:v/>
                </c:pt>
                <c:pt idx="11808">
                  <c:v/>
                </c:pt>
                <c:pt idx="11809">
                  <c:v/>
                </c:pt>
                <c:pt idx="11810">
                  <c:v/>
                </c:pt>
                <c:pt idx="11811">
                  <c:v/>
                </c:pt>
                <c:pt idx="11812">
                  <c:v/>
                </c:pt>
                <c:pt idx="11813">
                  <c:v/>
                </c:pt>
                <c:pt idx="11814">
                  <c:v/>
                </c:pt>
                <c:pt idx="11815">
                  <c:v/>
                </c:pt>
                <c:pt idx="11816">
                  <c:v/>
                </c:pt>
                <c:pt idx="11817">
                  <c:v/>
                </c:pt>
                <c:pt idx="11818">
                  <c:v/>
                </c:pt>
                <c:pt idx="11819">
                  <c:v/>
                </c:pt>
                <c:pt idx="11820">
                  <c:v/>
                </c:pt>
                <c:pt idx="11821">
                  <c:v/>
                </c:pt>
                <c:pt idx="11822">
                  <c:v/>
                </c:pt>
                <c:pt idx="11823">
                  <c:v/>
                </c:pt>
                <c:pt idx="11824">
                  <c:v/>
                </c:pt>
                <c:pt idx="11825">
                  <c:v/>
                </c:pt>
                <c:pt idx="11826">
                  <c:v/>
                </c:pt>
                <c:pt idx="11827">
                  <c:v/>
                </c:pt>
                <c:pt idx="11828">
                  <c:v/>
                </c:pt>
                <c:pt idx="11829">
                  <c:v/>
                </c:pt>
                <c:pt idx="11830">
                  <c:v/>
                </c:pt>
                <c:pt idx="11831">
                  <c:v/>
                </c:pt>
                <c:pt idx="11832">
                  <c:v/>
                </c:pt>
                <c:pt idx="11833">
                  <c:v/>
                </c:pt>
                <c:pt idx="11834">
                  <c:v/>
                </c:pt>
                <c:pt idx="11835">
                  <c:v/>
                </c:pt>
                <c:pt idx="11836">
                  <c:v/>
                </c:pt>
                <c:pt idx="11837">
                  <c:v/>
                </c:pt>
                <c:pt idx="11838">
                  <c:v/>
                </c:pt>
                <c:pt idx="11839">
                  <c:v/>
                </c:pt>
                <c:pt idx="11840">
                  <c:v/>
                </c:pt>
                <c:pt idx="11841">
                  <c:v/>
                </c:pt>
                <c:pt idx="11842">
                  <c:v/>
                </c:pt>
                <c:pt idx="11843">
                  <c:v/>
                </c:pt>
                <c:pt idx="11844">
                  <c:v/>
                </c:pt>
                <c:pt idx="11845">
                  <c:v/>
                </c:pt>
                <c:pt idx="11846">
                  <c:v/>
                </c:pt>
                <c:pt idx="11847">
                  <c:v/>
                </c:pt>
                <c:pt idx="11848">
                  <c:v/>
                </c:pt>
                <c:pt idx="11849">
                  <c:v/>
                </c:pt>
                <c:pt idx="11850">
                  <c:v/>
                </c:pt>
                <c:pt idx="11851">
                  <c:v/>
                </c:pt>
                <c:pt idx="11852">
                  <c:v/>
                </c:pt>
                <c:pt idx="11853">
                  <c:v/>
                </c:pt>
                <c:pt idx="11854">
                  <c:v/>
                </c:pt>
                <c:pt idx="11855">
                  <c:v/>
                </c:pt>
                <c:pt idx="11856">
                  <c:v/>
                </c:pt>
                <c:pt idx="11857">
                  <c:v/>
                </c:pt>
                <c:pt idx="11858">
                  <c:v/>
                </c:pt>
                <c:pt idx="11859">
                  <c:v/>
                </c:pt>
                <c:pt idx="11860">
                  <c:v/>
                </c:pt>
                <c:pt idx="11861">
                  <c:v/>
                </c:pt>
                <c:pt idx="11862">
                  <c:v/>
                </c:pt>
                <c:pt idx="11863">
                  <c:v/>
                </c:pt>
                <c:pt idx="11864">
                  <c:v/>
                </c:pt>
                <c:pt idx="11865">
                  <c:v/>
                </c:pt>
                <c:pt idx="11866">
                  <c:v/>
                </c:pt>
                <c:pt idx="11867">
                  <c:v/>
                </c:pt>
                <c:pt idx="11868">
                  <c:v/>
                </c:pt>
                <c:pt idx="11869">
                  <c:v/>
                </c:pt>
                <c:pt idx="11870">
                  <c:v/>
                </c:pt>
                <c:pt idx="11871">
                  <c:v/>
                </c:pt>
                <c:pt idx="11872">
                  <c:v/>
                </c:pt>
                <c:pt idx="11873">
                  <c:v/>
                </c:pt>
                <c:pt idx="11874">
                  <c:v/>
                </c:pt>
                <c:pt idx="11875">
                  <c:v/>
                </c:pt>
                <c:pt idx="11876">
                  <c:v/>
                </c:pt>
                <c:pt idx="11877">
                  <c:v/>
                </c:pt>
                <c:pt idx="11878">
                  <c:v/>
                </c:pt>
                <c:pt idx="11879">
                  <c:v/>
                </c:pt>
                <c:pt idx="11880">
                  <c:v/>
                </c:pt>
                <c:pt idx="11881">
                  <c:v/>
                </c:pt>
                <c:pt idx="11882">
                  <c:v/>
                </c:pt>
                <c:pt idx="11883">
                  <c:v/>
                </c:pt>
                <c:pt idx="11884">
                  <c:v/>
                </c:pt>
                <c:pt idx="11885">
                  <c:v/>
                </c:pt>
                <c:pt idx="11886">
                  <c:v/>
                </c:pt>
                <c:pt idx="11887">
                  <c:v/>
                </c:pt>
                <c:pt idx="11888">
                  <c:v/>
                </c:pt>
                <c:pt idx="11889">
                  <c:v/>
                </c:pt>
                <c:pt idx="11890">
                  <c:v/>
                </c:pt>
                <c:pt idx="11891">
                  <c:v/>
                </c:pt>
                <c:pt idx="11892">
                  <c:v/>
                </c:pt>
                <c:pt idx="11893">
                  <c:v/>
                </c:pt>
                <c:pt idx="11894">
                  <c:v/>
                </c:pt>
                <c:pt idx="11895">
                  <c:v/>
                </c:pt>
                <c:pt idx="11896">
                  <c:v/>
                </c:pt>
                <c:pt idx="11897">
                  <c:v/>
                </c:pt>
                <c:pt idx="11898">
                  <c:v/>
                </c:pt>
                <c:pt idx="11899">
                  <c:v/>
                </c:pt>
                <c:pt idx="11900">
                  <c:v/>
                </c:pt>
                <c:pt idx="11901">
                  <c:v/>
                </c:pt>
                <c:pt idx="11902">
                  <c:v/>
                </c:pt>
                <c:pt idx="11903">
                  <c:v/>
                </c:pt>
                <c:pt idx="11904">
                  <c:v/>
                </c:pt>
                <c:pt idx="11905">
                  <c:v/>
                </c:pt>
                <c:pt idx="11906">
                  <c:v/>
                </c:pt>
                <c:pt idx="11907">
                  <c:v/>
                </c:pt>
                <c:pt idx="11908">
                  <c:v/>
                </c:pt>
                <c:pt idx="11909">
                  <c:v/>
                </c:pt>
                <c:pt idx="11910">
                  <c:v/>
                </c:pt>
                <c:pt idx="11911">
                  <c:v/>
                </c:pt>
                <c:pt idx="11912">
                  <c:v/>
                </c:pt>
                <c:pt idx="11913">
                  <c:v/>
                </c:pt>
                <c:pt idx="11914">
                  <c:v/>
                </c:pt>
                <c:pt idx="11915">
                  <c:v/>
                </c:pt>
                <c:pt idx="11916">
                  <c:v/>
                </c:pt>
                <c:pt idx="11917">
                  <c:v/>
                </c:pt>
                <c:pt idx="11918">
                  <c:v/>
                </c:pt>
                <c:pt idx="11919">
                  <c:v/>
                </c:pt>
                <c:pt idx="11920">
                  <c:v/>
                </c:pt>
                <c:pt idx="11921">
                  <c:v/>
                </c:pt>
                <c:pt idx="11922">
                  <c:v/>
                </c:pt>
                <c:pt idx="11923">
                  <c:v/>
                </c:pt>
                <c:pt idx="11924">
                  <c:v/>
                </c:pt>
                <c:pt idx="11925">
                  <c:v/>
                </c:pt>
                <c:pt idx="11926">
                  <c:v/>
                </c:pt>
                <c:pt idx="11927">
                  <c:v/>
                </c:pt>
                <c:pt idx="11928">
                  <c:v/>
                </c:pt>
                <c:pt idx="11929">
                  <c:v/>
                </c:pt>
                <c:pt idx="11930">
                  <c:v/>
                </c:pt>
                <c:pt idx="11931">
                  <c:v/>
                </c:pt>
                <c:pt idx="11932">
                  <c:v/>
                </c:pt>
                <c:pt idx="11933">
                  <c:v/>
                </c:pt>
                <c:pt idx="11934">
                  <c:v/>
                </c:pt>
                <c:pt idx="11935">
                  <c:v/>
                </c:pt>
                <c:pt idx="11936">
                  <c:v/>
                </c:pt>
                <c:pt idx="11937">
                  <c:v/>
                </c:pt>
                <c:pt idx="11938">
                  <c:v/>
                </c:pt>
                <c:pt idx="11939">
                  <c:v/>
                </c:pt>
                <c:pt idx="11940">
                  <c:v/>
                </c:pt>
                <c:pt idx="11941">
                  <c:v/>
                </c:pt>
                <c:pt idx="11942">
                  <c:v/>
                </c:pt>
                <c:pt idx="11943">
                  <c:v/>
                </c:pt>
                <c:pt idx="11944">
                  <c:v/>
                </c:pt>
                <c:pt idx="11945">
                  <c:v/>
                </c:pt>
                <c:pt idx="11946">
                  <c:v/>
                </c:pt>
                <c:pt idx="11947">
                  <c:v/>
                </c:pt>
                <c:pt idx="11948">
                  <c:v/>
                </c:pt>
                <c:pt idx="11949">
                  <c:v/>
                </c:pt>
                <c:pt idx="11950">
                  <c:v/>
                </c:pt>
                <c:pt idx="11951">
                  <c:v/>
                </c:pt>
                <c:pt idx="11952">
                  <c:v/>
                </c:pt>
                <c:pt idx="11953">
                  <c:v/>
                </c:pt>
                <c:pt idx="11954">
                  <c:v/>
                </c:pt>
                <c:pt idx="11955">
                  <c:v/>
                </c:pt>
                <c:pt idx="11956">
                  <c:v/>
                </c:pt>
                <c:pt idx="11957">
                  <c:v/>
                </c:pt>
                <c:pt idx="11958">
                  <c:v/>
                </c:pt>
                <c:pt idx="11959">
                  <c:v/>
                </c:pt>
                <c:pt idx="11960">
                  <c:v/>
                </c:pt>
                <c:pt idx="11961">
                  <c:v/>
                </c:pt>
                <c:pt idx="11962">
                  <c:v/>
                </c:pt>
                <c:pt idx="11963">
                  <c:v/>
                </c:pt>
                <c:pt idx="11964">
                  <c:v/>
                </c:pt>
                <c:pt idx="11965">
                  <c:v/>
                </c:pt>
                <c:pt idx="11966">
                  <c:v/>
                </c:pt>
                <c:pt idx="11967">
                  <c:v/>
                </c:pt>
                <c:pt idx="11968">
                  <c:v/>
                </c:pt>
                <c:pt idx="11969">
                  <c:v/>
                </c:pt>
                <c:pt idx="11970">
                  <c:v/>
                </c:pt>
                <c:pt idx="11971">
                  <c:v/>
                </c:pt>
                <c:pt idx="11972">
                  <c:v/>
                </c:pt>
                <c:pt idx="11973">
                  <c:v/>
                </c:pt>
                <c:pt idx="11974">
                  <c:v/>
                </c:pt>
                <c:pt idx="11975">
                  <c:v/>
                </c:pt>
                <c:pt idx="11976">
                  <c:v/>
                </c:pt>
                <c:pt idx="11977">
                  <c:v/>
                </c:pt>
                <c:pt idx="11978">
                  <c:v/>
                </c:pt>
                <c:pt idx="11979">
                  <c:v/>
                </c:pt>
                <c:pt idx="11980">
                  <c:v/>
                </c:pt>
                <c:pt idx="11981">
                  <c:v/>
                </c:pt>
                <c:pt idx="11982">
                  <c:v/>
                </c:pt>
                <c:pt idx="11983">
                  <c:v/>
                </c:pt>
                <c:pt idx="11984">
                  <c:v/>
                </c:pt>
                <c:pt idx="11985">
                  <c:v/>
                </c:pt>
                <c:pt idx="11986">
                  <c:v/>
                </c:pt>
                <c:pt idx="11987">
                  <c:v/>
                </c:pt>
                <c:pt idx="11988">
                  <c:v/>
                </c:pt>
                <c:pt idx="11989">
                  <c:v/>
                </c:pt>
                <c:pt idx="11990">
                  <c:v/>
                </c:pt>
                <c:pt idx="11991">
                  <c:v/>
                </c:pt>
                <c:pt idx="11992">
                  <c:v/>
                </c:pt>
                <c:pt idx="11993">
                  <c:v/>
                </c:pt>
                <c:pt idx="11994">
                  <c:v/>
                </c:pt>
                <c:pt idx="11995">
                  <c:v/>
                </c:pt>
                <c:pt idx="11996">
                  <c:v/>
                </c:pt>
                <c:pt idx="11997">
                  <c:v/>
                </c:pt>
                <c:pt idx="11998">
                  <c:v/>
                </c:pt>
                <c:pt idx="11999">
                  <c:v/>
                </c:pt>
                <c:pt idx="12000">
                  <c:v>106,22</c:v>
                </c:pt>
                <c:pt idx="12001">
                  <c:v>104,33</c:v>
                </c:pt>
                <c:pt idx="12002">
                  <c:v>105,25</c:v>
                </c:pt>
                <c:pt idx="12003">
                  <c:v>104,31</c:v>
                </c:pt>
                <c:pt idx="12004">
                  <c:v>106,24</c:v>
                </c:pt>
                <c:pt idx="12005">
                  <c:v>104,31</c:v>
                </c:pt>
                <c:pt idx="12006">
                  <c:v>104,40</c:v>
                </c:pt>
                <c:pt idx="12007">
                  <c:v>66,97</c:v>
                </c:pt>
                <c:pt idx="12008">
                  <c:v>66,97</c:v>
                </c:pt>
                <c:pt idx="12009">
                  <c:v>104,36</c:v>
                </c:pt>
                <c:pt idx="12010">
                  <c:v>104,37</c:v>
                </c:pt>
                <c:pt idx="12011">
                  <c:v>66,93</c:v>
                </c:pt>
                <c:pt idx="12012">
                  <c:v>66,97</c:v>
                </c:pt>
                <c:pt idx="12013">
                  <c:v>104,31</c:v>
                </c:pt>
                <c:pt idx="12014">
                  <c:v>87,73</c:v>
                </c:pt>
                <c:pt idx="12015">
                  <c:v>80,18</c:v>
                </c:pt>
                <c:pt idx="12016">
                  <c:v>104,40</c:v>
                </c:pt>
                <c:pt idx="12017">
                  <c:v>104,40</c:v>
                </c:pt>
                <c:pt idx="12018">
                  <c:v>33,55</c:v>
                </c:pt>
                <c:pt idx="12019">
                  <c:v>104,28</c:v>
                </c:pt>
                <c:pt idx="12020">
                  <c:v>33,53</c:v>
                </c:pt>
                <c:pt idx="12021">
                  <c:v>104,32</c:v>
                </c:pt>
                <c:pt idx="12022">
                  <c:v>66,92</c:v>
                </c:pt>
                <c:pt idx="12023">
                  <c:v>60,19</c:v>
                </c:pt>
                <c:pt idx="12024">
                  <c:v>104,32</c:v>
                </c:pt>
                <c:pt idx="12025">
                  <c:v>80,18</c:v>
                </c:pt>
                <c:pt idx="12026">
                  <c:v>75,21</c:v>
                </c:pt>
                <c:pt idx="12027">
                  <c:v>40,16</c:v>
                </c:pt>
                <c:pt idx="12028">
                  <c:v>0,21</c:v>
                </c:pt>
                <c:pt idx="12029">
                  <c:v>0,22</c:v>
                </c:pt>
                <c:pt idx="12030">
                  <c:v>0,05</c:v>
                </c:pt>
                <c:pt idx="12031">
                  <c:v>75,21</c:v>
                </c:pt>
                <c:pt idx="12032">
                  <c:v>0,12</c:v>
                </c:pt>
                <c:pt idx="12033">
                  <c:v>106,29</c:v>
                </c:pt>
                <c:pt idx="12034">
                  <c:v>106,22</c:v>
                </c:pt>
                <c:pt idx="12035">
                  <c:v>33,57</c:v>
                </c:pt>
                <c:pt idx="12036">
                  <c:v>33,57</c:v>
                </c:pt>
                <c:pt idx="12037">
                  <c:v>33,59</c:v>
                </c:pt>
                <c:pt idx="12038">
                  <c:v>104,36</c:v>
                </c:pt>
                <c:pt idx="12039">
                  <c:v>67,01</c:v>
                </c:pt>
                <c:pt idx="12040">
                  <c:v>66,93</c:v>
                </c:pt>
                <c:pt idx="12041">
                  <c:v>66,90</c:v>
                </c:pt>
                <c:pt idx="12042">
                  <c:v>33,56</c:v>
                </c:pt>
                <c:pt idx="12043">
                  <c:v>60,17</c:v>
                </c:pt>
                <c:pt idx="12044">
                  <c:v>60,16</c:v>
                </c:pt>
                <c:pt idx="12045">
                  <c:v>80,20</c:v>
                </c:pt>
                <c:pt idx="12046">
                  <c:v>87,73</c:v>
                </c:pt>
                <c:pt idx="12047">
                  <c:v>66,92</c:v>
                </c:pt>
                <c:pt idx="12048">
                  <c:v>0,16</c:v>
                </c:pt>
                <c:pt idx="12049">
                  <c:v>0,18</c:v>
                </c:pt>
                <c:pt idx="12050">
                  <c:v>75,24</c:v>
                </c:pt>
                <c:pt idx="12051">
                  <c:v>105,24</c:v>
                </c:pt>
                <c:pt idx="12052">
                  <c:v>105,26</c:v>
                </c:pt>
                <c:pt idx="12053">
                  <c:v>67,00</c:v>
                </c:pt>
                <c:pt idx="12054">
                  <c:v>104,36</c:v>
                </c:pt>
                <c:pt idx="12055">
                  <c:v>104,34</c:v>
                </c:pt>
                <c:pt idx="12056">
                  <c:v>66,94</c:v>
                </c:pt>
                <c:pt idx="12057">
                  <c:v>0,22</c:v>
                </c:pt>
                <c:pt idx="12058">
                  <c:v>104,33</c:v>
                </c:pt>
                <c:pt idx="12059">
                  <c:v>0,12</c:v>
                </c:pt>
                <c:pt idx="12060">
                  <c:v>67,00</c:v>
                </c:pt>
                <c:pt idx="12061">
                  <c:v>66,91</c:v>
                </c:pt>
                <c:pt idx="12062">
                  <c:v>66,94</c:v>
                </c:pt>
                <c:pt idx="12063">
                  <c:v>50,19</c:v>
                </c:pt>
                <c:pt idx="12064">
                  <c:v>104,37</c:v>
                </c:pt>
                <c:pt idx="12065">
                  <c:v>104,28</c:v>
                </c:pt>
                <c:pt idx="12066">
                  <c:v>60,16</c:v>
                </c:pt>
                <c:pt idx="12067">
                  <c:v>75,21</c:v>
                </c:pt>
                <c:pt idx="12068">
                  <c:v>104,27</c:v>
                </c:pt>
                <c:pt idx="12069">
                  <c:v>66,94</c:v>
                </c:pt>
                <c:pt idx="12070">
                  <c:v>50,19</c:v>
                </c:pt>
                <c:pt idx="12071">
                  <c:v>33,55</c:v>
                </c:pt>
                <c:pt idx="12072">
                  <c:v>33,56</c:v>
                </c:pt>
                <c:pt idx="12073">
                  <c:v>33,61</c:v>
                </c:pt>
                <c:pt idx="12074">
                  <c:v>33,58</c:v>
                </c:pt>
                <c:pt idx="12075">
                  <c:v>0,05</c:v>
                </c:pt>
                <c:pt idx="12076">
                  <c:v>66,96</c:v>
                </c:pt>
                <c:pt idx="12077">
                  <c:v>33,53</c:v>
                </c:pt>
                <c:pt idx="12078">
                  <c:v>66,93</c:v>
                </c:pt>
                <c:pt idx="12079">
                  <c:v>105,25</c:v>
                </c:pt>
                <c:pt idx="12080">
                  <c:v>104,33</c:v>
                </c:pt>
                <c:pt idx="12081">
                  <c:v>0,20</c:v>
                </c:pt>
                <c:pt idx="12082">
                  <c:v>104,42</c:v>
                </c:pt>
                <c:pt idx="12083">
                  <c:v>0,10</c:v>
                </c:pt>
                <c:pt idx="12084">
                  <c:v>104,31</c:v>
                </c:pt>
                <c:pt idx="12085">
                  <c:v>0,10</c:v>
                </c:pt>
                <c:pt idx="12086">
                  <c:v>33,53</c:v>
                </c:pt>
                <c:pt idx="12087">
                  <c:v>33,57</c:v>
                </c:pt>
                <c:pt idx="12088">
                  <c:v>66,90</c:v>
                </c:pt>
                <c:pt idx="12089">
                  <c:v>0,17</c:v>
                </c:pt>
                <c:pt idx="12090">
                  <c:v>33,53</c:v>
                </c:pt>
                <c:pt idx="12091">
                  <c:v>0,10</c:v>
                </c:pt>
                <c:pt idx="12092">
                  <c:v>0,00</c:v>
                </c:pt>
                <c:pt idx="12093">
                  <c:v>0,18</c:v>
                </c:pt>
                <c:pt idx="12094">
                  <c:v>0,10</c:v>
                </c:pt>
                <c:pt idx="12095">
                  <c:v>50,21</c:v>
                </c:pt>
                <c:pt idx="12096">
                  <c:v>25,19</c:v>
                </c:pt>
                <c:pt idx="12097">
                  <c:v>25,18</c:v>
                </c:pt>
                <c:pt idx="12098">
                  <c:v>33,56</c:v>
                </c:pt>
                <c:pt idx="12099">
                  <c:v>33,55</c:v>
                </c:pt>
                <c:pt idx="12100">
                  <c:v>25,17</c:v>
                </c:pt>
                <c:pt idx="12101">
                  <c:v>20,13</c:v>
                </c:pt>
                <c:pt idx="12102">
                  <c:v>20,10</c:v>
                </c:pt>
                <c:pt idx="12103">
                  <c:v>50,27</c:v>
                </c:pt>
                <c:pt idx="12104">
                  <c:v>50,19</c:v>
                </c:pt>
                <c:pt idx="12105">
                  <c:v>80,24</c:v>
                </c:pt>
                <c:pt idx="12106">
                  <c:v>0,00</c:v>
                </c:pt>
                <c:pt idx="12107">
                  <c:v>40,15</c:v>
                </c:pt>
                <c:pt idx="12108">
                  <c:v>66,98</c:v>
                </c:pt>
                <c:pt idx="12109">
                  <c:v>0,23</c:v>
                </c:pt>
                <c:pt idx="12110">
                  <c:v>33,57</c:v>
                </c:pt>
                <c:pt idx="12111">
                  <c:v>33,52</c:v>
                </c:pt>
                <c:pt idx="12112">
                  <c:v>33,56</c:v>
                </c:pt>
                <c:pt idx="12113">
                  <c:v>0,13</c:v>
                </c:pt>
                <c:pt idx="12114">
                  <c:v>0,13</c:v>
                </c:pt>
                <c:pt idx="12115">
                  <c:v>33,51</c:v>
                </c:pt>
                <c:pt idx="12116">
                  <c:v>0,15</c:v>
                </c:pt>
                <c:pt idx="12117">
                  <c:v>66,95</c:v>
                </c:pt>
                <c:pt idx="12118">
                  <c:v>0,00</c:v>
                </c:pt>
                <c:pt idx="12119">
                  <c:v>0,17</c:v>
                </c:pt>
                <c:pt idx="12120">
                  <c:v>0,00</c:v>
                </c:pt>
                <c:pt idx="12121">
                  <c:v>66,90</c:v>
                </c:pt>
                <c:pt idx="12122">
                  <c:v>0,17</c:v>
                </c:pt>
                <c:pt idx="12123">
                  <c:v>25,18</c:v>
                </c:pt>
                <c:pt idx="12124">
                  <c:v>20,15</c:v>
                </c:pt>
                <c:pt idx="12125">
                  <c:v>20,14</c:v>
                </c:pt>
                <c:pt idx="12126">
                  <c:v>50,27</c:v>
                </c:pt>
                <c:pt idx="12127">
                  <c:v>40,14</c:v>
                </c:pt>
                <c:pt idx="12128">
                  <c:v>40,14</c:v>
                </c:pt>
                <c:pt idx="12129">
                  <c:v>33,55</c:v>
                </c:pt>
                <c:pt idx="12130">
                  <c:v>0,17</c:v>
                </c:pt>
                <c:pt idx="12131">
                  <c:v>0,07</c:v>
                </c:pt>
                <c:pt idx="12132">
                  <c:v>33,58</c:v>
                </c:pt>
                <c:pt idx="12133">
                  <c:v>0,00</c:v>
                </c:pt>
                <c:pt idx="12134">
                  <c:v>0,16</c:v>
                </c:pt>
                <c:pt idx="12135">
                  <c:v>0,18</c:v>
                </c:pt>
                <c:pt idx="12136">
                  <c:v>0,14</c:v>
                </c:pt>
                <c:pt idx="12137">
                  <c:v>0,21</c:v>
                </c:pt>
                <c:pt idx="12138">
                  <c:v>0,14</c:v>
                </c:pt>
                <c:pt idx="12139">
                  <c:v>0,17</c:v>
                </c:pt>
                <c:pt idx="12140">
                  <c:v>0,00</c:v>
                </c:pt>
                <c:pt idx="12141">
                  <c:v>0,00</c:v>
                </c:pt>
                <c:pt idx="12142">
                  <c:v>0,00</c:v>
                </c:pt>
                <c:pt idx="12143">
                  <c:v>0,00</c:v>
                </c:pt>
                <c:pt idx="12144">
                  <c:v>0,00</c:v>
                </c:pt>
                <c:pt idx="12145">
                  <c:v>0,00</c:v>
                </c:pt>
                <c:pt idx="12146">
                  <c:v>0,00</c:v>
                </c:pt>
                <c:pt idx="12147">
                  <c:v/>
                </c:pt>
                <c:pt idx="12148">
                  <c:v/>
                </c:pt>
                <c:pt idx="12149">
                  <c:v/>
                </c:pt>
                <c:pt idx="12150">
                  <c:v/>
                </c:pt>
                <c:pt idx="12151">
                  <c:v/>
                </c:pt>
                <c:pt idx="12152">
                  <c:v/>
                </c:pt>
                <c:pt idx="12153">
                  <c:v/>
                </c:pt>
                <c:pt idx="12154">
                  <c:v/>
                </c:pt>
                <c:pt idx="12155">
                  <c:v/>
                </c:pt>
                <c:pt idx="12156">
                  <c:v/>
                </c:pt>
                <c:pt idx="12157">
                  <c:v/>
                </c:pt>
                <c:pt idx="12158">
                  <c:v/>
                </c:pt>
                <c:pt idx="12159">
                  <c:v/>
                </c:pt>
                <c:pt idx="12160">
                  <c:v/>
                </c:pt>
                <c:pt idx="12161">
                  <c:v/>
                </c:pt>
                <c:pt idx="12162">
                  <c:v/>
                </c:pt>
                <c:pt idx="12163">
                  <c:v/>
                </c:pt>
                <c:pt idx="12164">
                  <c:v/>
                </c:pt>
                <c:pt idx="12165">
                  <c:v/>
                </c:pt>
                <c:pt idx="12166">
                  <c:v/>
                </c:pt>
                <c:pt idx="12167">
                  <c:v/>
                </c:pt>
                <c:pt idx="12168">
                  <c:v/>
                </c:pt>
                <c:pt idx="12169">
                  <c:v/>
                </c:pt>
                <c:pt idx="12170">
                  <c:v/>
                </c:pt>
                <c:pt idx="12171">
                  <c:v/>
                </c:pt>
                <c:pt idx="12172">
                  <c:v/>
                </c:pt>
                <c:pt idx="12173">
                  <c:v/>
                </c:pt>
                <c:pt idx="12174">
                  <c:v/>
                </c:pt>
                <c:pt idx="12175">
                  <c:v/>
                </c:pt>
                <c:pt idx="12176">
                  <c:v/>
                </c:pt>
                <c:pt idx="12177">
                  <c:v/>
                </c:pt>
                <c:pt idx="12178">
                  <c:v/>
                </c:pt>
                <c:pt idx="12179">
                  <c:v/>
                </c:pt>
                <c:pt idx="12180">
                  <c:v/>
                </c:pt>
                <c:pt idx="12181">
                  <c:v/>
                </c:pt>
                <c:pt idx="12182">
                  <c:v/>
                </c:pt>
                <c:pt idx="12183">
                  <c:v/>
                </c:pt>
                <c:pt idx="12184">
                  <c:v/>
                </c:pt>
                <c:pt idx="12185">
                  <c:v/>
                </c:pt>
                <c:pt idx="12186">
                  <c:v/>
                </c:pt>
                <c:pt idx="12187">
                  <c:v/>
                </c:pt>
                <c:pt idx="12188">
                  <c:v/>
                </c:pt>
                <c:pt idx="12189">
                  <c:v/>
                </c:pt>
                <c:pt idx="12190">
                  <c:v/>
                </c:pt>
                <c:pt idx="12191">
                  <c:v/>
                </c:pt>
                <c:pt idx="12192">
                  <c:v/>
                </c:pt>
                <c:pt idx="12193">
                  <c:v/>
                </c:pt>
                <c:pt idx="12194">
                  <c:v/>
                </c:pt>
                <c:pt idx="12195">
                  <c:v/>
                </c:pt>
                <c:pt idx="12196">
                  <c:v/>
                </c:pt>
                <c:pt idx="12197">
                  <c:v/>
                </c:pt>
                <c:pt idx="12198">
                  <c:v/>
                </c:pt>
                <c:pt idx="12199">
                  <c:v/>
                </c:pt>
                <c:pt idx="12200">
                  <c:v/>
                </c:pt>
                <c:pt idx="12201">
                  <c:v/>
                </c:pt>
                <c:pt idx="12202">
                  <c:v/>
                </c:pt>
                <c:pt idx="12203">
                  <c:v/>
                </c:pt>
                <c:pt idx="12204">
                  <c:v/>
                </c:pt>
                <c:pt idx="12205">
                  <c:v/>
                </c:pt>
                <c:pt idx="12206">
                  <c:v/>
                </c:pt>
                <c:pt idx="12207">
                  <c:v/>
                </c:pt>
                <c:pt idx="12208">
                  <c:v/>
                </c:pt>
                <c:pt idx="12209">
                  <c:v/>
                </c:pt>
                <c:pt idx="12210">
                  <c:v/>
                </c:pt>
                <c:pt idx="12211">
                  <c:v/>
                </c:pt>
                <c:pt idx="12212">
                  <c:v/>
                </c:pt>
                <c:pt idx="12213">
                  <c:v/>
                </c:pt>
                <c:pt idx="12214">
                  <c:v/>
                </c:pt>
                <c:pt idx="12215">
                  <c:v/>
                </c:pt>
                <c:pt idx="12216">
                  <c:v/>
                </c:pt>
                <c:pt idx="12217">
                  <c:v/>
                </c:pt>
                <c:pt idx="12218">
                  <c:v/>
                </c:pt>
                <c:pt idx="12219">
                  <c:v/>
                </c:pt>
                <c:pt idx="12220">
                  <c:v/>
                </c:pt>
                <c:pt idx="12221">
                  <c:v/>
                </c:pt>
                <c:pt idx="12222">
                  <c:v/>
                </c:pt>
                <c:pt idx="12223">
                  <c:v/>
                </c:pt>
                <c:pt idx="12224">
                  <c:v/>
                </c:pt>
                <c:pt idx="12225">
                  <c:v/>
                </c:pt>
                <c:pt idx="12226">
                  <c:v/>
                </c:pt>
                <c:pt idx="12227">
                  <c:v/>
                </c:pt>
                <c:pt idx="12228">
                  <c:v/>
                </c:pt>
                <c:pt idx="12229">
                  <c:v/>
                </c:pt>
                <c:pt idx="12230">
                  <c:v/>
                </c:pt>
                <c:pt idx="12231">
                  <c:v/>
                </c:pt>
                <c:pt idx="12232">
                  <c:v/>
                </c:pt>
                <c:pt idx="12233">
                  <c:v/>
                </c:pt>
                <c:pt idx="12234">
                  <c:v/>
                </c:pt>
                <c:pt idx="12235">
                  <c:v/>
                </c:pt>
                <c:pt idx="12236">
                  <c:v/>
                </c:pt>
                <c:pt idx="12237">
                  <c:v/>
                </c:pt>
                <c:pt idx="12238">
                  <c:v/>
                </c:pt>
                <c:pt idx="12239">
                  <c:v/>
                </c:pt>
                <c:pt idx="12240">
                  <c:v/>
                </c:pt>
                <c:pt idx="12241">
                  <c:v/>
                </c:pt>
                <c:pt idx="12242">
                  <c:v/>
                </c:pt>
                <c:pt idx="12243">
                  <c:v/>
                </c:pt>
                <c:pt idx="12244">
                  <c:v/>
                </c:pt>
                <c:pt idx="12245">
                  <c:v/>
                </c:pt>
                <c:pt idx="12246">
                  <c:v/>
                </c:pt>
                <c:pt idx="12247">
                  <c:v/>
                </c:pt>
                <c:pt idx="12248">
                  <c:v/>
                </c:pt>
                <c:pt idx="12249">
                  <c:v/>
                </c:pt>
                <c:pt idx="12250">
                  <c:v/>
                </c:pt>
                <c:pt idx="12251">
                  <c:v/>
                </c:pt>
                <c:pt idx="12252">
                  <c:v/>
                </c:pt>
                <c:pt idx="12253">
                  <c:v/>
                </c:pt>
                <c:pt idx="12254">
                  <c:v/>
                </c:pt>
                <c:pt idx="12255">
                  <c:v/>
                </c:pt>
                <c:pt idx="12256">
                  <c:v/>
                </c:pt>
                <c:pt idx="12257">
                  <c:v/>
                </c:pt>
                <c:pt idx="12258">
                  <c:v/>
                </c:pt>
                <c:pt idx="12259">
                  <c:v/>
                </c:pt>
                <c:pt idx="12260">
                  <c:v/>
                </c:pt>
                <c:pt idx="12261">
                  <c:v/>
                </c:pt>
                <c:pt idx="12262">
                  <c:v/>
                </c:pt>
                <c:pt idx="12263">
                  <c:v/>
                </c:pt>
                <c:pt idx="12264">
                  <c:v/>
                </c:pt>
                <c:pt idx="12265">
                  <c:v/>
                </c:pt>
                <c:pt idx="12266">
                  <c:v/>
                </c:pt>
                <c:pt idx="12267">
                  <c:v/>
                </c:pt>
                <c:pt idx="12268">
                  <c:v/>
                </c:pt>
                <c:pt idx="12269">
                  <c:v/>
                </c:pt>
                <c:pt idx="12270">
                  <c:v/>
                </c:pt>
                <c:pt idx="12271">
                  <c:v/>
                </c:pt>
                <c:pt idx="12272">
                  <c:v/>
                </c:pt>
                <c:pt idx="12273">
                  <c:v/>
                </c:pt>
                <c:pt idx="12274">
                  <c:v/>
                </c:pt>
                <c:pt idx="12275">
                  <c:v/>
                </c:pt>
                <c:pt idx="12276">
                  <c:v/>
                </c:pt>
                <c:pt idx="12277">
                  <c:v/>
                </c:pt>
                <c:pt idx="12278">
                  <c:v/>
                </c:pt>
                <c:pt idx="12279">
                  <c:v/>
                </c:pt>
                <c:pt idx="12280">
                  <c:v/>
                </c:pt>
                <c:pt idx="12281">
                  <c:v/>
                </c:pt>
                <c:pt idx="12282">
                  <c:v/>
                </c:pt>
                <c:pt idx="12283">
                  <c:v/>
                </c:pt>
                <c:pt idx="12284">
                  <c:v/>
                </c:pt>
                <c:pt idx="12285">
                  <c:v/>
                </c:pt>
                <c:pt idx="12286">
                  <c:v/>
                </c:pt>
                <c:pt idx="12287">
                  <c:v/>
                </c:pt>
                <c:pt idx="12288">
                  <c:v/>
                </c:pt>
                <c:pt idx="12289">
                  <c:v/>
                </c:pt>
                <c:pt idx="12290">
                  <c:v/>
                </c:pt>
                <c:pt idx="12291">
                  <c:v/>
                </c:pt>
                <c:pt idx="12292">
                  <c:v/>
                </c:pt>
                <c:pt idx="12293">
                  <c:v/>
                </c:pt>
                <c:pt idx="12294">
                  <c:v/>
                </c:pt>
                <c:pt idx="12295">
                  <c:v/>
                </c:pt>
                <c:pt idx="12296">
                  <c:v/>
                </c:pt>
                <c:pt idx="12297">
                  <c:v/>
                </c:pt>
                <c:pt idx="12298">
                  <c:v/>
                </c:pt>
                <c:pt idx="12299">
                  <c:v/>
                </c:pt>
                <c:pt idx="12300">
                  <c:v/>
                </c:pt>
                <c:pt idx="12301">
                  <c:v/>
                </c:pt>
                <c:pt idx="12302">
                  <c:v/>
                </c:pt>
                <c:pt idx="12303">
                  <c:v/>
                </c:pt>
                <c:pt idx="12304">
                  <c:v/>
                </c:pt>
                <c:pt idx="12305">
                  <c:v/>
                </c:pt>
                <c:pt idx="12306">
                  <c:v/>
                </c:pt>
                <c:pt idx="12307">
                  <c:v/>
                </c:pt>
                <c:pt idx="12308">
                  <c:v/>
                </c:pt>
                <c:pt idx="12309">
                  <c:v/>
                </c:pt>
                <c:pt idx="12310">
                  <c:v/>
                </c:pt>
                <c:pt idx="12311">
                  <c:v/>
                </c:pt>
                <c:pt idx="12312">
                  <c:v/>
                </c:pt>
                <c:pt idx="12313">
                  <c:v/>
                </c:pt>
                <c:pt idx="12314">
                  <c:v/>
                </c:pt>
                <c:pt idx="12315">
                  <c:v/>
                </c:pt>
                <c:pt idx="12316">
                  <c:v/>
                </c:pt>
                <c:pt idx="12317">
                  <c:v/>
                </c:pt>
                <c:pt idx="12318">
                  <c:v/>
                </c:pt>
                <c:pt idx="12319">
                  <c:v/>
                </c:pt>
                <c:pt idx="12320">
                  <c:v/>
                </c:pt>
                <c:pt idx="12321">
                  <c:v/>
                </c:pt>
                <c:pt idx="12322">
                  <c:v/>
                </c:pt>
                <c:pt idx="12323">
                  <c:v/>
                </c:pt>
                <c:pt idx="12324">
                  <c:v/>
                </c:pt>
                <c:pt idx="12325">
                  <c:v/>
                </c:pt>
                <c:pt idx="12326">
                  <c:v/>
                </c:pt>
                <c:pt idx="12327">
                  <c:v/>
                </c:pt>
                <c:pt idx="12328">
                  <c:v/>
                </c:pt>
                <c:pt idx="12329">
                  <c:v/>
                </c:pt>
                <c:pt idx="12330">
                  <c:v/>
                </c:pt>
                <c:pt idx="12331">
                  <c:v/>
                </c:pt>
                <c:pt idx="12332">
                  <c:v/>
                </c:pt>
                <c:pt idx="12333">
                  <c:v/>
                </c:pt>
                <c:pt idx="12334">
                  <c:v/>
                </c:pt>
                <c:pt idx="12335">
                  <c:v/>
                </c:pt>
                <c:pt idx="12336">
                  <c:v/>
                </c:pt>
                <c:pt idx="12337">
                  <c:v/>
                </c:pt>
                <c:pt idx="12338">
                  <c:v/>
                </c:pt>
                <c:pt idx="12339">
                  <c:v/>
                </c:pt>
                <c:pt idx="12340">
                  <c:v/>
                </c:pt>
                <c:pt idx="12341">
                  <c:v/>
                </c:pt>
                <c:pt idx="12342">
                  <c:v/>
                </c:pt>
                <c:pt idx="12343">
                  <c:v/>
                </c:pt>
                <c:pt idx="12344">
                  <c:v/>
                </c:pt>
                <c:pt idx="12345">
                  <c:v/>
                </c:pt>
                <c:pt idx="12346">
                  <c:v/>
                </c:pt>
                <c:pt idx="12347">
                  <c:v/>
                </c:pt>
                <c:pt idx="12348">
                  <c:v/>
                </c:pt>
                <c:pt idx="12349">
                  <c:v/>
                </c:pt>
                <c:pt idx="12350">
                  <c:v/>
                </c:pt>
                <c:pt idx="12351">
                  <c:v/>
                </c:pt>
                <c:pt idx="12352">
                  <c:v/>
                </c:pt>
                <c:pt idx="12353">
                  <c:v/>
                </c:pt>
                <c:pt idx="12354">
                  <c:v/>
                </c:pt>
                <c:pt idx="12355">
                  <c:v/>
                </c:pt>
                <c:pt idx="12356">
                  <c:v/>
                </c:pt>
                <c:pt idx="12357">
                  <c:v/>
                </c:pt>
                <c:pt idx="12358">
                  <c:v/>
                </c:pt>
                <c:pt idx="12359">
                  <c:v/>
                </c:pt>
                <c:pt idx="12360">
                  <c:v/>
                </c:pt>
                <c:pt idx="12361">
                  <c:v/>
                </c:pt>
                <c:pt idx="12362">
                  <c:v/>
                </c:pt>
                <c:pt idx="12363">
                  <c:v/>
                </c:pt>
                <c:pt idx="12364">
                  <c:v/>
                </c:pt>
                <c:pt idx="12365">
                  <c:v/>
                </c:pt>
                <c:pt idx="12366">
                  <c:v/>
                </c:pt>
                <c:pt idx="12367">
                  <c:v/>
                </c:pt>
                <c:pt idx="12368">
                  <c:v/>
                </c:pt>
                <c:pt idx="12369">
                  <c:v/>
                </c:pt>
                <c:pt idx="12370">
                  <c:v/>
                </c:pt>
                <c:pt idx="12371">
                  <c:v/>
                </c:pt>
                <c:pt idx="12372">
                  <c:v/>
                </c:pt>
                <c:pt idx="12373">
                  <c:v/>
                </c:pt>
                <c:pt idx="12374">
                  <c:v/>
                </c:pt>
                <c:pt idx="12375">
                  <c:v/>
                </c:pt>
                <c:pt idx="12376">
                  <c:v/>
                </c:pt>
                <c:pt idx="12377">
                  <c:v/>
                </c:pt>
                <c:pt idx="12378">
                  <c:v/>
                </c:pt>
                <c:pt idx="12379">
                  <c:v/>
                </c:pt>
                <c:pt idx="12380">
                  <c:v/>
                </c:pt>
                <c:pt idx="12381">
                  <c:v/>
                </c:pt>
                <c:pt idx="12382">
                  <c:v/>
                </c:pt>
                <c:pt idx="12383">
                  <c:v/>
                </c:pt>
                <c:pt idx="12384">
                  <c:v/>
                </c:pt>
                <c:pt idx="12385">
                  <c:v/>
                </c:pt>
                <c:pt idx="12386">
                  <c:v/>
                </c:pt>
                <c:pt idx="12387">
                  <c:v/>
                </c:pt>
                <c:pt idx="12388">
                  <c:v/>
                </c:pt>
                <c:pt idx="12389">
                  <c:v/>
                </c:pt>
                <c:pt idx="12390">
                  <c:v/>
                </c:pt>
                <c:pt idx="12391">
                  <c:v/>
                </c:pt>
                <c:pt idx="12392">
                  <c:v/>
                </c:pt>
                <c:pt idx="12393">
                  <c:v/>
                </c:pt>
                <c:pt idx="12394">
                  <c:v/>
                </c:pt>
                <c:pt idx="12395">
                  <c:v/>
                </c:pt>
                <c:pt idx="12396">
                  <c:v/>
                </c:pt>
                <c:pt idx="12397">
                  <c:v/>
                </c:pt>
                <c:pt idx="12398">
                  <c:v/>
                </c:pt>
                <c:pt idx="12399">
                  <c:v/>
                </c:pt>
                <c:pt idx="12400">
                  <c:v/>
                </c:pt>
                <c:pt idx="12401">
                  <c:v/>
                </c:pt>
                <c:pt idx="12402">
                  <c:v/>
                </c:pt>
                <c:pt idx="12403">
                  <c:v/>
                </c:pt>
                <c:pt idx="12404">
                  <c:v/>
                </c:pt>
                <c:pt idx="12405">
                  <c:v/>
                </c:pt>
                <c:pt idx="12406">
                  <c:v/>
                </c:pt>
                <c:pt idx="12407">
                  <c:v/>
                </c:pt>
                <c:pt idx="12408">
                  <c:v/>
                </c:pt>
                <c:pt idx="12409">
                  <c:v/>
                </c:pt>
                <c:pt idx="12410">
                  <c:v/>
                </c:pt>
                <c:pt idx="12411">
                  <c:v/>
                </c:pt>
                <c:pt idx="12412">
                  <c:v/>
                </c:pt>
                <c:pt idx="12413">
                  <c:v/>
                </c:pt>
                <c:pt idx="12414">
                  <c:v/>
                </c:pt>
                <c:pt idx="12415">
                  <c:v/>
                </c:pt>
                <c:pt idx="12416">
                  <c:v/>
                </c:pt>
                <c:pt idx="12417">
                  <c:v/>
                </c:pt>
                <c:pt idx="12418">
                  <c:v/>
                </c:pt>
                <c:pt idx="12419">
                  <c:v/>
                </c:pt>
                <c:pt idx="12420">
                  <c:v/>
                </c:pt>
                <c:pt idx="12421">
                  <c:v/>
                </c:pt>
                <c:pt idx="12422">
                  <c:v/>
                </c:pt>
                <c:pt idx="12423">
                  <c:v/>
                </c:pt>
                <c:pt idx="12424">
                  <c:v/>
                </c:pt>
                <c:pt idx="12425">
                  <c:v/>
                </c:pt>
                <c:pt idx="12426">
                  <c:v/>
                </c:pt>
                <c:pt idx="12427">
                  <c:v/>
                </c:pt>
                <c:pt idx="12428">
                  <c:v/>
                </c:pt>
                <c:pt idx="12429">
                  <c:v/>
                </c:pt>
                <c:pt idx="12430">
                  <c:v/>
                </c:pt>
                <c:pt idx="12431">
                  <c:v/>
                </c:pt>
                <c:pt idx="12432">
                  <c:v/>
                </c:pt>
                <c:pt idx="12433">
                  <c:v/>
                </c:pt>
                <c:pt idx="12434">
                  <c:v/>
                </c:pt>
                <c:pt idx="12435">
                  <c:v/>
                </c:pt>
                <c:pt idx="12436">
                  <c:v/>
                </c:pt>
                <c:pt idx="12437">
                  <c:v/>
                </c:pt>
                <c:pt idx="12438">
                  <c:v/>
                </c:pt>
                <c:pt idx="12439">
                  <c:v/>
                </c:pt>
                <c:pt idx="12440">
                  <c:v/>
                </c:pt>
                <c:pt idx="12441">
                  <c:v/>
                </c:pt>
                <c:pt idx="12442">
                  <c:v/>
                </c:pt>
                <c:pt idx="12443">
                  <c:v/>
                </c:pt>
                <c:pt idx="12444">
                  <c:v/>
                </c:pt>
                <c:pt idx="12445">
                  <c:v/>
                </c:pt>
                <c:pt idx="12446">
                  <c:v/>
                </c:pt>
                <c:pt idx="12447">
                  <c:v/>
                </c:pt>
                <c:pt idx="12448">
                  <c:v/>
                </c:pt>
                <c:pt idx="12449">
                  <c:v/>
                </c:pt>
                <c:pt idx="12450">
                  <c:v/>
                </c:pt>
                <c:pt idx="12451">
                  <c:v/>
                </c:pt>
                <c:pt idx="12452">
                  <c:v/>
                </c:pt>
                <c:pt idx="12453">
                  <c:v/>
                </c:pt>
                <c:pt idx="12454">
                  <c:v/>
                </c:pt>
                <c:pt idx="12455">
                  <c:v/>
                </c:pt>
                <c:pt idx="12456">
                  <c:v/>
                </c:pt>
                <c:pt idx="12457">
                  <c:v/>
                </c:pt>
                <c:pt idx="12458">
                  <c:v/>
                </c:pt>
                <c:pt idx="12459">
                  <c:v/>
                </c:pt>
                <c:pt idx="12460">
                  <c:v/>
                </c:pt>
                <c:pt idx="12461">
                  <c:v/>
                </c:pt>
                <c:pt idx="12462">
                  <c:v/>
                </c:pt>
                <c:pt idx="12463">
                  <c:v/>
                </c:pt>
                <c:pt idx="12464">
                  <c:v/>
                </c:pt>
                <c:pt idx="12465">
                  <c:v/>
                </c:pt>
                <c:pt idx="12466">
                  <c:v/>
                </c:pt>
                <c:pt idx="12467">
                  <c:v/>
                </c:pt>
                <c:pt idx="12468">
                  <c:v/>
                </c:pt>
                <c:pt idx="12469">
                  <c:v/>
                </c:pt>
                <c:pt idx="12470">
                  <c:v/>
                </c:pt>
                <c:pt idx="12471">
                  <c:v/>
                </c:pt>
                <c:pt idx="12472">
                  <c:v/>
                </c:pt>
                <c:pt idx="12473">
                  <c:v/>
                </c:pt>
                <c:pt idx="12474">
                  <c:v/>
                </c:pt>
                <c:pt idx="12475">
                  <c:v/>
                </c:pt>
                <c:pt idx="12476">
                  <c:v/>
                </c:pt>
                <c:pt idx="12477">
                  <c:v/>
                </c:pt>
                <c:pt idx="12478">
                  <c:v/>
                </c:pt>
                <c:pt idx="12479">
                  <c:v/>
                </c:pt>
                <c:pt idx="12480">
                  <c:v/>
                </c:pt>
                <c:pt idx="12481">
                  <c:v/>
                </c:pt>
                <c:pt idx="12482">
                  <c:v/>
                </c:pt>
                <c:pt idx="12483">
                  <c:v/>
                </c:pt>
                <c:pt idx="12484">
                  <c:v/>
                </c:pt>
                <c:pt idx="12485">
                  <c:v/>
                </c:pt>
                <c:pt idx="12486">
                  <c:v/>
                </c:pt>
                <c:pt idx="12487">
                  <c:v/>
                </c:pt>
                <c:pt idx="12488">
                  <c:v/>
                </c:pt>
                <c:pt idx="12489">
                  <c:v/>
                </c:pt>
                <c:pt idx="12490">
                  <c:v/>
                </c:pt>
                <c:pt idx="12491">
                  <c:v/>
                </c:pt>
                <c:pt idx="12492">
                  <c:v/>
                </c:pt>
                <c:pt idx="12493">
                  <c:v/>
                </c:pt>
                <c:pt idx="12494">
                  <c:v/>
                </c:pt>
                <c:pt idx="12495">
                  <c:v/>
                </c:pt>
                <c:pt idx="12496">
                  <c:v/>
                </c:pt>
                <c:pt idx="12497">
                  <c:v/>
                </c:pt>
                <c:pt idx="12498">
                  <c:v/>
                </c:pt>
                <c:pt idx="12499">
                  <c:v/>
                </c:pt>
                <c:pt idx="12500">
                  <c:v/>
                </c:pt>
                <c:pt idx="12501">
                  <c:v/>
                </c:pt>
                <c:pt idx="12502">
                  <c:v/>
                </c:pt>
                <c:pt idx="12503">
                  <c:v/>
                </c:pt>
                <c:pt idx="12504">
                  <c:v/>
                </c:pt>
                <c:pt idx="12505">
                  <c:v/>
                </c:pt>
                <c:pt idx="12506">
                  <c:v/>
                </c:pt>
                <c:pt idx="12507">
                  <c:v/>
                </c:pt>
                <c:pt idx="12508">
                  <c:v/>
                </c:pt>
                <c:pt idx="12509">
                  <c:v/>
                </c:pt>
                <c:pt idx="12510">
                  <c:v/>
                </c:pt>
                <c:pt idx="12511">
                  <c:v/>
                </c:pt>
                <c:pt idx="12512">
                  <c:v/>
                </c:pt>
                <c:pt idx="12513">
                  <c:v/>
                </c:pt>
                <c:pt idx="12514">
                  <c:v/>
                </c:pt>
                <c:pt idx="12515">
                  <c:v/>
                </c:pt>
                <c:pt idx="12516">
                  <c:v/>
                </c:pt>
                <c:pt idx="12517">
                  <c:v/>
                </c:pt>
                <c:pt idx="12518">
                  <c:v/>
                </c:pt>
                <c:pt idx="12519">
                  <c:v/>
                </c:pt>
                <c:pt idx="12520">
                  <c:v/>
                </c:pt>
                <c:pt idx="12521">
                  <c:v/>
                </c:pt>
                <c:pt idx="12522">
                  <c:v/>
                </c:pt>
                <c:pt idx="12523">
                  <c:v/>
                </c:pt>
                <c:pt idx="12524">
                  <c:v/>
                </c:pt>
                <c:pt idx="12525">
                  <c:v/>
                </c:pt>
                <c:pt idx="12526">
                  <c:v/>
                </c:pt>
                <c:pt idx="12527">
                  <c:v/>
                </c:pt>
                <c:pt idx="12528">
                  <c:v/>
                </c:pt>
                <c:pt idx="12529">
                  <c:v/>
                </c:pt>
                <c:pt idx="12530">
                  <c:v/>
                </c:pt>
                <c:pt idx="12531">
                  <c:v/>
                </c:pt>
                <c:pt idx="12532">
                  <c:v/>
                </c:pt>
                <c:pt idx="12533">
                  <c:v/>
                </c:pt>
                <c:pt idx="12534">
                  <c:v/>
                </c:pt>
                <c:pt idx="12535">
                  <c:v/>
                </c:pt>
                <c:pt idx="12536">
                  <c:v/>
                </c:pt>
                <c:pt idx="12537">
                  <c:v/>
                </c:pt>
                <c:pt idx="12538">
                  <c:v/>
                </c:pt>
                <c:pt idx="12539">
                  <c:v/>
                </c:pt>
                <c:pt idx="12540">
                  <c:v/>
                </c:pt>
                <c:pt idx="12541">
                  <c:v/>
                </c:pt>
                <c:pt idx="12542">
                  <c:v/>
                </c:pt>
                <c:pt idx="12543">
                  <c:v/>
                </c:pt>
                <c:pt idx="12544">
                  <c:v/>
                </c:pt>
                <c:pt idx="12545">
                  <c:v/>
                </c:pt>
                <c:pt idx="12546">
                  <c:v/>
                </c:pt>
                <c:pt idx="12547">
                  <c:v/>
                </c:pt>
                <c:pt idx="12548">
                  <c:v/>
                </c:pt>
                <c:pt idx="12549">
                  <c:v/>
                </c:pt>
                <c:pt idx="12550">
                  <c:v/>
                </c:pt>
                <c:pt idx="12551">
                  <c:v/>
                </c:pt>
                <c:pt idx="12552">
                  <c:v/>
                </c:pt>
                <c:pt idx="12553">
                  <c:v/>
                </c:pt>
                <c:pt idx="12554">
                  <c:v/>
                </c:pt>
                <c:pt idx="12555">
                  <c:v/>
                </c:pt>
                <c:pt idx="12556">
                  <c:v/>
                </c:pt>
                <c:pt idx="12557">
                  <c:v/>
                </c:pt>
                <c:pt idx="12558">
                  <c:v/>
                </c:pt>
                <c:pt idx="12559">
                  <c:v/>
                </c:pt>
                <c:pt idx="12560">
                  <c:v/>
                </c:pt>
                <c:pt idx="12561">
                  <c:v/>
                </c:pt>
                <c:pt idx="12562">
                  <c:v/>
                </c:pt>
                <c:pt idx="12563">
                  <c:v/>
                </c:pt>
                <c:pt idx="12564">
                  <c:v/>
                </c:pt>
                <c:pt idx="12565">
                  <c:v/>
                </c:pt>
                <c:pt idx="12566">
                  <c:v/>
                </c:pt>
                <c:pt idx="12567">
                  <c:v/>
                </c:pt>
                <c:pt idx="12568">
                  <c:v/>
                </c:pt>
                <c:pt idx="12569">
                  <c:v/>
                </c:pt>
                <c:pt idx="12570">
                  <c:v/>
                </c:pt>
                <c:pt idx="12571">
                  <c:v/>
                </c:pt>
                <c:pt idx="12572">
                  <c:v/>
                </c:pt>
                <c:pt idx="12573">
                  <c:v/>
                </c:pt>
                <c:pt idx="12574">
                  <c:v/>
                </c:pt>
                <c:pt idx="12575">
                  <c:v/>
                </c:pt>
                <c:pt idx="12576">
                  <c:v/>
                </c:pt>
                <c:pt idx="12577">
                  <c:v/>
                </c:pt>
                <c:pt idx="12578">
                  <c:v/>
                </c:pt>
                <c:pt idx="12579">
                  <c:v/>
                </c:pt>
                <c:pt idx="12580">
                  <c:v/>
                </c:pt>
                <c:pt idx="12581">
                  <c:v/>
                </c:pt>
                <c:pt idx="12582">
                  <c:v/>
                </c:pt>
                <c:pt idx="12583">
                  <c:v/>
                </c:pt>
                <c:pt idx="12584">
                  <c:v/>
                </c:pt>
                <c:pt idx="12585">
                  <c:v/>
                </c:pt>
                <c:pt idx="12586">
                  <c:v/>
                </c:pt>
                <c:pt idx="12587">
                  <c:v/>
                </c:pt>
                <c:pt idx="12588">
                  <c:v/>
                </c:pt>
                <c:pt idx="12589">
                  <c:v/>
                </c:pt>
                <c:pt idx="12590">
                  <c:v/>
                </c:pt>
                <c:pt idx="12591">
                  <c:v/>
                </c:pt>
                <c:pt idx="12592">
                  <c:v/>
                </c:pt>
                <c:pt idx="12593">
                  <c:v/>
                </c:pt>
                <c:pt idx="12594">
                  <c:v/>
                </c:pt>
                <c:pt idx="12595">
                  <c:v/>
                </c:pt>
                <c:pt idx="12596">
                  <c:v/>
                </c:pt>
                <c:pt idx="12597">
                  <c:v/>
                </c:pt>
                <c:pt idx="12598">
                  <c:v/>
                </c:pt>
                <c:pt idx="12599">
                  <c:v/>
                </c:pt>
                <c:pt idx="12600">
                  <c:v>314,82</c:v>
                </c:pt>
                <c:pt idx="12601">
                  <c:v>314,06</c:v>
                </c:pt>
                <c:pt idx="12602">
                  <c:v>313,96</c:v>
                </c:pt>
                <c:pt idx="12603">
                  <c:v>312,96</c:v>
                </c:pt>
                <c:pt idx="12604">
                  <c:v>277,43</c:v>
                </c:pt>
                <c:pt idx="12605">
                  <c:v>276,59</c:v>
                </c:pt>
                <c:pt idx="12606">
                  <c:v>275,85</c:v>
                </c:pt>
                <c:pt idx="12607">
                  <c:v>275,83</c:v>
                </c:pt>
                <c:pt idx="12608">
                  <c:v>275,72</c:v>
                </c:pt>
                <c:pt idx="12609">
                  <c:v>275,64</c:v>
                </c:pt>
                <c:pt idx="12610">
                  <c:v>275,64</c:v>
                </c:pt>
                <c:pt idx="12611">
                  <c:v>275,60</c:v>
                </c:pt>
                <c:pt idx="12612">
                  <c:v>275,52</c:v>
                </c:pt>
                <c:pt idx="12613">
                  <c:v>259,74</c:v>
                </c:pt>
                <c:pt idx="12614">
                  <c:v>259,02</c:v>
                </c:pt>
                <c:pt idx="12615">
                  <c:v>251,42</c:v>
                </c:pt>
                <c:pt idx="12616">
                  <c:v>242,29</c:v>
                </c:pt>
                <c:pt idx="12617">
                  <c:v>242,28</c:v>
                </c:pt>
                <c:pt idx="12618">
                  <c:v>242,23</c:v>
                </c:pt>
                <c:pt idx="12619">
                  <c:v>242,18</c:v>
                </c:pt>
                <c:pt idx="12620">
                  <c:v>242,11</c:v>
                </c:pt>
                <c:pt idx="12621">
                  <c:v>238,18</c:v>
                </c:pt>
                <c:pt idx="12622">
                  <c:v>238,12</c:v>
                </c:pt>
                <c:pt idx="12623">
                  <c:v>231,30</c:v>
                </c:pt>
                <c:pt idx="12624">
                  <c:v>221,43</c:v>
                </c:pt>
                <c:pt idx="12625">
                  <c:v>218,05</c:v>
                </c:pt>
                <c:pt idx="12626">
                  <c:v>213,41</c:v>
                </c:pt>
                <c:pt idx="12627">
                  <c:v>211,42</c:v>
                </c:pt>
                <c:pt idx="12628">
                  <c:v>209,84</c:v>
                </c:pt>
                <c:pt idx="12629">
                  <c:v>209,80</c:v>
                </c:pt>
                <c:pt idx="12630">
                  <c:v>209,60</c:v>
                </c:pt>
                <c:pt idx="12631">
                  <c:v>209,04</c:v>
                </c:pt>
                <c:pt idx="12632">
                  <c:v>208,79</c:v>
                </c:pt>
                <c:pt idx="12633">
                  <c:v>206,80</c:v>
                </c:pt>
                <c:pt idx="12634">
                  <c:v>206,70</c:v>
                </c:pt>
                <c:pt idx="12635">
                  <c:v>205,73</c:v>
                </c:pt>
                <c:pt idx="12636">
                  <c:v>205,12</c:v>
                </c:pt>
                <c:pt idx="12637">
                  <c:v>204,96</c:v>
                </c:pt>
                <c:pt idx="12638">
                  <c:v>204,94</c:v>
                </c:pt>
                <c:pt idx="12639">
                  <c:v>204,87</c:v>
                </c:pt>
                <c:pt idx="12640">
                  <c:v>204,83</c:v>
                </c:pt>
                <c:pt idx="12641">
                  <c:v>204,80</c:v>
                </c:pt>
                <c:pt idx="12642">
                  <c:v>204,78</c:v>
                </c:pt>
                <c:pt idx="12643">
                  <c:v>202,64</c:v>
                </c:pt>
                <c:pt idx="12644">
                  <c:v>197,96</c:v>
                </c:pt>
                <c:pt idx="12645">
                  <c:v>197,35</c:v>
                </c:pt>
                <c:pt idx="12646">
                  <c:v>188,22</c:v>
                </c:pt>
                <c:pt idx="12647">
                  <c:v>184,04</c:v>
                </c:pt>
                <c:pt idx="12648">
                  <c:v>179,76</c:v>
                </c:pt>
                <c:pt idx="12649">
                  <c:v>179,73</c:v>
                </c:pt>
                <c:pt idx="12650">
                  <c:v>179,72</c:v>
                </c:pt>
                <c:pt idx="12651">
                  <c:v>172,38</c:v>
                </c:pt>
                <c:pt idx="12652">
                  <c:v>172,38</c:v>
                </c:pt>
                <c:pt idx="12653">
                  <c:v>171,54</c:v>
                </c:pt>
                <c:pt idx="12654">
                  <c:v>171,49</c:v>
                </c:pt>
                <c:pt idx="12655">
                  <c:v>171,46</c:v>
                </c:pt>
                <c:pt idx="12656">
                  <c:v>171,45</c:v>
                </c:pt>
                <c:pt idx="12657">
                  <c:v>171,44</c:v>
                </c:pt>
                <c:pt idx="12658">
                  <c:v>171,41</c:v>
                </c:pt>
                <c:pt idx="12659">
                  <c:v>171,36</c:v>
                </c:pt>
                <c:pt idx="12660">
                  <c:v>167,54</c:v>
                </c:pt>
                <c:pt idx="12661">
                  <c:v>167,45</c:v>
                </c:pt>
                <c:pt idx="12662">
                  <c:v>167,44</c:v>
                </c:pt>
                <c:pt idx="12663">
                  <c:v>167,35</c:v>
                </c:pt>
                <c:pt idx="12664">
                  <c:v>163,10</c:v>
                </c:pt>
                <c:pt idx="12665">
                  <c:v>162,90</c:v>
                </c:pt>
                <c:pt idx="12666">
                  <c:v>160,63</c:v>
                </c:pt>
                <c:pt idx="12667">
                  <c:v>158,95</c:v>
                </c:pt>
                <c:pt idx="12668">
                  <c:v>154,44</c:v>
                </c:pt>
                <c:pt idx="12669">
                  <c:v>150,76</c:v>
                </c:pt>
                <c:pt idx="12670">
                  <c:v>150,72</c:v>
                </c:pt>
                <c:pt idx="12671">
                  <c:v>142,32</c:v>
                </c:pt>
                <c:pt idx="12672">
                  <c:v>142,20</c:v>
                </c:pt>
                <c:pt idx="12673">
                  <c:v>138,09</c:v>
                </c:pt>
                <c:pt idx="12674">
                  <c:v>137,85</c:v>
                </c:pt>
                <c:pt idx="12675">
                  <c:v>137,80</c:v>
                </c:pt>
                <c:pt idx="12676">
                  <c:v>134,10</c:v>
                </c:pt>
                <c:pt idx="12677">
                  <c:v>134,02</c:v>
                </c:pt>
                <c:pt idx="12678">
                  <c:v>133,86</c:v>
                </c:pt>
                <c:pt idx="12679">
                  <c:v>130,58</c:v>
                </c:pt>
                <c:pt idx="12680">
                  <c:v>121,21</c:v>
                </c:pt>
                <c:pt idx="12681">
                  <c:v>104,67</c:v>
                </c:pt>
                <c:pt idx="12682">
                  <c:v>104,55</c:v>
                </c:pt>
                <c:pt idx="12683">
                  <c:v>104,53</c:v>
                </c:pt>
                <c:pt idx="12684">
                  <c:v>104,31</c:v>
                </c:pt>
                <c:pt idx="12685">
                  <c:v>103,64</c:v>
                </c:pt>
                <c:pt idx="12686">
                  <c:v>100,74</c:v>
                </c:pt>
                <c:pt idx="12687">
                  <c:v>100,72</c:v>
                </c:pt>
                <c:pt idx="12688">
                  <c:v>100,70</c:v>
                </c:pt>
                <c:pt idx="12689">
                  <c:v>100,68</c:v>
                </c:pt>
                <c:pt idx="12690">
                  <c:v>100,66</c:v>
                </c:pt>
                <c:pt idx="12691">
                  <c:v>100,61</c:v>
                </c:pt>
                <c:pt idx="12692">
                  <c:v>100,57</c:v>
                </c:pt>
                <c:pt idx="12693">
                  <c:v>100,57</c:v>
                </c:pt>
                <c:pt idx="12694">
                  <c:v>100,55</c:v>
                </c:pt>
                <c:pt idx="12695">
                  <c:v>100,52</c:v>
                </c:pt>
                <c:pt idx="12696">
                  <c:v>100,41</c:v>
                </c:pt>
                <c:pt idx="12697">
                  <c:v>92,35</c:v>
                </c:pt>
                <c:pt idx="12698">
                  <c:v>92,28</c:v>
                </c:pt>
                <c:pt idx="12699">
                  <c:v>92,26</c:v>
                </c:pt>
                <c:pt idx="12700">
                  <c:v>92,26</c:v>
                </c:pt>
                <c:pt idx="12701">
                  <c:v>87,25</c:v>
                </c:pt>
                <c:pt idx="12702">
                  <c:v>87,25</c:v>
                </c:pt>
                <c:pt idx="12703">
                  <c:v>84,00</c:v>
                </c:pt>
                <c:pt idx="12704">
                  <c:v>83,91</c:v>
                </c:pt>
                <c:pt idx="12705">
                  <c:v>80,62</c:v>
                </c:pt>
                <c:pt idx="12706">
                  <c:v>75,22</c:v>
                </c:pt>
                <c:pt idx="12707">
                  <c:v>73,84</c:v>
                </c:pt>
                <c:pt idx="12708">
                  <c:v>67,39</c:v>
                </c:pt>
                <c:pt idx="12709">
                  <c:v>67,35</c:v>
                </c:pt>
                <c:pt idx="12710">
                  <c:v>67,35</c:v>
                </c:pt>
                <c:pt idx="12711">
                  <c:v>67,31</c:v>
                </c:pt>
                <c:pt idx="12712">
                  <c:v>67,31</c:v>
                </c:pt>
                <c:pt idx="12713">
                  <c:v>67,29</c:v>
                </c:pt>
                <c:pt idx="12714">
                  <c:v>67,25</c:v>
                </c:pt>
                <c:pt idx="12715">
                  <c:v>67,24</c:v>
                </c:pt>
                <c:pt idx="12716">
                  <c:v>67,24</c:v>
                </c:pt>
                <c:pt idx="12717">
                  <c:v>67,23</c:v>
                </c:pt>
                <c:pt idx="12718">
                  <c:v>67,14</c:v>
                </c:pt>
                <c:pt idx="12719">
                  <c:v>67,09</c:v>
                </c:pt>
                <c:pt idx="12720">
                  <c:v>66,94</c:v>
                </c:pt>
                <c:pt idx="12721">
                  <c:v>66,90</c:v>
                </c:pt>
                <c:pt idx="12722">
                  <c:v>58,92</c:v>
                </c:pt>
                <c:pt idx="12723">
                  <c:v>58,91</c:v>
                </c:pt>
                <c:pt idx="12724">
                  <c:v>53,92</c:v>
                </c:pt>
                <c:pt idx="12725">
                  <c:v>53,88</c:v>
                </c:pt>
                <c:pt idx="12726">
                  <c:v>50,27</c:v>
                </c:pt>
                <c:pt idx="12727">
                  <c:v>40,42</c:v>
                </c:pt>
                <c:pt idx="12728">
                  <c:v>40,36</c:v>
                </c:pt>
                <c:pt idx="12729">
                  <c:v>33,92</c:v>
                </c:pt>
                <c:pt idx="12730">
                  <c:v>33,89</c:v>
                </c:pt>
                <c:pt idx="12731">
                  <c:v>33,84</c:v>
                </c:pt>
                <c:pt idx="12732">
                  <c:v>33,58</c:v>
                </c:pt>
                <c:pt idx="12733">
                  <c:v>25,15</c:v>
                </c:pt>
                <c:pt idx="12734">
                  <c:v>0,59</c:v>
                </c:pt>
                <c:pt idx="12735">
                  <c:v>0,57</c:v>
                </c:pt>
                <c:pt idx="12736">
                  <c:v>0,53</c:v>
                </c:pt>
                <c:pt idx="12737">
                  <c:v>0,52</c:v>
                </c:pt>
                <c:pt idx="12738">
                  <c:v>0,31</c:v>
                </c:pt>
                <c:pt idx="12739">
                  <c:v>0,31</c:v>
                </c:pt>
                <c:pt idx="12740">
                  <c:v>0,17</c:v>
                </c:pt>
                <c:pt idx="12741">
                  <c:v>0,16</c:v>
                </c:pt>
                <c:pt idx="12742">
                  <c:v>0,00</c:v>
                </c:pt>
                <c:pt idx="12743">
                  <c:v>0,00</c:v>
                </c:pt>
                <c:pt idx="12744">
                  <c:v>0,00</c:v>
                </c:pt>
                <c:pt idx="12745">
                  <c:v>0,00</c:v>
                </c:pt>
                <c:pt idx="12746">
                  <c:v>0,00</c:v>
                </c:pt>
                <c:pt idx="12747">
                  <c:v>0,00</c:v>
                </c:pt>
                <c:pt idx="12748">
                  <c:v>0,00</c:v>
                </c:pt>
                <c:pt idx="12749">
                  <c:v>0,00</c:v>
                </c:pt>
                <c:pt idx="12750">
                  <c:v>0,00</c:v>
                </c:pt>
                <c:pt idx="12751">
                  <c:v>0,00</c:v>
                </c:pt>
                <c:pt idx="12752">
                  <c:v>0,00</c:v>
                </c:pt>
                <c:pt idx="12753">
                  <c:v>0,00</c:v>
                </c:pt>
                <c:pt idx="12754">
                  <c:v>0,00</c:v>
                </c:pt>
                <c:pt idx="12755">
                  <c:v>0,00</c:v>
                </c:pt>
                <c:pt idx="12756">
                  <c:v>0,00</c:v>
                </c:pt>
                <c:pt idx="12757">
                  <c:v>0,00</c:v>
                </c:pt>
                <c:pt idx="12758">
                  <c:v>0,00</c:v>
                </c:pt>
                <c:pt idx="12759">
                  <c:v>0,00</c:v>
                </c:pt>
                <c:pt idx="12760">
                  <c:v>0,00</c:v>
                </c:pt>
                <c:pt idx="12761">
                  <c:v>0,00</c:v>
                </c:pt>
                <c:pt idx="12762">
                  <c:v>0,00</c:v>
                </c:pt>
                <c:pt idx="12763">
                  <c:v>0,00</c:v>
                </c:pt>
                <c:pt idx="12764">
                  <c:v>0,00</c:v>
                </c:pt>
                <c:pt idx="12765">
                  <c:v>0,00</c:v>
                </c:pt>
                <c:pt idx="12766">
                  <c:v>0,00</c:v>
                </c:pt>
                <c:pt idx="12767">
                  <c:v>0,00</c:v>
                </c:pt>
                <c:pt idx="12768">
                  <c:v>0,00</c:v>
                </c:pt>
                <c:pt idx="12769">
                  <c:v>0,00</c:v>
                </c:pt>
                <c:pt idx="12770">
                  <c:v>0,00</c:v>
                </c:pt>
                <c:pt idx="12771">
                  <c:v>0,00</c:v>
                </c:pt>
                <c:pt idx="12772">
                  <c:v>0,00</c:v>
                </c:pt>
                <c:pt idx="12773">
                  <c:v>0,00</c:v>
                </c:pt>
                <c:pt idx="12774">
                  <c:v>0,00</c:v>
                </c:pt>
                <c:pt idx="12775">
                  <c:v>0,00</c:v>
                </c:pt>
                <c:pt idx="12776">
                  <c:v>0,00</c:v>
                </c:pt>
                <c:pt idx="12777">
                  <c:v>0,00</c:v>
                </c:pt>
                <c:pt idx="12778">
                  <c:v>0,00</c:v>
                </c:pt>
                <c:pt idx="12779">
                  <c:v>0,00</c:v>
                </c:pt>
                <c:pt idx="12780">
                  <c:v>0,00</c:v>
                </c:pt>
                <c:pt idx="12781">
                  <c:v>0,00</c:v>
                </c:pt>
                <c:pt idx="12782">
                  <c:v>0,00</c:v>
                </c:pt>
                <c:pt idx="12783">
                  <c:v>0,00</c:v>
                </c:pt>
                <c:pt idx="12784">
                  <c:v>0,00</c:v>
                </c:pt>
                <c:pt idx="12785">
                  <c:v>0,00</c:v>
                </c:pt>
                <c:pt idx="12786">
                  <c:v>0,00</c:v>
                </c:pt>
                <c:pt idx="12787">
                  <c:v>0,00</c:v>
                </c:pt>
                <c:pt idx="12788">
                  <c:v>0,00</c:v>
                </c:pt>
                <c:pt idx="12789">
                  <c:v>0,00</c:v>
                </c:pt>
                <c:pt idx="12790">
                  <c:v>0,00</c:v>
                </c:pt>
                <c:pt idx="12791">
                  <c:v>0,00</c:v>
                </c:pt>
                <c:pt idx="12792">
                  <c:v>0,00</c:v>
                </c:pt>
                <c:pt idx="12793">
                  <c:v>0,00</c:v>
                </c:pt>
                <c:pt idx="12794">
                  <c:v>0,00</c:v>
                </c:pt>
                <c:pt idx="12795">
                  <c:v>0,00</c:v>
                </c:pt>
                <c:pt idx="12796">
                  <c:v>0,00</c:v>
                </c:pt>
                <c:pt idx="12797">
                  <c:v>0,00</c:v>
                </c:pt>
                <c:pt idx="12798">
                  <c:v>0,00</c:v>
                </c:pt>
                <c:pt idx="12799">
                  <c:v>0,00</c:v>
                </c:pt>
                <c:pt idx="12800">
                  <c:v>0,00</c:v>
                </c:pt>
                <c:pt idx="12801">
                  <c:v>0,00</c:v>
                </c:pt>
                <c:pt idx="12802">
                  <c:v>0,00</c:v>
                </c:pt>
                <c:pt idx="12803">
                  <c:v>0,00</c:v>
                </c:pt>
                <c:pt idx="12804">
                  <c:v>0,00</c:v>
                </c:pt>
                <c:pt idx="12805">
                  <c:v>0,00</c:v>
                </c:pt>
                <c:pt idx="12806">
                  <c:v>0,00</c:v>
                </c:pt>
                <c:pt idx="12807">
                  <c:v>0,00</c:v>
                </c:pt>
                <c:pt idx="12808">
                  <c:v>0,00</c:v>
                </c:pt>
                <c:pt idx="12809">
                  <c:v>0,00</c:v>
                </c:pt>
                <c:pt idx="12810">
                  <c:v>0,00</c:v>
                </c:pt>
                <c:pt idx="12811">
                  <c:v>0,00</c:v>
                </c:pt>
                <c:pt idx="12812">
                  <c:v>0,00</c:v>
                </c:pt>
                <c:pt idx="12813">
                  <c:v>0,00</c:v>
                </c:pt>
                <c:pt idx="12814">
                  <c:v>0,00</c:v>
                </c:pt>
                <c:pt idx="12815">
                  <c:v>0,00</c:v>
                </c:pt>
                <c:pt idx="12816">
                  <c:v>0,00</c:v>
                </c:pt>
                <c:pt idx="12817">
                  <c:v>0,00</c:v>
                </c:pt>
                <c:pt idx="12818">
                  <c:v>0,00</c:v>
                </c:pt>
                <c:pt idx="12819">
                  <c:v>0,00</c:v>
                </c:pt>
                <c:pt idx="12820">
                  <c:v>0,00</c:v>
                </c:pt>
                <c:pt idx="12821">
                  <c:v>0,00</c:v>
                </c:pt>
                <c:pt idx="12822">
                  <c:v>0,00</c:v>
                </c:pt>
                <c:pt idx="12823">
                  <c:v>0,00</c:v>
                </c:pt>
                <c:pt idx="12824">
                  <c:v>0,00</c:v>
                </c:pt>
                <c:pt idx="12825">
                  <c:v>0,00</c:v>
                </c:pt>
                <c:pt idx="12826">
                  <c:v>0,00</c:v>
                </c:pt>
                <c:pt idx="12827">
                  <c:v>0,00</c:v>
                </c:pt>
                <c:pt idx="12828">
                  <c:v>0,00</c:v>
                </c:pt>
                <c:pt idx="12829">
                  <c:v>0,00</c:v>
                </c:pt>
                <c:pt idx="12830">
                  <c:v>0,00</c:v>
                </c:pt>
                <c:pt idx="12831">
                  <c:v>0,00</c:v>
                </c:pt>
                <c:pt idx="12832">
                  <c:v>0,00</c:v>
                </c:pt>
                <c:pt idx="12833">
                  <c:v>0,00</c:v>
                </c:pt>
                <c:pt idx="12834">
                  <c:v>0,00</c:v>
                </c:pt>
                <c:pt idx="12835">
                  <c:v>0,00</c:v>
                </c:pt>
                <c:pt idx="12836">
                  <c:v>0,00</c:v>
                </c:pt>
                <c:pt idx="12837">
                  <c:v>0,00</c:v>
                </c:pt>
                <c:pt idx="12838">
                  <c:v>0,00</c:v>
                </c:pt>
                <c:pt idx="12839">
                  <c:v>0,00</c:v>
                </c:pt>
                <c:pt idx="12840">
                  <c:v>0,00</c:v>
                </c:pt>
                <c:pt idx="12841">
                  <c:v>0,00</c:v>
                </c:pt>
                <c:pt idx="12842">
                  <c:v>0,00</c:v>
                </c:pt>
                <c:pt idx="12843">
                  <c:v>0,00</c:v>
                </c:pt>
                <c:pt idx="12844">
                  <c:v>0,00</c:v>
                </c:pt>
                <c:pt idx="12845">
                  <c:v>0,00</c:v>
                </c:pt>
                <c:pt idx="12846">
                  <c:v>0,00</c:v>
                </c:pt>
                <c:pt idx="12847">
                  <c:v>0,00</c:v>
                </c:pt>
                <c:pt idx="12848">
                  <c:v>0,00</c:v>
                </c:pt>
                <c:pt idx="12849">
                  <c:v>0,00</c:v>
                </c:pt>
                <c:pt idx="12850">
                  <c:v>0,00</c:v>
                </c:pt>
                <c:pt idx="12851">
                  <c:v>0,00</c:v>
                </c:pt>
                <c:pt idx="12852">
                  <c:v>0,00</c:v>
                </c:pt>
                <c:pt idx="12853">
                  <c:v>0,00</c:v>
                </c:pt>
                <c:pt idx="12854">
                  <c:v>0,00</c:v>
                </c:pt>
                <c:pt idx="12855">
                  <c:v>0,00</c:v>
                </c:pt>
                <c:pt idx="12856">
                  <c:v>0,00</c:v>
                </c:pt>
                <c:pt idx="12857">
                  <c:v>0,00</c:v>
                </c:pt>
                <c:pt idx="12858">
                  <c:v>0,00</c:v>
                </c:pt>
                <c:pt idx="12859">
                  <c:v>0,00</c:v>
                </c:pt>
                <c:pt idx="12860">
                  <c:v>0,00</c:v>
                </c:pt>
                <c:pt idx="12861">
                  <c:v>0,00</c:v>
                </c:pt>
                <c:pt idx="12862">
                  <c:v>0,00</c:v>
                </c:pt>
                <c:pt idx="12863">
                  <c:v>0,00</c:v>
                </c:pt>
                <c:pt idx="12864">
                  <c:v>0,00</c:v>
                </c:pt>
                <c:pt idx="12865">
                  <c:v>0,00</c:v>
                </c:pt>
                <c:pt idx="12866">
                  <c:v>0,00</c:v>
                </c:pt>
                <c:pt idx="12867">
                  <c:v>0,00</c:v>
                </c:pt>
                <c:pt idx="12868">
                  <c:v>0,00</c:v>
                </c:pt>
                <c:pt idx="12869">
                  <c:v>0,00</c:v>
                </c:pt>
                <c:pt idx="12870">
                  <c:v>0,00</c:v>
                </c:pt>
                <c:pt idx="12871">
                  <c:v>0,00</c:v>
                </c:pt>
                <c:pt idx="12872">
                  <c:v>0,00</c:v>
                </c:pt>
                <c:pt idx="12873">
                  <c:v>0,00</c:v>
                </c:pt>
                <c:pt idx="12874">
                  <c:v>0,00</c:v>
                </c:pt>
                <c:pt idx="12875">
                  <c:v>0,00</c:v>
                </c:pt>
                <c:pt idx="12876">
                  <c:v>0,00</c:v>
                </c:pt>
                <c:pt idx="12877">
                  <c:v>0,00</c:v>
                </c:pt>
                <c:pt idx="12878">
                  <c:v>0,00</c:v>
                </c:pt>
                <c:pt idx="12879">
                  <c:v>0,00</c:v>
                </c:pt>
                <c:pt idx="12880">
                  <c:v>0,00</c:v>
                </c:pt>
                <c:pt idx="12881">
                  <c:v>0,00</c:v>
                </c:pt>
                <c:pt idx="12882">
                  <c:v>0,00</c:v>
                </c:pt>
                <c:pt idx="12883">
                  <c:v>0,00</c:v>
                </c:pt>
                <c:pt idx="12884">
                  <c:v>0,00</c:v>
                </c:pt>
                <c:pt idx="12885">
                  <c:v>0,00</c:v>
                </c:pt>
                <c:pt idx="12886">
                  <c:v>0,00</c:v>
                </c:pt>
                <c:pt idx="12887">
                  <c:v>0,00</c:v>
                </c:pt>
                <c:pt idx="12888">
                  <c:v>0,00</c:v>
                </c:pt>
                <c:pt idx="12889">
                  <c:v>0,00</c:v>
                </c:pt>
                <c:pt idx="12890">
                  <c:v>0,00</c:v>
                </c:pt>
                <c:pt idx="12891">
                  <c:v>0,00</c:v>
                </c:pt>
                <c:pt idx="12892">
                  <c:v>0,00</c:v>
                </c:pt>
                <c:pt idx="12893">
                  <c:v>0,00</c:v>
                </c:pt>
                <c:pt idx="12894">
                  <c:v>0,00</c:v>
                </c:pt>
                <c:pt idx="12895">
                  <c:v>0,00</c:v>
                </c:pt>
                <c:pt idx="12896">
                  <c:v>0,00</c:v>
                </c:pt>
                <c:pt idx="12897">
                  <c:v>0,00</c:v>
                </c:pt>
                <c:pt idx="12898">
                  <c:v>0,00</c:v>
                </c:pt>
                <c:pt idx="12899">
                  <c:v>0,00</c:v>
                </c:pt>
                <c:pt idx="12900">
                  <c:v>0,00</c:v>
                </c:pt>
                <c:pt idx="12901">
                  <c:v>0,00</c:v>
                </c:pt>
                <c:pt idx="12902">
                  <c:v>0,00</c:v>
                </c:pt>
                <c:pt idx="12903">
                  <c:v>0,00</c:v>
                </c:pt>
                <c:pt idx="12904">
                  <c:v>0,00</c:v>
                </c:pt>
                <c:pt idx="12905">
                  <c:v>0,00</c:v>
                </c:pt>
                <c:pt idx="12906">
                  <c:v>0,00</c:v>
                </c:pt>
                <c:pt idx="12907">
                  <c:v>0,00</c:v>
                </c:pt>
                <c:pt idx="12908">
                  <c:v>0,00</c:v>
                </c:pt>
                <c:pt idx="12909">
                  <c:v>0,00</c:v>
                </c:pt>
                <c:pt idx="12910">
                  <c:v>0,00</c:v>
                </c:pt>
                <c:pt idx="12911">
                  <c:v>0,00</c:v>
                </c:pt>
                <c:pt idx="12912">
                  <c:v>0,00</c:v>
                </c:pt>
                <c:pt idx="12913">
                  <c:v>0,00</c:v>
                </c:pt>
                <c:pt idx="12914">
                  <c:v>0,00</c:v>
                </c:pt>
                <c:pt idx="12915">
                  <c:v>0,00</c:v>
                </c:pt>
                <c:pt idx="12916">
                  <c:v>0,00</c:v>
                </c:pt>
                <c:pt idx="12917">
                  <c:v>0,00</c:v>
                </c:pt>
                <c:pt idx="12918">
                  <c:v>0,00</c:v>
                </c:pt>
                <c:pt idx="12919">
                  <c:v>0,00</c:v>
                </c:pt>
                <c:pt idx="12920">
                  <c:v>0,00</c:v>
                </c:pt>
                <c:pt idx="12921">
                  <c:v>0,00</c:v>
                </c:pt>
                <c:pt idx="12922">
                  <c:v>0,00</c:v>
                </c:pt>
                <c:pt idx="12923">
                  <c:v>0,00</c:v>
                </c:pt>
                <c:pt idx="12924">
                  <c:v>0,00</c:v>
                </c:pt>
                <c:pt idx="12925">
                  <c:v>0,00</c:v>
                </c:pt>
                <c:pt idx="12926">
                  <c:v>0,00</c:v>
                </c:pt>
                <c:pt idx="12927">
                  <c:v>0,00</c:v>
                </c:pt>
                <c:pt idx="12928">
                  <c:v>0,00</c:v>
                </c:pt>
                <c:pt idx="12929">
                  <c:v>0,00</c:v>
                </c:pt>
                <c:pt idx="12930">
                  <c:v>0,00</c:v>
                </c:pt>
                <c:pt idx="12931">
                  <c:v>0,00</c:v>
                </c:pt>
                <c:pt idx="12932">
                  <c:v>0,00</c:v>
                </c:pt>
                <c:pt idx="12933">
                  <c:v>0,00</c:v>
                </c:pt>
                <c:pt idx="12934">
                  <c:v>0,00</c:v>
                </c:pt>
                <c:pt idx="12935">
                  <c:v>0,00</c:v>
                </c:pt>
                <c:pt idx="12936">
                  <c:v>0,00</c:v>
                </c:pt>
                <c:pt idx="12937">
                  <c:v>0,00</c:v>
                </c:pt>
                <c:pt idx="12938">
                  <c:v>0,00</c:v>
                </c:pt>
                <c:pt idx="12939">
                  <c:v>0,00</c:v>
                </c:pt>
                <c:pt idx="12940">
                  <c:v>0,00</c:v>
                </c:pt>
                <c:pt idx="12941">
                  <c:v>0,00</c:v>
                </c:pt>
                <c:pt idx="12942">
                  <c:v>0,00</c:v>
                </c:pt>
                <c:pt idx="12943">
                  <c:v>0,00</c:v>
                </c:pt>
                <c:pt idx="12944">
                  <c:v>0,00</c:v>
                </c:pt>
                <c:pt idx="12945">
                  <c:v>0,00</c:v>
                </c:pt>
                <c:pt idx="12946">
                  <c:v>0,00</c:v>
                </c:pt>
                <c:pt idx="12947">
                  <c:v>0,00</c:v>
                </c:pt>
                <c:pt idx="12948">
                  <c:v>0,00</c:v>
                </c:pt>
                <c:pt idx="12949">
                  <c:v>0,00</c:v>
                </c:pt>
                <c:pt idx="12950">
                  <c:v>0,00</c:v>
                </c:pt>
                <c:pt idx="12951">
                  <c:v>0,00</c:v>
                </c:pt>
                <c:pt idx="12952">
                  <c:v>0,00</c:v>
                </c:pt>
                <c:pt idx="12953">
                  <c:v>0,00</c:v>
                </c:pt>
                <c:pt idx="12954">
                  <c:v>0,00</c:v>
                </c:pt>
                <c:pt idx="12955">
                  <c:v>0,00</c:v>
                </c:pt>
                <c:pt idx="12956">
                  <c:v>0,00</c:v>
                </c:pt>
                <c:pt idx="12957">
                  <c:v>0,00</c:v>
                </c:pt>
                <c:pt idx="12958">
                  <c:v>0,00</c:v>
                </c:pt>
                <c:pt idx="12959">
                  <c:v>0,00</c:v>
                </c:pt>
                <c:pt idx="12960">
                  <c:v>0,00</c:v>
                </c:pt>
                <c:pt idx="12961">
                  <c:v>0,00</c:v>
                </c:pt>
                <c:pt idx="12962">
                  <c:v>0,00</c:v>
                </c:pt>
                <c:pt idx="12963">
                  <c:v>0,00</c:v>
                </c:pt>
                <c:pt idx="12964">
                  <c:v>0,00</c:v>
                </c:pt>
                <c:pt idx="12965">
                  <c:v>0,00</c:v>
                </c:pt>
                <c:pt idx="12966">
                  <c:v>0,00</c:v>
                </c:pt>
                <c:pt idx="12967">
                  <c:v>0,00</c:v>
                </c:pt>
                <c:pt idx="12968">
                  <c:v>0,00</c:v>
                </c:pt>
                <c:pt idx="12969">
                  <c:v>0,00</c:v>
                </c:pt>
                <c:pt idx="12970">
                  <c:v>0,00</c:v>
                </c:pt>
                <c:pt idx="12971">
                  <c:v>0,00</c:v>
                </c:pt>
                <c:pt idx="12972">
                  <c:v>0,00</c:v>
                </c:pt>
                <c:pt idx="12973">
                  <c:v>0,00</c:v>
                </c:pt>
                <c:pt idx="12974">
                  <c:v>0,00</c:v>
                </c:pt>
                <c:pt idx="12975">
                  <c:v>0,00</c:v>
                </c:pt>
                <c:pt idx="12976">
                  <c:v>0,00</c:v>
                </c:pt>
                <c:pt idx="12977">
                  <c:v>0,00</c:v>
                </c:pt>
                <c:pt idx="12978">
                  <c:v>0,00</c:v>
                </c:pt>
                <c:pt idx="12979">
                  <c:v>0,00</c:v>
                </c:pt>
                <c:pt idx="12980">
                  <c:v>0,00</c:v>
                </c:pt>
                <c:pt idx="12981">
                  <c:v>0,00</c:v>
                </c:pt>
                <c:pt idx="12982">
                  <c:v>0,00</c:v>
                </c:pt>
                <c:pt idx="12983">
                  <c:v>0,00</c:v>
                </c:pt>
                <c:pt idx="12984">
                  <c:v>0,00</c:v>
                </c:pt>
                <c:pt idx="12985">
                  <c:v>0,00</c:v>
                </c:pt>
                <c:pt idx="12986">
                  <c:v>0,00</c:v>
                </c:pt>
                <c:pt idx="12987">
                  <c:v>0,00</c:v>
                </c:pt>
                <c:pt idx="12988">
                  <c:v>0,00</c:v>
                </c:pt>
                <c:pt idx="12989">
                  <c:v>0,00</c:v>
                </c:pt>
                <c:pt idx="12990">
                  <c:v>0,00</c:v>
                </c:pt>
                <c:pt idx="12991">
                  <c:v>0,00</c:v>
                </c:pt>
                <c:pt idx="12992">
                  <c:v>0,00</c:v>
                </c:pt>
                <c:pt idx="12993">
                  <c:v>0,00</c:v>
                </c:pt>
                <c:pt idx="12994">
                  <c:v>0,00</c:v>
                </c:pt>
                <c:pt idx="12995">
                  <c:v>0,00</c:v>
                </c:pt>
                <c:pt idx="12996">
                  <c:v>0,00</c:v>
                </c:pt>
                <c:pt idx="12997">
                  <c:v>0,00</c:v>
                </c:pt>
                <c:pt idx="12998">
                  <c:v>0,00</c:v>
                </c:pt>
                <c:pt idx="12999">
                  <c:v>0,00</c:v>
                </c:pt>
                <c:pt idx="13000">
                  <c:v>0,00</c:v>
                </c:pt>
                <c:pt idx="13001">
                  <c:v>0,00</c:v>
                </c:pt>
                <c:pt idx="13002">
                  <c:v>0,00</c:v>
                </c:pt>
                <c:pt idx="13003">
                  <c:v>0,00</c:v>
                </c:pt>
                <c:pt idx="13004">
                  <c:v>0,00</c:v>
                </c:pt>
                <c:pt idx="13005">
                  <c:v>0,00</c:v>
                </c:pt>
                <c:pt idx="13006">
                  <c:v>0,00</c:v>
                </c:pt>
                <c:pt idx="13007">
                  <c:v>0,00</c:v>
                </c:pt>
                <c:pt idx="13008">
                  <c:v>0,00</c:v>
                </c:pt>
                <c:pt idx="13009">
                  <c:v>0,00</c:v>
                </c:pt>
                <c:pt idx="13010">
                  <c:v>0,00</c:v>
                </c:pt>
                <c:pt idx="13011">
                  <c:v>0,00</c:v>
                </c:pt>
                <c:pt idx="13012">
                  <c:v>0,00</c:v>
                </c:pt>
                <c:pt idx="13013">
                  <c:v>0,00</c:v>
                </c:pt>
                <c:pt idx="13014">
                  <c:v>0,00</c:v>
                </c:pt>
                <c:pt idx="13015">
                  <c:v>0,00</c:v>
                </c:pt>
                <c:pt idx="13016">
                  <c:v>0,00</c:v>
                </c:pt>
                <c:pt idx="13017">
                  <c:v>0,00</c:v>
                </c:pt>
                <c:pt idx="13018">
                  <c:v>0,00</c:v>
                </c:pt>
                <c:pt idx="13019">
                  <c:v>0,00</c:v>
                </c:pt>
                <c:pt idx="13020">
                  <c:v>0,00</c:v>
                </c:pt>
                <c:pt idx="13021">
                  <c:v>0,00</c:v>
                </c:pt>
                <c:pt idx="13022">
                  <c:v>0,00</c:v>
                </c:pt>
                <c:pt idx="13023">
                  <c:v>0,00</c:v>
                </c:pt>
                <c:pt idx="13024">
                  <c:v>0,00</c:v>
                </c:pt>
                <c:pt idx="13025">
                  <c:v>0,00</c:v>
                </c:pt>
                <c:pt idx="13026">
                  <c:v>0,00</c:v>
                </c:pt>
                <c:pt idx="13027">
                  <c:v>0,00</c:v>
                </c:pt>
                <c:pt idx="13028">
                  <c:v>0,00</c:v>
                </c:pt>
                <c:pt idx="13029">
                  <c:v>0,00</c:v>
                </c:pt>
                <c:pt idx="13030">
                  <c:v>0,00</c:v>
                </c:pt>
                <c:pt idx="13031">
                  <c:v>0,00</c:v>
                </c:pt>
                <c:pt idx="13032">
                  <c:v>0,00</c:v>
                </c:pt>
                <c:pt idx="13033">
                  <c:v>0,00</c:v>
                </c:pt>
                <c:pt idx="13034">
                  <c:v>0,00</c:v>
                </c:pt>
                <c:pt idx="13035">
                  <c:v>0,00</c:v>
                </c:pt>
                <c:pt idx="13036">
                  <c:v>0,00</c:v>
                </c:pt>
                <c:pt idx="13037">
                  <c:v>0,00</c:v>
                </c:pt>
                <c:pt idx="13038">
                  <c:v>0,00</c:v>
                </c:pt>
                <c:pt idx="13039">
                  <c:v>0,00</c:v>
                </c:pt>
                <c:pt idx="13040">
                  <c:v>0,00</c:v>
                </c:pt>
                <c:pt idx="13041">
                  <c:v>0,00</c:v>
                </c:pt>
                <c:pt idx="13042">
                  <c:v>0,00</c:v>
                </c:pt>
                <c:pt idx="13043">
                  <c:v>0,00</c:v>
                </c:pt>
                <c:pt idx="13044">
                  <c:v>0,00</c:v>
                </c:pt>
                <c:pt idx="13045">
                  <c:v>0,00</c:v>
                </c:pt>
                <c:pt idx="13046">
                  <c:v>0,00</c:v>
                </c:pt>
                <c:pt idx="13047">
                  <c:v>0,00</c:v>
                </c:pt>
                <c:pt idx="13048">
                  <c:v>0,00</c:v>
                </c:pt>
                <c:pt idx="13049">
                  <c:v>0,00</c:v>
                </c:pt>
                <c:pt idx="13050">
                  <c:v>0,00</c:v>
                </c:pt>
                <c:pt idx="13051">
                  <c:v>0,00</c:v>
                </c:pt>
                <c:pt idx="13052">
                  <c:v>0,00</c:v>
                </c:pt>
                <c:pt idx="13053">
                  <c:v>0,00</c:v>
                </c:pt>
                <c:pt idx="13054">
                  <c:v>0,00</c:v>
                </c:pt>
                <c:pt idx="13055">
                  <c:v>0,00</c:v>
                </c:pt>
                <c:pt idx="13056">
                  <c:v>0,00</c:v>
                </c:pt>
                <c:pt idx="13057">
                  <c:v>0,00</c:v>
                </c:pt>
                <c:pt idx="13058">
                  <c:v>0,00</c:v>
                </c:pt>
                <c:pt idx="13059">
                  <c:v>0,00</c:v>
                </c:pt>
                <c:pt idx="13060">
                  <c:v>0,00</c:v>
                </c:pt>
                <c:pt idx="13061">
                  <c:v>0,00</c:v>
                </c:pt>
                <c:pt idx="13062">
                  <c:v>0,00</c:v>
                </c:pt>
                <c:pt idx="13063">
                  <c:v>0,00</c:v>
                </c:pt>
                <c:pt idx="13064">
                  <c:v>0,00</c:v>
                </c:pt>
                <c:pt idx="13065">
                  <c:v>0,00</c:v>
                </c:pt>
                <c:pt idx="13066">
                  <c:v>0,00</c:v>
                </c:pt>
                <c:pt idx="13067">
                  <c:v>0,00</c:v>
                </c:pt>
                <c:pt idx="13068">
                  <c:v>0,00</c:v>
                </c:pt>
                <c:pt idx="13069">
                  <c:v>0,00</c:v>
                </c:pt>
                <c:pt idx="13070">
                  <c:v>0,00</c:v>
                </c:pt>
                <c:pt idx="13071">
                  <c:v>0,00</c:v>
                </c:pt>
                <c:pt idx="13072">
                  <c:v>0,00</c:v>
                </c:pt>
                <c:pt idx="13073">
                  <c:v>0,00</c:v>
                </c:pt>
                <c:pt idx="13074">
                  <c:v>0,00</c:v>
                </c:pt>
                <c:pt idx="13075">
                  <c:v>0,00</c:v>
                </c:pt>
                <c:pt idx="13076">
                  <c:v>0,00</c:v>
                </c:pt>
                <c:pt idx="13077">
                  <c:v>0,00</c:v>
                </c:pt>
                <c:pt idx="13078">
                  <c:v>0,00</c:v>
                </c:pt>
                <c:pt idx="13079">
                  <c:v>0,00</c:v>
                </c:pt>
                <c:pt idx="13080">
                  <c:v>0,00</c:v>
                </c:pt>
                <c:pt idx="13081">
                  <c:v>0,00</c:v>
                </c:pt>
                <c:pt idx="13082">
                  <c:v>0,00</c:v>
                </c:pt>
                <c:pt idx="13083">
                  <c:v>0,00</c:v>
                </c:pt>
                <c:pt idx="13084">
                  <c:v>0,00</c:v>
                </c:pt>
                <c:pt idx="13085">
                  <c:v>0,00</c:v>
                </c:pt>
                <c:pt idx="13086">
                  <c:v>0,00</c:v>
                </c:pt>
                <c:pt idx="13087">
                  <c:v>0,00</c:v>
                </c:pt>
                <c:pt idx="13088">
                  <c:v>0,00</c:v>
                </c:pt>
                <c:pt idx="13089">
                  <c:v>0,00</c:v>
                </c:pt>
                <c:pt idx="13090">
                  <c:v>0,00</c:v>
                </c:pt>
                <c:pt idx="13091">
                  <c:v>0,00</c:v>
                </c:pt>
                <c:pt idx="13092">
                  <c:v>0,00</c:v>
                </c:pt>
                <c:pt idx="13093">
                  <c:v>0,00</c:v>
                </c:pt>
                <c:pt idx="13094">
                  <c:v>0,00</c:v>
                </c:pt>
                <c:pt idx="13095">
                  <c:v>0,00</c:v>
                </c:pt>
                <c:pt idx="13096">
                  <c:v>0,00</c:v>
                </c:pt>
                <c:pt idx="13097">
                  <c:v>0,00</c:v>
                </c:pt>
                <c:pt idx="13098">
                  <c:v>0,00</c:v>
                </c:pt>
                <c:pt idx="13099">
                  <c:v>0,00</c:v>
                </c:pt>
                <c:pt idx="13100">
                  <c:v>0,00</c:v>
                </c:pt>
                <c:pt idx="13101">
                  <c:v>0,00</c:v>
                </c:pt>
                <c:pt idx="13102">
                  <c:v>0,00</c:v>
                </c:pt>
                <c:pt idx="13103">
                  <c:v>0,00</c:v>
                </c:pt>
                <c:pt idx="13104">
                  <c:v>0,00</c:v>
                </c:pt>
                <c:pt idx="13105">
                  <c:v>0,00</c:v>
                </c:pt>
                <c:pt idx="13106">
                  <c:v>0,00</c:v>
                </c:pt>
                <c:pt idx="13107">
                  <c:v>0,00</c:v>
                </c:pt>
                <c:pt idx="13108">
                  <c:v>0,00</c:v>
                </c:pt>
                <c:pt idx="13109">
                  <c:v>0,00</c:v>
                </c:pt>
                <c:pt idx="13110">
                  <c:v>0,00</c:v>
                </c:pt>
                <c:pt idx="13111">
                  <c:v>0,00</c:v>
                </c:pt>
                <c:pt idx="13112">
                  <c:v>0,00</c:v>
                </c:pt>
                <c:pt idx="13113">
                  <c:v>0,00</c:v>
                </c:pt>
                <c:pt idx="13114">
                  <c:v>0,00</c:v>
                </c:pt>
                <c:pt idx="13115">
                  <c:v>0,00</c:v>
                </c:pt>
                <c:pt idx="13116">
                  <c:v>0,00</c:v>
                </c:pt>
                <c:pt idx="13117">
                  <c:v>0,00</c:v>
                </c:pt>
                <c:pt idx="13118">
                  <c:v>0,00</c:v>
                </c:pt>
                <c:pt idx="13119">
                  <c:v>0,00</c:v>
                </c:pt>
                <c:pt idx="13120">
                  <c:v>0,00</c:v>
                </c:pt>
                <c:pt idx="13121">
                  <c:v>0,00</c:v>
                </c:pt>
                <c:pt idx="13122">
                  <c:v>0,00</c:v>
                </c:pt>
                <c:pt idx="13123">
                  <c:v>0,00</c:v>
                </c:pt>
                <c:pt idx="13124">
                  <c:v>0,00</c:v>
                </c:pt>
                <c:pt idx="13125">
                  <c:v>0,00</c:v>
                </c:pt>
                <c:pt idx="13126">
                  <c:v>0,00</c:v>
                </c:pt>
                <c:pt idx="13127">
                  <c:v>0,00</c:v>
                </c:pt>
                <c:pt idx="13128">
                  <c:v>0,00</c:v>
                </c:pt>
                <c:pt idx="13129">
                  <c:v>0,00</c:v>
                </c:pt>
                <c:pt idx="13130">
                  <c:v>0,00</c:v>
                </c:pt>
                <c:pt idx="13131">
                  <c:v>0,00</c:v>
                </c:pt>
                <c:pt idx="13132">
                  <c:v>0,00</c:v>
                </c:pt>
                <c:pt idx="13133">
                  <c:v>0,00</c:v>
                </c:pt>
                <c:pt idx="13134">
                  <c:v>0,00</c:v>
                </c:pt>
                <c:pt idx="13135">
                  <c:v>0,00</c:v>
                </c:pt>
                <c:pt idx="13136">
                  <c:v>0,00</c:v>
                </c:pt>
                <c:pt idx="13137">
                  <c:v>0,00</c:v>
                </c:pt>
                <c:pt idx="13138">
                  <c:v>0,00</c:v>
                </c:pt>
                <c:pt idx="13139">
                  <c:v>0,00</c:v>
                </c:pt>
                <c:pt idx="13140">
                  <c:v>0,00</c:v>
                </c:pt>
                <c:pt idx="13141">
                  <c:v>0,00</c:v>
                </c:pt>
                <c:pt idx="13142">
                  <c:v>0,00</c:v>
                </c:pt>
                <c:pt idx="13143">
                  <c:v>0,00</c:v>
                </c:pt>
                <c:pt idx="13144">
                  <c:v>0,00</c:v>
                </c:pt>
                <c:pt idx="13145">
                  <c:v>0,00</c:v>
                </c:pt>
                <c:pt idx="13146">
                  <c:v>0,00</c:v>
                </c:pt>
                <c:pt idx="13147">
                  <c:v>0,00</c:v>
                </c:pt>
                <c:pt idx="13148">
                  <c:v>0,00</c:v>
                </c:pt>
                <c:pt idx="13149">
                  <c:v>0,00</c:v>
                </c:pt>
                <c:pt idx="13150">
                  <c:v>0,00</c:v>
                </c:pt>
                <c:pt idx="13151">
                  <c:v>0,00</c:v>
                </c:pt>
                <c:pt idx="13152">
                  <c:v>0,00</c:v>
                </c:pt>
                <c:pt idx="13153">
                  <c:v>0,00</c:v>
                </c:pt>
                <c:pt idx="13154">
                  <c:v>0,00</c:v>
                </c:pt>
                <c:pt idx="13155">
                  <c:v>0,00</c:v>
                </c:pt>
                <c:pt idx="13156">
                  <c:v>0,00</c:v>
                </c:pt>
                <c:pt idx="13157">
                  <c:v>0,00</c:v>
                </c:pt>
                <c:pt idx="13158">
                  <c:v>0,00</c:v>
                </c:pt>
                <c:pt idx="13159">
                  <c:v>0,00</c:v>
                </c:pt>
                <c:pt idx="13160">
                  <c:v>0,00</c:v>
                </c:pt>
                <c:pt idx="13161">
                  <c:v>0,00</c:v>
                </c:pt>
                <c:pt idx="13162">
                  <c:v>0,00</c:v>
                </c:pt>
                <c:pt idx="13163">
                  <c:v>0,00</c:v>
                </c:pt>
                <c:pt idx="13164">
                  <c:v>0,00</c:v>
                </c:pt>
                <c:pt idx="13165">
                  <c:v>0,00</c:v>
                </c:pt>
                <c:pt idx="13166">
                  <c:v>0,00</c:v>
                </c:pt>
                <c:pt idx="13167">
                  <c:v>0,00</c:v>
                </c:pt>
                <c:pt idx="13168">
                  <c:v>0,00</c:v>
                </c:pt>
                <c:pt idx="13169">
                  <c:v>0,00</c:v>
                </c:pt>
                <c:pt idx="13170">
                  <c:v>0,00</c:v>
                </c:pt>
                <c:pt idx="13171">
                  <c:v>0,00</c:v>
                </c:pt>
                <c:pt idx="13172">
                  <c:v>0,00</c:v>
                </c:pt>
                <c:pt idx="13173">
                  <c:v>0,00</c:v>
                </c:pt>
                <c:pt idx="13174">
                  <c:v>0,00</c:v>
                </c:pt>
                <c:pt idx="13175">
                  <c:v>0,00</c:v>
                </c:pt>
                <c:pt idx="13176">
                  <c:v>0,00</c:v>
                </c:pt>
                <c:pt idx="13177">
                  <c:v>0,00</c:v>
                </c:pt>
                <c:pt idx="13178">
                  <c:v>0,00</c:v>
                </c:pt>
                <c:pt idx="13179">
                  <c:v>0,00</c:v>
                </c:pt>
                <c:pt idx="13180">
                  <c:v>0,00</c:v>
                </c:pt>
                <c:pt idx="13181">
                  <c:v>0,00</c:v>
                </c:pt>
                <c:pt idx="13182">
                  <c:v>0,00</c:v>
                </c:pt>
                <c:pt idx="13183">
                  <c:v>0,00</c:v>
                </c:pt>
                <c:pt idx="13184">
                  <c:v>0,00</c:v>
                </c:pt>
                <c:pt idx="13185">
                  <c:v>0,00</c:v>
                </c:pt>
                <c:pt idx="13186">
                  <c:v>0,00</c:v>
                </c:pt>
                <c:pt idx="13187">
                  <c:v>0,00</c:v>
                </c:pt>
                <c:pt idx="13188">
                  <c:v>0,00</c:v>
                </c:pt>
                <c:pt idx="13189">
                  <c:v>0,00</c:v>
                </c:pt>
                <c:pt idx="13190">
                  <c:v>0,00</c:v>
                </c:pt>
                <c:pt idx="13191">
                  <c:v>0,00</c:v>
                </c:pt>
                <c:pt idx="13192">
                  <c:v>0,00</c:v>
                </c:pt>
                <c:pt idx="13193">
                  <c:v>0,00</c:v>
                </c:pt>
                <c:pt idx="13194">
                  <c:v>0,00</c:v>
                </c:pt>
                <c:pt idx="13195">
                  <c:v>0,00</c:v>
                </c:pt>
                <c:pt idx="13196">
                  <c:v>0,00</c:v>
                </c:pt>
                <c:pt idx="13197">
                  <c:v>0,00</c:v>
                </c:pt>
                <c:pt idx="13198">
                  <c:v>0,00</c:v>
                </c:pt>
                <c:pt idx="13199">
                  <c:v>0,00</c:v>
                </c:pt>
                <c:pt idx="13200">
                  <c:v>70</c:v>
                </c:pt>
                <c:pt idx="13201">
                  <c:v>69</c:v>
                </c:pt>
                <c:pt idx="13202">
                  <c:v>68</c:v>
                </c:pt>
                <c:pt idx="13203">
                  <c:v>67</c:v>
                </c:pt>
                <c:pt idx="13204">
                  <c:v>66</c:v>
                </c:pt>
                <c:pt idx="13205">
                  <c:v>65</c:v>
                </c:pt>
                <c:pt idx="13206">
                  <c:v>64</c:v>
                </c:pt>
                <c:pt idx="13207">
                  <c:v>63</c:v>
                </c:pt>
                <c:pt idx="13208">
                  <c:v>62</c:v>
                </c:pt>
                <c:pt idx="13209">
                  <c:v>61</c:v>
                </c:pt>
                <c:pt idx="13210">
                  <c:v>60</c:v>
                </c:pt>
                <c:pt idx="13211">
                  <c:v>59</c:v>
                </c:pt>
                <c:pt idx="13212">
                  <c:v>58</c:v>
                </c:pt>
                <c:pt idx="13213">
                  <c:v>57</c:v>
                </c:pt>
                <c:pt idx="13214">
                  <c:v>56</c:v>
                </c:pt>
                <c:pt idx="13215">
                  <c:v>55</c:v>
                </c:pt>
                <c:pt idx="13216">
                  <c:v>54</c:v>
                </c:pt>
                <c:pt idx="13217">
                  <c:v>53</c:v>
                </c:pt>
                <c:pt idx="13218">
                  <c:v>52</c:v>
                </c:pt>
                <c:pt idx="13219">
                  <c:v>51</c:v>
                </c:pt>
                <c:pt idx="13220">
                  <c:v>50</c:v>
                </c:pt>
                <c:pt idx="13221">
                  <c:v>49</c:v>
                </c:pt>
                <c:pt idx="13222">
                  <c:v>48</c:v>
                </c:pt>
                <c:pt idx="13223">
                  <c:v>47</c:v>
                </c:pt>
                <c:pt idx="13224">
                  <c:v>46</c:v>
                </c:pt>
                <c:pt idx="13225">
                  <c:v>45</c:v>
                </c:pt>
                <c:pt idx="13226">
                  <c:v>44</c:v>
                </c:pt>
                <c:pt idx="13227">
                  <c:v>43</c:v>
                </c:pt>
                <c:pt idx="13228">
                  <c:v>42</c:v>
                </c:pt>
                <c:pt idx="13229">
                  <c:v>41</c:v>
                </c:pt>
                <c:pt idx="13230">
                  <c:v>40</c:v>
                </c:pt>
                <c:pt idx="13231">
                  <c:v>39</c:v>
                </c:pt>
                <c:pt idx="13232">
                  <c:v>38</c:v>
                </c:pt>
                <c:pt idx="13233">
                  <c:v>37</c:v>
                </c:pt>
                <c:pt idx="13234">
                  <c:v>36</c:v>
                </c:pt>
                <c:pt idx="13235">
                  <c:v>35</c:v>
                </c:pt>
                <c:pt idx="13236">
                  <c:v>34</c:v>
                </c:pt>
                <c:pt idx="13237">
                  <c:v>33</c:v>
                </c:pt>
                <c:pt idx="13238">
                  <c:v>32</c:v>
                </c:pt>
                <c:pt idx="13239">
                  <c:v>31</c:v>
                </c:pt>
                <c:pt idx="13240">
                  <c:v>30</c:v>
                </c:pt>
                <c:pt idx="13241">
                  <c:v>29</c:v>
                </c:pt>
                <c:pt idx="13242">
                  <c:v>28</c:v>
                </c:pt>
                <c:pt idx="13243">
                  <c:v>27</c:v>
                </c:pt>
                <c:pt idx="13244">
                  <c:v>26</c:v>
                </c:pt>
                <c:pt idx="13245">
                  <c:v>25</c:v>
                </c:pt>
                <c:pt idx="13246">
                  <c:v>24</c:v>
                </c:pt>
                <c:pt idx="13247">
                  <c:v>23</c:v>
                </c:pt>
                <c:pt idx="13248">
                  <c:v>22</c:v>
                </c:pt>
                <c:pt idx="13249">
                  <c:v>21</c:v>
                </c:pt>
                <c:pt idx="13250">
                  <c:v>20</c:v>
                </c:pt>
                <c:pt idx="13251">
                  <c:v>19</c:v>
                </c:pt>
                <c:pt idx="13252">
                  <c:v>18</c:v>
                </c:pt>
                <c:pt idx="13253">
                  <c:v>17</c:v>
                </c:pt>
                <c:pt idx="13254">
                  <c:v>16</c:v>
                </c:pt>
                <c:pt idx="13255">
                  <c:v>15</c:v>
                </c:pt>
                <c:pt idx="13256">
                  <c:v>14</c:v>
                </c:pt>
                <c:pt idx="13257">
                  <c:v>13</c:v>
                </c:pt>
                <c:pt idx="13258">
                  <c:v>12</c:v>
                </c:pt>
                <c:pt idx="13259">
                  <c:v>11</c:v>
                </c:pt>
                <c:pt idx="13260">
                  <c:v>10</c:v>
                </c:pt>
                <c:pt idx="13261">
                  <c:v>9</c:v>
                </c:pt>
                <c:pt idx="13262">
                  <c:v>8</c:v>
                </c:pt>
                <c:pt idx="13263">
                  <c:v>7</c:v>
                </c:pt>
                <c:pt idx="13264">
                  <c:v>6</c:v>
                </c:pt>
                <c:pt idx="13265">
                  <c:v>5</c:v>
                </c:pt>
                <c:pt idx="13266">
                  <c:v>4</c:v>
                </c:pt>
                <c:pt idx="13267">
                  <c:v>3</c:v>
                </c:pt>
                <c:pt idx="13268">
                  <c:v>2</c:v>
                </c:pt>
                <c:pt idx="13269">
                  <c:v>1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384,82</c:v>
                </c:pt>
                <c:pt idx="13801">
                  <c:v>383,06</c:v>
                </c:pt>
                <c:pt idx="13802">
                  <c:v>381,96</c:v>
                </c:pt>
                <c:pt idx="13803">
                  <c:v>379,96</c:v>
                </c:pt>
                <c:pt idx="13804">
                  <c:v>343,43</c:v>
                </c:pt>
                <c:pt idx="13805">
                  <c:v>341,59</c:v>
                </c:pt>
                <c:pt idx="13806">
                  <c:v>339,85</c:v>
                </c:pt>
                <c:pt idx="13807">
                  <c:v>338,83</c:v>
                </c:pt>
                <c:pt idx="13808">
                  <c:v>337,72</c:v>
                </c:pt>
                <c:pt idx="13809">
                  <c:v>336,64</c:v>
                </c:pt>
                <c:pt idx="13810">
                  <c:v>335,64</c:v>
                </c:pt>
                <c:pt idx="13811">
                  <c:v>334,60</c:v>
                </c:pt>
                <c:pt idx="13812">
                  <c:v>333,52</c:v>
                </c:pt>
                <c:pt idx="13813">
                  <c:v>316,74</c:v>
                </c:pt>
                <c:pt idx="13814">
                  <c:v>315,02</c:v>
                </c:pt>
                <c:pt idx="13815">
                  <c:v>306,42</c:v>
                </c:pt>
                <c:pt idx="13816">
                  <c:v>296,29</c:v>
                </c:pt>
                <c:pt idx="13817">
                  <c:v>295,28</c:v>
                </c:pt>
                <c:pt idx="13818">
                  <c:v>294,23</c:v>
                </c:pt>
                <c:pt idx="13819">
                  <c:v>293,18</c:v>
                </c:pt>
                <c:pt idx="13820">
                  <c:v>292,11</c:v>
                </c:pt>
                <c:pt idx="13821">
                  <c:v>287,18</c:v>
                </c:pt>
                <c:pt idx="13822">
                  <c:v>286,12</c:v>
                </c:pt>
                <c:pt idx="13823">
                  <c:v>278,30</c:v>
                </c:pt>
                <c:pt idx="13824">
                  <c:v>267,43</c:v>
                </c:pt>
                <c:pt idx="13825">
                  <c:v>263,05</c:v>
                </c:pt>
                <c:pt idx="13826">
                  <c:v>257,41</c:v>
                </c:pt>
                <c:pt idx="13827">
                  <c:v>254,42</c:v>
                </c:pt>
                <c:pt idx="13828">
                  <c:v>251,84</c:v>
                </c:pt>
                <c:pt idx="13829">
                  <c:v>250,80</c:v>
                </c:pt>
                <c:pt idx="13830">
                  <c:v>249,60</c:v>
                </c:pt>
                <c:pt idx="13831">
                  <c:v>248,04</c:v>
                </c:pt>
                <c:pt idx="13832">
                  <c:v>246,79</c:v>
                </c:pt>
                <c:pt idx="13833">
                  <c:v>243,80</c:v>
                </c:pt>
                <c:pt idx="13834">
                  <c:v>242,70</c:v>
                </c:pt>
                <c:pt idx="13835">
                  <c:v>240,73</c:v>
                </c:pt>
                <c:pt idx="13836">
                  <c:v>239,12</c:v>
                </c:pt>
                <c:pt idx="13837">
                  <c:v>237,96</c:v>
                </c:pt>
                <c:pt idx="13838">
                  <c:v>236,94</c:v>
                </c:pt>
                <c:pt idx="13839">
                  <c:v>235,87</c:v>
                </c:pt>
                <c:pt idx="13840">
                  <c:v>234,83</c:v>
                </c:pt>
                <c:pt idx="13841">
                  <c:v>233,80</c:v>
                </c:pt>
                <c:pt idx="13842">
                  <c:v>232,78</c:v>
                </c:pt>
                <c:pt idx="13843">
                  <c:v>229,64</c:v>
                </c:pt>
                <c:pt idx="13844">
                  <c:v>223,96</c:v>
                </c:pt>
                <c:pt idx="13845">
                  <c:v>222,35</c:v>
                </c:pt>
                <c:pt idx="13846">
                  <c:v>212,22</c:v>
                </c:pt>
                <c:pt idx="13847">
                  <c:v>207,04</c:v>
                </c:pt>
                <c:pt idx="13848">
                  <c:v>201,76</c:v>
                </c:pt>
                <c:pt idx="13849">
                  <c:v>200,73</c:v>
                </c:pt>
                <c:pt idx="13850">
                  <c:v>199,72</c:v>
                </c:pt>
                <c:pt idx="13851">
                  <c:v>191,38</c:v>
                </c:pt>
                <c:pt idx="13852">
                  <c:v>190,38</c:v>
                </c:pt>
                <c:pt idx="13853">
                  <c:v>188,54</c:v>
                </c:pt>
                <c:pt idx="13854">
                  <c:v>187,49</c:v>
                </c:pt>
                <c:pt idx="13855">
                  <c:v>186,46</c:v>
                </c:pt>
                <c:pt idx="13856">
                  <c:v>185,45</c:v>
                </c:pt>
                <c:pt idx="13857">
                  <c:v>184,44</c:v>
                </c:pt>
                <c:pt idx="13858">
                  <c:v>183,41</c:v>
                </c:pt>
                <c:pt idx="13859">
                  <c:v>182,36</c:v>
                </c:pt>
                <c:pt idx="13860">
                  <c:v>177,54</c:v>
                </c:pt>
                <c:pt idx="13861">
                  <c:v>176,45</c:v>
                </c:pt>
                <c:pt idx="13862">
                  <c:v>175,44</c:v>
                </c:pt>
                <c:pt idx="13863">
                  <c:v>174,35</c:v>
                </c:pt>
                <c:pt idx="13864">
                  <c:v>169,10</c:v>
                </c:pt>
                <c:pt idx="13865">
                  <c:v>167,90</c:v>
                </c:pt>
                <c:pt idx="13866">
                  <c:v>164,63</c:v>
                </c:pt>
                <c:pt idx="13867">
                  <c:v>161,95</c:v>
                </c:pt>
                <c:pt idx="13868">
                  <c:v>156,44</c:v>
                </c:pt>
                <c:pt idx="13869">
                  <c:v>151,76</c:v>
                </c:pt>
                <c:pt idx="13870">
                  <c:v>150,72</c:v>
                </c:pt>
                <c:pt idx="13871">
                  <c:v>142,32</c:v>
                </c:pt>
                <c:pt idx="13872">
                  <c:v>142,20</c:v>
                </c:pt>
                <c:pt idx="13873">
                  <c:v>138,09</c:v>
                </c:pt>
                <c:pt idx="13874">
                  <c:v>137,85</c:v>
                </c:pt>
                <c:pt idx="13875">
                  <c:v>137,80</c:v>
                </c:pt>
                <c:pt idx="13876">
                  <c:v>134,10</c:v>
                </c:pt>
                <c:pt idx="13877">
                  <c:v>134,02</c:v>
                </c:pt>
                <c:pt idx="13878">
                  <c:v>133,86</c:v>
                </c:pt>
                <c:pt idx="13879">
                  <c:v>130,58</c:v>
                </c:pt>
                <c:pt idx="13880">
                  <c:v>121,21</c:v>
                </c:pt>
                <c:pt idx="13881">
                  <c:v>104,67</c:v>
                </c:pt>
                <c:pt idx="13882">
                  <c:v>104,55</c:v>
                </c:pt>
                <c:pt idx="13883">
                  <c:v>104,53</c:v>
                </c:pt>
                <c:pt idx="13884">
                  <c:v>104,31</c:v>
                </c:pt>
                <c:pt idx="13885">
                  <c:v>103,64</c:v>
                </c:pt>
                <c:pt idx="13886">
                  <c:v>100,74</c:v>
                </c:pt>
                <c:pt idx="13887">
                  <c:v>100,72</c:v>
                </c:pt>
                <c:pt idx="13888">
                  <c:v>100,70</c:v>
                </c:pt>
                <c:pt idx="13889">
                  <c:v>100,68</c:v>
                </c:pt>
                <c:pt idx="13890">
                  <c:v>100,66</c:v>
                </c:pt>
                <c:pt idx="13891">
                  <c:v>100,61</c:v>
                </c:pt>
                <c:pt idx="13892">
                  <c:v>100,57</c:v>
                </c:pt>
                <c:pt idx="13893">
                  <c:v>100,57</c:v>
                </c:pt>
                <c:pt idx="13894">
                  <c:v>100,55</c:v>
                </c:pt>
                <c:pt idx="13895">
                  <c:v>100,52</c:v>
                </c:pt>
                <c:pt idx="13896">
                  <c:v>100,41</c:v>
                </c:pt>
                <c:pt idx="13897">
                  <c:v>92,35</c:v>
                </c:pt>
                <c:pt idx="13898">
                  <c:v>92,28</c:v>
                </c:pt>
                <c:pt idx="13899">
                  <c:v>92,26</c:v>
                </c:pt>
                <c:pt idx="13900">
                  <c:v>92,26</c:v>
                </c:pt>
                <c:pt idx="13901">
                  <c:v>87,25</c:v>
                </c:pt>
                <c:pt idx="13902">
                  <c:v>87,25</c:v>
                </c:pt>
                <c:pt idx="13903">
                  <c:v>84,00</c:v>
                </c:pt>
                <c:pt idx="13904">
                  <c:v>83,91</c:v>
                </c:pt>
                <c:pt idx="13905">
                  <c:v>80,62</c:v>
                </c:pt>
                <c:pt idx="13906">
                  <c:v>75,22</c:v>
                </c:pt>
                <c:pt idx="13907">
                  <c:v>73,84</c:v>
                </c:pt>
                <c:pt idx="13908">
                  <c:v>67,39</c:v>
                </c:pt>
                <c:pt idx="13909">
                  <c:v>67,35</c:v>
                </c:pt>
                <c:pt idx="13910">
                  <c:v>67,35</c:v>
                </c:pt>
                <c:pt idx="13911">
                  <c:v>67,31</c:v>
                </c:pt>
                <c:pt idx="13912">
                  <c:v>67,31</c:v>
                </c:pt>
                <c:pt idx="13913">
                  <c:v>67,29</c:v>
                </c:pt>
                <c:pt idx="13914">
                  <c:v>67,25</c:v>
                </c:pt>
                <c:pt idx="13915">
                  <c:v>67,24</c:v>
                </c:pt>
                <c:pt idx="13916">
                  <c:v>67,24</c:v>
                </c:pt>
                <c:pt idx="13917">
                  <c:v>67,23</c:v>
                </c:pt>
                <c:pt idx="13918">
                  <c:v>67,14</c:v>
                </c:pt>
                <c:pt idx="13919">
                  <c:v>67,09</c:v>
                </c:pt>
                <c:pt idx="13920">
                  <c:v>66,94</c:v>
                </c:pt>
                <c:pt idx="13921">
                  <c:v>66,90</c:v>
                </c:pt>
                <c:pt idx="13922">
                  <c:v>58,92</c:v>
                </c:pt>
                <c:pt idx="13923">
                  <c:v>58,91</c:v>
                </c:pt>
                <c:pt idx="13924">
                  <c:v>53,92</c:v>
                </c:pt>
                <c:pt idx="13925">
                  <c:v>53,88</c:v>
                </c:pt>
                <c:pt idx="13926">
                  <c:v>50,27</c:v>
                </c:pt>
                <c:pt idx="13927">
                  <c:v>40,42</c:v>
                </c:pt>
                <c:pt idx="13928">
                  <c:v>40,36</c:v>
                </c:pt>
                <c:pt idx="13929">
                  <c:v>33,92</c:v>
                </c:pt>
                <c:pt idx="13930">
                  <c:v>33,89</c:v>
                </c:pt>
                <c:pt idx="13931">
                  <c:v>33,84</c:v>
                </c:pt>
                <c:pt idx="13932">
                  <c:v>33,58</c:v>
                </c:pt>
                <c:pt idx="13933">
                  <c:v>25,15</c:v>
                </c:pt>
                <c:pt idx="13934">
                  <c:v>0,59</c:v>
                </c:pt>
                <c:pt idx="13935">
                  <c:v>0,57</c:v>
                </c:pt>
                <c:pt idx="13936">
                  <c:v>0,53</c:v>
                </c:pt>
                <c:pt idx="13937">
                  <c:v>0,52</c:v>
                </c:pt>
                <c:pt idx="13938">
                  <c:v>0,31</c:v>
                </c:pt>
                <c:pt idx="13939">
                  <c:v>0,31</c:v>
                </c:pt>
                <c:pt idx="13940">
                  <c:v>0,17</c:v>
                </c:pt>
                <c:pt idx="13941">
                  <c:v>0,16</c:v>
                </c:pt>
                <c:pt idx="13942">
                  <c:v>0,00</c:v>
                </c:pt>
                <c:pt idx="13943">
                  <c:v>0,00</c:v>
                </c:pt>
                <c:pt idx="13944">
                  <c:v>0,00</c:v>
                </c:pt>
                <c:pt idx="13945">
                  <c:v>0,00</c:v>
                </c:pt>
                <c:pt idx="13946">
                  <c:v>0,00</c:v>
                </c:pt>
                <c:pt idx="13947">
                  <c:v>0,00</c:v>
                </c:pt>
                <c:pt idx="13948">
                  <c:v>0,00</c:v>
                </c:pt>
                <c:pt idx="13949">
                  <c:v>0,00</c:v>
                </c:pt>
                <c:pt idx="13950">
                  <c:v>0,00</c:v>
                </c:pt>
                <c:pt idx="13951">
                  <c:v>0,00</c:v>
                </c:pt>
                <c:pt idx="13952">
                  <c:v>0,00</c:v>
                </c:pt>
                <c:pt idx="13953">
                  <c:v>0,00</c:v>
                </c:pt>
                <c:pt idx="13954">
                  <c:v>0,00</c:v>
                </c:pt>
                <c:pt idx="13955">
                  <c:v>0,00</c:v>
                </c:pt>
                <c:pt idx="13956">
                  <c:v>0,00</c:v>
                </c:pt>
                <c:pt idx="13957">
                  <c:v>0,00</c:v>
                </c:pt>
                <c:pt idx="13958">
                  <c:v>0,00</c:v>
                </c:pt>
                <c:pt idx="13959">
                  <c:v>0,00</c:v>
                </c:pt>
                <c:pt idx="13960">
                  <c:v>0,00</c:v>
                </c:pt>
                <c:pt idx="13961">
                  <c:v>0,00</c:v>
                </c:pt>
                <c:pt idx="13962">
                  <c:v>0,00</c:v>
                </c:pt>
                <c:pt idx="13963">
                  <c:v>0,00</c:v>
                </c:pt>
                <c:pt idx="13964">
                  <c:v>0,00</c:v>
                </c:pt>
                <c:pt idx="13965">
                  <c:v>0,00</c:v>
                </c:pt>
                <c:pt idx="13966">
                  <c:v>0,00</c:v>
                </c:pt>
                <c:pt idx="13967">
                  <c:v>0,00</c:v>
                </c:pt>
                <c:pt idx="13968">
                  <c:v>0,00</c:v>
                </c:pt>
                <c:pt idx="13969">
                  <c:v>0,00</c:v>
                </c:pt>
                <c:pt idx="13970">
                  <c:v>0,00</c:v>
                </c:pt>
                <c:pt idx="13971">
                  <c:v>0,00</c:v>
                </c:pt>
                <c:pt idx="13972">
                  <c:v>0,00</c:v>
                </c:pt>
                <c:pt idx="13973">
                  <c:v>0,00</c:v>
                </c:pt>
                <c:pt idx="13974">
                  <c:v>0,00</c:v>
                </c:pt>
                <c:pt idx="13975">
                  <c:v>0,00</c:v>
                </c:pt>
                <c:pt idx="13976">
                  <c:v>0,00</c:v>
                </c:pt>
                <c:pt idx="13977">
                  <c:v>0,00</c:v>
                </c:pt>
                <c:pt idx="13978">
                  <c:v>0,00</c:v>
                </c:pt>
                <c:pt idx="13979">
                  <c:v>0,00</c:v>
                </c:pt>
                <c:pt idx="13980">
                  <c:v>0,00</c:v>
                </c:pt>
                <c:pt idx="13981">
                  <c:v>0,00</c:v>
                </c:pt>
                <c:pt idx="13982">
                  <c:v>0,00</c:v>
                </c:pt>
                <c:pt idx="13983">
                  <c:v>0,00</c:v>
                </c:pt>
                <c:pt idx="13984">
                  <c:v>0,00</c:v>
                </c:pt>
                <c:pt idx="13985">
                  <c:v>0,00</c:v>
                </c:pt>
                <c:pt idx="13986">
                  <c:v>0,00</c:v>
                </c:pt>
                <c:pt idx="13987">
                  <c:v>0,00</c:v>
                </c:pt>
                <c:pt idx="13988">
                  <c:v>0,00</c:v>
                </c:pt>
                <c:pt idx="13989">
                  <c:v>0,00</c:v>
                </c:pt>
                <c:pt idx="13990">
                  <c:v>0,00</c:v>
                </c:pt>
                <c:pt idx="13991">
                  <c:v>0,00</c:v>
                </c:pt>
                <c:pt idx="13992">
                  <c:v>0,00</c:v>
                </c:pt>
                <c:pt idx="13993">
                  <c:v>0,00</c:v>
                </c:pt>
                <c:pt idx="13994">
                  <c:v>0,00</c:v>
                </c:pt>
                <c:pt idx="13995">
                  <c:v>0,00</c:v>
                </c:pt>
                <c:pt idx="13996">
                  <c:v>0,00</c:v>
                </c:pt>
                <c:pt idx="13997">
                  <c:v>0,00</c:v>
                </c:pt>
                <c:pt idx="13998">
                  <c:v>0,00</c:v>
                </c:pt>
                <c:pt idx="13999">
                  <c:v>0,00</c:v>
                </c:pt>
                <c:pt idx="14000">
                  <c:v>0,00</c:v>
                </c:pt>
                <c:pt idx="14001">
                  <c:v>0,00</c:v>
                </c:pt>
                <c:pt idx="14002">
                  <c:v>0,00</c:v>
                </c:pt>
                <c:pt idx="14003">
                  <c:v>0,00</c:v>
                </c:pt>
                <c:pt idx="14004">
                  <c:v>0,00</c:v>
                </c:pt>
                <c:pt idx="14005">
                  <c:v>0,00</c:v>
                </c:pt>
                <c:pt idx="14006">
                  <c:v>0,00</c:v>
                </c:pt>
                <c:pt idx="14007">
                  <c:v>0,00</c:v>
                </c:pt>
                <c:pt idx="14008">
                  <c:v>0,00</c:v>
                </c:pt>
                <c:pt idx="14009">
                  <c:v>0,00</c:v>
                </c:pt>
                <c:pt idx="14010">
                  <c:v>0,00</c:v>
                </c:pt>
                <c:pt idx="14011">
                  <c:v>0,00</c:v>
                </c:pt>
                <c:pt idx="14012">
                  <c:v>0,00</c:v>
                </c:pt>
                <c:pt idx="14013">
                  <c:v>0,00</c:v>
                </c:pt>
                <c:pt idx="14014">
                  <c:v>0,00</c:v>
                </c:pt>
                <c:pt idx="14015">
                  <c:v>0,00</c:v>
                </c:pt>
                <c:pt idx="14016">
                  <c:v>0,00</c:v>
                </c:pt>
                <c:pt idx="14017">
                  <c:v>0,00</c:v>
                </c:pt>
                <c:pt idx="14018">
                  <c:v>0,00</c:v>
                </c:pt>
                <c:pt idx="14019">
                  <c:v>0,00</c:v>
                </c:pt>
                <c:pt idx="14020">
                  <c:v>0,00</c:v>
                </c:pt>
                <c:pt idx="14021">
                  <c:v>0,00</c:v>
                </c:pt>
                <c:pt idx="14022">
                  <c:v>0,00</c:v>
                </c:pt>
                <c:pt idx="14023">
                  <c:v>0,00</c:v>
                </c:pt>
                <c:pt idx="14024">
                  <c:v>0,00</c:v>
                </c:pt>
                <c:pt idx="14025">
                  <c:v>0,00</c:v>
                </c:pt>
                <c:pt idx="14026">
                  <c:v>0,00</c:v>
                </c:pt>
                <c:pt idx="14027">
                  <c:v>0,00</c:v>
                </c:pt>
                <c:pt idx="14028">
                  <c:v>0,00</c:v>
                </c:pt>
                <c:pt idx="14029">
                  <c:v>0,00</c:v>
                </c:pt>
                <c:pt idx="14030">
                  <c:v>0,00</c:v>
                </c:pt>
                <c:pt idx="14031">
                  <c:v>0,00</c:v>
                </c:pt>
                <c:pt idx="14032">
                  <c:v>0,00</c:v>
                </c:pt>
                <c:pt idx="14033">
                  <c:v>0,00</c:v>
                </c:pt>
                <c:pt idx="14034">
                  <c:v>0,00</c:v>
                </c:pt>
                <c:pt idx="14035">
                  <c:v>0,00</c:v>
                </c:pt>
                <c:pt idx="14036">
                  <c:v>0,00</c:v>
                </c:pt>
                <c:pt idx="14037">
                  <c:v>0,00</c:v>
                </c:pt>
                <c:pt idx="14038">
                  <c:v>0,00</c:v>
                </c:pt>
                <c:pt idx="14039">
                  <c:v>0,00</c:v>
                </c:pt>
                <c:pt idx="14040">
                  <c:v>0,00</c:v>
                </c:pt>
                <c:pt idx="14041">
                  <c:v>0,00</c:v>
                </c:pt>
                <c:pt idx="14042">
                  <c:v>0,00</c:v>
                </c:pt>
                <c:pt idx="14043">
                  <c:v>0,00</c:v>
                </c:pt>
                <c:pt idx="14044">
                  <c:v>0,00</c:v>
                </c:pt>
                <c:pt idx="14045">
                  <c:v>0,00</c:v>
                </c:pt>
                <c:pt idx="14046">
                  <c:v>0,00</c:v>
                </c:pt>
                <c:pt idx="14047">
                  <c:v>0,00</c:v>
                </c:pt>
                <c:pt idx="14048">
                  <c:v>0,00</c:v>
                </c:pt>
                <c:pt idx="14049">
                  <c:v>0,00</c:v>
                </c:pt>
                <c:pt idx="14050">
                  <c:v>0,00</c:v>
                </c:pt>
                <c:pt idx="14051">
                  <c:v>0,00</c:v>
                </c:pt>
                <c:pt idx="14052">
                  <c:v>0,00</c:v>
                </c:pt>
                <c:pt idx="14053">
                  <c:v>0,00</c:v>
                </c:pt>
                <c:pt idx="14054">
                  <c:v>0,00</c:v>
                </c:pt>
                <c:pt idx="14055">
                  <c:v>0,00</c:v>
                </c:pt>
                <c:pt idx="14056">
                  <c:v>0,00</c:v>
                </c:pt>
                <c:pt idx="14057">
                  <c:v>0,00</c:v>
                </c:pt>
                <c:pt idx="14058">
                  <c:v>0,00</c:v>
                </c:pt>
                <c:pt idx="14059">
                  <c:v>0,00</c:v>
                </c:pt>
                <c:pt idx="14060">
                  <c:v>0,00</c:v>
                </c:pt>
                <c:pt idx="14061">
                  <c:v>0,00</c:v>
                </c:pt>
                <c:pt idx="14062">
                  <c:v>0,00</c:v>
                </c:pt>
                <c:pt idx="14063">
                  <c:v>0,00</c:v>
                </c:pt>
                <c:pt idx="14064">
                  <c:v>0,00</c:v>
                </c:pt>
                <c:pt idx="14065">
                  <c:v>0,00</c:v>
                </c:pt>
                <c:pt idx="14066">
                  <c:v>0,00</c:v>
                </c:pt>
                <c:pt idx="14067">
                  <c:v>0,00</c:v>
                </c:pt>
                <c:pt idx="14068">
                  <c:v>0,00</c:v>
                </c:pt>
                <c:pt idx="14069">
                  <c:v>0,00</c:v>
                </c:pt>
                <c:pt idx="14070">
                  <c:v>0,00</c:v>
                </c:pt>
                <c:pt idx="14071">
                  <c:v>0,00</c:v>
                </c:pt>
                <c:pt idx="14072">
                  <c:v>0,00</c:v>
                </c:pt>
                <c:pt idx="14073">
                  <c:v>0,00</c:v>
                </c:pt>
                <c:pt idx="14074">
                  <c:v>0,00</c:v>
                </c:pt>
                <c:pt idx="14075">
                  <c:v>0,00</c:v>
                </c:pt>
                <c:pt idx="14076">
                  <c:v>0,00</c:v>
                </c:pt>
                <c:pt idx="14077">
                  <c:v>0,00</c:v>
                </c:pt>
                <c:pt idx="14078">
                  <c:v>0,00</c:v>
                </c:pt>
                <c:pt idx="14079">
                  <c:v>0,00</c:v>
                </c:pt>
                <c:pt idx="14080">
                  <c:v>0,00</c:v>
                </c:pt>
                <c:pt idx="14081">
                  <c:v>0,00</c:v>
                </c:pt>
                <c:pt idx="14082">
                  <c:v>0,00</c:v>
                </c:pt>
                <c:pt idx="14083">
                  <c:v>0,00</c:v>
                </c:pt>
                <c:pt idx="14084">
                  <c:v>0,00</c:v>
                </c:pt>
                <c:pt idx="14085">
                  <c:v>0,00</c:v>
                </c:pt>
                <c:pt idx="14086">
                  <c:v>0,00</c:v>
                </c:pt>
                <c:pt idx="14087">
                  <c:v>0,00</c:v>
                </c:pt>
                <c:pt idx="14088">
                  <c:v>0,00</c:v>
                </c:pt>
                <c:pt idx="14089">
                  <c:v>0,00</c:v>
                </c:pt>
                <c:pt idx="14090">
                  <c:v>0,00</c:v>
                </c:pt>
                <c:pt idx="14091">
                  <c:v>0,00</c:v>
                </c:pt>
                <c:pt idx="14092">
                  <c:v>0,00</c:v>
                </c:pt>
                <c:pt idx="14093">
                  <c:v>0,00</c:v>
                </c:pt>
                <c:pt idx="14094">
                  <c:v>0,00</c:v>
                </c:pt>
                <c:pt idx="14095">
                  <c:v>0,00</c:v>
                </c:pt>
                <c:pt idx="14096">
                  <c:v>0,00</c:v>
                </c:pt>
                <c:pt idx="14097">
                  <c:v>0,00</c:v>
                </c:pt>
                <c:pt idx="14098">
                  <c:v>0,00</c:v>
                </c:pt>
                <c:pt idx="14099">
                  <c:v>0,00</c:v>
                </c:pt>
                <c:pt idx="14100">
                  <c:v>0,00</c:v>
                </c:pt>
                <c:pt idx="14101">
                  <c:v>0,00</c:v>
                </c:pt>
                <c:pt idx="14102">
                  <c:v>0,00</c:v>
                </c:pt>
                <c:pt idx="14103">
                  <c:v>0,00</c:v>
                </c:pt>
                <c:pt idx="14104">
                  <c:v>0,00</c:v>
                </c:pt>
                <c:pt idx="14105">
                  <c:v>0,00</c:v>
                </c:pt>
                <c:pt idx="14106">
                  <c:v>0,00</c:v>
                </c:pt>
                <c:pt idx="14107">
                  <c:v>0,00</c:v>
                </c:pt>
                <c:pt idx="14108">
                  <c:v>0,00</c:v>
                </c:pt>
                <c:pt idx="14109">
                  <c:v>0,00</c:v>
                </c:pt>
                <c:pt idx="14110">
                  <c:v>0,00</c:v>
                </c:pt>
                <c:pt idx="14111">
                  <c:v>0,00</c:v>
                </c:pt>
                <c:pt idx="14112">
                  <c:v>0,00</c:v>
                </c:pt>
                <c:pt idx="14113">
                  <c:v>0,00</c:v>
                </c:pt>
                <c:pt idx="14114">
                  <c:v>0,00</c:v>
                </c:pt>
                <c:pt idx="14115">
                  <c:v>0,00</c:v>
                </c:pt>
                <c:pt idx="14116">
                  <c:v>0,00</c:v>
                </c:pt>
                <c:pt idx="14117">
                  <c:v>0,00</c:v>
                </c:pt>
                <c:pt idx="14118">
                  <c:v>0,00</c:v>
                </c:pt>
                <c:pt idx="14119">
                  <c:v>0,00</c:v>
                </c:pt>
                <c:pt idx="14120">
                  <c:v>0,00</c:v>
                </c:pt>
                <c:pt idx="14121">
                  <c:v>0,00</c:v>
                </c:pt>
                <c:pt idx="14122">
                  <c:v>0,00</c:v>
                </c:pt>
                <c:pt idx="14123">
                  <c:v>0,00</c:v>
                </c:pt>
                <c:pt idx="14124">
                  <c:v>0,00</c:v>
                </c:pt>
                <c:pt idx="14125">
                  <c:v>0,00</c:v>
                </c:pt>
                <c:pt idx="14126">
                  <c:v>0,00</c:v>
                </c:pt>
                <c:pt idx="14127">
                  <c:v>0,00</c:v>
                </c:pt>
                <c:pt idx="14128">
                  <c:v>0,00</c:v>
                </c:pt>
                <c:pt idx="14129">
                  <c:v>0,00</c:v>
                </c:pt>
                <c:pt idx="14130">
                  <c:v>0,00</c:v>
                </c:pt>
                <c:pt idx="14131">
                  <c:v>0,00</c:v>
                </c:pt>
                <c:pt idx="14132">
                  <c:v>0,00</c:v>
                </c:pt>
                <c:pt idx="14133">
                  <c:v>0,00</c:v>
                </c:pt>
                <c:pt idx="14134">
                  <c:v>0,00</c:v>
                </c:pt>
                <c:pt idx="14135">
                  <c:v>0,00</c:v>
                </c:pt>
                <c:pt idx="14136">
                  <c:v>0,00</c:v>
                </c:pt>
                <c:pt idx="14137">
                  <c:v>0,00</c:v>
                </c:pt>
                <c:pt idx="14138">
                  <c:v>0,00</c:v>
                </c:pt>
                <c:pt idx="14139">
                  <c:v>0,00</c:v>
                </c:pt>
                <c:pt idx="14140">
                  <c:v>0,00</c:v>
                </c:pt>
                <c:pt idx="14141">
                  <c:v>0,00</c:v>
                </c:pt>
                <c:pt idx="14142">
                  <c:v>0,00</c:v>
                </c:pt>
                <c:pt idx="14143">
                  <c:v>0,00</c:v>
                </c:pt>
                <c:pt idx="14144">
                  <c:v>0,00</c:v>
                </c:pt>
                <c:pt idx="14145">
                  <c:v>0,00</c:v>
                </c:pt>
                <c:pt idx="14146">
                  <c:v>0,00</c:v>
                </c:pt>
                <c:pt idx="14147">
                  <c:v>0,00</c:v>
                </c:pt>
                <c:pt idx="14148">
                  <c:v>0,00</c:v>
                </c:pt>
                <c:pt idx="14149">
                  <c:v>0,00</c:v>
                </c:pt>
                <c:pt idx="14150">
                  <c:v>0,00</c:v>
                </c:pt>
                <c:pt idx="14151">
                  <c:v>0,00</c:v>
                </c:pt>
                <c:pt idx="14152">
                  <c:v>0,00</c:v>
                </c:pt>
                <c:pt idx="14153">
                  <c:v>0,00</c:v>
                </c:pt>
                <c:pt idx="14154">
                  <c:v>0,00</c:v>
                </c:pt>
                <c:pt idx="14155">
                  <c:v>0,00</c:v>
                </c:pt>
                <c:pt idx="14156">
                  <c:v>0,00</c:v>
                </c:pt>
                <c:pt idx="14157">
                  <c:v>0,00</c:v>
                </c:pt>
                <c:pt idx="14158">
                  <c:v>0,00</c:v>
                </c:pt>
                <c:pt idx="14159">
                  <c:v>0,00</c:v>
                </c:pt>
                <c:pt idx="14160">
                  <c:v>0,00</c:v>
                </c:pt>
                <c:pt idx="14161">
                  <c:v>0,00</c:v>
                </c:pt>
                <c:pt idx="14162">
                  <c:v>0,00</c:v>
                </c:pt>
                <c:pt idx="14163">
                  <c:v>0,00</c:v>
                </c:pt>
                <c:pt idx="14164">
                  <c:v>0,00</c:v>
                </c:pt>
                <c:pt idx="14165">
                  <c:v>0,00</c:v>
                </c:pt>
                <c:pt idx="14166">
                  <c:v>0,00</c:v>
                </c:pt>
                <c:pt idx="14167">
                  <c:v>0,00</c:v>
                </c:pt>
                <c:pt idx="14168">
                  <c:v>0,00</c:v>
                </c:pt>
                <c:pt idx="14169">
                  <c:v>0,00</c:v>
                </c:pt>
                <c:pt idx="14170">
                  <c:v>0,00</c:v>
                </c:pt>
                <c:pt idx="14171">
                  <c:v>0,00</c:v>
                </c:pt>
                <c:pt idx="14172">
                  <c:v>0,00</c:v>
                </c:pt>
                <c:pt idx="14173">
                  <c:v>0,00</c:v>
                </c:pt>
                <c:pt idx="14174">
                  <c:v>0,00</c:v>
                </c:pt>
                <c:pt idx="14175">
                  <c:v>0,00</c:v>
                </c:pt>
                <c:pt idx="14176">
                  <c:v>0,00</c:v>
                </c:pt>
                <c:pt idx="14177">
                  <c:v>0,00</c:v>
                </c:pt>
                <c:pt idx="14178">
                  <c:v>0,00</c:v>
                </c:pt>
                <c:pt idx="14179">
                  <c:v>0,00</c:v>
                </c:pt>
                <c:pt idx="14180">
                  <c:v>0,00</c:v>
                </c:pt>
                <c:pt idx="14181">
                  <c:v>0,00</c:v>
                </c:pt>
                <c:pt idx="14182">
                  <c:v>0,00</c:v>
                </c:pt>
                <c:pt idx="14183">
                  <c:v>0,00</c:v>
                </c:pt>
                <c:pt idx="14184">
                  <c:v>0,00</c:v>
                </c:pt>
                <c:pt idx="14185">
                  <c:v>0,00</c:v>
                </c:pt>
                <c:pt idx="14186">
                  <c:v>0,00</c:v>
                </c:pt>
                <c:pt idx="14187">
                  <c:v>0,00</c:v>
                </c:pt>
                <c:pt idx="14188">
                  <c:v>0,00</c:v>
                </c:pt>
                <c:pt idx="14189">
                  <c:v>0,00</c:v>
                </c:pt>
                <c:pt idx="14190">
                  <c:v>0,00</c:v>
                </c:pt>
                <c:pt idx="14191">
                  <c:v>0,00</c:v>
                </c:pt>
                <c:pt idx="14192">
                  <c:v>0,00</c:v>
                </c:pt>
                <c:pt idx="14193">
                  <c:v>0,00</c:v>
                </c:pt>
                <c:pt idx="14194">
                  <c:v>0,00</c:v>
                </c:pt>
                <c:pt idx="14195">
                  <c:v>0,00</c:v>
                </c:pt>
                <c:pt idx="14196">
                  <c:v>0,00</c:v>
                </c:pt>
                <c:pt idx="14197">
                  <c:v>0,00</c:v>
                </c:pt>
                <c:pt idx="14198">
                  <c:v>0,00</c:v>
                </c:pt>
                <c:pt idx="14199">
                  <c:v>0,00</c:v>
                </c:pt>
                <c:pt idx="14200">
                  <c:v>0,00</c:v>
                </c:pt>
                <c:pt idx="14201">
                  <c:v>0,00</c:v>
                </c:pt>
                <c:pt idx="14202">
                  <c:v>0,00</c:v>
                </c:pt>
                <c:pt idx="14203">
                  <c:v>0,00</c:v>
                </c:pt>
                <c:pt idx="14204">
                  <c:v>0,00</c:v>
                </c:pt>
                <c:pt idx="14205">
                  <c:v>0,00</c:v>
                </c:pt>
                <c:pt idx="14206">
                  <c:v>0,00</c:v>
                </c:pt>
                <c:pt idx="14207">
                  <c:v>0,00</c:v>
                </c:pt>
                <c:pt idx="14208">
                  <c:v>0,00</c:v>
                </c:pt>
                <c:pt idx="14209">
                  <c:v>0,00</c:v>
                </c:pt>
                <c:pt idx="14210">
                  <c:v>0,00</c:v>
                </c:pt>
                <c:pt idx="14211">
                  <c:v>0,00</c:v>
                </c:pt>
                <c:pt idx="14212">
                  <c:v>0,00</c:v>
                </c:pt>
                <c:pt idx="14213">
                  <c:v>0,00</c:v>
                </c:pt>
                <c:pt idx="14214">
                  <c:v>0,00</c:v>
                </c:pt>
                <c:pt idx="14215">
                  <c:v>0,00</c:v>
                </c:pt>
                <c:pt idx="14216">
                  <c:v>0,00</c:v>
                </c:pt>
                <c:pt idx="14217">
                  <c:v>0,00</c:v>
                </c:pt>
                <c:pt idx="14218">
                  <c:v>0,00</c:v>
                </c:pt>
                <c:pt idx="14219">
                  <c:v>0,00</c:v>
                </c:pt>
                <c:pt idx="14220">
                  <c:v>0,00</c:v>
                </c:pt>
                <c:pt idx="14221">
                  <c:v>0,00</c:v>
                </c:pt>
                <c:pt idx="14222">
                  <c:v>0,00</c:v>
                </c:pt>
                <c:pt idx="14223">
                  <c:v>0,00</c:v>
                </c:pt>
                <c:pt idx="14224">
                  <c:v>0,00</c:v>
                </c:pt>
                <c:pt idx="14225">
                  <c:v>0,00</c:v>
                </c:pt>
                <c:pt idx="14226">
                  <c:v>0,00</c:v>
                </c:pt>
                <c:pt idx="14227">
                  <c:v>0,00</c:v>
                </c:pt>
                <c:pt idx="14228">
                  <c:v>0,00</c:v>
                </c:pt>
                <c:pt idx="14229">
                  <c:v>0,00</c:v>
                </c:pt>
                <c:pt idx="14230">
                  <c:v>0,00</c:v>
                </c:pt>
                <c:pt idx="14231">
                  <c:v>0,00</c:v>
                </c:pt>
                <c:pt idx="14232">
                  <c:v>0,00</c:v>
                </c:pt>
                <c:pt idx="14233">
                  <c:v>0,00</c:v>
                </c:pt>
                <c:pt idx="14234">
                  <c:v>0,00</c:v>
                </c:pt>
                <c:pt idx="14235">
                  <c:v>0,00</c:v>
                </c:pt>
                <c:pt idx="14236">
                  <c:v>0,00</c:v>
                </c:pt>
                <c:pt idx="14237">
                  <c:v>0,00</c:v>
                </c:pt>
                <c:pt idx="14238">
                  <c:v>0,00</c:v>
                </c:pt>
                <c:pt idx="14239">
                  <c:v>0,00</c:v>
                </c:pt>
                <c:pt idx="14240">
                  <c:v>0,00</c:v>
                </c:pt>
                <c:pt idx="14241">
                  <c:v>0,00</c:v>
                </c:pt>
                <c:pt idx="14242">
                  <c:v>0,00</c:v>
                </c:pt>
                <c:pt idx="14243">
                  <c:v>0,00</c:v>
                </c:pt>
                <c:pt idx="14244">
                  <c:v>0,00</c:v>
                </c:pt>
                <c:pt idx="14245">
                  <c:v>0,00</c:v>
                </c:pt>
                <c:pt idx="14246">
                  <c:v>0,00</c:v>
                </c:pt>
                <c:pt idx="14247">
                  <c:v>0,00</c:v>
                </c:pt>
                <c:pt idx="14248">
                  <c:v>0,00</c:v>
                </c:pt>
                <c:pt idx="14249">
                  <c:v>0,00</c:v>
                </c:pt>
                <c:pt idx="14250">
                  <c:v>0,00</c:v>
                </c:pt>
                <c:pt idx="14251">
                  <c:v>0,00</c:v>
                </c:pt>
                <c:pt idx="14252">
                  <c:v>0,00</c:v>
                </c:pt>
                <c:pt idx="14253">
                  <c:v>0,00</c:v>
                </c:pt>
                <c:pt idx="14254">
                  <c:v>0,00</c:v>
                </c:pt>
                <c:pt idx="14255">
                  <c:v>0,00</c:v>
                </c:pt>
                <c:pt idx="14256">
                  <c:v>0,00</c:v>
                </c:pt>
                <c:pt idx="14257">
                  <c:v>0,00</c:v>
                </c:pt>
                <c:pt idx="14258">
                  <c:v>0,00</c:v>
                </c:pt>
                <c:pt idx="14259">
                  <c:v>0,00</c:v>
                </c:pt>
                <c:pt idx="14260">
                  <c:v>0,00</c:v>
                </c:pt>
                <c:pt idx="14261">
                  <c:v>0,00</c:v>
                </c:pt>
                <c:pt idx="14262">
                  <c:v>0,00</c:v>
                </c:pt>
                <c:pt idx="14263">
                  <c:v>0,00</c:v>
                </c:pt>
                <c:pt idx="14264">
                  <c:v>0,00</c:v>
                </c:pt>
                <c:pt idx="14265">
                  <c:v>0,00</c:v>
                </c:pt>
                <c:pt idx="14266">
                  <c:v>0,00</c:v>
                </c:pt>
                <c:pt idx="14267">
                  <c:v>0,00</c:v>
                </c:pt>
                <c:pt idx="14268">
                  <c:v>0,00</c:v>
                </c:pt>
                <c:pt idx="14269">
                  <c:v>0,00</c:v>
                </c:pt>
                <c:pt idx="14270">
                  <c:v>0,00</c:v>
                </c:pt>
                <c:pt idx="14271">
                  <c:v>0,00</c:v>
                </c:pt>
                <c:pt idx="14272">
                  <c:v>0,00</c:v>
                </c:pt>
                <c:pt idx="14273">
                  <c:v>0,00</c:v>
                </c:pt>
                <c:pt idx="14274">
                  <c:v>0,00</c:v>
                </c:pt>
                <c:pt idx="14275">
                  <c:v>0,00</c:v>
                </c:pt>
                <c:pt idx="14276">
                  <c:v>0,00</c:v>
                </c:pt>
                <c:pt idx="14277">
                  <c:v>0,00</c:v>
                </c:pt>
                <c:pt idx="14278">
                  <c:v>0,00</c:v>
                </c:pt>
                <c:pt idx="14279">
                  <c:v>0,00</c:v>
                </c:pt>
                <c:pt idx="14280">
                  <c:v>0,00</c:v>
                </c:pt>
                <c:pt idx="14281">
                  <c:v>0,00</c:v>
                </c:pt>
                <c:pt idx="14282">
                  <c:v>0,00</c:v>
                </c:pt>
                <c:pt idx="14283">
                  <c:v>0,00</c:v>
                </c:pt>
                <c:pt idx="14284">
                  <c:v>0,00</c:v>
                </c:pt>
                <c:pt idx="14285">
                  <c:v>0,00</c:v>
                </c:pt>
                <c:pt idx="14286">
                  <c:v>0,00</c:v>
                </c:pt>
                <c:pt idx="14287">
                  <c:v>0,00</c:v>
                </c:pt>
                <c:pt idx="14288">
                  <c:v>0,00</c:v>
                </c:pt>
                <c:pt idx="14289">
                  <c:v>0,00</c:v>
                </c:pt>
                <c:pt idx="14290">
                  <c:v>0,00</c:v>
                </c:pt>
                <c:pt idx="14291">
                  <c:v>0,00</c:v>
                </c:pt>
                <c:pt idx="14292">
                  <c:v>0,00</c:v>
                </c:pt>
                <c:pt idx="14293">
                  <c:v>0,00</c:v>
                </c:pt>
                <c:pt idx="14294">
                  <c:v>0,00</c:v>
                </c:pt>
                <c:pt idx="14295">
                  <c:v>0,00</c:v>
                </c:pt>
                <c:pt idx="14296">
                  <c:v>0,00</c:v>
                </c:pt>
                <c:pt idx="14297">
                  <c:v>0,00</c:v>
                </c:pt>
                <c:pt idx="14298">
                  <c:v>0,00</c:v>
                </c:pt>
                <c:pt idx="14299">
                  <c:v>0,00</c:v>
                </c:pt>
                <c:pt idx="14300">
                  <c:v>0,00</c:v>
                </c:pt>
                <c:pt idx="14301">
                  <c:v>0,00</c:v>
                </c:pt>
                <c:pt idx="14302">
                  <c:v>0,00</c:v>
                </c:pt>
                <c:pt idx="14303">
                  <c:v>0,00</c:v>
                </c:pt>
                <c:pt idx="14304">
                  <c:v>0,00</c:v>
                </c:pt>
                <c:pt idx="14305">
                  <c:v>0,00</c:v>
                </c:pt>
                <c:pt idx="14306">
                  <c:v>0,00</c:v>
                </c:pt>
                <c:pt idx="14307">
                  <c:v>0,00</c:v>
                </c:pt>
                <c:pt idx="14308">
                  <c:v>0,00</c:v>
                </c:pt>
                <c:pt idx="14309">
                  <c:v>0,00</c:v>
                </c:pt>
                <c:pt idx="14310">
                  <c:v>0,00</c:v>
                </c:pt>
                <c:pt idx="14311">
                  <c:v>0,00</c:v>
                </c:pt>
                <c:pt idx="14312">
                  <c:v>0,00</c:v>
                </c:pt>
                <c:pt idx="14313">
                  <c:v>0,00</c:v>
                </c:pt>
                <c:pt idx="14314">
                  <c:v>0,00</c:v>
                </c:pt>
                <c:pt idx="14315">
                  <c:v>0,00</c:v>
                </c:pt>
                <c:pt idx="14316">
                  <c:v>0,00</c:v>
                </c:pt>
                <c:pt idx="14317">
                  <c:v>0,00</c:v>
                </c:pt>
                <c:pt idx="14318">
                  <c:v>0,00</c:v>
                </c:pt>
                <c:pt idx="14319">
                  <c:v>0,00</c:v>
                </c:pt>
                <c:pt idx="14320">
                  <c:v>0,00</c:v>
                </c:pt>
                <c:pt idx="14321">
                  <c:v>0,00</c:v>
                </c:pt>
                <c:pt idx="14322">
                  <c:v>0,00</c:v>
                </c:pt>
                <c:pt idx="14323">
                  <c:v>0,00</c:v>
                </c:pt>
                <c:pt idx="14324">
                  <c:v>0,00</c:v>
                </c:pt>
                <c:pt idx="14325">
                  <c:v>0,00</c:v>
                </c:pt>
                <c:pt idx="14326">
                  <c:v>0,00</c:v>
                </c:pt>
                <c:pt idx="14327">
                  <c:v>0,00</c:v>
                </c:pt>
                <c:pt idx="14328">
                  <c:v>0,00</c:v>
                </c:pt>
                <c:pt idx="14329">
                  <c:v>0,00</c:v>
                </c:pt>
                <c:pt idx="14330">
                  <c:v>0,00</c:v>
                </c:pt>
                <c:pt idx="14331">
                  <c:v>0,00</c:v>
                </c:pt>
                <c:pt idx="14332">
                  <c:v>0,00</c:v>
                </c:pt>
                <c:pt idx="14333">
                  <c:v>0,00</c:v>
                </c:pt>
                <c:pt idx="14334">
                  <c:v>0,00</c:v>
                </c:pt>
                <c:pt idx="14335">
                  <c:v>0,00</c:v>
                </c:pt>
                <c:pt idx="14336">
                  <c:v>0,00</c:v>
                </c:pt>
                <c:pt idx="14337">
                  <c:v>0,00</c:v>
                </c:pt>
                <c:pt idx="14338">
                  <c:v>0,00</c:v>
                </c:pt>
                <c:pt idx="14339">
                  <c:v>0,00</c:v>
                </c:pt>
                <c:pt idx="14340">
                  <c:v>0,00</c:v>
                </c:pt>
                <c:pt idx="14341">
                  <c:v>0,00</c:v>
                </c:pt>
                <c:pt idx="14342">
                  <c:v>0,00</c:v>
                </c:pt>
                <c:pt idx="14343">
                  <c:v>0,00</c:v>
                </c:pt>
                <c:pt idx="14344">
                  <c:v>0,00</c:v>
                </c:pt>
                <c:pt idx="14345">
                  <c:v>0,00</c:v>
                </c:pt>
                <c:pt idx="14346">
                  <c:v>0,00</c:v>
                </c:pt>
                <c:pt idx="14347">
                  <c:v>0,00</c:v>
                </c:pt>
                <c:pt idx="14348">
                  <c:v>0,00</c:v>
                </c:pt>
                <c:pt idx="14349">
                  <c:v>0,00</c:v>
                </c:pt>
                <c:pt idx="14350">
                  <c:v>0,00</c:v>
                </c:pt>
                <c:pt idx="14351">
                  <c:v>0,00</c:v>
                </c:pt>
                <c:pt idx="14352">
                  <c:v>0,00</c:v>
                </c:pt>
                <c:pt idx="14353">
                  <c:v>0,00</c:v>
                </c:pt>
                <c:pt idx="14354">
                  <c:v>0,00</c:v>
                </c:pt>
                <c:pt idx="14355">
                  <c:v>0,00</c:v>
                </c:pt>
                <c:pt idx="14356">
                  <c:v>0,00</c:v>
                </c:pt>
                <c:pt idx="14357">
                  <c:v>0,00</c:v>
                </c:pt>
                <c:pt idx="14358">
                  <c:v>0,00</c:v>
                </c:pt>
                <c:pt idx="14359">
                  <c:v>0,00</c:v>
                </c:pt>
                <c:pt idx="14360">
                  <c:v>0,00</c:v>
                </c:pt>
                <c:pt idx="14361">
                  <c:v>0,00</c:v>
                </c:pt>
                <c:pt idx="14362">
                  <c:v>0,00</c:v>
                </c:pt>
                <c:pt idx="14363">
                  <c:v>0,00</c:v>
                </c:pt>
                <c:pt idx="14364">
                  <c:v>0,00</c:v>
                </c:pt>
                <c:pt idx="14365">
                  <c:v>0,00</c:v>
                </c:pt>
                <c:pt idx="14366">
                  <c:v>0,00</c:v>
                </c:pt>
                <c:pt idx="14367">
                  <c:v>0,00</c:v>
                </c:pt>
                <c:pt idx="14368">
                  <c:v>0,00</c:v>
                </c:pt>
                <c:pt idx="14369">
                  <c:v>0,00</c:v>
                </c:pt>
                <c:pt idx="14370">
                  <c:v>0,00</c:v>
                </c:pt>
                <c:pt idx="14371">
                  <c:v>0,00</c:v>
                </c:pt>
                <c:pt idx="14372">
                  <c:v>0,00</c:v>
                </c:pt>
                <c:pt idx="14373">
                  <c:v>0,00</c:v>
                </c:pt>
                <c:pt idx="14374">
                  <c:v>0,00</c:v>
                </c:pt>
                <c:pt idx="14375">
                  <c:v>0,00</c:v>
                </c:pt>
                <c:pt idx="14376">
                  <c:v>0,00</c:v>
                </c:pt>
                <c:pt idx="14377">
                  <c:v>0,00</c:v>
                </c:pt>
                <c:pt idx="14378">
                  <c:v>0,00</c:v>
                </c:pt>
                <c:pt idx="14379">
                  <c:v>0,00</c:v>
                </c:pt>
                <c:pt idx="14380">
                  <c:v>0,00</c:v>
                </c:pt>
                <c:pt idx="14381">
                  <c:v>0,00</c:v>
                </c:pt>
                <c:pt idx="14382">
                  <c:v>0,00</c:v>
                </c:pt>
                <c:pt idx="14383">
                  <c:v>0,00</c:v>
                </c:pt>
                <c:pt idx="14384">
                  <c:v>0,00</c:v>
                </c:pt>
                <c:pt idx="14385">
                  <c:v>0,00</c:v>
                </c:pt>
                <c:pt idx="14386">
                  <c:v>0,00</c:v>
                </c:pt>
                <c:pt idx="14387">
                  <c:v>0,00</c:v>
                </c:pt>
                <c:pt idx="14388">
                  <c:v>0,00</c:v>
                </c:pt>
                <c:pt idx="14389">
                  <c:v>0,00</c:v>
                </c:pt>
                <c:pt idx="14390">
                  <c:v>0,00</c:v>
                </c:pt>
                <c:pt idx="14391">
                  <c:v>0,00</c:v>
                </c:pt>
                <c:pt idx="14392">
                  <c:v>0,00</c:v>
                </c:pt>
                <c:pt idx="14393">
                  <c:v>0,00</c:v>
                </c:pt>
                <c:pt idx="14394">
                  <c:v>0,00</c:v>
                </c:pt>
                <c:pt idx="14395">
                  <c:v>0,00</c:v>
                </c:pt>
                <c:pt idx="14396">
                  <c:v>0,00</c:v>
                </c:pt>
                <c:pt idx="14397">
                  <c:v>0,00</c:v>
                </c:pt>
                <c:pt idx="14398">
                  <c:v>0,00</c:v>
                </c:pt>
                <c:pt idx="14399">
                  <c:v>0,00</c:v>
                </c:pt>
                <c:pt idx="14400">
                  <c:v>1</c:v>
                </c:pt>
                <c:pt idx="14401">
                  <c:v>2</c:v>
                </c:pt>
                <c:pt idx="14402">
                  <c:v>3</c:v>
                </c:pt>
                <c:pt idx="14403">
                  <c:v>4</c:v>
                </c:pt>
                <c:pt idx="14404">
                  <c:v>5</c:v>
                </c:pt>
                <c:pt idx="14405">
                  <c:v>6</c:v>
                </c:pt>
                <c:pt idx="14406">
                  <c:v>7</c:v>
                </c:pt>
                <c:pt idx="14407">
                  <c:v>8</c:v>
                </c:pt>
                <c:pt idx="14408">
                  <c:v>9</c:v>
                </c:pt>
                <c:pt idx="14409">
                  <c:v>10</c:v>
                </c:pt>
                <c:pt idx="14410">
                  <c:v>11</c:v>
                </c:pt>
                <c:pt idx="14411">
                  <c:v>12</c:v>
                </c:pt>
                <c:pt idx="14412">
                  <c:v>13</c:v>
                </c:pt>
                <c:pt idx="14413">
                  <c:v>14</c:v>
                </c:pt>
                <c:pt idx="14414">
                  <c:v>15</c:v>
                </c:pt>
                <c:pt idx="14415">
                  <c:v>16</c:v>
                </c:pt>
                <c:pt idx="14416">
                  <c:v>17</c:v>
                </c:pt>
                <c:pt idx="14417">
                  <c:v>18</c:v>
                </c:pt>
                <c:pt idx="14418">
                  <c:v>19</c:v>
                </c:pt>
                <c:pt idx="14419">
                  <c:v>20</c:v>
                </c:pt>
                <c:pt idx="14420">
                  <c:v>21</c:v>
                </c:pt>
                <c:pt idx="14421">
                  <c:v>22</c:v>
                </c:pt>
                <c:pt idx="14422">
                  <c:v>23</c:v>
                </c:pt>
                <c:pt idx="14423">
                  <c:v>24</c:v>
                </c:pt>
                <c:pt idx="14424">
                  <c:v>25</c:v>
                </c:pt>
                <c:pt idx="14425">
                  <c:v>26</c:v>
                </c:pt>
                <c:pt idx="14426">
                  <c:v>27</c:v>
                </c:pt>
                <c:pt idx="14427">
                  <c:v>28</c:v>
                </c:pt>
                <c:pt idx="14428">
                  <c:v>29</c:v>
                </c:pt>
                <c:pt idx="14429">
                  <c:v>30</c:v>
                </c:pt>
                <c:pt idx="14430">
                  <c:v>31</c:v>
                </c:pt>
                <c:pt idx="14431">
                  <c:v>32</c:v>
                </c:pt>
                <c:pt idx="14432">
                  <c:v>33</c:v>
                </c:pt>
                <c:pt idx="14433">
                  <c:v>34</c:v>
                </c:pt>
                <c:pt idx="14434">
                  <c:v>35</c:v>
                </c:pt>
                <c:pt idx="14435">
                  <c:v>36</c:v>
                </c:pt>
                <c:pt idx="14436">
                  <c:v>37</c:v>
                </c:pt>
                <c:pt idx="14437">
                  <c:v>38</c:v>
                </c:pt>
                <c:pt idx="14438">
                  <c:v>39</c:v>
                </c:pt>
                <c:pt idx="14439">
                  <c:v>40</c:v>
                </c:pt>
                <c:pt idx="14440">
                  <c:v>41</c:v>
                </c:pt>
                <c:pt idx="14441">
                  <c:v>42</c:v>
                </c:pt>
                <c:pt idx="14442">
                  <c:v>43</c:v>
                </c:pt>
                <c:pt idx="14443">
                  <c:v>44</c:v>
                </c:pt>
                <c:pt idx="14444">
                  <c:v>45</c:v>
                </c:pt>
                <c:pt idx="14445">
                  <c:v>46</c:v>
                </c:pt>
                <c:pt idx="14446">
                  <c:v>47</c:v>
                </c:pt>
                <c:pt idx="14447">
                  <c:v>48</c:v>
                </c:pt>
                <c:pt idx="14448">
                  <c:v>49</c:v>
                </c:pt>
                <c:pt idx="14449">
                  <c:v>50</c:v>
                </c:pt>
                <c:pt idx="14450">
                  <c:v>51</c:v>
                </c:pt>
                <c:pt idx="14451">
                  <c:v>52</c:v>
                </c:pt>
                <c:pt idx="14452">
                  <c:v>53</c:v>
                </c:pt>
                <c:pt idx="14453">
                  <c:v>54</c:v>
                </c:pt>
                <c:pt idx="14454">
                  <c:v>55</c:v>
                </c:pt>
                <c:pt idx="14455">
                  <c:v>56</c:v>
                </c:pt>
                <c:pt idx="14456">
                  <c:v>57</c:v>
                </c:pt>
                <c:pt idx="14457">
                  <c:v>58</c:v>
                </c:pt>
                <c:pt idx="14458">
                  <c:v>59</c:v>
                </c:pt>
                <c:pt idx="14459">
                  <c:v>60</c:v>
                </c:pt>
                <c:pt idx="14460">
                  <c:v>61</c:v>
                </c:pt>
                <c:pt idx="14461">
                  <c:v>62</c:v>
                </c:pt>
                <c:pt idx="14462">
                  <c:v>63</c:v>
                </c:pt>
                <c:pt idx="14463">
                  <c:v>64</c:v>
                </c:pt>
                <c:pt idx="14464">
                  <c:v>65</c:v>
                </c:pt>
                <c:pt idx="14465">
                  <c:v>66</c:v>
                </c:pt>
                <c:pt idx="14466">
                  <c:v>67</c:v>
                </c:pt>
                <c:pt idx="14467">
                  <c:v>68</c:v>
                </c:pt>
                <c:pt idx="14468">
                  <c:v>69</c:v>
                </c:pt>
                <c:pt idx="14469">
                  <c:v>70</c:v>
                </c:pt>
                <c:pt idx="14470">
                  <c:v>71</c:v>
                </c:pt>
                <c:pt idx="14471">
                  <c:v>72</c:v>
                </c:pt>
                <c:pt idx="14472">
                  <c:v>73</c:v>
                </c:pt>
                <c:pt idx="14473">
                  <c:v>74</c:v>
                </c:pt>
                <c:pt idx="14474">
                  <c:v>75</c:v>
                </c:pt>
                <c:pt idx="14475">
                  <c:v>76</c:v>
                </c:pt>
                <c:pt idx="14476">
                  <c:v>77</c:v>
                </c:pt>
                <c:pt idx="14477">
                  <c:v>78</c:v>
                </c:pt>
                <c:pt idx="14478">
                  <c:v>79</c:v>
                </c:pt>
                <c:pt idx="14479">
                  <c:v>80</c:v>
                </c:pt>
                <c:pt idx="14480">
                  <c:v>81</c:v>
                </c:pt>
                <c:pt idx="14481">
                  <c:v>82</c:v>
                </c:pt>
                <c:pt idx="14482">
                  <c:v>83</c:v>
                </c:pt>
                <c:pt idx="14483">
                  <c:v>84</c:v>
                </c:pt>
                <c:pt idx="14484">
                  <c:v>85</c:v>
                </c:pt>
                <c:pt idx="14485">
                  <c:v>86</c:v>
                </c:pt>
                <c:pt idx="14486">
                  <c:v>87</c:v>
                </c:pt>
                <c:pt idx="14487">
                  <c:v>88</c:v>
                </c:pt>
                <c:pt idx="14488">
                  <c:v>89</c:v>
                </c:pt>
                <c:pt idx="14489">
                  <c:v>90</c:v>
                </c:pt>
                <c:pt idx="14490">
                  <c:v>91</c:v>
                </c:pt>
                <c:pt idx="14491">
                  <c:v>92</c:v>
                </c:pt>
                <c:pt idx="14492">
                  <c:v>93</c:v>
                </c:pt>
                <c:pt idx="14493">
                  <c:v>94</c:v>
                </c:pt>
                <c:pt idx="14494">
                  <c:v>95</c:v>
                </c:pt>
                <c:pt idx="14495">
                  <c:v>96</c:v>
                </c:pt>
                <c:pt idx="14496">
                  <c:v>97</c:v>
                </c:pt>
                <c:pt idx="14497">
                  <c:v>98</c:v>
                </c:pt>
                <c:pt idx="14498">
                  <c:v>99</c:v>
                </c:pt>
                <c:pt idx="14499">
                  <c:v>100</c:v>
                </c:pt>
                <c:pt idx="14500">
                  <c:v>101</c:v>
                </c:pt>
                <c:pt idx="14501">
                  <c:v>102</c:v>
                </c:pt>
                <c:pt idx="14502">
                  <c:v>103</c:v>
                </c:pt>
                <c:pt idx="14503">
                  <c:v>104</c:v>
                </c:pt>
                <c:pt idx="14504">
                  <c:v>105</c:v>
                </c:pt>
                <c:pt idx="14505">
                  <c:v>106</c:v>
                </c:pt>
                <c:pt idx="14506">
                  <c:v>107</c:v>
                </c:pt>
                <c:pt idx="14507">
                  <c:v>108</c:v>
                </c:pt>
                <c:pt idx="14508">
                  <c:v>109</c:v>
                </c:pt>
                <c:pt idx="14509">
                  <c:v>110</c:v>
                </c:pt>
                <c:pt idx="14510">
                  <c:v>111</c:v>
                </c:pt>
                <c:pt idx="14511">
                  <c:v>112</c:v>
                </c:pt>
                <c:pt idx="14512">
                  <c:v>113</c:v>
                </c:pt>
                <c:pt idx="14513">
                  <c:v>114</c:v>
                </c:pt>
                <c:pt idx="14514">
                  <c:v>115</c:v>
                </c:pt>
                <c:pt idx="14515">
                  <c:v>116</c:v>
                </c:pt>
                <c:pt idx="14516">
                  <c:v>117</c:v>
                </c:pt>
                <c:pt idx="14517">
                  <c:v>118</c:v>
                </c:pt>
                <c:pt idx="14518">
                  <c:v>119</c:v>
                </c:pt>
                <c:pt idx="14519">
                  <c:v>120</c:v>
                </c:pt>
                <c:pt idx="14520">
                  <c:v>121</c:v>
                </c:pt>
                <c:pt idx="14521">
                  <c:v>122</c:v>
                </c:pt>
                <c:pt idx="14522">
                  <c:v>123</c:v>
                </c:pt>
                <c:pt idx="14523">
                  <c:v>124</c:v>
                </c:pt>
                <c:pt idx="14524">
                  <c:v>125</c:v>
                </c:pt>
                <c:pt idx="14525">
                  <c:v>126</c:v>
                </c:pt>
                <c:pt idx="14526">
                  <c:v>127</c:v>
                </c:pt>
                <c:pt idx="14527">
                  <c:v>128</c:v>
                </c:pt>
                <c:pt idx="14528">
                  <c:v>129</c:v>
                </c:pt>
                <c:pt idx="14529">
                  <c:v>130</c:v>
                </c:pt>
                <c:pt idx="14530">
                  <c:v>131</c:v>
                </c:pt>
                <c:pt idx="14531">
                  <c:v>132</c:v>
                </c:pt>
                <c:pt idx="14532">
                  <c:v>133</c:v>
                </c:pt>
                <c:pt idx="14533">
                  <c:v>134</c:v>
                </c:pt>
                <c:pt idx="14534">
                  <c:v>135</c:v>
                </c:pt>
                <c:pt idx="14535">
                  <c:v>136</c:v>
                </c:pt>
                <c:pt idx="14536">
                  <c:v>137</c:v>
                </c:pt>
                <c:pt idx="14537">
                  <c:v>138</c:v>
                </c:pt>
                <c:pt idx="14538">
                  <c:v>139</c:v>
                </c:pt>
                <c:pt idx="14539">
                  <c:v>140</c:v>
                </c:pt>
                <c:pt idx="14540">
                  <c:v>141</c:v>
                </c:pt>
                <c:pt idx="14541">
                  <c:v>142</c:v>
                </c:pt>
                <c:pt idx="14542">
                  <c:v/>
                </c:pt>
                <c:pt idx="14543">
                  <c:v/>
                </c:pt>
                <c:pt idx="14544">
                  <c:v/>
                </c:pt>
                <c:pt idx="14545">
                  <c:v/>
                </c:pt>
                <c:pt idx="14546">
                  <c:v/>
                </c:pt>
                <c:pt idx="14547">
                  <c:v/>
                </c:pt>
                <c:pt idx="14548">
                  <c:v/>
                </c:pt>
                <c:pt idx="14549">
                  <c:v/>
                </c:pt>
                <c:pt idx="14550">
                  <c:v/>
                </c:pt>
                <c:pt idx="14551">
                  <c:v/>
                </c:pt>
                <c:pt idx="14552">
                  <c:v/>
                </c:pt>
                <c:pt idx="14553">
                  <c:v/>
                </c:pt>
                <c:pt idx="14554">
                  <c:v/>
                </c:pt>
                <c:pt idx="14555">
                  <c:v/>
                </c:pt>
                <c:pt idx="14556">
                  <c:v/>
                </c:pt>
                <c:pt idx="14557">
                  <c:v/>
                </c:pt>
                <c:pt idx="14558">
                  <c:v/>
                </c:pt>
                <c:pt idx="14559">
                  <c:v/>
                </c:pt>
                <c:pt idx="14560">
                  <c:v/>
                </c:pt>
                <c:pt idx="14561">
                  <c:v/>
                </c:pt>
                <c:pt idx="14562">
                  <c:v/>
                </c:pt>
                <c:pt idx="14563">
                  <c:v/>
                </c:pt>
                <c:pt idx="14564">
                  <c:v/>
                </c:pt>
                <c:pt idx="14565">
                  <c:v/>
                </c:pt>
                <c:pt idx="14566">
                  <c:v/>
                </c:pt>
                <c:pt idx="14567">
                  <c:v/>
                </c:pt>
                <c:pt idx="14568">
                  <c:v/>
                </c:pt>
                <c:pt idx="14569">
                  <c:v/>
                </c:pt>
                <c:pt idx="14570">
                  <c:v/>
                </c:pt>
                <c:pt idx="14571">
                  <c:v/>
                </c:pt>
                <c:pt idx="14572">
                  <c:v/>
                </c:pt>
                <c:pt idx="14573">
                  <c:v/>
                </c:pt>
                <c:pt idx="14574">
                  <c:v/>
                </c:pt>
                <c:pt idx="14575">
                  <c:v/>
                </c:pt>
                <c:pt idx="14576">
                  <c:v/>
                </c:pt>
                <c:pt idx="14577">
                  <c:v/>
                </c:pt>
                <c:pt idx="14578">
                  <c:v/>
                </c:pt>
                <c:pt idx="14579">
                  <c:v/>
                </c:pt>
                <c:pt idx="14580">
                  <c:v/>
                </c:pt>
                <c:pt idx="14581">
                  <c:v/>
                </c:pt>
                <c:pt idx="14582">
                  <c:v/>
                </c:pt>
                <c:pt idx="14583">
                  <c:v/>
                </c:pt>
                <c:pt idx="14584">
                  <c:v/>
                </c:pt>
                <c:pt idx="14585">
                  <c:v/>
                </c:pt>
                <c:pt idx="14586">
                  <c:v/>
                </c:pt>
                <c:pt idx="14587">
                  <c:v/>
                </c:pt>
                <c:pt idx="14588">
                  <c:v/>
                </c:pt>
                <c:pt idx="14589">
                  <c:v/>
                </c:pt>
                <c:pt idx="14590">
                  <c:v/>
                </c:pt>
                <c:pt idx="14591">
                  <c:v/>
                </c:pt>
                <c:pt idx="14592">
                  <c:v/>
                </c:pt>
                <c:pt idx="14593">
                  <c:v/>
                </c:pt>
                <c:pt idx="14594">
                  <c:v/>
                </c:pt>
                <c:pt idx="14595">
                  <c:v/>
                </c:pt>
                <c:pt idx="14596">
                  <c:v/>
                </c:pt>
                <c:pt idx="14597">
                  <c:v/>
                </c:pt>
                <c:pt idx="14598">
                  <c:v/>
                </c:pt>
                <c:pt idx="14599">
                  <c:v/>
                </c:pt>
                <c:pt idx="14600">
                  <c:v/>
                </c:pt>
                <c:pt idx="14601">
                  <c:v/>
                </c:pt>
                <c:pt idx="14602">
                  <c:v/>
                </c:pt>
                <c:pt idx="14603">
                  <c:v/>
                </c:pt>
                <c:pt idx="14604">
                  <c:v/>
                </c:pt>
                <c:pt idx="14605">
                  <c:v/>
                </c:pt>
                <c:pt idx="14606">
                  <c:v/>
                </c:pt>
                <c:pt idx="14607">
                  <c:v/>
                </c:pt>
                <c:pt idx="14608">
                  <c:v/>
                </c:pt>
                <c:pt idx="14609">
                  <c:v/>
                </c:pt>
                <c:pt idx="14610">
                  <c:v/>
                </c:pt>
                <c:pt idx="14611">
                  <c:v/>
                </c:pt>
                <c:pt idx="14612">
                  <c:v/>
                </c:pt>
                <c:pt idx="14613">
                  <c:v/>
                </c:pt>
                <c:pt idx="14614">
                  <c:v/>
                </c:pt>
                <c:pt idx="14615">
                  <c:v/>
                </c:pt>
                <c:pt idx="14616">
                  <c:v/>
                </c:pt>
                <c:pt idx="14617">
                  <c:v/>
                </c:pt>
                <c:pt idx="14618">
                  <c:v/>
                </c:pt>
                <c:pt idx="14619">
                  <c:v/>
                </c:pt>
                <c:pt idx="14620">
                  <c:v/>
                </c:pt>
                <c:pt idx="14621">
                  <c:v/>
                </c:pt>
                <c:pt idx="14622">
                  <c:v/>
                </c:pt>
                <c:pt idx="14623">
                  <c:v/>
                </c:pt>
                <c:pt idx="14624">
                  <c:v/>
                </c:pt>
                <c:pt idx="14625">
                  <c:v/>
                </c:pt>
                <c:pt idx="14626">
                  <c:v/>
                </c:pt>
                <c:pt idx="14627">
                  <c:v/>
                </c:pt>
                <c:pt idx="14628">
                  <c:v/>
                </c:pt>
                <c:pt idx="14629">
                  <c:v/>
                </c:pt>
                <c:pt idx="14630">
                  <c:v/>
                </c:pt>
                <c:pt idx="14631">
                  <c:v/>
                </c:pt>
                <c:pt idx="14632">
                  <c:v/>
                </c:pt>
                <c:pt idx="14633">
                  <c:v/>
                </c:pt>
                <c:pt idx="14634">
                  <c:v/>
                </c:pt>
                <c:pt idx="14635">
                  <c:v/>
                </c:pt>
                <c:pt idx="14636">
                  <c:v/>
                </c:pt>
                <c:pt idx="14637">
                  <c:v/>
                </c:pt>
                <c:pt idx="14638">
                  <c:v/>
                </c:pt>
                <c:pt idx="14639">
                  <c:v/>
                </c:pt>
                <c:pt idx="14640">
                  <c:v/>
                </c:pt>
                <c:pt idx="14641">
                  <c:v/>
                </c:pt>
                <c:pt idx="14642">
                  <c:v/>
                </c:pt>
                <c:pt idx="14643">
                  <c:v/>
                </c:pt>
                <c:pt idx="14644">
                  <c:v/>
                </c:pt>
                <c:pt idx="14645">
                  <c:v/>
                </c:pt>
                <c:pt idx="14646">
                  <c:v/>
                </c:pt>
                <c:pt idx="14647">
                  <c:v/>
                </c:pt>
                <c:pt idx="14648">
                  <c:v/>
                </c:pt>
                <c:pt idx="14649">
                  <c:v/>
                </c:pt>
                <c:pt idx="14650">
                  <c:v/>
                </c:pt>
                <c:pt idx="14651">
                  <c:v/>
                </c:pt>
                <c:pt idx="14652">
                  <c:v/>
                </c:pt>
                <c:pt idx="14653">
                  <c:v/>
                </c:pt>
                <c:pt idx="14654">
                  <c:v/>
                </c:pt>
                <c:pt idx="14655">
                  <c:v/>
                </c:pt>
                <c:pt idx="14656">
                  <c:v/>
                </c:pt>
                <c:pt idx="14657">
                  <c:v/>
                </c:pt>
                <c:pt idx="14658">
                  <c:v/>
                </c:pt>
                <c:pt idx="14659">
                  <c:v/>
                </c:pt>
                <c:pt idx="14660">
                  <c:v/>
                </c:pt>
                <c:pt idx="14661">
                  <c:v/>
                </c:pt>
                <c:pt idx="14662">
                  <c:v/>
                </c:pt>
                <c:pt idx="14663">
                  <c:v/>
                </c:pt>
                <c:pt idx="14664">
                  <c:v/>
                </c:pt>
                <c:pt idx="14665">
                  <c:v/>
                </c:pt>
                <c:pt idx="14666">
                  <c:v/>
                </c:pt>
                <c:pt idx="14667">
                  <c:v/>
                </c:pt>
                <c:pt idx="14668">
                  <c:v/>
                </c:pt>
                <c:pt idx="14669">
                  <c:v/>
                </c:pt>
                <c:pt idx="14670">
                  <c:v/>
                </c:pt>
                <c:pt idx="14671">
                  <c:v/>
                </c:pt>
                <c:pt idx="14672">
                  <c:v/>
                </c:pt>
                <c:pt idx="14673">
                  <c:v/>
                </c:pt>
                <c:pt idx="14674">
                  <c:v/>
                </c:pt>
                <c:pt idx="14675">
                  <c:v/>
                </c:pt>
                <c:pt idx="14676">
                  <c:v/>
                </c:pt>
                <c:pt idx="14677">
                  <c:v/>
                </c:pt>
                <c:pt idx="14678">
                  <c:v/>
                </c:pt>
                <c:pt idx="14679">
                  <c:v/>
                </c:pt>
                <c:pt idx="14680">
                  <c:v/>
                </c:pt>
                <c:pt idx="14681">
                  <c:v/>
                </c:pt>
                <c:pt idx="14682">
                  <c:v/>
                </c:pt>
                <c:pt idx="14683">
                  <c:v/>
                </c:pt>
                <c:pt idx="14684">
                  <c:v/>
                </c:pt>
                <c:pt idx="14685">
                  <c:v/>
                </c:pt>
                <c:pt idx="14686">
                  <c:v/>
                </c:pt>
                <c:pt idx="14687">
                  <c:v/>
                </c:pt>
                <c:pt idx="14688">
                  <c:v/>
                </c:pt>
                <c:pt idx="14689">
                  <c:v/>
                </c:pt>
                <c:pt idx="14690">
                  <c:v/>
                </c:pt>
                <c:pt idx="14691">
                  <c:v/>
                </c:pt>
                <c:pt idx="14692">
                  <c:v/>
                </c:pt>
                <c:pt idx="14693">
                  <c:v/>
                </c:pt>
                <c:pt idx="14694">
                  <c:v/>
                </c:pt>
                <c:pt idx="14695">
                  <c:v/>
                </c:pt>
                <c:pt idx="14696">
                  <c:v/>
                </c:pt>
                <c:pt idx="14697">
                  <c:v/>
                </c:pt>
                <c:pt idx="14698">
                  <c:v/>
                </c:pt>
                <c:pt idx="14699">
                  <c:v/>
                </c:pt>
                <c:pt idx="14700">
                  <c:v/>
                </c:pt>
                <c:pt idx="14701">
                  <c:v/>
                </c:pt>
                <c:pt idx="14702">
                  <c:v/>
                </c:pt>
                <c:pt idx="14703">
                  <c:v/>
                </c:pt>
                <c:pt idx="14704">
                  <c:v/>
                </c:pt>
                <c:pt idx="14705">
                  <c:v/>
                </c:pt>
                <c:pt idx="14706">
                  <c:v/>
                </c:pt>
                <c:pt idx="14707">
                  <c:v/>
                </c:pt>
                <c:pt idx="14708">
                  <c:v/>
                </c:pt>
                <c:pt idx="14709">
                  <c:v/>
                </c:pt>
                <c:pt idx="14710">
                  <c:v/>
                </c:pt>
                <c:pt idx="14711">
                  <c:v/>
                </c:pt>
                <c:pt idx="14712">
                  <c:v/>
                </c:pt>
                <c:pt idx="14713">
                  <c:v/>
                </c:pt>
                <c:pt idx="14714">
                  <c:v/>
                </c:pt>
                <c:pt idx="14715">
                  <c:v/>
                </c:pt>
                <c:pt idx="14716">
                  <c:v/>
                </c:pt>
                <c:pt idx="14717">
                  <c:v/>
                </c:pt>
                <c:pt idx="14718">
                  <c:v/>
                </c:pt>
                <c:pt idx="14719">
                  <c:v/>
                </c:pt>
                <c:pt idx="14720">
                  <c:v/>
                </c:pt>
                <c:pt idx="14721">
                  <c:v/>
                </c:pt>
                <c:pt idx="14722">
                  <c:v/>
                </c:pt>
                <c:pt idx="14723">
                  <c:v/>
                </c:pt>
                <c:pt idx="14724">
                  <c:v/>
                </c:pt>
                <c:pt idx="14725">
                  <c:v/>
                </c:pt>
                <c:pt idx="14726">
                  <c:v/>
                </c:pt>
                <c:pt idx="14727">
                  <c:v/>
                </c:pt>
                <c:pt idx="14728">
                  <c:v/>
                </c:pt>
                <c:pt idx="14729">
                  <c:v/>
                </c:pt>
                <c:pt idx="14730">
                  <c:v/>
                </c:pt>
                <c:pt idx="14731">
                  <c:v/>
                </c:pt>
                <c:pt idx="14732">
                  <c:v/>
                </c:pt>
                <c:pt idx="14733">
                  <c:v/>
                </c:pt>
                <c:pt idx="14734">
                  <c:v/>
                </c:pt>
                <c:pt idx="14735">
                  <c:v/>
                </c:pt>
                <c:pt idx="14736">
                  <c:v/>
                </c:pt>
                <c:pt idx="14737">
                  <c:v/>
                </c:pt>
                <c:pt idx="14738">
                  <c:v/>
                </c:pt>
                <c:pt idx="14739">
                  <c:v/>
                </c:pt>
                <c:pt idx="14740">
                  <c:v/>
                </c:pt>
                <c:pt idx="14741">
                  <c:v/>
                </c:pt>
                <c:pt idx="14742">
                  <c:v/>
                </c:pt>
                <c:pt idx="14743">
                  <c:v/>
                </c:pt>
                <c:pt idx="14744">
                  <c:v/>
                </c:pt>
                <c:pt idx="14745">
                  <c:v/>
                </c:pt>
                <c:pt idx="14746">
                  <c:v/>
                </c:pt>
                <c:pt idx="14747">
                  <c:v/>
                </c:pt>
                <c:pt idx="14748">
                  <c:v/>
                </c:pt>
                <c:pt idx="14749">
                  <c:v/>
                </c:pt>
                <c:pt idx="14750">
                  <c:v/>
                </c:pt>
                <c:pt idx="14751">
                  <c:v/>
                </c:pt>
                <c:pt idx="14752">
                  <c:v/>
                </c:pt>
                <c:pt idx="14753">
                  <c:v/>
                </c:pt>
                <c:pt idx="14754">
                  <c:v/>
                </c:pt>
                <c:pt idx="14755">
                  <c:v/>
                </c:pt>
                <c:pt idx="14756">
                  <c:v/>
                </c:pt>
                <c:pt idx="14757">
                  <c:v/>
                </c:pt>
                <c:pt idx="14758">
                  <c:v/>
                </c:pt>
                <c:pt idx="14759">
                  <c:v/>
                </c:pt>
                <c:pt idx="14760">
                  <c:v/>
                </c:pt>
                <c:pt idx="14761">
                  <c:v/>
                </c:pt>
                <c:pt idx="14762">
                  <c:v/>
                </c:pt>
                <c:pt idx="14763">
                  <c:v/>
                </c:pt>
                <c:pt idx="14764">
                  <c:v/>
                </c:pt>
                <c:pt idx="14765">
                  <c:v/>
                </c:pt>
                <c:pt idx="14766">
                  <c:v/>
                </c:pt>
                <c:pt idx="14767">
                  <c:v/>
                </c:pt>
                <c:pt idx="14768">
                  <c:v/>
                </c:pt>
                <c:pt idx="14769">
                  <c:v/>
                </c:pt>
                <c:pt idx="14770">
                  <c:v/>
                </c:pt>
                <c:pt idx="14771">
                  <c:v/>
                </c:pt>
                <c:pt idx="14772">
                  <c:v/>
                </c:pt>
                <c:pt idx="14773">
                  <c:v/>
                </c:pt>
                <c:pt idx="14774">
                  <c:v/>
                </c:pt>
                <c:pt idx="14775">
                  <c:v/>
                </c:pt>
                <c:pt idx="14776">
                  <c:v/>
                </c:pt>
                <c:pt idx="14777">
                  <c:v/>
                </c:pt>
                <c:pt idx="14778">
                  <c:v/>
                </c:pt>
                <c:pt idx="14779">
                  <c:v/>
                </c:pt>
                <c:pt idx="14780">
                  <c:v/>
                </c:pt>
                <c:pt idx="14781">
                  <c:v/>
                </c:pt>
                <c:pt idx="14782">
                  <c:v/>
                </c:pt>
                <c:pt idx="14783">
                  <c:v/>
                </c:pt>
                <c:pt idx="14784">
                  <c:v/>
                </c:pt>
                <c:pt idx="14785">
                  <c:v/>
                </c:pt>
                <c:pt idx="14786">
                  <c:v/>
                </c:pt>
                <c:pt idx="14787">
                  <c:v/>
                </c:pt>
                <c:pt idx="14788">
                  <c:v/>
                </c:pt>
                <c:pt idx="14789">
                  <c:v/>
                </c:pt>
                <c:pt idx="14790">
                  <c:v/>
                </c:pt>
                <c:pt idx="14791">
                  <c:v/>
                </c:pt>
                <c:pt idx="14792">
                  <c:v/>
                </c:pt>
                <c:pt idx="14793">
                  <c:v/>
                </c:pt>
                <c:pt idx="14794">
                  <c:v/>
                </c:pt>
                <c:pt idx="14795">
                  <c:v/>
                </c:pt>
                <c:pt idx="14796">
                  <c:v/>
                </c:pt>
                <c:pt idx="14797">
                  <c:v/>
                </c:pt>
                <c:pt idx="14798">
                  <c:v/>
                </c:pt>
                <c:pt idx="14799">
                  <c:v/>
                </c:pt>
                <c:pt idx="14800">
                  <c:v/>
                </c:pt>
                <c:pt idx="14801">
                  <c:v/>
                </c:pt>
                <c:pt idx="14802">
                  <c:v/>
                </c:pt>
                <c:pt idx="14803">
                  <c:v/>
                </c:pt>
                <c:pt idx="14804">
                  <c:v/>
                </c:pt>
                <c:pt idx="14805">
                  <c:v/>
                </c:pt>
                <c:pt idx="14806">
                  <c:v/>
                </c:pt>
                <c:pt idx="14807">
                  <c:v/>
                </c:pt>
                <c:pt idx="14808">
                  <c:v/>
                </c:pt>
                <c:pt idx="14809">
                  <c:v/>
                </c:pt>
                <c:pt idx="14810">
                  <c:v/>
                </c:pt>
                <c:pt idx="14811">
                  <c:v/>
                </c:pt>
                <c:pt idx="14812">
                  <c:v/>
                </c:pt>
                <c:pt idx="14813">
                  <c:v/>
                </c:pt>
                <c:pt idx="14814">
                  <c:v/>
                </c:pt>
                <c:pt idx="14815">
                  <c:v/>
                </c:pt>
                <c:pt idx="14816">
                  <c:v/>
                </c:pt>
                <c:pt idx="14817">
                  <c:v/>
                </c:pt>
                <c:pt idx="14818">
                  <c:v/>
                </c:pt>
                <c:pt idx="14819">
                  <c:v/>
                </c:pt>
                <c:pt idx="14820">
                  <c:v/>
                </c:pt>
                <c:pt idx="14821">
                  <c:v/>
                </c:pt>
                <c:pt idx="14822">
                  <c:v/>
                </c:pt>
                <c:pt idx="14823">
                  <c:v/>
                </c:pt>
                <c:pt idx="14824">
                  <c:v/>
                </c:pt>
                <c:pt idx="14825">
                  <c:v/>
                </c:pt>
                <c:pt idx="14826">
                  <c:v/>
                </c:pt>
                <c:pt idx="14827">
                  <c:v/>
                </c:pt>
                <c:pt idx="14828">
                  <c:v/>
                </c:pt>
                <c:pt idx="14829">
                  <c:v/>
                </c:pt>
                <c:pt idx="14830">
                  <c:v/>
                </c:pt>
                <c:pt idx="14831">
                  <c:v/>
                </c:pt>
                <c:pt idx="14832">
                  <c:v/>
                </c:pt>
                <c:pt idx="14833">
                  <c:v/>
                </c:pt>
                <c:pt idx="14834">
                  <c:v/>
                </c:pt>
                <c:pt idx="14835">
                  <c:v/>
                </c:pt>
                <c:pt idx="14836">
                  <c:v/>
                </c:pt>
                <c:pt idx="14837">
                  <c:v/>
                </c:pt>
                <c:pt idx="14838">
                  <c:v/>
                </c:pt>
                <c:pt idx="14839">
                  <c:v/>
                </c:pt>
                <c:pt idx="14840">
                  <c:v/>
                </c:pt>
                <c:pt idx="14841">
                  <c:v/>
                </c:pt>
                <c:pt idx="14842">
                  <c:v/>
                </c:pt>
                <c:pt idx="14843">
                  <c:v/>
                </c:pt>
                <c:pt idx="14844">
                  <c:v/>
                </c:pt>
                <c:pt idx="14845">
                  <c:v/>
                </c:pt>
                <c:pt idx="14846">
                  <c:v/>
                </c:pt>
                <c:pt idx="14847">
                  <c:v/>
                </c:pt>
                <c:pt idx="14848">
                  <c:v/>
                </c:pt>
                <c:pt idx="14849">
                  <c:v/>
                </c:pt>
                <c:pt idx="14850">
                  <c:v/>
                </c:pt>
                <c:pt idx="14851">
                  <c:v/>
                </c:pt>
                <c:pt idx="14852">
                  <c:v/>
                </c:pt>
                <c:pt idx="14853">
                  <c:v/>
                </c:pt>
                <c:pt idx="14854">
                  <c:v/>
                </c:pt>
                <c:pt idx="14855">
                  <c:v/>
                </c:pt>
                <c:pt idx="14856">
                  <c:v/>
                </c:pt>
                <c:pt idx="14857">
                  <c:v/>
                </c:pt>
                <c:pt idx="14858">
                  <c:v/>
                </c:pt>
                <c:pt idx="14859">
                  <c:v/>
                </c:pt>
                <c:pt idx="14860">
                  <c:v/>
                </c:pt>
                <c:pt idx="14861">
                  <c:v/>
                </c:pt>
                <c:pt idx="14862">
                  <c:v/>
                </c:pt>
                <c:pt idx="14863">
                  <c:v/>
                </c:pt>
                <c:pt idx="14864">
                  <c:v/>
                </c:pt>
                <c:pt idx="14865">
                  <c:v/>
                </c:pt>
                <c:pt idx="14866">
                  <c:v/>
                </c:pt>
                <c:pt idx="14867">
                  <c:v/>
                </c:pt>
                <c:pt idx="14868">
                  <c:v/>
                </c:pt>
                <c:pt idx="14869">
                  <c:v/>
                </c:pt>
                <c:pt idx="14870">
                  <c:v/>
                </c:pt>
                <c:pt idx="14871">
                  <c:v/>
                </c:pt>
                <c:pt idx="14872">
                  <c:v/>
                </c:pt>
                <c:pt idx="14873">
                  <c:v/>
                </c:pt>
                <c:pt idx="14874">
                  <c:v/>
                </c:pt>
                <c:pt idx="14875">
                  <c:v/>
                </c:pt>
                <c:pt idx="14876">
                  <c:v/>
                </c:pt>
                <c:pt idx="14877">
                  <c:v/>
                </c:pt>
                <c:pt idx="14878">
                  <c:v/>
                </c:pt>
                <c:pt idx="14879">
                  <c:v/>
                </c:pt>
                <c:pt idx="14880">
                  <c:v/>
                </c:pt>
                <c:pt idx="14881">
                  <c:v/>
                </c:pt>
                <c:pt idx="14882">
                  <c:v/>
                </c:pt>
                <c:pt idx="14883">
                  <c:v/>
                </c:pt>
                <c:pt idx="14884">
                  <c:v/>
                </c:pt>
                <c:pt idx="14885">
                  <c:v/>
                </c:pt>
                <c:pt idx="14886">
                  <c:v/>
                </c:pt>
                <c:pt idx="14887">
                  <c:v/>
                </c:pt>
                <c:pt idx="14888">
                  <c:v/>
                </c:pt>
                <c:pt idx="14889">
                  <c:v/>
                </c:pt>
                <c:pt idx="14890">
                  <c:v/>
                </c:pt>
                <c:pt idx="14891">
                  <c:v/>
                </c:pt>
                <c:pt idx="14892">
                  <c:v/>
                </c:pt>
                <c:pt idx="14893">
                  <c:v/>
                </c:pt>
                <c:pt idx="14894">
                  <c:v/>
                </c:pt>
                <c:pt idx="14895">
                  <c:v/>
                </c:pt>
                <c:pt idx="14896">
                  <c:v/>
                </c:pt>
                <c:pt idx="14897">
                  <c:v/>
                </c:pt>
                <c:pt idx="14898">
                  <c:v/>
                </c:pt>
                <c:pt idx="14899">
                  <c:v/>
                </c:pt>
                <c:pt idx="14900">
                  <c:v/>
                </c:pt>
                <c:pt idx="14901">
                  <c:v/>
                </c:pt>
                <c:pt idx="14902">
                  <c:v/>
                </c:pt>
                <c:pt idx="14903">
                  <c:v/>
                </c:pt>
                <c:pt idx="14904">
                  <c:v/>
                </c:pt>
                <c:pt idx="14905">
                  <c:v/>
                </c:pt>
                <c:pt idx="14906">
                  <c:v/>
                </c:pt>
                <c:pt idx="14907">
                  <c:v/>
                </c:pt>
                <c:pt idx="14908">
                  <c:v/>
                </c:pt>
                <c:pt idx="14909">
                  <c:v/>
                </c:pt>
                <c:pt idx="14910">
                  <c:v/>
                </c:pt>
                <c:pt idx="14911">
                  <c:v/>
                </c:pt>
                <c:pt idx="14912">
                  <c:v/>
                </c:pt>
                <c:pt idx="14913">
                  <c:v/>
                </c:pt>
                <c:pt idx="14914">
                  <c:v/>
                </c:pt>
                <c:pt idx="14915">
                  <c:v/>
                </c:pt>
                <c:pt idx="14916">
                  <c:v/>
                </c:pt>
                <c:pt idx="14917">
                  <c:v/>
                </c:pt>
                <c:pt idx="14918">
                  <c:v/>
                </c:pt>
                <c:pt idx="14919">
                  <c:v/>
                </c:pt>
                <c:pt idx="14920">
                  <c:v/>
                </c:pt>
                <c:pt idx="14921">
                  <c:v/>
                </c:pt>
                <c:pt idx="14922">
                  <c:v/>
                </c:pt>
                <c:pt idx="14923">
                  <c:v/>
                </c:pt>
                <c:pt idx="14924">
                  <c:v/>
                </c:pt>
                <c:pt idx="14925">
                  <c:v/>
                </c:pt>
                <c:pt idx="14926">
                  <c:v/>
                </c:pt>
                <c:pt idx="14927">
                  <c:v/>
                </c:pt>
                <c:pt idx="14928">
                  <c:v/>
                </c:pt>
                <c:pt idx="14929">
                  <c:v/>
                </c:pt>
                <c:pt idx="14930">
                  <c:v/>
                </c:pt>
                <c:pt idx="14931">
                  <c:v/>
                </c:pt>
                <c:pt idx="14932">
                  <c:v/>
                </c:pt>
                <c:pt idx="14933">
                  <c:v/>
                </c:pt>
                <c:pt idx="14934">
                  <c:v/>
                </c:pt>
                <c:pt idx="14935">
                  <c:v/>
                </c:pt>
                <c:pt idx="14936">
                  <c:v/>
                </c:pt>
                <c:pt idx="14937">
                  <c:v/>
                </c:pt>
                <c:pt idx="14938">
                  <c:v/>
                </c:pt>
                <c:pt idx="14939">
                  <c:v/>
                </c:pt>
                <c:pt idx="14940">
                  <c:v/>
                </c:pt>
                <c:pt idx="14941">
                  <c:v/>
                </c:pt>
                <c:pt idx="14942">
                  <c:v/>
                </c:pt>
                <c:pt idx="14943">
                  <c:v/>
                </c:pt>
                <c:pt idx="14944">
                  <c:v/>
                </c:pt>
                <c:pt idx="14945">
                  <c:v/>
                </c:pt>
                <c:pt idx="14946">
                  <c:v/>
                </c:pt>
                <c:pt idx="14947">
                  <c:v/>
                </c:pt>
                <c:pt idx="14948">
                  <c:v/>
                </c:pt>
                <c:pt idx="14949">
                  <c:v/>
                </c:pt>
                <c:pt idx="14950">
                  <c:v/>
                </c:pt>
                <c:pt idx="14951">
                  <c:v/>
                </c:pt>
                <c:pt idx="14952">
                  <c:v/>
                </c:pt>
                <c:pt idx="14953">
                  <c:v/>
                </c:pt>
                <c:pt idx="14954">
                  <c:v/>
                </c:pt>
                <c:pt idx="14955">
                  <c:v/>
                </c:pt>
                <c:pt idx="14956">
                  <c:v/>
                </c:pt>
                <c:pt idx="14957">
                  <c:v/>
                </c:pt>
                <c:pt idx="14958">
                  <c:v/>
                </c:pt>
                <c:pt idx="14959">
                  <c:v/>
                </c:pt>
                <c:pt idx="14960">
                  <c:v/>
                </c:pt>
                <c:pt idx="14961">
                  <c:v/>
                </c:pt>
                <c:pt idx="14962">
                  <c:v/>
                </c:pt>
                <c:pt idx="14963">
                  <c:v/>
                </c:pt>
                <c:pt idx="14964">
                  <c:v/>
                </c:pt>
                <c:pt idx="14965">
                  <c:v/>
                </c:pt>
                <c:pt idx="14966">
                  <c:v/>
                </c:pt>
                <c:pt idx="14967">
                  <c:v/>
                </c:pt>
                <c:pt idx="14968">
                  <c:v/>
                </c:pt>
                <c:pt idx="14969">
                  <c:v/>
                </c:pt>
                <c:pt idx="14970">
                  <c:v/>
                </c:pt>
                <c:pt idx="14971">
                  <c:v/>
                </c:pt>
                <c:pt idx="14972">
                  <c:v/>
                </c:pt>
                <c:pt idx="14973">
                  <c:v/>
                </c:pt>
                <c:pt idx="14974">
                  <c:v/>
                </c:pt>
                <c:pt idx="14975">
                  <c:v/>
                </c:pt>
                <c:pt idx="14976">
                  <c:v/>
                </c:pt>
                <c:pt idx="14977">
                  <c:v/>
                </c:pt>
                <c:pt idx="14978">
                  <c:v/>
                </c:pt>
                <c:pt idx="14979">
                  <c:v/>
                </c:pt>
                <c:pt idx="14980">
                  <c:v/>
                </c:pt>
                <c:pt idx="14981">
                  <c:v/>
                </c:pt>
                <c:pt idx="14982">
                  <c:v/>
                </c:pt>
                <c:pt idx="14983">
                  <c:v/>
                </c:pt>
                <c:pt idx="14984">
                  <c:v/>
                </c:pt>
                <c:pt idx="14985">
                  <c:v/>
                </c:pt>
                <c:pt idx="14986">
                  <c:v/>
                </c:pt>
                <c:pt idx="14987">
                  <c:v/>
                </c:pt>
                <c:pt idx="14988">
                  <c:v/>
                </c:pt>
                <c:pt idx="14989">
                  <c:v/>
                </c:pt>
                <c:pt idx="14990">
                  <c:v/>
                </c:pt>
                <c:pt idx="14991">
                  <c:v/>
                </c:pt>
                <c:pt idx="14992">
                  <c:v/>
                </c:pt>
                <c:pt idx="14993">
                  <c:v/>
                </c:pt>
                <c:pt idx="14994">
                  <c:v/>
                </c:pt>
                <c:pt idx="14995">
                  <c:v/>
                </c:pt>
                <c:pt idx="14996">
                  <c:v/>
                </c:pt>
                <c:pt idx="14997">
                  <c:v/>
                </c:pt>
                <c:pt idx="14998">
                  <c:v/>
                </c:pt>
                <c:pt idx="14999">
                  <c:v/>
                </c:pt>
              </c:strCache>
            </c:strRef>
          </c:cat>
          <c:val>
            <c:numRef>
              <c:f>Tournoi!$AJ$2:$AJ$601</c:f>
              <c:numCache>
                <c:formatCode>General</c:formatCode>
                <c:ptCount val="60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/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  <c:pt idx="170">
                  <c:v/>
                </c:pt>
                <c:pt idx="171">
                  <c:v/>
                </c:pt>
                <c:pt idx="172">
                  <c:v/>
                </c:pt>
                <c:pt idx="173">
                  <c:v/>
                </c:pt>
                <c:pt idx="174">
                  <c:v/>
                </c:pt>
                <c:pt idx="175">
                  <c:v/>
                </c:pt>
                <c:pt idx="176">
                  <c:v/>
                </c:pt>
                <c:pt idx="177">
                  <c:v/>
                </c:pt>
                <c:pt idx="178">
                  <c:v/>
                </c:pt>
                <c:pt idx="179">
                  <c:v/>
                </c:pt>
                <c:pt idx="180">
                  <c:v/>
                </c:pt>
                <c:pt idx="181">
                  <c:v/>
                </c:pt>
                <c:pt idx="182">
                  <c:v/>
                </c:pt>
                <c:pt idx="183">
                  <c:v/>
                </c:pt>
                <c:pt idx="184">
                  <c:v/>
                </c:pt>
                <c:pt idx="185">
                  <c:v/>
                </c:pt>
                <c:pt idx="186">
                  <c:v/>
                </c:pt>
                <c:pt idx="187">
                  <c:v/>
                </c:pt>
                <c:pt idx="188">
                  <c:v/>
                </c:pt>
                <c:pt idx="189">
                  <c:v/>
                </c:pt>
                <c:pt idx="190">
                  <c:v/>
                </c:pt>
                <c:pt idx="191">
                  <c:v/>
                </c:pt>
                <c:pt idx="192">
                  <c:v/>
                </c:pt>
                <c:pt idx="193">
                  <c:v/>
                </c:pt>
                <c:pt idx="194">
                  <c:v/>
                </c:pt>
                <c:pt idx="195">
                  <c:v/>
                </c:pt>
                <c:pt idx="196">
                  <c:v/>
                </c:pt>
                <c:pt idx="197">
                  <c:v/>
                </c:pt>
                <c:pt idx="198">
                  <c:v/>
                </c:pt>
                <c:pt idx="199">
                  <c:v/>
                </c:pt>
                <c:pt idx="200">
                  <c:v/>
                </c:pt>
                <c:pt idx="201">
                  <c:v/>
                </c:pt>
                <c:pt idx="202">
                  <c:v/>
                </c:pt>
                <c:pt idx="203">
                  <c:v/>
                </c:pt>
                <c:pt idx="204">
                  <c:v/>
                </c:pt>
                <c:pt idx="205">
                  <c:v/>
                </c:pt>
                <c:pt idx="206">
                  <c:v/>
                </c:pt>
                <c:pt idx="207">
                  <c:v/>
                </c:pt>
                <c:pt idx="208">
                  <c:v/>
                </c:pt>
                <c:pt idx="209">
                  <c:v/>
                </c:pt>
                <c:pt idx="210">
                  <c:v/>
                </c:pt>
                <c:pt idx="211">
                  <c:v/>
                </c:pt>
                <c:pt idx="212">
                  <c:v/>
                </c:pt>
                <c:pt idx="213">
                  <c:v/>
                </c:pt>
                <c:pt idx="214">
                  <c:v/>
                </c:pt>
                <c:pt idx="215">
                  <c:v/>
                </c:pt>
                <c:pt idx="216">
                  <c:v/>
                </c:pt>
                <c:pt idx="217">
                  <c:v/>
                </c:pt>
                <c:pt idx="218">
                  <c:v/>
                </c:pt>
                <c:pt idx="219">
                  <c:v/>
                </c:pt>
                <c:pt idx="220">
                  <c:v/>
                </c:pt>
                <c:pt idx="221">
                  <c:v/>
                </c:pt>
                <c:pt idx="222">
                  <c:v/>
                </c:pt>
                <c:pt idx="223">
                  <c:v/>
                </c:pt>
                <c:pt idx="224">
                  <c:v/>
                </c:pt>
                <c:pt idx="225">
                  <c:v/>
                </c:pt>
                <c:pt idx="226">
                  <c:v/>
                </c:pt>
                <c:pt idx="227">
                  <c:v/>
                </c:pt>
                <c:pt idx="228">
                  <c:v/>
                </c:pt>
                <c:pt idx="229">
                  <c:v/>
                </c:pt>
                <c:pt idx="230">
                  <c:v/>
                </c:pt>
                <c:pt idx="231">
                  <c:v/>
                </c:pt>
                <c:pt idx="232">
                  <c:v/>
                </c:pt>
                <c:pt idx="233">
                  <c:v/>
                </c:pt>
                <c:pt idx="234">
                  <c:v/>
                </c:pt>
                <c:pt idx="235">
                  <c:v/>
                </c:pt>
                <c:pt idx="236">
                  <c:v/>
                </c:pt>
                <c:pt idx="237">
                  <c:v/>
                </c:pt>
                <c:pt idx="238">
                  <c:v/>
                </c:pt>
                <c:pt idx="239">
                  <c:v/>
                </c:pt>
                <c:pt idx="240">
                  <c:v/>
                </c:pt>
                <c:pt idx="241">
                  <c:v/>
                </c:pt>
                <c:pt idx="242">
                  <c:v/>
                </c:pt>
                <c:pt idx="243">
                  <c:v/>
                </c:pt>
                <c:pt idx="244">
                  <c:v/>
                </c:pt>
                <c:pt idx="245">
                  <c:v/>
                </c:pt>
                <c:pt idx="246">
                  <c:v/>
                </c:pt>
                <c:pt idx="247">
                  <c:v/>
                </c:pt>
                <c:pt idx="248">
                  <c:v/>
                </c:pt>
                <c:pt idx="249">
                  <c:v/>
                </c:pt>
                <c:pt idx="250">
                  <c:v/>
                </c:pt>
                <c:pt idx="251">
                  <c:v/>
                </c:pt>
                <c:pt idx="252">
                  <c:v/>
                </c:pt>
                <c:pt idx="253">
                  <c:v/>
                </c:pt>
                <c:pt idx="254">
                  <c:v/>
                </c:pt>
                <c:pt idx="255">
                  <c:v/>
                </c:pt>
                <c:pt idx="256">
                  <c:v/>
                </c:pt>
                <c:pt idx="257">
                  <c:v/>
                </c:pt>
                <c:pt idx="258">
                  <c:v/>
                </c:pt>
                <c:pt idx="259">
                  <c:v/>
                </c:pt>
                <c:pt idx="260">
                  <c:v/>
                </c:pt>
                <c:pt idx="261">
                  <c:v/>
                </c:pt>
                <c:pt idx="262">
                  <c:v/>
                </c:pt>
                <c:pt idx="263">
                  <c:v/>
                </c:pt>
                <c:pt idx="264">
                  <c:v/>
                </c:pt>
                <c:pt idx="265">
                  <c:v/>
                </c:pt>
                <c:pt idx="266">
                  <c:v/>
                </c:pt>
                <c:pt idx="267">
                  <c:v/>
                </c:pt>
                <c:pt idx="268">
                  <c:v/>
                </c:pt>
                <c:pt idx="269">
                  <c:v/>
                </c:pt>
                <c:pt idx="270">
                  <c:v/>
                </c:pt>
                <c:pt idx="271">
                  <c:v/>
                </c:pt>
                <c:pt idx="272">
                  <c:v/>
                </c:pt>
                <c:pt idx="273">
                  <c:v/>
                </c:pt>
                <c:pt idx="274">
                  <c:v/>
                </c:pt>
                <c:pt idx="275">
                  <c:v/>
                </c:pt>
                <c:pt idx="276">
                  <c:v/>
                </c:pt>
                <c:pt idx="277">
                  <c:v/>
                </c:pt>
                <c:pt idx="278">
                  <c:v/>
                </c:pt>
                <c:pt idx="279">
                  <c:v/>
                </c:pt>
                <c:pt idx="280">
                  <c:v/>
                </c:pt>
                <c:pt idx="281">
                  <c:v/>
                </c:pt>
                <c:pt idx="282">
                  <c:v/>
                </c:pt>
                <c:pt idx="283">
                  <c:v/>
                </c:pt>
                <c:pt idx="284">
                  <c:v/>
                </c:pt>
                <c:pt idx="285">
                  <c:v/>
                </c:pt>
                <c:pt idx="286">
                  <c:v/>
                </c:pt>
                <c:pt idx="287">
                  <c:v/>
                </c:pt>
                <c:pt idx="288">
                  <c:v/>
                </c:pt>
                <c:pt idx="289">
                  <c:v/>
                </c:pt>
                <c:pt idx="290">
                  <c:v/>
                </c:pt>
                <c:pt idx="291">
                  <c:v/>
                </c:pt>
                <c:pt idx="292">
                  <c:v/>
                </c:pt>
                <c:pt idx="293">
                  <c:v/>
                </c:pt>
                <c:pt idx="294">
                  <c:v/>
                </c:pt>
                <c:pt idx="295">
                  <c:v/>
                </c:pt>
                <c:pt idx="296">
                  <c:v/>
                </c:pt>
                <c:pt idx="297">
                  <c:v/>
                </c:pt>
                <c:pt idx="298">
                  <c:v/>
                </c:pt>
                <c:pt idx="299">
                  <c:v/>
                </c:pt>
                <c:pt idx="300">
                  <c:v/>
                </c:pt>
                <c:pt idx="301">
                  <c:v/>
                </c:pt>
                <c:pt idx="302">
                  <c:v/>
                </c:pt>
                <c:pt idx="303">
                  <c:v/>
                </c:pt>
                <c:pt idx="304">
                  <c:v/>
                </c:pt>
                <c:pt idx="305">
                  <c:v/>
                </c:pt>
                <c:pt idx="306">
                  <c:v/>
                </c:pt>
                <c:pt idx="307">
                  <c:v/>
                </c:pt>
                <c:pt idx="308">
                  <c:v/>
                </c:pt>
                <c:pt idx="309">
                  <c:v/>
                </c:pt>
                <c:pt idx="310">
                  <c:v/>
                </c:pt>
                <c:pt idx="311">
                  <c:v/>
                </c:pt>
                <c:pt idx="312">
                  <c:v/>
                </c:pt>
                <c:pt idx="313">
                  <c:v/>
                </c:pt>
                <c:pt idx="314">
                  <c:v/>
                </c:pt>
                <c:pt idx="315">
                  <c:v/>
                </c:pt>
                <c:pt idx="316">
                  <c:v/>
                </c:pt>
                <c:pt idx="317">
                  <c:v/>
                </c:pt>
                <c:pt idx="318">
                  <c:v/>
                </c:pt>
                <c:pt idx="319">
                  <c:v/>
                </c:pt>
                <c:pt idx="320">
                  <c:v/>
                </c:pt>
                <c:pt idx="321">
                  <c:v/>
                </c:pt>
                <c:pt idx="322">
                  <c:v/>
                </c:pt>
                <c:pt idx="323">
                  <c:v/>
                </c:pt>
                <c:pt idx="324">
                  <c:v/>
                </c:pt>
                <c:pt idx="325">
                  <c:v/>
                </c:pt>
                <c:pt idx="326">
                  <c:v/>
                </c:pt>
                <c:pt idx="327">
                  <c:v/>
                </c:pt>
                <c:pt idx="328">
                  <c:v/>
                </c:pt>
                <c:pt idx="329">
                  <c:v/>
                </c:pt>
                <c:pt idx="330">
                  <c:v/>
                </c:pt>
                <c:pt idx="331">
                  <c:v/>
                </c:pt>
                <c:pt idx="332">
                  <c:v/>
                </c:pt>
                <c:pt idx="333">
                  <c:v/>
                </c:pt>
                <c:pt idx="334">
                  <c:v/>
                </c:pt>
                <c:pt idx="335">
                  <c:v/>
                </c:pt>
                <c:pt idx="336">
                  <c:v/>
                </c:pt>
                <c:pt idx="337">
                  <c:v/>
                </c:pt>
                <c:pt idx="338">
                  <c:v/>
                </c:pt>
                <c:pt idx="339">
                  <c:v/>
                </c:pt>
                <c:pt idx="340">
                  <c:v/>
                </c:pt>
                <c:pt idx="341">
                  <c:v/>
                </c:pt>
                <c:pt idx="342">
                  <c:v/>
                </c:pt>
                <c:pt idx="343">
                  <c:v/>
                </c:pt>
                <c:pt idx="344">
                  <c:v/>
                </c:pt>
                <c:pt idx="345">
                  <c:v/>
                </c:pt>
                <c:pt idx="346">
                  <c:v/>
                </c:pt>
                <c:pt idx="347">
                  <c:v/>
                </c:pt>
                <c:pt idx="348">
                  <c:v/>
                </c:pt>
                <c:pt idx="349">
                  <c:v/>
                </c:pt>
                <c:pt idx="350">
                  <c:v/>
                </c:pt>
                <c:pt idx="351">
                  <c:v/>
                </c:pt>
                <c:pt idx="352">
                  <c:v/>
                </c:pt>
                <c:pt idx="353">
                  <c:v/>
                </c:pt>
                <c:pt idx="354">
                  <c:v/>
                </c:pt>
                <c:pt idx="355">
                  <c:v/>
                </c:pt>
                <c:pt idx="356">
                  <c:v/>
                </c:pt>
                <c:pt idx="357">
                  <c:v/>
                </c:pt>
                <c:pt idx="358">
                  <c:v/>
                </c:pt>
                <c:pt idx="359">
                  <c:v/>
                </c:pt>
                <c:pt idx="360">
                  <c:v/>
                </c:pt>
                <c:pt idx="361">
                  <c:v/>
                </c:pt>
                <c:pt idx="362">
                  <c:v/>
                </c:pt>
                <c:pt idx="363">
                  <c:v/>
                </c:pt>
                <c:pt idx="364">
                  <c:v/>
                </c:pt>
                <c:pt idx="365">
                  <c:v/>
                </c:pt>
                <c:pt idx="366">
                  <c:v/>
                </c:pt>
                <c:pt idx="367">
                  <c:v/>
                </c:pt>
                <c:pt idx="368">
                  <c:v/>
                </c:pt>
                <c:pt idx="369">
                  <c:v/>
                </c:pt>
                <c:pt idx="370">
                  <c:v/>
                </c:pt>
                <c:pt idx="371">
                  <c:v/>
                </c:pt>
                <c:pt idx="372">
                  <c:v/>
                </c:pt>
                <c:pt idx="373">
                  <c:v/>
                </c:pt>
                <c:pt idx="374">
                  <c:v/>
                </c:pt>
                <c:pt idx="375">
                  <c:v/>
                </c:pt>
                <c:pt idx="376">
                  <c:v/>
                </c:pt>
                <c:pt idx="377">
                  <c:v/>
                </c:pt>
                <c:pt idx="378">
                  <c:v/>
                </c:pt>
                <c:pt idx="379">
                  <c:v/>
                </c:pt>
                <c:pt idx="380">
                  <c:v/>
                </c:pt>
                <c:pt idx="381">
                  <c:v/>
                </c:pt>
                <c:pt idx="382">
                  <c:v/>
                </c:pt>
                <c:pt idx="383">
                  <c:v/>
                </c:pt>
                <c:pt idx="384">
                  <c:v/>
                </c:pt>
                <c:pt idx="385">
                  <c:v/>
                </c:pt>
                <c:pt idx="386">
                  <c:v/>
                </c:pt>
                <c:pt idx="387">
                  <c:v/>
                </c:pt>
                <c:pt idx="388">
                  <c:v/>
                </c:pt>
                <c:pt idx="389">
                  <c:v/>
                </c:pt>
                <c:pt idx="390">
                  <c:v/>
                </c:pt>
                <c:pt idx="391">
                  <c:v/>
                </c:pt>
                <c:pt idx="392">
                  <c:v/>
                </c:pt>
                <c:pt idx="393">
                  <c:v/>
                </c:pt>
                <c:pt idx="394">
                  <c:v/>
                </c:pt>
                <c:pt idx="395">
                  <c:v/>
                </c:pt>
                <c:pt idx="396">
                  <c:v/>
                </c:pt>
                <c:pt idx="397">
                  <c:v/>
                </c:pt>
                <c:pt idx="398">
                  <c:v/>
                </c:pt>
                <c:pt idx="399">
                  <c:v/>
                </c:pt>
                <c:pt idx="400">
                  <c:v/>
                </c:pt>
                <c:pt idx="401">
                  <c:v/>
                </c:pt>
                <c:pt idx="402">
                  <c:v/>
                </c:pt>
                <c:pt idx="403">
                  <c:v/>
                </c:pt>
                <c:pt idx="404">
                  <c:v/>
                </c:pt>
                <c:pt idx="405">
                  <c:v/>
                </c:pt>
                <c:pt idx="406">
                  <c:v/>
                </c:pt>
                <c:pt idx="407">
                  <c:v/>
                </c:pt>
                <c:pt idx="408">
                  <c:v/>
                </c:pt>
                <c:pt idx="409">
                  <c:v/>
                </c:pt>
                <c:pt idx="410">
                  <c:v/>
                </c:pt>
                <c:pt idx="411">
                  <c:v/>
                </c:pt>
                <c:pt idx="412">
                  <c:v/>
                </c:pt>
                <c:pt idx="413">
                  <c:v/>
                </c:pt>
                <c:pt idx="414">
                  <c:v/>
                </c:pt>
                <c:pt idx="415">
                  <c:v/>
                </c:pt>
                <c:pt idx="416">
                  <c:v/>
                </c:pt>
                <c:pt idx="417">
                  <c:v/>
                </c:pt>
                <c:pt idx="418">
                  <c:v/>
                </c:pt>
                <c:pt idx="419">
                  <c:v/>
                </c:pt>
                <c:pt idx="420">
                  <c:v/>
                </c:pt>
                <c:pt idx="421">
                  <c:v/>
                </c:pt>
                <c:pt idx="422">
                  <c:v/>
                </c:pt>
                <c:pt idx="423">
                  <c:v/>
                </c:pt>
                <c:pt idx="424">
                  <c:v/>
                </c:pt>
                <c:pt idx="425">
                  <c:v/>
                </c:pt>
                <c:pt idx="426">
                  <c:v/>
                </c:pt>
                <c:pt idx="427">
                  <c:v/>
                </c:pt>
                <c:pt idx="428">
                  <c:v/>
                </c:pt>
                <c:pt idx="429">
                  <c:v/>
                </c:pt>
                <c:pt idx="430">
                  <c:v/>
                </c:pt>
                <c:pt idx="431">
                  <c:v/>
                </c:pt>
                <c:pt idx="432">
                  <c:v/>
                </c:pt>
                <c:pt idx="433">
                  <c:v/>
                </c:pt>
                <c:pt idx="434">
                  <c:v/>
                </c:pt>
                <c:pt idx="435">
                  <c:v/>
                </c:pt>
                <c:pt idx="436">
                  <c:v/>
                </c:pt>
                <c:pt idx="437">
                  <c:v/>
                </c:pt>
                <c:pt idx="438">
                  <c:v/>
                </c:pt>
                <c:pt idx="439">
                  <c:v/>
                </c:pt>
                <c:pt idx="440">
                  <c:v/>
                </c:pt>
                <c:pt idx="441">
                  <c:v/>
                </c:pt>
                <c:pt idx="442">
                  <c:v/>
                </c:pt>
                <c:pt idx="443">
                  <c:v/>
                </c:pt>
                <c:pt idx="444">
                  <c:v/>
                </c:pt>
                <c:pt idx="445">
                  <c:v/>
                </c:pt>
                <c:pt idx="446">
                  <c:v/>
                </c:pt>
                <c:pt idx="447">
                  <c:v/>
                </c:pt>
                <c:pt idx="448">
                  <c:v/>
                </c:pt>
                <c:pt idx="449">
                  <c:v/>
                </c:pt>
                <c:pt idx="450">
                  <c:v/>
                </c:pt>
                <c:pt idx="451">
                  <c:v/>
                </c:pt>
                <c:pt idx="452">
                  <c:v/>
                </c:pt>
                <c:pt idx="453">
                  <c:v/>
                </c:pt>
                <c:pt idx="454">
                  <c:v/>
                </c:pt>
                <c:pt idx="455">
                  <c:v/>
                </c:pt>
                <c:pt idx="456">
                  <c:v/>
                </c:pt>
                <c:pt idx="457">
                  <c:v/>
                </c:pt>
                <c:pt idx="458">
                  <c:v/>
                </c:pt>
                <c:pt idx="459">
                  <c:v/>
                </c:pt>
                <c:pt idx="460">
                  <c:v/>
                </c:pt>
                <c:pt idx="461">
                  <c:v/>
                </c:pt>
                <c:pt idx="462">
                  <c:v/>
                </c:pt>
                <c:pt idx="463">
                  <c:v/>
                </c:pt>
                <c:pt idx="464">
                  <c:v/>
                </c:pt>
                <c:pt idx="465">
                  <c:v/>
                </c:pt>
                <c:pt idx="466">
                  <c:v/>
                </c:pt>
                <c:pt idx="467">
                  <c:v/>
                </c:pt>
                <c:pt idx="468">
                  <c:v/>
                </c:pt>
                <c:pt idx="469">
                  <c:v/>
                </c:pt>
                <c:pt idx="470">
                  <c:v/>
                </c:pt>
                <c:pt idx="471">
                  <c:v/>
                </c:pt>
                <c:pt idx="472">
                  <c:v/>
                </c:pt>
                <c:pt idx="473">
                  <c:v/>
                </c:pt>
                <c:pt idx="474">
                  <c:v/>
                </c:pt>
                <c:pt idx="475">
                  <c:v/>
                </c:pt>
                <c:pt idx="476">
                  <c:v/>
                </c:pt>
                <c:pt idx="477">
                  <c:v/>
                </c:pt>
                <c:pt idx="478">
                  <c:v/>
                </c:pt>
                <c:pt idx="479">
                  <c:v/>
                </c:pt>
                <c:pt idx="480">
                  <c:v/>
                </c:pt>
                <c:pt idx="481">
                  <c:v/>
                </c:pt>
                <c:pt idx="482">
                  <c:v/>
                </c:pt>
                <c:pt idx="483">
                  <c:v/>
                </c:pt>
                <c:pt idx="484">
                  <c:v/>
                </c:pt>
                <c:pt idx="485">
                  <c:v/>
                </c:pt>
                <c:pt idx="486">
                  <c:v/>
                </c:pt>
                <c:pt idx="487">
                  <c:v/>
                </c:pt>
                <c:pt idx="488">
                  <c:v/>
                </c:pt>
                <c:pt idx="489">
                  <c:v/>
                </c:pt>
                <c:pt idx="490">
                  <c:v/>
                </c:pt>
                <c:pt idx="491">
                  <c:v/>
                </c:pt>
                <c:pt idx="492">
                  <c:v/>
                </c:pt>
                <c:pt idx="493">
                  <c:v/>
                </c:pt>
                <c:pt idx="494">
                  <c:v/>
                </c:pt>
                <c:pt idx="495">
                  <c:v/>
                </c:pt>
                <c:pt idx="496">
                  <c:v/>
                </c:pt>
                <c:pt idx="497">
                  <c:v/>
                </c:pt>
                <c:pt idx="498">
                  <c:v/>
                </c:pt>
                <c:pt idx="499">
                  <c:v/>
                </c:pt>
                <c:pt idx="500">
                  <c:v/>
                </c:pt>
                <c:pt idx="501">
                  <c:v/>
                </c:pt>
                <c:pt idx="502">
                  <c:v/>
                </c:pt>
                <c:pt idx="503">
                  <c:v/>
                </c:pt>
                <c:pt idx="504">
                  <c:v/>
                </c:pt>
                <c:pt idx="505">
                  <c:v/>
                </c:pt>
                <c:pt idx="506">
                  <c:v/>
                </c:pt>
                <c:pt idx="507">
                  <c:v/>
                </c:pt>
                <c:pt idx="508">
                  <c:v/>
                </c:pt>
                <c:pt idx="509">
                  <c:v/>
                </c:pt>
                <c:pt idx="510">
                  <c:v/>
                </c:pt>
                <c:pt idx="511">
                  <c:v/>
                </c:pt>
                <c:pt idx="512">
                  <c:v/>
                </c:pt>
                <c:pt idx="513">
                  <c:v/>
                </c:pt>
                <c:pt idx="514">
                  <c:v/>
                </c:pt>
                <c:pt idx="515">
                  <c:v/>
                </c:pt>
                <c:pt idx="516">
                  <c:v/>
                </c:pt>
                <c:pt idx="517">
                  <c:v/>
                </c:pt>
                <c:pt idx="518">
                  <c:v/>
                </c:pt>
                <c:pt idx="519">
                  <c:v/>
                </c:pt>
                <c:pt idx="520">
                  <c:v/>
                </c:pt>
                <c:pt idx="521">
                  <c:v/>
                </c:pt>
                <c:pt idx="522">
                  <c:v/>
                </c:pt>
                <c:pt idx="523">
                  <c:v/>
                </c:pt>
                <c:pt idx="524">
                  <c:v/>
                </c:pt>
                <c:pt idx="525">
                  <c:v/>
                </c:pt>
                <c:pt idx="526">
                  <c:v/>
                </c:pt>
                <c:pt idx="527">
                  <c:v/>
                </c:pt>
                <c:pt idx="528">
                  <c:v/>
                </c:pt>
                <c:pt idx="529">
                  <c:v/>
                </c:pt>
                <c:pt idx="530">
                  <c:v/>
                </c:pt>
                <c:pt idx="531">
                  <c:v/>
                </c:pt>
                <c:pt idx="532">
                  <c:v/>
                </c:pt>
                <c:pt idx="533">
                  <c:v/>
                </c:pt>
                <c:pt idx="534">
                  <c:v/>
                </c:pt>
                <c:pt idx="535">
                  <c:v/>
                </c:pt>
                <c:pt idx="536">
                  <c:v/>
                </c:pt>
                <c:pt idx="537">
                  <c:v/>
                </c:pt>
                <c:pt idx="538">
                  <c:v/>
                </c:pt>
                <c:pt idx="539">
                  <c:v/>
                </c:pt>
                <c:pt idx="540">
                  <c:v/>
                </c:pt>
                <c:pt idx="541">
                  <c:v/>
                </c:pt>
                <c:pt idx="542">
                  <c:v/>
                </c:pt>
                <c:pt idx="543">
                  <c:v/>
                </c:pt>
                <c:pt idx="544">
                  <c:v/>
                </c:pt>
                <c:pt idx="545">
                  <c:v/>
                </c:pt>
                <c:pt idx="546">
                  <c:v/>
                </c:pt>
                <c:pt idx="547">
                  <c:v/>
                </c:pt>
                <c:pt idx="548">
                  <c:v/>
                </c:pt>
                <c:pt idx="549">
                  <c:v/>
                </c:pt>
                <c:pt idx="550">
                  <c:v/>
                </c:pt>
                <c:pt idx="551">
                  <c:v/>
                </c:pt>
                <c:pt idx="552">
                  <c:v/>
                </c:pt>
                <c:pt idx="553">
                  <c:v/>
                </c:pt>
                <c:pt idx="554">
                  <c:v/>
                </c:pt>
                <c:pt idx="555">
                  <c:v/>
                </c:pt>
                <c:pt idx="556">
                  <c:v/>
                </c:pt>
                <c:pt idx="557">
                  <c:v/>
                </c:pt>
                <c:pt idx="558">
                  <c:v/>
                </c:pt>
                <c:pt idx="559">
                  <c:v/>
                </c:pt>
                <c:pt idx="560">
                  <c:v/>
                </c:pt>
                <c:pt idx="561">
                  <c:v/>
                </c:pt>
                <c:pt idx="562">
                  <c:v/>
                </c:pt>
                <c:pt idx="563">
                  <c:v/>
                </c:pt>
                <c:pt idx="564">
                  <c:v/>
                </c:pt>
                <c:pt idx="565">
                  <c:v/>
                </c:pt>
                <c:pt idx="566">
                  <c:v/>
                </c:pt>
                <c:pt idx="567">
                  <c:v/>
                </c:pt>
                <c:pt idx="568">
                  <c:v/>
                </c:pt>
                <c:pt idx="569">
                  <c:v/>
                </c:pt>
                <c:pt idx="570">
                  <c:v/>
                </c:pt>
                <c:pt idx="571">
                  <c:v/>
                </c:pt>
                <c:pt idx="572">
                  <c:v/>
                </c:pt>
                <c:pt idx="573">
                  <c:v/>
                </c:pt>
                <c:pt idx="574">
                  <c:v/>
                </c:pt>
                <c:pt idx="575">
                  <c:v/>
                </c:pt>
                <c:pt idx="576">
                  <c:v/>
                </c:pt>
                <c:pt idx="577">
                  <c:v/>
                </c:pt>
                <c:pt idx="578">
                  <c:v/>
                </c:pt>
                <c:pt idx="579">
                  <c:v/>
                </c:pt>
                <c:pt idx="580">
                  <c:v/>
                </c:pt>
                <c:pt idx="581">
                  <c:v/>
                </c:pt>
                <c:pt idx="582">
                  <c:v/>
                </c:pt>
                <c:pt idx="583">
                  <c:v/>
                </c:pt>
                <c:pt idx="584">
                  <c:v/>
                </c:pt>
                <c:pt idx="585">
                  <c:v/>
                </c:pt>
                <c:pt idx="586">
                  <c:v/>
                </c:pt>
                <c:pt idx="587">
                  <c:v/>
                </c:pt>
                <c:pt idx="588">
                  <c:v/>
                </c:pt>
                <c:pt idx="589">
                  <c:v/>
                </c:pt>
                <c:pt idx="590">
                  <c:v/>
                </c:pt>
                <c:pt idx="591">
                  <c:v/>
                </c:pt>
                <c:pt idx="592">
                  <c:v/>
                </c:pt>
                <c:pt idx="593">
                  <c:v/>
                </c:pt>
                <c:pt idx="594">
                  <c:v/>
                </c:pt>
                <c:pt idx="595">
                  <c:v/>
                </c:pt>
                <c:pt idx="596">
                  <c:v/>
                </c:pt>
                <c:pt idx="597">
                  <c:v/>
                </c:pt>
                <c:pt idx="598">
                  <c:v/>
                </c:pt>
                <c:pt idx="599">
                  <c:v/>
                </c:pt>
              </c:numCache>
            </c:numRef>
          </c:val>
        </c:ser>
        <c:gapWidth val="219"/>
        <c:overlap val="-27"/>
        <c:axId val="20009170"/>
        <c:axId val="8984882"/>
      </c:barChart>
      <c:catAx>
        <c:axId val="2000917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p>
            <a:pPr>
              <a:defRPr b="0" sz="900" spc="-1" strike="noStrike">
                <a:solidFill>
                  <a:srgbClr val="595959"/>
                </a:solidFill>
                <a:uFill>
                  <a:solidFill>
                    <a:srgbClr val="ffffff"/>
                  </a:solidFill>
                </a:uFill>
                <a:latin typeface="Calibri"/>
              </a:defRPr>
            </a:pPr>
          </a:p>
        </c:txPr>
        <c:crossAx val="8984882"/>
        <c:crosses val="autoZero"/>
        <c:auto val="1"/>
        <c:lblAlgn val="ctr"/>
        <c:lblOffset val="100"/>
      </c:catAx>
      <c:valAx>
        <c:axId val="898488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p>
            <a:pPr>
              <a:defRPr b="0" sz="900" spc="-1" strike="noStrike">
                <a:solidFill>
                  <a:srgbClr val="595959"/>
                </a:solidFill>
                <a:uFill>
                  <a:solidFill>
                    <a:srgbClr val="ffffff"/>
                  </a:solidFill>
                </a:uFill>
                <a:latin typeface="Calibri"/>
              </a:defRPr>
            </a:pPr>
          </a:p>
        </c:txPr>
        <c:crossAx val="20009170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16</xdr:col>
      <xdr:colOff>11520</xdr:colOff>
      <xdr:row>37</xdr:row>
      <xdr:rowOff>58320</xdr:rowOff>
    </xdr:to>
    <xdr:graphicFrame>
      <xdr:nvGraphicFramePr>
        <xdr:cNvPr id="0" name="Grafiek 1"/>
        <xdr:cNvGraphicFramePr/>
      </xdr:nvGraphicFramePr>
      <xdr:xfrm>
        <a:off x="0" y="0"/>
        <a:ext cx="9307800" cy="6072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ables/table1.xml><?xml version="1.0" encoding="utf-8"?>
<table xmlns="http://schemas.openxmlformats.org/spreadsheetml/2006/main" id="1" name="Tabel1" displayName="Tabel1" ref="A1:E146" headerRowCount="1" totalsRowCount="0" totalsRowShown="0">
  <autoFilter ref="A1:E146"/>
  <tableColumns count="5">
    <tableColumn id="1" name="Rank"/>
    <tableColumn id="2" name="Naam"/>
    <tableColumn id="3" name="Voornaam"/>
    <tableColumn id="4" name="Club"/>
    <tableColumn id="5" name="142"/>
  </tableColumns>
</tabl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table" Target="../tables/table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02"/>
  <sheetViews>
    <sheetView windowProtection="false" showFormulas="false" showGridLines="true" showRowColHeaders="true" showZeros="true" rightToLeft="false" tabSelected="false" showOutlineSymbols="true" defaultGridColor="true" view="normal" topLeftCell="A192" colorId="64" zoomScale="105" zoomScaleNormal="105" zoomScalePageLayoutView="100" workbookViewId="0">
      <selection pane="topLeft" activeCell="E204" activeCellId="0" sqref="E204"/>
    </sheetView>
  </sheetViews>
  <sheetFormatPr defaultRowHeight="12.75"/>
  <cols>
    <col collapsed="false" hidden="false" max="1" min="1" style="1" width="5.53571428571429"/>
    <col collapsed="false" hidden="false" max="2" min="2" style="1" width="6.75"/>
    <col collapsed="false" hidden="false" max="3" min="3" style="1" width="16.469387755102"/>
    <col collapsed="false" hidden="false" max="4" min="4" style="1" width="12.2857142857143"/>
    <col collapsed="false" hidden="false" max="5" min="5" style="1" width="15.6581632653061"/>
    <col collapsed="false" hidden="false" max="6" min="6" style="2" width="8.50510204081633"/>
    <col collapsed="false" hidden="false" max="7" min="7" style="3" width="7.02040816326531"/>
    <col collapsed="false" hidden="false" max="8" min="8" style="2" width="8.50510204081633"/>
    <col collapsed="false" hidden="false" max="9" min="9" style="4" width="7.02040816326531"/>
    <col collapsed="false" hidden="false" max="10" min="10" style="3" width="7.83163265306122"/>
    <col collapsed="false" hidden="false" max="11" min="11" style="5" width="7.83163265306122"/>
    <col collapsed="false" hidden="false" max="14" min="12" style="6" width="7.83163265306122"/>
    <col collapsed="false" hidden="false" max="17" min="15" style="5" width="7.83163265306122"/>
    <col collapsed="false" hidden="false" max="18" min="18" style="6" width="7.83163265306122"/>
    <col collapsed="false" hidden="false" max="19" min="19" style="5" width="7.83163265306122"/>
    <col collapsed="false" hidden="false" max="20" min="20" style="7" width="6.61224489795918"/>
    <col collapsed="false" hidden="false" max="21" min="21" style="2" width="8.50510204081633"/>
    <col collapsed="false" hidden="false" max="22" min="22" style="7" width="6.75"/>
    <col collapsed="false" hidden="false" max="23" min="23" style="7" width="7.69387755102041"/>
    <col collapsed="false" hidden="false" max="24" min="24" style="8" width="8.10204081632653"/>
    <col collapsed="false" hidden="false" max="25" min="25" style="9" width="7.69387755102041"/>
    <col collapsed="false" hidden="false" max="26" min="26" style="2" width="6.61224489795918"/>
    <col collapsed="false" hidden="false" max="27" min="27" style="2" width="4.99489795918367"/>
    <col collapsed="false" hidden="false" max="28" min="28" style="9" width="7.69387755102041"/>
    <col collapsed="false" hidden="false" max="29" min="29" style="2" width="9.58673469387755"/>
    <col collapsed="false" hidden="false" max="30" min="30" style="2" width="10.1224489795918"/>
    <col collapsed="false" hidden="true" max="32" min="31" style="9" width="0"/>
    <col collapsed="false" hidden="false" max="1025" min="33" style="9" width="7.69387755102041"/>
  </cols>
  <sheetData>
    <row r="1" customFormat="false" ht="39" hidden="false" customHeight="true" outlineLevel="0" collapsed="false">
      <c r="A1" s="10" t="s">
        <v>0</v>
      </c>
      <c r="B1" s="10" t="s">
        <v>1</v>
      </c>
      <c r="C1" s="11" t="s">
        <v>2</v>
      </c>
      <c r="D1" s="11" t="s">
        <v>3</v>
      </c>
      <c r="E1" s="11" t="s">
        <v>4</v>
      </c>
      <c r="F1" s="12" t="s">
        <v>5</v>
      </c>
      <c r="G1" s="13" t="s">
        <v>6</v>
      </c>
      <c r="H1" s="12" t="s">
        <v>7</v>
      </c>
      <c r="I1" s="14" t="s">
        <v>8</v>
      </c>
      <c r="J1" s="15" t="s">
        <v>9</v>
      </c>
      <c r="K1" s="15" t="s">
        <v>10</v>
      </c>
      <c r="L1" s="15" t="s">
        <v>11</v>
      </c>
      <c r="M1" s="15" t="s">
        <v>12</v>
      </c>
      <c r="N1" s="15" t="s">
        <v>13</v>
      </c>
      <c r="O1" s="16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7" t="s">
        <v>19</v>
      </c>
      <c r="U1" s="12" t="s">
        <v>20</v>
      </c>
      <c r="V1" s="12" t="s">
        <v>21</v>
      </c>
      <c r="W1" s="12" t="s">
        <v>22</v>
      </c>
      <c r="X1" s="0"/>
      <c r="Y1" s="18"/>
      <c r="Z1" s="18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5" customFormat="true" ht="16.5" hidden="false" customHeight="true" outlineLevel="0" collapsed="false">
      <c r="A2" s="19" t="n">
        <v>475</v>
      </c>
      <c r="B2" s="19" t="n">
        <f aca="false" t="array" ref="B2:B2">RANK(V2,$V$2:$V$607)</f>
        <v>1</v>
      </c>
      <c r="C2" s="20" t="s">
        <v>23</v>
      </c>
      <c r="D2" s="20" t="s">
        <v>24</v>
      </c>
      <c r="E2" s="20" t="s">
        <v>25</v>
      </c>
      <c r="F2" s="19" t="n">
        <v>1459.00987937422</v>
      </c>
      <c r="G2" s="19" t="n">
        <v>486.336626458074</v>
      </c>
      <c r="H2" s="19" t="n">
        <v>1808.5498877234</v>
      </c>
      <c r="I2" s="19" t="n">
        <v>1205.69992514893</v>
      </c>
      <c r="J2" s="21" t="n">
        <v>379.876882454215</v>
      </c>
      <c r="K2" s="19" t="n">
        <v>241.761225639845</v>
      </c>
      <c r="L2" s="19" t="n">
        <v>317.777283950617</v>
      </c>
      <c r="M2" s="19" t="n">
        <v>300.017523329582</v>
      </c>
      <c r="N2" s="19" t="n">
        <v>370.907632681088</v>
      </c>
      <c r="O2" s="19"/>
      <c r="P2" s="19"/>
      <c r="Q2" s="19"/>
      <c r="R2" s="19"/>
      <c r="S2" s="22"/>
      <c r="T2" s="21" t="n">
        <f aca="false" t="array" ref="T2:T2">SUM(J2:S2)</f>
        <v>1610.34054805535</v>
      </c>
      <c r="U2" s="19" t="n">
        <f aca="false" t="array" ref="U2:U2">IF(S2="",0,S2)+IF((COUNT(J2:R2)&lt;6),SUM(J2:R2),(MAX(J2:R2)+LARGE(J2:R2,2)+LARGE(J2:R2,3)+LARGE(J2:R2,4)+LARGE(J2:R2,5)))</f>
        <v>1610.34054805535</v>
      </c>
      <c r="V2" s="19" t="n">
        <f aca="false">U2+G2+I2</f>
        <v>3302.37709966236</v>
      </c>
      <c r="W2" s="19" t="n">
        <f aca="false" t="array" ref="W2:W2">COUNT(J2:S2)</f>
        <v>5</v>
      </c>
      <c r="X2" s="19"/>
      <c r="Y2" s="19"/>
      <c r="Z2" s="4"/>
      <c r="AA2" s="19"/>
      <c r="AB2" s="19"/>
      <c r="AC2" s="23"/>
      <c r="AD2" s="23"/>
      <c r="AE2" s="24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</row>
    <row r="3" customFormat="false" ht="16.5" hidden="false" customHeight="true" outlineLevel="0" collapsed="false">
      <c r="A3" s="19" t="n">
        <v>288</v>
      </c>
      <c r="B3" s="19" t="n">
        <f aca="false">RANK(V3,$V$2:$V$607)</f>
        <v>2</v>
      </c>
      <c r="C3" s="20" t="s">
        <v>26</v>
      </c>
      <c r="D3" s="20" t="s">
        <v>27</v>
      </c>
      <c r="E3" s="20" t="s">
        <v>25</v>
      </c>
      <c r="F3" s="19" t="n">
        <v>1816.10760199058</v>
      </c>
      <c r="G3" s="19" t="n">
        <v>605.369200663525</v>
      </c>
      <c r="H3" s="19" t="n">
        <v>1896.3494965771</v>
      </c>
      <c r="I3" s="19" t="n">
        <v>1264.23299771807</v>
      </c>
      <c r="J3" s="21" t="n">
        <v>290.042475179884</v>
      </c>
      <c r="K3" s="19" t="n">
        <v>255.71951901566</v>
      </c>
      <c r="L3" s="19" t="n">
        <v>380.866928636267</v>
      </c>
      <c r="M3" s="19" t="n">
        <v>283.055832142635</v>
      </c>
      <c r="N3" s="19" t="n">
        <v>205.407521893624</v>
      </c>
      <c r="O3" s="19"/>
      <c r="P3" s="19"/>
      <c r="Q3" s="19"/>
      <c r="R3" s="19"/>
      <c r="S3" s="22"/>
      <c r="T3" s="21" t="n">
        <f aca="false" t="array" ref="T3:T3">SUM(J3:S3)</f>
        <v>1415.09227686807</v>
      </c>
      <c r="U3" s="19" t="n">
        <f aca="false" t="array" ref="U3:U3">IF(S3="",0,S3)+IF((COUNT(J3:R3)&lt;6),SUM(J3:R3),(MAX(J3:R3)+LARGE(J3:R3,2)+LARGE(J3:R3,3)+LARGE(J3:R3,4)+LARGE(J3:R3,5)))</f>
        <v>1415.09227686807</v>
      </c>
      <c r="V3" s="19" t="n">
        <f aca="false">U3+G3+I3</f>
        <v>3284.69447524966</v>
      </c>
      <c r="W3" s="19" t="n">
        <f aca="false" t="array" ref="W3:W3">COUNT(J3:S3)</f>
        <v>5</v>
      </c>
      <c r="X3" s="19"/>
      <c r="Y3" s="19"/>
      <c r="Z3" s="4"/>
      <c r="AA3" s="4"/>
      <c r="AB3" s="0"/>
      <c r="AC3" s="4"/>
      <c r="AD3" s="4"/>
      <c r="AE3" s="0"/>
      <c r="AF3" s="0"/>
      <c r="AG3" s="27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6.5" hidden="false" customHeight="true" outlineLevel="0" collapsed="false">
      <c r="A4" s="19" t="n">
        <v>501</v>
      </c>
      <c r="B4" s="19" t="n">
        <f aca="false" t="array" ref="B4:B4">RANK(V4,$V$2:$V$607)</f>
        <v>3</v>
      </c>
      <c r="C4" s="20" t="s">
        <v>28</v>
      </c>
      <c r="D4" s="20" t="s">
        <v>29</v>
      </c>
      <c r="E4" s="20" t="s">
        <v>25</v>
      </c>
      <c r="F4" s="19" t="n">
        <v>1771.33685596895</v>
      </c>
      <c r="G4" s="19" t="n">
        <v>590.445618656316</v>
      </c>
      <c r="H4" s="19" t="n">
        <v>1677.43120760658</v>
      </c>
      <c r="I4" s="19" t="n">
        <v>1118.28747173772</v>
      </c>
      <c r="J4" s="21" t="n">
        <v>281.407980788882</v>
      </c>
      <c r="K4" s="19" t="n">
        <v>365.965487575488</v>
      </c>
      <c r="L4" s="19" t="n">
        <v>378.811015175301</v>
      </c>
      <c r="M4" s="19" t="n">
        <v>274.20964272186</v>
      </c>
      <c r="N4" s="19" t="n">
        <v>247.989394308448</v>
      </c>
      <c r="O4" s="19"/>
      <c r="P4" s="19"/>
      <c r="Q4" s="19"/>
      <c r="R4" s="19"/>
      <c r="S4" s="22"/>
      <c r="T4" s="21" t="n">
        <f aca="false" t="array" ref="T4:T4">SUM(J4:S4)</f>
        <v>1548.38352056998</v>
      </c>
      <c r="U4" s="19" t="n">
        <f aca="false" t="array" ref="U4:U4">IF(S4="",0,S4)+IF((COUNT(J4:R4)&lt;6),SUM(J4:R4),(MAX(J4:R4)+LARGE(J4:R4,2)+LARGE(J4:R4,3)+LARGE(J4:R4,4)+LARGE(J4:R4,5)))</f>
        <v>1548.38352056998</v>
      </c>
      <c r="V4" s="19" t="n">
        <f aca="false">U4+G4+I4</f>
        <v>3257.11661096402</v>
      </c>
      <c r="W4" s="19" t="n">
        <f aca="false" t="array" ref="W4:W4">COUNT(J4:S4)</f>
        <v>5</v>
      </c>
      <c r="X4" s="19"/>
      <c r="Y4" s="19"/>
      <c r="Z4" s="4"/>
      <c r="AA4" s="19"/>
      <c r="AB4" s="19"/>
      <c r="AC4" s="4"/>
      <c r="AD4" s="4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6.5" hidden="false" customHeight="true" outlineLevel="0" collapsed="false">
      <c r="A5" s="19" t="n">
        <v>401</v>
      </c>
      <c r="B5" s="19" t="n">
        <f aca="false" t="array" ref="B5:B5">RANK(V5,$V$2:$V$607)</f>
        <v>4</v>
      </c>
      <c r="C5" s="20" t="s">
        <v>30</v>
      </c>
      <c r="D5" s="20" t="s">
        <v>31</v>
      </c>
      <c r="E5" s="20" t="s">
        <v>32</v>
      </c>
      <c r="F5" s="19" t="n">
        <v>1514.31628075844</v>
      </c>
      <c r="G5" s="19" t="n">
        <v>504.772093586147</v>
      </c>
      <c r="H5" s="19" t="n">
        <v>1814.57214547259</v>
      </c>
      <c r="I5" s="19" t="n">
        <v>1209.71476364839</v>
      </c>
      <c r="J5" s="21" t="n">
        <v>242.212153568959</v>
      </c>
      <c r="K5" s="19" t="n">
        <v>290.224636905914</v>
      </c>
      <c r="L5" s="19" t="n">
        <v>339.797726297726</v>
      </c>
      <c r="M5" s="19" t="n">
        <v>267.976095997026</v>
      </c>
      <c r="N5" s="19" t="n">
        <v>313.815485136896</v>
      </c>
      <c r="O5" s="19"/>
      <c r="P5" s="19"/>
      <c r="Q5" s="19"/>
      <c r="R5" s="19"/>
      <c r="S5" s="22"/>
      <c r="T5" s="21" t="n">
        <f aca="false" t="array" ref="T5:T5">SUM(J5:S5)</f>
        <v>1454.02609790652</v>
      </c>
      <c r="U5" s="19" t="n">
        <f aca="false" t="array" ref="U5:U5">IF(S5="",0,S5)+IF((COUNT(J5:R5)&lt;6),SUM(J5:R5),(MAX(J5:R5)+LARGE(J5:R5,2)+LARGE(J5:R5,3)+LARGE(J5:R5,4)+LARGE(J5:R5,5)))</f>
        <v>1454.02609790652</v>
      </c>
      <c r="V5" s="19" t="n">
        <f aca="false">U5+G5+I5</f>
        <v>3168.51295514106</v>
      </c>
      <c r="W5" s="19" t="n">
        <f aca="false" t="array" ref="W5:W5">COUNT(J5:S5)</f>
        <v>5</v>
      </c>
      <c r="X5" s="19"/>
      <c r="Y5" s="19"/>
      <c r="Z5" s="4"/>
      <c r="AA5" s="19"/>
      <c r="AB5" s="19"/>
      <c r="AC5" s="4"/>
      <c r="AD5" s="4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6.5" hidden="false" customHeight="true" outlineLevel="0" collapsed="false">
      <c r="A6" s="19" t="n">
        <v>150</v>
      </c>
      <c r="B6" s="19" t="n">
        <f aca="false" t="array" ref="B6:B6">RANK(V6,$V$2:$V$607)</f>
        <v>5</v>
      </c>
      <c r="C6" s="20" t="s">
        <v>33</v>
      </c>
      <c r="D6" s="20" t="s">
        <v>34</v>
      </c>
      <c r="E6" s="20" t="s">
        <v>25</v>
      </c>
      <c r="F6" s="19" t="n">
        <v>1552.06604317257</v>
      </c>
      <c r="G6" s="19" t="n">
        <v>517.35534772419</v>
      </c>
      <c r="H6" s="19" t="n">
        <v>1593.64639715968</v>
      </c>
      <c r="I6" s="19" t="n">
        <v>1062.43093143979</v>
      </c>
      <c r="J6" s="21" t="n">
        <v>341.418677897473</v>
      </c>
      <c r="K6" s="19" t="n">
        <v>251.443690758823</v>
      </c>
      <c r="L6" s="19" t="n">
        <v>336.680208018281</v>
      </c>
      <c r="M6" s="19" t="n">
        <v>317.529875618513</v>
      </c>
      <c r="N6" s="19" t="n">
        <v>331.560608499431</v>
      </c>
      <c r="O6" s="19"/>
      <c r="P6" s="19"/>
      <c r="Q6" s="19"/>
      <c r="R6" s="19"/>
      <c r="S6" s="22"/>
      <c r="T6" s="21" t="n">
        <f aca="false" t="array" ref="T6:T6">SUM(J6:S6)</f>
        <v>1578.63306079252</v>
      </c>
      <c r="U6" s="19" t="n">
        <f aca="false" t="array" ref="U6:U6">IF(S6="",0,S6)+IF((COUNT(J6:R6)&lt;6),SUM(J6:R6),(MAX(J6:R6)+LARGE(J6:R6,2)+LARGE(J6:R6,3)+LARGE(J6:R6,4)+LARGE(J6:R6,5)))</f>
        <v>1578.63306079252</v>
      </c>
      <c r="V6" s="19" t="n">
        <f aca="false">U6+G6+I6</f>
        <v>3158.4193399565</v>
      </c>
      <c r="W6" s="19" t="n">
        <f aca="false" t="array" ref="W6:W6">COUNT(J6:S6)</f>
        <v>5</v>
      </c>
      <c r="X6" s="19"/>
      <c r="Y6" s="19"/>
      <c r="Z6" s="4"/>
      <c r="AA6" s="19"/>
      <c r="AB6" s="19"/>
      <c r="AC6" s="4"/>
      <c r="AD6" s="4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6.5" hidden="false" customHeight="true" outlineLevel="0" collapsed="false">
      <c r="A7" s="19" t="n">
        <v>510</v>
      </c>
      <c r="B7" s="19" t="n">
        <f aca="false" t="array" ref="B7:B7">RANK(V7,$V$2:$V$607)</f>
        <v>6</v>
      </c>
      <c r="C7" s="20" t="s">
        <v>35</v>
      </c>
      <c r="D7" s="20" t="s">
        <v>36</v>
      </c>
      <c r="E7" s="20" t="s">
        <v>37</v>
      </c>
      <c r="F7" s="19" t="n">
        <v>1292.21991640111</v>
      </c>
      <c r="G7" s="19" t="n">
        <v>430.739972133702</v>
      </c>
      <c r="H7" s="19" t="n">
        <v>1924.21050649404</v>
      </c>
      <c r="I7" s="19" t="n">
        <v>1282.80700432936</v>
      </c>
      <c r="J7" s="21" t="n">
        <v>266.536212858642</v>
      </c>
      <c r="K7" s="19" t="n">
        <v>271.82960219208</v>
      </c>
      <c r="L7" s="19" t="n">
        <v>141.413675003482</v>
      </c>
      <c r="M7" s="19" t="n">
        <v>254.315078684231</v>
      </c>
      <c r="N7" s="19" t="n">
        <v>211.304793755589</v>
      </c>
      <c r="O7" s="19"/>
      <c r="P7" s="19"/>
      <c r="Q7" s="19"/>
      <c r="R7" s="19"/>
      <c r="S7" s="22"/>
      <c r="T7" s="21" t="n">
        <f aca="false" t="array" ref="T7:T7">SUM(J7:S7)</f>
        <v>1145.39936249402</v>
      </c>
      <c r="U7" s="19" t="n">
        <f aca="false" t="array" ref="U7:U7">IF(S7="",0,S7)+IF((COUNT(J7:R7)&lt;6),SUM(J7:R7),(MAX(J7:R7)+LARGE(J7:R7,2)+LARGE(J7:R7,3)+LARGE(J7:R7,4)+LARGE(J7:R7,5)))</f>
        <v>1145.39936249402</v>
      </c>
      <c r="V7" s="19" t="n">
        <f aca="false">U7+G7+I7</f>
        <v>2858.94633895708</v>
      </c>
      <c r="W7" s="19" t="n">
        <f aca="false" t="array" ref="W7:W7">COUNT(J7:S7)</f>
        <v>5</v>
      </c>
      <c r="X7" s="19"/>
      <c r="Y7" s="19"/>
      <c r="Z7" s="4"/>
      <c r="AA7" s="4"/>
      <c r="AB7" s="0"/>
      <c r="AC7" s="4"/>
      <c r="AD7" s="4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6.5" hidden="false" customHeight="true" outlineLevel="0" collapsed="false">
      <c r="A8" s="19" t="n">
        <v>265</v>
      </c>
      <c r="B8" s="19" t="n">
        <f aca="false" t="array" ref="B8:B8">RANK(V8,$V$2:$V$607)</f>
        <v>7</v>
      </c>
      <c r="C8" s="20" t="s">
        <v>38</v>
      </c>
      <c r="D8" s="20" t="s">
        <v>39</v>
      </c>
      <c r="E8" s="20" t="s">
        <v>37</v>
      </c>
      <c r="F8" s="19" t="n">
        <v>1429.81734732011</v>
      </c>
      <c r="G8" s="19" t="n">
        <v>476.605782440038</v>
      </c>
      <c r="H8" s="19" t="n">
        <v>1917.64227889254</v>
      </c>
      <c r="I8" s="19" t="n">
        <v>1278.42818592836</v>
      </c>
      <c r="J8" s="21" t="n">
        <v>133.973782926874</v>
      </c>
      <c r="K8" s="19" t="n">
        <v>122.732222222222</v>
      </c>
      <c r="L8" s="19" t="n">
        <v>302.076951545686</v>
      </c>
      <c r="M8" s="19" t="n">
        <v>281.131247183346</v>
      </c>
      <c r="N8" s="19" t="n">
        <v>221.667811773802</v>
      </c>
      <c r="O8" s="19"/>
      <c r="P8" s="19"/>
      <c r="Q8" s="19"/>
      <c r="R8" s="19"/>
      <c r="S8" s="22"/>
      <c r="T8" s="21" t="n">
        <f aca="false" t="array" ref="T8:T8">SUM(J8:S8)</f>
        <v>1061.58201565193</v>
      </c>
      <c r="U8" s="19" t="n">
        <f aca="false" t="array" ref="U8:U8">IF(S8="",0,S8)+IF((COUNT(J8:R8)&lt;6),SUM(J8:R8),(MAX(J8:R8)+LARGE(J8:R8,2)+LARGE(J8:R8,3)+LARGE(J8:R8,4)+LARGE(J8:R8,5)))</f>
        <v>1061.58201565193</v>
      </c>
      <c r="V8" s="19" t="n">
        <f aca="false">U8+G8+I8</f>
        <v>2816.61598402033</v>
      </c>
      <c r="W8" s="19" t="n">
        <f aca="false" t="array" ref="W8:W8">COUNT(J8:S8)</f>
        <v>5</v>
      </c>
      <c r="X8" s="19"/>
      <c r="Y8" s="19"/>
      <c r="Z8" s="4"/>
      <c r="AA8" s="19"/>
      <c r="AB8" s="19"/>
      <c r="AC8" s="4"/>
      <c r="AD8" s="4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6.5" hidden="false" customHeight="true" outlineLevel="0" collapsed="false">
      <c r="A9" s="19" t="n">
        <v>423</v>
      </c>
      <c r="B9" s="19" t="n">
        <f aca="false" t="array" ref="B9:B9">RANK(V9,$V$2:$V$607)</f>
        <v>8</v>
      </c>
      <c r="C9" s="20" t="s">
        <v>40</v>
      </c>
      <c r="D9" s="20" t="s">
        <v>41</v>
      </c>
      <c r="E9" s="20" t="s">
        <v>32</v>
      </c>
      <c r="F9" s="19" t="n">
        <v>1719.23767569045</v>
      </c>
      <c r="G9" s="19" t="n">
        <v>573.079225230149</v>
      </c>
      <c r="H9" s="19" t="n">
        <v>1533.67088994193</v>
      </c>
      <c r="I9" s="19" t="n">
        <v>1022.44725996128</v>
      </c>
      <c r="J9" s="21" t="n">
        <v>241.082813670818</v>
      </c>
      <c r="K9" s="19" t="n">
        <v>177.68635329212</v>
      </c>
      <c r="L9" s="19" t="n">
        <v>272.39962111247</v>
      </c>
      <c r="M9" s="19" t="n">
        <v>190.493461359321</v>
      </c>
      <c r="N9" s="19" t="n">
        <v>296.225558087671</v>
      </c>
      <c r="O9" s="19"/>
      <c r="P9" s="19"/>
      <c r="Q9" s="19"/>
      <c r="R9" s="19"/>
      <c r="S9" s="22"/>
      <c r="T9" s="21" t="n">
        <f aca="false" t="array" ref="T9:T9">SUM(J9:S9)</f>
        <v>1177.8878075224</v>
      </c>
      <c r="U9" s="19" t="n">
        <f aca="false" t="array" ref="U9:U9">IF(S9="",0,S9)+IF((COUNT(J9:R9)&lt;6),SUM(J9:R9),(MAX(J9:R9)+LARGE(J9:R9,2)+LARGE(J9:R9,3)+LARGE(J9:R9,4)+LARGE(J9:R9,5)))</f>
        <v>1177.8878075224</v>
      </c>
      <c r="V9" s="19" t="n">
        <f aca="false">U9+G9+I9</f>
        <v>2773.41429271383</v>
      </c>
      <c r="W9" s="19" t="n">
        <f aca="false" t="array" ref="W9:W9">COUNT(J9:S9)</f>
        <v>5</v>
      </c>
      <c r="X9" s="19"/>
      <c r="Y9" s="19"/>
      <c r="Z9" s="4"/>
      <c r="AA9" s="19"/>
      <c r="AB9" s="19"/>
      <c r="AC9" s="4"/>
      <c r="AD9" s="4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6.5" hidden="false" customHeight="true" outlineLevel="0" collapsed="false">
      <c r="A10" s="19" t="n">
        <v>193</v>
      </c>
      <c r="B10" s="19" t="n">
        <f aca="false" t="array" ref="B10:B10">RANK(V10,$V$2:$V$607)</f>
        <v>9</v>
      </c>
      <c r="C10" s="20" t="s">
        <v>42</v>
      </c>
      <c r="D10" s="20" t="s">
        <v>43</v>
      </c>
      <c r="E10" s="20" t="s">
        <v>37</v>
      </c>
      <c r="F10" s="19" t="n">
        <v>1720.69912524049</v>
      </c>
      <c r="G10" s="19" t="n">
        <v>573.566375080162</v>
      </c>
      <c r="H10" s="19" t="n">
        <v>1539.8264751848</v>
      </c>
      <c r="I10" s="19" t="n">
        <v>1026.55098345653</v>
      </c>
      <c r="J10" s="21" t="n">
        <v>386.073348694316</v>
      </c>
      <c r="K10" s="19" t="n">
        <v>288.214521841795</v>
      </c>
      <c r="L10" s="19" t="n">
        <v>218.050260104042</v>
      </c>
      <c r="M10" s="19"/>
      <c r="N10" s="19" t="n">
        <v>209.558061468572</v>
      </c>
      <c r="O10" s="19"/>
      <c r="P10" s="19"/>
      <c r="Q10" s="19"/>
      <c r="R10" s="19"/>
      <c r="S10" s="22"/>
      <c r="T10" s="21" t="n">
        <f aca="false" t="array" ref="T10:T10">SUM(J10:S10)</f>
        <v>1101.89619210872</v>
      </c>
      <c r="U10" s="19" t="n">
        <f aca="false" t="array" ref="U10:U10">IF(S10="",0,S10)+IF((COUNT(J10:R10)&lt;6),SUM(J10:R10),(MAX(J10:R10)+LARGE(J10:R10,2)+LARGE(J10:R10,3)+LARGE(J10:R10,4)+LARGE(J10:R10,5)))</f>
        <v>1101.89619210872</v>
      </c>
      <c r="V10" s="19" t="n">
        <f aca="false">U10+G10+I10</f>
        <v>2702.01355064542</v>
      </c>
      <c r="W10" s="19" t="n">
        <f aca="false" t="array" ref="W10:W10">COUNT(J10:S10)</f>
        <v>4</v>
      </c>
      <c r="X10" s="19"/>
      <c r="Y10" s="19"/>
      <c r="Z10" s="4"/>
      <c r="AA10" s="19"/>
      <c r="AB10" s="19"/>
      <c r="AC10" s="4"/>
      <c r="AD10" s="4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6.5" hidden="false" customHeight="true" outlineLevel="0" collapsed="false">
      <c r="A11" s="19" t="n">
        <v>129</v>
      </c>
      <c r="B11" s="19" t="n">
        <f aca="false" t="array" ref="B11:B11">RANK(V11,$V$2:$V$607)</f>
        <v>10</v>
      </c>
      <c r="C11" s="20" t="s">
        <v>44</v>
      </c>
      <c r="D11" s="20" t="s">
        <v>45</v>
      </c>
      <c r="E11" s="20" t="s">
        <v>46</v>
      </c>
      <c r="F11" s="19" t="n">
        <v>1938.19143770683</v>
      </c>
      <c r="G11" s="19" t="n">
        <v>646.063812568942</v>
      </c>
      <c r="H11" s="19" t="n">
        <v>1614.56665344001</v>
      </c>
      <c r="I11" s="19" t="n">
        <v>1076.37776896001</v>
      </c>
      <c r="J11" s="21" t="n">
        <v>381.932352340078</v>
      </c>
      <c r="K11" s="19" t="n">
        <v>195.488272550822</v>
      </c>
      <c r="L11" s="19" t="n">
        <v>293.197386564053</v>
      </c>
      <c r="M11" s="19"/>
      <c r="N11" s="19"/>
      <c r="O11" s="19"/>
      <c r="P11" s="19"/>
      <c r="Q11" s="19"/>
      <c r="R11" s="19"/>
      <c r="S11" s="22"/>
      <c r="T11" s="21" t="n">
        <f aca="false" t="array" ref="T11:T11">SUM(J11:S11)</f>
        <v>870.618011454953</v>
      </c>
      <c r="U11" s="19" t="n">
        <f aca="false" t="array" ref="U11:U11">IF(S11="",0,S11)+IF((COUNT(J11:R11)&lt;6),SUM(J11:R11),(MAX(J11:R11)+LARGE(J11:R11,2)+LARGE(J11:R11,3)+LARGE(J11:R11,4)+LARGE(J11:R11,5)))</f>
        <v>870.618011454953</v>
      </c>
      <c r="V11" s="19" t="n">
        <f aca="false">U11+G11+I11</f>
        <v>2593.0595929839</v>
      </c>
      <c r="W11" s="19" t="n">
        <f aca="false" t="array" ref="W11:W11">COUNT(J11:S11)</f>
        <v>3</v>
      </c>
      <c r="X11" s="19"/>
      <c r="Y11" s="19"/>
      <c r="Z11" s="4"/>
      <c r="AA11" s="19"/>
      <c r="AB11" s="19"/>
      <c r="AC11" s="4"/>
      <c r="AD11" s="4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6.5" hidden="false" customHeight="true" outlineLevel="0" collapsed="false">
      <c r="A12" s="19" t="n">
        <v>513</v>
      </c>
      <c r="B12" s="19" t="n">
        <f aca="false" t="array" ref="B12:B12">RANK(V12,$V$2:$V$607)</f>
        <v>11</v>
      </c>
      <c r="C12" s="20" t="s">
        <v>47</v>
      </c>
      <c r="D12" s="20" t="s">
        <v>39</v>
      </c>
      <c r="E12" s="20" t="s">
        <v>32</v>
      </c>
      <c r="F12" s="19" t="n">
        <v>1810.68775319269</v>
      </c>
      <c r="G12" s="19" t="n">
        <v>603.562584397564</v>
      </c>
      <c r="H12" s="19" t="n">
        <v>1310.84676396241</v>
      </c>
      <c r="I12" s="19" t="n">
        <v>873.897842641605</v>
      </c>
      <c r="J12" s="21" t="n">
        <v>187.454748326308</v>
      </c>
      <c r="K12" s="19" t="n">
        <v>204.530664334532</v>
      </c>
      <c r="L12" s="19" t="n">
        <v>259.880530071356</v>
      </c>
      <c r="M12" s="19" t="n">
        <v>115.62816885058</v>
      </c>
      <c r="N12" s="19" t="n">
        <v>165.001227089158</v>
      </c>
      <c r="O12" s="19"/>
      <c r="P12" s="19"/>
      <c r="Q12" s="19"/>
      <c r="R12" s="19"/>
      <c r="S12" s="22"/>
      <c r="T12" s="21" t="n">
        <f aca="false" t="array" ref="T12:T12">SUM(J12:S12)</f>
        <v>932.495338671933</v>
      </c>
      <c r="U12" s="19" t="n">
        <f aca="false" t="array" ref="U12:U12">IF(S12="",0,S12)+IF((COUNT(J12:R12)&lt;6),SUM(J12:R12),(MAX(J12:R12)+LARGE(J12:R12,2)+LARGE(J12:R12,3)+LARGE(J12:R12,4)+LARGE(J12:R12,5)))</f>
        <v>932.495338671933</v>
      </c>
      <c r="V12" s="19" t="n">
        <f aca="false">U12+G12+I12</f>
        <v>2409.9557657111</v>
      </c>
      <c r="W12" s="19" t="n">
        <f aca="false" t="array" ref="W12:W12">COUNT(J12:S12)</f>
        <v>5</v>
      </c>
      <c r="X12" s="19"/>
      <c r="Y12" s="19"/>
      <c r="Z12" s="4"/>
      <c r="AA12" s="19"/>
      <c r="AB12" s="19"/>
      <c r="AC12" s="4"/>
      <c r="AD12" s="4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6.5" hidden="false" customHeight="true" outlineLevel="0" collapsed="false">
      <c r="A13" s="19" t="n">
        <v>191</v>
      </c>
      <c r="B13" s="19" t="n">
        <f aca="false" t="array" ref="B13:B13">RANK(V13,$V$2:$V$607)</f>
        <v>12</v>
      </c>
      <c r="C13" s="20" t="s">
        <v>48</v>
      </c>
      <c r="D13" s="20" t="s">
        <v>49</v>
      </c>
      <c r="E13" s="20" t="s">
        <v>25</v>
      </c>
      <c r="F13" s="19" t="n">
        <v>1594.20912602997</v>
      </c>
      <c r="G13" s="19" t="n">
        <v>531.403042009991</v>
      </c>
      <c r="H13" s="19" t="n">
        <v>1658.95641107251</v>
      </c>
      <c r="I13" s="19" t="n">
        <v>1105.97094071501</v>
      </c>
      <c r="J13" s="21" t="n">
        <v>333.592034768274</v>
      </c>
      <c r="K13" s="19" t="n">
        <v>77.3682795698925</v>
      </c>
      <c r="L13" s="19"/>
      <c r="M13" s="19" t="n">
        <v>252.489936120254</v>
      </c>
      <c r="N13" s="19"/>
      <c r="O13" s="19"/>
      <c r="P13" s="19"/>
      <c r="Q13" s="19"/>
      <c r="R13" s="19"/>
      <c r="S13" s="22"/>
      <c r="T13" s="21" t="n">
        <f aca="false" t="array" ref="T13:T13">SUM(J13:S13)</f>
        <v>663.45025045842</v>
      </c>
      <c r="U13" s="19" t="n">
        <f aca="false" t="array" ref="U13:U13">IF(S13="",0,S13)+IF((COUNT(J13:R13)&lt;6),SUM(J13:R13),(MAX(J13:R13)+LARGE(J13:R13,2)+LARGE(J13:R13,3)+LARGE(J13:R13,4)+LARGE(J13:R13,5)))</f>
        <v>663.45025045842</v>
      </c>
      <c r="V13" s="19" t="n">
        <f aca="false">U13+G13+I13</f>
        <v>2300.82423318342</v>
      </c>
      <c r="W13" s="19" t="n">
        <f aca="false" t="array" ref="W13:W13">COUNT(J13:S13)</f>
        <v>3</v>
      </c>
      <c r="X13" s="19"/>
      <c r="Y13" s="19"/>
      <c r="Z13" s="4"/>
      <c r="AA13" s="19"/>
      <c r="AB13" s="19"/>
      <c r="AC13" s="4"/>
      <c r="AD13" s="4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6.5" hidden="false" customHeight="true" outlineLevel="0" collapsed="false">
      <c r="A14" s="19" t="n">
        <v>299</v>
      </c>
      <c r="B14" s="19" t="n">
        <f aca="false" t="array" ref="B14:B14">RANK(V14,$V$2:$V$607)</f>
        <v>13</v>
      </c>
      <c r="C14" s="20" t="s">
        <v>50</v>
      </c>
      <c r="D14" s="20" t="s">
        <v>51</v>
      </c>
      <c r="E14" s="20" t="s">
        <v>52</v>
      </c>
      <c r="F14" s="19" t="n">
        <v>668.653273916551</v>
      </c>
      <c r="G14" s="19" t="n">
        <v>222.88442463885</v>
      </c>
      <c r="H14" s="19" t="n">
        <v>1752.89957098536</v>
      </c>
      <c r="I14" s="19" t="n">
        <v>1168.59971399024</v>
      </c>
      <c r="J14" s="21" t="n">
        <v>150.678394119796</v>
      </c>
      <c r="K14" s="19"/>
      <c r="L14" s="19" t="n">
        <v>208.384207489849</v>
      </c>
      <c r="M14" s="19" t="n">
        <v>218.125372754572</v>
      </c>
      <c r="N14" s="19" t="n">
        <v>279.391444728782</v>
      </c>
      <c r="O14" s="19"/>
      <c r="P14" s="19"/>
      <c r="Q14" s="19"/>
      <c r="R14" s="19"/>
      <c r="S14" s="22"/>
      <c r="T14" s="21" t="n">
        <f aca="false" t="array" ref="T14:T14">SUM(J14:S14)</f>
        <v>856.579419092999</v>
      </c>
      <c r="U14" s="19" t="n">
        <f aca="false" t="array" ref="U14:U14">IF(S14="",0,S14)+IF((COUNT(J14:R14)&lt;6),SUM(J14:R14),(MAX(J14:R14)+LARGE(J14:R14,2)+LARGE(J14:R14,3)+LARGE(J14:R14,4)+LARGE(J14:R14,5)))</f>
        <v>856.579419092999</v>
      </c>
      <c r="V14" s="19" t="n">
        <f aca="false">U14+G14+I14</f>
        <v>2248.06355772209</v>
      </c>
      <c r="W14" s="19" t="n">
        <f aca="false" t="array" ref="W14:W14">COUNT(J14:S14)</f>
        <v>4</v>
      </c>
      <c r="X14" s="19"/>
      <c r="Y14" s="19"/>
      <c r="Z14" s="4"/>
      <c r="AA14" s="19"/>
      <c r="AB14" s="19"/>
      <c r="AC14" s="4"/>
      <c r="AD14" s="4"/>
      <c r="AE14" s="27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6.5" hidden="false" customHeight="true" outlineLevel="0" collapsed="false">
      <c r="A15" s="19" t="n">
        <v>389</v>
      </c>
      <c r="B15" s="19" t="n">
        <f aca="false" t="array" ref="B15:B15">RANK(V15,$V$2:$V$607)</f>
        <v>14</v>
      </c>
      <c r="C15" s="20" t="s">
        <v>53</v>
      </c>
      <c r="D15" s="20" t="s">
        <v>54</v>
      </c>
      <c r="E15" s="20" t="s">
        <v>52</v>
      </c>
      <c r="F15" s="19" t="n">
        <v>1561.04805125971</v>
      </c>
      <c r="G15" s="19" t="n">
        <v>520.349350419903</v>
      </c>
      <c r="H15" s="19" t="n">
        <v>1146.05234456256</v>
      </c>
      <c r="I15" s="19" t="n">
        <v>764.034896375043</v>
      </c>
      <c r="J15" s="21" t="n">
        <v>134.089460374609</v>
      </c>
      <c r="K15" s="19" t="n">
        <v>121.623339949331</v>
      </c>
      <c r="L15" s="19" t="n">
        <v>202.373897180763</v>
      </c>
      <c r="M15" s="19" t="n">
        <v>273.152831236121</v>
      </c>
      <c r="N15" s="19" t="n">
        <v>207.48142718155</v>
      </c>
      <c r="O15" s="19"/>
      <c r="P15" s="19"/>
      <c r="Q15" s="19"/>
      <c r="R15" s="19"/>
      <c r="S15" s="22"/>
      <c r="T15" s="21" t="n">
        <f aca="false" t="array" ref="T15:T15">SUM(J15:S15)</f>
        <v>938.720955922374</v>
      </c>
      <c r="U15" s="19" t="n">
        <f aca="false" t="array" ref="U15:U15">IF(S15="",0,S15)+IF((COUNT(J15:R15)&lt;6),SUM(J15:R15),(MAX(J15:R15)+LARGE(J15:R15,2)+LARGE(J15:R15,3)+LARGE(J15:R15,4)+LARGE(J15:R15,5)))</f>
        <v>938.720955922374</v>
      </c>
      <c r="V15" s="19" t="n">
        <f aca="false">U15+G15+I15</f>
        <v>2223.10520271732</v>
      </c>
      <c r="W15" s="19" t="n">
        <f aca="false" t="array" ref="W15:W15">COUNT(J15:S15)</f>
        <v>5</v>
      </c>
      <c r="X15" s="19"/>
      <c r="Y15" s="19"/>
      <c r="Z15" s="4"/>
      <c r="AA15" s="19"/>
      <c r="AB15" s="19"/>
      <c r="AC15" s="4"/>
      <c r="AD15" s="4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6.5" hidden="false" customHeight="true" outlineLevel="0" collapsed="false">
      <c r="A16" s="19" t="n">
        <v>125</v>
      </c>
      <c r="B16" s="19" t="n">
        <f aca="false" t="array" ref="B16:B16">RANK(V16,$V$2:$V$607)</f>
        <v>15</v>
      </c>
      <c r="C16" s="20" t="s">
        <v>55</v>
      </c>
      <c r="D16" s="20" t="s">
        <v>56</v>
      </c>
      <c r="E16" s="20" t="s">
        <v>32</v>
      </c>
      <c r="F16" s="19" t="n">
        <v>1223.31899957979</v>
      </c>
      <c r="G16" s="19" t="n">
        <v>407.772999859929</v>
      </c>
      <c r="H16" s="19" t="n">
        <v>1010.11398949178</v>
      </c>
      <c r="I16" s="19" t="n">
        <v>673.409326327855</v>
      </c>
      <c r="J16" s="21" t="n">
        <v>170.33091336238</v>
      </c>
      <c r="K16" s="19" t="n">
        <v>162.04309811699</v>
      </c>
      <c r="L16" s="19" t="n">
        <v>118.505330899133</v>
      </c>
      <c r="M16" s="19" t="n">
        <v>327.833092339884</v>
      </c>
      <c r="N16" s="19" t="n">
        <v>189.124766617241</v>
      </c>
      <c r="O16" s="19"/>
      <c r="P16" s="19"/>
      <c r="Q16" s="19"/>
      <c r="R16" s="19"/>
      <c r="S16" s="22"/>
      <c r="T16" s="21" t="n">
        <f aca="false" t="array" ref="T16:T16">SUM(J16:S16)</f>
        <v>967.837201335628</v>
      </c>
      <c r="U16" s="19" t="n">
        <f aca="false" t="array" ref="U16:U16">IF(S16="",0,S16)+IF((COUNT(J16:R16)&lt;6),SUM(J16:R16),(MAX(J16:R16)+LARGE(J16:R16,2)+LARGE(J16:R16,3)+LARGE(J16:R16,4)+LARGE(J16:R16,5)))</f>
        <v>967.837201335628</v>
      </c>
      <c r="V16" s="19" t="n">
        <f aca="false">U16+G16+I16</f>
        <v>2049.01952752341</v>
      </c>
      <c r="W16" s="19" t="n">
        <f aca="false" t="array" ref="W16:W16">COUNT(J16:S16)</f>
        <v>5</v>
      </c>
      <c r="X16" s="19"/>
      <c r="Y16" s="19"/>
      <c r="Z16" s="4"/>
      <c r="AA16" s="19"/>
      <c r="AB16" s="19"/>
      <c r="AC16" s="4"/>
      <c r="AD16" s="4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6.5" hidden="false" customHeight="true" outlineLevel="0" collapsed="false">
      <c r="A17" s="19" t="n">
        <v>128</v>
      </c>
      <c r="B17" s="19" t="n">
        <f aca="false" t="array" ref="B17:B17">RANK(V17,$V$2:$V$607)</f>
        <v>16</v>
      </c>
      <c r="C17" s="20" t="s">
        <v>57</v>
      </c>
      <c r="D17" s="20" t="s">
        <v>58</v>
      </c>
      <c r="E17" s="20" t="s">
        <v>37</v>
      </c>
      <c r="F17" s="19" t="n">
        <v>1645.08241797171</v>
      </c>
      <c r="G17" s="19" t="n">
        <v>548.36080599057</v>
      </c>
      <c r="H17" s="19" t="n">
        <v>1826.88687171875</v>
      </c>
      <c r="I17" s="19" t="n">
        <v>1217.92458114584</v>
      </c>
      <c r="J17" s="21" t="n">
        <v>238.730046685341</v>
      </c>
      <c r="K17" s="19"/>
      <c r="L17" s="19"/>
      <c r="M17" s="19"/>
      <c r="N17" s="19"/>
      <c r="O17" s="19"/>
      <c r="P17" s="19"/>
      <c r="Q17" s="19"/>
      <c r="R17" s="19"/>
      <c r="S17" s="22"/>
      <c r="T17" s="21" t="n">
        <f aca="false" t="array" ref="T17:T17">SUM(J17:S17)</f>
        <v>238.730046685341</v>
      </c>
      <c r="U17" s="19" t="n">
        <f aca="false" t="array" ref="U17:U17">IF(S17="",0,S17)+IF((COUNT(J17:R17)&lt;6),SUM(J17:R17),(MAX(J17:R17)+LARGE(J17:R17,2)+LARGE(J17:R17,3)+LARGE(J17:R17,4)+LARGE(J17:R17,5)))</f>
        <v>238.730046685341</v>
      </c>
      <c r="V17" s="19" t="n">
        <f aca="false">U17+G17+I17</f>
        <v>2005.01543382175</v>
      </c>
      <c r="W17" s="19" t="n">
        <f aca="false" t="array" ref="W17:W17">COUNT(J17:S17)</f>
        <v>1</v>
      </c>
      <c r="X17" s="19"/>
      <c r="Y17" s="19"/>
      <c r="Z17" s="4"/>
      <c r="AA17" s="19"/>
      <c r="AB17" s="19"/>
      <c r="AC17" s="4"/>
      <c r="AD17" s="4"/>
      <c r="AE17" s="27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6.5" hidden="false" customHeight="true" outlineLevel="0" collapsed="false">
      <c r="A18" s="19" t="n">
        <v>534</v>
      </c>
      <c r="B18" s="19" t="n">
        <f aca="false" t="array" ref="B18:B18">RANK(V18,$V$2:$V$607)</f>
        <v>17</v>
      </c>
      <c r="C18" s="20" t="s">
        <v>59</v>
      </c>
      <c r="D18" s="20" t="s">
        <v>60</v>
      </c>
      <c r="E18" s="20" t="s">
        <v>61</v>
      </c>
      <c r="F18" s="19" t="n">
        <v>517.041801569096</v>
      </c>
      <c r="G18" s="19" t="n">
        <v>172.347267189699</v>
      </c>
      <c r="H18" s="19" t="n">
        <v>1465.76516779581</v>
      </c>
      <c r="I18" s="19" t="n">
        <v>977.176778530538</v>
      </c>
      <c r="J18" s="21" t="n">
        <v>191.77433821447</v>
      </c>
      <c r="K18" s="19" t="n">
        <v>155.024059139785</v>
      </c>
      <c r="L18" s="19" t="n">
        <v>238.316333845366</v>
      </c>
      <c r="M18" s="19" t="n">
        <v>266.771422699958</v>
      </c>
      <c r="N18" s="19"/>
      <c r="O18" s="19"/>
      <c r="P18" s="19"/>
      <c r="Q18" s="19"/>
      <c r="R18" s="19"/>
      <c r="S18" s="22"/>
      <c r="T18" s="21" t="n">
        <f aca="false" t="array" ref="T18:T18">SUM(J18:S18)</f>
        <v>851.886153899579</v>
      </c>
      <c r="U18" s="19" t="n">
        <f aca="false" t="array" ref="U18:U18">IF(S18="",0,S18)+IF((COUNT(J18:R18)&lt;6),SUM(J18:R18),(MAX(J18:R18)+LARGE(J18:R18,2)+LARGE(J18:R18,3)+LARGE(J18:R18,4)+LARGE(J18:R18,5)))</f>
        <v>851.886153899579</v>
      </c>
      <c r="V18" s="19" t="n">
        <f aca="false">U18+G18+I18</f>
        <v>2001.41019961982</v>
      </c>
      <c r="W18" s="19" t="n">
        <f aca="false" t="array" ref="W18:W18">COUNT(J18:S18)</f>
        <v>4</v>
      </c>
      <c r="X18" s="19"/>
      <c r="Y18" s="19"/>
      <c r="Z18" s="4"/>
      <c r="AA18" s="19"/>
      <c r="AB18" s="19"/>
      <c r="AC18" s="4"/>
      <c r="AD18" s="4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6.5" hidden="false" customHeight="true" outlineLevel="0" collapsed="false">
      <c r="A19" s="19" t="n">
        <v>328</v>
      </c>
      <c r="B19" s="19" t="n">
        <f aca="false" t="array" ref="B19:B19">RANK(V19,$V$2:$V$607)</f>
        <v>18</v>
      </c>
      <c r="C19" s="20" t="s">
        <v>62</v>
      </c>
      <c r="D19" s="20" t="s">
        <v>63</v>
      </c>
      <c r="E19" s="20" t="s">
        <v>25</v>
      </c>
      <c r="F19" s="19" t="n">
        <v>1538.20315305424</v>
      </c>
      <c r="G19" s="19" t="n">
        <v>512.734384351414</v>
      </c>
      <c r="H19" s="19" t="n">
        <v>1322.19128941578</v>
      </c>
      <c r="I19" s="19" t="n">
        <v>881.46085961052</v>
      </c>
      <c r="J19" s="21"/>
      <c r="K19" s="19" t="n">
        <v>170.648806933239</v>
      </c>
      <c r="L19" s="19"/>
      <c r="M19" s="19" t="n">
        <v>159.00825310105</v>
      </c>
      <c r="N19" s="19" t="n">
        <v>226.660442420299</v>
      </c>
      <c r="O19" s="19"/>
      <c r="P19" s="19"/>
      <c r="Q19" s="19"/>
      <c r="R19" s="19"/>
      <c r="S19" s="22"/>
      <c r="T19" s="21" t="n">
        <f aca="false" t="array" ref="T19:T19">SUM(J19:S19)</f>
        <v>556.317502454588</v>
      </c>
      <c r="U19" s="19" t="n">
        <f aca="false" t="array" ref="U19:U19">IF(S19="",0,S19)+IF((COUNT(J19:R19)&lt;6),SUM(J19:R19),(MAX(J19:R19)+LARGE(J19:R19,2)+LARGE(J19:R19,3)+LARGE(J19:R19,4)+LARGE(J19:R19,5)))</f>
        <v>556.317502454588</v>
      </c>
      <c r="V19" s="19" t="n">
        <f aca="false">U19+G19+I19</f>
        <v>1950.51274641652</v>
      </c>
      <c r="W19" s="19" t="n">
        <f aca="false" t="array" ref="W19:W19">COUNT(J19:S19)</f>
        <v>3</v>
      </c>
      <c r="X19" s="19"/>
      <c r="Y19" s="19"/>
      <c r="Z19" s="4"/>
      <c r="AA19" s="4"/>
      <c r="AB19" s="0"/>
      <c r="AC19" s="4"/>
      <c r="AD19" s="4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6.5" hidden="false" customHeight="true" outlineLevel="0" collapsed="false">
      <c r="A20" s="19" t="n">
        <v>434</v>
      </c>
      <c r="B20" s="19" t="n">
        <f aca="false" t="array" ref="B20:B20">RANK(V20,$V$2:$V$607)</f>
        <v>19</v>
      </c>
      <c r="C20" s="20" t="s">
        <v>64</v>
      </c>
      <c r="D20" s="20" t="s">
        <v>65</v>
      </c>
      <c r="E20" s="20" t="s">
        <v>37</v>
      </c>
      <c r="F20" s="19" t="n">
        <v>905.934149210538</v>
      </c>
      <c r="G20" s="19" t="n">
        <v>301.978049736846</v>
      </c>
      <c r="H20" s="19" t="n">
        <v>1077.92260787491</v>
      </c>
      <c r="I20" s="19" t="n">
        <v>718.615071916604</v>
      </c>
      <c r="J20" s="21" t="n">
        <v>134.062639403276</v>
      </c>
      <c r="K20" s="19" t="n">
        <v>223.210039981796</v>
      </c>
      <c r="L20" s="19" t="n">
        <v>173.42695035461</v>
      </c>
      <c r="M20" s="19"/>
      <c r="N20" s="19" t="n">
        <v>294.271517302573</v>
      </c>
      <c r="O20" s="19"/>
      <c r="P20" s="19"/>
      <c r="Q20" s="19"/>
      <c r="R20" s="19"/>
      <c r="S20" s="22"/>
      <c r="T20" s="21" t="n">
        <f aca="false" t="array" ref="T20:T20">SUM(J20:S20)</f>
        <v>824.971147042255</v>
      </c>
      <c r="U20" s="19" t="n">
        <f aca="false" t="array" ref="U20:U20">IF(S20="",0,S20)+IF((COUNT(J20:R20)&lt;6),SUM(J20:R20),(MAX(J20:R20)+LARGE(J20:R20,2)+LARGE(J20:R20,3)+LARGE(J20:R20,4)+LARGE(J20:R20,5)))</f>
        <v>824.971147042255</v>
      </c>
      <c r="V20" s="19" t="n">
        <f aca="false">U20+G20+I20</f>
        <v>1845.56426869571</v>
      </c>
      <c r="W20" s="19" t="n">
        <f aca="false" t="array" ref="W20:W20">COUNT(J20:S20)</f>
        <v>4</v>
      </c>
      <c r="X20" s="19"/>
      <c r="Y20" s="19"/>
      <c r="Z20" s="4"/>
      <c r="AA20" s="19"/>
      <c r="AB20" s="19"/>
      <c r="AC20" s="4"/>
      <c r="AD20" s="4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6.5" hidden="false" customHeight="true" outlineLevel="0" collapsed="false">
      <c r="A21" s="19" t="n">
        <v>12</v>
      </c>
      <c r="B21" s="19" t="n">
        <f aca="false" t="array" ref="B21:B21">RANK(V21,$V$2:$V$607)</f>
        <v>20</v>
      </c>
      <c r="C21" s="20" t="s">
        <v>66</v>
      </c>
      <c r="D21" s="20" t="s">
        <v>67</v>
      </c>
      <c r="E21" s="20" t="s">
        <v>37</v>
      </c>
      <c r="F21" s="19" t="n">
        <v>1316.09815795669</v>
      </c>
      <c r="G21" s="19" t="n">
        <v>438.699385985562</v>
      </c>
      <c r="H21" s="19" t="n">
        <v>1442.02651118229</v>
      </c>
      <c r="I21" s="19" t="n">
        <v>961.35100745486</v>
      </c>
      <c r="J21" s="21" t="n">
        <v>269.365376797999</v>
      </c>
      <c r="K21" s="19"/>
      <c r="L21" s="19"/>
      <c r="M21" s="19" t="n">
        <v>117.765451416453</v>
      </c>
      <c r="N21" s="19"/>
      <c r="O21" s="19"/>
      <c r="P21" s="19"/>
      <c r="Q21" s="19"/>
      <c r="R21" s="19"/>
      <c r="S21" s="22"/>
      <c r="T21" s="21" t="n">
        <f aca="false" t="array" ref="T21:T21">SUM(J21:S21)</f>
        <v>387.130828214452</v>
      </c>
      <c r="U21" s="19" t="n">
        <f aca="false" t="array" ref="U21:U21">IF(S21="",0,S21)+IF((COUNT(J21:R21)&lt;6),SUM(J21:R21),(MAX(J21:R21)+LARGE(J21:R21,2)+LARGE(J21:R21,3)+LARGE(J21:R21,4)+LARGE(J21:R21,5)))</f>
        <v>387.130828214452</v>
      </c>
      <c r="V21" s="19" t="n">
        <f aca="false">U21+G21+I21</f>
        <v>1787.18122165487</v>
      </c>
      <c r="W21" s="19" t="n">
        <f aca="false" t="array" ref="W21:W21">COUNT(J21:S21)</f>
        <v>2</v>
      </c>
      <c r="X21" s="19"/>
      <c r="Y21" s="19"/>
      <c r="Z21" s="4"/>
      <c r="AA21" s="4"/>
      <c r="AB21" s="0"/>
      <c r="AC21" s="4"/>
      <c r="AD21" s="4"/>
      <c r="AE21" s="0"/>
      <c r="AF21" s="0"/>
      <c r="AG21" s="27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6.5" hidden="false" customHeight="true" outlineLevel="0" collapsed="false">
      <c r="A22" s="19" t="n">
        <v>214</v>
      </c>
      <c r="B22" s="19" t="n">
        <f aca="false" t="array" ref="B22:B22">RANK(V22,$V$2:$V$607)</f>
        <v>21</v>
      </c>
      <c r="C22" s="20" t="s">
        <v>68</v>
      </c>
      <c r="D22" s="20" t="s">
        <v>69</v>
      </c>
      <c r="E22" s="20" t="s">
        <v>37</v>
      </c>
      <c r="F22" s="19" t="n">
        <v>602.733330443487</v>
      </c>
      <c r="G22" s="19" t="n">
        <v>200.911110147829</v>
      </c>
      <c r="H22" s="19" t="n">
        <v>1147.10054273461</v>
      </c>
      <c r="I22" s="19" t="n">
        <v>764.733695156404</v>
      </c>
      <c r="J22" s="21"/>
      <c r="K22" s="19" t="n">
        <v>124.658597001454</v>
      </c>
      <c r="L22" s="19" t="n">
        <v>319.794727016305</v>
      </c>
      <c r="M22" s="19" t="n">
        <v>287.447783647614</v>
      </c>
      <c r="N22" s="19"/>
      <c r="O22" s="19"/>
      <c r="P22" s="19"/>
      <c r="Q22" s="19"/>
      <c r="R22" s="19"/>
      <c r="S22" s="22"/>
      <c r="T22" s="21" t="n">
        <f aca="false" t="array" ref="T22:T22">SUM(J22:S22)</f>
        <v>731.901107665373</v>
      </c>
      <c r="U22" s="19" t="n">
        <f aca="false" t="array" ref="U22:U22">IF(S22="",0,S22)+IF((COUNT(J22:R22)&lt;6),SUM(J22:R22),(MAX(J22:R22)+LARGE(J22:R22,2)+LARGE(J22:R22,3)+LARGE(J22:R22,4)+LARGE(J22:R22,5)))</f>
        <v>731.901107665373</v>
      </c>
      <c r="V22" s="19" t="n">
        <f aca="false">U22+G22+I22</f>
        <v>1697.54591296961</v>
      </c>
      <c r="W22" s="19" t="n">
        <f aca="false" t="array" ref="W22:W22">COUNT(J22:S22)</f>
        <v>3</v>
      </c>
      <c r="X22" s="19"/>
      <c r="Y22" s="19"/>
      <c r="Z22" s="4"/>
      <c r="AA22" s="19"/>
      <c r="AB22" s="19"/>
      <c r="AC22" s="4"/>
      <c r="AD22" s="4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6.5" hidden="false" customHeight="true" outlineLevel="0" collapsed="false">
      <c r="A23" s="19" t="n">
        <v>227</v>
      </c>
      <c r="B23" s="19" t="n">
        <f aca="false" t="array" ref="B23:B23">RANK(V23,$V$2:$V$607)</f>
        <v>22</v>
      </c>
      <c r="C23" s="20" t="s">
        <v>70</v>
      </c>
      <c r="D23" s="20" t="s">
        <v>71</v>
      </c>
      <c r="E23" s="20" t="s">
        <v>32</v>
      </c>
      <c r="F23" s="19" t="n">
        <v>1413.06812508143</v>
      </c>
      <c r="G23" s="19" t="n">
        <v>471.022708360476</v>
      </c>
      <c r="H23" s="19" t="n">
        <v>1359.27099871171</v>
      </c>
      <c r="I23" s="19" t="n">
        <v>906.18066580781</v>
      </c>
      <c r="J23" s="21"/>
      <c r="K23" s="19"/>
      <c r="L23" s="19" t="n">
        <v>250.801820239199</v>
      </c>
      <c r="M23" s="19"/>
      <c r="N23" s="19"/>
      <c r="O23" s="19"/>
      <c r="P23" s="19"/>
      <c r="Q23" s="19"/>
      <c r="R23" s="19"/>
      <c r="S23" s="22"/>
      <c r="T23" s="21" t="n">
        <f aca="false" t="array" ref="T23:T23">SUM(J23:S23)</f>
        <v>250.801820239199</v>
      </c>
      <c r="U23" s="19" t="n">
        <f aca="false" t="array" ref="U23:U23">IF(S23="",0,S23)+IF((COUNT(J23:R23)&lt;6),SUM(J23:R23),(MAX(J23:R23)+LARGE(J23:R23,2)+LARGE(J23:R23,3)+LARGE(J23:R23,4)+LARGE(J23:R23,5)))</f>
        <v>250.801820239199</v>
      </c>
      <c r="V23" s="19" t="n">
        <f aca="false">U23+G23+I23</f>
        <v>1628.00519440749</v>
      </c>
      <c r="W23" s="19" t="n">
        <f aca="false" t="array" ref="W23:W23">COUNT(J23:S23)</f>
        <v>1</v>
      </c>
      <c r="X23" s="19"/>
      <c r="Y23" s="19"/>
      <c r="Z23" s="4"/>
      <c r="AA23" s="19"/>
      <c r="AB23" s="19"/>
      <c r="AC23" s="4"/>
      <c r="AD23" s="4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6.5" hidden="false" customHeight="true" outlineLevel="0" collapsed="false">
      <c r="A24" s="19" t="n">
        <v>260</v>
      </c>
      <c r="B24" s="19" t="n">
        <f aca="false" t="array" ref="B24:B24">RANK(V24,$V$2:$V$607)</f>
        <v>23</v>
      </c>
      <c r="C24" s="20" t="s">
        <v>72</v>
      </c>
      <c r="D24" s="20" t="s">
        <v>73</v>
      </c>
      <c r="E24" s="20" t="s">
        <v>37</v>
      </c>
      <c r="F24" s="19" t="n">
        <v>799.921024874235</v>
      </c>
      <c r="G24" s="19" t="n">
        <v>266.640341624745</v>
      </c>
      <c r="H24" s="19" t="n">
        <v>1240.36548882531</v>
      </c>
      <c r="I24" s="19" t="n">
        <v>826.910325883537</v>
      </c>
      <c r="J24" s="21"/>
      <c r="K24" s="19"/>
      <c r="L24" s="19" t="n">
        <v>304.617101723697</v>
      </c>
      <c r="M24" s="19"/>
      <c r="N24" s="19" t="n">
        <v>166.068016138072</v>
      </c>
      <c r="O24" s="19"/>
      <c r="P24" s="19"/>
      <c r="Q24" s="19"/>
      <c r="R24" s="19"/>
      <c r="S24" s="22"/>
      <c r="T24" s="21" t="n">
        <f aca="false" t="array" ref="T24:T24">SUM(J24:S24)</f>
        <v>470.685117861769</v>
      </c>
      <c r="U24" s="19" t="n">
        <f aca="false" t="array" ref="U24:U24">IF(S24="",0,S24)+IF((COUNT(J24:R24)&lt;6),SUM(J24:R24),(MAX(J24:R24)+LARGE(J24:R24,2)+LARGE(J24:R24,3)+LARGE(J24:R24,4)+LARGE(J24:R24,5)))</f>
        <v>470.685117861769</v>
      </c>
      <c r="V24" s="19" t="n">
        <f aca="false">U24+G24+I24</f>
        <v>1564.23578537005</v>
      </c>
      <c r="W24" s="19" t="n">
        <f aca="false" t="array" ref="W24:W24">COUNT(J24:S24)</f>
        <v>2</v>
      </c>
      <c r="X24" s="19"/>
      <c r="Y24" s="19"/>
      <c r="Z24" s="4"/>
      <c r="AA24" s="19"/>
      <c r="AB24" s="19"/>
      <c r="AC24" s="4"/>
      <c r="AD24" s="4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s="29" customFormat="true" ht="16.5" hidden="false" customHeight="true" outlineLevel="0" collapsed="false">
      <c r="A25" s="19" t="n">
        <v>359</v>
      </c>
      <c r="B25" s="19" t="n">
        <f aca="false" t="array" ref="B25:B25">RANK(V25,$V$2:$V$607)</f>
        <v>24</v>
      </c>
      <c r="C25" s="20" t="s">
        <v>74</v>
      </c>
      <c r="D25" s="20" t="s">
        <v>75</v>
      </c>
      <c r="E25" s="20"/>
      <c r="F25" s="19" t="n">
        <v>1329.52412342287</v>
      </c>
      <c r="G25" s="19" t="n">
        <v>443.174707807623</v>
      </c>
      <c r="H25" s="19" t="n">
        <v>1654.23559636118</v>
      </c>
      <c r="I25" s="19" t="n">
        <v>1102.82373090745</v>
      </c>
      <c r="J25" s="21"/>
      <c r="K25" s="19"/>
      <c r="L25" s="19"/>
      <c r="M25" s="19"/>
      <c r="N25" s="19"/>
      <c r="O25" s="19"/>
      <c r="P25" s="19"/>
      <c r="Q25" s="19"/>
      <c r="R25" s="19"/>
      <c r="S25" s="22"/>
      <c r="T25" s="21" t="n">
        <f aca="false" t="array" ref="T25:T25">SUM(J25:S25)</f>
        <v>0</v>
      </c>
      <c r="U25" s="19" t="n">
        <f aca="false" t="array" ref="U25:U25">IF(S25="",0,S25)+IF((COUNT(J25:R25)&lt;6),SUM(J25:R25),(MAX(J25:R25)+LARGE(J25:R25,2)+LARGE(J25:R25,3)+LARGE(J25:R25,4)+LARGE(J25:R25,5)))</f>
        <v>0</v>
      </c>
      <c r="V25" s="19" t="n">
        <f aca="false">U25+G25+I25</f>
        <v>1545.99843871507</v>
      </c>
      <c r="W25" s="19" t="n">
        <f aca="false" t="array" ref="W25:W25">COUNT(J25:S25)</f>
        <v>0</v>
      </c>
      <c r="X25" s="19"/>
      <c r="Y25" s="19"/>
      <c r="Z25" s="19"/>
      <c r="AA25" s="19"/>
      <c r="AB25" s="19"/>
      <c r="AC25" s="19"/>
      <c r="AD25" s="19"/>
      <c r="AE25" s="28"/>
    </row>
    <row r="26" s="25" customFormat="true" ht="16.5" hidden="false" customHeight="true" outlineLevel="0" collapsed="false">
      <c r="A26" s="19" t="n">
        <v>400</v>
      </c>
      <c r="B26" s="19" t="n">
        <f aca="false" t="array" ref="B26:B26">RANK(V26,$V$2:$V$607)</f>
        <v>25</v>
      </c>
      <c r="C26" s="20" t="s">
        <v>76</v>
      </c>
      <c r="D26" s="20" t="s">
        <v>77</v>
      </c>
      <c r="E26" s="20" t="s">
        <v>78</v>
      </c>
      <c r="F26" s="19" t="n">
        <v>0</v>
      </c>
      <c r="G26" s="19" t="n">
        <v>0</v>
      </c>
      <c r="H26" s="19" t="n">
        <v>668.995656909405</v>
      </c>
      <c r="I26" s="19" t="n">
        <v>445.99710460627</v>
      </c>
      <c r="J26" s="21" t="n">
        <v>256.079315799143</v>
      </c>
      <c r="K26" s="19" t="n">
        <v>128.920784229185</v>
      </c>
      <c r="L26" s="19" t="n">
        <v>256.700864060446</v>
      </c>
      <c r="M26" s="19" t="n">
        <v>109.428906289213</v>
      </c>
      <c r="N26" s="19" t="n">
        <v>288.172660692214</v>
      </c>
      <c r="O26" s="19"/>
      <c r="P26" s="19"/>
      <c r="Q26" s="19"/>
      <c r="R26" s="19"/>
      <c r="S26" s="22"/>
      <c r="T26" s="21" t="n">
        <f aca="false" t="array" ref="T26:T26">SUM(J26:S26)</f>
        <v>1039.3025310702</v>
      </c>
      <c r="U26" s="19" t="n">
        <f aca="false" t="array" ref="U26:U26">IF(S26="",0,S26)+IF((COUNT(J26:R26)&lt;6),SUM(J26:R26),(MAX(J26:R26)+LARGE(J26:R26,2)+LARGE(J26:R26,3)+LARGE(J26:R26,4)+LARGE(J26:R26,5)))</f>
        <v>1039.3025310702</v>
      </c>
      <c r="V26" s="19" t="n">
        <f aca="false">U26+G26+I26</f>
        <v>1485.29963567647</v>
      </c>
      <c r="W26" s="19" t="n">
        <f aca="false" t="array" ref="W26:W26">COUNT(J26:S26)</f>
        <v>5</v>
      </c>
      <c r="X26" s="19"/>
      <c r="Y26" s="19"/>
      <c r="Z26" s="4"/>
      <c r="AA26" s="19"/>
      <c r="AB26" s="19"/>
      <c r="AC26" s="4"/>
      <c r="AD26" s="4"/>
    </row>
    <row r="27" s="25" customFormat="true" ht="16.5" hidden="false" customHeight="true" outlineLevel="0" collapsed="false">
      <c r="A27" s="19" t="n">
        <v>55</v>
      </c>
      <c r="B27" s="19" t="n">
        <f aca="false" t="array" ref="B27:B27">RANK(V27,$V$2:$V$607)</f>
        <v>26</v>
      </c>
      <c r="C27" s="20" t="s">
        <v>79</v>
      </c>
      <c r="D27" s="20" t="s">
        <v>80</v>
      </c>
      <c r="E27" s="20" t="s">
        <v>81</v>
      </c>
      <c r="F27" s="19" t="n">
        <v>348.211470195636</v>
      </c>
      <c r="G27" s="19" t="n">
        <v>116.070490065212</v>
      </c>
      <c r="H27" s="19" t="n">
        <v>1707.59992035009</v>
      </c>
      <c r="I27" s="19" t="n">
        <v>1138.39994690006</v>
      </c>
      <c r="J27" s="21" t="n">
        <v>199.711189405605</v>
      </c>
      <c r="K27" s="19"/>
      <c r="L27" s="19"/>
      <c r="M27" s="19"/>
      <c r="N27" s="19"/>
      <c r="O27" s="19"/>
      <c r="P27" s="19"/>
      <c r="Q27" s="19"/>
      <c r="R27" s="19"/>
      <c r="S27" s="22"/>
      <c r="T27" s="21" t="n">
        <f aca="false" t="array" ref="T27:T27">SUM(J27:S27)</f>
        <v>199.711189405605</v>
      </c>
      <c r="U27" s="19" t="n">
        <f aca="false" t="array" ref="U27:U27">IF(S27="",0,S27)+IF((COUNT(J27:R27)&lt;6),SUM(J27:R27),(MAX(J27:R27)+LARGE(J27:R27,2)+LARGE(J27:R27,3)+LARGE(J27:R27,4)+LARGE(J27:R27,5)))</f>
        <v>199.711189405605</v>
      </c>
      <c r="V27" s="19" t="n">
        <f aca="false">U27+G27+I27</f>
        <v>1454.18162637088</v>
      </c>
      <c r="W27" s="19" t="n">
        <f aca="false" t="array" ref="W27:W27">COUNT(J27:S27)</f>
        <v>1</v>
      </c>
      <c r="X27" s="19"/>
      <c r="Y27" s="19"/>
      <c r="Z27" s="4"/>
      <c r="AA27" s="19"/>
      <c r="AB27" s="19"/>
      <c r="AC27" s="4"/>
      <c r="AD27" s="4"/>
      <c r="AE27" s="27"/>
    </row>
    <row r="28" s="25" customFormat="true" ht="16.5" hidden="false" customHeight="true" outlineLevel="0" collapsed="false">
      <c r="A28" s="19" t="n">
        <v>546</v>
      </c>
      <c r="B28" s="19" t="n">
        <f aca="false" t="array" ref="B28:B28">RANK(V28,$V$2:$V$607)</f>
        <v>27</v>
      </c>
      <c r="C28" s="20" t="s">
        <v>82</v>
      </c>
      <c r="D28" s="20" t="s">
        <v>83</v>
      </c>
      <c r="E28" s="20" t="s">
        <v>84</v>
      </c>
      <c r="F28" s="19" t="n">
        <v>590.532876096993</v>
      </c>
      <c r="G28" s="19" t="n">
        <v>196.844292032331</v>
      </c>
      <c r="H28" s="19" t="n">
        <v>1146.64367862224</v>
      </c>
      <c r="I28" s="19" t="n">
        <v>764.429119081496</v>
      </c>
      <c r="J28" s="21" t="n">
        <v>109.004861697363</v>
      </c>
      <c r="K28" s="19" t="n">
        <v>347.190370018975</v>
      </c>
      <c r="L28" s="19"/>
      <c r="M28" s="19"/>
      <c r="N28" s="19"/>
      <c r="O28" s="19"/>
      <c r="P28" s="19"/>
      <c r="Q28" s="19"/>
      <c r="R28" s="19"/>
      <c r="S28" s="22"/>
      <c r="T28" s="21" t="n">
        <f aca="false" t="array" ref="T28:T28">SUM(J28:S28)</f>
        <v>456.195231716339</v>
      </c>
      <c r="U28" s="19" t="n">
        <f aca="false" t="array" ref="U28:U28">IF(S28="",0,S28)+IF((COUNT(J28:R28)&lt;6),SUM(J28:R28),(MAX(J28:R28)+LARGE(J28:R28,2)+LARGE(J28:R28,3)+LARGE(J28:R28,4)+LARGE(J28:R28,5)))</f>
        <v>456.195231716339</v>
      </c>
      <c r="V28" s="19" t="n">
        <f aca="false">U28+G28+I28</f>
        <v>1417.46864283017</v>
      </c>
      <c r="W28" s="19" t="n">
        <f aca="false" t="array" ref="W28:W28">COUNT(J28:S28)</f>
        <v>2</v>
      </c>
      <c r="X28" s="19"/>
      <c r="Y28" s="19"/>
      <c r="Z28" s="4"/>
      <c r="AA28" s="19"/>
      <c r="AB28" s="19"/>
      <c r="AC28" s="4"/>
      <c r="AD28" s="4"/>
      <c r="AE28" s="0"/>
    </row>
    <row r="29" s="25" customFormat="true" ht="16.5" hidden="false" customHeight="true" outlineLevel="0" collapsed="false">
      <c r="A29" s="19" t="n">
        <v>50</v>
      </c>
      <c r="B29" s="19" t="n">
        <f aca="false" t="array" ref="B29:B29">RANK(V29,$V$2:$V$607)</f>
        <v>28</v>
      </c>
      <c r="C29" s="20" t="s">
        <v>70</v>
      </c>
      <c r="D29" s="20" t="s">
        <v>85</v>
      </c>
      <c r="E29" s="20" t="s">
        <v>86</v>
      </c>
      <c r="F29" s="19" t="n">
        <v>1224.86072422491</v>
      </c>
      <c r="G29" s="19" t="n">
        <v>408.28690807497</v>
      </c>
      <c r="H29" s="19" t="n">
        <v>1307.5801357396</v>
      </c>
      <c r="I29" s="19" t="n">
        <v>871.72009049307</v>
      </c>
      <c r="J29" s="21"/>
      <c r="K29" s="19"/>
      <c r="L29" s="19" t="n">
        <v>77.2460800101821</v>
      </c>
      <c r="M29" s="19"/>
      <c r="N29" s="19"/>
      <c r="O29" s="19"/>
      <c r="P29" s="19"/>
      <c r="Q29" s="19"/>
      <c r="R29" s="19"/>
      <c r="S29" s="22"/>
      <c r="T29" s="21" t="n">
        <f aca="false" t="array" ref="T29:T29">SUM(J29:S29)</f>
        <v>77.2460800101821</v>
      </c>
      <c r="U29" s="19" t="n">
        <f aca="false" t="array" ref="U29:U29">IF(S29="",0,S29)+IF((COUNT(J29:R29)&lt;6),SUM(J29:R29),(MAX(J29:R29)+LARGE(J29:R29,2)+LARGE(J29:R29,3)+LARGE(J29:R29,4)+LARGE(J29:R29,5)))</f>
        <v>77.2460800101821</v>
      </c>
      <c r="V29" s="19" t="n">
        <f aca="false">U29+G29+I29</f>
        <v>1357.25307857822</v>
      </c>
      <c r="W29" s="19" t="n">
        <f aca="false" t="array" ref="W29:W29">COUNT(J29:S29)</f>
        <v>1</v>
      </c>
      <c r="X29" s="19"/>
      <c r="Y29" s="19"/>
      <c r="Z29" s="4"/>
      <c r="AA29" s="19"/>
      <c r="AB29" s="19"/>
      <c r="AC29" s="4"/>
      <c r="AD29" s="4"/>
      <c r="AE29" s="0"/>
    </row>
    <row r="30" s="25" customFormat="true" ht="16.5" hidden="false" customHeight="true" outlineLevel="0" collapsed="false">
      <c r="A30" s="19" t="n">
        <v>258</v>
      </c>
      <c r="B30" s="19" t="n">
        <f aca="false" t="array" ref="B30:B30">RANK(V30,$V$2:$V$607)</f>
        <v>29</v>
      </c>
      <c r="C30" s="20" t="s">
        <v>87</v>
      </c>
      <c r="D30" s="20" t="s">
        <v>88</v>
      </c>
      <c r="E30" s="20" t="s">
        <v>37</v>
      </c>
      <c r="F30" s="19" t="n">
        <v>544.789980572226</v>
      </c>
      <c r="G30" s="19" t="n">
        <v>181.596660190742</v>
      </c>
      <c r="H30" s="19" t="n">
        <v>967.203551255976</v>
      </c>
      <c r="I30" s="19" t="n">
        <v>644.802367503984</v>
      </c>
      <c r="J30" s="21"/>
      <c r="K30" s="19"/>
      <c r="L30" s="19" t="n">
        <v>239.353510313897</v>
      </c>
      <c r="M30" s="19"/>
      <c r="N30" s="19" t="n">
        <v>282.779192835629</v>
      </c>
      <c r="O30" s="19"/>
      <c r="P30" s="19"/>
      <c r="Q30" s="19"/>
      <c r="R30" s="19"/>
      <c r="S30" s="22"/>
      <c r="T30" s="21" t="n">
        <f aca="false" t="array" ref="T30:T30">SUM(J30:S30)</f>
        <v>522.132703149526</v>
      </c>
      <c r="U30" s="19" t="n">
        <f aca="false" t="array" ref="U30:U30">IF(S30="",0,S30)+IF((COUNT(J30:R30)&lt;6),SUM(J30:R30),(MAX(J30:R30)+LARGE(J30:R30,2)+LARGE(J30:R30,3)+LARGE(J30:R30,4)+LARGE(J30:R30,5)))</f>
        <v>522.132703149526</v>
      </c>
      <c r="V30" s="19" t="n">
        <f aca="false">U30+G30+I30</f>
        <v>1348.53173084425</v>
      </c>
      <c r="W30" s="19" t="n">
        <f aca="false" t="array" ref="W30:W30">COUNT(J30:S30)</f>
        <v>2</v>
      </c>
      <c r="X30" s="19"/>
      <c r="Y30" s="19"/>
      <c r="Z30" s="4"/>
      <c r="AA30" s="19"/>
      <c r="AB30" s="19"/>
      <c r="AC30" s="4"/>
      <c r="AD30" s="4"/>
      <c r="AE30" s="0"/>
    </row>
    <row r="31" s="25" customFormat="true" ht="16.5" hidden="false" customHeight="true" outlineLevel="0" collapsed="false">
      <c r="A31" s="19" t="n">
        <v>509</v>
      </c>
      <c r="B31" s="19" t="n">
        <f aca="false" t="array" ref="B31:B31">RANK(V31,$V$2:$V$607)</f>
        <v>30</v>
      </c>
      <c r="C31" s="20" t="s">
        <v>26</v>
      </c>
      <c r="D31" s="20" t="s">
        <v>89</v>
      </c>
      <c r="E31" s="20" t="s">
        <v>25</v>
      </c>
      <c r="F31" s="19" t="n">
        <v>859.117421990926</v>
      </c>
      <c r="G31" s="19" t="n">
        <v>286.372473996975</v>
      </c>
      <c r="H31" s="19" t="n">
        <v>869.571566085489</v>
      </c>
      <c r="I31" s="19" t="n">
        <v>579.714377390326</v>
      </c>
      <c r="J31" s="21" t="n">
        <v>50.4978645515558</v>
      </c>
      <c r="K31" s="19" t="n">
        <v>107.581535304232</v>
      </c>
      <c r="L31" s="19" t="n">
        <v>20.1806520032983</v>
      </c>
      <c r="M31" s="19" t="n">
        <v>22.5395374563382</v>
      </c>
      <c r="N31" s="19" t="n">
        <v>250.706166497708</v>
      </c>
      <c r="O31" s="19"/>
      <c r="P31" s="19"/>
      <c r="Q31" s="19"/>
      <c r="R31" s="19"/>
      <c r="S31" s="22"/>
      <c r="T31" s="21" t="n">
        <f aca="false" t="array" ref="T31:T31">SUM(J31:S31)</f>
        <v>451.505755813132</v>
      </c>
      <c r="U31" s="19" t="n">
        <f aca="false" t="array" ref="U31:U31">IF(S31="",0,S31)+IF((COUNT(J31:R31)&lt;6),SUM(J31:R31),(MAX(J31:R31)+LARGE(J31:R31,2)+LARGE(J31:R31,3)+LARGE(J31:R31,4)+LARGE(J31:R31,5)))</f>
        <v>451.505755813132</v>
      </c>
      <c r="V31" s="19" t="n">
        <f aca="false">U31+G31+I31</f>
        <v>1317.59260720043</v>
      </c>
      <c r="W31" s="19" t="n">
        <f aca="false" t="array" ref="W31:W31">COUNT(J31:S31)</f>
        <v>5</v>
      </c>
      <c r="X31" s="19"/>
      <c r="Y31" s="19"/>
      <c r="Z31" s="4"/>
      <c r="AA31" s="4"/>
      <c r="AB31" s="0"/>
      <c r="AC31" s="4"/>
      <c r="AD31" s="4"/>
      <c r="AE31" s="0"/>
    </row>
    <row r="32" s="25" customFormat="true" ht="16.5" hidden="false" customHeight="true" outlineLevel="0" collapsed="false">
      <c r="A32" s="19" t="n">
        <v>381</v>
      </c>
      <c r="B32" s="19" t="n">
        <f aca="false" t="array" ref="B32:B32">RANK(V32,$V$2:$V$607)</f>
        <v>31</v>
      </c>
      <c r="C32" s="20" t="s">
        <v>90</v>
      </c>
      <c r="D32" s="20" t="s">
        <v>73</v>
      </c>
      <c r="E32" s="20" t="s">
        <v>91</v>
      </c>
      <c r="F32" s="19" t="n">
        <v>715.587054511301</v>
      </c>
      <c r="G32" s="19" t="n">
        <v>238.529018170434</v>
      </c>
      <c r="H32" s="19" t="n">
        <v>591.166735371047</v>
      </c>
      <c r="I32" s="19" t="n">
        <v>394.111156914031</v>
      </c>
      <c r="J32" s="21" t="n">
        <v>60.3556138051551</v>
      </c>
      <c r="K32" s="19" t="n">
        <v>287.163440544856</v>
      </c>
      <c r="L32" s="19" t="n">
        <v>216.293516235305</v>
      </c>
      <c r="M32" s="19"/>
      <c r="N32" s="19" t="n">
        <v>77.2257395863498</v>
      </c>
      <c r="O32" s="19"/>
      <c r="P32" s="19"/>
      <c r="Q32" s="19"/>
      <c r="R32" s="19"/>
      <c r="S32" s="22"/>
      <c r="T32" s="21" t="n">
        <f aca="false" t="array" ref="T32:T32">SUM(J32:S32)</f>
        <v>641.038310171666</v>
      </c>
      <c r="U32" s="19" t="n">
        <f aca="false" t="array" ref="U32:U32">IF(S32="",0,S32)+IF((COUNT(J32:R32)&lt;6),SUM(J32:R32),(MAX(J32:R32)+LARGE(J32:R32,2)+LARGE(J32:R32,3)+LARGE(J32:R32,4)+LARGE(J32:R32,5)))</f>
        <v>641.038310171666</v>
      </c>
      <c r="V32" s="19" t="n">
        <f aca="false">U32+G32+I32</f>
        <v>1273.67848525613</v>
      </c>
      <c r="W32" s="19" t="n">
        <f aca="false" t="array" ref="W32:W32">COUNT(J32:S32)</f>
        <v>4</v>
      </c>
      <c r="X32" s="19"/>
      <c r="Y32" s="19"/>
      <c r="Z32" s="4"/>
      <c r="AA32" s="19"/>
      <c r="AB32" s="19"/>
      <c r="AC32" s="4"/>
      <c r="AD32" s="4"/>
      <c r="AE32" s="0"/>
    </row>
    <row r="33" s="25" customFormat="true" ht="16.5" hidden="false" customHeight="true" outlineLevel="0" collapsed="false">
      <c r="A33" s="19" t="n">
        <v>215</v>
      </c>
      <c r="B33" s="19" t="n">
        <f aca="false" t="array" ref="B33:B33">RANK(V33,$V$2:$V$607)</f>
        <v>32</v>
      </c>
      <c r="C33" s="20" t="s">
        <v>92</v>
      </c>
      <c r="D33" s="20" t="s">
        <v>93</v>
      </c>
      <c r="E33" s="20" t="s">
        <v>32</v>
      </c>
      <c r="F33" s="19" t="n">
        <v>380.980156402737</v>
      </c>
      <c r="G33" s="19" t="n">
        <v>126.993385467579</v>
      </c>
      <c r="H33" s="19" t="n">
        <v>538.825799873948</v>
      </c>
      <c r="I33" s="19" t="n">
        <v>359.217199915965</v>
      </c>
      <c r="J33" s="21" t="n">
        <v>380.885953572705</v>
      </c>
      <c r="K33" s="19" t="n">
        <v>364.876611498258</v>
      </c>
      <c r="L33" s="19"/>
      <c r="M33" s="19"/>
      <c r="N33" s="19"/>
      <c r="O33" s="19"/>
      <c r="P33" s="19"/>
      <c r="Q33" s="19"/>
      <c r="R33" s="19"/>
      <c r="S33" s="22"/>
      <c r="T33" s="21" t="n">
        <f aca="false" t="array" ref="T33:T33">SUM(J33:S33)</f>
        <v>745.762565070963</v>
      </c>
      <c r="U33" s="19" t="n">
        <f aca="false" t="array" ref="U33:U33">IF(S33="",0,S33)+IF((COUNT(J33:R33)&lt;6),SUM(J33:R33),(MAX(J33:R33)+LARGE(J33:R33,2)+LARGE(J33:R33,3)+LARGE(J33:R33,4)+LARGE(J33:R33,5)))</f>
        <v>745.762565070963</v>
      </c>
      <c r="V33" s="19" t="n">
        <f aca="false">U33+G33+I33</f>
        <v>1231.97315045451</v>
      </c>
      <c r="W33" s="19" t="n">
        <f aca="false" t="array" ref="W33:W33">COUNT(J33:S33)</f>
        <v>2</v>
      </c>
      <c r="X33" s="19"/>
      <c r="Y33" s="19"/>
      <c r="Z33" s="4"/>
      <c r="AA33" s="19"/>
      <c r="AB33" s="19"/>
      <c r="AC33" s="4"/>
      <c r="AD33" s="4"/>
      <c r="AE33" s="0"/>
    </row>
    <row r="34" s="25" customFormat="true" ht="16.5" hidden="false" customHeight="true" outlineLevel="0" collapsed="false">
      <c r="A34" s="19" t="n">
        <v>525</v>
      </c>
      <c r="B34" s="19" t="n">
        <f aca="false" t="array" ref="B34:B34">RANK(V34,$V$2:$V$607)</f>
        <v>33</v>
      </c>
      <c r="C34" s="20" t="s">
        <v>94</v>
      </c>
      <c r="D34" s="20" t="s">
        <v>95</v>
      </c>
      <c r="E34" s="20" t="s">
        <v>61</v>
      </c>
      <c r="F34" s="19" t="n">
        <v>299.631161325169</v>
      </c>
      <c r="G34" s="19" t="n">
        <v>99.8770537750563</v>
      </c>
      <c r="H34" s="19" t="n">
        <v>942.421849286738</v>
      </c>
      <c r="I34" s="19" t="n">
        <v>628.281232857825</v>
      </c>
      <c r="J34" s="21"/>
      <c r="K34" s="19" t="n">
        <v>156.070411070411</v>
      </c>
      <c r="L34" s="19" t="n">
        <v>249.659275905119</v>
      </c>
      <c r="M34" s="19" t="n">
        <v>76.3211916262174</v>
      </c>
      <c r="N34" s="19"/>
      <c r="O34" s="19"/>
      <c r="P34" s="19"/>
      <c r="Q34" s="19"/>
      <c r="R34" s="19"/>
      <c r="S34" s="22"/>
      <c r="T34" s="21" t="n">
        <f aca="false" t="array" ref="T34:T34">SUM(J34:S34)</f>
        <v>482.050878601747</v>
      </c>
      <c r="U34" s="19" t="n">
        <f aca="false" t="array" ref="U34:U34">IF(S34="",0,S34)+IF((COUNT(J34:R34)&lt;6),SUM(J34:R34),(MAX(J34:R34)+LARGE(J34:R34,2)+LARGE(J34:R34,3)+LARGE(J34:R34,4)+LARGE(J34:R34,5)))</f>
        <v>482.050878601747</v>
      </c>
      <c r="V34" s="19" t="n">
        <f aca="false">U34+G34+I34</f>
        <v>1210.20916523463</v>
      </c>
      <c r="W34" s="19" t="n">
        <f aca="false" t="array" ref="W34:W34">COUNT(J34:S34)</f>
        <v>3</v>
      </c>
      <c r="X34" s="19"/>
      <c r="Y34" s="19"/>
      <c r="Z34" s="4"/>
      <c r="AA34" s="19"/>
      <c r="AB34" s="19"/>
      <c r="AC34" s="4"/>
      <c r="AD34" s="4"/>
      <c r="AE34" s="0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</row>
    <row r="35" s="25" customFormat="true" ht="16.5" hidden="false" customHeight="true" outlineLevel="0" collapsed="false">
      <c r="A35" s="19" t="n">
        <v>287</v>
      </c>
      <c r="B35" s="19" t="n">
        <f aca="false" t="array" ref="B35:B35">RANK(V35,$V$2:$V$607)</f>
        <v>34</v>
      </c>
      <c r="C35" s="20" t="s">
        <v>26</v>
      </c>
      <c r="D35" s="20" t="s">
        <v>96</v>
      </c>
      <c r="E35" s="20" t="s">
        <v>25</v>
      </c>
      <c r="F35" s="19" t="n">
        <v>865.717525604188</v>
      </c>
      <c r="G35" s="19" t="n">
        <v>288.572508534729</v>
      </c>
      <c r="H35" s="19" t="n">
        <v>629.513827320601</v>
      </c>
      <c r="I35" s="19" t="n">
        <v>419.675884880401</v>
      </c>
      <c r="J35" s="21"/>
      <c r="K35" s="19" t="n">
        <v>214.586912146625</v>
      </c>
      <c r="L35" s="19" t="n">
        <v>66.8436205955942</v>
      </c>
      <c r="M35" s="19" t="n">
        <v>199.324792139702</v>
      </c>
      <c r="N35" s="19"/>
      <c r="O35" s="19"/>
      <c r="P35" s="19"/>
      <c r="Q35" s="19"/>
      <c r="R35" s="19"/>
      <c r="S35" s="22"/>
      <c r="T35" s="21" t="n">
        <f aca="false" t="array" ref="T35:T35">SUM(J35:S35)</f>
        <v>480.755324881921</v>
      </c>
      <c r="U35" s="19" t="n">
        <f aca="false" t="array" ref="U35:U35">IF(S35="",0,S35)+IF((COUNT(J35:R35)&lt;6),SUM(J35:R35),(MAX(J35:R35)+LARGE(J35:R35,2)+LARGE(J35:R35,3)+LARGE(J35:R35,4)+LARGE(J35:R35,5)))</f>
        <v>480.755324881921</v>
      </c>
      <c r="V35" s="19" t="n">
        <f aca="false">U35+G35+I35</f>
        <v>1189.00371829705</v>
      </c>
      <c r="W35" s="19" t="n">
        <f aca="false" t="array" ref="W35:W35">COUNT(J35:S35)</f>
        <v>3</v>
      </c>
      <c r="X35" s="19"/>
      <c r="Y35" s="19"/>
      <c r="Z35" s="19"/>
      <c r="AA35" s="19"/>
      <c r="AB35" s="0"/>
      <c r="AC35" s="19"/>
      <c r="AD35" s="19"/>
      <c r="AE35" s="0"/>
      <c r="AG35" s="27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</row>
    <row r="36" s="25" customFormat="true" ht="16.5" hidden="false" customHeight="true" outlineLevel="0" collapsed="false">
      <c r="A36" s="19" t="n">
        <v>435</v>
      </c>
      <c r="B36" s="19" t="n">
        <f aca="false" t="array" ref="B36:B36">RANK(V36,$V$2:$V$607)</f>
        <v>35</v>
      </c>
      <c r="C36" s="20" t="s">
        <v>97</v>
      </c>
      <c r="D36" s="20" t="s">
        <v>98</v>
      </c>
      <c r="E36" s="20" t="s">
        <v>46</v>
      </c>
      <c r="F36" s="19" t="n">
        <v>1130.42197307811</v>
      </c>
      <c r="G36" s="19" t="n">
        <v>376.807324359371</v>
      </c>
      <c r="H36" s="19" t="n">
        <v>321.75274144303</v>
      </c>
      <c r="I36" s="19" t="n">
        <v>214.501827628687</v>
      </c>
      <c r="J36" s="21" t="n">
        <v>137.879893410853</v>
      </c>
      <c r="K36" s="19" t="n">
        <v>157.104861684008</v>
      </c>
      <c r="L36" s="19" t="n">
        <v>221.656026860168</v>
      </c>
      <c r="M36" s="19"/>
      <c r="N36" s="19"/>
      <c r="O36" s="19"/>
      <c r="P36" s="19"/>
      <c r="Q36" s="19"/>
      <c r="R36" s="19"/>
      <c r="S36" s="22"/>
      <c r="T36" s="21" t="n">
        <f aca="false" t="array" ref="T36:T36">SUM(J36:S36)</f>
        <v>516.640781955029</v>
      </c>
      <c r="U36" s="19" t="n">
        <f aca="false" t="array" ref="U36:U36">IF(S36="",0,S36)+IF((COUNT(J36:R36)&lt;6),SUM(J36:R36),(MAX(J36:R36)+LARGE(J36:R36,2)+LARGE(J36:R36,3)+LARGE(J36:R36,4)+LARGE(J36:R36,5)))</f>
        <v>516.640781955029</v>
      </c>
      <c r="V36" s="19" t="n">
        <f aca="false">U36+G36+I36</f>
        <v>1107.94993394309</v>
      </c>
      <c r="W36" s="19" t="n">
        <f aca="false" t="array" ref="W36:W36">COUNT(J36:S36)</f>
        <v>3</v>
      </c>
      <c r="X36" s="19"/>
      <c r="Y36" s="19"/>
      <c r="Z36" s="4"/>
      <c r="AA36" s="4"/>
      <c r="AB36" s="0"/>
      <c r="AC36" s="4"/>
      <c r="AD36" s="4"/>
      <c r="AE36" s="0"/>
      <c r="AG36" s="27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</row>
    <row r="37" s="25" customFormat="true" ht="16.5" hidden="false" customHeight="true" outlineLevel="0" collapsed="false">
      <c r="A37" s="19" t="n">
        <v>201</v>
      </c>
      <c r="B37" s="19" t="n">
        <f aca="false" t="array" ref="B37:B37">RANK(V37,$V$2:$V$607)</f>
        <v>36</v>
      </c>
      <c r="C37" s="20" t="s">
        <v>99</v>
      </c>
      <c r="D37" s="20" t="s">
        <v>100</v>
      </c>
      <c r="E37" s="20" t="s">
        <v>101</v>
      </c>
      <c r="F37" s="19" t="n">
        <v>0</v>
      </c>
      <c r="G37" s="19" t="n">
        <v>0</v>
      </c>
      <c r="H37" s="19" t="n">
        <v>0</v>
      </c>
      <c r="I37" s="19" t="n">
        <v>0</v>
      </c>
      <c r="J37" s="21" t="n">
        <v>243.67083899578</v>
      </c>
      <c r="K37" s="19" t="n">
        <v>300.301053329424</v>
      </c>
      <c r="L37" s="19" t="n">
        <v>244.698345842949</v>
      </c>
      <c r="M37" s="19" t="n">
        <v>123.744989592626</v>
      </c>
      <c r="N37" s="19" t="n">
        <v>136.213727189561</v>
      </c>
      <c r="O37" s="19"/>
      <c r="P37" s="19"/>
      <c r="Q37" s="19"/>
      <c r="R37" s="19"/>
      <c r="S37" s="22"/>
      <c r="T37" s="21" t="n">
        <f aca="false" t="array" ref="T37:T37">SUM(J37:S37)</f>
        <v>1048.62895495034</v>
      </c>
      <c r="U37" s="19" t="n">
        <f aca="false" t="array" ref="U37:U37">IF(S37="",0,S37)+IF((COUNT(J37:R37)&lt;6),SUM(J37:R37),(MAX(J37:R37)+LARGE(J37:R37,2)+LARGE(J37:R37,3)+LARGE(J37:R37,4)+LARGE(J37:R37,5)))</f>
        <v>1048.62895495034</v>
      </c>
      <c r="V37" s="19" t="n">
        <f aca="false">U37+G37+I37</f>
        <v>1048.62895495034</v>
      </c>
      <c r="W37" s="19" t="n">
        <f aca="false" t="array" ref="W37:W37">COUNT(J37:S37)</f>
        <v>5</v>
      </c>
      <c r="X37" s="19"/>
      <c r="Y37" s="19"/>
      <c r="Z37" s="4"/>
      <c r="AA37" s="19"/>
      <c r="AB37" s="19"/>
      <c r="AC37" s="4"/>
      <c r="AD37" s="4"/>
      <c r="AE37" s="0"/>
      <c r="AG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</row>
    <row r="38" s="25" customFormat="true" ht="16.5" hidden="false" customHeight="true" outlineLevel="0" collapsed="false">
      <c r="A38" s="19" t="n">
        <v>337</v>
      </c>
      <c r="B38" s="19" t="n">
        <f aca="false" t="array" ref="B38:B38">RANK(V38,$V$2:$V$607)</f>
        <v>37</v>
      </c>
      <c r="C38" s="20" t="s">
        <v>62</v>
      </c>
      <c r="D38" s="20" t="s">
        <v>102</v>
      </c>
      <c r="E38" s="20"/>
      <c r="F38" s="19" t="n">
        <v>1001.85274970332</v>
      </c>
      <c r="G38" s="19" t="n">
        <v>333.950916567772</v>
      </c>
      <c r="H38" s="19" t="n">
        <v>1060.7785726123</v>
      </c>
      <c r="I38" s="19" t="n">
        <v>707.185715074864</v>
      </c>
      <c r="J38" s="21"/>
      <c r="K38" s="19"/>
      <c r="L38" s="19"/>
      <c r="M38" s="19"/>
      <c r="N38" s="19"/>
      <c r="O38" s="19"/>
      <c r="P38" s="19"/>
      <c r="Q38" s="19"/>
      <c r="R38" s="19"/>
      <c r="S38" s="22"/>
      <c r="T38" s="21" t="n">
        <f aca="false" t="array" ref="T38:T38">SUM(J38:S38)</f>
        <v>0</v>
      </c>
      <c r="U38" s="19" t="n">
        <f aca="false" t="array" ref="U38:U38">IF(S38="",0,S38)+IF((COUNT(J38:R38)&lt;6),SUM(J38:R38),(MAX(J38:R38)+LARGE(J38:R38,2)+LARGE(J38:R38,3)+LARGE(J38:R38,4)+LARGE(J38:R38,5)))</f>
        <v>0</v>
      </c>
      <c r="V38" s="19" t="n">
        <f aca="false">U38+G38+I38</f>
        <v>1041.13663164264</v>
      </c>
      <c r="W38" s="19" t="n">
        <f aca="false" t="array" ref="W38:W38">COUNT(J38:S38)</f>
        <v>0</v>
      </c>
      <c r="X38" s="19"/>
      <c r="Y38" s="19"/>
      <c r="Z38" s="4"/>
      <c r="AA38" s="19"/>
      <c r="AB38" s="19"/>
      <c r="AC38" s="4"/>
      <c r="AD38" s="4"/>
      <c r="AE38" s="27"/>
      <c r="AG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</row>
    <row r="39" s="25" customFormat="true" ht="16.5" hidden="false" customHeight="true" outlineLevel="0" collapsed="false">
      <c r="A39" s="19" t="n">
        <v>380</v>
      </c>
      <c r="B39" s="19" t="n">
        <f aca="false" t="array" ref="B39:B39">RANK(V39,$V$2:$V$607)</f>
        <v>38</v>
      </c>
      <c r="C39" s="20" t="s">
        <v>103</v>
      </c>
      <c r="D39" s="20" t="s">
        <v>104</v>
      </c>
      <c r="E39" s="20" t="s">
        <v>61</v>
      </c>
      <c r="F39" s="19" t="n">
        <v>1317.73336396951</v>
      </c>
      <c r="G39" s="19" t="n">
        <v>439.244454656502</v>
      </c>
      <c r="H39" s="19" t="n">
        <v>471.084970659855</v>
      </c>
      <c r="I39" s="19" t="n">
        <v>314.05664710657</v>
      </c>
      <c r="J39" s="21"/>
      <c r="K39" s="19" t="n">
        <v>281.161148324717</v>
      </c>
      <c r="L39" s="19"/>
      <c r="M39" s="19"/>
      <c r="N39" s="19"/>
      <c r="O39" s="19"/>
      <c r="P39" s="19"/>
      <c r="Q39" s="19"/>
      <c r="R39" s="19"/>
      <c r="S39" s="22"/>
      <c r="T39" s="21" t="n">
        <f aca="false" t="array" ref="T39:T39">SUM(J39:S39)</f>
        <v>281.161148324717</v>
      </c>
      <c r="U39" s="19" t="n">
        <f aca="false" t="array" ref="U39:U39">IF(S39="",0,S39)+IF((COUNT(J39:R39)&lt;6),SUM(J39:R39),(MAX(J39:R39)+LARGE(J39:R39,2)+LARGE(J39:R39,3)+LARGE(J39:R39,4)+LARGE(J39:R39,5)))</f>
        <v>281.161148324717</v>
      </c>
      <c r="V39" s="19" t="n">
        <f aca="false">U39+G39+I39</f>
        <v>1034.46225008779</v>
      </c>
      <c r="W39" s="19" t="n">
        <f aca="false" t="array" ref="W39:W39">COUNT(J39:S39)</f>
        <v>1</v>
      </c>
      <c r="X39" s="19"/>
      <c r="Y39" s="19"/>
      <c r="Z39" s="4"/>
      <c r="AA39" s="19"/>
      <c r="AB39" s="19"/>
      <c r="AC39" s="4"/>
      <c r="AD39" s="4"/>
      <c r="AE39" s="0"/>
      <c r="AG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</row>
    <row r="40" s="25" customFormat="true" ht="16.5" hidden="false" customHeight="true" outlineLevel="0" collapsed="false">
      <c r="A40" s="19" t="n">
        <v>460</v>
      </c>
      <c r="B40" s="19" t="n">
        <f aca="false" t="array" ref="B40:B40">RANK(V40,$V$2:$V$607)</f>
        <v>39</v>
      </c>
      <c r="C40" s="20" t="s">
        <v>76</v>
      </c>
      <c r="D40" s="20" t="s">
        <v>60</v>
      </c>
      <c r="E40" s="20" t="s">
        <v>91</v>
      </c>
      <c r="F40" s="19" t="n">
        <v>0</v>
      </c>
      <c r="G40" s="19" t="n">
        <v>0</v>
      </c>
      <c r="H40" s="19" t="n">
        <v>309.548712347343</v>
      </c>
      <c r="I40" s="19" t="n">
        <v>206.365808231562</v>
      </c>
      <c r="J40" s="21" t="n">
        <v>299.217085666891</v>
      </c>
      <c r="K40" s="19" t="n">
        <v>236.778787620185</v>
      </c>
      <c r="L40" s="19" t="n">
        <v>78.2746918401326</v>
      </c>
      <c r="M40" s="19" t="n">
        <v>212.887946659705</v>
      </c>
      <c r="N40" s="19"/>
      <c r="O40" s="19"/>
      <c r="P40" s="19"/>
      <c r="Q40" s="19"/>
      <c r="R40" s="19"/>
      <c r="S40" s="22"/>
      <c r="T40" s="21" t="n">
        <f aca="false" t="array" ref="T40:T40">SUM(J40:S40)</f>
        <v>827.158511786914</v>
      </c>
      <c r="U40" s="19" t="n">
        <f aca="false" t="array" ref="U40:U40">IF(S40="",0,S40)+IF((COUNT(J40:R40)&lt;6),SUM(J40:R40),(MAX(J40:R40)+LARGE(J40:R40,2)+LARGE(J40:R40,3)+LARGE(J40:R40,4)+LARGE(J40:R40,5)))</f>
        <v>827.158511786914</v>
      </c>
      <c r="V40" s="19" t="n">
        <f aca="false">U40+G40+I40</f>
        <v>1033.52432001848</v>
      </c>
      <c r="W40" s="19" t="n">
        <f aca="false" t="array" ref="W40:W40">COUNT(J40:S40)</f>
        <v>4</v>
      </c>
      <c r="X40" s="19"/>
      <c r="Y40" s="19"/>
      <c r="Z40" s="4"/>
      <c r="AA40" s="4"/>
      <c r="AB40" s="0"/>
      <c r="AC40" s="4"/>
      <c r="AD40" s="4"/>
      <c r="AE40" s="0"/>
      <c r="AG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</row>
    <row r="41" s="25" customFormat="true" ht="16.5" hidden="false" customHeight="true" outlineLevel="0" collapsed="false">
      <c r="A41" s="19" t="n">
        <v>93</v>
      </c>
      <c r="B41" s="19" t="n">
        <f aca="false" t="array" ref="B41:B41">RANK(V41,$V$2:$V$607)</f>
        <v>40</v>
      </c>
      <c r="C41" s="20" t="s">
        <v>105</v>
      </c>
      <c r="D41" s="20" t="s">
        <v>106</v>
      </c>
      <c r="E41" s="20" t="s">
        <v>32</v>
      </c>
      <c r="F41" s="19" t="n">
        <v>1509.68543353388</v>
      </c>
      <c r="G41" s="19" t="n">
        <v>503.228477844627</v>
      </c>
      <c r="H41" s="19" t="n">
        <v>525.444601246025</v>
      </c>
      <c r="I41" s="19" t="n">
        <v>350.296400830683</v>
      </c>
      <c r="J41" s="21"/>
      <c r="K41" s="19"/>
      <c r="L41" s="19" t="n">
        <v>166.933742404583</v>
      </c>
      <c r="M41" s="19"/>
      <c r="N41" s="19"/>
      <c r="O41" s="19"/>
      <c r="P41" s="19"/>
      <c r="Q41" s="19"/>
      <c r="R41" s="19"/>
      <c r="S41" s="22"/>
      <c r="T41" s="21" t="n">
        <f aca="false" t="array" ref="T41:T41">SUM(J41:S41)</f>
        <v>166.933742404583</v>
      </c>
      <c r="U41" s="19" t="n">
        <f aca="false" t="array" ref="U41:U41">IF(S41="",0,S41)+IF((COUNT(J41:R41)&lt;6),SUM(J41:R41),(MAX(J41:R41)+LARGE(J41:R41,2)+LARGE(J41:R41,3)+LARGE(J41:R41,4)+LARGE(J41:R41,5)))</f>
        <v>166.933742404583</v>
      </c>
      <c r="V41" s="19" t="n">
        <f aca="false">U41+G41+I41</f>
        <v>1020.45862107989</v>
      </c>
      <c r="W41" s="19" t="n">
        <f aca="false" t="array" ref="W41:W41">COUNT(J41:S41)</f>
        <v>1</v>
      </c>
      <c r="X41" s="19"/>
      <c r="Y41" s="19"/>
      <c r="Z41" s="4"/>
      <c r="AA41" s="19"/>
      <c r="AB41" s="19"/>
      <c r="AC41" s="4"/>
      <c r="AD41" s="4"/>
      <c r="AE41" s="0"/>
      <c r="AG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</row>
    <row r="42" s="25" customFormat="true" ht="16.5" hidden="false" customHeight="true" outlineLevel="0" collapsed="false">
      <c r="A42" s="19" t="n">
        <v>135</v>
      </c>
      <c r="B42" s="19" t="n">
        <f aca="false" t="array" ref="B42:B42">RANK(V42,$V$2:$V$607)</f>
        <v>41</v>
      </c>
      <c r="C42" s="20" t="s">
        <v>107</v>
      </c>
      <c r="D42" s="20" t="s">
        <v>108</v>
      </c>
      <c r="E42" s="20" t="s">
        <v>91</v>
      </c>
      <c r="F42" s="19" t="n">
        <v>0</v>
      </c>
      <c r="G42" s="19" t="n">
        <v>0</v>
      </c>
      <c r="H42" s="19" t="n">
        <v>0</v>
      </c>
      <c r="I42" s="19" t="n">
        <v>0</v>
      </c>
      <c r="J42" s="21" t="n">
        <v>250.505591538704</v>
      </c>
      <c r="K42" s="19" t="n">
        <v>201.391002101032</v>
      </c>
      <c r="L42" s="19" t="n">
        <v>140.246081560284</v>
      </c>
      <c r="M42" s="19" t="n">
        <v>318.92433380822</v>
      </c>
      <c r="N42" s="19" t="n">
        <v>105.296208610666</v>
      </c>
      <c r="O42" s="19"/>
      <c r="P42" s="19"/>
      <c r="Q42" s="19"/>
      <c r="R42" s="19"/>
      <c r="S42" s="22"/>
      <c r="T42" s="21" t="n">
        <f aca="false" t="array" ref="T42:T42">SUM(J42:S42)</f>
        <v>1016.36321761891</v>
      </c>
      <c r="U42" s="19" t="n">
        <f aca="false" t="array" ref="U42:U42">IF(S42="",0,S42)+IF((COUNT(J42:R42)&lt;6),SUM(J42:R42),(MAX(J42:R42)+LARGE(J42:R42,2)+LARGE(J42:R42,3)+LARGE(J42:R42,4)+LARGE(J42:R42,5)))</f>
        <v>1016.36321761891</v>
      </c>
      <c r="V42" s="19" t="n">
        <f aca="false">U42+G42+I42</f>
        <v>1016.36321761891</v>
      </c>
      <c r="W42" s="19" t="n">
        <f aca="false" t="array" ref="W42:W42">COUNT(J42:S42)</f>
        <v>5</v>
      </c>
      <c r="X42" s="19"/>
      <c r="Y42" s="19"/>
      <c r="Z42" s="4"/>
      <c r="AA42" s="19"/>
      <c r="AB42" s="19"/>
      <c r="AC42" s="4"/>
      <c r="AD42" s="4"/>
      <c r="AE42" s="0"/>
      <c r="AG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</row>
    <row r="43" s="25" customFormat="true" ht="16.5" hidden="false" customHeight="true" outlineLevel="0" collapsed="false">
      <c r="A43" s="19" t="n">
        <v>393</v>
      </c>
      <c r="B43" s="19" t="n">
        <f aca="false" t="array" ref="B43:B43">RANK(V43,$V$2:$V$607)</f>
        <v>42</v>
      </c>
      <c r="C43" s="20" t="s">
        <v>109</v>
      </c>
      <c r="D43" s="20" t="s">
        <v>110</v>
      </c>
      <c r="E43" s="20" t="s">
        <v>86</v>
      </c>
      <c r="F43" s="19" t="n">
        <v>229.075338365895</v>
      </c>
      <c r="G43" s="19" t="n">
        <v>76.3584461219651</v>
      </c>
      <c r="H43" s="19" t="n">
        <v>512.546085602342</v>
      </c>
      <c r="I43" s="19" t="n">
        <v>341.697390401561</v>
      </c>
      <c r="J43" s="21" t="n">
        <v>108.870119777785</v>
      </c>
      <c r="K43" s="19" t="n">
        <v>3.55684767273038</v>
      </c>
      <c r="L43" s="19" t="n">
        <v>273.424805071282</v>
      </c>
      <c r="M43" s="19" t="n">
        <v>105.953600357</v>
      </c>
      <c r="N43" s="19" t="n">
        <v>99.2707889140487</v>
      </c>
      <c r="O43" s="19"/>
      <c r="P43" s="19"/>
      <c r="Q43" s="19"/>
      <c r="R43" s="19"/>
      <c r="S43" s="22"/>
      <c r="T43" s="21" t="n">
        <f aca="false" t="array" ref="T43:T43">SUM(J43:S43)</f>
        <v>591.076161792846</v>
      </c>
      <c r="U43" s="19" t="n">
        <f aca="false" t="array" ref="U43:U43">IF(S43="",0,S43)+IF((COUNT(J43:R43)&lt;6),SUM(J43:R43),(MAX(J43:R43)+LARGE(J43:R43,2)+LARGE(J43:R43,3)+LARGE(J43:R43,4)+LARGE(J43:R43,5)))</f>
        <v>591.076161792846</v>
      </c>
      <c r="V43" s="19" t="n">
        <f aca="false">U43+G43+I43</f>
        <v>1009.13199831637</v>
      </c>
      <c r="W43" s="19" t="n">
        <f aca="false" t="array" ref="W43:W43">COUNT(J43:S43)</f>
        <v>5</v>
      </c>
      <c r="X43" s="19"/>
      <c r="Y43" s="19"/>
      <c r="Z43" s="4"/>
      <c r="AA43" s="19"/>
      <c r="AB43" s="19"/>
      <c r="AC43" s="4"/>
      <c r="AD43" s="4"/>
      <c r="AE43" s="0"/>
      <c r="AG43" s="0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</row>
    <row r="44" s="25" customFormat="true" ht="16.5" hidden="false" customHeight="true" outlineLevel="0" collapsed="false">
      <c r="A44" s="19" t="n">
        <v>217</v>
      </c>
      <c r="B44" s="19" t="n">
        <f aca="false" t="array" ref="B44:B44">RANK(V44,$V$2:$V$607)</f>
        <v>43</v>
      </c>
      <c r="C44" s="20" t="s">
        <v>111</v>
      </c>
      <c r="D44" s="20" t="s">
        <v>112</v>
      </c>
      <c r="E44" s="20" t="s">
        <v>32</v>
      </c>
      <c r="F44" s="19" t="n">
        <v>165.038650596715</v>
      </c>
      <c r="G44" s="19" t="n">
        <v>55.0128835322384</v>
      </c>
      <c r="H44" s="19" t="n">
        <v>758.66665532589</v>
      </c>
      <c r="I44" s="19" t="n">
        <v>505.77777021726</v>
      </c>
      <c r="J44" s="21" t="n">
        <v>245.850108742932</v>
      </c>
      <c r="K44" s="19" t="n">
        <v>196.493747624477</v>
      </c>
      <c r="L44" s="19"/>
      <c r="M44" s="19"/>
      <c r="N44" s="19"/>
      <c r="O44" s="19"/>
      <c r="P44" s="19"/>
      <c r="Q44" s="19"/>
      <c r="R44" s="19"/>
      <c r="S44" s="22"/>
      <c r="T44" s="21" t="n">
        <f aca="false" t="array" ref="T44:T44">SUM(J44:S44)</f>
        <v>442.343856367409</v>
      </c>
      <c r="U44" s="19" t="n">
        <f aca="false" t="array" ref="U44:U44">IF(S44="",0,S44)+IF((COUNT(J44:R44)&lt;6),SUM(J44:R44),(MAX(J44:R44)+LARGE(J44:R44,2)+LARGE(J44:R44,3)+LARGE(J44:R44,4)+LARGE(J44:R44,5)))</f>
        <v>442.343856367409</v>
      </c>
      <c r="V44" s="19" t="n">
        <f aca="false">U44+G44+I44</f>
        <v>1003.13451011691</v>
      </c>
      <c r="W44" s="19" t="n">
        <f aca="false" t="array" ref="W44:W44">COUNT(J44:S44)</f>
        <v>2</v>
      </c>
      <c r="X44" s="19"/>
      <c r="Y44" s="19"/>
      <c r="Z44" s="4"/>
      <c r="AA44" s="19"/>
      <c r="AB44" s="19"/>
      <c r="AC44" s="4"/>
      <c r="AD44" s="4"/>
      <c r="AE44" s="0"/>
      <c r="AG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</row>
    <row r="45" s="25" customFormat="true" ht="16.5" hidden="false" customHeight="true" outlineLevel="0" collapsed="false">
      <c r="A45" s="19" t="n">
        <v>113</v>
      </c>
      <c r="B45" s="19" t="n">
        <f aca="false" t="array" ref="B45:B45">RANK(V45,$V$2:$V$607)</f>
        <v>44</v>
      </c>
      <c r="C45" s="20" t="s">
        <v>113</v>
      </c>
      <c r="D45" s="20" t="s">
        <v>114</v>
      </c>
      <c r="E45" s="20"/>
      <c r="F45" s="19" t="n">
        <v>497.908552338987</v>
      </c>
      <c r="G45" s="19" t="n">
        <v>165.969517446329</v>
      </c>
      <c r="H45" s="19" t="n">
        <v>832.902198364039</v>
      </c>
      <c r="I45" s="19" t="n">
        <v>555.268132242693</v>
      </c>
      <c r="J45" s="21"/>
      <c r="K45" s="19"/>
      <c r="L45" s="19"/>
      <c r="M45" s="19"/>
      <c r="N45" s="19" t="n">
        <v>276.81833030853</v>
      </c>
      <c r="O45" s="19"/>
      <c r="P45" s="19"/>
      <c r="Q45" s="19"/>
      <c r="R45" s="19"/>
      <c r="S45" s="22"/>
      <c r="T45" s="21" t="n">
        <f aca="false" t="array" ref="T45:T45">SUM(J45:S45)</f>
        <v>276.81833030853</v>
      </c>
      <c r="U45" s="19" t="n">
        <f aca="false" t="array" ref="U45:U45">IF(S45="",0,S45)+IF((COUNT(J45:R45)&lt;6),SUM(J45:R45),(MAX(J45:R45)+LARGE(J45:R45,2)+LARGE(J45:R45,3)+LARGE(J45:R45,4)+LARGE(J45:R45,5)))</f>
        <v>276.81833030853</v>
      </c>
      <c r="V45" s="19" t="n">
        <f aca="false">U45+G45+I45</f>
        <v>998.055979997552</v>
      </c>
      <c r="W45" s="19" t="n">
        <f aca="false" t="array" ref="W45:W45">COUNT(J45:S45)</f>
        <v>1</v>
      </c>
      <c r="X45" s="19"/>
      <c r="Y45" s="19"/>
      <c r="Z45" s="4"/>
      <c r="AA45" s="19"/>
      <c r="AB45" s="19"/>
      <c r="AC45" s="4"/>
      <c r="AD45" s="4"/>
      <c r="AE45" s="0"/>
      <c r="AG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</row>
    <row r="46" s="25" customFormat="true" ht="16.5" hidden="false" customHeight="true" outlineLevel="0" collapsed="false">
      <c r="A46" s="19" t="n">
        <v>238</v>
      </c>
      <c r="B46" s="19" t="n">
        <f aca="false" t="array" ref="B46:B46">RANK(V46,$V$2:$V$607)</f>
        <v>45</v>
      </c>
      <c r="C46" s="20" t="s">
        <v>115</v>
      </c>
      <c r="D46" s="20" t="s">
        <v>116</v>
      </c>
      <c r="E46" s="20" t="s">
        <v>52</v>
      </c>
      <c r="F46" s="19" t="n">
        <v>0</v>
      </c>
      <c r="G46" s="19" t="n">
        <v>0</v>
      </c>
      <c r="H46" s="19" t="n">
        <v>658.968299986822</v>
      </c>
      <c r="I46" s="19" t="n">
        <v>439.312199991214</v>
      </c>
      <c r="J46" s="21" t="n">
        <v>75.520598997917</v>
      </c>
      <c r="K46" s="19"/>
      <c r="L46" s="19" t="n">
        <v>188.726026541764</v>
      </c>
      <c r="M46" s="19" t="n">
        <v>77.3303925764439</v>
      </c>
      <c r="N46" s="19" t="n">
        <v>204.403830175992</v>
      </c>
      <c r="O46" s="19"/>
      <c r="P46" s="19"/>
      <c r="Q46" s="19"/>
      <c r="R46" s="19"/>
      <c r="S46" s="22"/>
      <c r="T46" s="21" t="n">
        <f aca="false" t="array" ref="T46:T46">SUM(J46:S46)</f>
        <v>545.980848292117</v>
      </c>
      <c r="U46" s="19" t="n">
        <f aca="false" t="array" ref="U46:U46">IF(S46="",0,S46)+IF((COUNT(J46:R46)&lt;6),SUM(J46:R46),(MAX(J46:R46)+LARGE(J46:R46,2)+LARGE(J46:R46,3)+LARGE(J46:R46,4)+LARGE(J46:R46,5)))</f>
        <v>545.980848292117</v>
      </c>
      <c r="V46" s="19" t="n">
        <f aca="false">U46+G46+I46</f>
        <v>985.293048283331</v>
      </c>
      <c r="W46" s="19" t="n">
        <f aca="false" t="array" ref="W46:W46">COUNT(J46:S46)</f>
        <v>4</v>
      </c>
      <c r="X46" s="19"/>
      <c r="Y46" s="19"/>
      <c r="Z46" s="19"/>
      <c r="AA46" s="19"/>
      <c r="AB46" s="0"/>
      <c r="AC46" s="19"/>
      <c r="AD46" s="19"/>
      <c r="AE46" s="0"/>
      <c r="AG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</row>
    <row r="47" s="25" customFormat="true" ht="16.5" hidden="false" customHeight="true" outlineLevel="0" collapsed="false">
      <c r="A47" s="19" t="n">
        <v>203</v>
      </c>
      <c r="B47" s="19" t="n">
        <f aca="false" t="array" ref="B47:B47">RANK(V47,$V$2:$V$607)</f>
        <v>46</v>
      </c>
      <c r="C47" s="20" t="s">
        <v>117</v>
      </c>
      <c r="D47" s="20" t="s">
        <v>118</v>
      </c>
      <c r="E47" s="20" t="s">
        <v>119</v>
      </c>
      <c r="F47" s="19" t="n">
        <v>350.812101259001</v>
      </c>
      <c r="G47" s="19" t="n">
        <v>116.937367086334</v>
      </c>
      <c r="H47" s="19" t="n">
        <v>745.593167189349</v>
      </c>
      <c r="I47" s="19" t="n">
        <v>497.062111459566</v>
      </c>
      <c r="J47" s="21"/>
      <c r="K47" s="19"/>
      <c r="L47" s="19" t="n">
        <v>160.065935963096</v>
      </c>
      <c r="M47" s="19" t="n">
        <v>0</v>
      </c>
      <c r="N47" s="19" t="n">
        <v>208.546861526082</v>
      </c>
      <c r="O47" s="19"/>
      <c r="P47" s="19"/>
      <c r="Q47" s="19"/>
      <c r="R47" s="19"/>
      <c r="S47" s="22"/>
      <c r="T47" s="21" t="n">
        <f aca="false" t="array" ref="T47:T47">SUM(J47:S47)</f>
        <v>368.612797489177</v>
      </c>
      <c r="U47" s="19" t="n">
        <f aca="false" t="array" ref="U47:U47">IF(S47="",0,S47)+IF((COUNT(J47:R47)&lt;6),SUM(J47:R47),(MAX(J47:R47)+LARGE(J47:R47,2)+LARGE(J47:R47,3)+LARGE(J47:R47,4)+LARGE(J47:R47,5)))</f>
        <v>368.612797489177</v>
      </c>
      <c r="V47" s="19" t="n">
        <f aca="false">U47+G47+I47</f>
        <v>982.612276035077</v>
      </c>
      <c r="W47" s="19" t="n">
        <f aca="false" t="array" ref="W47:W47">COUNT(J47:S47)</f>
        <v>3</v>
      </c>
      <c r="X47" s="19"/>
      <c r="Y47" s="19"/>
      <c r="Z47" s="4"/>
      <c r="AA47" s="19"/>
      <c r="AB47" s="19"/>
      <c r="AC47" s="4"/>
      <c r="AD47" s="4"/>
      <c r="AE47" s="0"/>
      <c r="AG47" s="0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</row>
    <row r="48" s="25" customFormat="true" ht="16.5" hidden="false" customHeight="true" outlineLevel="0" collapsed="false">
      <c r="A48" s="19" t="n">
        <v>283</v>
      </c>
      <c r="B48" s="19" t="n">
        <f aca="false" t="array" ref="B48:B48">RANK(V48,$V$2:$V$607)</f>
        <v>47</v>
      </c>
      <c r="C48" s="20" t="s">
        <v>120</v>
      </c>
      <c r="D48" s="20" t="s">
        <v>121</v>
      </c>
      <c r="E48" s="20" t="s">
        <v>46</v>
      </c>
      <c r="F48" s="19" t="n">
        <v>548.643630220886</v>
      </c>
      <c r="G48" s="19" t="n">
        <v>182.881210073628</v>
      </c>
      <c r="H48" s="19" t="n">
        <v>582.845786280127</v>
      </c>
      <c r="I48" s="19" t="n">
        <v>388.563857520085</v>
      </c>
      <c r="J48" s="21"/>
      <c r="K48" s="19" t="n">
        <v>202.425802784453</v>
      </c>
      <c r="L48" s="19" t="n">
        <v>203.405012925705</v>
      </c>
      <c r="M48" s="19"/>
      <c r="N48" s="19"/>
      <c r="O48" s="19"/>
      <c r="P48" s="19"/>
      <c r="Q48" s="19"/>
      <c r="R48" s="19"/>
      <c r="S48" s="22"/>
      <c r="T48" s="21" t="n">
        <f aca="false" t="array" ref="T48:T48">SUM(J48:S48)</f>
        <v>405.830815710159</v>
      </c>
      <c r="U48" s="19" t="n">
        <f aca="false" t="array" ref="U48:U48">IF(S48="",0,S48)+IF((COUNT(J48:R48)&lt;6),SUM(J48:R48),(MAX(J48:R48)+LARGE(J48:R48,2)+LARGE(J48:R48,3)+LARGE(J48:R48,4)+LARGE(J48:R48,5)))</f>
        <v>405.830815710159</v>
      </c>
      <c r="V48" s="19" t="n">
        <f aca="false">U48+G48+I48</f>
        <v>977.275883303872</v>
      </c>
      <c r="W48" s="19" t="n">
        <f aca="false" t="array" ref="W48:W48">COUNT(J48:S48)</f>
        <v>2</v>
      </c>
      <c r="X48" s="19"/>
      <c r="Y48" s="19"/>
      <c r="Z48" s="4"/>
      <c r="AA48" s="19"/>
      <c r="AB48" s="19"/>
      <c r="AC48" s="4"/>
      <c r="AD48" s="4"/>
      <c r="AE48" s="0"/>
      <c r="AG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</row>
    <row r="49" s="25" customFormat="true" ht="16.5" hidden="false" customHeight="true" outlineLevel="0" collapsed="false">
      <c r="A49" s="19" t="n">
        <v>5</v>
      </c>
      <c r="B49" s="19" t="n">
        <f aca="false" t="array" ref="B49:B49">RANK(V49,$V$2:$V$607)</f>
        <v>48</v>
      </c>
      <c r="C49" s="20" t="s">
        <v>122</v>
      </c>
      <c r="D49" s="20" t="s">
        <v>123</v>
      </c>
      <c r="E49" s="20" t="s">
        <v>25</v>
      </c>
      <c r="F49" s="19" t="n">
        <v>1008.19883113047</v>
      </c>
      <c r="G49" s="19" t="n">
        <v>336.066277043491</v>
      </c>
      <c r="H49" s="19" t="n">
        <v>454.550210787873</v>
      </c>
      <c r="I49" s="19" t="n">
        <v>303.033473858582</v>
      </c>
      <c r="J49" s="21"/>
      <c r="K49" s="19" t="n">
        <v>324.546914880248</v>
      </c>
      <c r="L49" s="19"/>
      <c r="M49" s="19"/>
      <c r="N49" s="19"/>
      <c r="O49" s="19"/>
      <c r="P49" s="19"/>
      <c r="Q49" s="19"/>
      <c r="R49" s="19"/>
      <c r="S49" s="22"/>
      <c r="T49" s="21" t="n">
        <f aca="false" t="array" ref="T49:T49">SUM(J49:S49)</f>
        <v>324.546914880248</v>
      </c>
      <c r="U49" s="19" t="n">
        <f aca="false" t="array" ref="U49:U49">IF(S49="",0,S49)+IF((COUNT(J49:R49)&lt;6),SUM(J49:R49),(MAX(J49:R49)+LARGE(J49:R49,2)+LARGE(J49:R49,3)+LARGE(J49:R49,4)+LARGE(J49:R49,5)))</f>
        <v>324.546914880248</v>
      </c>
      <c r="V49" s="19" t="n">
        <f aca="false">U49+G49+I49</f>
        <v>963.646665782321</v>
      </c>
      <c r="W49" s="19" t="n">
        <f aca="false" t="array" ref="W49:W49">COUNT(J49:S49)</f>
        <v>1</v>
      </c>
      <c r="X49" s="19"/>
      <c r="Y49" s="19"/>
      <c r="Z49" s="4"/>
      <c r="AA49" s="4"/>
      <c r="AB49" s="0"/>
      <c r="AC49" s="4"/>
      <c r="AD49" s="4"/>
      <c r="AE49" s="0"/>
      <c r="AG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</row>
    <row r="50" s="25" customFormat="true" ht="16.5" hidden="false" customHeight="true" outlineLevel="0" collapsed="false">
      <c r="A50" s="19" t="n">
        <v>538</v>
      </c>
      <c r="B50" s="19" t="n">
        <f aca="false" t="array" ref="B50:B50">RANK(V50,$V$2:$V$607)</f>
        <v>49</v>
      </c>
      <c r="C50" s="20" t="s">
        <v>124</v>
      </c>
      <c r="D50" s="20" t="s">
        <v>125</v>
      </c>
      <c r="E50" s="20" t="s">
        <v>126</v>
      </c>
      <c r="F50" s="19" t="n">
        <v>291.742916938059</v>
      </c>
      <c r="G50" s="19" t="n">
        <v>97.2476389793529</v>
      </c>
      <c r="H50" s="19" t="n">
        <v>773.184379204155</v>
      </c>
      <c r="I50" s="19" t="n">
        <v>515.45625280277</v>
      </c>
      <c r="J50" s="21" t="n">
        <v>335.792962427927</v>
      </c>
      <c r="K50" s="19"/>
      <c r="L50" s="19"/>
      <c r="M50" s="19"/>
      <c r="N50" s="19"/>
      <c r="O50" s="19"/>
      <c r="P50" s="19"/>
      <c r="Q50" s="19"/>
      <c r="R50" s="19"/>
      <c r="S50" s="22"/>
      <c r="T50" s="21" t="n">
        <f aca="false" t="array" ref="T50:T50">SUM(J50:S50)</f>
        <v>335.792962427927</v>
      </c>
      <c r="U50" s="19" t="n">
        <f aca="false" t="array" ref="U50:U50">IF(S50="",0,S50)+IF((COUNT(J50:R50)&lt;6),SUM(J50:R50),(MAX(J50:R50)+LARGE(J50:R50,2)+LARGE(J50:R50,3)+LARGE(J50:R50,4)+LARGE(J50:R50,5)))</f>
        <v>335.792962427927</v>
      </c>
      <c r="V50" s="19" t="n">
        <f aca="false">U50+G50+I50</f>
        <v>948.496854210051</v>
      </c>
      <c r="W50" s="19" t="n">
        <f aca="false" t="array" ref="W50:W50">COUNT(J50:S50)</f>
        <v>1</v>
      </c>
      <c r="X50" s="19"/>
      <c r="Y50" s="19"/>
      <c r="Z50" s="4"/>
      <c r="AA50" s="19"/>
      <c r="AB50" s="19"/>
      <c r="AC50" s="4"/>
      <c r="AD50" s="4"/>
      <c r="AE50" s="0"/>
      <c r="AG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</row>
    <row r="51" s="25" customFormat="true" ht="16.5" hidden="false" customHeight="true" outlineLevel="0" collapsed="false">
      <c r="A51" s="19" t="n">
        <v>209</v>
      </c>
      <c r="B51" s="19" t="n">
        <f aca="false" t="array" ref="B51:B51">RANK(V51,$V$2:$V$607)</f>
        <v>50</v>
      </c>
      <c r="C51" s="20" t="s">
        <v>127</v>
      </c>
      <c r="D51" s="20" t="s">
        <v>128</v>
      </c>
      <c r="E51" s="20" t="s">
        <v>119</v>
      </c>
      <c r="F51" s="19" t="n">
        <v>1170.17711537235</v>
      </c>
      <c r="G51" s="19" t="n">
        <v>390.059038457448</v>
      </c>
      <c r="H51" s="19" t="n">
        <v>361.505561848869</v>
      </c>
      <c r="I51" s="19" t="n">
        <v>241.003707899246</v>
      </c>
      <c r="J51" s="21"/>
      <c r="K51" s="19"/>
      <c r="L51" s="19"/>
      <c r="M51" s="19"/>
      <c r="N51" s="19" t="n">
        <v>293.141116063284</v>
      </c>
      <c r="O51" s="19"/>
      <c r="P51" s="19"/>
      <c r="Q51" s="19"/>
      <c r="R51" s="19"/>
      <c r="S51" s="22"/>
      <c r="T51" s="21" t="n">
        <f aca="false" t="array" ref="T51:T51">SUM(J51:S51)</f>
        <v>293.141116063284</v>
      </c>
      <c r="U51" s="19" t="n">
        <f aca="false" t="array" ref="U51:U51">IF(S51="",0,S51)+IF((COUNT(J51:R51)&lt;6),SUM(J51:R51),(MAX(J51:R51)+LARGE(J51:R51,2)+LARGE(J51:R51,3)+LARGE(J51:R51,4)+LARGE(J51:R51,5)))</f>
        <v>293.141116063284</v>
      </c>
      <c r="V51" s="19" t="n">
        <f aca="false">U51+G51+I51</f>
        <v>924.203862419978</v>
      </c>
      <c r="W51" s="19" t="n">
        <f aca="false" t="array" ref="W51:W51">COUNT(J51:S51)</f>
        <v>1</v>
      </c>
      <c r="X51" s="19"/>
      <c r="Y51" s="19"/>
      <c r="Z51" s="4"/>
      <c r="AA51" s="4"/>
      <c r="AB51" s="0"/>
      <c r="AC51" s="4"/>
      <c r="AD51" s="4"/>
      <c r="AE51" s="0"/>
      <c r="AG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</row>
    <row r="52" s="25" customFormat="true" ht="16.5" hidden="false" customHeight="true" outlineLevel="0" collapsed="false">
      <c r="A52" s="19" t="n">
        <v>199</v>
      </c>
      <c r="B52" s="19" t="n">
        <f aca="false" t="array" ref="B52:B52">RANK(V52,$V$2:$V$607)</f>
        <v>51</v>
      </c>
      <c r="C52" s="20" t="s">
        <v>129</v>
      </c>
      <c r="D52" s="20" t="s">
        <v>130</v>
      </c>
      <c r="E52" s="20"/>
      <c r="F52" s="19" t="n">
        <v>615.074024674704</v>
      </c>
      <c r="G52" s="19" t="n">
        <v>205.024674891568</v>
      </c>
      <c r="H52" s="19" t="n">
        <v>1066.96838949399</v>
      </c>
      <c r="I52" s="19" t="n">
        <v>711.312259662662</v>
      </c>
      <c r="J52" s="21"/>
      <c r="K52" s="19"/>
      <c r="L52" s="19"/>
      <c r="M52" s="19"/>
      <c r="N52" s="19"/>
      <c r="O52" s="19"/>
      <c r="P52" s="19"/>
      <c r="Q52" s="19"/>
      <c r="R52" s="19"/>
      <c r="S52" s="22"/>
      <c r="T52" s="21" t="n">
        <f aca="false" t="array" ref="T52:T52">SUM(J52:S52)</f>
        <v>0</v>
      </c>
      <c r="U52" s="19" t="n">
        <f aca="false" t="array" ref="U52:U52">IF(S52="",0,S52)+IF((COUNT(J52:R52)&lt;6),SUM(J52:R52),(MAX(J52:R52)+LARGE(J52:R52,2)+LARGE(J52:R52,3)+LARGE(J52:R52,4)+LARGE(J52:R52,5)))</f>
        <v>0</v>
      </c>
      <c r="V52" s="19" t="n">
        <f aca="false">U52+G52+I52</f>
        <v>916.33693455423</v>
      </c>
      <c r="W52" s="19" t="n">
        <f aca="false" t="array" ref="W52:W52">COUNT(J52:S52)</f>
        <v>0</v>
      </c>
      <c r="X52" s="19"/>
      <c r="Y52" s="19"/>
      <c r="Z52" s="4"/>
      <c r="AA52" s="4"/>
      <c r="AB52" s="0"/>
      <c r="AC52" s="4"/>
      <c r="AD52" s="4"/>
      <c r="AE52" s="0"/>
      <c r="AG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</row>
    <row r="53" s="25" customFormat="true" ht="16.5" hidden="false" customHeight="true" outlineLevel="0" collapsed="false">
      <c r="A53" s="19" t="n">
        <v>32</v>
      </c>
      <c r="B53" s="19" t="n">
        <f aca="false" t="array" ref="B53:B53">RANK(V53,$V$2:$V$607)</f>
        <v>52</v>
      </c>
      <c r="C53" s="20" t="s">
        <v>131</v>
      </c>
      <c r="D53" s="20" t="s">
        <v>132</v>
      </c>
      <c r="E53" s="20" t="s">
        <v>81</v>
      </c>
      <c r="F53" s="19" t="n">
        <v>229.081832689626</v>
      </c>
      <c r="G53" s="19" t="n">
        <v>76.360610896542</v>
      </c>
      <c r="H53" s="19" t="n">
        <v>995.354882978618</v>
      </c>
      <c r="I53" s="19" t="n">
        <v>663.569921985745</v>
      </c>
      <c r="J53" s="21" t="n">
        <v>164.937796421216</v>
      </c>
      <c r="K53" s="19"/>
      <c r="L53" s="19"/>
      <c r="M53" s="19"/>
      <c r="N53" s="19"/>
      <c r="O53" s="19"/>
      <c r="P53" s="19"/>
      <c r="Q53" s="19"/>
      <c r="R53" s="19"/>
      <c r="S53" s="22"/>
      <c r="T53" s="21" t="n">
        <f aca="false" t="array" ref="T53:T53">SUM(J53:S53)</f>
        <v>164.937796421216</v>
      </c>
      <c r="U53" s="19" t="n">
        <f aca="false" t="array" ref="U53:U53">IF(S53="",0,S53)+IF((COUNT(J53:R53)&lt;6),SUM(J53:R53),(MAX(J53:R53)+LARGE(J53:R53,2)+LARGE(J53:R53,3)+LARGE(J53:R53,4)+LARGE(J53:R53,5)))</f>
        <v>164.937796421216</v>
      </c>
      <c r="V53" s="19" t="n">
        <f aca="false">U53+G53+I53</f>
        <v>904.868329303503</v>
      </c>
      <c r="W53" s="19" t="n">
        <f aca="false" t="array" ref="W53:W53">COUNT(J53:S53)</f>
        <v>1</v>
      </c>
      <c r="X53" s="19"/>
      <c r="Y53" s="19"/>
      <c r="Z53" s="4"/>
      <c r="AA53" s="19"/>
      <c r="AB53" s="19"/>
      <c r="AC53" s="4"/>
      <c r="AD53" s="4"/>
      <c r="AE53" s="0"/>
      <c r="AG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</row>
    <row r="54" s="25" customFormat="true" ht="16.5" hidden="false" customHeight="true" outlineLevel="0" collapsed="false">
      <c r="A54" s="19" t="n">
        <v>294</v>
      </c>
      <c r="B54" s="19" t="n">
        <f aca="false" t="array" ref="B54:B54">RANK(V54,$V$2:$V$607)</f>
        <v>53</v>
      </c>
      <c r="C54" s="20" t="s">
        <v>133</v>
      </c>
      <c r="D54" s="20" t="s">
        <v>134</v>
      </c>
      <c r="E54" s="20" t="s">
        <v>81</v>
      </c>
      <c r="F54" s="19" t="n">
        <v>171.723581181253</v>
      </c>
      <c r="G54" s="19" t="n">
        <v>57.2411937270843</v>
      </c>
      <c r="H54" s="19" t="n">
        <v>701.196012772652</v>
      </c>
      <c r="I54" s="19" t="n">
        <v>467.464008515102</v>
      </c>
      <c r="J54" s="21" t="n">
        <v>337.553374213118</v>
      </c>
      <c r="K54" s="19"/>
      <c r="L54" s="19"/>
      <c r="M54" s="19"/>
      <c r="N54" s="19"/>
      <c r="O54" s="19"/>
      <c r="P54" s="19"/>
      <c r="Q54" s="19"/>
      <c r="R54" s="19"/>
      <c r="S54" s="22"/>
      <c r="T54" s="21" t="n">
        <f aca="false" t="array" ref="T54:T54">SUM(J54:S54)</f>
        <v>337.553374213118</v>
      </c>
      <c r="U54" s="19" t="n">
        <f aca="false" t="array" ref="U54:U54">IF(S54="",0,S54)+IF((COUNT(J54:R54)&lt;6),SUM(J54:R54),(MAX(J54:R54)+LARGE(J54:R54,2)+LARGE(J54:R54,3)+LARGE(J54:R54,4)+LARGE(J54:R54,5)))</f>
        <v>337.553374213118</v>
      </c>
      <c r="V54" s="19" t="n">
        <f aca="false">U54+G54+I54</f>
        <v>862.258576455304</v>
      </c>
      <c r="W54" s="19" t="n">
        <f aca="false" t="array" ref="W54:W54">COUNT(J54:S54)</f>
        <v>1</v>
      </c>
      <c r="X54" s="19"/>
      <c r="Y54" s="19"/>
      <c r="Z54" s="4"/>
      <c r="AA54" s="19"/>
      <c r="AB54" s="19"/>
      <c r="AC54" s="4"/>
      <c r="AD54" s="4"/>
      <c r="AE54" s="27"/>
      <c r="AG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</row>
    <row r="55" s="25" customFormat="true" ht="16.5" hidden="false" customHeight="true" outlineLevel="0" collapsed="false">
      <c r="A55" s="19" t="n">
        <v>545</v>
      </c>
      <c r="B55" s="19" t="n">
        <f aca="false" t="array" ref="B55:B55">RANK(V55,$V$2:$V$607)</f>
        <v>54</v>
      </c>
      <c r="C55" s="20" t="s">
        <v>135</v>
      </c>
      <c r="D55" s="20" t="s">
        <v>136</v>
      </c>
      <c r="E55" s="20" t="s">
        <v>84</v>
      </c>
      <c r="F55" s="19" t="n">
        <v>445.782087595414</v>
      </c>
      <c r="G55" s="19" t="n">
        <v>148.594029198471</v>
      </c>
      <c r="H55" s="19" t="n">
        <v>647.655478442515</v>
      </c>
      <c r="I55" s="19" t="n">
        <v>431.770318961677</v>
      </c>
      <c r="J55" s="21" t="n">
        <v>231.956331746283</v>
      </c>
      <c r="K55" s="19" t="n">
        <v>37.6695430704036</v>
      </c>
      <c r="L55" s="19"/>
      <c r="M55" s="19"/>
      <c r="N55" s="19"/>
      <c r="O55" s="19"/>
      <c r="P55" s="19"/>
      <c r="Q55" s="19"/>
      <c r="R55" s="19"/>
      <c r="S55" s="22"/>
      <c r="T55" s="21" t="n">
        <f aca="false" t="array" ref="T55:T55">SUM(J55:S55)</f>
        <v>269.625874816686</v>
      </c>
      <c r="U55" s="19" t="n">
        <f aca="false" t="array" ref="U55:U55">IF(S55="",0,S55)+IF((COUNT(J55:R55)&lt;6),SUM(J55:R55),(MAX(J55:R55)+LARGE(J55:R55,2)+LARGE(J55:R55,3)+LARGE(J55:R55,4)+LARGE(J55:R55,5)))</f>
        <v>269.625874816686</v>
      </c>
      <c r="V55" s="19" t="n">
        <f aca="false">U55+G55+I55</f>
        <v>849.990222976834</v>
      </c>
      <c r="W55" s="19" t="n">
        <f aca="false" t="array" ref="W55:W55">COUNT(J55:S55)</f>
        <v>2</v>
      </c>
      <c r="X55" s="19"/>
      <c r="Y55" s="19"/>
      <c r="Z55" s="4"/>
      <c r="AA55" s="4"/>
      <c r="AB55" s="0"/>
      <c r="AC55" s="4"/>
      <c r="AD55" s="4"/>
      <c r="AE55" s="0"/>
      <c r="AG55" s="0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</row>
    <row r="56" s="25" customFormat="true" ht="16.5" hidden="false" customHeight="true" outlineLevel="0" collapsed="false">
      <c r="A56" s="19" t="n">
        <v>230</v>
      </c>
      <c r="B56" s="19" t="n">
        <f aca="false" t="array" ref="B56:B56">RANK(V56,$V$2:$V$607)</f>
        <v>55</v>
      </c>
      <c r="C56" s="20" t="s">
        <v>137</v>
      </c>
      <c r="D56" s="20" t="s">
        <v>60</v>
      </c>
      <c r="E56" s="20" t="s">
        <v>25</v>
      </c>
      <c r="F56" s="19" t="n">
        <v>726.713533238813</v>
      </c>
      <c r="G56" s="19" t="n">
        <v>242.237844412938</v>
      </c>
      <c r="H56" s="19" t="n">
        <v>459.258518041651</v>
      </c>
      <c r="I56" s="19" t="n">
        <v>306.172345361101</v>
      </c>
      <c r="J56" s="21" t="n">
        <v>50.4372160443079</v>
      </c>
      <c r="K56" s="19" t="n">
        <v>2.38970588235294</v>
      </c>
      <c r="L56" s="19" t="n">
        <v>127.334979118788</v>
      </c>
      <c r="M56" s="19" t="n">
        <v>37.8496419208748</v>
      </c>
      <c r="N56" s="19" t="n">
        <v>75.1203785862171</v>
      </c>
      <c r="O56" s="19"/>
      <c r="P56" s="19"/>
      <c r="Q56" s="19"/>
      <c r="R56" s="19"/>
      <c r="S56" s="22"/>
      <c r="T56" s="21" t="n">
        <f aca="false" t="array" ref="T56:T56">SUM(J56:S56)</f>
        <v>293.131921552541</v>
      </c>
      <c r="U56" s="19" t="n">
        <f aca="false" t="array" ref="U56:U56">IF(S56="",0,S56)+IF((COUNT(J56:R56)&lt;6),SUM(J56:R56),(MAX(J56:R56)+LARGE(J56:R56,2)+LARGE(J56:R56,3)+LARGE(J56:R56,4)+LARGE(J56:R56,5)))</f>
        <v>293.131921552541</v>
      </c>
      <c r="V56" s="19" t="n">
        <f aca="false">U56+G56+I56</f>
        <v>841.542111326579</v>
      </c>
      <c r="W56" s="19" t="n">
        <f aca="false" t="array" ref="W56:W56">COUNT(J56:S56)</f>
        <v>5</v>
      </c>
      <c r="X56" s="19"/>
      <c r="Y56" s="19"/>
      <c r="Z56" s="4"/>
      <c r="AA56" s="4"/>
      <c r="AB56" s="0"/>
      <c r="AC56" s="4"/>
      <c r="AD56" s="4"/>
      <c r="AE56" s="0"/>
      <c r="AG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</row>
    <row r="57" s="25" customFormat="true" ht="16.5" hidden="false" customHeight="true" outlineLevel="0" collapsed="false">
      <c r="A57" s="19" t="n">
        <v>71</v>
      </c>
      <c r="B57" s="19" t="n">
        <f aca="false" t="array" ref="B57:B57">RANK(V57,$V$2:$V$607)</f>
        <v>56</v>
      </c>
      <c r="C57" s="20" t="s">
        <v>138</v>
      </c>
      <c r="D57" s="20" t="s">
        <v>139</v>
      </c>
      <c r="E57" s="20" t="s">
        <v>46</v>
      </c>
      <c r="F57" s="19" t="n">
        <v>725.969766188718</v>
      </c>
      <c r="G57" s="19" t="n">
        <v>241.989922062906</v>
      </c>
      <c r="H57" s="19" t="n">
        <v>816.333777823273</v>
      </c>
      <c r="I57" s="19" t="n">
        <v>544.222518548848</v>
      </c>
      <c r="J57" s="21" t="n">
        <v>25.1934731934732</v>
      </c>
      <c r="K57" s="19"/>
      <c r="L57" s="19"/>
      <c r="M57" s="19"/>
      <c r="N57" s="19"/>
      <c r="O57" s="19"/>
      <c r="P57" s="19"/>
      <c r="Q57" s="19"/>
      <c r="R57" s="19"/>
      <c r="S57" s="22"/>
      <c r="T57" s="21" t="n">
        <f aca="false" t="array" ref="T57:T57">SUM(J57:S57)</f>
        <v>25.1934731934732</v>
      </c>
      <c r="U57" s="19" t="n">
        <f aca="false" t="array" ref="U57:U57">IF(S57="",0,S57)+IF((COUNT(J57:R57)&lt;6),SUM(J57:R57),(MAX(J57:R57)+LARGE(J57:R57,2)+LARGE(J57:R57,3)+LARGE(J57:R57,4)+LARGE(J57:R57,5)))</f>
        <v>25.1934731934732</v>
      </c>
      <c r="V57" s="19" t="n">
        <f aca="false">U57+G57+I57</f>
        <v>811.405913805227</v>
      </c>
      <c r="W57" s="19" t="n">
        <f aca="false" t="array" ref="W57:W57">COUNT(J57:S57)</f>
        <v>1</v>
      </c>
      <c r="X57" s="19"/>
      <c r="Y57" s="19"/>
      <c r="Z57" s="4"/>
      <c r="AA57" s="19"/>
      <c r="AB57" s="19"/>
      <c r="AC57" s="4"/>
      <c r="AD57" s="4"/>
      <c r="AE57" s="0"/>
      <c r="AG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</row>
    <row r="58" s="25" customFormat="true" ht="16.5" hidden="false" customHeight="true" outlineLevel="0" collapsed="false">
      <c r="A58" s="19" t="n">
        <v>440</v>
      </c>
      <c r="B58" s="19" t="n">
        <f aca="false" t="array" ref="B58:B58">RANK(V58,$V$2:$V$607)</f>
        <v>57</v>
      </c>
      <c r="C58" s="20" t="s">
        <v>140</v>
      </c>
      <c r="D58" s="20" t="s">
        <v>141</v>
      </c>
      <c r="E58" s="20" t="s">
        <v>25</v>
      </c>
      <c r="F58" s="19" t="n">
        <v>336.122740842424</v>
      </c>
      <c r="G58" s="19" t="n">
        <v>112.040913614141</v>
      </c>
      <c r="H58" s="19" t="n">
        <v>605.424033855185</v>
      </c>
      <c r="I58" s="19" t="n">
        <v>403.616022570123</v>
      </c>
      <c r="J58" s="21"/>
      <c r="K58" s="19"/>
      <c r="L58" s="19" t="n">
        <v>290.978683945436</v>
      </c>
      <c r="M58" s="19"/>
      <c r="N58" s="19"/>
      <c r="O58" s="19"/>
      <c r="P58" s="19"/>
      <c r="Q58" s="19"/>
      <c r="R58" s="19"/>
      <c r="S58" s="22"/>
      <c r="T58" s="21" t="n">
        <f aca="false" t="array" ref="T58:T58">SUM(J58:S58)</f>
        <v>290.978683945436</v>
      </c>
      <c r="U58" s="19" t="n">
        <f aca="false" t="array" ref="U58:U58">IF(S58="",0,S58)+IF((COUNT(J58:R58)&lt;6),SUM(J58:R58),(MAX(J58:R58)+LARGE(J58:R58,2)+LARGE(J58:R58,3)+LARGE(J58:R58,4)+LARGE(J58:R58,5)))</f>
        <v>290.978683945436</v>
      </c>
      <c r="V58" s="19" t="n">
        <f aca="false">U58+G58+I58</f>
        <v>806.635620129701</v>
      </c>
      <c r="W58" s="19" t="n">
        <f aca="false" t="array" ref="W58:W58">COUNT(J58:S58)</f>
        <v>1</v>
      </c>
      <c r="X58" s="19"/>
      <c r="Y58" s="19"/>
      <c r="Z58" s="4"/>
      <c r="AA58" s="4"/>
      <c r="AB58" s="0"/>
      <c r="AC58" s="4"/>
      <c r="AD58" s="4"/>
      <c r="AE58" s="0"/>
      <c r="AG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</row>
    <row r="59" s="25" customFormat="true" ht="16.5" hidden="false" customHeight="true" outlineLevel="0" collapsed="false">
      <c r="A59" s="19" t="n">
        <v>48</v>
      </c>
      <c r="B59" s="19" t="n">
        <f aca="false" t="array" ref="B59:B59">RANK(V59,$V$2:$V$607)</f>
        <v>58</v>
      </c>
      <c r="C59" s="20" t="s">
        <v>142</v>
      </c>
      <c r="D59" s="20" t="s">
        <v>100</v>
      </c>
      <c r="E59" s="20" t="s">
        <v>25</v>
      </c>
      <c r="F59" s="19" t="n">
        <v>0</v>
      </c>
      <c r="G59" s="19" t="n">
        <v>0</v>
      </c>
      <c r="H59" s="19" t="n">
        <v>1022.70013845108</v>
      </c>
      <c r="I59" s="19" t="n">
        <v>681.800092300722</v>
      </c>
      <c r="J59" s="21"/>
      <c r="K59" s="19"/>
      <c r="L59" s="19" t="n">
        <v>121.623785832741</v>
      </c>
      <c r="M59" s="19"/>
      <c r="N59" s="19"/>
      <c r="O59" s="19"/>
      <c r="P59" s="19"/>
      <c r="Q59" s="19"/>
      <c r="R59" s="19"/>
      <c r="S59" s="22"/>
      <c r="T59" s="21" t="n">
        <f aca="false" t="array" ref="T59:T59">SUM(J59:S59)</f>
        <v>121.623785832741</v>
      </c>
      <c r="U59" s="19" t="n">
        <f aca="false" t="array" ref="U59:U59">IF(S59="",0,S59)+IF((COUNT(J59:R59)&lt;6),SUM(J59:R59),(MAX(J59:R59)+LARGE(J59:R59,2)+LARGE(J59:R59,3)+LARGE(J59:R59,4)+LARGE(J59:R59,5)))</f>
        <v>121.623785832741</v>
      </c>
      <c r="V59" s="19" t="n">
        <f aca="false">U59+G59+I59</f>
        <v>803.423878133463</v>
      </c>
      <c r="W59" s="19" t="n">
        <f aca="false" t="array" ref="W59:W59">COUNT(J59:S59)</f>
        <v>1</v>
      </c>
      <c r="X59" s="19"/>
      <c r="Y59" s="19"/>
      <c r="Z59" s="4"/>
      <c r="AA59" s="4"/>
      <c r="AB59" s="0"/>
      <c r="AC59" s="4"/>
      <c r="AD59" s="4"/>
      <c r="AE59" s="0"/>
      <c r="AG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</row>
    <row r="60" s="25" customFormat="true" ht="16.5" hidden="false" customHeight="true" outlineLevel="0" collapsed="false">
      <c r="A60" s="19" t="n">
        <v>307</v>
      </c>
      <c r="B60" s="19" t="n">
        <f aca="false" t="array" ref="B60:B60">RANK(V60,$V$2:$V$607)</f>
        <v>59</v>
      </c>
      <c r="C60" s="20" t="s">
        <v>143</v>
      </c>
      <c r="D60" s="20" t="s">
        <v>144</v>
      </c>
      <c r="E60" s="20" t="s">
        <v>81</v>
      </c>
      <c r="F60" s="19" t="n">
        <v>372.476786184247</v>
      </c>
      <c r="G60" s="19" t="n">
        <v>124.158928728082</v>
      </c>
      <c r="H60" s="19" t="n">
        <v>783.983351083709</v>
      </c>
      <c r="I60" s="19" t="n">
        <v>522.655567389139</v>
      </c>
      <c r="J60" s="21" t="n">
        <v>154.700026446476</v>
      </c>
      <c r="K60" s="19"/>
      <c r="L60" s="19"/>
      <c r="M60" s="19"/>
      <c r="N60" s="19"/>
      <c r="O60" s="19"/>
      <c r="P60" s="19"/>
      <c r="Q60" s="19"/>
      <c r="R60" s="19"/>
      <c r="S60" s="22"/>
      <c r="T60" s="21" t="n">
        <f aca="false" t="array" ref="T60:T60">SUM(J60:S60)</f>
        <v>154.700026446476</v>
      </c>
      <c r="U60" s="19" t="n">
        <f aca="false" t="array" ref="U60:U60">IF(S60="",0,S60)+IF((COUNT(J60:R60)&lt;6),SUM(J60:R60),(MAX(J60:R60)+LARGE(J60:R60,2)+LARGE(J60:R60,3)+LARGE(J60:R60,4)+LARGE(J60:R60,5)))</f>
        <v>154.700026446476</v>
      </c>
      <c r="V60" s="19" t="n">
        <f aca="false">U60+G60+I60</f>
        <v>801.514522563698</v>
      </c>
      <c r="W60" s="19" t="n">
        <f aca="false" t="array" ref="W60:W60">COUNT(J60:S60)</f>
        <v>1</v>
      </c>
      <c r="X60" s="19"/>
      <c r="Y60" s="19"/>
      <c r="Z60" s="4"/>
      <c r="AA60" s="19"/>
      <c r="AB60" s="19"/>
      <c r="AC60" s="4"/>
      <c r="AD60" s="4"/>
      <c r="AE60" s="0"/>
      <c r="AG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</row>
    <row r="61" s="25" customFormat="true" ht="16.5" hidden="false" customHeight="true" outlineLevel="0" collapsed="false">
      <c r="A61" s="19" t="n">
        <v>255</v>
      </c>
      <c r="B61" s="19" t="n">
        <f aca="false" t="array" ref="B61:B61">RANK(V61,$V$2:$V$607)</f>
        <v>60</v>
      </c>
      <c r="C61" s="20" t="s">
        <v>145</v>
      </c>
      <c r="D61" s="20" t="s">
        <v>146</v>
      </c>
      <c r="E61" s="20" t="s">
        <v>52</v>
      </c>
      <c r="F61" s="19" t="n">
        <v>837.46260899126</v>
      </c>
      <c r="G61" s="19" t="n">
        <v>279.154202997087</v>
      </c>
      <c r="H61" s="19" t="n">
        <v>0</v>
      </c>
      <c r="I61" s="19" t="n">
        <v>0</v>
      </c>
      <c r="J61" s="21"/>
      <c r="K61" s="19"/>
      <c r="L61" s="19" t="n">
        <v>297.211327211842</v>
      </c>
      <c r="M61" s="19" t="n">
        <v>206.029080223746</v>
      </c>
      <c r="N61" s="19"/>
      <c r="O61" s="19"/>
      <c r="P61" s="19"/>
      <c r="Q61" s="19"/>
      <c r="R61" s="19"/>
      <c r="S61" s="22"/>
      <c r="T61" s="21" t="n">
        <f aca="false" t="array" ref="T61:T61">SUM(J61:S61)</f>
        <v>503.240407435588</v>
      </c>
      <c r="U61" s="19" t="n">
        <f aca="false" t="array" ref="U61:U61">IF(S61="",0,S61)+IF((COUNT(J61:R61)&lt;6),SUM(J61:R61),(MAX(J61:R61)+LARGE(J61:R61,2)+LARGE(J61:R61,3)+LARGE(J61:R61,4)+LARGE(J61:R61,5)))</f>
        <v>503.240407435588</v>
      </c>
      <c r="V61" s="19" t="n">
        <f aca="false">U61+G61+I61</f>
        <v>782.394610432675</v>
      </c>
      <c r="W61" s="19" t="n">
        <f aca="false" t="array" ref="W61:W61">COUNT(J61:S61)</f>
        <v>2</v>
      </c>
      <c r="X61" s="19"/>
      <c r="Y61" s="19"/>
      <c r="Z61" s="4"/>
      <c r="AA61" s="19"/>
      <c r="AB61" s="19"/>
      <c r="AC61" s="4"/>
      <c r="AD61" s="4"/>
      <c r="AE61" s="0"/>
      <c r="AG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</row>
    <row r="62" s="25" customFormat="true" ht="16.5" hidden="false" customHeight="true" outlineLevel="0" collapsed="false">
      <c r="A62" s="19" t="n">
        <v>583</v>
      </c>
      <c r="B62" s="19" t="n">
        <f aca="false" t="array" ref="B62:B62">RANK(V62,$V$2:$V$607)</f>
        <v>61</v>
      </c>
      <c r="C62" s="20" t="s">
        <v>147</v>
      </c>
      <c r="D62" s="20" t="s">
        <v>148</v>
      </c>
      <c r="E62" s="20" t="s">
        <v>149</v>
      </c>
      <c r="F62" s="19" t="n">
        <v>670.267121618779</v>
      </c>
      <c r="G62" s="19" t="n">
        <v>223.422373872926</v>
      </c>
      <c r="H62" s="19" t="n">
        <v>439.050776945599</v>
      </c>
      <c r="I62" s="19" t="n">
        <v>292.700517963733</v>
      </c>
      <c r="J62" s="21" t="n">
        <v>260.410990237743</v>
      </c>
      <c r="K62" s="19"/>
      <c r="L62" s="19"/>
      <c r="M62" s="19"/>
      <c r="N62" s="19"/>
      <c r="O62" s="19"/>
      <c r="P62" s="19"/>
      <c r="Q62" s="19"/>
      <c r="R62" s="19"/>
      <c r="S62" s="22"/>
      <c r="T62" s="21" t="n">
        <f aca="false" t="array" ref="T62:T62">SUM(J62:S62)</f>
        <v>260.410990237743</v>
      </c>
      <c r="U62" s="19" t="n">
        <f aca="false" t="array" ref="U62:U62">IF(S62="",0,S62)+IF((COUNT(J62:R62)&lt;6),SUM(J62:R62),(MAX(J62:R62)+LARGE(J62:R62,2)+LARGE(J62:R62,3)+LARGE(J62:R62,4)+LARGE(J62:R62,5)))</f>
        <v>260.410990237743</v>
      </c>
      <c r="V62" s="19" t="n">
        <f aca="false">U62+G62+I62</f>
        <v>776.533882074402</v>
      </c>
      <c r="W62" s="19" t="n">
        <f aca="false" t="array" ref="W62:W62">COUNT(J62:S62)</f>
        <v>1</v>
      </c>
      <c r="X62" s="19"/>
      <c r="Y62" s="19"/>
      <c r="Z62" s="4"/>
      <c r="AA62" s="19"/>
      <c r="AB62" s="19"/>
      <c r="AC62" s="4"/>
      <c r="AD62" s="4"/>
      <c r="AE62" s="0"/>
      <c r="AG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</row>
    <row r="63" s="25" customFormat="true" ht="16.5" hidden="false" customHeight="true" outlineLevel="0" collapsed="false">
      <c r="A63" s="19" t="n">
        <v>421</v>
      </c>
      <c r="B63" s="19" t="n">
        <f aca="false" t="array" ref="B63:B63">RANK(V63,$V$2:$V$607)</f>
        <v>62</v>
      </c>
      <c r="C63" s="20" t="s">
        <v>150</v>
      </c>
      <c r="D63" s="20" t="s">
        <v>24</v>
      </c>
      <c r="E63" s="20" t="s">
        <v>151</v>
      </c>
      <c r="F63" s="19" t="n">
        <v>0</v>
      </c>
      <c r="G63" s="19" t="n">
        <v>0</v>
      </c>
      <c r="H63" s="19" t="n">
        <v>185.355293958105</v>
      </c>
      <c r="I63" s="19" t="n">
        <v>123.57019597207</v>
      </c>
      <c r="J63" s="21" t="n">
        <v>209.099902404401</v>
      </c>
      <c r="K63" s="19" t="n">
        <v>203.450595763311</v>
      </c>
      <c r="L63" s="19" t="n">
        <v>79.2771639907569</v>
      </c>
      <c r="M63" s="19" t="n">
        <v>0</v>
      </c>
      <c r="N63" s="19" t="n">
        <v>157.051278431713</v>
      </c>
      <c r="O63" s="19"/>
      <c r="P63" s="19"/>
      <c r="Q63" s="19"/>
      <c r="R63" s="19"/>
      <c r="S63" s="22"/>
      <c r="T63" s="21" t="n">
        <f aca="false" t="array" ref="T63:T63">SUM(J63:S63)</f>
        <v>648.878940590181</v>
      </c>
      <c r="U63" s="19" t="n">
        <f aca="false" t="array" ref="U63:U63">IF(S63="",0,S63)+IF((COUNT(J63:R63)&lt;6),SUM(J63:R63),(MAX(J63:R63)+LARGE(J63:R63,2)+LARGE(J63:R63,3)+LARGE(J63:R63,4)+LARGE(J63:R63,5)))</f>
        <v>648.878940590181</v>
      </c>
      <c r="V63" s="19" t="n">
        <f aca="false">U63+G63+I63</f>
        <v>772.449136562251</v>
      </c>
      <c r="W63" s="19" t="n">
        <f aca="false" t="array" ref="W63:W63">COUNT(J63:S63)</f>
        <v>5</v>
      </c>
      <c r="X63" s="19"/>
      <c r="Y63" s="19"/>
      <c r="Z63" s="4"/>
      <c r="AA63" s="19"/>
      <c r="AB63" s="19"/>
      <c r="AC63" s="4"/>
      <c r="AD63" s="4"/>
      <c r="AE63" s="0"/>
      <c r="AG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</row>
    <row r="64" s="25" customFormat="true" ht="16.5" hidden="false" customHeight="true" outlineLevel="0" collapsed="false">
      <c r="A64" s="19" t="n">
        <v>536</v>
      </c>
      <c r="B64" s="19" t="n">
        <f aca="false" t="array" ref="B64:B64">RANK(V64,$V$2:$V$607)</f>
        <v>63</v>
      </c>
      <c r="C64" s="20" t="s">
        <v>152</v>
      </c>
      <c r="D64" s="20" t="s">
        <v>153</v>
      </c>
      <c r="E64" s="20" t="s">
        <v>25</v>
      </c>
      <c r="F64" s="19" t="n">
        <v>1110.42688904559</v>
      </c>
      <c r="G64" s="19" t="n">
        <v>370.14229634853</v>
      </c>
      <c r="H64" s="19" t="n">
        <v>485.2797170982</v>
      </c>
      <c r="I64" s="19" t="n">
        <v>323.5198113988</v>
      </c>
      <c r="J64" s="21"/>
      <c r="K64" s="19" t="n">
        <v>67.524082532501</v>
      </c>
      <c r="L64" s="19"/>
      <c r="M64" s="19"/>
      <c r="N64" s="19"/>
      <c r="O64" s="19"/>
      <c r="P64" s="19"/>
      <c r="Q64" s="19"/>
      <c r="R64" s="19"/>
      <c r="S64" s="22"/>
      <c r="T64" s="21" t="n">
        <f aca="false" t="array" ref="T64:T64">SUM(J64:S64)</f>
        <v>67.524082532501</v>
      </c>
      <c r="U64" s="19" t="n">
        <f aca="false" t="array" ref="U64:U64">IF(S64="",0,S64)+IF((COUNT(J64:R64)&lt;6),SUM(J64:R64),(MAX(J64:R64)+LARGE(J64:R64,2)+LARGE(J64:R64,3)+LARGE(J64:R64,4)+LARGE(J64:R64,5)))</f>
        <v>67.524082532501</v>
      </c>
      <c r="V64" s="19" t="n">
        <f aca="false">U64+G64+I64</f>
        <v>761.186190279831</v>
      </c>
      <c r="W64" s="19" t="n">
        <f aca="false" t="array" ref="W64:W64">COUNT(J64:S64)</f>
        <v>1</v>
      </c>
      <c r="X64" s="19"/>
      <c r="Y64" s="19"/>
      <c r="Z64" s="4"/>
      <c r="AA64" s="19"/>
      <c r="AB64" s="19"/>
      <c r="AC64" s="4"/>
      <c r="AD64" s="4"/>
      <c r="AE64" s="0"/>
      <c r="AG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</row>
    <row r="65" s="25" customFormat="true" ht="16.5" hidden="false" customHeight="true" outlineLevel="0" collapsed="false">
      <c r="A65" s="19" t="n">
        <v>515</v>
      </c>
      <c r="B65" s="19" t="n">
        <f aca="false" t="array" ref="B65:B65">RANK(V65,$V$2:$V$607)</f>
        <v>64</v>
      </c>
      <c r="C65" s="20" t="s">
        <v>154</v>
      </c>
      <c r="D65" s="20" t="s">
        <v>155</v>
      </c>
      <c r="E65" s="20" t="s">
        <v>37</v>
      </c>
      <c r="F65" s="19" t="n">
        <v>543.281235119607</v>
      </c>
      <c r="G65" s="19" t="n">
        <v>181.093745039869</v>
      </c>
      <c r="H65" s="19" t="n">
        <v>638.304319365906</v>
      </c>
      <c r="I65" s="19" t="n">
        <v>425.536212910604</v>
      </c>
      <c r="J65" s="21"/>
      <c r="K65" s="19" t="n">
        <v>76.2878342749529</v>
      </c>
      <c r="L65" s="19" t="n">
        <v>60.8347989602345</v>
      </c>
      <c r="M65" s="19"/>
      <c r="N65" s="19"/>
      <c r="O65" s="19"/>
      <c r="P65" s="19"/>
      <c r="Q65" s="19"/>
      <c r="R65" s="19"/>
      <c r="S65" s="22"/>
      <c r="T65" s="21" t="n">
        <f aca="false" t="array" ref="T65:T65">SUM(J65:S65)</f>
        <v>137.122633235187</v>
      </c>
      <c r="U65" s="19" t="n">
        <f aca="false" t="array" ref="U65:U65">IF(S65="",0,S65)+IF((COUNT(J65:R65)&lt;6),SUM(J65:R65),(MAX(J65:R65)+LARGE(J65:R65,2)+LARGE(J65:R65,3)+LARGE(J65:R65,4)+LARGE(J65:R65,5)))</f>
        <v>137.122633235187</v>
      </c>
      <c r="V65" s="19" t="n">
        <f aca="false">U65+G65+I65</f>
        <v>743.752591185661</v>
      </c>
      <c r="W65" s="19" t="n">
        <f aca="false" t="array" ref="W65:W65">COUNT(J65:S65)</f>
        <v>2</v>
      </c>
      <c r="X65" s="19"/>
      <c r="Y65" s="19"/>
      <c r="Z65" s="4"/>
      <c r="AA65" s="19"/>
      <c r="AB65" s="19"/>
      <c r="AC65" s="4"/>
      <c r="AD65" s="4"/>
      <c r="AE65" s="27"/>
      <c r="AG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</row>
    <row r="66" s="25" customFormat="true" ht="16.5" hidden="false" customHeight="true" outlineLevel="0" collapsed="false">
      <c r="A66" s="19" t="n">
        <v>181</v>
      </c>
      <c r="B66" s="19" t="n">
        <f aca="false" t="array" ref="B66:B66">RANK(V66,$V$2:$V$607)</f>
        <v>65</v>
      </c>
      <c r="C66" s="20" t="s">
        <v>156</v>
      </c>
      <c r="D66" s="20" t="s">
        <v>157</v>
      </c>
      <c r="E66" s="20" t="s">
        <v>46</v>
      </c>
      <c r="F66" s="19" t="n">
        <v>329.771844490934</v>
      </c>
      <c r="G66" s="19" t="n">
        <v>109.923948163645</v>
      </c>
      <c r="H66" s="19" t="n">
        <v>0</v>
      </c>
      <c r="I66" s="19" t="n">
        <v>0</v>
      </c>
      <c r="J66" s="21" t="n">
        <v>158.045977011494</v>
      </c>
      <c r="K66" s="19" t="n">
        <v>327.453811070217</v>
      </c>
      <c r="L66" s="19" t="n">
        <v>120.590191897655</v>
      </c>
      <c r="M66" s="19"/>
      <c r="N66" s="19"/>
      <c r="O66" s="19"/>
      <c r="P66" s="19"/>
      <c r="Q66" s="19"/>
      <c r="R66" s="19"/>
      <c r="S66" s="22"/>
      <c r="T66" s="21" t="n">
        <f aca="false" t="array" ref="T66:T66">SUM(J66:S66)</f>
        <v>606.089979979366</v>
      </c>
      <c r="U66" s="19" t="n">
        <f aca="false" t="array" ref="U66:U66">IF(S66="",0,S66)+IF((COUNT(J66:R66)&lt;6),SUM(J66:R66),(MAX(J66:R66)+LARGE(J66:R66,2)+LARGE(J66:R66,3)+LARGE(J66:R66,4)+LARGE(J66:R66,5)))</f>
        <v>606.089979979366</v>
      </c>
      <c r="V66" s="19" t="n">
        <f aca="false">U66+G66+I66</f>
        <v>716.013928143011</v>
      </c>
      <c r="W66" s="19" t="n">
        <f aca="false" t="array" ref="W66:W66">COUNT(J66:S66)</f>
        <v>3</v>
      </c>
      <c r="X66" s="19"/>
      <c r="Y66" s="19"/>
      <c r="Z66" s="4"/>
      <c r="AA66" s="19"/>
      <c r="AB66" s="19"/>
      <c r="AC66" s="4"/>
      <c r="AD66" s="4"/>
      <c r="AE66" s="0"/>
      <c r="AG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</row>
    <row r="67" s="25" customFormat="true" ht="16.5" hidden="false" customHeight="true" outlineLevel="0" collapsed="false">
      <c r="A67" s="19" t="n">
        <v>535</v>
      </c>
      <c r="B67" s="19" t="n">
        <f aca="false" t="array" ref="B67:B67">RANK(V67,$V$2:$V$607)</f>
        <v>66</v>
      </c>
      <c r="C67" s="20" t="s">
        <v>59</v>
      </c>
      <c r="D67" s="20" t="s">
        <v>158</v>
      </c>
      <c r="E67" s="20" t="s">
        <v>91</v>
      </c>
      <c r="F67" s="19" t="n">
        <v>68.6963988553031</v>
      </c>
      <c r="G67" s="19" t="n">
        <v>22.8987996184344</v>
      </c>
      <c r="H67" s="19" t="n">
        <v>628.824839409997</v>
      </c>
      <c r="I67" s="19" t="n">
        <v>419.216559606664</v>
      </c>
      <c r="J67" s="21" t="n">
        <v>58.8566841802231</v>
      </c>
      <c r="K67" s="19" t="n">
        <v>120.621992945326</v>
      </c>
      <c r="L67" s="19" t="n">
        <v>91.6971670155932</v>
      </c>
      <c r="M67" s="19"/>
      <c r="N67" s="19"/>
      <c r="O67" s="19"/>
      <c r="P67" s="19"/>
      <c r="Q67" s="19"/>
      <c r="R67" s="19"/>
      <c r="S67" s="22"/>
      <c r="T67" s="21" t="n">
        <f aca="false" t="array" ref="T67:T67">SUM(J67:S67)</f>
        <v>271.175844141143</v>
      </c>
      <c r="U67" s="19" t="n">
        <f aca="false" t="array" ref="U67:U67">IF(S67="",0,S67)+IF((COUNT(J67:R67)&lt;6),SUM(J67:R67),(MAX(J67:R67)+LARGE(J67:R67,2)+LARGE(J67:R67,3)+LARGE(J67:R67,4)+LARGE(J67:R67,5)))</f>
        <v>271.175844141143</v>
      </c>
      <c r="V67" s="19" t="n">
        <f aca="false">U67+G67+I67</f>
        <v>713.291203366241</v>
      </c>
      <c r="W67" s="19" t="n">
        <f aca="false" t="array" ref="W67:W67">COUNT(J67:S67)</f>
        <v>3</v>
      </c>
      <c r="X67" s="19"/>
      <c r="Y67" s="19"/>
      <c r="Z67" s="4"/>
      <c r="AA67" s="19"/>
      <c r="AB67" s="19"/>
      <c r="AC67" s="4"/>
      <c r="AD67" s="4"/>
      <c r="AE67" s="0"/>
      <c r="AG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</row>
    <row r="68" s="25" customFormat="true" ht="16.5" hidden="false" customHeight="true" outlineLevel="0" collapsed="false">
      <c r="A68" s="19" t="n">
        <v>195</v>
      </c>
      <c r="B68" s="19" t="n">
        <f aca="false" t="array" ref="B68:B68">RANK(V68,$V$2:$V$607)</f>
        <v>67</v>
      </c>
      <c r="C68" s="20" t="s">
        <v>159</v>
      </c>
      <c r="D68" s="20" t="s">
        <v>160</v>
      </c>
      <c r="E68" s="20" t="s">
        <v>37</v>
      </c>
      <c r="F68" s="19" t="n">
        <v>0</v>
      </c>
      <c r="G68" s="19" t="n">
        <v>0</v>
      </c>
      <c r="H68" s="19" t="n">
        <v>326.747639664241</v>
      </c>
      <c r="I68" s="19" t="n">
        <v>217.83175977616</v>
      </c>
      <c r="J68" s="21" t="n">
        <v>181.430300938144</v>
      </c>
      <c r="K68" s="19"/>
      <c r="L68" s="19"/>
      <c r="M68" s="19" t="n">
        <v>195.41302435538</v>
      </c>
      <c r="N68" s="19" t="n">
        <v>115.681033238637</v>
      </c>
      <c r="O68" s="19"/>
      <c r="P68" s="19"/>
      <c r="Q68" s="19"/>
      <c r="R68" s="19"/>
      <c r="S68" s="22"/>
      <c r="T68" s="21" t="n">
        <f aca="false" t="array" ref="T68:T68">SUM(J68:S68)</f>
        <v>492.524358532161</v>
      </c>
      <c r="U68" s="19" t="n">
        <f aca="false" t="array" ref="U68:U68">IF(S68="",0,S68)+IF((COUNT(J68:R68)&lt;6),SUM(J68:R68),(MAX(J68:R68)+LARGE(J68:R68,2)+LARGE(J68:R68,3)+LARGE(J68:R68,4)+LARGE(J68:R68,5)))</f>
        <v>492.524358532161</v>
      </c>
      <c r="V68" s="19" t="n">
        <f aca="false">U68+G68+I68</f>
        <v>710.356118308321</v>
      </c>
      <c r="W68" s="19" t="n">
        <f aca="false" t="array" ref="W68:W68">COUNT(J68:S68)</f>
        <v>3</v>
      </c>
      <c r="X68" s="19"/>
      <c r="Y68" s="19"/>
      <c r="Z68" s="4"/>
      <c r="AA68" s="19"/>
      <c r="AB68" s="19"/>
      <c r="AC68" s="4"/>
      <c r="AD68" s="4"/>
      <c r="AE68" s="0"/>
      <c r="AG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</row>
    <row r="69" s="25" customFormat="true" ht="16.5" hidden="false" customHeight="true" outlineLevel="0" collapsed="false">
      <c r="A69" s="19" t="n">
        <v>269</v>
      </c>
      <c r="B69" s="19" t="n">
        <f aca="false" t="array" ref="B69:B69">RANK(V69,$V$2:$V$607)</f>
        <v>68</v>
      </c>
      <c r="C69" s="20" t="s">
        <v>161</v>
      </c>
      <c r="D69" s="20" t="s">
        <v>162</v>
      </c>
      <c r="E69" s="20" t="s">
        <v>52</v>
      </c>
      <c r="F69" s="19" t="n">
        <v>259.167765842041</v>
      </c>
      <c r="G69" s="19" t="n">
        <v>86.3892552806803</v>
      </c>
      <c r="H69" s="19" t="n">
        <v>602.993968332175</v>
      </c>
      <c r="I69" s="19" t="n">
        <v>401.995978888116</v>
      </c>
      <c r="J69" s="21"/>
      <c r="K69" s="19"/>
      <c r="L69" s="19" t="n">
        <v>154.813705652068</v>
      </c>
      <c r="M69" s="19" t="n">
        <v>0</v>
      </c>
      <c r="N69" s="19" t="n">
        <v>63.2495596221555</v>
      </c>
      <c r="O69" s="19"/>
      <c r="P69" s="19"/>
      <c r="Q69" s="19"/>
      <c r="R69" s="19"/>
      <c r="S69" s="22"/>
      <c r="T69" s="21" t="n">
        <f aca="false" t="array" ref="T69:T69">SUM(J69:S69)</f>
        <v>218.063265274223</v>
      </c>
      <c r="U69" s="19" t="n">
        <f aca="false" t="array" ref="U69:U69">IF(S69="",0,S69)+IF((COUNT(J69:R69)&lt;6),SUM(J69:R69),(MAX(J69:R69)+LARGE(J69:R69,2)+LARGE(J69:R69,3)+LARGE(J69:R69,4)+LARGE(J69:R69,5)))</f>
        <v>218.063265274223</v>
      </c>
      <c r="V69" s="19" t="n">
        <f aca="false">U69+G69+I69</f>
        <v>706.44849944302</v>
      </c>
      <c r="W69" s="19" t="n">
        <f aca="false" t="array" ref="W69:W69">COUNT(J69:S69)</f>
        <v>3</v>
      </c>
      <c r="X69" s="19"/>
      <c r="Y69" s="19"/>
      <c r="Z69" s="4"/>
      <c r="AA69" s="19"/>
      <c r="AB69" s="19"/>
      <c r="AC69" s="4"/>
      <c r="AD69" s="4"/>
      <c r="AE69" s="0"/>
      <c r="AG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</row>
    <row r="70" s="25" customFormat="true" ht="16.5" hidden="false" customHeight="true" outlineLevel="0" collapsed="false">
      <c r="A70" s="19" t="n">
        <v>46</v>
      </c>
      <c r="B70" s="19" t="n">
        <f aca="false" t="array" ref="B70:B70">RANK(V70,$V$2:$V$607)</f>
        <v>69</v>
      </c>
      <c r="C70" s="20" t="s">
        <v>163</v>
      </c>
      <c r="D70" s="20" t="s">
        <v>51</v>
      </c>
      <c r="E70" s="20" t="s">
        <v>46</v>
      </c>
      <c r="F70" s="19" t="n">
        <v>742.560202424209</v>
      </c>
      <c r="G70" s="19" t="n">
        <v>247.520067474736</v>
      </c>
      <c r="H70" s="19" t="n">
        <v>349.908379143761</v>
      </c>
      <c r="I70" s="19" t="n">
        <v>233.272252762508</v>
      </c>
      <c r="J70" s="21" t="n">
        <v>192.782217244227</v>
      </c>
      <c r="K70" s="19"/>
      <c r="L70" s="19"/>
      <c r="M70" s="19"/>
      <c r="N70" s="19"/>
      <c r="O70" s="19"/>
      <c r="P70" s="19"/>
      <c r="Q70" s="19"/>
      <c r="R70" s="19"/>
      <c r="S70" s="22"/>
      <c r="T70" s="21" t="n">
        <f aca="false" t="array" ref="T70:T70">SUM(J70:S70)</f>
        <v>192.782217244227</v>
      </c>
      <c r="U70" s="19" t="n">
        <f aca="false" t="array" ref="U70:U70">IF(S70="",0,S70)+IF((COUNT(J70:R70)&lt;6),SUM(J70:R70),(MAX(J70:R70)+LARGE(J70:R70,2)+LARGE(J70:R70,3)+LARGE(J70:R70,4)+LARGE(J70:R70,5)))</f>
        <v>192.782217244227</v>
      </c>
      <c r="V70" s="19" t="n">
        <f aca="false">U70+G70+I70</f>
        <v>673.574537481471</v>
      </c>
      <c r="W70" s="19" t="n">
        <f aca="false" t="array" ref="W70:W70">COUNT(J70:S70)</f>
        <v>1</v>
      </c>
      <c r="X70" s="19"/>
      <c r="Y70" s="19"/>
      <c r="Z70" s="4"/>
      <c r="AA70" s="19"/>
      <c r="AB70" s="19"/>
      <c r="AC70" s="4"/>
      <c r="AD70" s="4"/>
      <c r="AE70" s="27"/>
      <c r="AG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</row>
    <row r="71" s="25" customFormat="true" ht="16.5" hidden="false" customHeight="true" outlineLevel="0" collapsed="false">
      <c r="A71" s="19" t="n">
        <v>136</v>
      </c>
      <c r="B71" s="19" t="n">
        <f aca="false" t="array" ref="B71:B71">RANK(V71,$V$2:$V$607)</f>
        <v>70</v>
      </c>
      <c r="C71" s="20" t="s">
        <v>164</v>
      </c>
      <c r="D71" s="20" t="s">
        <v>165</v>
      </c>
      <c r="E71" s="20" t="s">
        <v>46</v>
      </c>
      <c r="F71" s="19" t="n">
        <v>460.597419634374</v>
      </c>
      <c r="G71" s="19" t="n">
        <v>153.532473211458</v>
      </c>
      <c r="H71" s="19" t="n">
        <v>336.851991300086</v>
      </c>
      <c r="I71" s="19" t="n">
        <v>224.567994200057</v>
      </c>
      <c r="J71" s="21" t="n">
        <v>291.148021736006</v>
      </c>
      <c r="K71" s="19"/>
      <c r="L71" s="19"/>
      <c r="M71" s="19"/>
      <c r="N71" s="19"/>
      <c r="O71" s="19"/>
      <c r="P71" s="19"/>
      <c r="Q71" s="19"/>
      <c r="R71" s="19"/>
      <c r="S71" s="22"/>
      <c r="T71" s="21" t="n">
        <f aca="false" t="array" ref="T71:T71">SUM(J71:S71)</f>
        <v>291.148021736006</v>
      </c>
      <c r="U71" s="19" t="n">
        <f aca="false" t="array" ref="U71:U71">IF(S71="",0,S71)+IF((COUNT(J71:R71)&lt;6),SUM(J71:R71),(MAX(J71:R71)+LARGE(J71:R71,2)+LARGE(J71:R71,3)+LARGE(J71:R71,4)+LARGE(J71:R71,5)))</f>
        <v>291.148021736006</v>
      </c>
      <c r="V71" s="19" t="n">
        <f aca="false">U71+G71+I71</f>
        <v>669.248489147521</v>
      </c>
      <c r="W71" s="19" t="n">
        <f aca="false" t="array" ref="W71:W71">COUNT(J71:S71)</f>
        <v>1</v>
      </c>
      <c r="X71" s="19"/>
      <c r="Y71" s="19"/>
      <c r="Z71" s="4"/>
      <c r="AA71" s="19"/>
      <c r="AB71" s="19"/>
      <c r="AC71" s="4"/>
      <c r="AD71" s="4"/>
      <c r="AE71" s="0"/>
      <c r="AG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</row>
    <row r="72" s="25" customFormat="true" ht="16.5" hidden="false" customHeight="true" outlineLevel="0" collapsed="false">
      <c r="A72" s="19" t="n">
        <v>384</v>
      </c>
      <c r="B72" s="19" t="n">
        <f aca="false" t="array" ref="B72:B72">RANK(V72,$V$2:$V$607)</f>
        <v>71</v>
      </c>
      <c r="C72" s="20" t="s">
        <v>166</v>
      </c>
      <c r="D72" s="20" t="s">
        <v>45</v>
      </c>
      <c r="E72" s="20" t="s">
        <v>167</v>
      </c>
      <c r="F72" s="19" t="n">
        <v>292.358304672224</v>
      </c>
      <c r="G72" s="19" t="n">
        <v>97.4527682240748</v>
      </c>
      <c r="H72" s="19" t="n">
        <v>583.745212513176</v>
      </c>
      <c r="I72" s="19" t="n">
        <v>389.163475008784</v>
      </c>
      <c r="J72" s="21" t="n">
        <v>182.513300575025</v>
      </c>
      <c r="K72" s="19"/>
      <c r="L72" s="19"/>
      <c r="M72" s="19"/>
      <c r="N72" s="19"/>
      <c r="O72" s="19"/>
      <c r="P72" s="19"/>
      <c r="Q72" s="19"/>
      <c r="R72" s="19"/>
      <c r="S72" s="22"/>
      <c r="T72" s="21" t="n">
        <f aca="false" t="array" ref="T72:T72">SUM(J72:S72)</f>
        <v>182.513300575025</v>
      </c>
      <c r="U72" s="19" t="n">
        <f aca="false" t="array" ref="U72:U72">IF(S72="",0,S72)+IF((COUNT(J72:R72)&lt;6),SUM(J72:R72),(MAX(J72:R72)+LARGE(J72:R72,2)+LARGE(J72:R72,3)+LARGE(J72:R72,4)+LARGE(J72:R72,5)))</f>
        <v>182.513300575025</v>
      </c>
      <c r="V72" s="19" t="n">
        <f aca="false">U72+G72+I72</f>
        <v>669.129543807884</v>
      </c>
      <c r="W72" s="19" t="n">
        <f aca="false" t="array" ref="W72:W72">COUNT(J72:S72)</f>
        <v>1</v>
      </c>
      <c r="X72" s="19"/>
      <c r="Y72" s="19"/>
      <c r="Z72" s="19"/>
      <c r="AA72" s="4"/>
      <c r="AB72" s="0"/>
      <c r="AC72" s="19"/>
      <c r="AD72" s="19"/>
      <c r="AE72" s="0"/>
      <c r="AG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</row>
    <row r="73" s="25" customFormat="true" ht="16.5" hidden="false" customHeight="true" outlineLevel="0" collapsed="false">
      <c r="A73" s="19" t="n">
        <v>496</v>
      </c>
      <c r="B73" s="19" t="n">
        <f aca="false" t="array" ref="B73:B73">RANK(V73,$V$2:$V$607)</f>
        <v>72</v>
      </c>
      <c r="C73" s="20" t="s">
        <v>168</v>
      </c>
      <c r="D73" s="20" t="s">
        <v>157</v>
      </c>
      <c r="E73" s="20" t="s">
        <v>169</v>
      </c>
      <c r="F73" s="19" t="n">
        <v>1432.38367177971</v>
      </c>
      <c r="G73" s="19" t="n">
        <v>477.461223926572</v>
      </c>
      <c r="H73" s="19" t="n">
        <v>177.708431319987</v>
      </c>
      <c r="I73" s="19" t="n">
        <v>118.472287546658</v>
      </c>
      <c r="J73" s="21" t="n">
        <v>67.3040086271394</v>
      </c>
      <c r="K73" s="19"/>
      <c r="L73" s="19"/>
      <c r="M73" s="19"/>
      <c r="N73" s="19"/>
      <c r="O73" s="19"/>
      <c r="P73" s="19"/>
      <c r="Q73" s="19"/>
      <c r="R73" s="19"/>
      <c r="S73" s="22"/>
      <c r="T73" s="21" t="n">
        <f aca="false" t="array" ref="T73:T73">SUM(J73:S73)</f>
        <v>67.3040086271394</v>
      </c>
      <c r="U73" s="19" t="n">
        <f aca="false" t="array" ref="U73:U73">IF(S73="",0,S73)+IF((COUNT(J73:R73)&lt;6),SUM(J73:R73),(MAX(J73:R73)+LARGE(J73:R73,2)+LARGE(J73:R73,3)+LARGE(J73:R73,4)+LARGE(J73:R73,5)))</f>
        <v>67.3040086271394</v>
      </c>
      <c r="V73" s="19" t="n">
        <f aca="false">U73+G73+I73</f>
        <v>663.237520100369</v>
      </c>
      <c r="W73" s="19" t="n">
        <f aca="false" t="array" ref="W73:W73">COUNT(J73:S73)</f>
        <v>1</v>
      </c>
      <c r="X73" s="19"/>
      <c r="Y73" s="19"/>
      <c r="Z73" s="4"/>
      <c r="AA73" s="4"/>
      <c r="AB73" s="0"/>
      <c r="AC73" s="4"/>
      <c r="AD73" s="4"/>
      <c r="AE73" s="0"/>
      <c r="AG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</row>
    <row r="74" s="25" customFormat="true" ht="16.5" hidden="false" customHeight="true" outlineLevel="0" collapsed="false">
      <c r="A74" s="19" t="n">
        <v>25</v>
      </c>
      <c r="B74" s="19" t="n">
        <f aca="false" t="array" ref="B74:B74">RANK(V74,$V$2:$V$607)</f>
        <v>73</v>
      </c>
      <c r="C74" s="20" t="s">
        <v>170</v>
      </c>
      <c r="D74" s="20" t="s">
        <v>24</v>
      </c>
      <c r="E74" s="20" t="s">
        <v>171</v>
      </c>
      <c r="F74" s="19" t="n">
        <v>240.388427464009</v>
      </c>
      <c r="G74" s="19" t="n">
        <v>80.1294758213363</v>
      </c>
      <c r="H74" s="19" t="n">
        <v>266.356956338848</v>
      </c>
      <c r="I74" s="19" t="n">
        <v>177.571304225899</v>
      </c>
      <c r="J74" s="21" t="n">
        <v>377.89937935048</v>
      </c>
      <c r="K74" s="19"/>
      <c r="L74" s="19"/>
      <c r="M74" s="19"/>
      <c r="N74" s="19"/>
      <c r="O74" s="19"/>
      <c r="P74" s="19"/>
      <c r="Q74" s="19"/>
      <c r="R74" s="19"/>
      <c r="S74" s="22"/>
      <c r="T74" s="21" t="n">
        <f aca="false" t="array" ref="T74:T74">SUM(J74:S74)</f>
        <v>377.89937935048</v>
      </c>
      <c r="U74" s="19" t="n">
        <f aca="false" t="array" ref="U74:U74">IF(S74="",0,S74)+IF((COUNT(J74:R74)&lt;6),SUM(J74:R74),(MAX(J74:R74)+LARGE(J74:R74,2)+LARGE(J74:R74,3)+LARGE(J74:R74,4)+LARGE(J74:R74,5)))</f>
        <v>377.89937935048</v>
      </c>
      <c r="V74" s="19" t="n">
        <f aca="false">U74+G74+I74</f>
        <v>635.600159397715</v>
      </c>
      <c r="W74" s="19" t="n">
        <f aca="false" t="array" ref="W74:W74">COUNT(J74:S74)</f>
        <v>1</v>
      </c>
      <c r="X74" s="19"/>
      <c r="Y74" s="19"/>
      <c r="Z74" s="4"/>
      <c r="AA74" s="4"/>
      <c r="AB74" s="0"/>
      <c r="AC74" s="4"/>
      <c r="AD74" s="4"/>
      <c r="AE74" s="0"/>
      <c r="AG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</row>
    <row r="75" s="25" customFormat="true" ht="16.5" hidden="false" customHeight="true" outlineLevel="0" collapsed="false">
      <c r="A75" s="19" t="n">
        <v>117</v>
      </c>
      <c r="B75" s="19" t="n">
        <f aca="false" t="array" ref="B75:B75">RANK(V75,$V$2:$V$607)</f>
        <v>74</v>
      </c>
      <c r="C75" s="20" t="s">
        <v>172</v>
      </c>
      <c r="D75" s="20" t="s">
        <v>173</v>
      </c>
      <c r="E75" s="20" t="s">
        <v>46</v>
      </c>
      <c r="F75" s="19" t="n">
        <v>571.31787679193</v>
      </c>
      <c r="G75" s="19" t="n">
        <v>190.439292263977</v>
      </c>
      <c r="H75" s="19" t="n">
        <v>133.996315615168</v>
      </c>
      <c r="I75" s="19" t="n">
        <v>89.3308770767787</v>
      </c>
      <c r="J75" s="21" t="n">
        <v>186.309120114718</v>
      </c>
      <c r="K75" s="19" t="n">
        <v>167.351949226222</v>
      </c>
      <c r="L75" s="19"/>
      <c r="M75" s="19"/>
      <c r="N75" s="19"/>
      <c r="O75" s="19"/>
      <c r="P75" s="19"/>
      <c r="Q75" s="19"/>
      <c r="R75" s="19"/>
      <c r="S75" s="22"/>
      <c r="T75" s="21" t="n">
        <f aca="false" t="array" ref="T75:T75">SUM(J75:S75)</f>
        <v>353.66106934094</v>
      </c>
      <c r="U75" s="19" t="n">
        <f aca="false" t="array" ref="U75:U75">IF(S75="",0,S75)+IF((COUNT(J75:R75)&lt;6),SUM(J75:R75),(MAX(J75:R75)+LARGE(J75:R75,2)+LARGE(J75:R75,3)+LARGE(J75:R75,4)+LARGE(J75:R75,5)))</f>
        <v>353.66106934094</v>
      </c>
      <c r="V75" s="19" t="n">
        <f aca="false">U75+G75+I75</f>
        <v>633.431238681695</v>
      </c>
      <c r="W75" s="19" t="n">
        <f aca="false" t="array" ref="W75:W75">COUNT(J75:S75)</f>
        <v>2</v>
      </c>
      <c r="X75" s="19"/>
      <c r="Y75" s="19"/>
      <c r="Z75" s="4"/>
      <c r="AA75" s="19"/>
      <c r="AB75" s="19"/>
      <c r="AC75" s="4"/>
      <c r="AD75" s="4"/>
      <c r="AE75" s="0"/>
      <c r="AG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</row>
    <row r="76" s="25" customFormat="true" ht="16.5" hidden="false" customHeight="true" outlineLevel="0" collapsed="false">
      <c r="A76" s="19" t="n">
        <v>424</v>
      </c>
      <c r="B76" s="19" t="n">
        <f aca="false" t="array" ref="B76:B76">RANK(V76,$V$2:$V$607)</f>
        <v>75</v>
      </c>
      <c r="C76" s="20" t="s">
        <v>174</v>
      </c>
      <c r="D76" s="20" t="s">
        <v>175</v>
      </c>
      <c r="E76" s="20" t="s">
        <v>151</v>
      </c>
      <c r="F76" s="19" t="n">
        <v>0</v>
      </c>
      <c r="G76" s="19" t="n">
        <v>0</v>
      </c>
      <c r="H76" s="19" t="n">
        <v>40.612266208215</v>
      </c>
      <c r="I76" s="19" t="n">
        <v>27.07484413881</v>
      </c>
      <c r="J76" s="21" t="n">
        <v>67.3637863614688</v>
      </c>
      <c r="K76" s="19" t="n">
        <v>242.803935503975</v>
      </c>
      <c r="L76" s="19" t="n">
        <v>40.0202284165699</v>
      </c>
      <c r="M76" s="19" t="n">
        <v>0</v>
      </c>
      <c r="N76" s="19" t="n">
        <v>253.816597653554</v>
      </c>
      <c r="O76" s="19"/>
      <c r="P76" s="19"/>
      <c r="Q76" s="19"/>
      <c r="R76" s="19"/>
      <c r="S76" s="22"/>
      <c r="T76" s="21" t="n">
        <f aca="false" t="array" ref="T76:T76">SUM(J76:S76)</f>
        <v>604.004547935568</v>
      </c>
      <c r="U76" s="19" t="n">
        <f aca="false" t="array" ref="U76:U76">IF(S76="",0,S76)+IF((COUNT(J76:R76)&lt;6),SUM(J76:R76),(MAX(J76:R76)+LARGE(J76:R76,2)+LARGE(J76:R76,3)+LARGE(J76:R76,4)+LARGE(J76:R76,5)))</f>
        <v>604.004547935568</v>
      </c>
      <c r="V76" s="19" t="n">
        <f aca="false">U76+G76+I76</f>
        <v>631.079392074378</v>
      </c>
      <c r="W76" s="19" t="n">
        <f aca="false" t="array" ref="W76:W76">COUNT(J76:S76)</f>
        <v>5</v>
      </c>
      <c r="X76" s="19"/>
      <c r="Y76" s="19"/>
      <c r="Z76" s="4"/>
      <c r="AA76" s="19"/>
      <c r="AB76" s="19"/>
      <c r="AC76" s="4"/>
      <c r="AD76" s="4"/>
      <c r="AE76" s="0"/>
      <c r="AG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</row>
    <row r="77" s="25" customFormat="true" ht="16.5" hidden="false" customHeight="true" outlineLevel="0" collapsed="false">
      <c r="A77" s="19" t="n">
        <v>176</v>
      </c>
      <c r="B77" s="19" t="n">
        <f aca="false" t="array" ref="B77:B77">RANK(V77,$V$2:$V$607)</f>
        <v>76</v>
      </c>
      <c r="C77" s="20" t="s">
        <v>176</v>
      </c>
      <c r="D77" s="20" t="s">
        <v>177</v>
      </c>
      <c r="E77" s="20" t="s">
        <v>52</v>
      </c>
      <c r="F77" s="19" t="n">
        <v>279.521969647375</v>
      </c>
      <c r="G77" s="19" t="n">
        <v>93.1739898824582</v>
      </c>
      <c r="H77" s="19" t="n">
        <v>350.825278409382</v>
      </c>
      <c r="I77" s="19" t="n">
        <v>233.883518939588</v>
      </c>
      <c r="J77" s="21"/>
      <c r="K77" s="19"/>
      <c r="L77" s="19" t="n">
        <v>2.50934477296299</v>
      </c>
      <c r="M77" s="19" t="n">
        <v>122.467051995366</v>
      </c>
      <c r="N77" s="19" t="n">
        <v>163.876261869065</v>
      </c>
      <c r="O77" s="19"/>
      <c r="P77" s="19"/>
      <c r="Q77" s="19"/>
      <c r="R77" s="19"/>
      <c r="S77" s="22"/>
      <c r="T77" s="21" t="n">
        <f aca="false" t="array" ref="T77:T77">SUM(J77:S77)</f>
        <v>288.852658637395</v>
      </c>
      <c r="U77" s="19" t="n">
        <f aca="false" t="array" ref="U77:U77">IF(S77="",0,S77)+IF((COUNT(J77:R77)&lt;6),SUM(J77:R77),(MAX(J77:R77)+LARGE(J77:R77,2)+LARGE(J77:R77,3)+LARGE(J77:R77,4)+LARGE(J77:R77,5)))</f>
        <v>288.852658637395</v>
      </c>
      <c r="V77" s="19" t="n">
        <f aca="false">U77+G77+I77</f>
        <v>615.910167459441</v>
      </c>
      <c r="W77" s="19" t="n">
        <f aca="false" t="array" ref="W77:W77">COUNT(J77:S77)</f>
        <v>3</v>
      </c>
      <c r="X77" s="19"/>
      <c r="Y77" s="19"/>
      <c r="Z77" s="4"/>
      <c r="AA77" s="19"/>
      <c r="AB77" s="19"/>
      <c r="AC77" s="4"/>
      <c r="AD77" s="4"/>
      <c r="AE77" s="0"/>
      <c r="AG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</row>
    <row r="78" s="25" customFormat="true" ht="16.5" hidden="false" customHeight="true" outlineLevel="0" collapsed="false">
      <c r="A78" s="19" t="n">
        <v>175</v>
      </c>
      <c r="B78" s="19" t="n">
        <f aca="false" t="array" ref="B78:B78">RANK(V78,$V$2:$V$607)</f>
        <v>77</v>
      </c>
      <c r="C78" s="20" t="s">
        <v>178</v>
      </c>
      <c r="D78" s="20" t="s">
        <v>179</v>
      </c>
      <c r="E78" s="20" t="s">
        <v>46</v>
      </c>
      <c r="F78" s="19" t="n">
        <v>549.229075163377</v>
      </c>
      <c r="G78" s="19" t="n">
        <v>183.076358387792</v>
      </c>
      <c r="H78" s="19" t="n">
        <v>255.326674008773</v>
      </c>
      <c r="I78" s="19" t="n">
        <v>170.217782672515</v>
      </c>
      <c r="J78" s="21" t="n">
        <v>247.593852252281</v>
      </c>
      <c r="K78" s="19"/>
      <c r="L78" s="19"/>
      <c r="M78" s="19"/>
      <c r="N78" s="19"/>
      <c r="O78" s="19"/>
      <c r="P78" s="19"/>
      <c r="Q78" s="19"/>
      <c r="R78" s="19"/>
      <c r="S78" s="22"/>
      <c r="T78" s="21" t="n">
        <f aca="false" t="array" ref="T78:T78">SUM(J78:S78)</f>
        <v>247.593852252281</v>
      </c>
      <c r="U78" s="19" t="n">
        <f aca="false" t="array" ref="U78:U78">IF(S78="",0,S78)+IF((COUNT(J78:R78)&lt;6),SUM(J78:R78),(MAX(J78:R78)+LARGE(J78:R78,2)+LARGE(J78:R78,3)+LARGE(J78:R78,4)+LARGE(J78:R78,5)))</f>
        <v>247.593852252281</v>
      </c>
      <c r="V78" s="19" t="n">
        <f aca="false">U78+G78+I78</f>
        <v>600.887993312589</v>
      </c>
      <c r="W78" s="19" t="n">
        <f aca="false" t="array" ref="W78:W78">COUNT(J78:S78)</f>
        <v>1</v>
      </c>
      <c r="X78" s="19"/>
      <c r="Y78" s="19"/>
      <c r="Z78" s="4"/>
      <c r="AA78" s="19"/>
      <c r="AB78" s="19"/>
      <c r="AC78" s="4"/>
      <c r="AD78" s="4"/>
      <c r="AE78" s="0"/>
      <c r="AG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</row>
    <row r="79" s="25" customFormat="true" ht="16.5" hidden="false" customHeight="true" outlineLevel="0" collapsed="false">
      <c r="A79" s="19" t="n">
        <v>115</v>
      </c>
      <c r="B79" s="19" t="n">
        <f aca="false" t="array" ref="B79:B79">RANK(V79,$V$2:$V$607)</f>
        <v>78</v>
      </c>
      <c r="C79" s="20" t="s">
        <v>180</v>
      </c>
      <c r="D79" s="20" t="s">
        <v>45</v>
      </c>
      <c r="E79" s="20" t="s">
        <v>81</v>
      </c>
      <c r="F79" s="19" t="n">
        <v>509.696987257199</v>
      </c>
      <c r="G79" s="19" t="n">
        <v>169.8989957524</v>
      </c>
      <c r="H79" s="19" t="n">
        <v>273.71557188042</v>
      </c>
      <c r="I79" s="19" t="n">
        <v>182.47704792028</v>
      </c>
      <c r="J79" s="21" t="n">
        <v>239.755593647121</v>
      </c>
      <c r="K79" s="19"/>
      <c r="L79" s="19"/>
      <c r="M79" s="19"/>
      <c r="N79" s="19"/>
      <c r="O79" s="19"/>
      <c r="P79" s="19"/>
      <c r="Q79" s="19"/>
      <c r="R79" s="19"/>
      <c r="S79" s="22"/>
      <c r="T79" s="21" t="n">
        <f aca="false" t="array" ref="T79:T79">SUM(J79:S79)</f>
        <v>239.755593647121</v>
      </c>
      <c r="U79" s="19" t="n">
        <f aca="false" t="array" ref="U79:U79">IF(S79="",0,S79)+IF((COUNT(J79:R79)&lt;6),SUM(J79:R79),(MAX(J79:R79)+LARGE(J79:R79,2)+LARGE(J79:R79,3)+LARGE(J79:R79,4)+LARGE(J79:R79,5)))</f>
        <v>239.755593647121</v>
      </c>
      <c r="V79" s="19" t="n">
        <f aca="false">U79+G79+I79</f>
        <v>592.131637319801</v>
      </c>
      <c r="W79" s="19" t="n">
        <f aca="false" t="array" ref="W79:W79">COUNT(J79:S79)</f>
        <v>1</v>
      </c>
      <c r="X79" s="19"/>
      <c r="Y79" s="19"/>
      <c r="Z79" s="4"/>
      <c r="AA79" s="19"/>
      <c r="AB79" s="19"/>
      <c r="AC79" s="4"/>
      <c r="AD79" s="4"/>
      <c r="AE79" s="0"/>
      <c r="AG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</row>
    <row r="80" s="25" customFormat="true" ht="16.5" hidden="false" customHeight="true" outlineLevel="0" collapsed="false">
      <c r="A80" s="19" t="n">
        <v>140</v>
      </c>
      <c r="B80" s="19" t="n">
        <f aca="false" t="array" ref="B80:B80">RANK(V80,$V$2:$V$607)</f>
        <v>79</v>
      </c>
      <c r="C80" s="20" t="s">
        <v>181</v>
      </c>
      <c r="D80" s="20" t="s">
        <v>182</v>
      </c>
      <c r="E80" s="20" t="s">
        <v>183</v>
      </c>
      <c r="F80" s="19" t="n">
        <v>189.233408743111</v>
      </c>
      <c r="G80" s="19" t="n">
        <v>63.0778029143703</v>
      </c>
      <c r="H80" s="19" t="n">
        <v>315.724190616686</v>
      </c>
      <c r="I80" s="19" t="n">
        <v>210.482793744457</v>
      </c>
      <c r="J80" s="21" t="n">
        <v>298.193878522911</v>
      </c>
      <c r="K80" s="19"/>
      <c r="L80" s="19"/>
      <c r="M80" s="19"/>
      <c r="N80" s="19"/>
      <c r="O80" s="19"/>
      <c r="P80" s="19"/>
      <c r="Q80" s="19"/>
      <c r="R80" s="19"/>
      <c r="S80" s="22"/>
      <c r="T80" s="21" t="n">
        <f aca="false" t="array" ref="T80:T80">SUM(J80:S80)</f>
        <v>298.193878522911</v>
      </c>
      <c r="U80" s="19" t="n">
        <f aca="false" t="array" ref="U80:U80">IF(S80="",0,S80)+IF((COUNT(J80:R80)&lt;6),SUM(J80:R80),(MAX(J80:R80)+LARGE(J80:R80,2)+LARGE(J80:R80,3)+LARGE(J80:R80,4)+LARGE(J80:R80,5)))</f>
        <v>298.193878522911</v>
      </c>
      <c r="V80" s="19" t="n">
        <f aca="false">U80+G80+I80</f>
        <v>571.754475181738</v>
      </c>
      <c r="W80" s="19" t="n">
        <f aca="false" t="array" ref="W80:W80">COUNT(J80:S80)</f>
        <v>1</v>
      </c>
      <c r="X80" s="19"/>
      <c r="Y80" s="19"/>
      <c r="Z80" s="4"/>
      <c r="AA80" s="19"/>
      <c r="AB80" s="19"/>
      <c r="AC80" s="4"/>
      <c r="AD80" s="4"/>
      <c r="AE80" s="0"/>
      <c r="AG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</row>
    <row r="81" s="25" customFormat="true" ht="16.5" hidden="false" customHeight="true" outlineLevel="0" collapsed="false">
      <c r="A81" s="19" t="n">
        <v>58</v>
      </c>
      <c r="B81" s="19" t="n">
        <f aca="false" t="array" ref="B81:B81">RANK(V81,$V$2:$V$607)</f>
        <v>80</v>
      </c>
      <c r="C81" s="20" t="s">
        <v>184</v>
      </c>
      <c r="D81" s="20" t="s">
        <v>185</v>
      </c>
      <c r="E81" s="20" t="s">
        <v>46</v>
      </c>
      <c r="F81" s="19" t="n">
        <v>178.028832182508</v>
      </c>
      <c r="G81" s="19" t="n">
        <v>59.342944060836</v>
      </c>
      <c r="H81" s="19" t="n">
        <v>243.789518070669</v>
      </c>
      <c r="I81" s="19" t="n">
        <v>162.526345380446</v>
      </c>
      <c r="J81" s="21" t="n">
        <v>347.787282599228</v>
      </c>
      <c r="K81" s="19"/>
      <c r="L81" s="19"/>
      <c r="M81" s="19"/>
      <c r="N81" s="19"/>
      <c r="O81" s="19"/>
      <c r="P81" s="19"/>
      <c r="Q81" s="19"/>
      <c r="R81" s="19"/>
      <c r="S81" s="22"/>
      <c r="T81" s="21" t="n">
        <f aca="false" t="array" ref="T81:T81">SUM(J81:S81)</f>
        <v>347.787282599228</v>
      </c>
      <c r="U81" s="19" t="n">
        <f aca="false" t="array" ref="U81:U81">IF(S81="",0,S81)+IF((COUNT(J81:R81)&lt;6),SUM(J81:R81),(MAX(J81:R81)+LARGE(J81:R81,2)+LARGE(J81:R81,3)+LARGE(J81:R81,4)+LARGE(J81:R81,5)))</f>
        <v>347.787282599228</v>
      </c>
      <c r="V81" s="19" t="n">
        <f aca="false">U81+G81+I81</f>
        <v>569.656572040509</v>
      </c>
      <c r="W81" s="19" t="n">
        <f aca="false" t="array" ref="W81:W81">COUNT(J81:S81)</f>
        <v>1</v>
      </c>
      <c r="X81" s="19"/>
      <c r="Y81" s="19"/>
      <c r="Z81" s="4"/>
      <c r="AA81" s="4"/>
      <c r="AB81" s="0"/>
      <c r="AC81" s="4"/>
      <c r="AD81" s="4"/>
      <c r="AE81" s="0"/>
      <c r="AG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</row>
    <row r="82" s="25" customFormat="true" ht="16.5" hidden="false" customHeight="true" outlineLevel="0" collapsed="false">
      <c r="A82" s="19" t="n">
        <v>159</v>
      </c>
      <c r="B82" s="19" t="n">
        <f aca="false" t="array" ref="B82:B82">RANK(V82,$V$2:$V$607)</f>
        <v>81</v>
      </c>
      <c r="C82" s="20" t="s">
        <v>186</v>
      </c>
      <c r="D82" s="20" t="s">
        <v>24</v>
      </c>
      <c r="E82" s="20" t="s">
        <v>187</v>
      </c>
      <c r="F82" s="19" t="n">
        <v>1306.64115669366</v>
      </c>
      <c r="G82" s="19" t="n">
        <v>435.54705223122</v>
      </c>
      <c r="H82" s="19" t="n">
        <v>0</v>
      </c>
      <c r="I82" s="19" t="n">
        <v>0</v>
      </c>
      <c r="J82" s="21" t="n">
        <v>133.966461303761</v>
      </c>
      <c r="K82" s="19"/>
      <c r="L82" s="19"/>
      <c r="M82" s="19"/>
      <c r="N82" s="19"/>
      <c r="O82" s="19"/>
      <c r="P82" s="19"/>
      <c r="Q82" s="19"/>
      <c r="R82" s="19"/>
      <c r="S82" s="22"/>
      <c r="T82" s="21" t="n">
        <f aca="false" t="array" ref="T82:T82">SUM(J82:S82)</f>
        <v>133.966461303761</v>
      </c>
      <c r="U82" s="19" t="n">
        <f aca="false" t="array" ref="U82:U82">IF(S82="",0,S82)+IF((COUNT(J82:R82)&lt;6),SUM(J82:R82),(MAX(J82:R82)+LARGE(J82:R82,2)+LARGE(J82:R82,3)+LARGE(J82:R82,4)+LARGE(J82:R82,5)))</f>
        <v>133.966461303761</v>
      </c>
      <c r="V82" s="19" t="n">
        <f aca="false">U82+G82+I82</f>
        <v>569.513513534981</v>
      </c>
      <c r="W82" s="19" t="n">
        <f aca="false" t="array" ref="W82:W82">COUNT(J82:S82)</f>
        <v>1</v>
      </c>
      <c r="X82" s="19"/>
      <c r="Y82" s="19"/>
      <c r="Z82" s="4"/>
      <c r="AA82" s="4"/>
      <c r="AB82" s="0"/>
      <c r="AC82" s="4"/>
      <c r="AD82" s="4"/>
      <c r="AE82" s="0"/>
      <c r="AG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</row>
    <row r="83" s="25" customFormat="true" ht="16.5" hidden="false" customHeight="true" outlineLevel="0" collapsed="false">
      <c r="A83" s="19" t="n">
        <v>177</v>
      </c>
      <c r="B83" s="19" t="n">
        <f aca="false" t="array" ref="B83:B83">RANK(V83,$V$2:$V$607)</f>
        <v>82</v>
      </c>
      <c r="C83" s="20" t="s">
        <v>188</v>
      </c>
      <c r="D83" s="20" t="s">
        <v>189</v>
      </c>
      <c r="E83" s="20" t="s">
        <v>91</v>
      </c>
      <c r="F83" s="19" t="n">
        <v>0</v>
      </c>
      <c r="G83" s="19" t="n">
        <v>0</v>
      </c>
      <c r="H83" s="19" t="n">
        <v>0</v>
      </c>
      <c r="I83" s="19" t="n">
        <v>0</v>
      </c>
      <c r="J83" s="21" t="n">
        <v>383.923953145176</v>
      </c>
      <c r="K83" s="19"/>
      <c r="L83" s="19" t="n">
        <v>183.668453378001</v>
      </c>
      <c r="M83" s="19"/>
      <c r="N83" s="19"/>
      <c r="O83" s="19"/>
      <c r="P83" s="19"/>
      <c r="Q83" s="19"/>
      <c r="R83" s="19"/>
      <c r="S83" s="22"/>
      <c r="T83" s="21" t="n">
        <f aca="false" t="array" ref="T83:T83">SUM(J83:S83)</f>
        <v>567.592406523177</v>
      </c>
      <c r="U83" s="19" t="n">
        <f aca="false" t="array" ref="U83:U83">IF(S83="",0,S83)+IF((COUNT(J83:R83)&lt;6),SUM(J83:R83),(MAX(J83:R83)+LARGE(J83:R83,2)+LARGE(J83:R83,3)+LARGE(J83:R83,4)+LARGE(J83:R83,5)))</f>
        <v>567.592406523177</v>
      </c>
      <c r="V83" s="19" t="n">
        <f aca="false">U83+G83+I83</f>
        <v>567.592406523177</v>
      </c>
      <c r="W83" s="19" t="n">
        <f aca="false" t="array" ref="W83:W83">COUNT(J83:S83)</f>
        <v>2</v>
      </c>
      <c r="X83" s="19"/>
      <c r="Y83" s="19"/>
      <c r="Z83" s="4"/>
      <c r="AA83" s="4"/>
      <c r="AB83" s="0"/>
      <c r="AC83" s="4"/>
      <c r="AD83" s="4"/>
      <c r="AE83" s="0"/>
      <c r="AG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</row>
    <row r="84" s="25" customFormat="true" ht="16.5" hidden="false" customHeight="true" outlineLevel="0" collapsed="false">
      <c r="A84" s="19" t="n">
        <v>110</v>
      </c>
      <c r="B84" s="19" t="n">
        <f aca="false" t="array" ref="B84:B84">RANK(V84,$V$2:$V$607)</f>
        <v>83</v>
      </c>
      <c r="C84" s="20" t="s">
        <v>190</v>
      </c>
      <c r="D84" s="20" t="s">
        <v>191</v>
      </c>
      <c r="E84" s="20" t="s">
        <v>46</v>
      </c>
      <c r="F84" s="19" t="n">
        <v>298.157060678749</v>
      </c>
      <c r="G84" s="19" t="n">
        <v>99.3856868929163</v>
      </c>
      <c r="H84" s="19" t="n">
        <v>286.14101612673</v>
      </c>
      <c r="I84" s="19" t="n">
        <v>190.76067741782</v>
      </c>
      <c r="J84" s="21" t="n">
        <v>265.496415770609</v>
      </c>
      <c r="K84" s="19"/>
      <c r="L84" s="19"/>
      <c r="M84" s="19"/>
      <c r="N84" s="19"/>
      <c r="O84" s="19"/>
      <c r="P84" s="19"/>
      <c r="Q84" s="19"/>
      <c r="R84" s="19"/>
      <c r="S84" s="22"/>
      <c r="T84" s="21" t="n">
        <f aca="false" t="array" ref="T84:T84">SUM(J84:S84)</f>
        <v>265.496415770609</v>
      </c>
      <c r="U84" s="19" t="n">
        <f aca="false" t="array" ref="U84:U84">IF(S84="",0,S84)+IF((COUNT(J84:R84)&lt;6),SUM(J84:R84),(MAX(J84:R84)+LARGE(J84:R84,2)+LARGE(J84:R84,3)+LARGE(J84:R84,4)+LARGE(J84:R84,5)))</f>
        <v>265.496415770609</v>
      </c>
      <c r="V84" s="19" t="n">
        <f aca="false">U84+G84+I84</f>
        <v>555.642780081346</v>
      </c>
      <c r="W84" s="19" t="n">
        <f aca="false" t="array" ref="W84:W84">COUNT(J84:S84)</f>
        <v>1</v>
      </c>
      <c r="X84" s="19"/>
      <c r="Y84" s="19"/>
      <c r="Z84" s="4"/>
      <c r="AA84" s="19"/>
      <c r="AB84" s="19"/>
      <c r="AC84" s="4"/>
      <c r="AD84" s="4"/>
      <c r="AE84" s="27"/>
      <c r="AG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</row>
    <row r="85" s="25" customFormat="true" ht="16.5" hidden="false" customHeight="true" outlineLevel="0" collapsed="false">
      <c r="A85" s="19" t="n">
        <v>4</v>
      </c>
      <c r="B85" s="19" t="n">
        <f aca="false" t="array" ref="B85:B85">RANK(V85,$V$2:$V$607)</f>
        <v>84</v>
      </c>
      <c r="C85" s="20" t="s">
        <v>192</v>
      </c>
      <c r="D85" s="20" t="s">
        <v>193</v>
      </c>
      <c r="E85" s="20"/>
      <c r="F85" s="19" t="n">
        <v>749.354287928239</v>
      </c>
      <c r="G85" s="19" t="n">
        <v>249.784762642746</v>
      </c>
      <c r="H85" s="19" t="n">
        <v>446.948922821059</v>
      </c>
      <c r="I85" s="19" t="n">
        <v>297.965948547372</v>
      </c>
      <c r="J85" s="21"/>
      <c r="K85" s="19"/>
      <c r="L85" s="19"/>
      <c r="M85" s="19"/>
      <c r="N85" s="19"/>
      <c r="O85" s="19"/>
      <c r="P85" s="19"/>
      <c r="Q85" s="19"/>
      <c r="R85" s="19"/>
      <c r="S85" s="22"/>
      <c r="T85" s="21" t="n">
        <f aca="false" t="array" ref="T85:T85">SUM(J85:S85)</f>
        <v>0</v>
      </c>
      <c r="U85" s="19" t="n">
        <f aca="false" t="array" ref="U85:U85">IF(S85="",0,S85)+IF((COUNT(J85:R85)&lt;6),SUM(J85:R85),(MAX(J85:R85)+LARGE(J85:R85,2)+LARGE(J85:R85,3)+LARGE(J85:R85,4)+LARGE(J85:R85,5)))</f>
        <v>0</v>
      </c>
      <c r="V85" s="19" t="n">
        <f aca="false">U85+G85+I85</f>
        <v>547.750711190119</v>
      </c>
      <c r="W85" s="19" t="n">
        <f aca="false" t="array" ref="W85:W85">COUNT(J85:S85)</f>
        <v>0</v>
      </c>
      <c r="X85" s="19"/>
      <c r="Y85" s="19"/>
      <c r="Z85" s="4"/>
      <c r="AA85" s="19"/>
      <c r="AB85" s="19"/>
      <c r="AC85" s="4"/>
      <c r="AD85" s="4"/>
      <c r="AE85" s="0"/>
      <c r="AG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</row>
    <row r="86" s="25" customFormat="true" ht="16.5" hidden="false" customHeight="true" outlineLevel="0" collapsed="false">
      <c r="A86" s="19" t="n">
        <v>33</v>
      </c>
      <c r="B86" s="19" t="n">
        <f aca="false" t="array" ref="B86:B86">RANK(V86,$V$2:$V$607)</f>
        <v>85</v>
      </c>
      <c r="C86" s="20" t="s">
        <v>194</v>
      </c>
      <c r="D86" s="20" t="s">
        <v>195</v>
      </c>
      <c r="E86" s="20"/>
      <c r="F86" s="19" t="n">
        <v>550.507254925963</v>
      </c>
      <c r="G86" s="19" t="n">
        <v>183.502418308654</v>
      </c>
      <c r="H86" s="19" t="n">
        <v>536.487307224509</v>
      </c>
      <c r="I86" s="19" t="n">
        <v>357.65820481634</v>
      </c>
      <c r="J86" s="21"/>
      <c r="K86" s="19"/>
      <c r="L86" s="19"/>
      <c r="M86" s="19"/>
      <c r="N86" s="19"/>
      <c r="O86" s="19"/>
      <c r="P86" s="19"/>
      <c r="Q86" s="19"/>
      <c r="R86" s="19"/>
      <c r="S86" s="22"/>
      <c r="T86" s="21" t="n">
        <f aca="false" t="array" ref="T86:T86">SUM(J86:S86)</f>
        <v>0</v>
      </c>
      <c r="U86" s="19" t="n">
        <f aca="false" t="array" ref="U86:U86">IF(S86="",0,S86)+IF((COUNT(J86:R86)&lt;6),SUM(J86:R86),(MAX(J86:R86)+LARGE(J86:R86,2)+LARGE(J86:R86,3)+LARGE(J86:R86,4)+LARGE(J86:R86,5)))</f>
        <v>0</v>
      </c>
      <c r="V86" s="19" t="n">
        <f aca="false">U86+G86+I86</f>
        <v>541.160623124994</v>
      </c>
      <c r="W86" s="19" t="n">
        <f aca="false" t="array" ref="W86:W86">COUNT(J86:S86)</f>
        <v>0</v>
      </c>
      <c r="X86" s="19"/>
      <c r="Y86" s="19"/>
      <c r="Z86" s="4"/>
      <c r="AA86" s="19"/>
      <c r="AB86" s="19"/>
      <c r="AC86" s="4"/>
      <c r="AD86" s="4"/>
      <c r="AE86" s="0"/>
      <c r="AG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</row>
    <row r="87" s="25" customFormat="true" ht="16.5" hidden="false" customHeight="true" outlineLevel="0" collapsed="false">
      <c r="A87" s="19" t="n">
        <v>198</v>
      </c>
      <c r="B87" s="19" t="n">
        <f aca="false" t="array" ref="B87:B87">RANK(V87,$V$2:$V$607)</f>
        <v>86</v>
      </c>
      <c r="C87" s="20" t="s">
        <v>196</v>
      </c>
      <c r="D87" s="20" t="s">
        <v>197</v>
      </c>
      <c r="E87" s="20" t="s">
        <v>169</v>
      </c>
      <c r="F87" s="19" t="n">
        <v>921.222403616217</v>
      </c>
      <c r="G87" s="19" t="n">
        <v>307.074134538739</v>
      </c>
      <c r="H87" s="19" t="n">
        <v>186.480113449</v>
      </c>
      <c r="I87" s="19" t="n">
        <v>124.320075632666</v>
      </c>
      <c r="J87" s="21" t="n">
        <v>100.576647279101</v>
      </c>
      <c r="K87" s="19"/>
      <c r="L87" s="19"/>
      <c r="M87" s="19"/>
      <c r="N87" s="19"/>
      <c r="O87" s="19"/>
      <c r="P87" s="19"/>
      <c r="Q87" s="19"/>
      <c r="R87" s="19"/>
      <c r="S87" s="22"/>
      <c r="T87" s="21" t="n">
        <f aca="false" t="array" ref="T87:T87">SUM(J87:S87)</f>
        <v>100.576647279101</v>
      </c>
      <c r="U87" s="19" t="n">
        <f aca="false" t="array" ref="U87:U87">IF(S87="",0,S87)+IF((COUNT(J87:R87)&lt;6),SUM(J87:R87),(MAX(J87:R87)+LARGE(J87:R87,2)+LARGE(J87:R87,3)+LARGE(J87:R87,4)+LARGE(J87:R87,5)))</f>
        <v>100.576647279101</v>
      </c>
      <c r="V87" s="19" t="n">
        <f aca="false">U87+G87+I87</f>
        <v>531.970857450507</v>
      </c>
      <c r="W87" s="19" t="n">
        <f aca="false" t="array" ref="W87:W87">COUNT(J87:S87)</f>
        <v>1</v>
      </c>
      <c r="X87" s="19"/>
      <c r="Y87" s="19"/>
      <c r="Z87" s="4"/>
      <c r="AA87" s="4"/>
      <c r="AB87" s="0"/>
      <c r="AC87" s="4"/>
      <c r="AD87" s="4"/>
      <c r="AE87" s="0"/>
      <c r="AG87" s="0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</row>
    <row r="88" s="25" customFormat="true" ht="16.5" hidden="false" customHeight="true" outlineLevel="0" collapsed="false">
      <c r="A88" s="19" t="n">
        <v>305</v>
      </c>
      <c r="B88" s="19" t="n">
        <f aca="false" t="array" ref="B88:B88">RANK(V88,$V$2:$V$607)</f>
        <v>87</v>
      </c>
      <c r="C88" s="20" t="s">
        <v>198</v>
      </c>
      <c r="D88" s="20" t="s">
        <v>199</v>
      </c>
      <c r="E88" s="20" t="s">
        <v>200</v>
      </c>
      <c r="F88" s="19" t="n">
        <v>201.409594113422</v>
      </c>
      <c r="G88" s="19" t="n">
        <v>67.1365313711406</v>
      </c>
      <c r="H88" s="19" t="n">
        <v>138.014088355729</v>
      </c>
      <c r="I88" s="19" t="n">
        <v>92.009392237153</v>
      </c>
      <c r="J88" s="21" t="n">
        <v>332.486586473747</v>
      </c>
      <c r="K88" s="19" t="n">
        <v>40.0257283224747</v>
      </c>
      <c r="L88" s="19"/>
      <c r="M88" s="19"/>
      <c r="N88" s="19"/>
      <c r="O88" s="19"/>
      <c r="P88" s="19"/>
      <c r="Q88" s="19"/>
      <c r="R88" s="19"/>
      <c r="S88" s="22"/>
      <c r="T88" s="21" t="n">
        <f aca="false" t="array" ref="T88:T88">SUM(J88:S88)</f>
        <v>372.512314796222</v>
      </c>
      <c r="U88" s="19" t="n">
        <f aca="false" t="array" ref="U88:U88">IF(S88="",0,S88)+IF((COUNT(J88:R88)&lt;6),SUM(J88:R88),(MAX(J88:R88)+LARGE(J88:R88,2)+LARGE(J88:R88,3)+LARGE(J88:R88,4)+LARGE(J88:R88,5)))</f>
        <v>372.512314796222</v>
      </c>
      <c r="V88" s="19" t="n">
        <f aca="false">U88+G88+I88</f>
        <v>531.658238404515</v>
      </c>
      <c r="W88" s="19" t="n">
        <f aca="false" t="array" ref="W88:W88">COUNT(J88:S88)</f>
        <v>2</v>
      </c>
      <c r="X88" s="19"/>
      <c r="Y88" s="19"/>
      <c r="Z88" s="4"/>
      <c r="AA88" s="19"/>
      <c r="AB88" s="19"/>
      <c r="AC88" s="4"/>
      <c r="AD88" s="4"/>
      <c r="AE88" s="0"/>
      <c r="AG88" s="0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</row>
    <row r="89" s="25" customFormat="true" ht="16.5" hidden="false" customHeight="true" outlineLevel="0" collapsed="false">
      <c r="A89" s="19" t="n">
        <v>205</v>
      </c>
      <c r="B89" s="19" t="n">
        <f aca="false" t="array" ref="B89:B89">RANK(V89,$V$2:$V$607)</f>
        <v>88</v>
      </c>
      <c r="C89" s="20" t="s">
        <v>201</v>
      </c>
      <c r="D89" s="20" t="s">
        <v>60</v>
      </c>
      <c r="E89" s="20"/>
      <c r="F89" s="19" t="n">
        <v>1003.19255095993</v>
      </c>
      <c r="G89" s="19" t="n">
        <v>334.397516986642</v>
      </c>
      <c r="H89" s="19" t="n">
        <v>288.112866055775</v>
      </c>
      <c r="I89" s="19" t="n">
        <v>192.075244037183</v>
      </c>
      <c r="J89" s="21"/>
      <c r="K89" s="19"/>
      <c r="L89" s="19"/>
      <c r="M89" s="19"/>
      <c r="N89" s="19"/>
      <c r="O89" s="19"/>
      <c r="P89" s="19"/>
      <c r="Q89" s="19"/>
      <c r="R89" s="19"/>
      <c r="S89" s="22"/>
      <c r="T89" s="21" t="n">
        <f aca="false" t="array" ref="T89:T89">SUM(J89:S89)</f>
        <v>0</v>
      </c>
      <c r="U89" s="19" t="n">
        <f aca="false" t="array" ref="U89:U89">IF(S89="",0,S89)+IF((COUNT(J89:R89)&lt;6),SUM(J89:R89),(MAX(J89:R89)+LARGE(J89:R89,2)+LARGE(J89:R89,3)+LARGE(J89:R89,4)+LARGE(J89:R89,5)))</f>
        <v>0</v>
      </c>
      <c r="V89" s="19" t="n">
        <f aca="false">U89+G89+I89</f>
        <v>526.472761023825</v>
      </c>
      <c r="W89" s="19" t="n">
        <f aca="false" t="array" ref="W89:W89">COUNT(J89:S89)</f>
        <v>0</v>
      </c>
      <c r="X89" s="19"/>
      <c r="Y89" s="19"/>
      <c r="Z89" s="4"/>
      <c r="AA89" s="4"/>
      <c r="AB89" s="0"/>
      <c r="AC89" s="4"/>
      <c r="AD89" s="4"/>
      <c r="AE89" s="0"/>
      <c r="AG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</row>
    <row r="90" s="25" customFormat="true" ht="16.5" hidden="false" customHeight="true" outlineLevel="0" collapsed="false">
      <c r="A90" s="19" t="n">
        <v>530</v>
      </c>
      <c r="B90" s="19" t="n">
        <f aca="false" t="array" ref="B90:B90">RANK(V90,$V$2:$V$607)</f>
        <v>89</v>
      </c>
      <c r="C90" s="20" t="s">
        <v>166</v>
      </c>
      <c r="D90" s="20" t="s">
        <v>202</v>
      </c>
      <c r="E90" s="20" t="s">
        <v>167</v>
      </c>
      <c r="F90" s="19" t="n">
        <v>127.334512838358</v>
      </c>
      <c r="G90" s="19" t="n">
        <v>42.444837612786</v>
      </c>
      <c r="H90" s="19" t="n">
        <v>456.045865171666</v>
      </c>
      <c r="I90" s="19" t="n">
        <v>304.030576781111</v>
      </c>
      <c r="J90" s="21" t="n">
        <v>171.40830718712</v>
      </c>
      <c r="K90" s="19"/>
      <c r="L90" s="19"/>
      <c r="M90" s="19"/>
      <c r="N90" s="19"/>
      <c r="O90" s="19"/>
      <c r="P90" s="19"/>
      <c r="Q90" s="19"/>
      <c r="R90" s="19"/>
      <c r="S90" s="22"/>
      <c r="T90" s="21" t="n">
        <f aca="false" t="array" ref="T90:T90">SUM(J90:S90)</f>
        <v>171.40830718712</v>
      </c>
      <c r="U90" s="19" t="n">
        <f aca="false" t="array" ref="U90:U90">IF(S90="",0,S90)+IF((COUNT(J90:R90)&lt;6),SUM(J90:R90),(MAX(J90:R90)+LARGE(J90:R90,2)+LARGE(J90:R90,3)+LARGE(J90:R90,4)+LARGE(J90:R90,5)))</f>
        <v>171.40830718712</v>
      </c>
      <c r="V90" s="19" t="n">
        <f aca="false">U90+G90+I90</f>
        <v>517.883721581017</v>
      </c>
      <c r="W90" s="19" t="n">
        <f aca="false" t="array" ref="W90:W90">COUNT(J90:S90)</f>
        <v>1</v>
      </c>
      <c r="X90" s="19"/>
      <c r="Y90" s="19"/>
      <c r="Z90" s="4"/>
      <c r="AA90" s="19"/>
      <c r="AB90" s="19"/>
      <c r="AC90" s="4"/>
      <c r="AD90" s="4"/>
      <c r="AE90" s="0"/>
      <c r="AG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</row>
    <row r="91" s="25" customFormat="true" ht="16.5" hidden="false" customHeight="true" outlineLevel="0" collapsed="false">
      <c r="A91" s="19" t="n">
        <v>334</v>
      </c>
      <c r="B91" s="19" t="n">
        <f aca="false" t="array" ref="B91:B91">RANK(V91,$V$2:$V$607)</f>
        <v>90</v>
      </c>
      <c r="C91" s="20" t="s">
        <v>203</v>
      </c>
      <c r="D91" s="20" t="s">
        <v>204</v>
      </c>
      <c r="E91" s="20" t="s">
        <v>84</v>
      </c>
      <c r="F91" s="19" t="n">
        <v>347.643954910255</v>
      </c>
      <c r="G91" s="19" t="n">
        <v>115.881318303418</v>
      </c>
      <c r="H91" s="19" t="n">
        <v>518.312925580932</v>
      </c>
      <c r="I91" s="19" t="n">
        <v>345.541950387288</v>
      </c>
      <c r="J91" s="21"/>
      <c r="K91" s="19" t="n">
        <v>39.0051000359555</v>
      </c>
      <c r="L91" s="19"/>
      <c r="M91" s="19"/>
      <c r="N91" s="19"/>
      <c r="O91" s="19"/>
      <c r="P91" s="19"/>
      <c r="Q91" s="19"/>
      <c r="R91" s="19"/>
      <c r="S91" s="22"/>
      <c r="T91" s="21" t="n">
        <f aca="false" t="array" ref="T91:T91">SUM(J91:S91)</f>
        <v>39.0051000359555</v>
      </c>
      <c r="U91" s="19" t="n">
        <f aca="false" t="array" ref="U91:U91">IF(S91="",0,S91)+IF((COUNT(J91:R91)&lt;6),SUM(J91:R91),(MAX(J91:R91)+LARGE(J91:R91,2)+LARGE(J91:R91,3)+LARGE(J91:R91,4)+LARGE(J91:R91,5)))</f>
        <v>39.0051000359555</v>
      </c>
      <c r="V91" s="19" t="n">
        <f aca="false">U91+G91+I91</f>
        <v>500.428368726662</v>
      </c>
      <c r="W91" s="19" t="n">
        <f aca="false" t="array" ref="W91:W91">COUNT(J91:S91)</f>
        <v>1</v>
      </c>
      <c r="X91" s="19"/>
      <c r="Y91" s="19"/>
      <c r="Z91" s="4"/>
      <c r="AA91" s="4"/>
      <c r="AB91" s="0"/>
      <c r="AC91" s="4"/>
      <c r="AD91" s="4"/>
      <c r="AE91" s="0"/>
      <c r="AG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</row>
    <row r="92" s="25" customFormat="true" ht="16.5" hidden="false" customHeight="true" outlineLevel="0" collapsed="false">
      <c r="A92" s="19" t="n">
        <v>22</v>
      </c>
      <c r="B92" s="19" t="n">
        <f aca="false" t="array" ref="B92:B92">RANK(V92,$V$2:$V$607)</f>
        <v>91</v>
      </c>
      <c r="C92" s="20" t="s">
        <v>205</v>
      </c>
      <c r="D92" s="20" t="s">
        <v>175</v>
      </c>
      <c r="E92" s="20" t="s">
        <v>81</v>
      </c>
      <c r="F92" s="19" t="n">
        <v>733.778808752661</v>
      </c>
      <c r="G92" s="19" t="n">
        <v>244.592936250887</v>
      </c>
      <c r="H92" s="19" t="n">
        <v>331.814122444836</v>
      </c>
      <c r="I92" s="19" t="n">
        <v>221.209414963224</v>
      </c>
      <c r="J92" s="21" t="n">
        <v>33.937159783558</v>
      </c>
      <c r="K92" s="19"/>
      <c r="L92" s="19"/>
      <c r="M92" s="19"/>
      <c r="N92" s="19"/>
      <c r="O92" s="19"/>
      <c r="P92" s="19"/>
      <c r="Q92" s="19"/>
      <c r="R92" s="19"/>
      <c r="S92" s="22"/>
      <c r="T92" s="21" t="n">
        <f aca="false" t="array" ref="T92:T92">SUM(J92:S92)</f>
        <v>33.937159783558</v>
      </c>
      <c r="U92" s="19" t="n">
        <f aca="false" t="array" ref="U92:U92">IF(S92="",0,S92)+IF((COUNT(J92:R92)&lt;6),SUM(J92:R92),(MAX(J92:R92)+LARGE(J92:R92,2)+LARGE(J92:R92,3)+LARGE(J92:R92,4)+LARGE(J92:R92,5)))</f>
        <v>33.937159783558</v>
      </c>
      <c r="V92" s="19" t="n">
        <f aca="false">U92+G92+I92</f>
        <v>499.739510997669</v>
      </c>
      <c r="W92" s="19" t="n">
        <f aca="false" t="array" ref="W92:W92">COUNT(J92:S92)</f>
        <v>1</v>
      </c>
      <c r="X92" s="19"/>
      <c r="Y92" s="19"/>
      <c r="Z92" s="4"/>
      <c r="AA92" s="4"/>
      <c r="AB92" s="0"/>
      <c r="AC92" s="4"/>
      <c r="AD92" s="4"/>
      <c r="AE92" s="0"/>
      <c r="AG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</row>
    <row r="93" s="25" customFormat="true" ht="16.5" hidden="false" customHeight="true" outlineLevel="0" collapsed="false">
      <c r="A93" s="19" t="n">
        <v>516</v>
      </c>
      <c r="B93" s="19" t="n">
        <f aca="false" t="array" ref="B93:B93">RANK(V93,$V$2:$V$607)</f>
        <v>92</v>
      </c>
      <c r="C93" s="20" t="s">
        <v>206</v>
      </c>
      <c r="D93" s="20" t="s">
        <v>146</v>
      </c>
      <c r="E93" s="20" t="s">
        <v>119</v>
      </c>
      <c r="F93" s="19" t="n">
        <v>261.843493989012</v>
      </c>
      <c r="G93" s="19" t="n">
        <v>87.2811646630039</v>
      </c>
      <c r="H93" s="19" t="n">
        <v>0</v>
      </c>
      <c r="I93" s="19" t="n">
        <v>0</v>
      </c>
      <c r="J93" s="21"/>
      <c r="K93" s="19"/>
      <c r="L93" s="19"/>
      <c r="M93" s="19" t="n">
        <v>189.411521256617</v>
      </c>
      <c r="N93" s="19" t="n">
        <v>215.771320688444</v>
      </c>
      <c r="O93" s="19"/>
      <c r="P93" s="19"/>
      <c r="Q93" s="19"/>
      <c r="R93" s="19"/>
      <c r="S93" s="22"/>
      <c r="T93" s="21" t="n">
        <f aca="false" t="array" ref="T93:T93">SUM(J93:S93)</f>
        <v>405.182841945061</v>
      </c>
      <c r="U93" s="19" t="n">
        <f aca="false" t="array" ref="U93:U93">IF(S93="",0,S93)+IF((COUNT(J93:R93)&lt;6),SUM(J93:R93),(MAX(J93:R93)+LARGE(J93:R93,2)+LARGE(J93:R93,3)+LARGE(J93:R93,4)+LARGE(J93:R93,5)))</f>
        <v>405.182841945061</v>
      </c>
      <c r="V93" s="19" t="n">
        <f aca="false">U93+G93+I93</f>
        <v>492.464006608065</v>
      </c>
      <c r="W93" s="19" t="n">
        <f aca="false" t="array" ref="W93:W93">COUNT(J93:S93)</f>
        <v>2</v>
      </c>
      <c r="X93" s="19"/>
      <c r="Y93" s="19"/>
      <c r="Z93" s="4"/>
      <c r="AA93" s="19"/>
      <c r="AB93" s="19"/>
      <c r="AC93" s="4"/>
      <c r="AD93" s="4"/>
      <c r="AE93" s="0"/>
      <c r="AG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</row>
    <row r="94" s="25" customFormat="true" ht="16.5" hidden="false" customHeight="true" outlineLevel="0" collapsed="false">
      <c r="A94" s="19" t="n">
        <v>20</v>
      </c>
      <c r="B94" s="19" t="n">
        <f aca="false" t="array" ref="B94:B94">RANK(V94,$V$2:$V$607)</f>
        <v>93</v>
      </c>
      <c r="C94" s="20" t="s">
        <v>207</v>
      </c>
      <c r="D94" s="20" t="s">
        <v>208</v>
      </c>
      <c r="E94" s="20" t="s">
        <v>187</v>
      </c>
      <c r="F94" s="19" t="n">
        <v>179.054836527138</v>
      </c>
      <c r="G94" s="19" t="n">
        <v>59.684945509046</v>
      </c>
      <c r="H94" s="19" t="n">
        <v>253.008280385325</v>
      </c>
      <c r="I94" s="19" t="n">
        <v>168.67218692355</v>
      </c>
      <c r="J94" s="21" t="n">
        <v>253.099647090475</v>
      </c>
      <c r="K94" s="19"/>
      <c r="L94" s="19"/>
      <c r="M94" s="19"/>
      <c r="N94" s="19"/>
      <c r="O94" s="19"/>
      <c r="P94" s="19"/>
      <c r="Q94" s="19"/>
      <c r="R94" s="19"/>
      <c r="S94" s="22"/>
      <c r="T94" s="21" t="n">
        <f aca="false" t="array" ref="T94:T94">SUM(J94:S94)</f>
        <v>253.099647090475</v>
      </c>
      <c r="U94" s="19" t="n">
        <f aca="false" t="array" ref="U94:U94">IF(S94="",0,S94)+IF((COUNT(J94:R94)&lt;6),SUM(J94:R94),(MAX(J94:R94)+LARGE(J94:R94,2)+LARGE(J94:R94,3)+LARGE(J94:R94,4)+LARGE(J94:R94,5)))</f>
        <v>253.099647090475</v>
      </c>
      <c r="V94" s="19" t="n">
        <f aca="false">U94+G94+I94</f>
        <v>481.45677952307</v>
      </c>
      <c r="W94" s="19" t="n">
        <f aca="false" t="array" ref="W94:W94">COUNT(J94:S94)</f>
        <v>1</v>
      </c>
      <c r="X94" s="19"/>
      <c r="Y94" s="19"/>
      <c r="Z94" s="4"/>
      <c r="AA94" s="4"/>
      <c r="AB94" s="0"/>
      <c r="AC94" s="4"/>
      <c r="AD94" s="4"/>
      <c r="AE94" s="0"/>
      <c r="AG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</row>
    <row r="95" s="25" customFormat="true" ht="16.5" hidden="false" customHeight="true" outlineLevel="0" collapsed="false">
      <c r="A95" s="19" t="n">
        <v>369</v>
      </c>
      <c r="B95" s="19" t="n">
        <f aca="false" t="array" ref="B95:B95">RANK(V95,$V$2:$V$607)</f>
        <v>94</v>
      </c>
      <c r="C95" s="20" t="s">
        <v>209</v>
      </c>
      <c r="D95" s="20" t="s">
        <v>210</v>
      </c>
      <c r="E95" s="20" t="s">
        <v>61</v>
      </c>
      <c r="F95" s="19" t="n">
        <v>460.555199328315</v>
      </c>
      <c r="G95" s="19" t="n">
        <v>153.518399776105</v>
      </c>
      <c r="H95" s="19" t="n">
        <v>116.764552973088</v>
      </c>
      <c r="I95" s="19" t="n">
        <v>77.843035315392</v>
      </c>
      <c r="J95" s="21"/>
      <c r="K95" s="19" t="n">
        <v>249.737093782139</v>
      </c>
      <c r="L95" s="19"/>
      <c r="M95" s="19"/>
      <c r="N95" s="19"/>
      <c r="O95" s="19"/>
      <c r="P95" s="19"/>
      <c r="Q95" s="19"/>
      <c r="R95" s="19"/>
      <c r="S95" s="22"/>
      <c r="T95" s="21" t="n">
        <f aca="false" t="array" ref="T95:T95">SUM(J95:S95)</f>
        <v>249.737093782139</v>
      </c>
      <c r="U95" s="19" t="n">
        <f aca="false" t="array" ref="U95:U95">IF(S95="",0,S95)+IF((COUNT(J95:R95)&lt;6),SUM(J95:R95),(MAX(J95:R95)+LARGE(J95:R95,2)+LARGE(J95:R95,3)+LARGE(J95:R95,4)+LARGE(J95:R95,5)))</f>
        <v>249.737093782139</v>
      </c>
      <c r="V95" s="19" t="n">
        <f aca="false">U95+G95+I95</f>
        <v>481.098528873636</v>
      </c>
      <c r="W95" s="19" t="n">
        <f aca="false" t="array" ref="W95:W95">COUNT(J95:S95)</f>
        <v>1</v>
      </c>
      <c r="X95" s="19"/>
      <c r="Y95" s="19"/>
      <c r="Z95" s="4"/>
      <c r="AA95" s="4"/>
      <c r="AB95" s="0"/>
      <c r="AC95" s="4"/>
      <c r="AD95" s="4"/>
      <c r="AE95" s="0"/>
      <c r="AG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</row>
    <row r="96" s="25" customFormat="true" ht="16.5" hidden="false" customHeight="true" outlineLevel="0" collapsed="false">
      <c r="A96" s="19" t="n">
        <v>168</v>
      </c>
      <c r="B96" s="19" t="n">
        <f aca="false" t="array" ref="B96:B96">RANK(V96,$V$2:$V$607)</f>
        <v>95</v>
      </c>
      <c r="C96" s="20" t="s">
        <v>211</v>
      </c>
      <c r="D96" s="20" t="s">
        <v>212</v>
      </c>
      <c r="E96" s="20" t="s">
        <v>86</v>
      </c>
      <c r="F96" s="19" t="n">
        <v>248.689825566936</v>
      </c>
      <c r="G96" s="19" t="n">
        <v>82.8966085223119</v>
      </c>
      <c r="H96" s="19" t="n">
        <v>175.717248102109</v>
      </c>
      <c r="I96" s="19" t="n">
        <v>117.144832068073</v>
      </c>
      <c r="J96" s="21"/>
      <c r="K96" s="19"/>
      <c r="L96" s="19"/>
      <c r="M96" s="19" t="n">
        <v>279.289595365601</v>
      </c>
      <c r="N96" s="19"/>
      <c r="O96" s="19"/>
      <c r="P96" s="19"/>
      <c r="Q96" s="19"/>
      <c r="R96" s="19"/>
      <c r="S96" s="22"/>
      <c r="T96" s="21" t="n">
        <f aca="false" t="array" ref="T96:T96">SUM(J96:S96)</f>
        <v>279.289595365601</v>
      </c>
      <c r="U96" s="19" t="n">
        <f aca="false" t="array" ref="U96:U96">IF(S96="",0,S96)+IF((COUNT(J96:R96)&lt;6),SUM(J96:R96),(MAX(J96:R96)+LARGE(J96:R96,2)+LARGE(J96:R96,3)+LARGE(J96:R96,4)+LARGE(J96:R96,5)))</f>
        <v>279.289595365601</v>
      </c>
      <c r="V96" s="19" t="n">
        <f aca="false">U96+G96+I96</f>
        <v>479.331035955985</v>
      </c>
      <c r="W96" s="19" t="n">
        <f aca="false" t="array" ref="W96:W96">COUNT(J96:S96)</f>
        <v>1</v>
      </c>
      <c r="X96" s="19"/>
      <c r="Y96" s="19"/>
      <c r="Z96" s="4"/>
      <c r="AA96" s="19"/>
      <c r="AB96" s="19"/>
      <c r="AC96" s="4"/>
      <c r="AD96" s="4"/>
      <c r="AE96" s="0"/>
      <c r="AG96" s="0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</row>
    <row r="97" s="25" customFormat="true" ht="16.5" hidden="false" customHeight="true" outlineLevel="0" collapsed="false">
      <c r="A97" s="19" t="n">
        <v>85</v>
      </c>
      <c r="B97" s="19" t="n">
        <f aca="false" t="array" ref="B97:B97">RANK(V97,$V$2:$V$607)</f>
        <v>96</v>
      </c>
      <c r="C97" s="20" t="s">
        <v>213</v>
      </c>
      <c r="D97" s="20" t="s">
        <v>214</v>
      </c>
      <c r="E97" s="20" t="s">
        <v>46</v>
      </c>
      <c r="F97" s="19" t="n">
        <v>100.70748879781</v>
      </c>
      <c r="G97" s="19" t="n">
        <v>33.5691629326033</v>
      </c>
      <c r="H97" s="19" t="n">
        <v>336.475722658888</v>
      </c>
      <c r="I97" s="19" t="n">
        <v>224.317148439258</v>
      </c>
      <c r="J97" s="21" t="n">
        <v>219.377660455487</v>
      </c>
      <c r="K97" s="19"/>
      <c r="L97" s="19"/>
      <c r="M97" s="19"/>
      <c r="N97" s="19"/>
      <c r="O97" s="19"/>
      <c r="P97" s="19"/>
      <c r="Q97" s="19"/>
      <c r="R97" s="19"/>
      <c r="S97" s="22"/>
      <c r="T97" s="21" t="n">
        <f aca="false" t="array" ref="T97:T97">SUM(J97:S97)</f>
        <v>219.377660455487</v>
      </c>
      <c r="U97" s="19" t="n">
        <f aca="false" t="array" ref="U97:U97">IF(S97="",0,S97)+IF((COUNT(J97:R97)&lt;6),SUM(J97:R97),(MAX(J97:R97)+LARGE(J97:R97,2)+LARGE(J97:R97,3)+LARGE(J97:R97,4)+LARGE(J97:R97,5)))</f>
        <v>219.377660455487</v>
      </c>
      <c r="V97" s="19" t="n">
        <f aca="false">U97+G97+I97</f>
        <v>477.263971827348</v>
      </c>
      <c r="W97" s="19" t="n">
        <f aca="false" t="array" ref="W97:W97">COUNT(J97:S97)</f>
        <v>1</v>
      </c>
      <c r="X97" s="19"/>
      <c r="Y97" s="19"/>
      <c r="Z97" s="4"/>
      <c r="AA97" s="19"/>
      <c r="AB97" s="19"/>
      <c r="AC97" s="4"/>
      <c r="AD97" s="4"/>
      <c r="AE97" s="0"/>
      <c r="AG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</row>
    <row r="98" s="25" customFormat="true" ht="16.5" hidden="false" customHeight="true" outlineLevel="0" collapsed="false">
      <c r="A98" s="19" t="n">
        <v>376</v>
      </c>
      <c r="B98" s="19" t="n">
        <f aca="false" t="array" ref="B98:B98">RANK(V98,$V$2:$V$607)</f>
        <v>97</v>
      </c>
      <c r="C98" s="20" t="s">
        <v>215</v>
      </c>
      <c r="D98" s="20" t="s">
        <v>216</v>
      </c>
      <c r="E98" s="20" t="s">
        <v>81</v>
      </c>
      <c r="F98" s="19" t="n">
        <v>100.722979422946</v>
      </c>
      <c r="G98" s="19" t="n">
        <v>33.5743264743153</v>
      </c>
      <c r="H98" s="19" t="n">
        <v>337.106139992133</v>
      </c>
      <c r="I98" s="19" t="n">
        <v>224.737426661422</v>
      </c>
      <c r="J98" s="21" t="n">
        <v>210.206705788862</v>
      </c>
      <c r="K98" s="19"/>
      <c r="L98" s="19"/>
      <c r="M98" s="19"/>
      <c r="N98" s="19"/>
      <c r="O98" s="19"/>
      <c r="P98" s="19"/>
      <c r="Q98" s="19"/>
      <c r="R98" s="19"/>
      <c r="S98" s="22"/>
      <c r="T98" s="21" t="n">
        <f aca="false" t="array" ref="T98:T98">SUM(J98:S98)</f>
        <v>210.206705788862</v>
      </c>
      <c r="U98" s="19" t="n">
        <f aca="false" t="array" ref="U98:U98">IF(S98="",0,S98)+IF((COUNT(J98:R98)&lt;6),SUM(J98:R98),(MAX(J98:R98)+LARGE(J98:R98,2)+LARGE(J98:R98,3)+LARGE(J98:R98,4)+LARGE(J98:R98,5)))</f>
        <v>210.206705788862</v>
      </c>
      <c r="V98" s="19" t="n">
        <f aca="false">U98+G98+I98</f>
        <v>468.518458924599</v>
      </c>
      <c r="W98" s="19" t="n">
        <f aca="false" t="array" ref="W98:W98">COUNT(J98:S98)</f>
        <v>1</v>
      </c>
      <c r="X98" s="19"/>
      <c r="Y98" s="19"/>
      <c r="Z98" s="4"/>
      <c r="AA98" s="19"/>
      <c r="AB98" s="19"/>
      <c r="AC98" s="4"/>
      <c r="AD98" s="4"/>
      <c r="AE98" s="0"/>
      <c r="AG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</row>
    <row r="99" s="25" customFormat="true" ht="16.5" hidden="false" customHeight="true" outlineLevel="0" collapsed="false">
      <c r="A99" s="19" t="n">
        <v>251</v>
      </c>
      <c r="B99" s="19" t="n">
        <f aca="false" t="array" ref="B99:B99">RANK(V99,$V$2:$V$607)</f>
        <v>98</v>
      </c>
      <c r="C99" s="20" t="s">
        <v>217</v>
      </c>
      <c r="D99" s="20" t="s">
        <v>218</v>
      </c>
      <c r="E99" s="20" t="s">
        <v>101</v>
      </c>
      <c r="F99" s="19" t="n">
        <v>0</v>
      </c>
      <c r="G99" s="19" t="n">
        <v>0</v>
      </c>
      <c r="H99" s="19" t="n">
        <v>0</v>
      </c>
      <c r="I99" s="19" t="n">
        <v>0</v>
      </c>
      <c r="J99" s="21" t="n">
        <v>25.447281961042</v>
      </c>
      <c r="K99" s="19" t="n">
        <v>114.680375557097</v>
      </c>
      <c r="L99" s="19" t="n">
        <v>161.068785235807</v>
      </c>
      <c r="M99" s="19" t="n">
        <v>114.494698348823</v>
      </c>
      <c r="N99" s="19" t="n">
        <v>38.0234776434177</v>
      </c>
      <c r="O99" s="19"/>
      <c r="P99" s="19"/>
      <c r="Q99" s="19"/>
      <c r="R99" s="19"/>
      <c r="S99" s="22"/>
      <c r="T99" s="21" t="n">
        <f aca="false" t="array" ref="T99:T99">SUM(J99:S99)</f>
        <v>453.714618746187</v>
      </c>
      <c r="U99" s="19" t="n">
        <f aca="false" t="array" ref="U99:U99">IF(S99="",0,S99)+IF((COUNT(J99:R99)&lt;6),SUM(J99:R99),(MAX(J99:R99)+LARGE(J99:R99,2)+LARGE(J99:R99,3)+LARGE(J99:R99,4)+LARGE(J99:R99,5)))</f>
        <v>453.714618746187</v>
      </c>
      <c r="V99" s="19" t="n">
        <f aca="false">U99+G99+I99</f>
        <v>453.714618746187</v>
      </c>
      <c r="W99" s="19" t="n">
        <f aca="false" t="array" ref="W99:W99">COUNT(J99:S99)</f>
        <v>5</v>
      </c>
      <c r="X99" s="19"/>
      <c r="Y99" s="19"/>
      <c r="Z99" s="4"/>
      <c r="AA99" s="19"/>
      <c r="AB99" s="19"/>
      <c r="AC99" s="4"/>
      <c r="AD99" s="4"/>
      <c r="AE99" s="0"/>
      <c r="AG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</row>
    <row r="100" s="25" customFormat="true" ht="16.5" hidden="false" customHeight="true" outlineLevel="0" collapsed="false">
      <c r="A100" s="19" t="n">
        <v>297</v>
      </c>
      <c r="B100" s="19" t="n">
        <f aca="false" t="array" ref="B100:B100">RANK(V100,$V$2:$V$607)</f>
        <v>99</v>
      </c>
      <c r="C100" s="20" t="s">
        <v>219</v>
      </c>
      <c r="D100" s="20" t="s">
        <v>220</v>
      </c>
      <c r="E100" s="20"/>
      <c r="F100" s="19" t="n">
        <v>0</v>
      </c>
      <c r="G100" s="19" t="n">
        <v>0</v>
      </c>
      <c r="H100" s="19" t="n">
        <v>0</v>
      </c>
      <c r="I100" s="19" t="n">
        <v>0</v>
      </c>
      <c r="J100" s="21"/>
      <c r="K100" s="19" t="n">
        <v>75.2007382487618</v>
      </c>
      <c r="L100" s="19" t="n">
        <v>209.441419512387</v>
      </c>
      <c r="M100" s="19"/>
      <c r="N100" s="19" t="n">
        <v>158.059591152964</v>
      </c>
      <c r="O100" s="19"/>
      <c r="P100" s="19"/>
      <c r="Q100" s="19"/>
      <c r="R100" s="19"/>
      <c r="S100" s="22"/>
      <c r="T100" s="21" t="n">
        <f aca="false" t="array" ref="T100:T100">SUM(J100:S100)</f>
        <v>442.701748914113</v>
      </c>
      <c r="U100" s="19" t="n">
        <f aca="false" t="array" ref="U100:U100">IF(S100="",0,S100)+IF((COUNT(J100:R100)&lt;6),SUM(J100:R100),(MAX(J100:R100)+LARGE(J100:R100,2)+LARGE(J100:R100,3)+LARGE(J100:R100,4)+LARGE(J100:R100,5)))</f>
        <v>442.701748914113</v>
      </c>
      <c r="V100" s="19" t="n">
        <f aca="false">U100+G100+I100</f>
        <v>442.701748914113</v>
      </c>
      <c r="W100" s="19" t="n">
        <f aca="false" t="array" ref="W100:W100">COUNT(J100:S100)</f>
        <v>3</v>
      </c>
      <c r="X100" s="19"/>
      <c r="Y100" s="19"/>
      <c r="Z100" s="4"/>
      <c r="AA100" s="19"/>
      <c r="AB100" s="19"/>
      <c r="AC100" s="4"/>
      <c r="AD100" s="4"/>
      <c r="AE100" s="0"/>
      <c r="AG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</row>
    <row r="101" s="25" customFormat="true" ht="16.5" hidden="false" customHeight="true" outlineLevel="0" collapsed="false">
      <c r="A101" s="19" t="n">
        <v>132</v>
      </c>
      <c r="B101" s="19" t="n">
        <f aca="false" t="array" ref="B101:B101">RANK(V101,$V$2:$V$607)</f>
        <v>100</v>
      </c>
      <c r="C101" s="20" t="s">
        <v>221</v>
      </c>
      <c r="D101" s="20" t="s">
        <v>222</v>
      </c>
      <c r="E101" s="20" t="s">
        <v>223</v>
      </c>
      <c r="F101" s="19" t="n">
        <v>0</v>
      </c>
      <c r="G101" s="19" t="n">
        <v>0</v>
      </c>
      <c r="H101" s="19" t="n">
        <v>143.411494190662</v>
      </c>
      <c r="I101" s="19" t="n">
        <v>95.6076627937745</v>
      </c>
      <c r="J101" s="21" t="n">
        <v>338.553689464475</v>
      </c>
      <c r="K101" s="19"/>
      <c r="L101" s="19"/>
      <c r="M101" s="19"/>
      <c r="N101" s="19"/>
      <c r="O101" s="19"/>
      <c r="P101" s="19"/>
      <c r="Q101" s="19"/>
      <c r="R101" s="19"/>
      <c r="S101" s="22"/>
      <c r="T101" s="21" t="n">
        <f aca="false" t="array" ref="T101:T101">SUM(J101:S101)</f>
        <v>338.553689464475</v>
      </c>
      <c r="U101" s="19" t="n">
        <f aca="false" t="array" ref="U101:U101">IF(S101="",0,S101)+IF((COUNT(J101:R101)&lt;6),SUM(J101:R101),(MAX(J101:R101)+LARGE(J101:R101,2)+LARGE(J101:R101,3)+LARGE(J101:R101,4)+LARGE(J101:R101,5)))</f>
        <v>338.553689464475</v>
      </c>
      <c r="V101" s="19" t="n">
        <f aca="false">U101+G101+I101</f>
        <v>434.16135225825</v>
      </c>
      <c r="W101" s="19" t="n">
        <f aca="false" t="array" ref="W101:W101">COUNT(J101:S101)</f>
        <v>1</v>
      </c>
      <c r="X101" s="19"/>
      <c r="Y101" s="19"/>
      <c r="Z101" s="4"/>
      <c r="AA101" s="19"/>
      <c r="AB101" s="19"/>
      <c r="AC101" s="4"/>
      <c r="AD101" s="4"/>
      <c r="AE101" s="0"/>
      <c r="AG101" s="0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</row>
    <row r="102" s="25" customFormat="true" ht="16.5" hidden="false" customHeight="true" outlineLevel="0" collapsed="false">
      <c r="A102" s="19" t="n">
        <v>167</v>
      </c>
      <c r="B102" s="19" t="n">
        <f aca="false" t="array" ref="B102:B102">RANK(V102,$V$2:$V$607)</f>
        <v>101</v>
      </c>
      <c r="C102" s="20" t="s">
        <v>224</v>
      </c>
      <c r="D102" s="20" t="s">
        <v>225</v>
      </c>
      <c r="E102" s="20" t="s">
        <v>86</v>
      </c>
      <c r="F102" s="19" t="n">
        <v>232.581544594358</v>
      </c>
      <c r="G102" s="19" t="n">
        <v>77.5271815314526</v>
      </c>
      <c r="H102" s="19" t="n">
        <v>231.799406392694</v>
      </c>
      <c r="I102" s="19" t="n">
        <v>154.532937595129</v>
      </c>
      <c r="J102" s="21"/>
      <c r="K102" s="19"/>
      <c r="L102" s="19"/>
      <c r="M102" s="19" t="n">
        <v>196.459782153331</v>
      </c>
      <c r="N102" s="19"/>
      <c r="O102" s="19"/>
      <c r="P102" s="19"/>
      <c r="Q102" s="19"/>
      <c r="R102" s="19"/>
      <c r="S102" s="22"/>
      <c r="T102" s="21" t="n">
        <f aca="false" t="array" ref="T102:T102">SUM(J102:S102)</f>
        <v>196.459782153331</v>
      </c>
      <c r="U102" s="19" t="n">
        <f aca="false" t="array" ref="U102:U102">IF(S102="",0,S102)+IF((COUNT(J102:R102)&lt;6),SUM(J102:R102),(MAX(J102:R102)+LARGE(J102:R102,2)+LARGE(J102:R102,3)+LARGE(J102:R102,4)+LARGE(J102:R102,5)))</f>
        <v>196.459782153331</v>
      </c>
      <c r="V102" s="19" t="n">
        <f aca="false">U102+G102+I102</f>
        <v>428.519901279913</v>
      </c>
      <c r="W102" s="19" t="n">
        <f aca="false" t="array" ref="W102:W102">COUNT(J102:S102)</f>
        <v>1</v>
      </c>
      <c r="X102" s="19"/>
      <c r="Y102" s="19"/>
      <c r="Z102" s="4"/>
      <c r="AA102" s="4"/>
      <c r="AB102" s="0"/>
      <c r="AC102" s="4"/>
      <c r="AD102" s="4"/>
      <c r="AE102" s="0"/>
      <c r="AG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</row>
    <row r="103" s="25" customFormat="true" ht="16.5" hidden="false" customHeight="true" outlineLevel="0" collapsed="false">
      <c r="A103" s="19" t="n">
        <v>250</v>
      </c>
      <c r="B103" s="19" t="n">
        <f aca="false" t="array" ref="B103:B103">RANK(V103,$V$2:$V$607)</f>
        <v>102</v>
      </c>
      <c r="C103" s="20" t="s">
        <v>226</v>
      </c>
      <c r="D103" s="20" t="s">
        <v>227</v>
      </c>
      <c r="E103" s="20" t="s">
        <v>171</v>
      </c>
      <c r="F103" s="19" t="n">
        <v>228.070884134652</v>
      </c>
      <c r="G103" s="19" t="n">
        <v>76.023628044884</v>
      </c>
      <c r="H103" s="19" t="n">
        <v>251.50337547128</v>
      </c>
      <c r="I103" s="19" t="n">
        <v>167.668916980853</v>
      </c>
      <c r="J103" s="21" t="n">
        <v>180.419777917452</v>
      </c>
      <c r="K103" s="19"/>
      <c r="L103" s="19"/>
      <c r="M103" s="19"/>
      <c r="N103" s="19"/>
      <c r="O103" s="19"/>
      <c r="P103" s="19"/>
      <c r="Q103" s="19"/>
      <c r="R103" s="19"/>
      <c r="S103" s="22"/>
      <c r="T103" s="21" t="n">
        <f aca="false" t="array" ref="T103:T103">SUM(J103:S103)</f>
        <v>180.419777917452</v>
      </c>
      <c r="U103" s="19" t="n">
        <f aca="false" t="array" ref="U103:U103">IF(S103="",0,S103)+IF((COUNT(J103:R103)&lt;6),SUM(J103:R103),(MAX(J103:R103)+LARGE(J103:R103,2)+LARGE(J103:R103,3)+LARGE(J103:R103,4)+LARGE(J103:R103,5)))</f>
        <v>180.419777917452</v>
      </c>
      <c r="V103" s="19" t="n">
        <f aca="false">U103+G103+I103</f>
        <v>424.11232294319</v>
      </c>
      <c r="W103" s="19" t="n">
        <f aca="false" t="array" ref="W103:W103">COUNT(J103:S103)</f>
        <v>1</v>
      </c>
      <c r="X103" s="19"/>
      <c r="Y103" s="19"/>
      <c r="Z103" s="19"/>
      <c r="AA103" s="19"/>
      <c r="AB103" s="0"/>
      <c r="AC103" s="19"/>
      <c r="AD103" s="19"/>
      <c r="AE103" s="0"/>
      <c r="AG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</row>
    <row r="104" s="25" customFormat="true" ht="16.5" hidden="false" customHeight="true" outlineLevel="0" collapsed="false">
      <c r="A104" s="19" t="n">
        <v>19</v>
      </c>
      <c r="B104" s="19" t="n">
        <f aca="false" t="array" ref="B104:B104">RANK(V104,$V$2:$V$607)</f>
        <v>103</v>
      </c>
      <c r="C104" s="20" t="s">
        <v>228</v>
      </c>
      <c r="D104" s="20" t="s">
        <v>229</v>
      </c>
      <c r="E104" s="20" t="s">
        <v>46</v>
      </c>
      <c r="F104" s="19" t="n">
        <v>139.110339191242</v>
      </c>
      <c r="G104" s="19" t="n">
        <v>46.3701130637473</v>
      </c>
      <c r="H104" s="19" t="n">
        <v>190.325524981148</v>
      </c>
      <c r="I104" s="19" t="n">
        <v>126.883683320765</v>
      </c>
      <c r="J104" s="21" t="n">
        <v>248.755411255411</v>
      </c>
      <c r="K104" s="19"/>
      <c r="L104" s="19"/>
      <c r="M104" s="19"/>
      <c r="N104" s="19"/>
      <c r="O104" s="19"/>
      <c r="P104" s="19"/>
      <c r="Q104" s="19"/>
      <c r="R104" s="19"/>
      <c r="S104" s="22"/>
      <c r="T104" s="21" t="n">
        <f aca="false" t="array" ref="T104:T104">SUM(J104:S104)</f>
        <v>248.755411255411</v>
      </c>
      <c r="U104" s="19" t="n">
        <f aca="false" t="array" ref="U104:U104">IF(S104="",0,S104)+IF((COUNT(J104:R104)&lt;6),SUM(J104:R104),(MAX(J104:R104)+LARGE(J104:R104,2)+LARGE(J104:R104,3)+LARGE(J104:R104,4)+LARGE(J104:R104,5)))</f>
        <v>248.755411255411</v>
      </c>
      <c r="V104" s="19" t="n">
        <f aca="false">U104+G104+I104</f>
        <v>422.009207639924</v>
      </c>
      <c r="W104" s="19" t="n">
        <f aca="false" t="array" ref="W104:W104">COUNT(J104:S104)</f>
        <v>1</v>
      </c>
      <c r="X104" s="19"/>
      <c r="Y104" s="19"/>
      <c r="Z104" s="4"/>
      <c r="AA104" s="19"/>
      <c r="AB104" s="19"/>
      <c r="AC104" s="4"/>
      <c r="AD104" s="4"/>
      <c r="AE104" s="0"/>
      <c r="AG104" s="0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</row>
    <row r="105" s="25" customFormat="true" ht="16.5" hidden="false" customHeight="true" outlineLevel="0" collapsed="false">
      <c r="A105" s="19" t="n">
        <v>200</v>
      </c>
      <c r="B105" s="19" t="n">
        <f aca="false" t="array" ref="B105:B105">RANK(V105,$V$2:$V$607)</f>
        <v>104</v>
      </c>
      <c r="C105" s="20" t="s">
        <v>226</v>
      </c>
      <c r="D105" s="20" t="s">
        <v>230</v>
      </c>
      <c r="E105" s="20" t="s">
        <v>171</v>
      </c>
      <c r="F105" s="19" t="n">
        <v>297.13936395202</v>
      </c>
      <c r="G105" s="19" t="n">
        <v>99.0464546506733</v>
      </c>
      <c r="H105" s="19" t="n">
        <v>100.657168829458</v>
      </c>
      <c r="I105" s="19" t="n">
        <v>67.1047792196386</v>
      </c>
      <c r="J105" s="21" t="n">
        <v>254.104082975848</v>
      </c>
      <c r="K105" s="19"/>
      <c r="L105" s="19"/>
      <c r="M105" s="19"/>
      <c r="N105" s="19"/>
      <c r="O105" s="19"/>
      <c r="P105" s="19"/>
      <c r="Q105" s="19"/>
      <c r="R105" s="19"/>
      <c r="S105" s="22"/>
      <c r="T105" s="21" t="n">
        <f aca="false" t="array" ref="T105:T105">SUM(J105:S105)</f>
        <v>254.104082975848</v>
      </c>
      <c r="U105" s="19" t="n">
        <f aca="false" t="array" ref="U105:U105">IF(S105="",0,S105)+IF((COUNT(J105:R105)&lt;6),SUM(J105:R105),(MAX(J105:R105)+LARGE(J105:R105,2)+LARGE(J105:R105,3)+LARGE(J105:R105,4)+LARGE(J105:R105,5)))</f>
        <v>254.104082975848</v>
      </c>
      <c r="V105" s="19" t="n">
        <f aca="false">U105+G105+I105</f>
        <v>420.25531684616</v>
      </c>
      <c r="W105" s="19" t="n">
        <f aca="false" t="array" ref="W105:W105">COUNT(J105:S105)</f>
        <v>1</v>
      </c>
      <c r="X105" s="19"/>
      <c r="Y105" s="19"/>
      <c r="Z105" s="4"/>
      <c r="AA105" s="4"/>
      <c r="AB105" s="0"/>
      <c r="AC105" s="4"/>
      <c r="AD105" s="4"/>
      <c r="AE105" s="0"/>
      <c r="AG105" s="0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</row>
    <row r="106" s="25" customFormat="true" ht="16.5" hidden="false" customHeight="true" outlineLevel="0" collapsed="false">
      <c r="A106" s="19" t="n">
        <v>213</v>
      </c>
      <c r="B106" s="19" t="n">
        <f aca="false" t="array" ref="B106:B106">RANK(V106,$V$2:$V$607)</f>
        <v>105</v>
      </c>
      <c r="C106" s="20" t="s">
        <v>231</v>
      </c>
      <c r="D106" s="20" t="s">
        <v>125</v>
      </c>
      <c r="E106" s="20"/>
      <c r="F106" s="19" t="n">
        <v>829.642435663039</v>
      </c>
      <c r="G106" s="19" t="n">
        <v>276.547478554346</v>
      </c>
      <c r="H106" s="19" t="n">
        <v>215.254938287024</v>
      </c>
      <c r="I106" s="19" t="n">
        <v>143.50329219135</v>
      </c>
      <c r="J106" s="21"/>
      <c r="K106" s="19"/>
      <c r="L106" s="19"/>
      <c r="M106" s="19"/>
      <c r="N106" s="19"/>
      <c r="O106" s="19"/>
      <c r="P106" s="19"/>
      <c r="Q106" s="19"/>
      <c r="R106" s="19"/>
      <c r="S106" s="22"/>
      <c r="T106" s="21" t="n">
        <f aca="false" t="array" ref="T106:T106">SUM(J106:S106)</f>
        <v>0</v>
      </c>
      <c r="U106" s="19" t="n">
        <f aca="false" t="array" ref="U106:U106">IF(S106="",0,S106)+IF((COUNT(J106:R106)&lt;6),SUM(J106:R106),(MAX(J106:R106)+LARGE(J106:R106,2)+LARGE(J106:R106,3)+LARGE(J106:R106,4)+LARGE(J106:R106,5)))</f>
        <v>0</v>
      </c>
      <c r="V106" s="19" t="n">
        <f aca="false">U106+G106+I106</f>
        <v>420.050770745696</v>
      </c>
      <c r="W106" s="19" t="n">
        <f aca="false" t="array" ref="W106:W106">COUNT(J106:S106)</f>
        <v>0</v>
      </c>
      <c r="X106" s="19"/>
      <c r="Y106" s="19"/>
      <c r="Z106" s="4"/>
      <c r="AA106" s="4"/>
      <c r="AB106" s="0"/>
      <c r="AC106" s="4"/>
      <c r="AD106" s="4"/>
      <c r="AE106" s="0"/>
      <c r="AG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</row>
    <row r="107" s="25" customFormat="true" ht="16.5" hidden="false" customHeight="true" outlineLevel="0" collapsed="false">
      <c r="A107" s="19" t="n">
        <v>126</v>
      </c>
      <c r="B107" s="19" t="n">
        <f aca="false" t="array" ref="B107:B107">RANK(V107,$V$2:$V$607)</f>
        <v>106</v>
      </c>
      <c r="C107" s="20" t="s">
        <v>232</v>
      </c>
      <c r="D107" s="20" t="s">
        <v>233</v>
      </c>
      <c r="E107" s="20" t="s">
        <v>46</v>
      </c>
      <c r="F107" s="19" t="n">
        <v>138.046363179245</v>
      </c>
      <c r="G107" s="19" t="n">
        <v>46.0154543930817</v>
      </c>
      <c r="H107" s="19" t="n">
        <v>360.10048969584</v>
      </c>
      <c r="I107" s="19" t="n">
        <v>240.06699313056</v>
      </c>
      <c r="J107" s="21" t="n">
        <v>129.569706505271</v>
      </c>
      <c r="K107" s="19"/>
      <c r="L107" s="19"/>
      <c r="M107" s="19"/>
      <c r="N107" s="19"/>
      <c r="O107" s="19"/>
      <c r="P107" s="19"/>
      <c r="Q107" s="19"/>
      <c r="R107" s="19"/>
      <c r="S107" s="22"/>
      <c r="T107" s="21" t="n">
        <f aca="false" t="array" ref="T107:T107">SUM(J107:S107)</f>
        <v>129.569706505271</v>
      </c>
      <c r="U107" s="19" t="n">
        <f aca="false" t="array" ref="U107:U107">IF(S107="",0,S107)+IF((COUNT(J107:R107)&lt;6),SUM(J107:R107),(MAX(J107:R107)+LARGE(J107:R107,2)+LARGE(J107:R107,3)+LARGE(J107:R107,4)+LARGE(J107:R107,5)))</f>
        <v>129.569706505271</v>
      </c>
      <c r="V107" s="19" t="n">
        <f aca="false">U107+G107+I107</f>
        <v>415.652154028912</v>
      </c>
      <c r="W107" s="19" t="n">
        <f aca="false" t="array" ref="W107:W107">COUNT(J107:S107)</f>
        <v>1</v>
      </c>
      <c r="X107" s="19"/>
      <c r="Y107" s="19"/>
      <c r="Z107" s="4"/>
      <c r="AA107" s="4"/>
      <c r="AB107" s="0"/>
      <c r="AC107" s="4"/>
      <c r="AD107" s="4"/>
      <c r="AE107" s="0"/>
      <c r="AG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</row>
    <row r="108" s="25" customFormat="true" ht="16.5" hidden="false" customHeight="true" outlineLevel="0" collapsed="false">
      <c r="A108" s="19" t="n">
        <v>409</v>
      </c>
      <c r="B108" s="19" t="n">
        <f aca="false" t="array" ref="B108:B108">RANK(V108,$V$2:$V$607)</f>
        <v>107</v>
      </c>
      <c r="C108" s="20" t="s">
        <v>172</v>
      </c>
      <c r="D108" s="20" t="s">
        <v>234</v>
      </c>
      <c r="E108" s="20" t="s">
        <v>46</v>
      </c>
      <c r="F108" s="19" t="n">
        <v>581.387020559764</v>
      </c>
      <c r="G108" s="19" t="n">
        <v>193.795673519921</v>
      </c>
      <c r="H108" s="19" t="n">
        <v>154.672624962181</v>
      </c>
      <c r="I108" s="19" t="n">
        <v>103.115083308121</v>
      </c>
      <c r="J108" s="21" t="n">
        <v>117.287909390109</v>
      </c>
      <c r="K108" s="19"/>
      <c r="L108" s="19"/>
      <c r="M108" s="19"/>
      <c r="N108" s="19"/>
      <c r="O108" s="19"/>
      <c r="P108" s="19"/>
      <c r="Q108" s="19"/>
      <c r="R108" s="19"/>
      <c r="S108" s="22"/>
      <c r="T108" s="21" t="n">
        <f aca="false" t="array" ref="T108:T108">SUM(J108:S108)</f>
        <v>117.287909390109</v>
      </c>
      <c r="U108" s="19" t="n">
        <f aca="false" t="array" ref="U108:U108">IF(S108="",0,S108)+IF((COUNT(J108:R108)&lt;6),SUM(J108:R108),(MAX(J108:R108)+LARGE(J108:R108,2)+LARGE(J108:R108,3)+LARGE(J108:R108,4)+LARGE(J108:R108,5)))</f>
        <v>117.287909390109</v>
      </c>
      <c r="V108" s="19" t="n">
        <f aca="false">U108+G108+I108</f>
        <v>414.198666218151</v>
      </c>
      <c r="W108" s="19" t="n">
        <f aca="false" t="array" ref="W108:W108">COUNT(J108:S108)</f>
        <v>1</v>
      </c>
      <c r="X108" s="19"/>
      <c r="Y108" s="19"/>
      <c r="Z108" s="4"/>
      <c r="AA108" s="4"/>
      <c r="AB108" s="0"/>
      <c r="AC108" s="4"/>
      <c r="AD108" s="4"/>
      <c r="AE108" s="0"/>
      <c r="AG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</row>
    <row r="109" s="25" customFormat="true" ht="16.5" hidden="false" customHeight="true" outlineLevel="0" collapsed="false">
      <c r="A109" s="19" t="n">
        <v>82</v>
      </c>
      <c r="B109" s="19" t="n">
        <f aca="false" t="array" ref="B109:B109">RANK(V109,$V$2:$V$607)</f>
        <v>108</v>
      </c>
      <c r="C109" s="20" t="s">
        <v>235</v>
      </c>
      <c r="D109" s="20" t="s">
        <v>236</v>
      </c>
      <c r="E109" s="20"/>
      <c r="F109" s="19" t="n">
        <v>635.225776661454</v>
      </c>
      <c r="G109" s="19" t="n">
        <v>211.741925553818</v>
      </c>
      <c r="H109" s="19" t="n">
        <v>302.513049962714</v>
      </c>
      <c r="I109" s="19" t="n">
        <v>201.67536664181</v>
      </c>
      <c r="J109" s="21"/>
      <c r="K109" s="19"/>
      <c r="L109" s="19"/>
      <c r="M109" s="19"/>
      <c r="N109" s="19"/>
      <c r="O109" s="19"/>
      <c r="P109" s="19"/>
      <c r="Q109" s="19"/>
      <c r="R109" s="19"/>
      <c r="S109" s="22"/>
      <c r="T109" s="21" t="n">
        <f aca="false" t="array" ref="T109:T109">SUM(J109:S109)</f>
        <v>0</v>
      </c>
      <c r="U109" s="19" t="n">
        <f aca="false" t="array" ref="U109:U109">IF(S109="",0,S109)+IF((COUNT(J109:R109)&lt;6),SUM(J109:R109),(MAX(J109:R109)+LARGE(J109:R109,2)+LARGE(J109:R109,3)+LARGE(J109:R109,4)+LARGE(J109:R109,5)))</f>
        <v>0</v>
      </c>
      <c r="V109" s="19" t="n">
        <f aca="false">U109+G109+I109</f>
        <v>413.417292195628</v>
      </c>
      <c r="W109" s="19" t="n">
        <f aca="false" t="array" ref="W109:W109">COUNT(J109:S109)</f>
        <v>0</v>
      </c>
      <c r="X109" s="19"/>
      <c r="Y109" s="19"/>
      <c r="Z109" s="4"/>
      <c r="AA109" s="19"/>
      <c r="AB109" s="19"/>
      <c r="AC109" s="4"/>
      <c r="AD109" s="4"/>
      <c r="AE109" s="0"/>
      <c r="AG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</row>
    <row r="110" s="25" customFormat="true" ht="16.5" hidden="false" customHeight="true" outlineLevel="0" collapsed="false">
      <c r="A110" s="19" t="n">
        <v>272</v>
      </c>
      <c r="B110" s="19" t="n">
        <f aca="false" t="array" ref="B110:B110">RANK(V110,$V$2:$V$607)</f>
        <v>109</v>
      </c>
      <c r="C110" s="20" t="s">
        <v>237</v>
      </c>
      <c r="D110" s="20" t="s">
        <v>238</v>
      </c>
      <c r="E110" s="20" t="s">
        <v>52</v>
      </c>
      <c r="F110" s="19" t="n">
        <v>0</v>
      </c>
      <c r="G110" s="19" t="n">
        <v>0</v>
      </c>
      <c r="H110" s="19" t="n">
        <v>318.65482145079</v>
      </c>
      <c r="I110" s="19" t="n">
        <v>212.43654763386</v>
      </c>
      <c r="J110" s="21"/>
      <c r="K110" s="19"/>
      <c r="L110" s="19"/>
      <c r="M110" s="19"/>
      <c r="N110" s="19" t="n">
        <v>199.436732437959</v>
      </c>
      <c r="O110" s="19"/>
      <c r="P110" s="19"/>
      <c r="Q110" s="19"/>
      <c r="R110" s="19"/>
      <c r="S110" s="22"/>
      <c r="T110" s="21" t="n">
        <f aca="false" t="array" ref="T110:T110">SUM(J110:S110)</f>
        <v>199.436732437959</v>
      </c>
      <c r="U110" s="19" t="n">
        <f aca="false" t="array" ref="U110:U110">IF(S110="",0,S110)+IF((COUNT(J110:R110)&lt;6),SUM(J110:R110),(MAX(J110:R110)+LARGE(J110:R110,2)+LARGE(J110:R110,3)+LARGE(J110:R110,4)+LARGE(J110:R110,5)))</f>
        <v>199.436732437959</v>
      </c>
      <c r="V110" s="19" t="n">
        <f aca="false">U110+G110+I110</f>
        <v>411.873280071819</v>
      </c>
      <c r="W110" s="19" t="n">
        <f aca="false" t="array" ref="W110:W110">COUNT(J110:S110)</f>
        <v>1</v>
      </c>
      <c r="X110" s="19"/>
      <c r="Y110" s="19"/>
      <c r="Z110" s="4"/>
      <c r="AA110" s="19"/>
      <c r="AB110" s="19"/>
      <c r="AC110" s="4"/>
      <c r="AD110" s="4"/>
      <c r="AE110" s="0"/>
      <c r="AG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</row>
    <row r="111" s="25" customFormat="true" ht="16.5" hidden="false" customHeight="true" outlineLevel="0" collapsed="false">
      <c r="A111" s="19" t="n">
        <v>532</v>
      </c>
      <c r="B111" s="19" t="n">
        <f aca="false" t="array" ref="B111:B111">RANK(V111,$V$2:$V$607)</f>
        <v>110</v>
      </c>
      <c r="C111" s="20" t="s">
        <v>239</v>
      </c>
      <c r="D111" s="20" t="s">
        <v>240</v>
      </c>
      <c r="E111" s="20"/>
      <c r="F111" s="19" t="n">
        <v>309.232600732601</v>
      </c>
      <c r="G111" s="19" t="n">
        <v>103.077533577534</v>
      </c>
      <c r="H111" s="19" t="n">
        <v>455.496997832461</v>
      </c>
      <c r="I111" s="19" t="n">
        <v>303.66466522164</v>
      </c>
      <c r="J111" s="21"/>
      <c r="K111" s="19"/>
      <c r="L111" s="19"/>
      <c r="M111" s="19"/>
      <c r="N111" s="19"/>
      <c r="O111" s="19"/>
      <c r="P111" s="19"/>
      <c r="Q111" s="19"/>
      <c r="R111" s="19"/>
      <c r="S111" s="22"/>
      <c r="T111" s="21" t="n">
        <f aca="false" t="array" ref="T111:T111">SUM(J111:S111)</f>
        <v>0</v>
      </c>
      <c r="U111" s="19" t="n">
        <f aca="false" t="array" ref="U111:U111">IF(S111="",0,S111)+IF((COUNT(J111:R111)&lt;6),SUM(J111:R111),(MAX(J111:R111)+LARGE(J111:R111,2)+LARGE(J111:R111,3)+LARGE(J111:R111,4)+LARGE(J111:R111,5)))</f>
        <v>0</v>
      </c>
      <c r="V111" s="19" t="n">
        <f aca="false">U111+G111+I111</f>
        <v>406.742198799174</v>
      </c>
      <c r="W111" s="19" t="n">
        <f aca="false" t="array" ref="W111:W111">COUNT(J111:S111)</f>
        <v>0</v>
      </c>
      <c r="X111" s="19"/>
      <c r="Y111" s="19"/>
      <c r="Z111" s="4"/>
      <c r="AA111" s="19"/>
      <c r="AB111" s="19"/>
      <c r="AC111" s="4"/>
      <c r="AD111" s="4"/>
      <c r="AE111" s="0"/>
      <c r="AG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</row>
    <row r="112" s="25" customFormat="true" ht="16.5" hidden="false" customHeight="true" outlineLevel="0" collapsed="false">
      <c r="A112" s="19" t="n">
        <v>237</v>
      </c>
      <c r="B112" s="19" t="n">
        <f aca="false" t="array" ref="B112:B112">RANK(V112,$V$2:$V$607)</f>
        <v>111</v>
      </c>
      <c r="C112" s="20" t="s">
        <v>241</v>
      </c>
      <c r="D112" s="20" t="s">
        <v>242</v>
      </c>
      <c r="E112" s="20" t="s">
        <v>25</v>
      </c>
      <c r="F112" s="19" t="n">
        <v>0</v>
      </c>
      <c r="G112" s="19" t="n">
        <v>0</v>
      </c>
      <c r="H112" s="19" t="n">
        <v>267.651203212004</v>
      </c>
      <c r="I112" s="19" t="n">
        <v>178.434135474669</v>
      </c>
      <c r="J112" s="21"/>
      <c r="K112" s="19" t="n">
        <v>113.649671592775</v>
      </c>
      <c r="L112" s="19"/>
      <c r="M112" s="19"/>
      <c r="N112" s="19" t="n">
        <v>114.519678714859</v>
      </c>
      <c r="O112" s="19"/>
      <c r="P112" s="19"/>
      <c r="Q112" s="19"/>
      <c r="R112" s="19"/>
      <c r="S112" s="22"/>
      <c r="T112" s="21" t="n">
        <f aca="false" t="array" ref="T112:T112">SUM(J112:S112)</f>
        <v>228.169350307634</v>
      </c>
      <c r="U112" s="19" t="n">
        <f aca="false" t="array" ref="U112:U112">IF(S112="",0,S112)+IF((COUNT(J112:R112)&lt;6),SUM(J112:R112),(MAX(J112:R112)+LARGE(J112:R112,2)+LARGE(J112:R112,3)+LARGE(J112:R112,4)+LARGE(J112:R112,5)))</f>
        <v>228.169350307634</v>
      </c>
      <c r="V112" s="19" t="n">
        <f aca="false">U112+G112+I112</f>
        <v>406.603485782304</v>
      </c>
      <c r="W112" s="19" t="n">
        <f aca="false" t="array" ref="W112:W112">COUNT(J112:S112)</f>
        <v>2</v>
      </c>
      <c r="X112" s="19"/>
      <c r="Y112" s="19"/>
      <c r="Z112" s="4"/>
      <c r="AA112" s="19"/>
      <c r="AB112" s="19"/>
      <c r="AC112" s="4"/>
      <c r="AD112" s="4"/>
      <c r="AE112" s="27"/>
      <c r="AG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</row>
    <row r="113" s="25" customFormat="true" ht="16.5" hidden="false" customHeight="true" outlineLevel="0" collapsed="false">
      <c r="A113" s="19" t="n">
        <v>185</v>
      </c>
      <c r="B113" s="19" t="n">
        <f aca="false" t="array" ref="B113:B113">RANK(V113,$V$2:$V$607)</f>
        <v>112</v>
      </c>
      <c r="C113" s="20" t="s">
        <v>243</v>
      </c>
      <c r="D113" s="20" t="s">
        <v>244</v>
      </c>
      <c r="E113" s="20" t="s">
        <v>46</v>
      </c>
      <c r="F113" s="19" t="n">
        <v>225.927219805661</v>
      </c>
      <c r="G113" s="19" t="n">
        <v>75.3090732685537</v>
      </c>
      <c r="H113" s="19" t="n">
        <v>335.444232369207</v>
      </c>
      <c r="I113" s="19" t="n">
        <v>223.629488246138</v>
      </c>
      <c r="J113" s="21" t="n">
        <v>100.614193984454</v>
      </c>
      <c r="K113" s="19"/>
      <c r="L113" s="19"/>
      <c r="M113" s="19"/>
      <c r="N113" s="19"/>
      <c r="O113" s="19"/>
      <c r="P113" s="19"/>
      <c r="Q113" s="19"/>
      <c r="R113" s="19"/>
      <c r="S113" s="22"/>
      <c r="T113" s="21" t="n">
        <f aca="false" t="array" ref="T113:T113">SUM(J113:S113)</f>
        <v>100.614193984454</v>
      </c>
      <c r="U113" s="19" t="n">
        <f aca="false" t="array" ref="U113:U113">IF(S113="",0,S113)+IF((COUNT(J113:R113)&lt;6),SUM(J113:R113),(MAX(J113:R113)+LARGE(J113:R113,2)+LARGE(J113:R113,3)+LARGE(J113:R113,4)+LARGE(J113:R113,5)))</f>
        <v>100.614193984454</v>
      </c>
      <c r="V113" s="19" t="n">
        <f aca="false">U113+G113+I113</f>
        <v>399.552755499146</v>
      </c>
      <c r="W113" s="19" t="n">
        <f aca="false" t="array" ref="W113:W113">COUNT(J113:S113)</f>
        <v>1</v>
      </c>
      <c r="X113" s="19"/>
      <c r="Y113" s="19"/>
      <c r="Z113" s="4"/>
      <c r="AA113" s="19"/>
      <c r="AB113" s="19"/>
      <c r="AC113" s="4"/>
      <c r="AD113" s="4"/>
      <c r="AE113" s="0"/>
      <c r="AG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</row>
    <row r="114" s="25" customFormat="true" ht="16.5" hidden="false" customHeight="true" outlineLevel="0" collapsed="false">
      <c r="A114" s="19" t="n">
        <v>38</v>
      </c>
      <c r="B114" s="19" t="n">
        <f aca="false" t="array" ref="B114:B114">RANK(V114,$V$2:$V$607)</f>
        <v>113</v>
      </c>
      <c r="C114" s="20" t="s">
        <v>194</v>
      </c>
      <c r="D114" s="20" t="s">
        <v>245</v>
      </c>
      <c r="E114" s="20"/>
      <c r="F114" s="19" t="n">
        <v>517.273314848359</v>
      </c>
      <c r="G114" s="19" t="n">
        <v>172.424438282786</v>
      </c>
      <c r="H114" s="19" t="n">
        <v>337.386508162173</v>
      </c>
      <c r="I114" s="19" t="n">
        <v>224.924338774782</v>
      </c>
      <c r="J114" s="21"/>
      <c r="K114" s="19"/>
      <c r="L114" s="19"/>
      <c r="M114" s="19"/>
      <c r="N114" s="19"/>
      <c r="O114" s="19"/>
      <c r="P114" s="19"/>
      <c r="Q114" s="19"/>
      <c r="R114" s="19"/>
      <c r="S114" s="22"/>
      <c r="T114" s="21" t="n">
        <f aca="false" t="array" ref="T114:T114">SUM(J114:S114)</f>
        <v>0</v>
      </c>
      <c r="U114" s="19" t="n">
        <f aca="false" t="array" ref="U114:U114">IF(S114="",0,S114)+IF((COUNT(J114:R114)&lt;6),SUM(J114:R114),(MAX(J114:R114)+LARGE(J114:R114,2)+LARGE(J114:R114,3)+LARGE(J114:R114,4)+LARGE(J114:R114,5)))</f>
        <v>0</v>
      </c>
      <c r="V114" s="19" t="n">
        <f aca="false">U114+G114+I114</f>
        <v>397.348777057568</v>
      </c>
      <c r="W114" s="19" t="n">
        <f aca="false" t="array" ref="W114:W114">COUNT(J114:S114)</f>
        <v>0</v>
      </c>
      <c r="X114" s="19"/>
      <c r="Y114" s="19"/>
      <c r="Z114" s="4"/>
      <c r="AA114" s="19"/>
      <c r="AB114" s="19"/>
      <c r="AC114" s="4"/>
      <c r="AD114" s="4"/>
      <c r="AE114" s="0"/>
      <c r="AG114" s="0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</row>
    <row r="115" s="25" customFormat="true" ht="16.5" hidden="false" customHeight="true" outlineLevel="0" collapsed="false">
      <c r="A115" s="19" t="n">
        <v>226</v>
      </c>
      <c r="B115" s="19" t="n">
        <f aca="false" t="array" ref="B115:B115">RANK(V115,$V$2:$V$607)</f>
        <v>114</v>
      </c>
      <c r="C115" s="20" t="s">
        <v>246</v>
      </c>
      <c r="D115" s="20" t="s">
        <v>247</v>
      </c>
      <c r="E115" s="20"/>
      <c r="F115" s="19" t="n">
        <v>1186.87249860848</v>
      </c>
      <c r="G115" s="19" t="n">
        <v>395.624166202827</v>
      </c>
      <c r="H115" s="19" t="n">
        <v>0</v>
      </c>
      <c r="I115" s="19" t="n">
        <v>0</v>
      </c>
      <c r="J115" s="21"/>
      <c r="K115" s="19"/>
      <c r="L115" s="19"/>
      <c r="M115" s="19"/>
      <c r="N115" s="19"/>
      <c r="O115" s="19"/>
      <c r="P115" s="19"/>
      <c r="Q115" s="19"/>
      <c r="R115" s="19"/>
      <c r="S115" s="22"/>
      <c r="T115" s="21" t="n">
        <f aca="false" t="array" ref="T115:T115">SUM(J115:S115)</f>
        <v>0</v>
      </c>
      <c r="U115" s="19" t="n">
        <f aca="false" t="array" ref="U115:U115">IF(S115="",0,S115)+IF((COUNT(J115:R115)&lt;6),SUM(J115:R115),(MAX(J115:R115)+LARGE(J115:R115,2)+LARGE(J115:R115,3)+LARGE(J115:R115,4)+LARGE(J115:R115,5)))</f>
        <v>0</v>
      </c>
      <c r="V115" s="19" t="n">
        <f aca="false">U115+G115+I115</f>
        <v>395.624166202827</v>
      </c>
      <c r="W115" s="19" t="n">
        <f aca="false" t="array" ref="W115:W115">COUNT(J115:S115)</f>
        <v>0</v>
      </c>
      <c r="X115" s="19"/>
      <c r="Y115" s="19"/>
      <c r="Z115" s="4"/>
      <c r="AA115" s="19"/>
      <c r="AB115" s="19"/>
      <c r="AC115" s="4"/>
      <c r="AD115" s="4"/>
      <c r="AE115" s="0"/>
      <c r="AG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</row>
    <row r="116" s="25" customFormat="true" ht="16.5" hidden="false" customHeight="true" outlineLevel="0" collapsed="false">
      <c r="A116" s="19" t="n">
        <v>141</v>
      </c>
      <c r="B116" s="19" t="n">
        <f aca="false" t="array" ref="B116:B116">RANK(V116,$V$2:$V$607)</f>
        <v>115</v>
      </c>
      <c r="C116" s="20" t="s">
        <v>248</v>
      </c>
      <c r="D116" s="20" t="s">
        <v>249</v>
      </c>
      <c r="E116" s="20" t="s">
        <v>46</v>
      </c>
      <c r="F116" s="19" t="n">
        <v>0.446204852859197</v>
      </c>
      <c r="G116" s="19" t="n">
        <v>0.148734950953066</v>
      </c>
      <c r="H116" s="19" t="n">
        <v>191.466422203049</v>
      </c>
      <c r="I116" s="19" t="n">
        <v>127.644281468699</v>
      </c>
      <c r="J116" s="21" t="n">
        <v>267.540487880913</v>
      </c>
      <c r="K116" s="19"/>
      <c r="L116" s="19"/>
      <c r="M116" s="19"/>
      <c r="N116" s="19"/>
      <c r="O116" s="19"/>
      <c r="P116" s="19"/>
      <c r="Q116" s="19"/>
      <c r="R116" s="19"/>
      <c r="S116" s="22"/>
      <c r="T116" s="21" t="n">
        <f aca="false" t="array" ref="T116:T116">SUM(J116:S116)</f>
        <v>267.540487880913</v>
      </c>
      <c r="U116" s="19" t="n">
        <f aca="false" t="array" ref="U116:U116">IF(S116="",0,S116)+IF((COUNT(J116:R116)&lt;6),SUM(J116:R116),(MAX(J116:R116)+LARGE(J116:R116,2)+LARGE(J116:R116,3)+LARGE(J116:R116,4)+LARGE(J116:R116,5)))</f>
        <v>267.540487880913</v>
      </c>
      <c r="V116" s="19" t="n">
        <f aca="false">U116+G116+I116</f>
        <v>395.333504300566</v>
      </c>
      <c r="W116" s="19" t="n">
        <f aca="false" t="array" ref="W116:W116">COUNT(J116:S116)</f>
        <v>1</v>
      </c>
      <c r="X116" s="19"/>
      <c r="Y116" s="19"/>
      <c r="Z116" s="4"/>
      <c r="AA116" s="19"/>
      <c r="AB116" s="19"/>
      <c r="AC116" s="4"/>
      <c r="AD116" s="4"/>
      <c r="AE116" s="0"/>
      <c r="AG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</row>
    <row r="117" s="25" customFormat="true" ht="16.5" hidden="false" customHeight="true" outlineLevel="0" collapsed="false">
      <c r="A117" s="19" t="n">
        <v>443</v>
      </c>
      <c r="B117" s="19" t="n">
        <f aca="false" t="array" ref="B117:B117">RANK(V117,$V$2:$V$607)</f>
        <v>116</v>
      </c>
      <c r="C117" s="20" t="s">
        <v>250</v>
      </c>
      <c r="D117" s="20" t="s">
        <v>132</v>
      </c>
      <c r="E117" s="20"/>
      <c r="F117" s="19" t="n">
        <v>295.979449546612</v>
      </c>
      <c r="G117" s="19" t="n">
        <v>98.6598165155374</v>
      </c>
      <c r="H117" s="19" t="n">
        <v>440.263899055441</v>
      </c>
      <c r="I117" s="19" t="n">
        <v>293.509266036961</v>
      </c>
      <c r="J117" s="21"/>
      <c r="K117" s="19"/>
      <c r="L117" s="19"/>
      <c r="M117" s="19"/>
      <c r="N117" s="19"/>
      <c r="O117" s="19"/>
      <c r="P117" s="19"/>
      <c r="Q117" s="19"/>
      <c r="R117" s="19"/>
      <c r="S117" s="22"/>
      <c r="T117" s="21" t="n">
        <f aca="false" t="array" ref="T117:T117">SUM(J117:S117)</f>
        <v>0</v>
      </c>
      <c r="U117" s="19" t="n">
        <f aca="false" t="array" ref="U117:U117">IF(S117="",0,S117)+IF((COUNT(J117:R117)&lt;6),SUM(J117:R117),(MAX(J117:R117)+LARGE(J117:R117,2)+LARGE(J117:R117,3)+LARGE(J117:R117,4)+LARGE(J117:R117,5)))</f>
        <v>0</v>
      </c>
      <c r="V117" s="19" t="n">
        <f aca="false">U117+G117+I117</f>
        <v>392.169082552498</v>
      </c>
      <c r="W117" s="19" t="n">
        <f aca="false" t="array" ref="W117:W117">COUNT(J117:S117)</f>
        <v>0</v>
      </c>
      <c r="X117" s="19"/>
      <c r="Y117" s="19"/>
      <c r="Z117" s="4"/>
      <c r="AA117" s="19"/>
      <c r="AB117" s="19"/>
      <c r="AC117" s="4"/>
      <c r="AD117" s="4"/>
      <c r="AE117" s="0"/>
      <c r="AG117" s="0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</row>
    <row r="118" s="25" customFormat="true" ht="16.5" hidden="false" customHeight="true" outlineLevel="0" collapsed="false">
      <c r="A118" s="19" t="n">
        <v>333</v>
      </c>
      <c r="B118" s="19" t="n">
        <f aca="false" t="array" ref="B118:B118">RANK(V118,$V$2:$V$607)</f>
        <v>117</v>
      </c>
      <c r="C118" s="20" t="s">
        <v>251</v>
      </c>
      <c r="D118" s="20" t="s">
        <v>208</v>
      </c>
      <c r="E118" s="20" t="s">
        <v>46</v>
      </c>
      <c r="F118" s="19" t="n">
        <v>336.648561806456</v>
      </c>
      <c r="G118" s="19" t="n">
        <v>112.216187268819</v>
      </c>
      <c r="H118" s="19" t="n">
        <v>257.348926856653</v>
      </c>
      <c r="I118" s="19" t="n">
        <v>171.565951237768</v>
      </c>
      <c r="J118" s="21" t="n">
        <v>104.271844660194</v>
      </c>
      <c r="K118" s="19"/>
      <c r="L118" s="19"/>
      <c r="M118" s="19"/>
      <c r="N118" s="19"/>
      <c r="O118" s="19"/>
      <c r="P118" s="19"/>
      <c r="Q118" s="19"/>
      <c r="R118" s="19"/>
      <c r="S118" s="22"/>
      <c r="T118" s="21" t="n">
        <f aca="false" t="array" ref="T118:T118">SUM(J118:S118)</f>
        <v>104.271844660194</v>
      </c>
      <c r="U118" s="19" t="n">
        <f aca="false" t="array" ref="U118:U118">IF(S118="",0,S118)+IF((COUNT(J118:R118)&lt;6),SUM(J118:R118),(MAX(J118:R118)+LARGE(J118:R118,2)+LARGE(J118:R118,3)+LARGE(J118:R118,4)+LARGE(J118:R118,5)))</f>
        <v>104.271844660194</v>
      </c>
      <c r="V118" s="19" t="n">
        <f aca="false">U118+G118+I118</f>
        <v>388.053983166781</v>
      </c>
      <c r="W118" s="19" t="n">
        <f aca="false" t="array" ref="W118:W118">COUNT(J118:S118)</f>
        <v>1</v>
      </c>
      <c r="X118" s="19"/>
      <c r="Y118" s="19"/>
      <c r="Z118" s="4"/>
      <c r="AA118" s="19"/>
      <c r="AB118" s="19"/>
      <c r="AC118" s="4"/>
      <c r="AD118" s="4"/>
      <c r="AE118" s="0"/>
      <c r="AG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</row>
    <row r="119" s="25" customFormat="true" ht="16.5" hidden="false" customHeight="true" outlineLevel="0" collapsed="false">
      <c r="A119" s="19" t="n">
        <v>208</v>
      </c>
      <c r="B119" s="19" t="n">
        <f aca="false" t="array" ref="B119:B119">RANK(V119,$V$2:$V$607)</f>
        <v>118</v>
      </c>
      <c r="C119" s="20" t="s">
        <v>252</v>
      </c>
      <c r="D119" s="20" t="s">
        <v>253</v>
      </c>
      <c r="E119" s="20"/>
      <c r="F119" s="19" t="n">
        <v>1126.42809130953</v>
      </c>
      <c r="G119" s="19" t="n">
        <v>375.476030436511</v>
      </c>
      <c r="H119" s="19" t="n">
        <v>0</v>
      </c>
      <c r="I119" s="19" t="n">
        <v>0</v>
      </c>
      <c r="J119" s="21"/>
      <c r="K119" s="19"/>
      <c r="L119" s="19"/>
      <c r="M119" s="19"/>
      <c r="N119" s="19"/>
      <c r="O119" s="19"/>
      <c r="P119" s="19"/>
      <c r="Q119" s="19"/>
      <c r="R119" s="19"/>
      <c r="S119" s="22"/>
      <c r="T119" s="21" t="n">
        <f aca="false" t="array" ref="T119:T119">SUM(J119:S119)</f>
        <v>0</v>
      </c>
      <c r="U119" s="19" t="n">
        <f aca="false" t="array" ref="U119:U119">IF(S119="",0,S119)+IF((COUNT(J119:R119)&lt;6),SUM(J119:R119),(MAX(J119:R119)+LARGE(J119:R119,2)+LARGE(J119:R119,3)+LARGE(J119:R119,4)+LARGE(J119:R119,5)))</f>
        <v>0</v>
      </c>
      <c r="V119" s="19" t="n">
        <f aca="false">U119+G119+I119</f>
        <v>375.476030436511</v>
      </c>
      <c r="W119" s="19" t="n">
        <f aca="false" t="array" ref="W119:W119">COUNT(J119:S119)</f>
        <v>0</v>
      </c>
      <c r="X119" s="19"/>
      <c r="Y119" s="19"/>
      <c r="Z119" s="4"/>
      <c r="AA119" s="4"/>
      <c r="AB119" s="0"/>
      <c r="AC119" s="4"/>
      <c r="AD119" s="4"/>
      <c r="AE119" s="0"/>
      <c r="AG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</row>
    <row r="120" s="25" customFormat="true" ht="16.5" hidden="false" customHeight="true" outlineLevel="0" collapsed="false">
      <c r="A120" s="19" t="n">
        <v>499</v>
      </c>
      <c r="B120" s="19" t="n">
        <f aca="false" t="array" ref="B120:B120">RANK(V120,$V$2:$V$607)</f>
        <v>119</v>
      </c>
      <c r="C120" s="20" t="s">
        <v>254</v>
      </c>
      <c r="D120" s="20" t="s">
        <v>255</v>
      </c>
      <c r="E120" s="20" t="s">
        <v>46</v>
      </c>
      <c r="F120" s="19" t="n">
        <v>439.460051051691</v>
      </c>
      <c r="G120" s="19" t="n">
        <v>146.486683683897</v>
      </c>
      <c r="H120" s="19" t="n">
        <v>331.863753764276</v>
      </c>
      <c r="I120" s="19" t="n">
        <v>221.242502509517</v>
      </c>
      <c r="J120" s="21" t="n">
        <v>0.216346153846154</v>
      </c>
      <c r="K120" s="19"/>
      <c r="L120" s="19"/>
      <c r="M120" s="19"/>
      <c r="N120" s="19"/>
      <c r="O120" s="19"/>
      <c r="P120" s="19"/>
      <c r="Q120" s="19"/>
      <c r="R120" s="19"/>
      <c r="S120" s="22"/>
      <c r="T120" s="21" t="n">
        <f aca="false" t="array" ref="T120:T120">SUM(J120:S120)</f>
        <v>0.216346153846154</v>
      </c>
      <c r="U120" s="19" t="n">
        <f aca="false" t="array" ref="U120:U120">IF(S120="",0,S120)+IF((COUNT(J120:R120)&lt;6),SUM(J120:R120),(MAX(J120:R120)+LARGE(J120:R120,2)+LARGE(J120:R120,3)+LARGE(J120:R120,4)+LARGE(J120:R120,5)))</f>
        <v>0.216346153846154</v>
      </c>
      <c r="V120" s="19" t="n">
        <f aca="false">U120+G120+I120</f>
        <v>367.94553234726</v>
      </c>
      <c r="W120" s="19" t="n">
        <f aca="false" t="array" ref="W120:W120">COUNT(J120:S120)</f>
        <v>1</v>
      </c>
      <c r="X120" s="19"/>
      <c r="Y120" s="19"/>
      <c r="Z120" s="4"/>
      <c r="AA120" s="19"/>
      <c r="AB120" s="19"/>
      <c r="AC120" s="4"/>
      <c r="AD120" s="4"/>
      <c r="AE120" s="0"/>
      <c r="AG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</row>
    <row r="121" s="25" customFormat="true" ht="16.5" hidden="false" customHeight="true" outlineLevel="0" collapsed="false">
      <c r="A121" s="19" t="n">
        <v>192</v>
      </c>
      <c r="B121" s="19" t="n">
        <f aca="false" t="array" ref="B121:B121">RANK(V121,$V$2:$V$607)</f>
        <v>120</v>
      </c>
      <c r="C121" s="20" t="s">
        <v>256</v>
      </c>
      <c r="D121" s="20" t="s">
        <v>257</v>
      </c>
      <c r="E121" s="20" t="s">
        <v>46</v>
      </c>
      <c r="F121" s="19" t="n">
        <v>137.830998379134</v>
      </c>
      <c r="G121" s="19" t="n">
        <v>45.943666126378</v>
      </c>
      <c r="H121" s="19" t="n">
        <v>289.110831094318</v>
      </c>
      <c r="I121" s="19" t="n">
        <v>192.740554062879</v>
      </c>
      <c r="J121" s="21" t="n">
        <v>125.497193343741</v>
      </c>
      <c r="K121" s="19"/>
      <c r="L121" s="19"/>
      <c r="M121" s="19"/>
      <c r="N121" s="19"/>
      <c r="O121" s="19"/>
      <c r="P121" s="19"/>
      <c r="Q121" s="19"/>
      <c r="R121" s="19"/>
      <c r="S121" s="22"/>
      <c r="T121" s="21" t="n">
        <f aca="false" t="array" ref="T121:T121">SUM(J121:S121)</f>
        <v>125.497193343741</v>
      </c>
      <c r="U121" s="19" t="n">
        <f aca="false" t="array" ref="U121:U121">IF(S121="",0,S121)+IF((COUNT(J121:R121)&lt;6),SUM(J121:R121),(MAX(J121:R121)+LARGE(J121:R121,2)+LARGE(J121:R121,3)+LARGE(J121:R121,4)+LARGE(J121:R121,5)))</f>
        <v>125.497193343741</v>
      </c>
      <c r="V121" s="19" t="n">
        <f aca="false">U121+G121+I121</f>
        <v>364.181413532997</v>
      </c>
      <c r="W121" s="19" t="n">
        <f aca="false" t="array" ref="W121:W121">COUNT(J121:S121)</f>
        <v>1</v>
      </c>
      <c r="X121" s="19"/>
      <c r="Y121" s="19"/>
      <c r="Z121" s="4"/>
      <c r="AA121" s="4"/>
      <c r="AB121" s="0"/>
      <c r="AC121" s="4"/>
      <c r="AD121" s="4"/>
      <c r="AE121" s="0"/>
      <c r="AG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</row>
    <row r="122" s="25" customFormat="true" ht="16.5" hidden="false" customHeight="true" outlineLevel="0" collapsed="false">
      <c r="A122" s="19" t="n">
        <v>296</v>
      </c>
      <c r="B122" s="19" t="n">
        <f aca="false" t="array" ref="B122:B122">RANK(V122,$V$2:$V$607)</f>
        <v>121</v>
      </c>
      <c r="C122" s="20" t="s">
        <v>258</v>
      </c>
      <c r="D122" s="20" t="s">
        <v>259</v>
      </c>
      <c r="E122" s="20"/>
      <c r="F122" s="19" t="n">
        <v>0</v>
      </c>
      <c r="G122" s="19" t="n">
        <v>0</v>
      </c>
      <c r="H122" s="19" t="n">
        <v>0</v>
      </c>
      <c r="I122" s="19" t="n">
        <v>0</v>
      </c>
      <c r="J122" s="21"/>
      <c r="K122" s="19" t="n">
        <v>282.614286529192</v>
      </c>
      <c r="L122" s="19" t="n">
        <v>76.185853909465</v>
      </c>
      <c r="M122" s="19"/>
      <c r="N122" s="19"/>
      <c r="O122" s="19"/>
      <c r="P122" s="19"/>
      <c r="Q122" s="19"/>
      <c r="R122" s="19"/>
      <c r="S122" s="22"/>
      <c r="T122" s="21" t="n">
        <f aca="false" t="array" ref="T122:T122">SUM(J122:S122)</f>
        <v>358.800140438657</v>
      </c>
      <c r="U122" s="19" t="n">
        <f aca="false" t="array" ref="U122:U122">IF(S122="",0,S122)+IF((COUNT(J122:R122)&lt;6),SUM(J122:R122),(MAX(J122:R122)+LARGE(J122:R122,2)+LARGE(J122:R122,3)+LARGE(J122:R122,4)+LARGE(J122:R122,5)))</f>
        <v>358.800140438657</v>
      </c>
      <c r="V122" s="19" t="n">
        <f aca="false">U122+G122+I122</f>
        <v>358.800140438657</v>
      </c>
      <c r="W122" s="19" t="n">
        <f aca="false" t="array" ref="W122:W122">COUNT(J122:S122)</f>
        <v>2</v>
      </c>
      <c r="X122" s="19"/>
      <c r="Y122" s="19"/>
      <c r="Z122" s="4"/>
      <c r="AA122" s="19"/>
      <c r="AB122" s="19"/>
      <c r="AC122" s="4"/>
      <c r="AD122" s="4"/>
      <c r="AE122" s="0"/>
      <c r="AG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</row>
    <row r="123" s="25" customFormat="true" ht="16.5" hidden="false" customHeight="true" outlineLevel="0" collapsed="false">
      <c r="A123" s="19" t="n">
        <v>407</v>
      </c>
      <c r="B123" s="19" t="n">
        <f aca="false" t="array" ref="B123:B123">RANK(V123,$V$2:$V$607)</f>
        <v>122</v>
      </c>
      <c r="C123" s="20" t="s">
        <v>260</v>
      </c>
      <c r="D123" s="20" t="s">
        <v>261</v>
      </c>
      <c r="E123" s="20" t="s">
        <v>262</v>
      </c>
      <c r="F123" s="19" t="n">
        <v>170.71108999109</v>
      </c>
      <c r="G123" s="19" t="n">
        <v>56.9036966636967</v>
      </c>
      <c r="H123" s="19" t="n">
        <v>238.824968232803</v>
      </c>
      <c r="I123" s="19" t="n">
        <v>159.216645488535</v>
      </c>
      <c r="J123" s="21" t="n">
        <v>134.071106728426</v>
      </c>
      <c r="K123" s="19"/>
      <c r="L123" s="19"/>
      <c r="M123" s="19"/>
      <c r="N123" s="19"/>
      <c r="O123" s="19"/>
      <c r="P123" s="19"/>
      <c r="Q123" s="19"/>
      <c r="R123" s="19"/>
      <c r="S123" s="22"/>
      <c r="T123" s="21" t="n">
        <f aca="false" t="array" ref="T123:T123">SUM(J123:S123)</f>
        <v>134.071106728426</v>
      </c>
      <c r="U123" s="19" t="n">
        <f aca="false" t="array" ref="U123:U123">IF(S123="",0,S123)+IF((COUNT(J123:R123)&lt;6),SUM(J123:R123),(MAX(J123:R123)+LARGE(J123:R123,2)+LARGE(J123:R123,3)+LARGE(J123:R123,4)+LARGE(J123:R123,5)))</f>
        <v>134.071106728426</v>
      </c>
      <c r="V123" s="19" t="n">
        <f aca="false">U123+G123+I123</f>
        <v>350.191448880658</v>
      </c>
      <c r="W123" s="19" t="n">
        <f aca="false" t="array" ref="W123:W123">COUNT(J123:S123)</f>
        <v>1</v>
      </c>
      <c r="X123" s="19"/>
      <c r="Y123" s="19"/>
      <c r="Z123" s="4"/>
      <c r="AA123" s="19"/>
      <c r="AB123" s="19"/>
      <c r="AC123" s="4"/>
      <c r="AD123" s="4"/>
      <c r="AE123" s="0"/>
      <c r="AG123" s="0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</row>
    <row r="124" s="25" customFormat="true" ht="16.5" hidden="false" customHeight="true" outlineLevel="0" collapsed="false">
      <c r="A124" s="19" t="n">
        <v>146</v>
      </c>
      <c r="B124" s="19" t="n">
        <f aca="false" t="array" ref="B124:B124">RANK(V124,$V$2:$V$607)</f>
        <v>123</v>
      </c>
      <c r="C124" s="20" t="s">
        <v>248</v>
      </c>
      <c r="D124" s="20" t="s">
        <v>263</v>
      </c>
      <c r="E124" s="20" t="s">
        <v>46</v>
      </c>
      <c r="F124" s="19" t="n">
        <v>0.0666666666666667</v>
      </c>
      <c r="G124" s="19" t="n">
        <v>0.0222222222222222</v>
      </c>
      <c r="H124" s="19" t="n">
        <v>298.193314807973</v>
      </c>
      <c r="I124" s="19" t="n">
        <v>198.795543205315</v>
      </c>
      <c r="J124" s="21" t="n">
        <v>150.819158264141</v>
      </c>
      <c r="K124" s="19"/>
      <c r="L124" s="19"/>
      <c r="M124" s="19"/>
      <c r="N124" s="19"/>
      <c r="O124" s="19"/>
      <c r="P124" s="19"/>
      <c r="Q124" s="19"/>
      <c r="R124" s="19"/>
      <c r="S124" s="22"/>
      <c r="T124" s="21" t="n">
        <f aca="false" t="array" ref="T124:T124">SUM(J124:S124)</f>
        <v>150.819158264141</v>
      </c>
      <c r="U124" s="19" t="n">
        <f aca="false" t="array" ref="U124:U124">IF(S124="",0,S124)+IF((COUNT(J124:R124)&lt;6),SUM(J124:R124),(MAX(J124:R124)+LARGE(J124:R124,2)+LARGE(J124:R124,3)+LARGE(J124:R124,4)+LARGE(J124:R124,5)))</f>
        <v>150.819158264141</v>
      </c>
      <c r="V124" s="19" t="n">
        <f aca="false">U124+G124+I124</f>
        <v>349.636923691678</v>
      </c>
      <c r="W124" s="19" t="n">
        <f aca="false" t="array" ref="W124:W124">COUNT(J124:S124)</f>
        <v>1</v>
      </c>
      <c r="X124" s="19"/>
      <c r="Y124" s="19"/>
      <c r="Z124" s="4"/>
      <c r="AA124" s="19"/>
      <c r="AB124" s="19"/>
      <c r="AC124" s="4"/>
      <c r="AD124" s="4"/>
      <c r="AE124" s="0"/>
      <c r="AG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</row>
    <row r="125" s="25" customFormat="true" ht="16.5" hidden="false" customHeight="true" outlineLevel="0" collapsed="false">
      <c r="A125" s="19" t="n">
        <v>563</v>
      </c>
      <c r="B125" s="19" t="n">
        <f aca="false" t="array" ref="B125:B125">RANK(V125,$V$2:$V$607)</f>
        <v>124</v>
      </c>
      <c r="C125" s="20" t="s">
        <v>264</v>
      </c>
      <c r="D125" s="20" t="s">
        <v>265</v>
      </c>
      <c r="E125" s="20"/>
      <c r="F125" s="19" t="n">
        <v>350.723497525673</v>
      </c>
      <c r="G125" s="19" t="n">
        <v>116.907832508558</v>
      </c>
      <c r="H125" s="19" t="n">
        <v>342.909219858156</v>
      </c>
      <c r="I125" s="19" t="n">
        <v>228.606146572104</v>
      </c>
      <c r="J125" s="21"/>
      <c r="K125" s="19"/>
      <c r="L125" s="19"/>
      <c r="M125" s="19"/>
      <c r="N125" s="19"/>
      <c r="O125" s="19"/>
      <c r="P125" s="19"/>
      <c r="Q125" s="19"/>
      <c r="R125" s="19"/>
      <c r="S125" s="22"/>
      <c r="T125" s="21" t="n">
        <f aca="false" t="array" ref="T125:T125">SUM(J125:S125)</f>
        <v>0</v>
      </c>
      <c r="U125" s="19" t="n">
        <f aca="false" t="array" ref="U125:U125">IF(S125="",0,S125)+IF((COUNT(J125:R125)&lt;6),SUM(J125:R125),(MAX(J125:R125)+LARGE(J125:R125,2)+LARGE(J125:R125,3)+LARGE(J125:R125,4)+LARGE(J125:R125,5)))</f>
        <v>0</v>
      </c>
      <c r="V125" s="19" t="n">
        <f aca="false">U125+G125+I125</f>
        <v>345.513979080662</v>
      </c>
      <c r="W125" s="19" t="n">
        <f aca="false" t="array" ref="W125:W125">COUNT(J125:S125)</f>
        <v>0</v>
      </c>
      <c r="X125" s="19"/>
      <c r="Y125" s="19"/>
      <c r="Z125" s="4"/>
      <c r="AA125" s="19"/>
      <c r="AB125" s="19"/>
      <c r="AC125" s="4"/>
      <c r="AD125" s="4"/>
      <c r="AE125" s="0"/>
      <c r="AG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</row>
    <row r="126" s="25" customFormat="true" ht="16.5" hidden="false" customHeight="true" outlineLevel="0" collapsed="false">
      <c r="A126" s="19" t="n">
        <v>158</v>
      </c>
      <c r="B126" s="19" t="n">
        <f aca="false" t="array" ref="B126:B126">RANK(V126,$V$2:$V$607)</f>
        <v>125</v>
      </c>
      <c r="C126" s="20" t="s">
        <v>248</v>
      </c>
      <c r="D126" s="20" t="s">
        <v>266</v>
      </c>
      <c r="E126" s="20" t="s">
        <v>46</v>
      </c>
      <c r="F126" s="19" t="n">
        <v>92.3022058823529</v>
      </c>
      <c r="G126" s="19" t="n">
        <v>30.7674019607843</v>
      </c>
      <c r="H126" s="19" t="n">
        <v>264.785437788018</v>
      </c>
      <c r="I126" s="19" t="n">
        <v>176.523625192012</v>
      </c>
      <c r="J126" s="21" t="n">
        <v>133.964608457516</v>
      </c>
      <c r="K126" s="19"/>
      <c r="L126" s="19"/>
      <c r="M126" s="19"/>
      <c r="N126" s="19"/>
      <c r="O126" s="19"/>
      <c r="P126" s="19"/>
      <c r="Q126" s="19"/>
      <c r="R126" s="19"/>
      <c r="S126" s="22"/>
      <c r="T126" s="21" t="n">
        <f aca="false" t="array" ref="T126:T126">SUM(J126:S126)</f>
        <v>133.964608457516</v>
      </c>
      <c r="U126" s="19" t="n">
        <f aca="false" t="array" ref="U126:U126">IF(S126="",0,S126)+IF((COUNT(J126:R126)&lt;6),SUM(J126:R126),(MAX(J126:R126)+LARGE(J126:R126,2)+LARGE(J126:R126,3)+LARGE(J126:R126,4)+LARGE(J126:R126,5)))</f>
        <v>133.964608457516</v>
      </c>
      <c r="V126" s="19" t="n">
        <f aca="false">U126+G126+I126</f>
        <v>341.255635610312</v>
      </c>
      <c r="W126" s="19" t="n">
        <f aca="false" t="array" ref="W126:W126">COUNT(J126:S126)</f>
        <v>1</v>
      </c>
      <c r="X126" s="19"/>
      <c r="Y126" s="19"/>
      <c r="Z126" s="4"/>
      <c r="AA126" s="19"/>
      <c r="AB126" s="19"/>
      <c r="AC126" s="4"/>
      <c r="AD126" s="4"/>
      <c r="AE126" s="0"/>
      <c r="AG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</row>
    <row r="127" s="25" customFormat="true" ht="16.5" hidden="false" customHeight="true" outlineLevel="0" collapsed="false">
      <c r="A127" s="19" t="n">
        <v>170</v>
      </c>
      <c r="B127" s="19" t="n">
        <f aca="false" t="array" ref="B127:B127">RANK(V127,$V$2:$V$607)</f>
        <v>126</v>
      </c>
      <c r="C127" s="20" t="s">
        <v>267</v>
      </c>
      <c r="D127" s="20" t="s">
        <v>268</v>
      </c>
      <c r="E127" s="20" t="s">
        <v>223</v>
      </c>
      <c r="F127" s="19" t="n">
        <v>0</v>
      </c>
      <c r="G127" s="19" t="n">
        <v>0</v>
      </c>
      <c r="H127" s="19" t="n">
        <v>104.573760330579</v>
      </c>
      <c r="I127" s="19" t="n">
        <v>69.7158402203857</v>
      </c>
      <c r="J127" s="21" t="n">
        <v>270.373843672079</v>
      </c>
      <c r="K127" s="19"/>
      <c r="L127" s="19"/>
      <c r="M127" s="19"/>
      <c r="N127" s="19"/>
      <c r="O127" s="19"/>
      <c r="P127" s="19"/>
      <c r="Q127" s="19"/>
      <c r="R127" s="19"/>
      <c r="S127" s="22"/>
      <c r="T127" s="21" t="n">
        <f aca="false" t="array" ref="T127:T127">SUM(J127:S127)</f>
        <v>270.373843672079</v>
      </c>
      <c r="U127" s="19" t="n">
        <f aca="false" t="array" ref="U127:U127">IF(S127="",0,S127)+IF((COUNT(J127:R127)&lt;6),SUM(J127:R127),(MAX(J127:R127)+LARGE(J127:R127,2)+LARGE(J127:R127,3)+LARGE(J127:R127,4)+LARGE(J127:R127,5)))</f>
        <v>270.373843672079</v>
      </c>
      <c r="V127" s="19" t="n">
        <f aca="false">U127+G127+I127</f>
        <v>340.089683892464</v>
      </c>
      <c r="W127" s="19" t="n">
        <f aca="false" t="array" ref="W127:W127">COUNT(J127:S127)</f>
        <v>1</v>
      </c>
      <c r="X127" s="19"/>
      <c r="Y127" s="19"/>
      <c r="Z127" s="4"/>
      <c r="AA127" s="4"/>
      <c r="AB127" s="0"/>
      <c r="AC127" s="4"/>
      <c r="AD127" s="4"/>
      <c r="AE127" s="0"/>
      <c r="AG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</row>
    <row r="128" s="25" customFormat="true" ht="16.5" hidden="false" customHeight="true" outlineLevel="0" collapsed="false">
      <c r="A128" s="19" t="n">
        <v>316</v>
      </c>
      <c r="B128" s="19" t="n">
        <f aca="false" t="array" ref="B128:B128">RANK(V128,$V$2:$V$607)</f>
        <v>127</v>
      </c>
      <c r="C128" s="20" t="s">
        <v>269</v>
      </c>
      <c r="D128" s="20" t="s">
        <v>128</v>
      </c>
      <c r="E128" s="20"/>
      <c r="F128" s="19" t="n">
        <v>0</v>
      </c>
      <c r="G128" s="19" t="n">
        <v>0</v>
      </c>
      <c r="H128" s="19" t="n">
        <v>0</v>
      </c>
      <c r="I128" s="19" t="n">
        <v>0</v>
      </c>
      <c r="J128" s="21"/>
      <c r="K128" s="19"/>
      <c r="L128" s="19" t="n">
        <v>337.740244648318</v>
      </c>
      <c r="M128" s="19"/>
      <c r="N128" s="19"/>
      <c r="O128" s="19"/>
      <c r="P128" s="19"/>
      <c r="Q128" s="19"/>
      <c r="R128" s="19"/>
      <c r="S128" s="22"/>
      <c r="T128" s="21" t="n">
        <f aca="false" t="array" ref="T128:T128">SUM(J128:S128)</f>
        <v>337.740244648318</v>
      </c>
      <c r="U128" s="19" t="n">
        <f aca="false" t="array" ref="U128:U128">IF(S128="",0,S128)+IF((COUNT(J128:R128)&lt;6),SUM(J128:R128),(MAX(J128:R128)+LARGE(J128:R128,2)+LARGE(J128:R128,3)+LARGE(J128:R128,4)+LARGE(J128:R128,5)))</f>
        <v>337.740244648318</v>
      </c>
      <c r="V128" s="19" t="n">
        <f aca="false">U128+G128+I128</f>
        <v>337.740244648318</v>
      </c>
      <c r="W128" s="19" t="n">
        <f aca="false" t="array" ref="W128:W128">COUNT(J128:S128)</f>
        <v>1</v>
      </c>
      <c r="X128" s="19"/>
      <c r="Y128" s="19"/>
      <c r="Z128" s="4"/>
      <c r="AA128" s="19"/>
      <c r="AB128" s="19"/>
      <c r="AC128" s="4"/>
      <c r="AD128" s="4"/>
      <c r="AE128" s="0"/>
      <c r="AG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</row>
    <row r="129" s="25" customFormat="true" ht="16.5" hidden="false" customHeight="true" outlineLevel="0" collapsed="false">
      <c r="A129" s="19" t="n">
        <v>149</v>
      </c>
      <c r="B129" s="19" t="n">
        <f aca="false" t="array" ref="B129:B129">RANK(V129,$V$2:$V$607)</f>
        <v>128</v>
      </c>
      <c r="C129" s="20" t="s">
        <v>270</v>
      </c>
      <c r="D129" s="20" t="s">
        <v>271</v>
      </c>
      <c r="E129" s="20"/>
      <c r="F129" s="19" t="n">
        <v>612.333767256747</v>
      </c>
      <c r="G129" s="19" t="n">
        <v>204.111255752249</v>
      </c>
      <c r="H129" s="19" t="n">
        <v>196.47530293524</v>
      </c>
      <c r="I129" s="19" t="n">
        <v>130.98353529016</v>
      </c>
      <c r="J129" s="21"/>
      <c r="K129" s="19"/>
      <c r="L129" s="19"/>
      <c r="M129" s="19"/>
      <c r="N129" s="19"/>
      <c r="O129" s="19"/>
      <c r="P129" s="19"/>
      <c r="Q129" s="19"/>
      <c r="R129" s="19"/>
      <c r="S129" s="22"/>
      <c r="T129" s="21" t="n">
        <f aca="false" t="array" ref="T129:T129">SUM(J129:S129)</f>
        <v>0</v>
      </c>
      <c r="U129" s="19" t="n">
        <f aca="false" t="array" ref="U129:U129">IF(S129="",0,S129)+IF((COUNT(J129:R129)&lt;6),SUM(J129:R129),(MAX(J129:R129)+LARGE(J129:R129,2)+LARGE(J129:R129,3)+LARGE(J129:R129,4)+LARGE(J129:R129,5)))</f>
        <v>0</v>
      </c>
      <c r="V129" s="19" t="n">
        <f aca="false">U129+G129+I129</f>
        <v>335.094791042409</v>
      </c>
      <c r="W129" s="19" t="n">
        <f aca="false" t="array" ref="W129:W129">COUNT(J129:S129)</f>
        <v>0</v>
      </c>
      <c r="X129" s="19"/>
      <c r="Y129" s="19"/>
      <c r="Z129" s="4"/>
      <c r="AA129" s="19"/>
      <c r="AB129" s="19"/>
      <c r="AC129" s="4"/>
      <c r="AD129" s="4"/>
      <c r="AE129" s="0"/>
      <c r="AG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</row>
    <row r="130" s="25" customFormat="true" ht="16.5" hidden="false" customHeight="true" outlineLevel="0" collapsed="false">
      <c r="A130" s="19" t="n">
        <v>225</v>
      </c>
      <c r="B130" s="19" t="n">
        <f aca="false" t="array" ref="B130:B130">RANK(V130,$V$2:$V$607)</f>
        <v>129</v>
      </c>
      <c r="C130" s="20" t="s">
        <v>272</v>
      </c>
      <c r="D130" s="20" t="s">
        <v>273</v>
      </c>
      <c r="E130" s="20" t="s">
        <v>91</v>
      </c>
      <c r="F130" s="19" t="n">
        <v>0</v>
      </c>
      <c r="G130" s="19" t="n">
        <v>0</v>
      </c>
      <c r="H130" s="19" t="n">
        <v>0</v>
      </c>
      <c r="I130" s="19" t="n">
        <v>0</v>
      </c>
      <c r="J130" s="21" t="n">
        <v>334.780827697304</v>
      </c>
      <c r="K130" s="19"/>
      <c r="L130" s="19"/>
      <c r="M130" s="19"/>
      <c r="N130" s="19"/>
      <c r="O130" s="19"/>
      <c r="P130" s="19"/>
      <c r="Q130" s="19"/>
      <c r="R130" s="19"/>
      <c r="S130" s="22"/>
      <c r="T130" s="21" t="n">
        <f aca="false" t="array" ref="T130:T130">SUM(J130:S130)</f>
        <v>334.780827697304</v>
      </c>
      <c r="U130" s="19" t="n">
        <f aca="false" t="array" ref="U130:U130">IF(S130="",0,S130)+IF((COUNT(J130:R130)&lt;6),SUM(J130:R130),(MAX(J130:R130)+LARGE(J130:R130,2)+LARGE(J130:R130,3)+LARGE(J130:R130,4)+LARGE(J130:R130,5)))</f>
        <v>334.780827697304</v>
      </c>
      <c r="V130" s="19" t="n">
        <f aca="false">U130+G130+I130</f>
        <v>334.780827697304</v>
      </c>
      <c r="W130" s="19" t="n">
        <f aca="false" t="array" ref="W130:W130">COUNT(J130:S130)</f>
        <v>1</v>
      </c>
      <c r="X130" s="19"/>
      <c r="Y130" s="19"/>
      <c r="Z130" s="4"/>
      <c r="AA130" s="19"/>
      <c r="AB130" s="19"/>
      <c r="AC130" s="4"/>
      <c r="AD130" s="4"/>
      <c r="AE130" s="0"/>
      <c r="AG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</row>
    <row r="131" s="25" customFormat="true" ht="16.5" hidden="false" customHeight="true" outlineLevel="0" collapsed="false">
      <c r="A131" s="19" t="n">
        <v>133</v>
      </c>
      <c r="B131" s="19" t="n">
        <f aca="false" t="array" ref="B131:B131">RANK(V131,$V$2:$V$607)</f>
        <v>130</v>
      </c>
      <c r="C131" s="20" t="s">
        <v>221</v>
      </c>
      <c r="D131" s="20" t="s">
        <v>274</v>
      </c>
      <c r="E131" s="20" t="s">
        <v>223</v>
      </c>
      <c r="F131" s="19" t="n">
        <v>0</v>
      </c>
      <c r="G131" s="19" t="n">
        <v>0</v>
      </c>
      <c r="H131" s="19" t="n">
        <v>84.0173612811097</v>
      </c>
      <c r="I131" s="19" t="n">
        <v>56.0115741874065</v>
      </c>
      <c r="J131" s="21" t="n">
        <v>278.75902853296</v>
      </c>
      <c r="K131" s="19"/>
      <c r="L131" s="19"/>
      <c r="M131" s="19"/>
      <c r="N131" s="19"/>
      <c r="O131" s="19"/>
      <c r="P131" s="19"/>
      <c r="Q131" s="19"/>
      <c r="R131" s="19"/>
      <c r="S131" s="22"/>
      <c r="T131" s="21" t="n">
        <f aca="false" t="array" ref="T131:T131">SUM(J131:S131)</f>
        <v>278.75902853296</v>
      </c>
      <c r="U131" s="19" t="n">
        <f aca="false" t="array" ref="U131:U131">IF(S131="",0,S131)+IF((COUNT(J131:R131)&lt;6),SUM(J131:R131),(MAX(J131:R131)+LARGE(J131:R131,2)+LARGE(J131:R131,3)+LARGE(J131:R131,4)+LARGE(J131:R131,5)))</f>
        <v>278.75902853296</v>
      </c>
      <c r="V131" s="19" t="n">
        <f aca="false">U131+G131+I131</f>
        <v>334.770602720367</v>
      </c>
      <c r="W131" s="19" t="n">
        <f aca="false" t="array" ref="W131:W131">COUNT(J131:S131)</f>
        <v>1</v>
      </c>
      <c r="X131" s="19"/>
      <c r="Y131" s="19"/>
      <c r="Z131" s="4"/>
      <c r="AA131" s="19"/>
      <c r="AB131" s="19"/>
      <c r="AC131" s="4"/>
      <c r="AD131" s="4"/>
      <c r="AE131" s="0"/>
      <c r="AG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</row>
    <row r="132" s="25" customFormat="true" ht="16.5" hidden="false" customHeight="true" outlineLevel="0" collapsed="false">
      <c r="A132" s="19" t="n">
        <v>153</v>
      </c>
      <c r="B132" s="19" t="n">
        <f aca="false" t="array" ref="B132:B132">RANK(V132,$V$2:$V$607)</f>
        <v>131</v>
      </c>
      <c r="C132" s="20" t="s">
        <v>275</v>
      </c>
      <c r="D132" s="20" t="s">
        <v>276</v>
      </c>
      <c r="E132" s="20" t="s">
        <v>46</v>
      </c>
      <c r="F132" s="19" t="n">
        <v>0</v>
      </c>
      <c r="G132" s="19" t="n">
        <v>0</v>
      </c>
      <c r="H132" s="19" t="n">
        <v>168.000509429647</v>
      </c>
      <c r="I132" s="19" t="n">
        <v>112.000339619765</v>
      </c>
      <c r="J132" s="21" t="n">
        <v>221.391013584117</v>
      </c>
      <c r="K132" s="19"/>
      <c r="L132" s="19"/>
      <c r="M132" s="19"/>
      <c r="N132" s="19"/>
      <c r="O132" s="19"/>
      <c r="P132" s="19"/>
      <c r="Q132" s="19"/>
      <c r="R132" s="19"/>
      <c r="S132" s="22"/>
      <c r="T132" s="21" t="n">
        <f aca="false" t="array" ref="T132:T132">SUM(J132:S132)</f>
        <v>221.391013584117</v>
      </c>
      <c r="U132" s="19" t="n">
        <f aca="false" t="array" ref="U132:U132">IF(S132="",0,S132)+IF((COUNT(J132:R132)&lt;6),SUM(J132:R132),(MAX(J132:R132)+LARGE(J132:R132,2)+LARGE(J132:R132,3)+LARGE(J132:R132,4)+LARGE(J132:R132,5)))</f>
        <v>221.391013584117</v>
      </c>
      <c r="V132" s="19" t="n">
        <f aca="false">U132+G132+I132</f>
        <v>333.391353203882</v>
      </c>
      <c r="W132" s="19" t="n">
        <f aca="false" t="array" ref="W132:W132">COUNT(J132:S132)</f>
        <v>1</v>
      </c>
      <c r="X132" s="19"/>
      <c r="Y132" s="19"/>
      <c r="Z132" s="4"/>
      <c r="AA132" s="19"/>
      <c r="AB132" s="19"/>
      <c r="AC132" s="4"/>
      <c r="AD132" s="4"/>
      <c r="AE132" s="27"/>
      <c r="AG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</row>
    <row r="133" s="25" customFormat="true" ht="16.5" hidden="false" customHeight="true" outlineLevel="0" collapsed="false">
      <c r="A133" s="19" t="n">
        <v>262</v>
      </c>
      <c r="B133" s="19" t="n">
        <f aca="false" t="array" ref="B133:B133">RANK(V133,$V$2:$V$607)</f>
        <v>132</v>
      </c>
      <c r="C133" s="20" t="s">
        <v>211</v>
      </c>
      <c r="D133" s="20" t="s">
        <v>277</v>
      </c>
      <c r="E133" s="20"/>
      <c r="F133" s="19" t="n">
        <v>148.621613921614</v>
      </c>
      <c r="G133" s="19" t="n">
        <v>49.5405379738713</v>
      </c>
      <c r="H133" s="19" t="n">
        <v>215.115701754386</v>
      </c>
      <c r="I133" s="19" t="n">
        <v>143.410467836257</v>
      </c>
      <c r="J133" s="21"/>
      <c r="K133" s="19"/>
      <c r="L133" s="19"/>
      <c r="M133" s="19" t="n">
        <v>137.276265658683</v>
      </c>
      <c r="N133" s="19"/>
      <c r="O133" s="19"/>
      <c r="P133" s="19"/>
      <c r="Q133" s="19"/>
      <c r="R133" s="19"/>
      <c r="S133" s="22"/>
      <c r="T133" s="21" t="n">
        <f aca="false" t="array" ref="T133:T133">SUM(J133:S133)</f>
        <v>137.276265658683</v>
      </c>
      <c r="U133" s="19" t="n">
        <f aca="false" t="array" ref="U133:U133">IF(S133="",0,S133)+IF((COUNT(J133:R133)&lt;6),SUM(J133:R133),(MAX(J133:R133)+LARGE(J133:R133,2)+LARGE(J133:R133,3)+LARGE(J133:R133,4)+LARGE(J133:R133,5)))</f>
        <v>137.276265658683</v>
      </c>
      <c r="V133" s="19" t="n">
        <f aca="false">U133+G133+I133</f>
        <v>330.227271468811</v>
      </c>
      <c r="W133" s="19" t="n">
        <f aca="false" t="array" ref="W133:W133">COUNT(J133:S133)</f>
        <v>1</v>
      </c>
      <c r="X133" s="19"/>
      <c r="Y133" s="19"/>
      <c r="Z133" s="4"/>
      <c r="AA133" s="4"/>
      <c r="AB133" s="0"/>
      <c r="AC133" s="4"/>
      <c r="AD133" s="4"/>
      <c r="AE133" s="0"/>
      <c r="AG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</row>
    <row r="134" s="25" customFormat="true" ht="16.5" hidden="false" customHeight="true" outlineLevel="0" collapsed="false">
      <c r="A134" s="19" t="n">
        <v>211</v>
      </c>
      <c r="B134" s="19" t="n">
        <f aca="false" t="array" ref="B134:B134">RANK(V134,$V$2:$V$607)</f>
        <v>133</v>
      </c>
      <c r="C134" s="20" t="s">
        <v>278</v>
      </c>
      <c r="D134" s="20" t="s">
        <v>279</v>
      </c>
      <c r="E134" s="20"/>
      <c r="F134" s="19" t="n">
        <v>255.832286705579</v>
      </c>
      <c r="G134" s="19" t="n">
        <v>85.2774289018597</v>
      </c>
      <c r="H134" s="19" t="n">
        <v>342.434705353126</v>
      </c>
      <c r="I134" s="19" t="n">
        <v>228.289803568751</v>
      </c>
      <c r="J134" s="21"/>
      <c r="K134" s="19"/>
      <c r="L134" s="19"/>
      <c r="M134" s="19"/>
      <c r="N134" s="19"/>
      <c r="O134" s="19"/>
      <c r="P134" s="19"/>
      <c r="Q134" s="19"/>
      <c r="R134" s="19"/>
      <c r="S134" s="22"/>
      <c r="T134" s="21" t="n">
        <f aca="false" t="array" ref="T134:T134">SUM(J134:S134)</f>
        <v>0</v>
      </c>
      <c r="U134" s="19" t="n">
        <f aca="false" t="array" ref="U134:U134">IF(S134="",0,S134)+IF((COUNT(J134:R134)&lt;6),SUM(J134:R134),(MAX(J134:R134)+LARGE(J134:R134,2)+LARGE(J134:R134,3)+LARGE(J134:R134,4)+LARGE(J134:R134,5)))</f>
        <v>0</v>
      </c>
      <c r="V134" s="19" t="n">
        <f aca="false">U134+G134+I134</f>
        <v>313.567232470611</v>
      </c>
      <c r="W134" s="19" t="n">
        <f aca="false" t="array" ref="W134:W134">COUNT(J134:S134)</f>
        <v>0</v>
      </c>
      <c r="X134" s="19"/>
      <c r="Y134" s="19"/>
      <c r="Z134" s="4"/>
      <c r="AA134" s="4"/>
      <c r="AB134" s="0"/>
      <c r="AC134" s="4"/>
      <c r="AD134" s="4"/>
      <c r="AE134" s="0"/>
      <c r="AG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</row>
    <row r="135" s="25" customFormat="true" ht="16.5" hidden="false" customHeight="true" outlineLevel="0" collapsed="false">
      <c r="A135" s="19" t="n">
        <v>26</v>
      </c>
      <c r="B135" s="19" t="n">
        <f aca="false" t="array" ref="B135:B135">RANK(V135,$V$2:$V$607)</f>
        <v>134</v>
      </c>
      <c r="C135" s="20" t="s">
        <v>280</v>
      </c>
      <c r="D135" s="20" t="s">
        <v>281</v>
      </c>
      <c r="E135" s="20" t="s">
        <v>46</v>
      </c>
      <c r="F135" s="19" t="n">
        <v>166.996543925732</v>
      </c>
      <c r="G135" s="19" t="n">
        <v>55.6655146419107</v>
      </c>
      <c r="H135" s="19" t="n">
        <v>173.937492021053</v>
      </c>
      <c r="I135" s="19" t="n">
        <v>115.958328014035</v>
      </c>
      <c r="J135" s="21" t="n">
        <v>138.202094890837</v>
      </c>
      <c r="K135" s="19"/>
      <c r="L135" s="19"/>
      <c r="M135" s="19"/>
      <c r="N135" s="19"/>
      <c r="O135" s="19"/>
      <c r="P135" s="19"/>
      <c r="Q135" s="19"/>
      <c r="R135" s="19"/>
      <c r="S135" s="22"/>
      <c r="T135" s="21" t="n">
        <f aca="false" t="array" ref="T135:T135">SUM(J135:S135)</f>
        <v>138.202094890837</v>
      </c>
      <c r="U135" s="19" t="n">
        <f aca="false" t="array" ref="U135:U135">IF(S135="",0,S135)+IF((COUNT(J135:R135)&lt;6),SUM(J135:R135),(MAX(J135:R135)+LARGE(J135:R135,2)+LARGE(J135:R135,3)+LARGE(J135:R135,4)+LARGE(J135:R135,5)))</f>
        <v>138.202094890837</v>
      </c>
      <c r="V135" s="19" t="n">
        <f aca="false">U135+G135+I135</f>
        <v>309.825937546782</v>
      </c>
      <c r="W135" s="19" t="n">
        <f aca="false" t="array" ref="W135:W135">COUNT(J135:S135)</f>
        <v>1</v>
      </c>
      <c r="X135" s="19"/>
      <c r="Y135" s="19"/>
      <c r="Z135" s="4"/>
      <c r="AA135" s="4"/>
      <c r="AB135" s="0"/>
      <c r="AC135" s="4"/>
      <c r="AD135" s="4"/>
      <c r="AE135" s="0"/>
      <c r="AG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</row>
    <row r="136" s="25" customFormat="true" ht="16.5" hidden="false" customHeight="true" outlineLevel="0" collapsed="false">
      <c r="A136" s="19" t="n">
        <v>335</v>
      </c>
      <c r="B136" s="19" t="n">
        <f aca="false" t="array" ref="B136:B136">RANK(V136,$V$2:$V$607)</f>
        <v>135</v>
      </c>
      <c r="C136" s="20" t="s">
        <v>228</v>
      </c>
      <c r="D136" s="20" t="s">
        <v>153</v>
      </c>
      <c r="E136" s="20" t="s">
        <v>46</v>
      </c>
      <c r="F136" s="19" t="n">
        <v>133.854687949382</v>
      </c>
      <c r="G136" s="19" t="n">
        <v>44.6182293164607</v>
      </c>
      <c r="H136" s="19" t="n">
        <v>104.294599018003</v>
      </c>
      <c r="I136" s="19" t="n">
        <v>69.5297326786689</v>
      </c>
      <c r="J136" s="21" t="n">
        <v>193.812821406781</v>
      </c>
      <c r="K136" s="19"/>
      <c r="L136" s="19"/>
      <c r="M136" s="19"/>
      <c r="N136" s="19"/>
      <c r="O136" s="19"/>
      <c r="P136" s="19"/>
      <c r="Q136" s="19"/>
      <c r="R136" s="19"/>
      <c r="S136" s="22"/>
      <c r="T136" s="21" t="n">
        <f aca="false" t="array" ref="T136:T136">SUM(J136:S136)</f>
        <v>193.812821406781</v>
      </c>
      <c r="U136" s="19" t="n">
        <f aca="false" t="array" ref="U136:U136">IF(S136="",0,S136)+IF((COUNT(J136:R136)&lt;6),SUM(J136:R136),(MAX(J136:R136)+LARGE(J136:R136,2)+LARGE(J136:R136,3)+LARGE(J136:R136,4)+LARGE(J136:R136,5)))</f>
        <v>193.812821406781</v>
      </c>
      <c r="V136" s="19" t="n">
        <f aca="false">U136+G136+I136</f>
        <v>307.960783401911</v>
      </c>
      <c r="W136" s="19" t="n">
        <f aca="false" t="array" ref="W136:W136">COUNT(J136:S136)</f>
        <v>1</v>
      </c>
      <c r="X136" s="19"/>
      <c r="Y136" s="19"/>
      <c r="Z136" s="4"/>
      <c r="AA136" s="19"/>
      <c r="AB136" s="19"/>
      <c r="AC136" s="4"/>
      <c r="AD136" s="4"/>
      <c r="AE136" s="0"/>
      <c r="AG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</row>
    <row r="137" s="25" customFormat="true" ht="16.5" hidden="false" customHeight="true" outlineLevel="0" collapsed="false">
      <c r="A137" s="19" t="n">
        <v>406</v>
      </c>
      <c r="B137" s="19" t="n">
        <f aca="false" t="array" ref="B137:B137">RANK(V137,$V$2:$V$607)</f>
        <v>136</v>
      </c>
      <c r="C137" s="20" t="s">
        <v>282</v>
      </c>
      <c r="D137" s="20" t="s">
        <v>54</v>
      </c>
      <c r="E137" s="20"/>
      <c r="F137" s="19" t="n">
        <v>0</v>
      </c>
      <c r="G137" s="19" t="n">
        <v>0</v>
      </c>
      <c r="H137" s="19" t="n">
        <v>0</v>
      </c>
      <c r="I137" s="19" t="n">
        <v>0</v>
      </c>
      <c r="J137" s="21"/>
      <c r="K137" s="19"/>
      <c r="L137" s="19"/>
      <c r="M137" s="19"/>
      <c r="N137" s="19" t="n">
        <v>305.498178770614</v>
      </c>
      <c r="O137" s="19"/>
      <c r="P137" s="19"/>
      <c r="Q137" s="19"/>
      <c r="R137" s="19"/>
      <c r="S137" s="22"/>
      <c r="T137" s="21" t="n">
        <f aca="false" t="array" ref="T137:T137">SUM(J137:S137)</f>
        <v>305.498178770614</v>
      </c>
      <c r="U137" s="19" t="n">
        <f aca="false" t="array" ref="U137:U137">IF(S137="",0,S137)+IF((COUNT(J137:R137)&lt;6),SUM(J137:R137),(MAX(J137:R137)+LARGE(J137:R137,2)+LARGE(J137:R137,3)+LARGE(J137:R137,4)+LARGE(J137:R137,5)))</f>
        <v>305.498178770614</v>
      </c>
      <c r="V137" s="19" t="n">
        <f aca="false">U137+G137+I137</f>
        <v>305.498178770614</v>
      </c>
      <c r="W137" s="19" t="n">
        <f aca="false" t="array" ref="W137:W137">COUNT(J137:S137)</f>
        <v>1</v>
      </c>
      <c r="X137" s="19"/>
      <c r="Y137" s="19"/>
      <c r="Z137" s="4"/>
      <c r="AA137" s="19"/>
      <c r="AB137" s="19"/>
      <c r="AC137" s="4"/>
      <c r="AD137" s="4"/>
      <c r="AE137" s="0"/>
      <c r="AG137" s="0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</row>
    <row r="138" s="25" customFormat="true" ht="16.5" hidden="false" customHeight="true" outlineLevel="0" collapsed="false">
      <c r="A138" s="19" t="n">
        <v>35</v>
      </c>
      <c r="B138" s="19" t="n">
        <f aca="false" t="array" ref="B138:B138">RANK(V138,$V$2:$V$607)</f>
        <v>137</v>
      </c>
      <c r="C138" s="20" t="s">
        <v>283</v>
      </c>
      <c r="D138" s="20" t="s">
        <v>284</v>
      </c>
      <c r="E138" s="20" t="s">
        <v>285</v>
      </c>
      <c r="F138" s="19" t="n">
        <v>105.481706402759</v>
      </c>
      <c r="G138" s="19" t="n">
        <v>35.1605688009197</v>
      </c>
      <c r="H138" s="19" t="n">
        <v>209.008152710022</v>
      </c>
      <c r="I138" s="19" t="n">
        <v>139.338768473348</v>
      </c>
      <c r="J138" s="21" t="n">
        <v>129.849079939668</v>
      </c>
      <c r="K138" s="19"/>
      <c r="L138" s="19"/>
      <c r="M138" s="19"/>
      <c r="N138" s="19"/>
      <c r="O138" s="19"/>
      <c r="P138" s="19"/>
      <c r="Q138" s="19"/>
      <c r="R138" s="19"/>
      <c r="S138" s="22"/>
      <c r="T138" s="21" t="n">
        <f aca="false" t="array" ref="T138:T138">SUM(J138:S138)</f>
        <v>129.849079939668</v>
      </c>
      <c r="U138" s="19" t="n">
        <f aca="false" t="array" ref="U138:U138">IF(S138="",0,S138)+IF((COUNT(J138:R138)&lt;6),SUM(J138:R138),(MAX(J138:R138)+LARGE(J138:R138,2)+LARGE(J138:R138,3)+LARGE(J138:R138,4)+LARGE(J138:R138,5)))</f>
        <v>129.849079939668</v>
      </c>
      <c r="V138" s="19" t="n">
        <f aca="false">U138+G138+I138</f>
        <v>304.348417213936</v>
      </c>
      <c r="W138" s="19" t="n">
        <f aca="false" t="array" ref="W138:W138">COUNT(J138:S138)</f>
        <v>1</v>
      </c>
      <c r="X138" s="19"/>
      <c r="Y138" s="19"/>
      <c r="Z138" s="4"/>
      <c r="AA138" s="19"/>
      <c r="AB138" s="19"/>
      <c r="AC138" s="4"/>
      <c r="AD138" s="4"/>
      <c r="AE138" s="0"/>
      <c r="AG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</row>
    <row r="139" s="25" customFormat="true" ht="16.5" hidden="false" customHeight="true" outlineLevel="0" collapsed="false">
      <c r="A139" s="19" t="n">
        <v>320</v>
      </c>
      <c r="B139" s="19" t="n">
        <f aca="false" t="array" ref="B139:B139">RANK(V139,$V$2:$V$607)</f>
        <v>138</v>
      </c>
      <c r="C139" s="20" t="s">
        <v>286</v>
      </c>
      <c r="D139" s="20" t="s">
        <v>287</v>
      </c>
      <c r="E139" s="20"/>
      <c r="F139" s="19" t="n">
        <v>0</v>
      </c>
      <c r="G139" s="19" t="n">
        <v>0</v>
      </c>
      <c r="H139" s="19" t="n">
        <v>0</v>
      </c>
      <c r="I139" s="19" t="n">
        <v>0</v>
      </c>
      <c r="J139" s="21"/>
      <c r="K139" s="19"/>
      <c r="L139" s="19" t="n">
        <v>298.283333333333</v>
      </c>
      <c r="M139" s="19"/>
      <c r="N139" s="19"/>
      <c r="O139" s="19"/>
      <c r="P139" s="19"/>
      <c r="Q139" s="19"/>
      <c r="R139" s="19"/>
      <c r="S139" s="22"/>
      <c r="T139" s="21" t="n">
        <f aca="false" t="array" ref="T139:T139">SUM(J139:S139)</f>
        <v>298.283333333333</v>
      </c>
      <c r="U139" s="19" t="n">
        <f aca="false" t="array" ref="U139:U139">IF(S139="",0,S139)+IF((COUNT(J139:R139)&lt;6),SUM(J139:R139),(MAX(J139:R139)+LARGE(J139:R139,2)+LARGE(J139:R139,3)+LARGE(J139:R139,4)+LARGE(J139:R139,5)))</f>
        <v>298.283333333333</v>
      </c>
      <c r="V139" s="19" t="n">
        <f aca="false">U139+G139+I139</f>
        <v>298.283333333333</v>
      </c>
      <c r="W139" s="19" t="n">
        <f aca="false" t="array" ref="W139:W139">COUNT(J139:S139)</f>
        <v>1</v>
      </c>
      <c r="X139" s="19"/>
      <c r="Y139" s="19"/>
      <c r="Z139" s="4"/>
      <c r="AA139" s="19"/>
      <c r="AB139" s="19"/>
      <c r="AC139" s="4"/>
      <c r="AD139" s="4"/>
      <c r="AE139" s="0"/>
      <c r="AG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</row>
    <row r="140" s="25" customFormat="true" ht="16.5" hidden="false" customHeight="true" outlineLevel="0" collapsed="false">
      <c r="A140" s="19" t="n">
        <v>276</v>
      </c>
      <c r="B140" s="19" t="n">
        <f aca="false" t="array" ref="B140:B140">RANK(V140,$V$2:$V$607)</f>
        <v>139</v>
      </c>
      <c r="C140" s="20" t="s">
        <v>211</v>
      </c>
      <c r="D140" s="20" t="s">
        <v>288</v>
      </c>
      <c r="E140" s="20"/>
      <c r="F140" s="19" t="n">
        <v>112.58431372549</v>
      </c>
      <c r="G140" s="19" t="n">
        <v>37.5281045751634</v>
      </c>
      <c r="H140" s="19" t="n">
        <v>94.0731442577031</v>
      </c>
      <c r="I140" s="19" t="n">
        <v>62.7154295051354</v>
      </c>
      <c r="J140" s="21"/>
      <c r="K140" s="19"/>
      <c r="L140" s="19"/>
      <c r="M140" s="19" t="n">
        <v>197.484510812497</v>
      </c>
      <c r="N140" s="19"/>
      <c r="O140" s="19"/>
      <c r="P140" s="19"/>
      <c r="Q140" s="19"/>
      <c r="R140" s="19"/>
      <c r="S140" s="22"/>
      <c r="T140" s="21" t="n">
        <f aca="false" t="array" ref="T140:T140">SUM(J140:S140)</f>
        <v>197.484510812497</v>
      </c>
      <c r="U140" s="19" t="n">
        <f aca="false" t="array" ref="U140:U140">IF(S140="",0,S140)+IF((COUNT(J140:R140)&lt;6),SUM(J140:R140),(MAX(J140:R140)+LARGE(J140:R140,2)+LARGE(J140:R140,3)+LARGE(J140:R140,4)+LARGE(J140:R140,5)))</f>
        <v>197.484510812497</v>
      </c>
      <c r="V140" s="19" t="n">
        <f aca="false">U140+G140+I140</f>
        <v>297.728044892795</v>
      </c>
      <c r="W140" s="19" t="n">
        <f aca="false" t="array" ref="W140:W140">COUNT(J140:S140)</f>
        <v>1</v>
      </c>
      <c r="X140" s="19"/>
      <c r="Y140" s="19"/>
      <c r="Z140" s="4"/>
      <c r="AA140" s="4"/>
      <c r="AB140" s="0"/>
      <c r="AC140" s="4"/>
      <c r="AD140" s="4"/>
      <c r="AE140" s="0"/>
      <c r="AG140" s="0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</row>
    <row r="141" s="25" customFormat="true" ht="16.5" hidden="false" customHeight="true" outlineLevel="0" collapsed="false">
      <c r="A141" s="19" t="n">
        <v>291</v>
      </c>
      <c r="B141" s="19" t="n">
        <f aca="false" t="array" ref="B141:B141">RANK(V141,$V$2:$V$607)</f>
        <v>140</v>
      </c>
      <c r="C141" s="20" t="s">
        <v>289</v>
      </c>
      <c r="D141" s="20" t="s">
        <v>125</v>
      </c>
      <c r="E141" s="20" t="s">
        <v>46</v>
      </c>
      <c r="F141" s="19" t="n">
        <v>0</v>
      </c>
      <c r="G141" s="19" t="n">
        <v>0</v>
      </c>
      <c r="H141" s="19" t="n">
        <v>0</v>
      </c>
      <c r="I141" s="19" t="n">
        <v>0</v>
      </c>
      <c r="J141" s="21" t="n">
        <v>296.229946524064</v>
      </c>
      <c r="K141" s="19"/>
      <c r="L141" s="19"/>
      <c r="M141" s="19"/>
      <c r="N141" s="19"/>
      <c r="O141" s="19"/>
      <c r="P141" s="19"/>
      <c r="Q141" s="19"/>
      <c r="R141" s="19"/>
      <c r="S141" s="22"/>
      <c r="T141" s="21" t="n">
        <f aca="false" t="array" ref="T141:T141">SUM(J141:S141)</f>
        <v>296.229946524064</v>
      </c>
      <c r="U141" s="19" t="n">
        <f aca="false" t="array" ref="U141:U141">IF(S141="",0,S141)+IF((COUNT(J141:R141)&lt;6),SUM(J141:R141),(MAX(J141:R141)+LARGE(J141:R141,2)+LARGE(J141:R141,3)+LARGE(J141:R141,4)+LARGE(J141:R141,5)))</f>
        <v>296.229946524064</v>
      </c>
      <c r="V141" s="19" t="n">
        <f aca="false">U141+G141+I141</f>
        <v>296.229946524064</v>
      </c>
      <c r="W141" s="19" t="n">
        <f aca="false" t="array" ref="W141:W141">COUNT(J141:S141)</f>
        <v>1</v>
      </c>
      <c r="X141" s="19"/>
      <c r="Y141" s="19"/>
      <c r="Z141" s="4"/>
      <c r="AA141" s="19"/>
      <c r="AB141" s="19"/>
      <c r="AC141" s="4"/>
      <c r="AD141" s="4"/>
      <c r="AE141" s="0"/>
      <c r="AG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</row>
    <row r="142" s="25" customFormat="true" ht="16.5" hidden="false" customHeight="true" outlineLevel="0" collapsed="false">
      <c r="A142" s="19" t="n">
        <v>405</v>
      </c>
      <c r="B142" s="19" t="n">
        <f aca="false" t="array" ref="B142:B142">RANK(V142,$V$2:$V$607)</f>
        <v>141</v>
      </c>
      <c r="C142" s="20" t="s">
        <v>290</v>
      </c>
      <c r="D142" s="20" t="s">
        <v>291</v>
      </c>
      <c r="E142" s="20" t="s">
        <v>119</v>
      </c>
      <c r="F142" s="19" t="n">
        <v>398.94578522222</v>
      </c>
      <c r="G142" s="19" t="n">
        <v>132.981928407407</v>
      </c>
      <c r="H142" s="19" t="n">
        <v>0</v>
      </c>
      <c r="I142" s="19" t="n">
        <v>0</v>
      </c>
      <c r="J142" s="21"/>
      <c r="K142" s="19"/>
      <c r="L142" s="19"/>
      <c r="M142" s="19"/>
      <c r="N142" s="19" t="n">
        <v>159.106843575209</v>
      </c>
      <c r="O142" s="19"/>
      <c r="P142" s="19"/>
      <c r="Q142" s="19"/>
      <c r="R142" s="19"/>
      <c r="S142" s="22"/>
      <c r="T142" s="21" t="n">
        <f aca="false" t="array" ref="T142:T142">SUM(J142:S142)</f>
        <v>159.106843575209</v>
      </c>
      <c r="U142" s="19" t="n">
        <f aca="false" t="array" ref="U142:U142">IF(S142="",0,S142)+IF((COUNT(J142:R142)&lt;6),SUM(J142:R142),(MAX(J142:R142)+LARGE(J142:R142,2)+LARGE(J142:R142,3)+LARGE(J142:R142,4)+LARGE(J142:R142,5)))</f>
        <v>159.106843575209</v>
      </c>
      <c r="V142" s="19" t="n">
        <f aca="false">U142+G142+I142</f>
        <v>292.088771982616</v>
      </c>
      <c r="W142" s="19" t="n">
        <f aca="false" t="array" ref="W142:W142">COUNT(J142:S142)</f>
        <v>1</v>
      </c>
      <c r="X142" s="19"/>
      <c r="Y142" s="19"/>
      <c r="Z142" s="4"/>
      <c r="AA142" s="19"/>
      <c r="AB142" s="19"/>
      <c r="AC142" s="4"/>
      <c r="AD142" s="4"/>
      <c r="AE142" s="27"/>
      <c r="AG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</row>
    <row r="143" s="25" customFormat="true" ht="16.5" hidden="false" customHeight="true" outlineLevel="0" collapsed="false">
      <c r="A143" s="19" t="n">
        <v>459</v>
      </c>
      <c r="B143" s="19" t="n">
        <f aca="false" t="array" ref="B143:B143">RANK(V143,$V$2:$V$607)</f>
        <v>142</v>
      </c>
      <c r="C143" s="20" t="s">
        <v>292</v>
      </c>
      <c r="D143" s="20" t="s">
        <v>293</v>
      </c>
      <c r="E143" s="20"/>
      <c r="F143" s="19" t="n">
        <v>501.340787852027</v>
      </c>
      <c r="G143" s="19" t="n">
        <v>167.113595950676</v>
      </c>
      <c r="H143" s="19" t="n">
        <v>186.368357749393</v>
      </c>
      <c r="I143" s="19" t="n">
        <v>124.245571832928</v>
      </c>
      <c r="J143" s="21"/>
      <c r="K143" s="19"/>
      <c r="L143" s="19"/>
      <c r="M143" s="19"/>
      <c r="N143" s="19"/>
      <c r="O143" s="19"/>
      <c r="P143" s="19"/>
      <c r="Q143" s="19"/>
      <c r="R143" s="19"/>
      <c r="S143" s="22"/>
      <c r="T143" s="21" t="n">
        <f aca="false" t="array" ref="T143:T143">SUM(J143:S143)</f>
        <v>0</v>
      </c>
      <c r="U143" s="19" t="n">
        <f aca="false" t="array" ref="U143:U143">IF(S143="",0,S143)+IF((COUNT(J143:R143)&lt;6),SUM(J143:R143),(MAX(J143:R143)+LARGE(J143:R143,2)+LARGE(J143:R143,3)+LARGE(J143:R143,4)+LARGE(J143:R143,5)))</f>
        <v>0</v>
      </c>
      <c r="V143" s="19" t="n">
        <f aca="false">U143+G143+I143</f>
        <v>291.359167783604</v>
      </c>
      <c r="W143" s="19" t="n">
        <f aca="false" t="array" ref="W143:W143">COUNT(J143:S143)</f>
        <v>0</v>
      </c>
      <c r="X143" s="19"/>
      <c r="Y143" s="19"/>
      <c r="Z143" s="4"/>
      <c r="AA143" s="4"/>
      <c r="AB143" s="0"/>
      <c r="AC143" s="4"/>
      <c r="AD143" s="4"/>
      <c r="AE143" s="0"/>
      <c r="AG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</row>
    <row r="144" s="25" customFormat="true" ht="16.5" hidden="false" customHeight="true" outlineLevel="0" collapsed="false">
      <c r="A144" s="19" t="n">
        <v>152</v>
      </c>
      <c r="B144" s="19" t="n">
        <f aca="false" t="array" ref="B144:B144">RANK(V144,$V$2:$V$607)</f>
        <v>143</v>
      </c>
      <c r="C144" s="20" t="s">
        <v>294</v>
      </c>
      <c r="D144" s="20" t="s">
        <v>236</v>
      </c>
      <c r="E144" s="20" t="s">
        <v>46</v>
      </c>
      <c r="F144" s="19" t="n">
        <v>0</v>
      </c>
      <c r="G144" s="19" t="n">
        <v>0</v>
      </c>
      <c r="H144" s="19" t="n">
        <v>0</v>
      </c>
      <c r="I144" s="19" t="n">
        <v>0</v>
      </c>
      <c r="J144" s="21" t="n">
        <v>286.655160975009</v>
      </c>
      <c r="K144" s="19"/>
      <c r="L144" s="19"/>
      <c r="M144" s="19"/>
      <c r="N144" s="19"/>
      <c r="O144" s="19"/>
      <c r="P144" s="19"/>
      <c r="Q144" s="19"/>
      <c r="R144" s="19"/>
      <c r="S144" s="22"/>
      <c r="T144" s="21" t="n">
        <f aca="false" t="array" ref="T144:T144">SUM(J144:S144)</f>
        <v>286.655160975009</v>
      </c>
      <c r="U144" s="19" t="n">
        <f aca="false" t="array" ref="U144:U144">IF(S144="",0,S144)+IF((COUNT(J144:R144)&lt;6),SUM(J144:R144),(MAX(J144:R144)+LARGE(J144:R144,2)+LARGE(J144:R144,3)+LARGE(J144:R144,4)+LARGE(J144:R144,5)))</f>
        <v>286.655160975009</v>
      </c>
      <c r="V144" s="19" t="n">
        <f aca="false">U144+G144+I144</f>
        <v>286.655160975009</v>
      </c>
      <c r="W144" s="19" t="n">
        <f aca="false" t="array" ref="W144:W144">COUNT(J144:S144)</f>
        <v>1</v>
      </c>
      <c r="X144" s="19"/>
      <c r="Y144" s="19"/>
      <c r="Z144" s="4"/>
      <c r="AA144" s="19"/>
      <c r="AB144" s="19"/>
      <c r="AC144" s="4"/>
      <c r="AD144" s="4"/>
      <c r="AE144" s="0"/>
      <c r="AG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</row>
    <row r="145" s="25" customFormat="true" ht="16.5" hidden="false" customHeight="true" outlineLevel="0" collapsed="false">
      <c r="A145" s="19" t="n">
        <v>570</v>
      </c>
      <c r="B145" s="19" t="n">
        <f aca="false" t="array" ref="B145:B145">RANK(V145,$V$2:$V$607)</f>
        <v>144</v>
      </c>
      <c r="C145" s="20" t="s">
        <v>295</v>
      </c>
      <c r="D145" s="20" t="s">
        <v>296</v>
      </c>
      <c r="E145" s="20"/>
      <c r="F145" s="19" t="n">
        <v>349.679307556951</v>
      </c>
      <c r="G145" s="19" t="n">
        <v>116.55976918565</v>
      </c>
      <c r="H145" s="19" t="n">
        <v>252.679306305253</v>
      </c>
      <c r="I145" s="19" t="n">
        <v>168.452870870169</v>
      </c>
      <c r="J145" s="21"/>
      <c r="K145" s="19"/>
      <c r="L145" s="19"/>
      <c r="M145" s="19"/>
      <c r="N145" s="19"/>
      <c r="O145" s="19"/>
      <c r="P145" s="19"/>
      <c r="Q145" s="19"/>
      <c r="R145" s="19"/>
      <c r="S145" s="22"/>
      <c r="T145" s="21" t="n">
        <f aca="false" t="array" ref="T145:T145">SUM(J145:S145)</f>
        <v>0</v>
      </c>
      <c r="U145" s="19" t="n">
        <f aca="false" t="array" ref="U145:U145">IF(S145="",0,S145)+IF((COUNT(J145:R145)&lt;6),SUM(J145:R145),(MAX(J145:R145)+LARGE(J145:R145,2)+LARGE(J145:R145,3)+LARGE(J145:R145,4)+LARGE(J145:R145,5)))</f>
        <v>0</v>
      </c>
      <c r="V145" s="19" t="n">
        <f aca="false">U145+G145+I145</f>
        <v>285.012640055819</v>
      </c>
      <c r="W145" s="19" t="n">
        <f aca="false" t="array" ref="W145:W145">COUNT(J145:S145)</f>
        <v>0</v>
      </c>
      <c r="X145" s="19"/>
      <c r="Y145" s="19"/>
      <c r="Z145" s="4"/>
      <c r="AA145" s="19"/>
      <c r="AB145" s="19"/>
      <c r="AC145" s="4"/>
      <c r="AD145" s="4"/>
      <c r="AE145" s="0"/>
      <c r="AG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</row>
    <row r="146" s="25" customFormat="true" ht="16.5" hidden="false" customHeight="true" outlineLevel="0" collapsed="false">
      <c r="A146" s="19" t="n">
        <v>116</v>
      </c>
      <c r="B146" s="19" t="n">
        <f aca="false" t="array" ref="B146:B146">RANK(V146,$V$2:$V$607)</f>
        <v>145</v>
      </c>
      <c r="C146" s="20" t="s">
        <v>251</v>
      </c>
      <c r="D146" s="20" t="s">
        <v>297</v>
      </c>
      <c r="E146" s="20" t="s">
        <v>46</v>
      </c>
      <c r="F146" s="19" t="n">
        <v>0</v>
      </c>
      <c r="G146" s="19" t="n">
        <v>0</v>
      </c>
      <c r="H146" s="19" t="n">
        <v>60.2157444749153</v>
      </c>
      <c r="I146" s="19" t="n">
        <v>40.1438296499435</v>
      </c>
      <c r="J146" s="21" t="n">
        <v>244.756784874178</v>
      </c>
      <c r="K146" s="19"/>
      <c r="L146" s="19"/>
      <c r="M146" s="19"/>
      <c r="N146" s="19"/>
      <c r="O146" s="19"/>
      <c r="P146" s="19"/>
      <c r="Q146" s="19"/>
      <c r="R146" s="19"/>
      <c r="S146" s="22"/>
      <c r="T146" s="21" t="n">
        <f aca="false" t="array" ref="T146:T146">SUM(J146:S146)</f>
        <v>244.756784874178</v>
      </c>
      <c r="U146" s="19" t="n">
        <f aca="false" t="array" ref="U146:U146">IF(S146="",0,S146)+IF((COUNT(J146:R146)&lt;6),SUM(J146:R146),(MAX(J146:R146)+LARGE(J146:R146,2)+LARGE(J146:R146,3)+LARGE(J146:R146,4)+LARGE(J146:R146,5)))</f>
        <v>244.756784874178</v>
      </c>
      <c r="V146" s="19" t="n">
        <f aca="false">U146+G146+I146</f>
        <v>284.900614524122</v>
      </c>
      <c r="W146" s="19" t="n">
        <f aca="false" t="array" ref="W146:W146">COUNT(J146:S146)</f>
        <v>1</v>
      </c>
      <c r="X146" s="19"/>
      <c r="Y146" s="19"/>
      <c r="Z146" s="4"/>
      <c r="AA146" s="4"/>
      <c r="AB146" s="0"/>
      <c r="AC146" s="4"/>
      <c r="AD146" s="4"/>
      <c r="AE146" s="0"/>
      <c r="AG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</row>
    <row r="147" s="25" customFormat="true" ht="16.5" hidden="false" customHeight="true" outlineLevel="0" collapsed="false">
      <c r="A147" s="19" t="n">
        <v>304</v>
      </c>
      <c r="B147" s="19" t="n">
        <f aca="false" t="array" ref="B147:B147">RANK(V147,$V$2:$V$607)</f>
        <v>146</v>
      </c>
      <c r="C147" s="20" t="s">
        <v>298</v>
      </c>
      <c r="D147" s="20" t="s">
        <v>299</v>
      </c>
      <c r="E147" s="20" t="s">
        <v>200</v>
      </c>
      <c r="F147" s="19" t="n">
        <v>67.0316666666667</v>
      </c>
      <c r="G147" s="19" t="n">
        <v>22.3438888888889</v>
      </c>
      <c r="H147" s="19" t="n">
        <v>67.1478989379247</v>
      </c>
      <c r="I147" s="19" t="n">
        <v>44.7652659586164</v>
      </c>
      <c r="J147" s="21" t="n">
        <v>100.738854150473</v>
      </c>
      <c r="K147" s="19" t="n">
        <v>115.74702576425</v>
      </c>
      <c r="L147" s="19"/>
      <c r="M147" s="19"/>
      <c r="N147" s="19"/>
      <c r="O147" s="19"/>
      <c r="P147" s="19"/>
      <c r="Q147" s="19"/>
      <c r="R147" s="19"/>
      <c r="S147" s="22"/>
      <c r="T147" s="21" t="n">
        <f aca="false" t="array" ref="T147:T147">SUM(J147:S147)</f>
        <v>216.485879914723</v>
      </c>
      <c r="U147" s="19" t="n">
        <f aca="false" t="array" ref="U147:U147">IF(S147="",0,S147)+IF((COUNT(J147:R147)&lt;6),SUM(J147:R147),(MAX(J147:R147)+LARGE(J147:R147,2)+LARGE(J147:R147,3)+LARGE(J147:R147,4)+LARGE(J147:R147,5)))</f>
        <v>216.485879914723</v>
      </c>
      <c r="V147" s="19" t="n">
        <f aca="false">U147+G147+I147</f>
        <v>283.595034762229</v>
      </c>
      <c r="W147" s="19" t="n">
        <f aca="false" t="array" ref="W147:W147">COUNT(J147:S147)</f>
        <v>2</v>
      </c>
      <c r="X147" s="19"/>
      <c r="Y147" s="19"/>
      <c r="Z147" s="4"/>
      <c r="AA147" s="19"/>
      <c r="AB147" s="19"/>
      <c r="AC147" s="4"/>
      <c r="AD147" s="4"/>
      <c r="AE147" s="0"/>
      <c r="AG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</row>
    <row r="148" s="25" customFormat="true" ht="16.5" hidden="false" customHeight="true" outlineLevel="0" collapsed="false">
      <c r="A148" s="19" t="n">
        <v>345</v>
      </c>
      <c r="B148" s="19" t="n">
        <f aca="false" t="array" ref="B148:B148">RANK(V148,$V$2:$V$607)</f>
        <v>147</v>
      </c>
      <c r="C148" s="20" t="s">
        <v>300</v>
      </c>
      <c r="D148" s="20" t="s">
        <v>216</v>
      </c>
      <c r="E148" s="20"/>
      <c r="F148" s="19" t="n">
        <v>371.512290285842</v>
      </c>
      <c r="G148" s="19" t="n">
        <v>123.837430095281</v>
      </c>
      <c r="H148" s="19" t="n">
        <v>235.849875930521</v>
      </c>
      <c r="I148" s="19" t="n">
        <v>157.233250620347</v>
      </c>
      <c r="J148" s="21"/>
      <c r="K148" s="19"/>
      <c r="L148" s="19"/>
      <c r="M148" s="19"/>
      <c r="N148" s="19"/>
      <c r="O148" s="19"/>
      <c r="P148" s="19"/>
      <c r="Q148" s="19"/>
      <c r="R148" s="19"/>
      <c r="S148" s="22"/>
      <c r="T148" s="21" t="n">
        <f aca="false" t="array" ref="T148:T148">SUM(J148:S148)</f>
        <v>0</v>
      </c>
      <c r="U148" s="19" t="n">
        <f aca="false" t="array" ref="U148:U148">IF(S148="",0,S148)+IF((COUNT(J148:R148)&lt;6),SUM(J148:R148),(MAX(J148:R148)+LARGE(J148:R148,2)+LARGE(J148:R148,3)+LARGE(J148:R148,4)+LARGE(J148:R148,5)))</f>
        <v>0</v>
      </c>
      <c r="V148" s="19" t="n">
        <f aca="false">U148+G148+I148</f>
        <v>281.070680715628</v>
      </c>
      <c r="W148" s="19" t="n">
        <f aca="false" t="array" ref="W148:W148">COUNT(J148:S148)</f>
        <v>0</v>
      </c>
      <c r="X148" s="19"/>
      <c r="Y148" s="19"/>
      <c r="Z148" s="4"/>
      <c r="AA148" s="19"/>
      <c r="AB148" s="19"/>
      <c r="AC148" s="4"/>
      <c r="AD148" s="4"/>
      <c r="AE148" s="0"/>
      <c r="AG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</row>
    <row r="149" s="25" customFormat="true" ht="16.5" hidden="false" customHeight="true" outlineLevel="0" collapsed="false">
      <c r="A149" s="19" t="n">
        <v>102</v>
      </c>
      <c r="B149" s="19" t="n">
        <f aca="false" t="array" ref="B149:B149">RANK(V149,$V$2:$V$607)</f>
        <v>148</v>
      </c>
      <c r="C149" s="20" t="s">
        <v>301</v>
      </c>
      <c r="D149" s="20" t="s">
        <v>96</v>
      </c>
      <c r="E149" s="20"/>
      <c r="F149" s="19" t="n">
        <v>365.201690933603</v>
      </c>
      <c r="G149" s="19" t="n">
        <v>121.733896977868</v>
      </c>
      <c r="H149" s="19" t="n">
        <v>238.691577904384</v>
      </c>
      <c r="I149" s="19" t="n">
        <v>159.127718602923</v>
      </c>
      <c r="J149" s="21"/>
      <c r="K149" s="19"/>
      <c r="L149" s="19"/>
      <c r="M149" s="19"/>
      <c r="N149" s="19"/>
      <c r="O149" s="19"/>
      <c r="P149" s="19"/>
      <c r="Q149" s="19"/>
      <c r="R149" s="19"/>
      <c r="S149" s="22"/>
      <c r="T149" s="21" t="n">
        <f aca="false" t="array" ref="T149:T149">SUM(J149:S149)</f>
        <v>0</v>
      </c>
      <c r="U149" s="19" t="n">
        <f aca="false" t="array" ref="U149:U149">IF(S149="",0,S149)+IF((COUNT(J149:R149)&lt;6),SUM(J149:R149),(MAX(J149:R149)+LARGE(J149:R149,2)+LARGE(J149:R149,3)+LARGE(J149:R149,4)+LARGE(J149:R149,5)))</f>
        <v>0</v>
      </c>
      <c r="V149" s="19" t="n">
        <f aca="false">U149+G149+I149</f>
        <v>280.861615580791</v>
      </c>
      <c r="W149" s="19" t="n">
        <f aca="false" t="array" ref="W149:W149">COUNT(J149:S149)</f>
        <v>0</v>
      </c>
      <c r="X149" s="19"/>
      <c r="Y149" s="19"/>
      <c r="Z149" s="4"/>
      <c r="AA149" s="4"/>
      <c r="AB149" s="0"/>
      <c r="AC149" s="4"/>
      <c r="AD149" s="4"/>
      <c r="AE149" s="0"/>
      <c r="AG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</row>
    <row r="150" s="25" customFormat="true" ht="16.5" hidden="false" customHeight="true" outlineLevel="0" collapsed="false">
      <c r="A150" s="19" t="n">
        <v>398</v>
      </c>
      <c r="B150" s="19" t="n">
        <f aca="false" t="array" ref="B150:B150">RANK(V150,$V$2:$V$607)</f>
        <v>149</v>
      </c>
      <c r="C150" s="20" t="s">
        <v>302</v>
      </c>
      <c r="D150" s="20" t="s">
        <v>303</v>
      </c>
      <c r="E150" s="20" t="s">
        <v>91</v>
      </c>
      <c r="F150" s="19" t="n">
        <v>0</v>
      </c>
      <c r="G150" s="19" t="n">
        <v>0</v>
      </c>
      <c r="H150" s="19" t="n">
        <v>191.425351510031</v>
      </c>
      <c r="I150" s="19" t="n">
        <v>127.616901006687</v>
      </c>
      <c r="J150" s="21" t="n">
        <v>150.597364444505</v>
      </c>
      <c r="K150" s="19"/>
      <c r="L150" s="19"/>
      <c r="M150" s="19"/>
      <c r="N150" s="19"/>
      <c r="O150" s="19"/>
      <c r="P150" s="19"/>
      <c r="Q150" s="19"/>
      <c r="R150" s="19"/>
      <c r="S150" s="22"/>
      <c r="T150" s="21" t="n">
        <f aca="false" t="array" ref="T150:T150">SUM(J150:S150)</f>
        <v>150.597364444505</v>
      </c>
      <c r="U150" s="19" t="n">
        <f aca="false" t="array" ref="U150:U150">IF(S150="",0,S150)+IF((COUNT(J150:R150)&lt;6),SUM(J150:R150),(MAX(J150:R150)+LARGE(J150:R150,2)+LARGE(J150:R150,3)+LARGE(J150:R150,4)+LARGE(J150:R150,5)))</f>
        <v>150.597364444505</v>
      </c>
      <c r="V150" s="19" t="n">
        <f aca="false">U150+G150+I150</f>
        <v>278.214265451192</v>
      </c>
      <c r="W150" s="19" t="n">
        <f aca="false" t="array" ref="W150:W150">COUNT(J150:S150)</f>
        <v>1</v>
      </c>
      <c r="X150" s="19"/>
      <c r="Y150" s="19"/>
      <c r="Z150" s="30"/>
      <c r="AA150" s="19"/>
      <c r="AB150" s="19"/>
      <c r="AC150" s="30"/>
      <c r="AD150" s="30"/>
      <c r="AE150" s="31"/>
      <c r="AF150" s="31"/>
      <c r="AG150" s="31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</row>
    <row r="151" s="25" customFormat="true" ht="16.5" hidden="false" customHeight="true" outlineLevel="0" collapsed="false">
      <c r="A151" s="19" t="n">
        <v>419</v>
      </c>
      <c r="B151" s="19" t="n">
        <f aca="false" t="array" ref="B151:B151">RANK(V151,$V$2:$V$607)</f>
        <v>150</v>
      </c>
      <c r="C151" s="20" t="s">
        <v>304</v>
      </c>
      <c r="D151" s="20" t="s">
        <v>182</v>
      </c>
      <c r="E151" s="20"/>
      <c r="F151" s="19" t="n">
        <v>212.205276705277</v>
      </c>
      <c r="G151" s="19" t="n">
        <v>70.7350922350922</v>
      </c>
      <c r="H151" s="19" t="n">
        <v>0</v>
      </c>
      <c r="I151" s="19" t="n">
        <v>0</v>
      </c>
      <c r="J151" s="21"/>
      <c r="K151" s="19"/>
      <c r="L151" s="19"/>
      <c r="M151" s="19"/>
      <c r="N151" s="19" t="n">
        <v>206.435655532752</v>
      </c>
      <c r="O151" s="19"/>
      <c r="P151" s="19"/>
      <c r="Q151" s="19"/>
      <c r="R151" s="19"/>
      <c r="S151" s="22"/>
      <c r="T151" s="21" t="n">
        <f aca="false" t="array" ref="T151:T151">SUM(J151:S151)</f>
        <v>206.435655532752</v>
      </c>
      <c r="U151" s="19" t="n">
        <f aca="false" t="array" ref="U151:U151">IF(S151="",0,S151)+IF((COUNT(J151:R151)&lt;6),SUM(J151:R151),(MAX(J151:R151)+LARGE(J151:R151,2)+LARGE(J151:R151,3)+LARGE(J151:R151,4)+LARGE(J151:R151,5)))</f>
        <v>206.435655532752</v>
      </c>
      <c r="V151" s="19" t="n">
        <f aca="false">U151+G151+I151</f>
        <v>277.170747767844</v>
      </c>
      <c r="W151" s="19" t="n">
        <f aca="false" t="array" ref="W151:W151">COUNT(J151:S151)</f>
        <v>1</v>
      </c>
      <c r="X151" s="19"/>
      <c r="Y151" s="19"/>
      <c r="Z151" s="4"/>
      <c r="AA151" s="19"/>
      <c r="AB151" s="19"/>
      <c r="AC151" s="4"/>
      <c r="AD151" s="4"/>
      <c r="AE151" s="0"/>
      <c r="AF151" s="0"/>
      <c r="AG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</row>
    <row r="152" s="25" customFormat="true" ht="16.5" hidden="false" customHeight="true" outlineLevel="0" collapsed="false">
      <c r="A152" s="19" t="n">
        <v>531</v>
      </c>
      <c r="B152" s="19" t="n">
        <f aca="false" t="array" ref="B152:B152">RANK(V152,$V$2:$V$607)</f>
        <v>151</v>
      </c>
      <c r="C152" s="20" t="s">
        <v>305</v>
      </c>
      <c r="D152" s="20" t="s">
        <v>306</v>
      </c>
      <c r="E152" s="20"/>
      <c r="F152" s="19" t="n">
        <v>67.3050038012302</v>
      </c>
      <c r="G152" s="19" t="n">
        <v>22.4350012670767</v>
      </c>
      <c r="H152" s="19" t="n">
        <v>379.04556671802</v>
      </c>
      <c r="I152" s="19" t="n">
        <v>252.69704447868</v>
      </c>
      <c r="J152" s="21"/>
      <c r="K152" s="19"/>
      <c r="L152" s="19"/>
      <c r="M152" s="19"/>
      <c r="N152" s="19"/>
      <c r="O152" s="19"/>
      <c r="P152" s="19"/>
      <c r="Q152" s="19"/>
      <c r="R152" s="19"/>
      <c r="S152" s="22"/>
      <c r="T152" s="21" t="n">
        <f aca="false" t="array" ref="T152:T152">SUM(J152:S152)</f>
        <v>0</v>
      </c>
      <c r="U152" s="19" t="n">
        <f aca="false" t="array" ref="U152:U152">IF(S152="",0,S152)+IF((COUNT(J152:R152)&lt;6),SUM(J152:R152),(MAX(J152:R152)+LARGE(J152:R152,2)+LARGE(J152:R152,3)+LARGE(J152:R152,4)+LARGE(J152:R152,5)))</f>
        <v>0</v>
      </c>
      <c r="V152" s="19" t="n">
        <f aca="false">U152+G152+I152</f>
        <v>275.132045745756</v>
      </c>
      <c r="W152" s="19" t="n">
        <f aca="false" t="array" ref="W152:W152">COUNT(J152:S152)</f>
        <v>0</v>
      </c>
      <c r="X152" s="19"/>
      <c r="Y152" s="19"/>
      <c r="Z152" s="4"/>
      <c r="AA152" s="19"/>
      <c r="AB152" s="19"/>
      <c r="AC152" s="4"/>
      <c r="AD152" s="4"/>
      <c r="AE152" s="0"/>
      <c r="AF152" s="0"/>
      <c r="AG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</row>
    <row r="153" s="25" customFormat="true" ht="16.5" hidden="false" customHeight="true" outlineLevel="0" collapsed="false">
      <c r="A153" s="19" t="n">
        <v>416</v>
      </c>
      <c r="B153" s="19" t="n">
        <f aca="false" t="array" ref="B153:B153">RANK(V153,$V$2:$V$607)</f>
        <v>152</v>
      </c>
      <c r="C153" s="20" t="s">
        <v>307</v>
      </c>
      <c r="D153" s="20" t="s">
        <v>308</v>
      </c>
      <c r="E153" s="20"/>
      <c r="F153" s="19" t="n">
        <v>69.8988041237113</v>
      </c>
      <c r="G153" s="19" t="n">
        <v>23.2996013745704</v>
      </c>
      <c r="H153" s="19" t="n">
        <v>116.732605636839</v>
      </c>
      <c r="I153" s="19" t="n">
        <v>77.821737091226</v>
      </c>
      <c r="J153" s="21"/>
      <c r="K153" s="19"/>
      <c r="L153" s="19"/>
      <c r="M153" s="19"/>
      <c r="N153" s="19" t="n">
        <v>173.74135577183</v>
      </c>
      <c r="O153" s="19"/>
      <c r="P153" s="19"/>
      <c r="Q153" s="19"/>
      <c r="R153" s="19"/>
      <c r="S153" s="22"/>
      <c r="T153" s="21" t="n">
        <f aca="false" t="array" ref="T153:T153">SUM(J153:S153)</f>
        <v>173.74135577183</v>
      </c>
      <c r="U153" s="19" t="n">
        <f aca="false" t="array" ref="U153:U153">IF(S153="",0,S153)+IF((COUNT(J153:R153)&lt;6),SUM(J153:R153),(MAX(J153:R153)+LARGE(J153:R153,2)+LARGE(J153:R153,3)+LARGE(J153:R153,4)+LARGE(J153:R153,5)))</f>
        <v>173.74135577183</v>
      </c>
      <c r="V153" s="19" t="n">
        <f aca="false">U153+G153+I153</f>
        <v>274.862694237627</v>
      </c>
      <c r="W153" s="19" t="n">
        <f aca="false" t="array" ref="W153:W153">COUNT(J153:S153)</f>
        <v>1</v>
      </c>
      <c r="X153" s="19"/>
      <c r="Y153" s="19"/>
      <c r="Z153" s="4"/>
      <c r="AA153" s="4"/>
      <c r="AB153" s="0"/>
      <c r="AC153" s="4"/>
      <c r="AD153" s="4"/>
      <c r="AE153" s="0"/>
      <c r="AF153" s="0"/>
      <c r="AG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</row>
    <row r="154" s="25" customFormat="true" ht="16.5" hidden="false" customHeight="true" outlineLevel="0" collapsed="false">
      <c r="A154" s="19" t="n">
        <v>357</v>
      </c>
      <c r="B154" s="19" t="n">
        <f aca="false" t="array" ref="B154:B154">RANK(V154,$V$2:$V$607)</f>
        <v>153</v>
      </c>
      <c r="C154" s="20" t="s">
        <v>309</v>
      </c>
      <c r="D154" s="20" t="s">
        <v>310</v>
      </c>
      <c r="E154" s="20"/>
      <c r="F154" s="19" t="n">
        <v>40.9290946317916</v>
      </c>
      <c r="G154" s="19" t="n">
        <v>13.6430315439305</v>
      </c>
      <c r="H154" s="19" t="n">
        <v>0</v>
      </c>
      <c r="I154" s="19" t="n">
        <v>0</v>
      </c>
      <c r="J154" s="21"/>
      <c r="K154" s="19"/>
      <c r="L154" s="19"/>
      <c r="M154" s="19"/>
      <c r="N154" s="19" t="n">
        <v>261.006735428205</v>
      </c>
      <c r="O154" s="19"/>
      <c r="P154" s="19"/>
      <c r="Q154" s="19"/>
      <c r="R154" s="19"/>
      <c r="S154" s="22"/>
      <c r="T154" s="21" t="n">
        <f aca="false" t="array" ref="T154:T154">SUM(J154:S154)</f>
        <v>261.006735428205</v>
      </c>
      <c r="U154" s="19" t="n">
        <f aca="false" t="array" ref="U154:U154">IF(S154="",0,S154)+IF((COUNT(J154:R154)&lt;6),SUM(J154:R154),(MAX(J154:R154)+LARGE(J154:R154,2)+LARGE(J154:R154,3)+LARGE(J154:R154,4)+LARGE(J154:R154,5)))</f>
        <v>261.006735428205</v>
      </c>
      <c r="V154" s="19" t="n">
        <f aca="false">U154+G154+I154</f>
        <v>274.649766972136</v>
      </c>
      <c r="W154" s="19" t="n">
        <f aca="false" t="array" ref="W154:W154">COUNT(J154:S154)</f>
        <v>1</v>
      </c>
      <c r="X154" s="19"/>
      <c r="Y154" s="19"/>
      <c r="Z154" s="4"/>
      <c r="AA154" s="4"/>
      <c r="AB154" s="0"/>
      <c r="AC154" s="4"/>
      <c r="AD154" s="4"/>
      <c r="AE154" s="0"/>
      <c r="AF154" s="0"/>
      <c r="AG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</row>
    <row r="155" s="25" customFormat="true" ht="16.5" hidden="false" customHeight="true" outlineLevel="0" collapsed="false">
      <c r="A155" s="19" t="n">
        <v>101</v>
      </c>
      <c r="B155" s="19" t="n">
        <f aca="false" t="array" ref="B155:B155">RANK(V155,$V$2:$V$607)</f>
        <v>154</v>
      </c>
      <c r="C155" s="20" t="s">
        <v>311</v>
      </c>
      <c r="D155" s="20" t="s">
        <v>312</v>
      </c>
      <c r="E155" s="20"/>
      <c r="F155" s="19" t="n">
        <v>822.275522318138</v>
      </c>
      <c r="G155" s="19" t="n">
        <v>274.091840772713</v>
      </c>
      <c r="H155" s="19" t="n">
        <v>0</v>
      </c>
      <c r="I155" s="19" t="n">
        <v>0</v>
      </c>
      <c r="J155" s="21"/>
      <c r="K155" s="19"/>
      <c r="L155" s="19"/>
      <c r="M155" s="19"/>
      <c r="N155" s="19"/>
      <c r="O155" s="19"/>
      <c r="P155" s="19"/>
      <c r="Q155" s="19"/>
      <c r="R155" s="19"/>
      <c r="S155" s="22"/>
      <c r="T155" s="21" t="n">
        <f aca="false" t="array" ref="T155:T155">SUM(J155:S155)</f>
        <v>0</v>
      </c>
      <c r="U155" s="19" t="n">
        <f aca="false" t="array" ref="U155:U155">IF(S155="",0,S155)+IF((COUNT(J155:R155)&lt;6),SUM(J155:R155),(MAX(J155:R155)+LARGE(J155:R155,2)+LARGE(J155:R155,3)+LARGE(J155:R155,4)+LARGE(J155:R155,5)))</f>
        <v>0</v>
      </c>
      <c r="V155" s="19" t="n">
        <f aca="false">U155+G155+I155</f>
        <v>274.091840772713</v>
      </c>
      <c r="W155" s="19" t="n">
        <f aca="false" t="array" ref="W155:W155">COUNT(J155:S155)</f>
        <v>0</v>
      </c>
      <c r="X155" s="19"/>
      <c r="Y155" s="19"/>
      <c r="Z155" s="4"/>
      <c r="AA155" s="19"/>
      <c r="AB155" s="19"/>
      <c r="AC155" s="4"/>
      <c r="AD155" s="4"/>
      <c r="AE155" s="0"/>
      <c r="AF155" s="0"/>
      <c r="AG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</row>
    <row r="156" s="25" customFormat="true" ht="16.5" hidden="false" customHeight="true" outlineLevel="0" collapsed="false">
      <c r="A156" s="19" t="n">
        <v>9</v>
      </c>
      <c r="B156" s="19" t="n">
        <f aca="false" t="array" ref="B156:B156">RANK(V156,$V$2:$V$607)</f>
        <v>155</v>
      </c>
      <c r="C156" s="20" t="s">
        <v>313</v>
      </c>
      <c r="D156" s="20" t="s">
        <v>314</v>
      </c>
      <c r="E156" s="20" t="s">
        <v>46</v>
      </c>
      <c r="F156" s="19" t="n">
        <v>0</v>
      </c>
      <c r="G156" s="19" t="n">
        <v>0</v>
      </c>
      <c r="H156" s="19" t="n">
        <v>133.910551435496</v>
      </c>
      <c r="I156" s="19" t="n">
        <v>89.2737009569974</v>
      </c>
      <c r="J156" s="21" t="n">
        <v>184.768058973933</v>
      </c>
      <c r="K156" s="19"/>
      <c r="L156" s="19"/>
      <c r="M156" s="19"/>
      <c r="N156" s="19"/>
      <c r="O156" s="19"/>
      <c r="P156" s="19"/>
      <c r="Q156" s="19"/>
      <c r="R156" s="19"/>
      <c r="S156" s="22"/>
      <c r="T156" s="21" t="n">
        <f aca="false" t="array" ref="T156:T156">SUM(J156:S156)</f>
        <v>184.768058973933</v>
      </c>
      <c r="U156" s="19" t="n">
        <f aca="false" t="array" ref="U156:U156">IF(S156="",0,S156)+IF((COUNT(J156:R156)&lt;6),SUM(J156:R156),(MAX(J156:R156)+LARGE(J156:R156,2)+LARGE(J156:R156,3)+LARGE(J156:R156,4)+LARGE(J156:R156,5)))</f>
        <v>184.768058973933</v>
      </c>
      <c r="V156" s="19" t="n">
        <f aca="false">U156+G156+I156</f>
        <v>274.04175993093</v>
      </c>
      <c r="W156" s="19" t="n">
        <f aca="false" t="array" ref="W156:W156">COUNT(J156:S156)</f>
        <v>1</v>
      </c>
      <c r="X156" s="19"/>
      <c r="Y156" s="19"/>
      <c r="Z156" s="4"/>
      <c r="AA156" s="19"/>
      <c r="AB156" s="19"/>
      <c r="AC156" s="4"/>
      <c r="AD156" s="4"/>
      <c r="AE156" s="0"/>
      <c r="AF156" s="0"/>
      <c r="AG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</row>
    <row r="157" s="25" customFormat="true" ht="16.5" hidden="false" customHeight="true" outlineLevel="0" collapsed="false">
      <c r="A157" s="19" t="n">
        <v>204</v>
      </c>
      <c r="B157" s="19" t="n">
        <f aca="false" t="array" ref="B157:B157">RANK(V157,$V$2:$V$607)</f>
        <v>156</v>
      </c>
      <c r="C157" s="20" t="s">
        <v>315</v>
      </c>
      <c r="D157" s="20" t="s">
        <v>240</v>
      </c>
      <c r="E157" s="20"/>
      <c r="F157" s="19" t="n">
        <v>79.3184341299344</v>
      </c>
      <c r="G157" s="19" t="n">
        <v>26.4394780433115</v>
      </c>
      <c r="H157" s="19" t="n">
        <v>367.452054630362</v>
      </c>
      <c r="I157" s="19" t="n">
        <v>244.968036420242</v>
      </c>
      <c r="J157" s="21"/>
      <c r="K157" s="19"/>
      <c r="L157" s="19"/>
      <c r="M157" s="19"/>
      <c r="N157" s="19"/>
      <c r="O157" s="19"/>
      <c r="P157" s="19"/>
      <c r="Q157" s="19"/>
      <c r="R157" s="19"/>
      <c r="S157" s="22"/>
      <c r="T157" s="21" t="n">
        <f aca="false" t="array" ref="T157:T157">SUM(J157:S157)</f>
        <v>0</v>
      </c>
      <c r="U157" s="19" t="n">
        <f aca="false" t="array" ref="U157:U157">IF(S157="",0,S157)+IF((COUNT(J157:R157)&lt;6),SUM(J157:R157),(MAX(J157:R157)+LARGE(J157:R157,2)+LARGE(J157:R157,3)+LARGE(J157:R157,4)+LARGE(J157:R157,5)))</f>
        <v>0</v>
      </c>
      <c r="V157" s="19" t="n">
        <f aca="false">U157+G157+I157</f>
        <v>271.407514463553</v>
      </c>
      <c r="W157" s="19" t="n">
        <f aca="false" t="array" ref="W157:W157">COUNT(J157:S157)</f>
        <v>0</v>
      </c>
      <c r="X157" s="19"/>
      <c r="Y157" s="19"/>
      <c r="Z157" s="4"/>
      <c r="AA157" s="4"/>
      <c r="AB157" s="0"/>
      <c r="AC157" s="4"/>
      <c r="AD157" s="4"/>
      <c r="AE157" s="0"/>
      <c r="AF157" s="0"/>
      <c r="AG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</row>
    <row r="158" s="25" customFormat="true" ht="16.5" hidden="false" customHeight="true" outlineLevel="0" collapsed="false">
      <c r="A158" s="19" t="n">
        <v>179</v>
      </c>
      <c r="B158" s="19" t="n">
        <f aca="false" t="array" ref="B158:B158">RANK(V158,$V$2:$V$607)</f>
        <v>157</v>
      </c>
      <c r="C158" s="20" t="s">
        <v>251</v>
      </c>
      <c r="D158" s="20" t="s">
        <v>316</v>
      </c>
      <c r="E158" s="20" t="s">
        <v>46</v>
      </c>
      <c r="F158" s="19" t="n">
        <v>278.034739918202</v>
      </c>
      <c r="G158" s="19" t="n">
        <v>92.6782466394008</v>
      </c>
      <c r="H158" s="19" t="n">
        <v>142.51045879779</v>
      </c>
      <c r="I158" s="19" t="n">
        <v>95.0069725318602</v>
      </c>
      <c r="J158" s="21" t="n">
        <v>83.6922939047151</v>
      </c>
      <c r="K158" s="19"/>
      <c r="L158" s="19"/>
      <c r="M158" s="19"/>
      <c r="N158" s="19"/>
      <c r="O158" s="19"/>
      <c r="P158" s="19"/>
      <c r="Q158" s="19"/>
      <c r="R158" s="19"/>
      <c r="S158" s="22"/>
      <c r="T158" s="21" t="n">
        <f aca="false" t="array" ref="T158:T158">SUM(J158:S158)</f>
        <v>83.6922939047151</v>
      </c>
      <c r="U158" s="19" t="n">
        <f aca="false" t="array" ref="U158:U158">IF(S158="",0,S158)+IF((COUNT(J158:R158)&lt;6),SUM(J158:R158),(MAX(J158:R158)+LARGE(J158:R158,2)+LARGE(J158:R158,3)+LARGE(J158:R158,4)+LARGE(J158:R158,5)))</f>
        <v>83.6922939047151</v>
      </c>
      <c r="V158" s="19" t="n">
        <f aca="false">U158+G158+I158</f>
        <v>271.377513075976</v>
      </c>
      <c r="W158" s="19" t="n">
        <f aca="false" t="array" ref="W158:W158">COUNT(J158:S158)</f>
        <v>1</v>
      </c>
      <c r="X158" s="19"/>
      <c r="Y158" s="19"/>
      <c r="Z158" s="4"/>
      <c r="AA158" s="19"/>
      <c r="AB158" s="19"/>
      <c r="AC158" s="4"/>
      <c r="AD158" s="4"/>
      <c r="AE158" s="27"/>
      <c r="AF158" s="0"/>
      <c r="AG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</row>
    <row r="159" s="25" customFormat="true" ht="16.5" hidden="false" customHeight="true" outlineLevel="0" collapsed="false">
      <c r="A159" s="19" t="n">
        <v>15</v>
      </c>
      <c r="B159" s="19" t="n">
        <f aca="false" t="array" ref="B159:B159">RANK(V159,$V$2:$V$607)</f>
        <v>158</v>
      </c>
      <c r="C159" s="20" t="s">
        <v>317</v>
      </c>
      <c r="D159" s="20" t="s">
        <v>43</v>
      </c>
      <c r="E159" s="20"/>
      <c r="F159" s="19" t="n">
        <v>213.745454545455</v>
      </c>
      <c r="G159" s="19" t="n">
        <v>71.248484848485</v>
      </c>
      <c r="H159" s="19" t="n">
        <v>287.368278388278</v>
      </c>
      <c r="I159" s="19" t="n">
        <v>191.578852258852</v>
      </c>
      <c r="J159" s="21"/>
      <c r="K159" s="19"/>
      <c r="L159" s="19"/>
      <c r="M159" s="19"/>
      <c r="N159" s="19"/>
      <c r="O159" s="19"/>
      <c r="P159" s="19"/>
      <c r="Q159" s="19"/>
      <c r="R159" s="19"/>
      <c r="S159" s="22"/>
      <c r="T159" s="21" t="n">
        <f aca="false" t="array" ref="T159:T159">SUM(J159:S159)</f>
        <v>0</v>
      </c>
      <c r="U159" s="19" t="n">
        <f aca="false" t="array" ref="U159:U159">IF(S159="",0,S159)+IF((COUNT(J159:R159)&lt;6),SUM(J159:R159),(MAX(J159:R159)+LARGE(J159:R159,2)+LARGE(J159:R159,3)+LARGE(J159:R159,4)+LARGE(J159:R159,5)))</f>
        <v>0</v>
      </c>
      <c r="V159" s="19" t="n">
        <f aca="false">U159+G159+I159</f>
        <v>262.827337107337</v>
      </c>
      <c r="W159" s="19" t="n">
        <f aca="false" t="array" ref="W159:W159">COUNT(J159:S159)</f>
        <v>0</v>
      </c>
      <c r="X159" s="19"/>
      <c r="Y159" s="19"/>
      <c r="Z159" s="4"/>
      <c r="AA159" s="4"/>
      <c r="AB159" s="0"/>
      <c r="AC159" s="4"/>
      <c r="AD159" s="4"/>
      <c r="AE159" s="0"/>
      <c r="AF159" s="0"/>
      <c r="AG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</row>
    <row r="160" s="25" customFormat="true" ht="16.5" hidden="false" customHeight="true" outlineLevel="0" collapsed="false">
      <c r="A160" s="19" t="n">
        <v>155</v>
      </c>
      <c r="B160" s="19" t="n">
        <f aca="false" t="array" ref="B160:B160">RANK(V160,$V$2:$V$607)</f>
        <v>159</v>
      </c>
      <c r="C160" s="20" t="s">
        <v>318</v>
      </c>
      <c r="D160" s="20" t="s">
        <v>319</v>
      </c>
      <c r="E160" s="20" t="s">
        <v>91</v>
      </c>
      <c r="F160" s="19" t="n">
        <v>287.836258362641</v>
      </c>
      <c r="G160" s="19" t="n">
        <v>95.9454194542137</v>
      </c>
      <c r="H160" s="19" t="n">
        <v>146.592946269417</v>
      </c>
      <c r="I160" s="19" t="n">
        <v>97.7286308462779</v>
      </c>
      <c r="J160" s="21" t="n">
        <v>67.2224979246575</v>
      </c>
      <c r="K160" s="19"/>
      <c r="L160" s="19"/>
      <c r="M160" s="19"/>
      <c r="N160" s="19"/>
      <c r="O160" s="19"/>
      <c r="P160" s="19"/>
      <c r="Q160" s="19"/>
      <c r="R160" s="19"/>
      <c r="S160" s="22"/>
      <c r="T160" s="21" t="n">
        <f aca="false" t="array" ref="T160:T160">SUM(J160:S160)</f>
        <v>67.2224979246575</v>
      </c>
      <c r="U160" s="19" t="n">
        <f aca="false" t="array" ref="U160:U160">IF(S160="",0,S160)+IF((COUNT(J160:R160)&lt;6),SUM(J160:R160),(MAX(J160:R160)+LARGE(J160:R160,2)+LARGE(J160:R160,3)+LARGE(J160:R160,4)+LARGE(J160:R160,5)))</f>
        <v>67.2224979246575</v>
      </c>
      <c r="V160" s="19" t="n">
        <f aca="false">U160+G160+I160</f>
        <v>260.896548225149</v>
      </c>
      <c r="W160" s="19" t="n">
        <f aca="false" t="array" ref="W160:W160">COUNT(J160:S160)</f>
        <v>1</v>
      </c>
      <c r="X160" s="19"/>
      <c r="Y160" s="19"/>
      <c r="Z160" s="4"/>
      <c r="AA160" s="4"/>
      <c r="AB160" s="0"/>
      <c r="AC160" s="4"/>
      <c r="AD160" s="4"/>
      <c r="AE160" s="0"/>
      <c r="AF160" s="0"/>
      <c r="AG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</row>
    <row r="161" s="25" customFormat="true" ht="16.5" hidden="false" customHeight="true" outlineLevel="0" collapsed="false">
      <c r="A161" s="19" t="n">
        <v>306</v>
      </c>
      <c r="B161" s="19" t="n">
        <f aca="false" t="array" ref="B161:B161">RANK(V161,$V$2:$V$607)</f>
        <v>160</v>
      </c>
      <c r="C161" s="20" t="s">
        <v>320</v>
      </c>
      <c r="D161" s="20" t="s">
        <v>245</v>
      </c>
      <c r="E161" s="20"/>
      <c r="F161" s="19" t="n">
        <v>0</v>
      </c>
      <c r="G161" s="19" t="n">
        <v>0</v>
      </c>
      <c r="H161" s="19" t="n">
        <v>0</v>
      </c>
      <c r="I161" s="19" t="n">
        <v>0</v>
      </c>
      <c r="J161" s="21"/>
      <c r="K161" s="19" t="n">
        <v>98.1339157179353</v>
      </c>
      <c r="L161" s="19" t="n">
        <v>162.093609831029</v>
      </c>
      <c r="M161" s="19"/>
      <c r="N161" s="19"/>
      <c r="O161" s="19"/>
      <c r="P161" s="19"/>
      <c r="Q161" s="19"/>
      <c r="R161" s="19"/>
      <c r="S161" s="22"/>
      <c r="T161" s="21" t="n">
        <f aca="false" t="array" ref="T161:T161">SUM(J161:S161)</f>
        <v>260.227525548965</v>
      </c>
      <c r="U161" s="19" t="n">
        <f aca="false" t="array" ref="U161:U161">IF(S161="",0,S161)+IF((COUNT(J161:R161)&lt;6),SUM(J161:R161),(MAX(J161:R161)+LARGE(J161:R161,2)+LARGE(J161:R161,3)+LARGE(J161:R161,4)+LARGE(J161:R161,5)))</f>
        <v>260.227525548965</v>
      </c>
      <c r="V161" s="19" t="n">
        <f aca="false">U161+G161+I161</f>
        <v>260.227525548965</v>
      </c>
      <c r="W161" s="19" t="n">
        <f aca="false" t="array" ref="W161:W161">COUNT(J161:S161)</f>
        <v>2</v>
      </c>
      <c r="X161" s="19"/>
      <c r="Y161" s="19"/>
      <c r="Z161" s="4"/>
      <c r="AA161" s="19"/>
      <c r="AB161" s="19"/>
      <c r="AC161" s="4"/>
      <c r="AD161" s="4"/>
      <c r="AE161" s="0"/>
      <c r="AF161" s="0"/>
      <c r="AG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</row>
    <row r="162" s="25" customFormat="true" ht="16.5" hidden="false" customHeight="true" outlineLevel="0" collapsed="false">
      <c r="A162" s="19" t="n">
        <v>526</v>
      </c>
      <c r="B162" s="19" t="n">
        <f aca="false" t="array" ref="B162:B162">RANK(V162,$V$2:$V$607)</f>
        <v>161</v>
      </c>
      <c r="C162" s="20" t="s">
        <v>321</v>
      </c>
      <c r="D162" s="20" t="s">
        <v>322</v>
      </c>
      <c r="E162" s="20"/>
      <c r="F162" s="19" t="n">
        <v>100.531270959088</v>
      </c>
      <c r="G162" s="19" t="n">
        <v>33.5104236530293</v>
      </c>
      <c r="H162" s="19" t="n">
        <v>339.872222222222</v>
      </c>
      <c r="I162" s="19" t="n">
        <v>226.581481481482</v>
      </c>
      <c r="J162" s="21"/>
      <c r="K162" s="19"/>
      <c r="L162" s="19"/>
      <c r="M162" s="19"/>
      <c r="N162" s="19"/>
      <c r="O162" s="19"/>
      <c r="P162" s="19"/>
      <c r="Q162" s="19"/>
      <c r="R162" s="19"/>
      <c r="S162" s="22"/>
      <c r="T162" s="21" t="n">
        <f aca="false" t="array" ref="T162:T162">SUM(J162:S162)</f>
        <v>0</v>
      </c>
      <c r="U162" s="19" t="n">
        <f aca="false" t="array" ref="U162:U162">IF(S162="",0,S162)+IF((COUNT(J162:R162)&lt;6),SUM(J162:R162),(MAX(J162:R162)+LARGE(J162:R162,2)+LARGE(J162:R162,3)+LARGE(J162:R162,4)+LARGE(J162:R162,5)))</f>
        <v>0</v>
      </c>
      <c r="V162" s="19" t="n">
        <f aca="false">U162+G162+I162</f>
        <v>260.091905134511</v>
      </c>
      <c r="W162" s="19" t="n">
        <f aca="false" t="array" ref="W162:W162">COUNT(J162:S162)</f>
        <v>0</v>
      </c>
      <c r="X162" s="19"/>
      <c r="Y162" s="19"/>
      <c r="Z162" s="4"/>
      <c r="AA162" s="19"/>
      <c r="AB162" s="19"/>
      <c r="AC162" s="4"/>
      <c r="AD162" s="4"/>
      <c r="AE162" s="0"/>
      <c r="AF162" s="0"/>
      <c r="AG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</row>
    <row r="163" s="25" customFormat="true" ht="16.5" hidden="false" customHeight="true" outlineLevel="0" collapsed="false">
      <c r="A163" s="19" t="n">
        <v>554</v>
      </c>
      <c r="B163" s="19" t="n">
        <f aca="false" t="array" ref="B163:B163">RANK(V163,$V$2:$V$607)</f>
        <v>162</v>
      </c>
      <c r="C163" s="20" t="s">
        <v>323</v>
      </c>
      <c r="D163" s="20" t="s">
        <v>65</v>
      </c>
      <c r="E163" s="20" t="s">
        <v>46</v>
      </c>
      <c r="F163" s="19" t="n">
        <v>215.830021294514</v>
      </c>
      <c r="G163" s="19" t="n">
        <v>71.9433404315047</v>
      </c>
      <c r="H163" s="19" t="n">
        <v>125.703786848073</v>
      </c>
      <c r="I163" s="19" t="n">
        <v>83.8025245653817</v>
      </c>
      <c r="J163" s="21" t="n">
        <v>104.261682242991</v>
      </c>
      <c r="K163" s="19"/>
      <c r="L163" s="19"/>
      <c r="M163" s="19"/>
      <c r="N163" s="19"/>
      <c r="O163" s="19"/>
      <c r="P163" s="19"/>
      <c r="Q163" s="19"/>
      <c r="R163" s="19"/>
      <c r="S163" s="22"/>
      <c r="T163" s="21" t="n">
        <f aca="false" t="array" ref="T163:T163">SUM(J163:S163)</f>
        <v>104.261682242991</v>
      </c>
      <c r="U163" s="19" t="n">
        <f aca="false" t="array" ref="U163:U163">IF(S163="",0,S163)+IF((COUNT(J163:R163)&lt;6),SUM(J163:R163),(MAX(J163:R163)+LARGE(J163:R163,2)+LARGE(J163:R163,3)+LARGE(J163:R163,4)+LARGE(J163:R163,5)))</f>
        <v>104.261682242991</v>
      </c>
      <c r="V163" s="19" t="n">
        <f aca="false">U163+G163+I163</f>
        <v>260.007547239877</v>
      </c>
      <c r="W163" s="19" t="n">
        <f aca="false" t="array" ref="W163:W163">COUNT(J163:S163)</f>
        <v>1</v>
      </c>
      <c r="X163" s="19"/>
      <c r="Y163" s="19"/>
      <c r="Z163" s="4"/>
      <c r="AA163" s="19"/>
      <c r="AB163" s="19"/>
      <c r="AC163" s="4"/>
      <c r="AD163" s="4"/>
      <c r="AE163" s="0"/>
      <c r="AF163" s="0"/>
      <c r="AG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</row>
    <row r="164" s="25" customFormat="true" ht="16.5" hidden="false" customHeight="true" outlineLevel="0" collapsed="false">
      <c r="A164" s="19" t="n">
        <v>317</v>
      </c>
      <c r="B164" s="19" t="n">
        <f aca="false" t="array" ref="B164:B164">RANK(V164,$V$2:$V$607)</f>
        <v>163</v>
      </c>
      <c r="C164" s="20" t="s">
        <v>324</v>
      </c>
      <c r="D164" s="20" t="s">
        <v>325</v>
      </c>
      <c r="E164" s="20"/>
      <c r="F164" s="19" t="n">
        <v>0</v>
      </c>
      <c r="G164" s="19" t="n">
        <v>0</v>
      </c>
      <c r="H164" s="19" t="n">
        <v>0</v>
      </c>
      <c r="I164" s="19" t="n">
        <v>0</v>
      </c>
      <c r="J164" s="21"/>
      <c r="K164" s="19"/>
      <c r="L164" s="19" t="n">
        <v>258.54199983272</v>
      </c>
      <c r="M164" s="19"/>
      <c r="N164" s="19"/>
      <c r="O164" s="19"/>
      <c r="P164" s="19"/>
      <c r="Q164" s="19"/>
      <c r="R164" s="19"/>
      <c r="S164" s="22"/>
      <c r="T164" s="21" t="n">
        <f aca="false" t="array" ref="T164:T164">SUM(J164:S164)</f>
        <v>258.54199983272</v>
      </c>
      <c r="U164" s="19" t="n">
        <f aca="false" t="array" ref="U164:U164">IF(S164="",0,S164)+IF((COUNT(J164:R164)&lt;6),SUM(J164:R164),(MAX(J164:R164)+LARGE(J164:R164,2)+LARGE(J164:R164,3)+LARGE(J164:R164,4)+LARGE(J164:R164,5)))</f>
        <v>258.54199983272</v>
      </c>
      <c r="V164" s="19" t="n">
        <f aca="false">U164+G164+I164</f>
        <v>258.54199983272</v>
      </c>
      <c r="W164" s="19" t="n">
        <f aca="false" t="array" ref="W164:W164">COUNT(J164:S164)</f>
        <v>1</v>
      </c>
      <c r="X164" s="19"/>
      <c r="Y164" s="19"/>
      <c r="Z164" s="4"/>
      <c r="AA164" s="19"/>
      <c r="AB164" s="19"/>
      <c r="AC164" s="4"/>
      <c r="AD164" s="4"/>
      <c r="AE164" s="0"/>
      <c r="AF164" s="0"/>
      <c r="AG164" s="0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</row>
    <row r="165" s="25" customFormat="true" ht="16.5" hidden="false" customHeight="true" outlineLevel="0" collapsed="false">
      <c r="A165" s="19" t="n">
        <v>315</v>
      </c>
      <c r="B165" s="19" t="n">
        <f aca="false" t="array" ref="B165:B165">RANK(V165,$V$2:$V$607)</f>
        <v>164</v>
      </c>
      <c r="C165" s="20" t="s">
        <v>326</v>
      </c>
      <c r="D165" s="20" t="s">
        <v>327</v>
      </c>
      <c r="E165" s="20"/>
      <c r="F165" s="19" t="n">
        <v>0</v>
      </c>
      <c r="G165" s="19" t="n">
        <v>0</v>
      </c>
      <c r="H165" s="19" t="n">
        <v>0</v>
      </c>
      <c r="I165" s="19" t="n">
        <v>0</v>
      </c>
      <c r="J165" s="21"/>
      <c r="K165" s="19"/>
      <c r="L165" s="19" t="n">
        <v>251.808465608466</v>
      </c>
      <c r="M165" s="19"/>
      <c r="N165" s="19"/>
      <c r="O165" s="19"/>
      <c r="P165" s="19"/>
      <c r="Q165" s="19"/>
      <c r="R165" s="19"/>
      <c r="S165" s="22"/>
      <c r="T165" s="21" t="n">
        <f aca="false" t="array" ref="T165:T165">SUM(J165:S165)</f>
        <v>251.808465608466</v>
      </c>
      <c r="U165" s="19" t="n">
        <f aca="false" t="array" ref="U165:U165">IF(S165="",0,S165)+IF((COUNT(J165:R165)&lt;6),SUM(J165:R165),(MAX(J165:R165)+LARGE(J165:R165,2)+LARGE(J165:R165,3)+LARGE(J165:R165,4)+LARGE(J165:R165,5)))</f>
        <v>251.808465608466</v>
      </c>
      <c r="V165" s="19" t="n">
        <f aca="false">U165+G165+I165</f>
        <v>251.808465608466</v>
      </c>
      <c r="W165" s="19" t="n">
        <f aca="false" t="array" ref="W165:W165">COUNT(J165:S165)</f>
        <v>1</v>
      </c>
      <c r="X165" s="19"/>
      <c r="Y165" s="19"/>
      <c r="Z165" s="4"/>
      <c r="AA165" s="19"/>
      <c r="AB165" s="19"/>
      <c r="AC165" s="4"/>
      <c r="AD165" s="4"/>
      <c r="AE165" s="27"/>
      <c r="AF165" s="0"/>
      <c r="AG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</row>
    <row r="166" s="25" customFormat="true" ht="16.5" hidden="false" customHeight="true" outlineLevel="0" collapsed="false">
      <c r="A166" s="19" t="n">
        <v>62</v>
      </c>
      <c r="B166" s="19" t="n">
        <f aca="false" t="array" ref="B166:B166">RANK(V166,$V$2:$V$607)</f>
        <v>165</v>
      </c>
      <c r="C166" s="20" t="s">
        <v>172</v>
      </c>
      <c r="D166" s="20" t="s">
        <v>328</v>
      </c>
      <c r="E166" s="20"/>
      <c r="F166" s="19" t="n">
        <v>340.461180587042</v>
      </c>
      <c r="G166" s="19" t="n">
        <v>113.487060195681</v>
      </c>
      <c r="H166" s="19" t="n">
        <v>196.743137463629</v>
      </c>
      <c r="I166" s="19" t="n">
        <v>131.162091642419</v>
      </c>
      <c r="J166" s="21"/>
      <c r="K166" s="19"/>
      <c r="L166" s="19"/>
      <c r="M166" s="19"/>
      <c r="N166" s="19"/>
      <c r="O166" s="19"/>
      <c r="P166" s="19"/>
      <c r="Q166" s="19"/>
      <c r="R166" s="19"/>
      <c r="S166" s="22"/>
      <c r="T166" s="21" t="n">
        <f aca="false" t="array" ref="T166:T166">SUM(J166:S166)</f>
        <v>0</v>
      </c>
      <c r="U166" s="19" t="n">
        <f aca="false" t="array" ref="U166:U166">IF(S166="",0,S166)+IF((COUNT(J166:R166)&lt;6),SUM(J166:R166),(MAX(J166:R166)+LARGE(J166:R166,2)+LARGE(J166:R166,3)+LARGE(J166:R166,4)+LARGE(J166:R166,5)))</f>
        <v>0</v>
      </c>
      <c r="V166" s="19" t="n">
        <f aca="false">U166+G166+I166</f>
        <v>244.6491518381</v>
      </c>
      <c r="W166" s="19" t="n">
        <f aca="false" t="array" ref="W166:W166">COUNT(J166:S166)</f>
        <v>0</v>
      </c>
      <c r="X166" s="19"/>
      <c r="Y166" s="19"/>
      <c r="Z166" s="4"/>
      <c r="AA166" s="4"/>
      <c r="AB166" s="0"/>
      <c r="AC166" s="4"/>
      <c r="AD166" s="4"/>
      <c r="AE166" s="0"/>
      <c r="AF166" s="0"/>
      <c r="AG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</row>
    <row r="167" s="25" customFormat="true" ht="16.5" hidden="false" customHeight="true" outlineLevel="0" collapsed="false">
      <c r="A167" s="19" t="n">
        <v>318</v>
      </c>
      <c r="B167" s="19" t="n">
        <f aca="false" t="array" ref="B167:B167">RANK(V167,$V$2:$V$607)</f>
        <v>166</v>
      </c>
      <c r="C167" s="20" t="s">
        <v>329</v>
      </c>
      <c r="D167" s="20" t="s">
        <v>330</v>
      </c>
      <c r="E167" s="20" t="s">
        <v>91</v>
      </c>
      <c r="F167" s="19" t="n">
        <v>138.149510740138</v>
      </c>
      <c r="G167" s="19" t="n">
        <v>46.0498369133793</v>
      </c>
      <c r="H167" s="19" t="n">
        <v>134.43174477325</v>
      </c>
      <c r="I167" s="19" t="n">
        <v>89.6211631821664</v>
      </c>
      <c r="J167" s="21" t="n">
        <v>108.878333690767</v>
      </c>
      <c r="K167" s="19"/>
      <c r="L167" s="19"/>
      <c r="M167" s="19"/>
      <c r="N167" s="19"/>
      <c r="O167" s="19"/>
      <c r="P167" s="19"/>
      <c r="Q167" s="19"/>
      <c r="R167" s="19"/>
      <c r="S167" s="22"/>
      <c r="T167" s="21" t="n">
        <f aca="false" t="array" ref="T167:T167">SUM(J167:S167)</f>
        <v>108.878333690767</v>
      </c>
      <c r="U167" s="19" t="n">
        <f aca="false" t="array" ref="U167:U167">IF(S167="",0,S167)+IF((COUNT(J167:R167)&lt;6),SUM(J167:R167),(MAX(J167:R167)+LARGE(J167:R167,2)+LARGE(J167:R167,3)+LARGE(J167:R167,4)+LARGE(J167:R167,5)))</f>
        <v>108.878333690767</v>
      </c>
      <c r="V167" s="19" t="n">
        <f aca="false">U167+G167+I167</f>
        <v>244.549333786312</v>
      </c>
      <c r="W167" s="19" t="n">
        <f aca="false" t="array" ref="W167:W167">COUNT(J167:S167)</f>
        <v>1</v>
      </c>
      <c r="X167" s="19"/>
      <c r="Y167" s="19"/>
      <c r="Z167" s="4"/>
      <c r="AA167" s="19"/>
      <c r="AB167" s="19"/>
      <c r="AC167" s="4"/>
      <c r="AD167" s="4"/>
      <c r="AE167" s="27"/>
      <c r="AF167" s="0"/>
      <c r="AG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</row>
    <row r="168" s="25" customFormat="true" ht="16.5" hidden="false" customHeight="true" outlineLevel="0" collapsed="false">
      <c r="A168" s="19" t="n">
        <v>139</v>
      </c>
      <c r="B168" s="19" t="n">
        <f aca="false" t="array" ref="B168:B168">RANK(V168,$V$2:$V$607)</f>
        <v>167</v>
      </c>
      <c r="C168" s="20" t="s">
        <v>331</v>
      </c>
      <c r="D168" s="20" t="s">
        <v>216</v>
      </c>
      <c r="E168" s="20" t="s">
        <v>46</v>
      </c>
      <c r="F168" s="19" t="n">
        <v>131.446463234723</v>
      </c>
      <c r="G168" s="19" t="n">
        <v>43.8154877449077</v>
      </c>
      <c r="H168" s="19" t="n">
        <v>33.7060534218429</v>
      </c>
      <c r="I168" s="19" t="n">
        <v>22.4707022812286</v>
      </c>
      <c r="J168" s="21" t="n">
        <v>178.228415300546</v>
      </c>
      <c r="K168" s="19"/>
      <c r="L168" s="19"/>
      <c r="M168" s="19"/>
      <c r="N168" s="19"/>
      <c r="O168" s="19"/>
      <c r="P168" s="19"/>
      <c r="Q168" s="19"/>
      <c r="R168" s="19"/>
      <c r="S168" s="22"/>
      <c r="T168" s="21" t="n">
        <f aca="false" t="array" ref="T168:T168">SUM(J168:S168)</f>
        <v>178.228415300546</v>
      </c>
      <c r="U168" s="19" t="n">
        <f aca="false" t="array" ref="U168:U168">IF(S168="",0,S168)+IF((COUNT(J168:R168)&lt;6),SUM(J168:R168),(MAX(J168:R168)+LARGE(J168:R168,2)+LARGE(J168:R168,3)+LARGE(J168:R168,4)+LARGE(J168:R168,5)))</f>
        <v>178.228415300546</v>
      </c>
      <c r="V168" s="19" t="n">
        <f aca="false">U168+G168+I168</f>
        <v>244.514605326683</v>
      </c>
      <c r="W168" s="19" t="n">
        <f aca="false" t="array" ref="W168:W168">COUNT(J168:S168)</f>
        <v>1</v>
      </c>
      <c r="X168" s="19"/>
      <c r="Y168" s="19"/>
      <c r="Z168" s="4"/>
      <c r="AA168" s="19"/>
      <c r="AB168" s="19"/>
      <c r="AC168" s="4"/>
      <c r="AD168" s="4"/>
      <c r="AE168" s="0"/>
      <c r="AF168" s="0"/>
      <c r="AG168" s="0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</row>
    <row r="169" s="25" customFormat="true" ht="16.5" hidden="false" customHeight="true" outlineLevel="0" collapsed="false">
      <c r="A169" s="19" t="n">
        <v>89</v>
      </c>
      <c r="B169" s="19" t="n">
        <f aca="false" t="array" ref="B169:B169">RANK(V169,$V$2:$V$607)</f>
        <v>168</v>
      </c>
      <c r="C169" s="20" t="s">
        <v>332</v>
      </c>
      <c r="D169" s="20" t="s">
        <v>208</v>
      </c>
      <c r="E169" s="20" t="s">
        <v>333</v>
      </c>
      <c r="F169" s="19" t="n">
        <v>134.071617076347</v>
      </c>
      <c r="G169" s="19" t="n">
        <v>44.690539025449</v>
      </c>
      <c r="H169" s="19" t="n">
        <v>211.061972789116</v>
      </c>
      <c r="I169" s="19" t="n">
        <v>140.70798185941</v>
      </c>
      <c r="J169" s="21" t="n">
        <v>58.9281451243554</v>
      </c>
      <c r="K169" s="19"/>
      <c r="L169" s="19"/>
      <c r="M169" s="19"/>
      <c r="N169" s="19"/>
      <c r="O169" s="19"/>
      <c r="P169" s="19"/>
      <c r="Q169" s="19"/>
      <c r="R169" s="19"/>
      <c r="S169" s="22"/>
      <c r="T169" s="21" t="n">
        <f aca="false" t="array" ref="T169:T169">SUM(J169:S169)</f>
        <v>58.9281451243554</v>
      </c>
      <c r="U169" s="19" t="n">
        <f aca="false" t="array" ref="U169:U169">IF(S169="",0,S169)+IF((COUNT(J169:R169)&lt;6),SUM(J169:R169),(MAX(J169:R169)+LARGE(J169:R169,2)+LARGE(J169:R169,3)+LARGE(J169:R169,4)+LARGE(J169:R169,5)))</f>
        <v>58.9281451243554</v>
      </c>
      <c r="V169" s="19" t="n">
        <f aca="false">U169+G169+I169</f>
        <v>244.326666009215</v>
      </c>
      <c r="W169" s="19" t="n">
        <f aca="false" t="array" ref="W169:W169">COUNT(J169:S169)</f>
        <v>1</v>
      </c>
      <c r="X169" s="19"/>
      <c r="Y169" s="19"/>
      <c r="Z169" s="4"/>
      <c r="AA169" s="19"/>
      <c r="AB169" s="19"/>
      <c r="AC169" s="4"/>
      <c r="AD169" s="4"/>
      <c r="AE169" s="27"/>
      <c r="AF169" s="0"/>
      <c r="AG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</row>
    <row r="170" s="25" customFormat="true" ht="16.5" hidden="false" customHeight="true" outlineLevel="0" collapsed="false">
      <c r="A170" s="19" t="n">
        <v>567</v>
      </c>
      <c r="B170" s="19" t="n">
        <f aca="false" t="array" ref="B170:B170">RANK(V170,$V$2:$V$607)</f>
        <v>169</v>
      </c>
      <c r="C170" s="20" t="s">
        <v>334</v>
      </c>
      <c r="D170" s="20" t="s">
        <v>77</v>
      </c>
      <c r="E170" s="20"/>
      <c r="F170" s="19" t="n">
        <v>141.010156985094</v>
      </c>
      <c r="G170" s="19" t="n">
        <v>47.0033856616979</v>
      </c>
      <c r="H170" s="19" t="n">
        <v>295.230672865253</v>
      </c>
      <c r="I170" s="19" t="n">
        <v>196.820448576835</v>
      </c>
      <c r="J170" s="21"/>
      <c r="K170" s="19"/>
      <c r="L170" s="19"/>
      <c r="M170" s="19"/>
      <c r="N170" s="19"/>
      <c r="O170" s="19"/>
      <c r="P170" s="19"/>
      <c r="Q170" s="19"/>
      <c r="R170" s="19"/>
      <c r="S170" s="22"/>
      <c r="T170" s="21" t="n">
        <f aca="false" t="array" ref="T170:T170">SUM(J170:S170)</f>
        <v>0</v>
      </c>
      <c r="U170" s="19" t="n">
        <f aca="false" t="array" ref="U170:U170">IF(S170="",0,S170)+IF((COUNT(J170:R170)&lt;6),SUM(J170:R170),(MAX(J170:R170)+LARGE(J170:R170,2)+LARGE(J170:R170,3)+LARGE(J170:R170,4)+LARGE(J170:R170,5)))</f>
        <v>0</v>
      </c>
      <c r="V170" s="19" t="n">
        <f aca="false">U170+G170+I170</f>
        <v>243.823834238533</v>
      </c>
      <c r="W170" s="19" t="n">
        <f aca="false" t="array" ref="W170:W170">COUNT(J170:S170)</f>
        <v>0</v>
      </c>
      <c r="X170" s="19"/>
      <c r="Y170" s="19"/>
      <c r="Z170" s="4"/>
      <c r="AA170" s="19"/>
      <c r="AB170" s="19"/>
      <c r="AC170" s="4"/>
      <c r="AD170" s="4"/>
      <c r="AE170" s="0"/>
      <c r="AF170" s="0"/>
      <c r="AG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</row>
    <row r="171" s="25" customFormat="true" ht="16.5" hidden="false" customHeight="true" outlineLevel="0" collapsed="false">
      <c r="A171" s="19" t="n">
        <v>322</v>
      </c>
      <c r="B171" s="19" t="n">
        <f aca="false" t="array" ref="B171:B171">RANK(V171,$V$2:$V$607)</f>
        <v>170</v>
      </c>
      <c r="C171" s="20" t="s">
        <v>335</v>
      </c>
      <c r="D171" s="20" t="s">
        <v>336</v>
      </c>
      <c r="E171" s="20" t="s">
        <v>285</v>
      </c>
      <c r="F171" s="19" t="n">
        <v>108.873141885437</v>
      </c>
      <c r="G171" s="19" t="n">
        <v>36.2910472951457</v>
      </c>
      <c r="H171" s="19" t="n">
        <v>58.8123500845425</v>
      </c>
      <c r="I171" s="19" t="n">
        <v>39.208233389695</v>
      </c>
      <c r="J171" s="21" t="n">
        <v>167.57328688146</v>
      </c>
      <c r="K171" s="19"/>
      <c r="L171" s="19"/>
      <c r="M171" s="19"/>
      <c r="N171" s="19"/>
      <c r="O171" s="19"/>
      <c r="P171" s="19"/>
      <c r="Q171" s="19"/>
      <c r="R171" s="19"/>
      <c r="S171" s="22"/>
      <c r="T171" s="21" t="n">
        <f aca="false" t="array" ref="T171:T171">SUM(J171:S171)</f>
        <v>167.57328688146</v>
      </c>
      <c r="U171" s="19" t="n">
        <f aca="false" t="array" ref="U171:U171">IF(S171="",0,S171)+IF((COUNT(J171:R171)&lt;6),SUM(J171:R171),(MAX(J171:R171)+LARGE(J171:R171,2)+LARGE(J171:R171,3)+LARGE(J171:R171,4)+LARGE(J171:R171,5)))</f>
        <v>167.57328688146</v>
      </c>
      <c r="V171" s="19" t="n">
        <f aca="false">U171+G171+I171</f>
        <v>243.0725675663</v>
      </c>
      <c r="W171" s="19" t="n">
        <f aca="false" t="array" ref="W171:W171">COUNT(J171:S171)</f>
        <v>1</v>
      </c>
      <c r="X171" s="19"/>
      <c r="Y171" s="19"/>
      <c r="Z171" s="4"/>
      <c r="AA171" s="19"/>
      <c r="AB171" s="19"/>
      <c r="AC171" s="4"/>
      <c r="AD171" s="4"/>
      <c r="AE171" s="0"/>
      <c r="AF171" s="0"/>
      <c r="AG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</row>
    <row r="172" s="25" customFormat="true" ht="16.5" hidden="false" customHeight="true" outlineLevel="0" collapsed="false">
      <c r="A172" s="19" t="n">
        <v>471</v>
      </c>
      <c r="B172" s="19" t="n">
        <f aca="false" t="array" ref="B172:B172">RANK(V172,$V$2:$V$607)</f>
        <v>171</v>
      </c>
      <c r="C172" s="20" t="s">
        <v>337</v>
      </c>
      <c r="D172" s="20" t="s">
        <v>338</v>
      </c>
      <c r="E172" s="20" t="s">
        <v>46</v>
      </c>
      <c r="F172" s="19" t="n">
        <v>33.5609452736318</v>
      </c>
      <c r="G172" s="19" t="n">
        <v>11.1869817578773</v>
      </c>
      <c r="H172" s="19" t="n">
        <v>294.322583198759</v>
      </c>
      <c r="I172" s="19" t="n">
        <v>196.215055465839</v>
      </c>
      <c r="J172" s="21" t="n">
        <v>33.5378787878788</v>
      </c>
      <c r="K172" s="19"/>
      <c r="L172" s="19"/>
      <c r="M172" s="19"/>
      <c r="N172" s="19"/>
      <c r="O172" s="19"/>
      <c r="P172" s="19"/>
      <c r="Q172" s="19"/>
      <c r="R172" s="19"/>
      <c r="S172" s="22"/>
      <c r="T172" s="21" t="n">
        <f aca="false" t="array" ref="T172:T172">SUM(J172:S172)</f>
        <v>33.5378787878788</v>
      </c>
      <c r="U172" s="19" t="n">
        <f aca="false" t="array" ref="U172:U172">IF(S172="",0,S172)+IF((COUNT(J172:R172)&lt;6),SUM(J172:R172),(MAX(J172:R172)+LARGE(J172:R172,2)+LARGE(J172:R172,3)+LARGE(J172:R172,4)+LARGE(J172:R172,5)))</f>
        <v>33.5378787878788</v>
      </c>
      <c r="V172" s="19" t="n">
        <f aca="false">U172+G172+I172</f>
        <v>240.939916011595</v>
      </c>
      <c r="W172" s="19" t="n">
        <f aca="false" t="array" ref="W172:W172">COUNT(J172:S172)</f>
        <v>1</v>
      </c>
      <c r="X172" s="19"/>
      <c r="Y172" s="19"/>
      <c r="Z172" s="4"/>
      <c r="AA172" s="4"/>
      <c r="AB172" s="0"/>
      <c r="AC172" s="4"/>
      <c r="AD172" s="4"/>
      <c r="AE172" s="0"/>
      <c r="AF172" s="0"/>
      <c r="AG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</row>
    <row r="173" s="25" customFormat="true" ht="16.5" hidden="false" customHeight="true" outlineLevel="0" collapsed="false">
      <c r="A173" s="19" t="n">
        <v>165</v>
      </c>
      <c r="B173" s="19" t="n">
        <f aca="false" t="array" ref="B173:B173">RANK(V173,$V$2:$V$607)</f>
        <v>172</v>
      </c>
      <c r="C173" s="20" t="s">
        <v>313</v>
      </c>
      <c r="D173" s="20" t="s">
        <v>24</v>
      </c>
      <c r="E173" s="20" t="s">
        <v>46</v>
      </c>
      <c r="F173" s="19" t="n">
        <v>0</v>
      </c>
      <c r="G173" s="19" t="n">
        <v>0</v>
      </c>
      <c r="H173" s="19" t="n">
        <v>0</v>
      </c>
      <c r="I173" s="19" t="n">
        <v>0</v>
      </c>
      <c r="J173" s="21" t="n">
        <v>237.635849657589</v>
      </c>
      <c r="K173" s="19"/>
      <c r="L173" s="19"/>
      <c r="M173" s="19"/>
      <c r="N173" s="19"/>
      <c r="O173" s="19"/>
      <c r="P173" s="19"/>
      <c r="Q173" s="19"/>
      <c r="R173" s="19"/>
      <c r="S173" s="22"/>
      <c r="T173" s="21" t="n">
        <f aca="false" t="array" ref="T173:T173">SUM(J173:S173)</f>
        <v>237.635849657589</v>
      </c>
      <c r="U173" s="19" t="n">
        <f aca="false" t="array" ref="U173:U173">IF(S173="",0,S173)+IF((COUNT(J173:R173)&lt;6),SUM(J173:R173),(MAX(J173:R173)+LARGE(J173:R173,2)+LARGE(J173:R173,3)+LARGE(J173:R173,4)+LARGE(J173:R173,5)))</f>
        <v>237.635849657589</v>
      </c>
      <c r="V173" s="19" t="n">
        <f aca="false">U173+G173+I173</f>
        <v>237.635849657589</v>
      </c>
      <c r="W173" s="19" t="n">
        <f aca="false" t="array" ref="W173:W173">COUNT(J173:S173)</f>
        <v>1</v>
      </c>
      <c r="X173" s="19"/>
      <c r="Y173" s="19"/>
      <c r="Z173" s="4"/>
      <c r="AA173" s="4"/>
      <c r="AB173" s="0"/>
      <c r="AC173" s="4"/>
      <c r="AD173" s="4"/>
      <c r="AE173" s="0"/>
      <c r="AF173" s="0"/>
      <c r="AG173" s="0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</row>
    <row r="174" s="25" customFormat="true" ht="16.5" hidden="false" customHeight="true" outlineLevel="0" collapsed="false">
      <c r="A174" s="19" t="n">
        <v>114</v>
      </c>
      <c r="B174" s="19" t="n">
        <f aca="false" t="array" ref="B174:B174">RANK(V174,$V$2:$V$607)</f>
        <v>173</v>
      </c>
      <c r="C174" s="20" t="s">
        <v>339</v>
      </c>
      <c r="D174" s="20" t="s">
        <v>65</v>
      </c>
      <c r="E174" s="20" t="s">
        <v>46</v>
      </c>
      <c r="F174" s="19" t="n">
        <v>133.769498261302</v>
      </c>
      <c r="G174" s="19" t="n">
        <v>44.5898327537673</v>
      </c>
      <c r="H174" s="19" t="n">
        <v>238.712429775281</v>
      </c>
      <c r="I174" s="19" t="n">
        <v>159.141619850187</v>
      </c>
      <c r="J174" s="21" t="n">
        <v>33.5708333333333</v>
      </c>
      <c r="K174" s="19"/>
      <c r="L174" s="19"/>
      <c r="M174" s="19"/>
      <c r="N174" s="19"/>
      <c r="O174" s="19"/>
      <c r="P174" s="19"/>
      <c r="Q174" s="19"/>
      <c r="R174" s="19"/>
      <c r="S174" s="22"/>
      <c r="T174" s="21" t="n">
        <f aca="false" t="array" ref="T174:T174">SUM(J174:S174)</f>
        <v>33.5708333333333</v>
      </c>
      <c r="U174" s="19" t="n">
        <f aca="false" t="array" ref="U174:U174">IF(S174="",0,S174)+IF((COUNT(J174:R174)&lt;6),SUM(J174:R174),(MAX(J174:R174)+LARGE(J174:R174,2)+LARGE(J174:R174,3)+LARGE(J174:R174,4)+LARGE(J174:R174,5)))</f>
        <v>33.5708333333333</v>
      </c>
      <c r="V174" s="19" t="n">
        <f aca="false">U174+G174+I174</f>
        <v>237.302285937288</v>
      </c>
      <c r="W174" s="19" t="n">
        <f aca="false" t="array" ref="W174:W174">COUNT(J174:S174)</f>
        <v>1</v>
      </c>
      <c r="X174" s="19"/>
      <c r="Y174" s="19"/>
      <c r="Z174" s="4"/>
      <c r="AA174" s="19"/>
      <c r="AB174" s="19"/>
      <c r="AC174" s="4"/>
      <c r="AD174" s="4"/>
      <c r="AE174" s="27"/>
      <c r="AF174" s="0"/>
      <c r="AG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</row>
    <row r="175" s="25" customFormat="true" ht="16.5" hidden="false" customHeight="true" outlineLevel="0" collapsed="false">
      <c r="A175" s="19" t="n">
        <v>480</v>
      </c>
      <c r="B175" s="19" t="n">
        <f aca="false" t="array" ref="B175:B175">RANK(V175,$V$2:$V$607)</f>
        <v>174</v>
      </c>
      <c r="C175" s="20" t="s">
        <v>340</v>
      </c>
      <c r="D175" s="20" t="s">
        <v>341</v>
      </c>
      <c r="E175" s="20"/>
      <c r="F175" s="19" t="n">
        <v>264.784830844311</v>
      </c>
      <c r="G175" s="19" t="n">
        <v>88.2616102814371</v>
      </c>
      <c r="H175" s="19" t="n">
        <v>0</v>
      </c>
      <c r="I175" s="19" t="n">
        <v>0</v>
      </c>
      <c r="J175" s="21"/>
      <c r="K175" s="19"/>
      <c r="L175" s="19"/>
      <c r="M175" s="19"/>
      <c r="N175" s="19" t="n">
        <v>147.58240607647</v>
      </c>
      <c r="O175" s="19"/>
      <c r="P175" s="19"/>
      <c r="Q175" s="19"/>
      <c r="R175" s="19"/>
      <c r="S175" s="22"/>
      <c r="T175" s="21" t="n">
        <f aca="false" t="array" ref="T175:T175">SUM(J175:S175)</f>
        <v>147.58240607647</v>
      </c>
      <c r="U175" s="19" t="n">
        <f aca="false" t="array" ref="U175:U175">IF(S175="",0,S175)+IF((COUNT(J175:R175)&lt;6),SUM(J175:R175),(MAX(J175:R175)+LARGE(J175:R175,2)+LARGE(J175:R175,3)+LARGE(J175:R175,4)+LARGE(J175:R175,5)))</f>
        <v>147.58240607647</v>
      </c>
      <c r="V175" s="19" t="n">
        <f aca="false">U175+G175+I175</f>
        <v>235.844016357907</v>
      </c>
      <c r="W175" s="19" t="n">
        <f aca="false" t="array" ref="W175:W175">COUNT(J175:S175)</f>
        <v>1</v>
      </c>
      <c r="X175" s="19"/>
      <c r="Y175" s="19"/>
      <c r="Z175" s="4"/>
      <c r="AA175" s="4"/>
      <c r="AB175" s="0"/>
      <c r="AC175" s="4"/>
      <c r="AD175" s="4"/>
      <c r="AE175" s="0"/>
      <c r="AF175" s="0"/>
      <c r="AG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</row>
    <row r="176" s="25" customFormat="true" ht="16.5" hidden="false" customHeight="true" outlineLevel="0" collapsed="false">
      <c r="A176" s="19" t="n">
        <v>229</v>
      </c>
      <c r="B176" s="19" t="n">
        <f aca="false" t="array" ref="B176:B176">RANK(V176,$V$2:$V$607)</f>
        <v>175</v>
      </c>
      <c r="C176" s="20" t="s">
        <v>342</v>
      </c>
      <c r="D176" s="20" t="s">
        <v>303</v>
      </c>
      <c r="E176" s="20" t="s">
        <v>343</v>
      </c>
      <c r="F176" s="19" t="n">
        <v>0</v>
      </c>
      <c r="G176" s="19" t="n">
        <v>0</v>
      </c>
      <c r="H176" s="19" t="n">
        <v>0</v>
      </c>
      <c r="I176" s="19" t="n">
        <v>0</v>
      </c>
      <c r="J176" s="21" t="n">
        <v>235.668662427882</v>
      </c>
      <c r="K176" s="19"/>
      <c r="L176" s="19"/>
      <c r="M176" s="19"/>
      <c r="N176" s="19"/>
      <c r="O176" s="19"/>
      <c r="P176" s="19"/>
      <c r="Q176" s="19"/>
      <c r="R176" s="19"/>
      <c r="S176" s="22"/>
      <c r="T176" s="21" t="n">
        <f aca="false" t="array" ref="T176:T176">SUM(J176:S176)</f>
        <v>235.668662427882</v>
      </c>
      <c r="U176" s="19" t="n">
        <f aca="false" t="array" ref="U176:U176">IF(S176="",0,S176)+IF((COUNT(J176:R176)&lt;6),SUM(J176:R176),(MAX(J176:R176)+LARGE(J176:R176,2)+LARGE(J176:R176,3)+LARGE(J176:R176,4)+LARGE(J176:R176,5)))</f>
        <v>235.668662427882</v>
      </c>
      <c r="V176" s="19" t="n">
        <f aca="false">U176+G176+I176</f>
        <v>235.668662427882</v>
      </c>
      <c r="W176" s="19" t="n">
        <f aca="false" t="array" ref="W176:W176">COUNT(J176:S176)</f>
        <v>1</v>
      </c>
      <c r="X176" s="19"/>
      <c r="Y176" s="19"/>
      <c r="Z176" s="4"/>
      <c r="AA176" s="19"/>
      <c r="AB176" s="19"/>
      <c r="AC176" s="4"/>
      <c r="AD176" s="4"/>
      <c r="AE176" s="0"/>
      <c r="AF176" s="0"/>
      <c r="AG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</row>
    <row r="177" s="25" customFormat="true" ht="16.5" hidden="false" customHeight="true" outlineLevel="0" collapsed="false">
      <c r="A177" s="19" t="n">
        <v>558</v>
      </c>
      <c r="B177" s="19" t="n">
        <f aca="false" t="array" ref="B177:B177">RANK(V177,$V$2:$V$607)</f>
        <v>176</v>
      </c>
      <c r="C177" s="20" t="s">
        <v>344</v>
      </c>
      <c r="D177" s="20" t="s">
        <v>345</v>
      </c>
      <c r="E177" s="20"/>
      <c r="F177" s="19" t="n">
        <v>108.960864291431</v>
      </c>
      <c r="G177" s="19" t="n">
        <v>36.3202880971437</v>
      </c>
      <c r="H177" s="19" t="n">
        <v>296.239996112506</v>
      </c>
      <c r="I177" s="19" t="n">
        <v>197.493330741671</v>
      </c>
      <c r="J177" s="21"/>
      <c r="K177" s="19"/>
      <c r="L177" s="19"/>
      <c r="M177" s="19"/>
      <c r="N177" s="19"/>
      <c r="O177" s="19"/>
      <c r="P177" s="19"/>
      <c r="Q177" s="19"/>
      <c r="R177" s="19"/>
      <c r="S177" s="22"/>
      <c r="T177" s="21" t="n">
        <f aca="false" t="array" ref="T177:T177">SUM(J177:S177)</f>
        <v>0</v>
      </c>
      <c r="U177" s="19" t="n">
        <f aca="false" t="array" ref="U177:U177">IF(S177="",0,S177)+IF((COUNT(J177:R177)&lt;6),SUM(J177:R177),(MAX(J177:R177)+LARGE(J177:R177,2)+LARGE(J177:R177,3)+LARGE(J177:R177,4)+LARGE(J177:R177,5)))</f>
        <v>0</v>
      </c>
      <c r="V177" s="19" t="n">
        <f aca="false">U177+G177+I177</f>
        <v>233.813618838815</v>
      </c>
      <c r="W177" s="19" t="n">
        <f aca="false" t="array" ref="W177:W177">COUNT(J177:S177)</f>
        <v>0</v>
      </c>
      <c r="X177" s="19"/>
      <c r="Y177" s="19"/>
      <c r="Z177" s="4"/>
      <c r="AA177" s="19"/>
      <c r="AB177" s="19"/>
      <c r="AC177" s="4"/>
      <c r="AD177" s="4"/>
      <c r="AE177" s="0"/>
      <c r="AF177" s="0"/>
      <c r="AG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</row>
    <row r="178" s="25" customFormat="true" ht="16.5" hidden="false" customHeight="true" outlineLevel="0" collapsed="false">
      <c r="A178" s="19" t="n">
        <v>83</v>
      </c>
      <c r="B178" s="19" t="n">
        <f aca="false" t="array" ref="B178:B178">RANK(V178,$V$2:$V$607)</f>
        <v>177</v>
      </c>
      <c r="C178" s="20" t="s">
        <v>346</v>
      </c>
      <c r="D178" s="20" t="s">
        <v>347</v>
      </c>
      <c r="E178" s="20"/>
      <c r="F178" s="19" t="n">
        <v>236.141616491246</v>
      </c>
      <c r="G178" s="19" t="n">
        <v>78.7138721637487</v>
      </c>
      <c r="H178" s="19" t="n">
        <v>231.804721740248</v>
      </c>
      <c r="I178" s="19" t="n">
        <v>154.536481160165</v>
      </c>
      <c r="J178" s="21"/>
      <c r="K178" s="19"/>
      <c r="L178" s="19"/>
      <c r="M178" s="19"/>
      <c r="N178" s="19"/>
      <c r="O178" s="19"/>
      <c r="P178" s="19"/>
      <c r="Q178" s="19"/>
      <c r="R178" s="19"/>
      <c r="S178" s="22"/>
      <c r="T178" s="21" t="n">
        <f aca="false" t="array" ref="T178:T178">SUM(J178:S178)</f>
        <v>0</v>
      </c>
      <c r="U178" s="19" t="n">
        <f aca="false" t="array" ref="U178:U178">IF(S178="",0,S178)+IF((COUNT(J178:R178)&lt;6),SUM(J178:R178),(MAX(J178:R178)+LARGE(J178:R178,2)+LARGE(J178:R178,3)+LARGE(J178:R178,4)+LARGE(J178:R178,5)))</f>
        <v>0</v>
      </c>
      <c r="V178" s="19" t="n">
        <f aca="false">U178+G178+I178</f>
        <v>233.250353323914</v>
      </c>
      <c r="W178" s="19" t="n">
        <f aca="false" t="array" ref="W178:W178">COUNT(J178:S178)</f>
        <v>0</v>
      </c>
      <c r="X178" s="19"/>
      <c r="Y178" s="19"/>
      <c r="Z178" s="4"/>
      <c r="AA178" s="19"/>
      <c r="AB178" s="19"/>
      <c r="AC178" s="4"/>
      <c r="AD178" s="4"/>
      <c r="AE178" s="0"/>
      <c r="AF178" s="0"/>
      <c r="AG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</row>
    <row r="179" s="25" customFormat="true" ht="16.5" hidden="false" customHeight="true" outlineLevel="0" collapsed="false">
      <c r="A179" s="19" t="n">
        <v>70</v>
      </c>
      <c r="B179" s="19" t="n">
        <f aca="false" t="array" ref="B179:B179">RANK(V179,$V$2:$V$607)</f>
        <v>178</v>
      </c>
      <c r="C179" s="20" t="s">
        <v>348</v>
      </c>
      <c r="D179" s="20" t="s">
        <v>284</v>
      </c>
      <c r="E179" s="20" t="s">
        <v>46</v>
      </c>
      <c r="F179" s="19" t="n">
        <v>0</v>
      </c>
      <c r="G179" s="19" t="n">
        <v>0</v>
      </c>
      <c r="H179" s="19" t="n">
        <v>0</v>
      </c>
      <c r="I179" s="19" t="n">
        <v>0</v>
      </c>
      <c r="J179" s="21" t="n">
        <v>230.681498564899</v>
      </c>
      <c r="K179" s="19"/>
      <c r="L179" s="19"/>
      <c r="M179" s="19"/>
      <c r="N179" s="19"/>
      <c r="O179" s="19"/>
      <c r="P179" s="19"/>
      <c r="Q179" s="19"/>
      <c r="R179" s="19"/>
      <c r="S179" s="22"/>
      <c r="T179" s="21" t="n">
        <f aca="false" t="array" ref="T179:T179">SUM(J179:S179)</f>
        <v>230.681498564899</v>
      </c>
      <c r="U179" s="19" t="n">
        <f aca="false" t="array" ref="U179:U179">IF(S179="",0,S179)+IF((COUNT(J179:R179)&lt;6),SUM(J179:R179),(MAX(J179:R179)+LARGE(J179:R179,2)+LARGE(J179:R179,3)+LARGE(J179:R179,4)+LARGE(J179:R179,5)))</f>
        <v>230.681498564899</v>
      </c>
      <c r="V179" s="19" t="n">
        <f aca="false">U179+G179+I179</f>
        <v>230.681498564899</v>
      </c>
      <c r="W179" s="19" t="n">
        <f aca="false" t="array" ref="W179:W179">COUNT(J179:S179)</f>
        <v>1</v>
      </c>
      <c r="X179" s="19"/>
      <c r="Y179" s="19"/>
      <c r="Z179" s="4"/>
      <c r="AA179" s="4"/>
      <c r="AB179" s="0"/>
      <c r="AC179" s="4"/>
      <c r="AD179" s="4"/>
      <c r="AE179" s="0"/>
      <c r="AF179" s="0"/>
      <c r="AG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</row>
    <row r="180" s="25" customFormat="true" ht="16.5" hidden="false" customHeight="true" outlineLevel="0" collapsed="false">
      <c r="A180" s="19" t="n">
        <v>98</v>
      </c>
      <c r="B180" s="19" t="n">
        <f aca="false" t="array" ref="B180:B180">RANK(V180,$V$2:$V$607)</f>
        <v>179</v>
      </c>
      <c r="C180" s="20" t="s">
        <v>349</v>
      </c>
      <c r="D180" s="20" t="s">
        <v>350</v>
      </c>
      <c r="E180" s="20" t="s">
        <v>91</v>
      </c>
      <c r="F180" s="19" t="n">
        <v>0</v>
      </c>
      <c r="G180" s="19" t="n">
        <v>0</v>
      </c>
      <c r="H180" s="19" t="n">
        <v>0</v>
      </c>
      <c r="I180" s="19" t="n">
        <v>0</v>
      </c>
      <c r="J180" s="21" t="n">
        <v>108.846550994499</v>
      </c>
      <c r="K180" s="19"/>
      <c r="L180" s="19" t="n">
        <v>119.560862354892</v>
      </c>
      <c r="M180" s="19"/>
      <c r="N180" s="19"/>
      <c r="O180" s="19"/>
      <c r="P180" s="19"/>
      <c r="Q180" s="19"/>
      <c r="R180" s="19"/>
      <c r="S180" s="22"/>
      <c r="T180" s="21" t="n">
        <f aca="false" t="array" ref="T180:T180">SUM(J180:S180)</f>
        <v>228.407413349391</v>
      </c>
      <c r="U180" s="19" t="n">
        <f aca="false" t="array" ref="U180:U180">IF(S180="",0,S180)+IF((COUNT(J180:R180)&lt;6),SUM(J180:R180),(MAX(J180:R180)+LARGE(J180:R180,2)+LARGE(J180:R180,3)+LARGE(J180:R180,4)+LARGE(J180:R180,5)))</f>
        <v>228.407413349391</v>
      </c>
      <c r="V180" s="19" t="n">
        <f aca="false">U180+G180+I180</f>
        <v>228.407413349391</v>
      </c>
      <c r="W180" s="19" t="n">
        <f aca="false" t="array" ref="W180:W180">COUNT(J180:S180)</f>
        <v>2</v>
      </c>
      <c r="X180" s="19"/>
      <c r="Y180" s="19"/>
      <c r="Z180" s="4"/>
      <c r="AA180" s="4"/>
      <c r="AB180" s="0"/>
      <c r="AC180" s="4"/>
      <c r="AD180" s="4"/>
      <c r="AE180" s="0"/>
      <c r="AF180" s="0"/>
      <c r="AG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</row>
    <row r="181" s="25" customFormat="true" ht="16.5" hidden="false" customHeight="true" outlineLevel="0" collapsed="false">
      <c r="A181" s="19" t="n">
        <v>41</v>
      </c>
      <c r="B181" s="19" t="n">
        <f aca="false" t="array" ref="B181:B181">RANK(V181,$V$2:$V$607)</f>
        <v>180</v>
      </c>
      <c r="C181" s="20" t="s">
        <v>228</v>
      </c>
      <c r="D181" s="20" t="s">
        <v>351</v>
      </c>
      <c r="E181" s="20" t="s">
        <v>46</v>
      </c>
      <c r="F181" s="19" t="n">
        <v>67.1444100630147</v>
      </c>
      <c r="G181" s="19" t="n">
        <v>22.3814700210049</v>
      </c>
      <c r="H181" s="19" t="n">
        <v>151.861868543065</v>
      </c>
      <c r="I181" s="19" t="n">
        <v>101.241245695377</v>
      </c>
      <c r="J181" s="21" t="n">
        <v>104.294117647059</v>
      </c>
      <c r="K181" s="19"/>
      <c r="L181" s="19"/>
      <c r="M181" s="19"/>
      <c r="N181" s="19"/>
      <c r="O181" s="19"/>
      <c r="P181" s="19"/>
      <c r="Q181" s="19"/>
      <c r="R181" s="19"/>
      <c r="S181" s="22"/>
      <c r="T181" s="21" t="n">
        <f aca="false" t="array" ref="T181:T181">SUM(J181:S181)</f>
        <v>104.294117647059</v>
      </c>
      <c r="U181" s="19" t="n">
        <f aca="false" t="array" ref="U181:U181">IF(S181="",0,S181)+IF((COUNT(J181:R181)&lt;6),SUM(J181:R181),(MAX(J181:R181)+LARGE(J181:R181,2)+LARGE(J181:R181,3)+LARGE(J181:R181,4)+LARGE(J181:R181,5)))</f>
        <v>104.294117647059</v>
      </c>
      <c r="V181" s="19" t="n">
        <f aca="false">U181+G181+I181</f>
        <v>227.916833363441</v>
      </c>
      <c r="W181" s="19" t="n">
        <f aca="false" t="array" ref="W181:W181">COUNT(J181:S181)</f>
        <v>1</v>
      </c>
      <c r="X181" s="19"/>
      <c r="Y181" s="19"/>
      <c r="Z181" s="4"/>
      <c r="AA181" s="19"/>
      <c r="AB181" s="19"/>
      <c r="AC181" s="4"/>
      <c r="AD181" s="4"/>
      <c r="AE181" s="0"/>
      <c r="AF181" s="0"/>
      <c r="AG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</row>
    <row r="182" s="25" customFormat="true" ht="16.5" hidden="false" customHeight="true" outlineLevel="0" collapsed="false">
      <c r="A182" s="19" t="n">
        <v>388</v>
      </c>
      <c r="B182" s="19" t="n">
        <f aca="false" t="array" ref="B182:B182">RANK(V182,$V$2:$V$607)</f>
        <v>181</v>
      </c>
      <c r="C182" s="20" t="s">
        <v>215</v>
      </c>
      <c r="D182" s="20" t="s">
        <v>352</v>
      </c>
      <c r="E182" s="20"/>
      <c r="F182" s="19" t="n">
        <v>196.250573879425</v>
      </c>
      <c r="G182" s="19" t="n">
        <v>65.4168579598083</v>
      </c>
      <c r="H182" s="19" t="n">
        <v>242.796700408048</v>
      </c>
      <c r="I182" s="19" t="n">
        <v>161.864466938699</v>
      </c>
      <c r="J182" s="21"/>
      <c r="K182" s="19"/>
      <c r="L182" s="19"/>
      <c r="M182" s="19"/>
      <c r="N182" s="19"/>
      <c r="O182" s="19"/>
      <c r="P182" s="19"/>
      <c r="Q182" s="19"/>
      <c r="R182" s="19"/>
      <c r="S182" s="22"/>
      <c r="T182" s="21" t="n">
        <f aca="false" t="array" ref="T182:T182">SUM(J182:S182)</f>
        <v>0</v>
      </c>
      <c r="U182" s="19" t="n">
        <f aca="false" t="array" ref="U182:U182">IF(S182="",0,S182)+IF((COUNT(J182:R182)&lt;6),SUM(J182:R182),(MAX(J182:R182)+LARGE(J182:R182,2)+LARGE(J182:R182,3)+LARGE(J182:R182,4)+LARGE(J182:R182,5)))</f>
        <v>0</v>
      </c>
      <c r="V182" s="19" t="n">
        <f aca="false">U182+G182+I182</f>
        <v>227.281324898507</v>
      </c>
      <c r="W182" s="19" t="n">
        <f aca="false" t="array" ref="W182:W182">COUNT(J182:S182)</f>
        <v>0</v>
      </c>
      <c r="X182" s="19"/>
      <c r="Y182" s="19"/>
      <c r="Z182" s="4"/>
      <c r="AA182" s="4"/>
      <c r="AB182" s="0"/>
      <c r="AC182" s="4"/>
      <c r="AD182" s="4"/>
      <c r="AE182" s="0"/>
      <c r="AF182" s="0"/>
      <c r="AG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</row>
    <row r="183" s="25" customFormat="true" ht="16.5" hidden="false" customHeight="true" outlineLevel="0" collapsed="false">
      <c r="A183" s="19" t="n">
        <v>244</v>
      </c>
      <c r="B183" s="19" t="n">
        <f aca="false" t="array" ref="B183:B183">RANK(V183,$V$2:$V$607)</f>
        <v>182</v>
      </c>
      <c r="C183" s="20" t="s">
        <v>117</v>
      </c>
      <c r="D183" s="20" t="s">
        <v>353</v>
      </c>
      <c r="E183" s="20"/>
      <c r="F183" s="19" t="n">
        <v>679.944114981699</v>
      </c>
      <c r="G183" s="19" t="n">
        <v>226.648038327233</v>
      </c>
      <c r="H183" s="19" t="n">
        <v>0</v>
      </c>
      <c r="I183" s="19" t="n">
        <v>0</v>
      </c>
      <c r="J183" s="21"/>
      <c r="K183" s="19"/>
      <c r="L183" s="19"/>
      <c r="M183" s="19"/>
      <c r="N183" s="19"/>
      <c r="O183" s="19"/>
      <c r="P183" s="19"/>
      <c r="Q183" s="19"/>
      <c r="R183" s="19"/>
      <c r="S183" s="22"/>
      <c r="T183" s="21" t="n">
        <f aca="false" t="array" ref="T183:T183">SUM(J183:S183)</f>
        <v>0</v>
      </c>
      <c r="U183" s="19" t="n">
        <f aca="false" t="array" ref="U183:U183">IF(S183="",0,S183)+IF((COUNT(J183:R183)&lt;6),SUM(J183:R183),(MAX(J183:R183)+LARGE(J183:R183,2)+LARGE(J183:R183,3)+LARGE(J183:R183,4)+LARGE(J183:R183,5)))</f>
        <v>0</v>
      </c>
      <c r="V183" s="19" t="n">
        <f aca="false">U183+G183+I183</f>
        <v>226.648038327233</v>
      </c>
      <c r="W183" s="19" t="n">
        <f aca="false" t="array" ref="W183:W183">COUNT(J183:S183)</f>
        <v>0</v>
      </c>
      <c r="X183" s="19"/>
      <c r="Y183" s="19"/>
      <c r="Z183" s="4"/>
      <c r="AA183" s="19"/>
      <c r="AB183" s="19"/>
      <c r="AC183" s="4"/>
      <c r="AD183" s="4"/>
      <c r="AE183" s="0"/>
      <c r="AF183" s="0"/>
      <c r="AG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</row>
    <row r="184" s="25" customFormat="true" ht="16.5" hidden="false" customHeight="true" outlineLevel="0" collapsed="false">
      <c r="A184" s="19" t="n">
        <v>160</v>
      </c>
      <c r="B184" s="19" t="n">
        <f aca="false" t="array" ref="B184:B184">RANK(V184,$V$2:$V$607)</f>
        <v>183</v>
      </c>
      <c r="C184" s="20" t="s">
        <v>354</v>
      </c>
      <c r="D184" s="20" t="s">
        <v>355</v>
      </c>
      <c r="E184" s="20" t="s">
        <v>46</v>
      </c>
      <c r="F184" s="19" t="n">
        <v>0</v>
      </c>
      <c r="G184" s="19" t="n">
        <v>0</v>
      </c>
      <c r="H184" s="19" t="n">
        <v>0</v>
      </c>
      <c r="I184" s="19" t="n">
        <v>0</v>
      </c>
      <c r="J184" s="21" t="n">
        <v>225.865639076577</v>
      </c>
      <c r="K184" s="19"/>
      <c r="L184" s="19"/>
      <c r="M184" s="19"/>
      <c r="N184" s="19"/>
      <c r="O184" s="19"/>
      <c r="P184" s="19"/>
      <c r="Q184" s="19"/>
      <c r="R184" s="19"/>
      <c r="S184" s="22"/>
      <c r="T184" s="21" t="n">
        <f aca="false" t="array" ref="T184:T184">SUM(J184:S184)</f>
        <v>225.865639076577</v>
      </c>
      <c r="U184" s="19" t="n">
        <f aca="false" t="array" ref="U184:U184">IF(S184="",0,S184)+IF((COUNT(J184:R184)&lt;6),SUM(J184:R184),(MAX(J184:R184)+LARGE(J184:R184,2)+LARGE(J184:R184,3)+LARGE(J184:R184,4)+LARGE(J184:R184,5)))</f>
        <v>225.865639076577</v>
      </c>
      <c r="V184" s="19" t="n">
        <f aca="false">U184+G184+I184</f>
        <v>225.865639076577</v>
      </c>
      <c r="W184" s="19" t="n">
        <f aca="false" t="array" ref="W184:W184">COUNT(J184:S184)</f>
        <v>1</v>
      </c>
      <c r="X184" s="19"/>
      <c r="Y184" s="19"/>
      <c r="Z184" s="4"/>
      <c r="AA184" s="4"/>
      <c r="AB184" s="0"/>
      <c r="AC184" s="4"/>
      <c r="AD184" s="4"/>
      <c r="AE184" s="0"/>
      <c r="AF184" s="0"/>
      <c r="AG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</row>
    <row r="185" s="25" customFormat="true" ht="16.5" hidden="false" customHeight="true" outlineLevel="0" collapsed="false">
      <c r="A185" s="19" t="n">
        <v>18</v>
      </c>
      <c r="B185" s="19" t="n">
        <f aca="false" t="array" ref="B185:B185">RANK(V185,$V$2:$V$607)</f>
        <v>184</v>
      </c>
      <c r="C185" s="20" t="s">
        <v>356</v>
      </c>
      <c r="D185" s="20" t="s">
        <v>357</v>
      </c>
      <c r="E185" s="20" t="s">
        <v>46</v>
      </c>
      <c r="F185" s="19" t="n">
        <v>145.174432524876</v>
      </c>
      <c r="G185" s="19" t="n">
        <v>48.391477508292</v>
      </c>
      <c r="H185" s="19" t="n">
        <v>0.374820493499544</v>
      </c>
      <c r="I185" s="19" t="n">
        <v>0.249880328999696</v>
      </c>
      <c r="J185" s="21" t="n">
        <v>177.199003115265</v>
      </c>
      <c r="K185" s="19"/>
      <c r="L185" s="19"/>
      <c r="M185" s="19"/>
      <c r="N185" s="19"/>
      <c r="O185" s="19"/>
      <c r="P185" s="19"/>
      <c r="Q185" s="19"/>
      <c r="R185" s="19"/>
      <c r="S185" s="22"/>
      <c r="T185" s="21" t="n">
        <f aca="false" t="array" ref="T185:T185">SUM(J185:S185)</f>
        <v>177.199003115265</v>
      </c>
      <c r="U185" s="19" t="n">
        <f aca="false" t="array" ref="U185:U185">IF(S185="",0,S185)+IF((COUNT(J185:R185)&lt;6),SUM(J185:R185),(MAX(J185:R185)+LARGE(J185:R185,2)+LARGE(J185:R185,3)+LARGE(J185:R185,4)+LARGE(J185:R185,5)))</f>
        <v>177.199003115265</v>
      </c>
      <c r="V185" s="19" t="n">
        <f aca="false">U185+G185+I185</f>
        <v>225.840360952556</v>
      </c>
      <c r="W185" s="19" t="n">
        <f aca="false" t="array" ref="W185:W185">COUNT(J185:S185)</f>
        <v>1</v>
      </c>
      <c r="X185" s="19"/>
      <c r="Y185" s="19"/>
      <c r="Z185" s="4"/>
      <c r="AA185" s="19"/>
      <c r="AB185" s="19"/>
      <c r="AC185" s="4"/>
      <c r="AD185" s="4"/>
      <c r="AE185" s="0"/>
      <c r="AF185" s="0"/>
      <c r="AG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</row>
    <row r="186" s="25" customFormat="true" ht="16.5" hidden="false" customHeight="true" outlineLevel="0" collapsed="false">
      <c r="A186" s="19" t="n">
        <v>279</v>
      </c>
      <c r="B186" s="19" t="n">
        <f aca="false" t="array" ref="B186:B186">RANK(V186,$V$2:$V$607)</f>
        <v>185</v>
      </c>
      <c r="C186" s="20" t="s">
        <v>358</v>
      </c>
      <c r="D186" s="20" t="s">
        <v>34</v>
      </c>
      <c r="E186" s="20"/>
      <c r="F186" s="19" t="n">
        <v>0</v>
      </c>
      <c r="G186" s="19" t="n">
        <v>0</v>
      </c>
      <c r="H186" s="19" t="n">
        <v>337.675842877802</v>
      </c>
      <c r="I186" s="19" t="n">
        <v>225.117228585201</v>
      </c>
      <c r="J186" s="21"/>
      <c r="K186" s="19"/>
      <c r="L186" s="19"/>
      <c r="M186" s="19"/>
      <c r="N186" s="19"/>
      <c r="O186" s="19"/>
      <c r="P186" s="19"/>
      <c r="Q186" s="19"/>
      <c r="R186" s="19"/>
      <c r="S186" s="22"/>
      <c r="T186" s="21" t="n">
        <f aca="false" t="array" ref="T186:T186">SUM(J186:S186)</f>
        <v>0</v>
      </c>
      <c r="U186" s="19" t="n">
        <f aca="false" t="array" ref="U186:U186">IF(S186="",0,S186)+IF((COUNT(J186:R186)&lt;6),SUM(J186:R186),(MAX(J186:R186)+LARGE(J186:R186,2)+LARGE(J186:R186,3)+LARGE(J186:R186,4)+LARGE(J186:R186,5)))</f>
        <v>0</v>
      </c>
      <c r="V186" s="19" t="n">
        <f aca="false">U186+G186+I186</f>
        <v>225.117228585201</v>
      </c>
      <c r="W186" s="19" t="n">
        <f aca="false" t="array" ref="W186:W186">COUNT(J186:S186)</f>
        <v>0</v>
      </c>
      <c r="X186" s="19"/>
      <c r="Y186" s="19"/>
      <c r="Z186" s="4"/>
      <c r="AA186" s="19"/>
      <c r="AB186" s="19"/>
      <c r="AC186" s="4"/>
      <c r="AD186" s="4"/>
      <c r="AE186" s="0"/>
      <c r="AF186" s="0"/>
      <c r="AG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</row>
    <row r="187" s="25" customFormat="true" ht="16.5" hidden="false" customHeight="true" outlineLevel="0" collapsed="false">
      <c r="A187" s="19" t="n">
        <v>21</v>
      </c>
      <c r="B187" s="19" t="n">
        <f aca="false" t="array" ref="B187:B187">RANK(V187,$V$2:$V$607)</f>
        <v>186</v>
      </c>
      <c r="C187" s="20" t="s">
        <v>359</v>
      </c>
      <c r="D187" s="20" t="s">
        <v>360</v>
      </c>
      <c r="E187" s="20" t="s">
        <v>262</v>
      </c>
      <c r="F187" s="19" t="n">
        <v>137.986166007905</v>
      </c>
      <c r="G187" s="19" t="n">
        <v>45.9953886693017</v>
      </c>
      <c r="H187" s="19" t="n">
        <v>67.2610610894482</v>
      </c>
      <c r="I187" s="19" t="n">
        <v>44.8407073929655</v>
      </c>
      <c r="J187" s="21" t="n">
        <v>134.034816660322</v>
      </c>
      <c r="K187" s="19"/>
      <c r="L187" s="19"/>
      <c r="M187" s="19"/>
      <c r="N187" s="19"/>
      <c r="O187" s="19"/>
      <c r="P187" s="19"/>
      <c r="Q187" s="19"/>
      <c r="R187" s="19"/>
      <c r="S187" s="22"/>
      <c r="T187" s="21" t="n">
        <f aca="false" t="array" ref="T187:T187">SUM(J187:S187)</f>
        <v>134.034816660322</v>
      </c>
      <c r="U187" s="19" t="n">
        <f aca="false" t="array" ref="U187:U187">IF(S187="",0,S187)+IF((COUNT(J187:R187)&lt;6),SUM(J187:R187),(MAX(J187:R187)+LARGE(J187:R187,2)+LARGE(J187:R187,3)+LARGE(J187:R187,4)+LARGE(J187:R187,5)))</f>
        <v>134.034816660322</v>
      </c>
      <c r="V187" s="19" t="n">
        <f aca="false">U187+G187+I187</f>
        <v>224.870912722589</v>
      </c>
      <c r="W187" s="19" t="n">
        <f aca="false" t="array" ref="W187:W187">COUNT(J187:S187)</f>
        <v>1</v>
      </c>
      <c r="X187" s="19"/>
      <c r="Y187" s="19"/>
      <c r="Z187" s="4"/>
      <c r="AA187" s="4"/>
      <c r="AB187" s="0"/>
      <c r="AC187" s="4"/>
      <c r="AD187" s="4"/>
      <c r="AE187" s="0"/>
      <c r="AF187" s="0"/>
      <c r="AG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</row>
    <row r="188" s="25" customFormat="true" ht="16.5" hidden="false" customHeight="true" outlineLevel="0" collapsed="false">
      <c r="A188" s="19" t="n">
        <v>107</v>
      </c>
      <c r="B188" s="19" t="n">
        <f aca="false" t="array" ref="B188:B188">RANK(V188,$V$2:$V$607)</f>
        <v>187</v>
      </c>
      <c r="C188" s="20" t="s">
        <v>361</v>
      </c>
      <c r="D188" s="20" t="s">
        <v>362</v>
      </c>
      <c r="E188" s="20"/>
      <c r="F188" s="19" t="n">
        <v>117.261514307404</v>
      </c>
      <c r="G188" s="19" t="n">
        <v>39.0871714358013</v>
      </c>
      <c r="H188" s="19" t="n">
        <v>275.572429971989</v>
      </c>
      <c r="I188" s="19" t="n">
        <v>183.714953314659</v>
      </c>
      <c r="J188" s="21"/>
      <c r="K188" s="19"/>
      <c r="L188" s="19"/>
      <c r="M188" s="19"/>
      <c r="N188" s="19"/>
      <c r="O188" s="19"/>
      <c r="P188" s="19"/>
      <c r="Q188" s="19"/>
      <c r="R188" s="19"/>
      <c r="S188" s="22"/>
      <c r="T188" s="21" t="n">
        <f aca="false" t="array" ref="T188:T188">SUM(J188:S188)</f>
        <v>0</v>
      </c>
      <c r="U188" s="19" t="n">
        <f aca="false" t="array" ref="U188:U188">IF(S188="",0,S188)+IF((COUNT(J188:R188)&lt;6),SUM(J188:R188),(MAX(J188:R188)+LARGE(J188:R188,2)+LARGE(J188:R188,3)+LARGE(J188:R188,4)+LARGE(J188:R188,5)))</f>
        <v>0</v>
      </c>
      <c r="V188" s="19" t="n">
        <f aca="false">U188+G188+I188</f>
        <v>222.802124750461</v>
      </c>
      <c r="W188" s="19" t="n">
        <f aca="false" t="array" ref="W188:W188">COUNT(J188:S188)</f>
        <v>0</v>
      </c>
      <c r="X188" s="19"/>
      <c r="Y188" s="19"/>
      <c r="Z188" s="4"/>
      <c r="AA188" s="19"/>
      <c r="AB188" s="19"/>
      <c r="AC188" s="4"/>
      <c r="AD188" s="4"/>
      <c r="AE188" s="0"/>
      <c r="AF188" s="0"/>
      <c r="AG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</row>
    <row r="189" s="25" customFormat="true" ht="16.5" hidden="false" customHeight="true" outlineLevel="0" collapsed="false">
      <c r="A189" s="19" t="n">
        <v>37</v>
      </c>
      <c r="B189" s="19" t="n">
        <f aca="false" t="array" ref="B189:B189">RANK(V189,$V$2:$V$607)</f>
        <v>188</v>
      </c>
      <c r="C189" s="20" t="s">
        <v>363</v>
      </c>
      <c r="D189" s="20" t="s">
        <v>39</v>
      </c>
      <c r="E189" s="20"/>
      <c r="F189" s="19" t="n">
        <v>0</v>
      </c>
      <c r="G189" s="19" t="n">
        <v>0</v>
      </c>
      <c r="H189" s="19" t="n">
        <v>333.620755465107</v>
      </c>
      <c r="I189" s="19" t="n">
        <v>222.413836976738</v>
      </c>
      <c r="J189" s="21"/>
      <c r="K189" s="19"/>
      <c r="L189" s="19"/>
      <c r="M189" s="19"/>
      <c r="N189" s="19"/>
      <c r="O189" s="19"/>
      <c r="P189" s="19"/>
      <c r="Q189" s="19"/>
      <c r="R189" s="19"/>
      <c r="S189" s="22"/>
      <c r="T189" s="21" t="n">
        <f aca="false" t="array" ref="T189:T189">SUM(J189:S189)</f>
        <v>0</v>
      </c>
      <c r="U189" s="19" t="n">
        <f aca="false" t="array" ref="U189:U189">IF(S189="",0,S189)+IF((COUNT(J189:R189)&lt;6),SUM(J189:R189),(MAX(J189:R189)+LARGE(J189:R189,2)+LARGE(J189:R189,3)+LARGE(J189:R189,4)+LARGE(J189:R189,5)))</f>
        <v>0</v>
      </c>
      <c r="V189" s="19" t="n">
        <f aca="false">U189+G189+I189</f>
        <v>222.413836976738</v>
      </c>
      <c r="W189" s="19" t="n">
        <f aca="false" t="array" ref="W189:W189">COUNT(J189:S189)</f>
        <v>0</v>
      </c>
      <c r="X189" s="19"/>
      <c r="Y189" s="19"/>
      <c r="Z189" s="4"/>
      <c r="AA189" s="19"/>
      <c r="AB189" s="19"/>
      <c r="AC189" s="4"/>
      <c r="AD189" s="4"/>
      <c r="AE189" s="0"/>
      <c r="AF189" s="0"/>
      <c r="AG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</row>
    <row r="190" s="25" customFormat="true" ht="16.5" hidden="false" customHeight="true" outlineLevel="0" collapsed="false">
      <c r="A190" s="19" t="n">
        <v>438</v>
      </c>
      <c r="B190" s="19" t="n">
        <f aca="false" t="array" ref="B190:B190">RANK(V190,$V$2:$V$607)</f>
        <v>189</v>
      </c>
      <c r="C190" s="20" t="s">
        <v>364</v>
      </c>
      <c r="D190" s="20" t="s">
        <v>88</v>
      </c>
      <c r="E190" s="20"/>
      <c r="F190" s="19" t="n">
        <v>0</v>
      </c>
      <c r="G190" s="19" t="n">
        <v>0</v>
      </c>
      <c r="H190" s="19" t="n">
        <v>333.532394923237</v>
      </c>
      <c r="I190" s="19" t="n">
        <v>222.354929948825</v>
      </c>
      <c r="J190" s="21"/>
      <c r="K190" s="19"/>
      <c r="L190" s="19"/>
      <c r="M190" s="19"/>
      <c r="N190" s="19"/>
      <c r="O190" s="19"/>
      <c r="P190" s="19"/>
      <c r="Q190" s="19"/>
      <c r="R190" s="19"/>
      <c r="S190" s="22"/>
      <c r="T190" s="21" t="n">
        <f aca="false" t="array" ref="T190:T190">SUM(J190:S190)</f>
        <v>0</v>
      </c>
      <c r="U190" s="19" t="n">
        <f aca="false" t="array" ref="U190:U190">IF(S190="",0,S190)+IF((COUNT(J190:R190)&lt;6),SUM(J190:R190),(MAX(J190:R190)+LARGE(J190:R190,2)+LARGE(J190:R190,3)+LARGE(J190:R190,4)+LARGE(J190:R190,5)))</f>
        <v>0</v>
      </c>
      <c r="V190" s="19" t="n">
        <f aca="false">U190+G190+I190</f>
        <v>222.354929948825</v>
      </c>
      <c r="W190" s="19" t="n">
        <f aca="false" t="array" ref="W190:W190">COUNT(J190:S190)</f>
        <v>0</v>
      </c>
      <c r="X190" s="19"/>
      <c r="Y190" s="19"/>
      <c r="Z190" s="4"/>
      <c r="AA190" s="19"/>
      <c r="AB190" s="19"/>
      <c r="AC190" s="4"/>
      <c r="AD190" s="4"/>
      <c r="AE190" s="0"/>
      <c r="AF190" s="0"/>
      <c r="AG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</row>
    <row r="191" s="25" customFormat="true" ht="16.5" hidden="false" customHeight="true" outlineLevel="0" collapsed="false">
      <c r="A191" s="19" t="n">
        <v>108</v>
      </c>
      <c r="B191" s="19" t="n">
        <f aca="false" t="array" ref="B191:B191">RANK(V191,$V$2:$V$607)</f>
        <v>190</v>
      </c>
      <c r="C191" s="20" t="s">
        <v>365</v>
      </c>
      <c r="D191" s="20" t="s">
        <v>261</v>
      </c>
      <c r="E191" s="20"/>
      <c r="F191" s="19" t="n">
        <v>450.23087706975</v>
      </c>
      <c r="G191" s="19" t="n">
        <v>150.07695902325</v>
      </c>
      <c r="H191" s="19" t="n">
        <v>105.618417125263</v>
      </c>
      <c r="I191" s="19" t="n">
        <v>70.4122780835084</v>
      </c>
      <c r="J191" s="21"/>
      <c r="K191" s="19"/>
      <c r="L191" s="19"/>
      <c r="M191" s="19"/>
      <c r="N191" s="19"/>
      <c r="O191" s="19"/>
      <c r="P191" s="19"/>
      <c r="Q191" s="19"/>
      <c r="R191" s="19"/>
      <c r="S191" s="22"/>
      <c r="T191" s="21" t="n">
        <f aca="false" t="array" ref="T191:T191">SUM(J191:S191)</f>
        <v>0</v>
      </c>
      <c r="U191" s="19" t="n">
        <f aca="false" t="array" ref="U191:U191">IF(S191="",0,S191)+IF((COUNT(J191:R191)&lt;6),SUM(J191:R191),(MAX(J191:R191)+LARGE(J191:R191,2)+LARGE(J191:R191,3)+LARGE(J191:R191,4)+LARGE(J191:R191,5)))</f>
        <v>0</v>
      </c>
      <c r="V191" s="19" t="n">
        <f aca="false">U191+G191+I191</f>
        <v>220.489237106758</v>
      </c>
      <c r="W191" s="19" t="n">
        <f aca="false" t="array" ref="W191:W191">COUNT(J191:S191)</f>
        <v>0</v>
      </c>
      <c r="X191" s="19"/>
      <c r="Y191" s="19"/>
      <c r="Z191" s="4"/>
      <c r="AA191" s="19"/>
      <c r="AB191" s="19"/>
      <c r="AC191" s="4"/>
      <c r="AD191" s="4"/>
      <c r="AE191" s="0"/>
      <c r="AF191" s="0"/>
      <c r="AG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</row>
    <row r="192" s="25" customFormat="true" ht="16.5" hidden="false" customHeight="true" outlineLevel="0" collapsed="false">
      <c r="A192" s="19" t="n">
        <v>63</v>
      </c>
      <c r="B192" s="19" t="n">
        <f aca="false" t="array" ref="B192:B192">RANK(V192,$V$2:$V$607)</f>
        <v>191</v>
      </c>
      <c r="C192" s="20" t="s">
        <v>366</v>
      </c>
      <c r="D192" s="20" t="s">
        <v>360</v>
      </c>
      <c r="E192" s="20" t="s">
        <v>46</v>
      </c>
      <c r="F192" s="19" t="n">
        <v>205.728179267039</v>
      </c>
      <c r="G192" s="19" t="n">
        <v>68.5760597556797</v>
      </c>
      <c r="H192" s="19" t="n">
        <v>134.071057867633</v>
      </c>
      <c r="I192" s="19" t="n">
        <v>89.3807052450883</v>
      </c>
      <c r="J192" s="21" t="n">
        <v>58.5934543334062</v>
      </c>
      <c r="K192" s="19"/>
      <c r="L192" s="19"/>
      <c r="M192" s="19"/>
      <c r="N192" s="19"/>
      <c r="O192" s="19"/>
      <c r="P192" s="19"/>
      <c r="Q192" s="19"/>
      <c r="R192" s="19"/>
      <c r="S192" s="22"/>
      <c r="T192" s="21" t="n">
        <f aca="false" t="array" ref="T192:T192">SUM(J192:S192)</f>
        <v>58.5934543334062</v>
      </c>
      <c r="U192" s="19" t="n">
        <f aca="false" t="array" ref="U192:U192">IF(S192="",0,S192)+IF((COUNT(J192:R192)&lt;6),SUM(J192:R192),(MAX(J192:R192)+LARGE(J192:R192,2)+LARGE(J192:R192,3)+LARGE(J192:R192,4)+LARGE(J192:R192,5)))</f>
        <v>58.5934543334062</v>
      </c>
      <c r="V192" s="19" t="n">
        <f aca="false">U192+G192+I192</f>
        <v>216.550219334174</v>
      </c>
      <c r="W192" s="19" t="n">
        <f aca="false" t="array" ref="W192:W192">COUNT(J192:S192)</f>
        <v>1</v>
      </c>
      <c r="X192" s="19"/>
      <c r="Y192" s="19"/>
      <c r="Z192" s="4"/>
      <c r="AA192" s="4"/>
      <c r="AB192" s="0"/>
      <c r="AC192" s="4"/>
      <c r="AD192" s="4"/>
      <c r="AE192" s="0"/>
      <c r="AF192" s="0"/>
      <c r="AG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</row>
    <row r="193" s="25" customFormat="true" ht="16.5" hidden="false" customHeight="true" outlineLevel="0" collapsed="false">
      <c r="A193" s="19" t="n">
        <v>274</v>
      </c>
      <c r="B193" s="19" t="n">
        <f aca="false" t="array" ref="B193:B193">RANK(V193,$V$2:$V$607)</f>
        <v>192</v>
      </c>
      <c r="C193" s="20" t="s">
        <v>367</v>
      </c>
      <c r="D193" s="20" t="s">
        <v>54</v>
      </c>
      <c r="E193" s="20" t="s">
        <v>52</v>
      </c>
      <c r="F193" s="19" t="n">
        <v>187.727669928565</v>
      </c>
      <c r="G193" s="19" t="n">
        <v>62.5758899761883</v>
      </c>
      <c r="H193" s="19" t="n">
        <v>190.967351123999</v>
      </c>
      <c r="I193" s="19" t="n">
        <v>127.311567415999</v>
      </c>
      <c r="J193" s="21"/>
      <c r="K193" s="19"/>
      <c r="L193" s="19" t="n">
        <v>21.2018673800178</v>
      </c>
      <c r="M193" s="19"/>
      <c r="N193" s="19"/>
      <c r="O193" s="19"/>
      <c r="P193" s="19"/>
      <c r="Q193" s="19"/>
      <c r="R193" s="19"/>
      <c r="S193" s="22"/>
      <c r="T193" s="21" t="n">
        <f aca="false" t="array" ref="T193:T193">SUM(J193:S193)</f>
        <v>21.2018673800178</v>
      </c>
      <c r="U193" s="19" t="n">
        <f aca="false" t="array" ref="U193:U193">IF(S193="",0,S193)+IF((COUNT(J193:R193)&lt;6),SUM(J193:R193),(MAX(J193:R193)+LARGE(J193:R193,2)+LARGE(J193:R193,3)+LARGE(J193:R193,4)+LARGE(J193:R193,5)))</f>
        <v>21.2018673800178</v>
      </c>
      <c r="V193" s="19" t="n">
        <f aca="false">U193+G193+I193</f>
        <v>211.089324772206</v>
      </c>
      <c r="W193" s="19" t="n">
        <f aca="false" t="array" ref="W193:W193">COUNT(J193:S193)</f>
        <v>1</v>
      </c>
      <c r="X193" s="19"/>
      <c r="Y193" s="19"/>
      <c r="Z193" s="4"/>
      <c r="AA193" s="19"/>
      <c r="AB193" s="19"/>
      <c r="AC193" s="4"/>
      <c r="AD193" s="4"/>
      <c r="AE193" s="0"/>
      <c r="AF193" s="0"/>
      <c r="AG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</row>
    <row r="194" s="25" customFormat="true" ht="16.5" hidden="false" customHeight="true" outlineLevel="0" collapsed="false">
      <c r="A194" s="19" t="n">
        <v>339</v>
      </c>
      <c r="B194" s="19" t="n">
        <f aca="false" t="array" ref="B194:B194">RANK(V194,$V$2:$V$607)</f>
        <v>193</v>
      </c>
      <c r="C194" s="20" t="s">
        <v>368</v>
      </c>
      <c r="D194" s="20" t="s">
        <v>369</v>
      </c>
      <c r="E194" s="20"/>
      <c r="F194" s="19" t="n">
        <v>125.65637782982</v>
      </c>
      <c r="G194" s="19" t="n">
        <v>41.8854592766068</v>
      </c>
      <c r="H194" s="19" t="n">
        <v>250.734266339634</v>
      </c>
      <c r="I194" s="19" t="n">
        <v>167.156177559756</v>
      </c>
      <c r="J194" s="21"/>
      <c r="K194" s="19"/>
      <c r="L194" s="19"/>
      <c r="M194" s="19"/>
      <c r="N194" s="19"/>
      <c r="O194" s="19"/>
      <c r="P194" s="19"/>
      <c r="Q194" s="19"/>
      <c r="R194" s="19"/>
      <c r="S194" s="22"/>
      <c r="T194" s="21" t="n">
        <f aca="false" t="array" ref="T194:T194">SUM(J194:S194)</f>
        <v>0</v>
      </c>
      <c r="U194" s="19" t="n">
        <f aca="false" t="array" ref="U194:U194">IF(S194="",0,S194)+IF((COUNT(J194:R194)&lt;6),SUM(J194:R194),(MAX(J194:R194)+LARGE(J194:R194,2)+LARGE(J194:R194,3)+LARGE(J194:R194,4)+LARGE(J194:R194,5)))</f>
        <v>0</v>
      </c>
      <c r="V194" s="19" t="n">
        <f aca="false">U194+G194+I194</f>
        <v>209.041636836362</v>
      </c>
      <c r="W194" s="19" t="n">
        <f aca="false" t="array" ref="W194:W194">COUNT(J194:S194)</f>
        <v>0</v>
      </c>
      <c r="X194" s="19"/>
      <c r="Y194" s="19"/>
      <c r="Z194" s="4"/>
      <c r="AA194" s="4"/>
      <c r="AB194" s="0"/>
      <c r="AC194" s="4"/>
      <c r="AD194" s="4"/>
      <c r="AE194" s="0"/>
      <c r="AF194" s="0"/>
      <c r="AG194" s="0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</row>
    <row r="195" s="25" customFormat="true" ht="16.5" hidden="false" customHeight="true" outlineLevel="0" collapsed="false">
      <c r="A195" s="19" t="n">
        <v>172</v>
      </c>
      <c r="B195" s="19" t="n">
        <f aca="false" t="array" ref="B195:B195">RANK(V195,$V$2:$V$607)</f>
        <v>194</v>
      </c>
      <c r="C195" s="20" t="s">
        <v>370</v>
      </c>
      <c r="D195" s="20" t="s">
        <v>371</v>
      </c>
      <c r="E195" s="20" t="s">
        <v>46</v>
      </c>
      <c r="F195" s="19" t="n">
        <v>206.782354925776</v>
      </c>
      <c r="G195" s="19" t="n">
        <v>68.9274516419253</v>
      </c>
      <c r="H195" s="19" t="n">
        <v>108.778470984353</v>
      </c>
      <c r="I195" s="19" t="n">
        <v>72.5189806562356</v>
      </c>
      <c r="J195" s="21" t="n">
        <v>67.1587777777778</v>
      </c>
      <c r="K195" s="19"/>
      <c r="L195" s="19"/>
      <c r="M195" s="19"/>
      <c r="N195" s="19"/>
      <c r="O195" s="19"/>
      <c r="P195" s="19"/>
      <c r="Q195" s="19"/>
      <c r="R195" s="19"/>
      <c r="S195" s="22"/>
      <c r="T195" s="21" t="n">
        <f aca="false" t="array" ref="T195:T195">SUM(J195:S195)</f>
        <v>67.1587777777778</v>
      </c>
      <c r="U195" s="19" t="n">
        <f aca="false" t="array" ref="U195:U195">IF(S195="",0,S195)+IF((COUNT(J195:R195)&lt;6),SUM(J195:R195),(MAX(J195:R195)+LARGE(J195:R195,2)+LARGE(J195:R195,3)+LARGE(J195:R195,4)+LARGE(J195:R195,5)))</f>
        <v>67.1587777777778</v>
      </c>
      <c r="V195" s="19" t="n">
        <f aca="false">U195+G195+I195</f>
        <v>208.605210075939</v>
      </c>
      <c r="W195" s="19" t="n">
        <f aca="false" t="array" ref="W195:W195">COUNT(J195:S195)</f>
        <v>1</v>
      </c>
      <c r="X195" s="19"/>
      <c r="Y195" s="19"/>
      <c r="Z195" s="4"/>
      <c r="AA195" s="19"/>
      <c r="AB195" s="19"/>
      <c r="AC195" s="4"/>
      <c r="AD195" s="4"/>
      <c r="AE195" s="0"/>
      <c r="AF195" s="0"/>
      <c r="AG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</row>
    <row r="196" s="25" customFormat="true" ht="16.5" hidden="false" customHeight="true" outlineLevel="0" collapsed="false">
      <c r="A196" s="19" t="n">
        <v>363</v>
      </c>
      <c r="B196" s="19" t="n">
        <f aca="false" t="array" ref="B196:B196">RANK(V196,$V$2:$V$607)</f>
        <v>195</v>
      </c>
      <c r="C196" s="20" t="s">
        <v>372</v>
      </c>
      <c r="D196" s="20" t="s">
        <v>373</v>
      </c>
      <c r="E196" s="20"/>
      <c r="F196" s="19" t="n">
        <v>237.895760842907</v>
      </c>
      <c r="G196" s="19" t="n">
        <v>79.2985869476355</v>
      </c>
      <c r="H196" s="19" t="n">
        <v>193.45847181118</v>
      </c>
      <c r="I196" s="19" t="n">
        <v>128.972314540787</v>
      </c>
      <c r="J196" s="21"/>
      <c r="K196" s="19"/>
      <c r="L196" s="19"/>
      <c r="M196" s="19"/>
      <c r="N196" s="19"/>
      <c r="O196" s="19"/>
      <c r="P196" s="19"/>
      <c r="Q196" s="19"/>
      <c r="R196" s="19"/>
      <c r="S196" s="22"/>
      <c r="T196" s="21" t="n">
        <f aca="false" t="array" ref="T196:T196">SUM(J196:S196)</f>
        <v>0</v>
      </c>
      <c r="U196" s="19" t="n">
        <f aca="false" t="array" ref="U196:U196">IF(S196="",0,S196)+IF((COUNT(J196:R196)&lt;6),SUM(J196:R196),(MAX(J196:R196)+LARGE(J196:R196,2)+LARGE(J196:R196,3)+LARGE(J196:R196,4)+LARGE(J196:R196,5)))</f>
        <v>0</v>
      </c>
      <c r="V196" s="19" t="n">
        <f aca="false">U196+G196+I196</f>
        <v>208.270901488422</v>
      </c>
      <c r="W196" s="19" t="n">
        <f aca="false" t="array" ref="W196:W196">COUNT(J196:S196)</f>
        <v>0</v>
      </c>
      <c r="X196" s="19"/>
      <c r="Y196" s="19"/>
      <c r="Z196" s="4"/>
      <c r="AA196" s="19"/>
      <c r="AB196" s="19"/>
      <c r="AC196" s="4"/>
      <c r="AD196" s="4"/>
      <c r="AE196" s="0"/>
      <c r="AF196" s="0"/>
      <c r="AG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</row>
    <row r="197" s="25" customFormat="true" ht="16.5" hidden="false" customHeight="true" outlineLevel="0" collapsed="false">
      <c r="A197" s="19" t="n">
        <v>49</v>
      </c>
      <c r="B197" s="19" t="n">
        <f aca="false" t="array" ref="B197:B197">RANK(V197,$V$2:$V$607)</f>
        <v>196</v>
      </c>
      <c r="C197" s="20" t="s">
        <v>374</v>
      </c>
      <c r="D197" s="20" t="s">
        <v>60</v>
      </c>
      <c r="E197" s="20" t="s">
        <v>375</v>
      </c>
      <c r="F197" s="19" t="n">
        <v>25.5336214863097</v>
      </c>
      <c r="G197" s="19" t="n">
        <v>8.51120716210323</v>
      </c>
      <c r="H197" s="19" t="n">
        <v>0</v>
      </c>
      <c r="I197" s="19" t="n">
        <v>0</v>
      </c>
      <c r="J197" s="21" t="n">
        <v>198.66776689015</v>
      </c>
      <c r="K197" s="19"/>
      <c r="L197" s="19"/>
      <c r="M197" s="19"/>
      <c r="N197" s="19"/>
      <c r="O197" s="19"/>
      <c r="P197" s="19"/>
      <c r="Q197" s="19"/>
      <c r="R197" s="19"/>
      <c r="S197" s="22"/>
      <c r="T197" s="21" t="n">
        <f aca="false" t="array" ref="T197:T197">SUM(J197:S197)</f>
        <v>198.66776689015</v>
      </c>
      <c r="U197" s="19" t="n">
        <f aca="false" t="array" ref="U197:U197">IF(S197="",0,S197)+IF((COUNT(J197:R197)&lt;6),SUM(J197:R197),(MAX(J197:R197)+LARGE(J197:R197,2)+LARGE(J197:R197,3)+LARGE(J197:R197,4)+LARGE(J197:R197,5)))</f>
        <v>198.66776689015</v>
      </c>
      <c r="V197" s="19" t="n">
        <f aca="false">U197+G197+I197</f>
        <v>207.178974052253</v>
      </c>
      <c r="W197" s="19" t="n">
        <f aca="false" t="array" ref="W197:W197">COUNT(J197:S197)</f>
        <v>1</v>
      </c>
      <c r="X197" s="19"/>
      <c r="Y197" s="19"/>
      <c r="Z197" s="4"/>
      <c r="AA197" s="4"/>
      <c r="AB197" s="0"/>
      <c r="AC197" s="4"/>
      <c r="AD197" s="4"/>
      <c r="AE197" s="0"/>
      <c r="AF197" s="0"/>
      <c r="AG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</row>
    <row r="198" s="25" customFormat="true" ht="16.5" hidden="false" customHeight="true" outlineLevel="0" collapsed="false">
      <c r="A198" s="19" t="n">
        <v>91</v>
      </c>
      <c r="B198" s="19" t="n">
        <f aca="false" t="array" ref="B198:B198">RANK(V198,$V$2:$V$607)</f>
        <v>197</v>
      </c>
      <c r="C198" s="20" t="s">
        <v>376</v>
      </c>
      <c r="D198" s="20" t="s">
        <v>67</v>
      </c>
      <c r="E198" s="20" t="s">
        <v>333</v>
      </c>
      <c r="F198" s="19" t="n">
        <v>347.58666023166</v>
      </c>
      <c r="G198" s="19" t="n">
        <v>115.86222007722</v>
      </c>
      <c r="H198" s="19" t="n">
        <v>83.9793897714392</v>
      </c>
      <c r="I198" s="19" t="n">
        <v>55.9862598476261</v>
      </c>
      <c r="J198" s="21" t="n">
        <v>33.9672850056276</v>
      </c>
      <c r="K198" s="19"/>
      <c r="L198" s="19"/>
      <c r="M198" s="19"/>
      <c r="N198" s="19"/>
      <c r="O198" s="19"/>
      <c r="P198" s="19"/>
      <c r="Q198" s="19"/>
      <c r="R198" s="19"/>
      <c r="S198" s="22"/>
      <c r="T198" s="21" t="n">
        <f aca="false" t="array" ref="T198:T198">SUM(J198:S198)</f>
        <v>33.9672850056276</v>
      </c>
      <c r="U198" s="19" t="n">
        <f aca="false" t="array" ref="U198:U198">IF(S198="",0,S198)+IF((COUNT(J198:R198)&lt;6),SUM(J198:R198),(MAX(J198:R198)+LARGE(J198:R198,2)+LARGE(J198:R198,3)+LARGE(J198:R198,4)+LARGE(J198:R198,5)))</f>
        <v>33.9672850056276</v>
      </c>
      <c r="V198" s="19" t="n">
        <f aca="false">U198+G198+I198</f>
        <v>205.815764930474</v>
      </c>
      <c r="W198" s="19" t="n">
        <f aca="false" t="array" ref="W198:W198">COUNT(J198:S198)</f>
        <v>1</v>
      </c>
      <c r="X198" s="19"/>
      <c r="Y198" s="19"/>
      <c r="Z198" s="4"/>
      <c r="AA198" s="19"/>
      <c r="AB198" s="19"/>
      <c r="AC198" s="4"/>
      <c r="AD198" s="4"/>
      <c r="AE198" s="27"/>
      <c r="AF198" s="0"/>
      <c r="AG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</row>
    <row r="199" s="25" customFormat="true" ht="16.5" hidden="false" customHeight="true" outlineLevel="0" collapsed="false">
      <c r="A199" s="19" t="n">
        <v>239</v>
      </c>
      <c r="B199" s="19" t="n">
        <f aca="false" t="array" ref="B199:B199">RANK(V199,$V$2:$V$607)</f>
        <v>198</v>
      </c>
      <c r="C199" s="20" t="s">
        <v>377</v>
      </c>
      <c r="D199" s="20" t="s">
        <v>325</v>
      </c>
      <c r="E199" s="20" t="s">
        <v>378</v>
      </c>
      <c r="F199" s="19" t="n">
        <v>0</v>
      </c>
      <c r="G199" s="19" t="n">
        <v>0</v>
      </c>
      <c r="H199" s="19" t="n">
        <v>2.41979546256024</v>
      </c>
      <c r="I199" s="19" t="n">
        <v>1.61319697504016</v>
      </c>
      <c r="J199" s="21"/>
      <c r="K199" s="19"/>
      <c r="L199" s="19" t="n">
        <v>80.2936510193442</v>
      </c>
      <c r="M199" s="19"/>
      <c r="N199" s="19" t="n">
        <v>121.640616288858</v>
      </c>
      <c r="O199" s="19"/>
      <c r="P199" s="19"/>
      <c r="Q199" s="19"/>
      <c r="R199" s="19"/>
      <c r="S199" s="22"/>
      <c r="T199" s="21" t="n">
        <f aca="false" t="array" ref="T199:T199">SUM(J199:S199)</f>
        <v>201.934267308202</v>
      </c>
      <c r="U199" s="19" t="n">
        <f aca="false" t="array" ref="U199:U199">IF(S199="",0,S199)+IF((COUNT(J199:R199)&lt;6),SUM(J199:R199),(MAX(J199:R199)+LARGE(J199:R199,2)+LARGE(J199:R199,3)+LARGE(J199:R199,4)+LARGE(J199:R199,5)))</f>
        <v>201.934267308202</v>
      </c>
      <c r="V199" s="19" t="n">
        <f aca="false">U199+G199+I199</f>
        <v>203.547464283242</v>
      </c>
      <c r="W199" s="19" t="n">
        <f aca="false" t="array" ref="W199:W199">COUNT(J199:S199)</f>
        <v>2</v>
      </c>
      <c r="X199" s="19"/>
      <c r="Y199" s="19"/>
      <c r="Z199" s="4"/>
      <c r="AA199" s="19"/>
      <c r="AB199" s="19"/>
      <c r="AC199" s="4"/>
      <c r="AD199" s="4"/>
      <c r="AE199" s="0"/>
      <c r="AF199" s="0"/>
      <c r="AG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</row>
    <row r="200" s="25" customFormat="true" ht="16.5" hidden="false" customHeight="true" outlineLevel="0" collapsed="false">
      <c r="A200" s="19" t="n">
        <v>394</v>
      </c>
      <c r="B200" s="19" t="n">
        <f aca="false" t="array" ref="B200:B200">RANK(V200,$V$2:$V$607)</f>
        <v>199</v>
      </c>
      <c r="C200" s="20" t="s">
        <v>379</v>
      </c>
      <c r="D200" s="20" t="s">
        <v>380</v>
      </c>
      <c r="E200" s="20" t="s">
        <v>91</v>
      </c>
      <c r="F200" s="19" t="n">
        <v>0</v>
      </c>
      <c r="G200" s="19" t="n">
        <v>0</v>
      </c>
      <c r="H200" s="19" t="n">
        <v>100.69653377406</v>
      </c>
      <c r="I200" s="19" t="n">
        <v>67.13102251604</v>
      </c>
      <c r="J200" s="21" t="n">
        <v>133.969003926722</v>
      </c>
      <c r="K200" s="19"/>
      <c r="L200" s="19"/>
      <c r="M200" s="19"/>
      <c r="N200" s="19"/>
      <c r="O200" s="19"/>
      <c r="P200" s="19"/>
      <c r="Q200" s="19"/>
      <c r="R200" s="19"/>
      <c r="S200" s="22"/>
      <c r="T200" s="21" t="n">
        <f aca="false" t="array" ref="T200:T200">SUM(J200:S200)</f>
        <v>133.969003926722</v>
      </c>
      <c r="U200" s="19" t="n">
        <f aca="false" t="array" ref="U200:U200">IF(S200="",0,S200)+IF((COUNT(J200:R200)&lt;6),SUM(J200:R200),(MAX(J200:R200)+LARGE(J200:R200,2)+LARGE(J200:R200,3)+LARGE(J200:R200,4)+LARGE(J200:R200,5)))</f>
        <v>133.969003926722</v>
      </c>
      <c r="V200" s="19" t="n">
        <f aca="false">U200+G200+I200</f>
        <v>201.100026442762</v>
      </c>
      <c r="W200" s="19" t="n">
        <f aca="false" t="array" ref="W200:W200">COUNT(J200:S200)</f>
        <v>1</v>
      </c>
      <c r="X200" s="19"/>
      <c r="Y200" s="19"/>
      <c r="Z200" s="4"/>
      <c r="AA200" s="19"/>
      <c r="AB200" s="19"/>
      <c r="AC200" s="4"/>
      <c r="AD200" s="4"/>
      <c r="AE200" s="0"/>
      <c r="AF200" s="0"/>
      <c r="AG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</row>
    <row r="201" s="25" customFormat="true" ht="16.5" hidden="false" customHeight="true" outlineLevel="0" collapsed="false">
      <c r="A201" s="19" t="n">
        <v>445</v>
      </c>
      <c r="B201" s="19" t="n">
        <f aca="false" t="array" ref="B201:B201">RANK(V201,$V$2:$V$607)</f>
        <v>200</v>
      </c>
      <c r="C201" s="20" t="s">
        <v>381</v>
      </c>
      <c r="D201" s="20" t="s">
        <v>382</v>
      </c>
      <c r="E201" s="20"/>
      <c r="F201" s="19" t="n">
        <v>0</v>
      </c>
      <c r="G201" s="19" t="n">
        <v>0</v>
      </c>
      <c r="H201" s="19" t="n">
        <v>297.442307692308</v>
      </c>
      <c r="I201" s="19" t="n">
        <v>198.294871794872</v>
      </c>
      <c r="J201" s="21"/>
      <c r="K201" s="19"/>
      <c r="L201" s="19"/>
      <c r="M201" s="19"/>
      <c r="N201" s="19"/>
      <c r="O201" s="19"/>
      <c r="P201" s="19"/>
      <c r="Q201" s="19"/>
      <c r="R201" s="19"/>
      <c r="S201" s="22"/>
      <c r="T201" s="21" t="n">
        <f aca="false" t="array" ref="T201:T201">SUM(J201:S201)</f>
        <v>0</v>
      </c>
      <c r="U201" s="19" t="n">
        <f aca="false" t="array" ref="U201:U201">IF(S201="",0,S201)+IF((COUNT(J201:R201)&lt;6),SUM(J201:R201),(MAX(J201:R201)+LARGE(J201:R201,2)+LARGE(J201:R201,3)+LARGE(J201:R201,4)+LARGE(J201:R201,5)))</f>
        <v>0</v>
      </c>
      <c r="V201" s="19" t="n">
        <f aca="false">U201+G201+I201</f>
        <v>198.294871794872</v>
      </c>
      <c r="W201" s="19" t="n">
        <f aca="false" t="array" ref="W201:W201">COUNT(J201:S201)</f>
        <v>0</v>
      </c>
      <c r="X201" s="19"/>
      <c r="Y201" s="19"/>
      <c r="Z201" s="4"/>
      <c r="AA201" s="19"/>
      <c r="AB201" s="19"/>
      <c r="AC201" s="4"/>
      <c r="AD201" s="4"/>
      <c r="AE201" s="0"/>
      <c r="AF201" s="0"/>
      <c r="AG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</row>
    <row r="202" s="25" customFormat="true" ht="16.5" hidden="false" customHeight="true" outlineLevel="0" collapsed="false">
      <c r="A202" s="19" t="n">
        <v>154</v>
      </c>
      <c r="B202" s="19" t="n">
        <f aca="false" t="array" ref="B202:B202">RANK(V202,$V$2:$V$607)</f>
        <v>201</v>
      </c>
      <c r="C202" s="20" t="s">
        <v>383</v>
      </c>
      <c r="D202" s="20" t="s">
        <v>384</v>
      </c>
      <c r="E202" s="20" t="s">
        <v>46</v>
      </c>
      <c r="F202" s="19" t="n">
        <v>0.102880658436214</v>
      </c>
      <c r="G202" s="19" t="n">
        <v>0.0342935528120713</v>
      </c>
      <c r="H202" s="19" t="n">
        <v>133.775054081473</v>
      </c>
      <c r="I202" s="19" t="n">
        <v>89.1833693876488</v>
      </c>
      <c r="J202" s="21" t="n">
        <v>104.574818401937</v>
      </c>
      <c r="K202" s="19"/>
      <c r="L202" s="19"/>
      <c r="M202" s="19"/>
      <c r="N202" s="19"/>
      <c r="O202" s="19"/>
      <c r="P202" s="19"/>
      <c r="Q202" s="19"/>
      <c r="R202" s="19"/>
      <c r="S202" s="22"/>
      <c r="T202" s="21" t="n">
        <f aca="false" t="array" ref="T202:T202">SUM(J202:S202)</f>
        <v>104.574818401937</v>
      </c>
      <c r="U202" s="19" t="n">
        <f aca="false" t="array" ref="U202:U202">IF(S202="",0,S202)+IF((COUNT(J202:R202)&lt;6),SUM(J202:R202),(MAX(J202:R202)+LARGE(J202:R202,2)+LARGE(J202:R202,3)+LARGE(J202:R202,4)+LARGE(J202:R202,5)))</f>
        <v>104.574818401937</v>
      </c>
      <c r="V202" s="19" t="n">
        <f aca="false">U202+G202+I202</f>
        <v>193.792481342398</v>
      </c>
      <c r="W202" s="19" t="n">
        <f aca="false" t="array" ref="W202:W202">COUNT(J202:S202)</f>
        <v>1</v>
      </c>
      <c r="X202" s="19"/>
      <c r="Y202" s="19"/>
      <c r="Z202" s="4"/>
      <c r="AA202" s="4"/>
      <c r="AB202" s="0"/>
      <c r="AC202" s="4"/>
      <c r="AD202" s="4"/>
      <c r="AE202" s="0"/>
      <c r="AF202" s="0"/>
      <c r="AG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</row>
    <row r="203" s="25" customFormat="true" ht="16.5" hidden="false" customHeight="true" outlineLevel="0" collapsed="false">
      <c r="A203" s="19" t="n">
        <v>242</v>
      </c>
      <c r="B203" s="19" t="n">
        <f aca="false" t="array" ref="B203:B203">RANK(V203,$V$2:$V$607)</f>
        <v>202</v>
      </c>
      <c r="C203" s="20" t="s">
        <v>385</v>
      </c>
      <c r="D203" s="20" t="s">
        <v>125</v>
      </c>
      <c r="E203" s="20" t="s">
        <v>167</v>
      </c>
      <c r="F203" s="19" t="n">
        <v>428.371332513991</v>
      </c>
      <c r="G203" s="19" t="n">
        <v>142.79044417133</v>
      </c>
      <c r="H203" s="19" t="n">
        <v>76.3398572195879</v>
      </c>
      <c r="I203" s="19" t="n">
        <v>50.8932381463919</v>
      </c>
      <c r="J203" s="21"/>
      <c r="K203" s="19"/>
      <c r="L203" s="19"/>
      <c r="M203" s="19"/>
      <c r="N203" s="19"/>
      <c r="O203" s="19"/>
      <c r="P203" s="19"/>
      <c r="Q203" s="19"/>
      <c r="R203" s="19"/>
      <c r="S203" s="22"/>
      <c r="T203" s="21" t="n">
        <f aca="false" t="array" ref="T203:T203">SUM(J203:S203)</f>
        <v>0</v>
      </c>
      <c r="U203" s="19" t="n">
        <f aca="false" t="array" ref="U203:U203">IF(S203="",0,S203)+IF((COUNT(J203:R203)&lt;6),SUM(J203:R203),(MAX(J203:R203)+LARGE(J203:R203,2)+LARGE(J203:R203,3)+LARGE(J203:R203,4)+LARGE(J203:R203,5)))</f>
        <v>0</v>
      </c>
      <c r="V203" s="19" t="n">
        <f aca="false">U203+G203+I203</f>
        <v>193.683682317722</v>
      </c>
      <c r="W203" s="19" t="n">
        <f aca="false" t="array" ref="W203:W203">COUNT(J203:S203)</f>
        <v>0</v>
      </c>
      <c r="X203" s="19"/>
      <c r="Y203" s="19"/>
      <c r="Z203" s="4"/>
      <c r="AA203" s="4"/>
      <c r="AB203" s="0"/>
      <c r="AC203" s="4"/>
      <c r="AD203" s="4"/>
      <c r="AE203" s="0"/>
      <c r="AF203" s="0"/>
      <c r="AG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</row>
    <row r="204" s="25" customFormat="true" ht="16.5" hidden="false" customHeight="true" outlineLevel="0" collapsed="false">
      <c r="A204" s="19" t="n">
        <v>52</v>
      </c>
      <c r="B204" s="19" t="n">
        <f aca="false" t="array" ref="B204:B204">RANK(V204,$V$2:$V$607)</f>
        <v>203</v>
      </c>
      <c r="C204" s="20" t="s">
        <v>386</v>
      </c>
      <c r="D204" s="20" t="s">
        <v>387</v>
      </c>
      <c r="E204" s="20" t="s">
        <v>46</v>
      </c>
      <c r="F204" s="19" t="n">
        <v>168.676555826724</v>
      </c>
      <c r="G204" s="19" t="n">
        <v>56.225518608908</v>
      </c>
      <c r="H204" s="19" t="n">
        <v>0</v>
      </c>
      <c r="I204" s="19" t="n">
        <v>0</v>
      </c>
      <c r="J204" s="21" t="n">
        <v>134.109308645633</v>
      </c>
      <c r="K204" s="19"/>
      <c r="L204" s="19"/>
      <c r="M204" s="19"/>
      <c r="N204" s="19"/>
      <c r="O204" s="19"/>
      <c r="P204" s="19"/>
      <c r="Q204" s="19"/>
      <c r="R204" s="19"/>
      <c r="S204" s="22"/>
      <c r="T204" s="21" t="n">
        <f aca="false" t="array" ref="T204:T204">SUM(J204:S204)</f>
        <v>134.109308645633</v>
      </c>
      <c r="U204" s="19" t="n">
        <f aca="false" t="array" ref="U204:U204">IF(S204="",0,S204)+IF((COUNT(J204:R204)&lt;6),SUM(J204:R204),(MAX(J204:R204)+LARGE(J204:R204,2)+LARGE(J204:R204,3)+LARGE(J204:R204,4)+LARGE(J204:R204,5)))</f>
        <v>134.109308645633</v>
      </c>
      <c r="V204" s="19" t="n">
        <f aca="false">U204+G204+I204</f>
        <v>190.334827254541</v>
      </c>
      <c r="W204" s="19" t="n">
        <f aca="false" t="array" ref="W204:W204">COUNT(J204:S204)</f>
        <v>1</v>
      </c>
      <c r="X204" s="19"/>
      <c r="Y204" s="19"/>
      <c r="Z204" s="4"/>
      <c r="AA204" s="19"/>
      <c r="AB204" s="19"/>
      <c r="AC204" s="4"/>
      <c r="AD204" s="4"/>
      <c r="AE204" s="27"/>
      <c r="AF204" s="0"/>
      <c r="AG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</row>
    <row r="205" s="25" customFormat="true" ht="16.5" hidden="false" customHeight="true" outlineLevel="0" collapsed="false">
      <c r="A205" s="19" t="n">
        <v>145</v>
      </c>
      <c r="B205" s="19" t="n">
        <f aca="false" t="array" ref="B205:B205">RANK(V205,$V$2:$V$607)</f>
        <v>204</v>
      </c>
      <c r="C205" s="20" t="s">
        <v>388</v>
      </c>
      <c r="D205" s="20" t="s">
        <v>389</v>
      </c>
      <c r="E205" s="20"/>
      <c r="F205" s="19" t="n">
        <v>0</v>
      </c>
      <c r="G205" s="19" t="n">
        <v>0</v>
      </c>
      <c r="H205" s="19" t="n">
        <v>285.131946273212</v>
      </c>
      <c r="I205" s="19" t="n">
        <v>190.087964182141</v>
      </c>
      <c r="J205" s="21"/>
      <c r="K205" s="19"/>
      <c r="L205" s="19"/>
      <c r="M205" s="19"/>
      <c r="N205" s="19"/>
      <c r="O205" s="19"/>
      <c r="P205" s="19"/>
      <c r="Q205" s="19"/>
      <c r="R205" s="19"/>
      <c r="S205" s="22"/>
      <c r="T205" s="21" t="n">
        <f aca="false" t="array" ref="T205:T205">SUM(J205:S205)</f>
        <v>0</v>
      </c>
      <c r="U205" s="19" t="n">
        <f aca="false" t="array" ref="U205:U205">IF(S205="",0,S205)+IF((COUNT(J205:R205)&lt;6),SUM(J205:R205),(MAX(J205:R205)+LARGE(J205:R205,2)+LARGE(J205:R205,3)+LARGE(J205:R205,4)+LARGE(J205:R205,5)))</f>
        <v>0</v>
      </c>
      <c r="V205" s="19" t="n">
        <f aca="false">U205+G205+I205</f>
        <v>190.087964182141</v>
      </c>
      <c r="W205" s="19" t="n">
        <f aca="false" t="array" ref="W205:W205">COUNT(J205:S205)</f>
        <v>0</v>
      </c>
      <c r="X205" s="19"/>
      <c r="Y205" s="19"/>
      <c r="Z205" s="4"/>
      <c r="AA205" s="4"/>
      <c r="AB205" s="0"/>
      <c r="AC205" s="4"/>
      <c r="AD205" s="4"/>
      <c r="AE205" s="0"/>
      <c r="AF205" s="0"/>
      <c r="AG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</row>
    <row r="206" s="25" customFormat="true" ht="16.5" hidden="false" customHeight="true" outlineLevel="0" collapsed="false">
      <c r="A206" s="19" t="n">
        <v>248</v>
      </c>
      <c r="B206" s="19" t="n">
        <f aca="false" t="array" ref="B206:B206">RANK(V206,$V$2:$V$607)</f>
        <v>205</v>
      </c>
      <c r="C206" s="20" t="s">
        <v>390</v>
      </c>
      <c r="D206" s="20" t="s">
        <v>391</v>
      </c>
      <c r="E206" s="20" t="s">
        <v>171</v>
      </c>
      <c r="F206" s="19" t="n">
        <v>67.2857858287546</v>
      </c>
      <c r="G206" s="19" t="n">
        <v>22.4285952762515</v>
      </c>
      <c r="H206" s="19" t="n">
        <v>92.2331344891154</v>
      </c>
      <c r="I206" s="19" t="n">
        <v>61.4887563260769</v>
      </c>
      <c r="J206" s="21" t="n">
        <v>105.709841194314</v>
      </c>
      <c r="K206" s="19"/>
      <c r="L206" s="19"/>
      <c r="M206" s="19"/>
      <c r="N206" s="19"/>
      <c r="O206" s="19"/>
      <c r="P206" s="19"/>
      <c r="Q206" s="19"/>
      <c r="R206" s="19"/>
      <c r="S206" s="22"/>
      <c r="T206" s="21" t="n">
        <f aca="false" t="array" ref="T206:T206">SUM(J206:S206)</f>
        <v>105.709841194314</v>
      </c>
      <c r="U206" s="19" t="n">
        <f aca="false" t="array" ref="U206:U206">IF(S206="",0,S206)+IF((COUNT(J206:R206)&lt;6),SUM(J206:R206),(MAX(J206:R206)+LARGE(J206:R206,2)+LARGE(J206:R206,3)+LARGE(J206:R206,4)+LARGE(J206:R206,5)))</f>
        <v>105.709841194314</v>
      </c>
      <c r="V206" s="19" t="n">
        <f aca="false">U206+G206+I206</f>
        <v>189.627192796642</v>
      </c>
      <c r="W206" s="19" t="n">
        <f aca="false" t="array" ref="W206:W206">COUNT(J206:S206)</f>
        <v>1</v>
      </c>
      <c r="X206" s="19"/>
      <c r="Y206" s="19"/>
      <c r="Z206" s="4"/>
      <c r="AA206" s="4"/>
      <c r="AB206" s="0"/>
      <c r="AC206" s="4"/>
      <c r="AD206" s="4"/>
      <c r="AE206" s="0"/>
      <c r="AF206" s="0"/>
      <c r="AG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</row>
    <row r="207" s="25" customFormat="true" ht="16.5" hidden="false" customHeight="true" outlineLevel="0" collapsed="false">
      <c r="A207" s="19" t="n">
        <v>196</v>
      </c>
      <c r="B207" s="19" t="n">
        <f aca="false" t="array" ref="B207:B207">RANK(V207,$V$2:$V$607)</f>
        <v>206</v>
      </c>
      <c r="C207" s="20" t="s">
        <v>392</v>
      </c>
      <c r="D207" s="20" t="s">
        <v>393</v>
      </c>
      <c r="E207" s="20" t="s">
        <v>187</v>
      </c>
      <c r="F207" s="19" t="n">
        <v>120.788363011398</v>
      </c>
      <c r="G207" s="19" t="n">
        <v>40.262787670466</v>
      </c>
      <c r="H207" s="19" t="n">
        <v>67.249611453691</v>
      </c>
      <c r="I207" s="19" t="n">
        <v>44.8330743024607</v>
      </c>
      <c r="J207" s="21" t="n">
        <v>100.501705430549</v>
      </c>
      <c r="K207" s="19"/>
      <c r="L207" s="19"/>
      <c r="M207" s="19"/>
      <c r="N207" s="19"/>
      <c r="O207" s="19"/>
      <c r="P207" s="19"/>
      <c r="Q207" s="19"/>
      <c r="R207" s="19"/>
      <c r="S207" s="22"/>
      <c r="T207" s="21" t="n">
        <f aca="false" t="array" ref="T207:T207">SUM(J207:S207)</f>
        <v>100.501705430549</v>
      </c>
      <c r="U207" s="19" t="n">
        <f aca="false" t="array" ref="U207:U207">IF(S207="",0,S207)+IF((COUNT(J207:R207)&lt;6),SUM(J207:R207),(MAX(J207:R207)+LARGE(J207:R207,2)+LARGE(J207:R207,3)+LARGE(J207:R207,4)+LARGE(J207:R207,5)))</f>
        <v>100.501705430549</v>
      </c>
      <c r="V207" s="19" t="n">
        <f aca="false">U207+G207+I207</f>
        <v>185.597567403476</v>
      </c>
      <c r="W207" s="19" t="n">
        <f aca="false" t="array" ref="W207:W207">COUNT(J207:S207)</f>
        <v>1</v>
      </c>
      <c r="X207" s="19"/>
      <c r="Y207" s="19"/>
      <c r="Z207" s="4"/>
      <c r="AA207" s="19"/>
      <c r="AB207" s="19"/>
      <c r="AC207" s="4"/>
      <c r="AD207" s="4"/>
      <c r="AE207" s="0"/>
      <c r="AF207" s="0"/>
      <c r="AG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</row>
    <row r="208" s="25" customFormat="true" ht="16.5" hidden="false" customHeight="true" outlineLevel="0" collapsed="false">
      <c r="A208" s="19" t="n">
        <v>24</v>
      </c>
      <c r="B208" s="19" t="n">
        <f aca="false" t="array" ref="B208:B208">RANK(V208,$V$2:$V$607)</f>
        <v>207</v>
      </c>
      <c r="C208" s="20" t="s">
        <v>394</v>
      </c>
      <c r="D208" s="20" t="s">
        <v>336</v>
      </c>
      <c r="E208" s="20" t="s">
        <v>81</v>
      </c>
      <c r="F208" s="19" t="n">
        <v>104.4</v>
      </c>
      <c r="G208" s="19" t="n">
        <v>34.8</v>
      </c>
      <c r="H208" s="19" t="n">
        <v>0</v>
      </c>
      <c r="I208" s="19" t="n">
        <v>0</v>
      </c>
      <c r="J208" s="21" t="n">
        <v>150.641336190537</v>
      </c>
      <c r="K208" s="19"/>
      <c r="L208" s="19"/>
      <c r="M208" s="19"/>
      <c r="N208" s="19"/>
      <c r="O208" s="19"/>
      <c r="P208" s="19"/>
      <c r="Q208" s="19"/>
      <c r="R208" s="19"/>
      <c r="S208" s="22"/>
      <c r="T208" s="21" t="n">
        <f aca="false" t="array" ref="T208:T208">SUM(J208:S208)</f>
        <v>150.641336190537</v>
      </c>
      <c r="U208" s="19" t="n">
        <f aca="false" t="array" ref="U208:U208">IF(S208="",0,S208)+IF((COUNT(J208:R208)&lt;6),SUM(J208:R208),(MAX(J208:R208)+LARGE(J208:R208,2)+LARGE(J208:R208,3)+LARGE(J208:R208,4)+LARGE(J208:R208,5)))</f>
        <v>150.641336190537</v>
      </c>
      <c r="V208" s="19" t="n">
        <f aca="false">U208+G208+I208</f>
        <v>185.441336190537</v>
      </c>
      <c r="W208" s="19" t="n">
        <f aca="false" t="array" ref="W208:W208">COUNT(J208:S208)</f>
        <v>1</v>
      </c>
      <c r="X208" s="19"/>
      <c r="Y208" s="19"/>
      <c r="Z208" s="4"/>
      <c r="AA208" s="4"/>
      <c r="AB208" s="0"/>
      <c r="AC208" s="4"/>
      <c r="AD208" s="4"/>
      <c r="AE208" s="0"/>
      <c r="AF208" s="0"/>
      <c r="AG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</row>
    <row r="209" s="25" customFormat="true" ht="16.5" hidden="false" customHeight="true" outlineLevel="0" collapsed="false">
      <c r="A209" s="19" t="n">
        <v>568</v>
      </c>
      <c r="B209" s="19" t="n">
        <f aca="false" t="array" ref="B209:B209">RANK(V209,$V$2:$V$607)</f>
        <v>208</v>
      </c>
      <c r="C209" s="20" t="s">
        <v>395</v>
      </c>
      <c r="D209" s="20" t="s">
        <v>396</v>
      </c>
      <c r="E209" s="20"/>
      <c r="F209" s="19" t="n">
        <v>302.064715622027</v>
      </c>
      <c r="G209" s="19" t="n">
        <v>100.688238540676</v>
      </c>
      <c r="H209" s="19" t="n">
        <v>127.105723400984</v>
      </c>
      <c r="I209" s="19" t="n">
        <v>84.7371489339893</v>
      </c>
      <c r="J209" s="21"/>
      <c r="K209" s="19"/>
      <c r="L209" s="19"/>
      <c r="M209" s="19"/>
      <c r="N209" s="19"/>
      <c r="O209" s="19"/>
      <c r="P209" s="19"/>
      <c r="Q209" s="19"/>
      <c r="R209" s="19"/>
      <c r="S209" s="22"/>
      <c r="T209" s="21" t="n">
        <f aca="false" t="array" ref="T209:T209">SUM(J209:S209)</f>
        <v>0</v>
      </c>
      <c r="U209" s="19" t="n">
        <f aca="false" t="array" ref="U209:U209">IF(S209="",0,S209)+IF((COUNT(J209:R209)&lt;6),SUM(J209:R209),(MAX(J209:R209)+LARGE(J209:R209,2)+LARGE(J209:R209,3)+LARGE(J209:R209,4)+LARGE(J209:R209,5)))</f>
        <v>0</v>
      </c>
      <c r="V209" s="19" t="n">
        <f aca="false">U209+G209+I209</f>
        <v>185.425387474665</v>
      </c>
      <c r="W209" s="19" t="n">
        <f aca="false" t="array" ref="W209:W209">COUNT(J209:S209)</f>
        <v>0</v>
      </c>
      <c r="X209" s="19"/>
      <c r="Y209" s="19"/>
      <c r="Z209" s="4"/>
      <c r="AA209" s="19"/>
      <c r="AB209" s="19"/>
      <c r="AC209" s="4"/>
      <c r="AD209" s="4"/>
      <c r="AE209" s="0"/>
      <c r="AF209" s="0"/>
      <c r="AG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</row>
    <row r="210" s="25" customFormat="true" ht="16.5" hidden="false" customHeight="true" outlineLevel="0" collapsed="false">
      <c r="A210" s="19" t="n">
        <v>458</v>
      </c>
      <c r="B210" s="19" t="n">
        <f aca="false" t="array" ref="B210:B210">RANK(V210,$V$2:$V$607)</f>
        <v>209</v>
      </c>
      <c r="C210" s="20" t="s">
        <v>397</v>
      </c>
      <c r="D210" s="20" t="s">
        <v>398</v>
      </c>
      <c r="E210" s="20"/>
      <c r="F210" s="19" t="n">
        <v>0</v>
      </c>
      <c r="G210" s="19" t="n">
        <v>0</v>
      </c>
      <c r="H210" s="19" t="n">
        <v>277.224139246172</v>
      </c>
      <c r="I210" s="19" t="n">
        <v>184.816092830781</v>
      </c>
      <c r="J210" s="21"/>
      <c r="K210" s="19"/>
      <c r="L210" s="19"/>
      <c r="M210" s="19"/>
      <c r="N210" s="19"/>
      <c r="O210" s="19"/>
      <c r="P210" s="19"/>
      <c r="Q210" s="19"/>
      <c r="R210" s="19"/>
      <c r="S210" s="22"/>
      <c r="T210" s="21" t="n">
        <f aca="false" t="array" ref="T210:T210">SUM(J210:S210)</f>
        <v>0</v>
      </c>
      <c r="U210" s="19" t="n">
        <f aca="false" t="array" ref="U210:U210">IF(S210="",0,S210)+IF((COUNT(J210:R210)&lt;6),SUM(J210:R210),(MAX(J210:R210)+LARGE(J210:R210,2)+LARGE(J210:R210,3)+LARGE(J210:R210,4)+LARGE(J210:R210,5)))</f>
        <v>0</v>
      </c>
      <c r="V210" s="19" t="n">
        <f aca="false">U210+G210+I210</f>
        <v>184.816092830781</v>
      </c>
      <c r="W210" s="19" t="n">
        <f aca="false" t="array" ref="W210:W210">COUNT(J210:S210)</f>
        <v>0</v>
      </c>
      <c r="X210" s="19"/>
      <c r="Y210" s="19"/>
      <c r="Z210" s="4"/>
      <c r="AA210" s="4"/>
      <c r="AB210" s="0"/>
      <c r="AC210" s="4"/>
      <c r="AD210" s="4"/>
      <c r="AE210" s="0"/>
      <c r="AF210" s="0"/>
      <c r="AG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</row>
    <row r="211" s="25" customFormat="true" ht="16.5" hidden="false" customHeight="true" outlineLevel="0" collapsed="false">
      <c r="A211" s="19" t="n">
        <v>466</v>
      </c>
      <c r="B211" s="19" t="n">
        <f aca="false" t="array" ref="B211:B211">RANK(V211,$V$2:$V$607)</f>
        <v>210</v>
      </c>
      <c r="C211" s="20" t="s">
        <v>399</v>
      </c>
      <c r="D211" s="20" t="s">
        <v>400</v>
      </c>
      <c r="E211" s="20"/>
      <c r="F211" s="19" t="n">
        <v>198.466666666667</v>
      </c>
      <c r="G211" s="19" t="n">
        <v>66.1555555555556</v>
      </c>
      <c r="H211" s="19" t="n">
        <v>177.401327997089</v>
      </c>
      <c r="I211" s="19" t="n">
        <v>118.26755199806</v>
      </c>
      <c r="J211" s="21"/>
      <c r="K211" s="19"/>
      <c r="L211" s="19"/>
      <c r="M211" s="19"/>
      <c r="N211" s="19"/>
      <c r="O211" s="19"/>
      <c r="P211" s="19"/>
      <c r="Q211" s="19"/>
      <c r="R211" s="19"/>
      <c r="S211" s="22"/>
      <c r="T211" s="21" t="n">
        <f aca="false" t="array" ref="T211:T211">SUM(J211:S211)</f>
        <v>0</v>
      </c>
      <c r="U211" s="19" t="n">
        <f aca="false" t="array" ref="U211:U211">IF(S211="",0,S211)+IF((COUNT(J211:R211)&lt;6),SUM(J211:R211),(MAX(J211:R211)+LARGE(J211:R211,2)+LARGE(J211:R211,3)+LARGE(J211:R211,4)+LARGE(J211:R211,5)))</f>
        <v>0</v>
      </c>
      <c r="V211" s="19" t="n">
        <f aca="false">U211+G211+I211</f>
        <v>184.423107553615</v>
      </c>
      <c r="W211" s="19" t="n">
        <f aca="false" t="array" ref="W211:W211">COUNT(J211:S211)</f>
        <v>0</v>
      </c>
      <c r="X211" s="19"/>
      <c r="Y211" s="19"/>
      <c r="Z211" s="4"/>
      <c r="AA211" s="4"/>
      <c r="AB211" s="0"/>
      <c r="AC211" s="4"/>
      <c r="AD211" s="4"/>
      <c r="AE211" s="0"/>
      <c r="AF211" s="0"/>
      <c r="AG211" s="0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</row>
    <row r="212" s="25" customFormat="true" ht="16.5" hidden="false" customHeight="true" outlineLevel="0" collapsed="false">
      <c r="A212" s="19" t="n">
        <v>576</v>
      </c>
      <c r="B212" s="19" t="n">
        <f aca="false" t="array" ref="B212:B212">RANK(V212,$V$2:$V$607)</f>
        <v>211</v>
      </c>
      <c r="C212" s="20" t="s">
        <v>401</v>
      </c>
      <c r="D212" s="20" t="s">
        <v>199</v>
      </c>
      <c r="E212" s="20"/>
      <c r="F212" s="19" t="n">
        <v>552.199257113021</v>
      </c>
      <c r="G212" s="19" t="n">
        <v>184.066419037674</v>
      </c>
      <c r="H212" s="19" t="n">
        <v>0</v>
      </c>
      <c r="I212" s="19" t="n">
        <v>0</v>
      </c>
      <c r="J212" s="21"/>
      <c r="K212" s="19"/>
      <c r="L212" s="19"/>
      <c r="M212" s="19"/>
      <c r="N212" s="19"/>
      <c r="O212" s="19"/>
      <c r="P212" s="19"/>
      <c r="Q212" s="19"/>
      <c r="R212" s="19"/>
      <c r="S212" s="22"/>
      <c r="T212" s="21" t="n">
        <f aca="false" t="array" ref="T212:T212">SUM(J212:S212)</f>
        <v>0</v>
      </c>
      <c r="U212" s="19" t="n">
        <f aca="false" t="array" ref="U212:U212">IF(S212="",0,S212)+IF((COUNT(J212:R212)&lt;6),SUM(J212:R212),(MAX(J212:R212)+LARGE(J212:R212,2)+LARGE(J212:R212,3)+LARGE(J212:R212,4)+LARGE(J212:R212,5)))</f>
        <v>0</v>
      </c>
      <c r="V212" s="19" t="n">
        <f aca="false">U212+G212+I212</f>
        <v>184.066419037674</v>
      </c>
      <c r="W212" s="19" t="n">
        <f aca="false" t="array" ref="W212:W212">COUNT(J212:S212)</f>
        <v>0</v>
      </c>
      <c r="X212" s="19"/>
      <c r="Y212" s="19"/>
      <c r="Z212" s="4"/>
      <c r="AA212" s="19"/>
      <c r="AB212" s="19"/>
      <c r="AC212" s="4"/>
      <c r="AD212" s="4"/>
      <c r="AE212" s="0"/>
      <c r="AF212" s="0"/>
      <c r="AG212" s="0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</row>
    <row r="213" s="25" customFormat="true" ht="16.5" hidden="false" customHeight="true" outlineLevel="0" collapsed="false">
      <c r="A213" s="19" t="n">
        <v>180</v>
      </c>
      <c r="B213" s="19" t="n">
        <f aca="false" t="array" ref="B213:B213">RANK(V213,$V$2:$V$607)</f>
        <v>212</v>
      </c>
      <c r="C213" s="20" t="s">
        <v>402</v>
      </c>
      <c r="D213" s="20" t="s">
        <v>403</v>
      </c>
      <c r="E213" s="20" t="s">
        <v>91</v>
      </c>
      <c r="F213" s="19" t="n">
        <v>0</v>
      </c>
      <c r="G213" s="19" t="n">
        <v>0</v>
      </c>
      <c r="H213" s="19" t="n">
        <v>0</v>
      </c>
      <c r="I213" s="19" t="n">
        <v>0</v>
      </c>
      <c r="J213" s="21" t="n">
        <v>183.639393939394</v>
      </c>
      <c r="K213" s="19"/>
      <c r="L213" s="19"/>
      <c r="M213" s="19"/>
      <c r="N213" s="19"/>
      <c r="O213" s="19"/>
      <c r="P213" s="19"/>
      <c r="Q213" s="19"/>
      <c r="R213" s="19"/>
      <c r="S213" s="22"/>
      <c r="T213" s="21" t="n">
        <f aca="false" t="array" ref="T213:T213">SUM(J213:S213)</f>
        <v>183.639393939394</v>
      </c>
      <c r="U213" s="19" t="n">
        <f aca="false" t="array" ref="U213:U213">IF(S213="",0,S213)+IF((COUNT(J213:R213)&lt;6),SUM(J213:R213),(MAX(J213:R213)+LARGE(J213:R213,2)+LARGE(J213:R213,3)+LARGE(J213:R213,4)+LARGE(J213:R213,5)))</f>
        <v>183.639393939394</v>
      </c>
      <c r="V213" s="19" t="n">
        <f aca="false">U213+G213+I213</f>
        <v>183.639393939394</v>
      </c>
      <c r="W213" s="19" t="n">
        <f aca="false" t="array" ref="W213:W213">COUNT(J213:S213)</f>
        <v>1</v>
      </c>
      <c r="X213" s="19"/>
      <c r="Y213" s="19"/>
      <c r="Z213" s="4"/>
      <c r="AA213" s="4"/>
      <c r="AB213" s="0"/>
      <c r="AC213" s="4"/>
      <c r="AD213" s="4"/>
      <c r="AE213" s="0"/>
      <c r="AF213" s="0"/>
      <c r="AG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</row>
    <row r="214" s="25" customFormat="true" ht="16.5" hidden="false" customHeight="true" outlineLevel="0" collapsed="false">
      <c r="A214" s="19" t="n">
        <v>1</v>
      </c>
      <c r="B214" s="19" t="n">
        <f aca="false" t="array" ref="B214:B214">RANK(V214,$V$2:$V$607)</f>
        <v>213</v>
      </c>
      <c r="C214" s="20" t="s">
        <v>228</v>
      </c>
      <c r="D214" s="20" t="s">
        <v>404</v>
      </c>
      <c r="E214" s="20" t="s">
        <v>46</v>
      </c>
      <c r="F214" s="19" t="n">
        <v>234.586888622914</v>
      </c>
      <c r="G214" s="19" t="n">
        <v>78.1956295409714</v>
      </c>
      <c r="H214" s="19" t="n">
        <v>157.322584060525</v>
      </c>
      <c r="I214" s="19" t="n">
        <v>104.881722707016</v>
      </c>
      <c r="J214" s="21" t="n">
        <v>0.158102766798419</v>
      </c>
      <c r="K214" s="19"/>
      <c r="L214" s="19"/>
      <c r="M214" s="19"/>
      <c r="N214" s="19"/>
      <c r="O214" s="19"/>
      <c r="P214" s="19"/>
      <c r="Q214" s="19"/>
      <c r="R214" s="19"/>
      <c r="S214" s="22"/>
      <c r="T214" s="21" t="n">
        <f aca="false" t="array" ref="T214:T214">SUM(J214:S214)</f>
        <v>0.158102766798419</v>
      </c>
      <c r="U214" s="19" t="n">
        <f aca="false" t="array" ref="U214:U214">IF(S214="",0,S214)+IF((COUNT(J214:R214)&lt;6),SUM(J214:R214),(MAX(J214:R214)+LARGE(J214:R214,2)+LARGE(J214:R214,3)+LARGE(J214:R214,4)+LARGE(J214:R214,5)))</f>
        <v>0.158102766798419</v>
      </c>
      <c r="V214" s="19" t="n">
        <f aca="false">U214+G214+I214</f>
        <v>183.235455014786</v>
      </c>
      <c r="W214" s="19" t="n">
        <f aca="false" t="array" ref="W214:W214">COUNT(J214:S214)</f>
        <v>1</v>
      </c>
      <c r="X214" s="19"/>
      <c r="Y214" s="19"/>
      <c r="Z214" s="4"/>
      <c r="AA214" s="19"/>
      <c r="AB214" s="19"/>
      <c r="AC214" s="4"/>
      <c r="AD214" s="4"/>
      <c r="AE214" s="0"/>
      <c r="AF214" s="0"/>
      <c r="AG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</row>
    <row r="215" s="25" customFormat="true" ht="16.5" hidden="false" customHeight="true" outlineLevel="0" collapsed="false">
      <c r="A215" s="19" t="n">
        <v>311</v>
      </c>
      <c r="B215" s="19" t="n">
        <f aca="false" t="array" ref="B215:B215">RANK(V215,$V$2:$V$607)</f>
        <v>214</v>
      </c>
      <c r="C215" s="20" t="s">
        <v>405</v>
      </c>
      <c r="D215" s="20" t="s">
        <v>134</v>
      </c>
      <c r="E215" s="20"/>
      <c r="F215" s="19" t="n">
        <v>0</v>
      </c>
      <c r="G215" s="19" t="n">
        <v>0</v>
      </c>
      <c r="H215" s="19" t="n">
        <v>0</v>
      </c>
      <c r="I215" s="19" t="n">
        <v>0</v>
      </c>
      <c r="J215" s="21"/>
      <c r="K215" s="19"/>
      <c r="L215" s="19" t="n">
        <v>182.538293929178</v>
      </c>
      <c r="M215" s="19"/>
      <c r="N215" s="19"/>
      <c r="O215" s="19"/>
      <c r="P215" s="19"/>
      <c r="Q215" s="19"/>
      <c r="R215" s="19"/>
      <c r="S215" s="22"/>
      <c r="T215" s="21" t="n">
        <f aca="false" t="array" ref="T215:T215">SUM(J215:S215)</f>
        <v>182.538293929178</v>
      </c>
      <c r="U215" s="19" t="n">
        <f aca="false" t="array" ref="U215:U215">IF(S215="",0,S215)+IF((COUNT(J215:R215)&lt;6),SUM(J215:R215),(MAX(J215:R215)+LARGE(J215:R215,2)+LARGE(J215:R215,3)+LARGE(J215:R215,4)+LARGE(J215:R215,5)))</f>
        <v>182.538293929178</v>
      </c>
      <c r="V215" s="19" t="n">
        <f aca="false">U215+G215+I215</f>
        <v>182.538293929178</v>
      </c>
      <c r="W215" s="19" t="n">
        <f aca="false" t="array" ref="W215:W215">COUNT(J215:S215)</f>
        <v>1</v>
      </c>
      <c r="X215" s="19"/>
      <c r="Y215" s="19"/>
      <c r="Z215" s="4"/>
      <c r="AA215" s="4"/>
      <c r="AB215" s="0"/>
      <c r="AC215" s="4"/>
      <c r="AD215" s="4"/>
      <c r="AE215" s="0"/>
      <c r="AF215" s="0"/>
      <c r="AG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</row>
    <row r="216" s="25" customFormat="true" ht="16.5" hidden="false" customHeight="true" outlineLevel="0" collapsed="false">
      <c r="A216" s="19" t="n">
        <v>497</v>
      </c>
      <c r="B216" s="19" t="n">
        <f aca="false" t="array" ref="B216:B216">RANK(V216,$V$2:$V$607)</f>
        <v>215</v>
      </c>
      <c r="C216" s="20" t="s">
        <v>406</v>
      </c>
      <c r="D216" s="20" t="s">
        <v>407</v>
      </c>
      <c r="E216" s="20"/>
      <c r="F216" s="19" t="n">
        <v>219.534634723455</v>
      </c>
      <c r="G216" s="19" t="n">
        <v>73.1782115744849</v>
      </c>
      <c r="H216" s="19" t="n">
        <v>163.063701662073</v>
      </c>
      <c r="I216" s="19" t="n">
        <v>108.709134441382</v>
      </c>
      <c r="J216" s="21"/>
      <c r="K216" s="19"/>
      <c r="L216" s="19"/>
      <c r="M216" s="19"/>
      <c r="N216" s="19"/>
      <c r="O216" s="19"/>
      <c r="P216" s="19"/>
      <c r="Q216" s="19"/>
      <c r="R216" s="19"/>
      <c r="S216" s="22"/>
      <c r="T216" s="21" t="n">
        <f aca="false" t="array" ref="T216:T216">SUM(J216:S216)</f>
        <v>0</v>
      </c>
      <c r="U216" s="19" t="n">
        <f aca="false" t="array" ref="U216:U216">IF(S216="",0,S216)+IF((COUNT(J216:R216)&lt;6),SUM(J216:R216),(MAX(J216:R216)+LARGE(J216:R216,2)+LARGE(J216:R216,3)+LARGE(J216:R216,4)+LARGE(J216:R216,5)))</f>
        <v>0</v>
      </c>
      <c r="V216" s="19" t="n">
        <f aca="false">U216+G216+I216</f>
        <v>181.887346015867</v>
      </c>
      <c r="W216" s="19" t="n">
        <f aca="false" t="array" ref="W216:W216">COUNT(J216:S216)</f>
        <v>0</v>
      </c>
      <c r="X216" s="19"/>
      <c r="Y216" s="19"/>
      <c r="Z216" s="4"/>
      <c r="AA216" s="19"/>
      <c r="AB216" s="19"/>
      <c r="AC216" s="4"/>
      <c r="AD216" s="4"/>
      <c r="AE216" s="0"/>
      <c r="AF216" s="0"/>
      <c r="AG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</row>
    <row r="217" s="25" customFormat="true" ht="16.5" hidden="false" customHeight="true" outlineLevel="0" collapsed="false">
      <c r="A217" s="19" t="n">
        <v>399</v>
      </c>
      <c r="B217" s="19" t="n">
        <f aca="false" t="array" ref="B217:B217">RANK(V217,$V$2:$V$607)</f>
        <v>216</v>
      </c>
      <c r="C217" s="20" t="s">
        <v>408</v>
      </c>
      <c r="D217" s="20" t="s">
        <v>409</v>
      </c>
      <c r="E217" s="20"/>
      <c r="F217" s="19" t="n">
        <v>0</v>
      </c>
      <c r="G217" s="19" t="n">
        <v>0</v>
      </c>
      <c r="H217" s="19" t="n">
        <v>0</v>
      </c>
      <c r="I217" s="19" t="n">
        <v>0</v>
      </c>
      <c r="J217" s="21"/>
      <c r="K217" s="19"/>
      <c r="L217" s="19"/>
      <c r="M217" s="19"/>
      <c r="N217" s="19" t="n">
        <v>180.576946250198</v>
      </c>
      <c r="O217" s="19"/>
      <c r="P217" s="19"/>
      <c r="Q217" s="19"/>
      <c r="R217" s="19"/>
      <c r="S217" s="22"/>
      <c r="T217" s="21" t="n">
        <f aca="false" t="array" ref="T217:T217">SUM(J217:S217)</f>
        <v>180.576946250198</v>
      </c>
      <c r="U217" s="19" t="n">
        <f aca="false" t="array" ref="U217:U217">IF(S217="",0,S217)+IF((COUNT(J217:R217)&lt;6),SUM(J217:R217),(MAX(J217:R217)+LARGE(J217:R217,2)+LARGE(J217:R217,3)+LARGE(J217:R217,4)+LARGE(J217:R217,5)))</f>
        <v>180.576946250198</v>
      </c>
      <c r="V217" s="19" t="n">
        <f aca="false">U217+G217+I217</f>
        <v>180.576946250198</v>
      </c>
      <c r="W217" s="19" t="n">
        <f aca="false" t="array" ref="W217:W217">COUNT(J217:S217)</f>
        <v>1</v>
      </c>
      <c r="X217" s="19"/>
      <c r="Y217" s="19"/>
      <c r="Z217" s="4"/>
      <c r="AA217" s="19"/>
      <c r="AB217" s="19"/>
      <c r="AC217" s="4"/>
      <c r="AD217" s="4"/>
      <c r="AE217" s="0"/>
      <c r="AF217" s="0"/>
      <c r="AG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</row>
    <row r="218" s="25" customFormat="true" ht="16.5" hidden="false" customHeight="true" outlineLevel="0" collapsed="false">
      <c r="A218" s="19" t="n">
        <v>87</v>
      </c>
      <c r="B218" s="19" t="n">
        <f aca="false" t="array" ref="B218:B218">RANK(V218,$V$2:$V$607)</f>
        <v>217</v>
      </c>
      <c r="C218" s="20" t="s">
        <v>410</v>
      </c>
      <c r="D218" s="20" t="s">
        <v>411</v>
      </c>
      <c r="E218" s="20" t="s">
        <v>46</v>
      </c>
      <c r="F218" s="19" t="n">
        <v>0</v>
      </c>
      <c r="G218" s="19" t="n">
        <v>0</v>
      </c>
      <c r="H218" s="19" t="n">
        <v>0</v>
      </c>
      <c r="I218" s="19" t="n">
        <v>0</v>
      </c>
      <c r="J218" s="21" t="n">
        <v>179.340567304721</v>
      </c>
      <c r="K218" s="19"/>
      <c r="L218" s="19"/>
      <c r="M218" s="19"/>
      <c r="N218" s="19"/>
      <c r="O218" s="19"/>
      <c r="P218" s="19"/>
      <c r="Q218" s="19"/>
      <c r="R218" s="19"/>
      <c r="S218" s="22"/>
      <c r="T218" s="21" t="n">
        <f aca="false" t="array" ref="T218:T218">SUM(J218:S218)</f>
        <v>179.340567304721</v>
      </c>
      <c r="U218" s="19" t="n">
        <f aca="false" t="array" ref="U218:U218">IF(S218="",0,S218)+IF((COUNT(J218:R218)&lt;6),SUM(J218:R218),(MAX(J218:R218)+LARGE(J218:R218,2)+LARGE(J218:R218,3)+LARGE(J218:R218,4)+LARGE(J218:R218,5)))</f>
        <v>179.340567304721</v>
      </c>
      <c r="V218" s="19" t="n">
        <f aca="false">U218+G218+I218</f>
        <v>179.340567304721</v>
      </c>
      <c r="W218" s="19" t="n">
        <f aca="false" t="array" ref="W218:W218">COUNT(J218:S218)</f>
        <v>1</v>
      </c>
      <c r="X218" s="19"/>
      <c r="Y218" s="19"/>
      <c r="Z218" s="4"/>
      <c r="AA218" s="19"/>
      <c r="AB218" s="19"/>
      <c r="AC218" s="4"/>
      <c r="AD218" s="4"/>
      <c r="AE218" s="0"/>
      <c r="AF218" s="0"/>
      <c r="AG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</row>
    <row r="219" s="25" customFormat="true" ht="16.5" hidden="false" customHeight="true" outlineLevel="0" collapsed="false">
      <c r="A219" s="19" t="n">
        <v>385</v>
      </c>
      <c r="B219" s="19" t="n">
        <f aca="false" t="array" ref="B219:B219">RANK(V219,$V$2:$V$607)</f>
        <v>218</v>
      </c>
      <c r="C219" s="20" t="s">
        <v>193</v>
      </c>
      <c r="D219" s="20" t="s">
        <v>412</v>
      </c>
      <c r="E219" s="20" t="s">
        <v>91</v>
      </c>
      <c r="F219" s="19" t="n">
        <v>0</v>
      </c>
      <c r="G219" s="19" t="n">
        <v>0</v>
      </c>
      <c r="H219" s="19" t="n">
        <v>67.2084848484848</v>
      </c>
      <c r="I219" s="19" t="n">
        <v>44.8056565656566</v>
      </c>
      <c r="J219" s="21" t="n">
        <v>134.041828769713</v>
      </c>
      <c r="K219" s="19"/>
      <c r="L219" s="19"/>
      <c r="M219" s="19"/>
      <c r="N219" s="19"/>
      <c r="O219" s="19"/>
      <c r="P219" s="19"/>
      <c r="Q219" s="19"/>
      <c r="R219" s="19"/>
      <c r="S219" s="22"/>
      <c r="T219" s="21" t="n">
        <f aca="false" t="array" ref="T219:T219">SUM(J219:S219)</f>
        <v>134.041828769713</v>
      </c>
      <c r="U219" s="19" t="n">
        <f aca="false" t="array" ref="U219:U219">IF(S219="",0,S219)+IF((COUNT(J219:R219)&lt;6),SUM(J219:R219),(MAX(J219:R219)+LARGE(J219:R219,2)+LARGE(J219:R219,3)+LARGE(J219:R219,4)+LARGE(J219:R219,5)))</f>
        <v>134.041828769713</v>
      </c>
      <c r="V219" s="19" t="n">
        <f aca="false">U219+G219+I219</f>
        <v>178.84748533537</v>
      </c>
      <c r="W219" s="19" t="n">
        <f aca="false" t="array" ref="W219:W219">COUNT(J219:S219)</f>
        <v>1</v>
      </c>
      <c r="X219" s="19"/>
      <c r="Y219" s="19"/>
      <c r="Z219" s="4"/>
      <c r="AA219" s="19"/>
      <c r="AB219" s="19"/>
      <c r="AC219" s="4"/>
      <c r="AD219" s="4"/>
      <c r="AE219" s="27"/>
      <c r="AF219" s="0"/>
      <c r="AG219" s="0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</row>
    <row r="220" s="25" customFormat="true" ht="16.5" hidden="false" customHeight="true" outlineLevel="0" collapsed="false">
      <c r="A220" s="19" t="n">
        <v>103</v>
      </c>
      <c r="B220" s="19" t="n">
        <f aca="false" t="array" ref="B220:B220">RANK(V220,$V$2:$V$607)</f>
        <v>219</v>
      </c>
      <c r="C220" s="20" t="s">
        <v>413</v>
      </c>
      <c r="D220" s="20" t="s">
        <v>414</v>
      </c>
      <c r="E220" s="20" t="s">
        <v>46</v>
      </c>
      <c r="F220" s="19" t="n">
        <v>149.397950032442</v>
      </c>
      <c r="G220" s="19" t="n">
        <v>49.7993166774807</v>
      </c>
      <c r="H220" s="19" t="n">
        <v>142.364105369729</v>
      </c>
      <c r="I220" s="19" t="n">
        <v>94.9094035798195</v>
      </c>
      <c r="J220" s="21" t="n">
        <v>33.7813851132686</v>
      </c>
      <c r="K220" s="19"/>
      <c r="L220" s="19"/>
      <c r="M220" s="19"/>
      <c r="N220" s="19"/>
      <c r="O220" s="19"/>
      <c r="P220" s="19"/>
      <c r="Q220" s="19"/>
      <c r="R220" s="19"/>
      <c r="S220" s="22"/>
      <c r="T220" s="21" t="n">
        <f aca="false" t="array" ref="T220:T220">SUM(J220:S220)</f>
        <v>33.7813851132686</v>
      </c>
      <c r="U220" s="19" t="n">
        <f aca="false" t="array" ref="U220:U220">IF(S220="",0,S220)+IF((COUNT(J220:R220)&lt;6),SUM(J220:R220),(MAX(J220:R220)+LARGE(J220:R220,2)+LARGE(J220:R220,3)+LARGE(J220:R220,4)+LARGE(J220:R220,5)))</f>
        <v>33.7813851132686</v>
      </c>
      <c r="V220" s="19" t="n">
        <f aca="false">U220+G220+I220</f>
        <v>178.490105370569</v>
      </c>
      <c r="W220" s="19" t="n">
        <f aca="false" t="array" ref="W220:W220">COUNT(J220:S220)</f>
        <v>1</v>
      </c>
      <c r="X220" s="19"/>
      <c r="Y220" s="19"/>
      <c r="Z220" s="4"/>
      <c r="AA220" s="19"/>
      <c r="AB220" s="19"/>
      <c r="AC220" s="4"/>
      <c r="AD220" s="4"/>
      <c r="AE220" s="0"/>
      <c r="AF220" s="0"/>
      <c r="AG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</row>
    <row r="221" s="25" customFormat="true" ht="16.5" hidden="false" customHeight="true" outlineLevel="0" collapsed="false">
      <c r="A221" s="19" t="n">
        <v>347</v>
      </c>
      <c r="B221" s="19" t="n">
        <f aca="false" t="array" ref="B221:B221">RANK(V221,$V$2:$V$607)</f>
        <v>220</v>
      </c>
      <c r="C221" s="20" t="s">
        <v>301</v>
      </c>
      <c r="D221" s="20" t="s">
        <v>63</v>
      </c>
      <c r="E221" s="20"/>
      <c r="F221" s="19" t="n">
        <v>67.740061932641</v>
      </c>
      <c r="G221" s="19" t="n">
        <v>22.5800206442136</v>
      </c>
      <c r="H221" s="19" t="n">
        <v>233.785445483939</v>
      </c>
      <c r="I221" s="19" t="n">
        <v>155.856963655959</v>
      </c>
      <c r="J221" s="21"/>
      <c r="K221" s="19"/>
      <c r="L221" s="19"/>
      <c r="M221" s="19"/>
      <c r="N221" s="19"/>
      <c r="O221" s="19"/>
      <c r="P221" s="19"/>
      <c r="Q221" s="19"/>
      <c r="R221" s="19"/>
      <c r="S221" s="22"/>
      <c r="T221" s="21" t="n">
        <f aca="false" t="array" ref="T221:T221">SUM(J221:S221)</f>
        <v>0</v>
      </c>
      <c r="U221" s="19" t="n">
        <f aca="false" t="array" ref="U221:U221">IF(S221="",0,S221)+IF((COUNT(J221:R221)&lt;6),SUM(J221:R221),(MAX(J221:R221)+LARGE(J221:R221,2)+LARGE(J221:R221,3)+LARGE(J221:R221,4)+LARGE(J221:R221,5)))</f>
        <v>0</v>
      </c>
      <c r="V221" s="19" t="n">
        <f aca="false">U221+G221+I221</f>
        <v>178.436984300173</v>
      </c>
      <c r="W221" s="19" t="n">
        <f aca="false" t="array" ref="W221:W221">COUNT(J221:S221)</f>
        <v>0</v>
      </c>
      <c r="X221" s="19"/>
      <c r="Y221" s="19"/>
      <c r="Z221" s="4"/>
      <c r="AA221" s="19"/>
      <c r="AB221" s="19"/>
      <c r="AC221" s="4"/>
      <c r="AD221" s="4"/>
      <c r="AE221" s="0"/>
      <c r="AF221" s="0"/>
      <c r="AG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</row>
    <row r="222" s="25" customFormat="true" ht="16.5" hidden="false" customHeight="true" outlineLevel="0" collapsed="false">
      <c r="A222" s="19" t="n">
        <v>223</v>
      </c>
      <c r="B222" s="19" t="n">
        <f aca="false" t="array" ref="B222:B222">RANK(V222,$V$2:$V$607)</f>
        <v>221</v>
      </c>
      <c r="C222" s="20" t="s">
        <v>415</v>
      </c>
      <c r="D222" s="20" t="s">
        <v>416</v>
      </c>
      <c r="E222" s="20"/>
      <c r="F222" s="19" t="n">
        <v>0</v>
      </c>
      <c r="G222" s="19" t="n">
        <v>0</v>
      </c>
      <c r="H222" s="19" t="n">
        <v>266.540960689489</v>
      </c>
      <c r="I222" s="19" t="n">
        <v>177.693973792992</v>
      </c>
      <c r="J222" s="21"/>
      <c r="K222" s="19"/>
      <c r="L222" s="19"/>
      <c r="M222" s="19"/>
      <c r="N222" s="19"/>
      <c r="O222" s="19"/>
      <c r="P222" s="19"/>
      <c r="Q222" s="19"/>
      <c r="R222" s="19"/>
      <c r="S222" s="22"/>
      <c r="T222" s="21" t="n">
        <f aca="false" t="array" ref="T222:T222">SUM(J222:S222)</f>
        <v>0</v>
      </c>
      <c r="U222" s="19" t="n">
        <f aca="false" t="array" ref="U222:U222">IF(S222="",0,S222)+IF((COUNT(J222:R222)&lt;6),SUM(J222:R222),(MAX(J222:R222)+LARGE(J222:R222,2)+LARGE(J222:R222,3)+LARGE(J222:R222,4)+LARGE(J222:R222,5)))</f>
        <v>0</v>
      </c>
      <c r="V222" s="19" t="n">
        <f aca="false">U222+G222+I222</f>
        <v>177.693973792992</v>
      </c>
      <c r="W222" s="19" t="n">
        <f aca="false" t="array" ref="W222:W222">COUNT(J222:S222)</f>
        <v>0</v>
      </c>
      <c r="X222" s="19"/>
      <c r="Y222" s="19"/>
      <c r="Z222" s="4"/>
      <c r="AA222" s="4"/>
      <c r="AB222" s="0"/>
      <c r="AC222" s="4"/>
      <c r="AD222" s="4"/>
      <c r="AE222" s="0"/>
      <c r="AF222" s="0"/>
      <c r="AG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</row>
    <row r="223" s="25" customFormat="true" ht="16.5" hidden="false" customHeight="true" outlineLevel="0" collapsed="false">
      <c r="A223" s="19" t="n">
        <v>112</v>
      </c>
      <c r="B223" s="19" t="n">
        <f aca="false" t="array" ref="B223:B223">RANK(V223,$V$2:$V$607)</f>
        <v>222</v>
      </c>
      <c r="C223" s="20" t="s">
        <v>289</v>
      </c>
      <c r="D223" s="20" t="s">
        <v>73</v>
      </c>
      <c r="E223" s="20" t="s">
        <v>46</v>
      </c>
      <c r="F223" s="19" t="n">
        <v>0</v>
      </c>
      <c r="G223" s="19" t="n">
        <v>0</v>
      </c>
      <c r="H223" s="19" t="n">
        <v>0</v>
      </c>
      <c r="I223" s="19" t="n">
        <v>0</v>
      </c>
      <c r="J223" s="21" t="n">
        <v>172.4117432531</v>
      </c>
      <c r="K223" s="19"/>
      <c r="L223" s="19"/>
      <c r="M223" s="19"/>
      <c r="N223" s="19"/>
      <c r="O223" s="19"/>
      <c r="P223" s="19"/>
      <c r="Q223" s="19"/>
      <c r="R223" s="19"/>
      <c r="S223" s="22"/>
      <c r="T223" s="21" t="n">
        <f aca="false" t="array" ref="T223:T223">SUM(J223:S223)</f>
        <v>172.4117432531</v>
      </c>
      <c r="U223" s="19" t="n">
        <f aca="false" t="array" ref="U223:U223">IF(S223="",0,S223)+IF((COUNT(J223:R223)&lt;6),SUM(J223:R223),(MAX(J223:R223)+LARGE(J223:R223,2)+LARGE(J223:R223,3)+LARGE(J223:R223,4)+LARGE(J223:R223,5)))</f>
        <v>172.4117432531</v>
      </c>
      <c r="V223" s="19" t="n">
        <f aca="false">U223+G223+I223</f>
        <v>172.4117432531</v>
      </c>
      <c r="W223" s="19" t="n">
        <f aca="false" t="array" ref="W223:W223">COUNT(J223:S223)</f>
        <v>1</v>
      </c>
      <c r="X223" s="19"/>
      <c r="Y223" s="19"/>
      <c r="Z223" s="4"/>
      <c r="AA223" s="4"/>
      <c r="AB223" s="0"/>
      <c r="AC223" s="4"/>
      <c r="AD223" s="4"/>
      <c r="AE223" s="0"/>
      <c r="AF223" s="0"/>
      <c r="AG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</row>
    <row r="224" s="25" customFormat="true" ht="16.5" hidden="false" customHeight="true" outlineLevel="0" collapsed="false">
      <c r="A224" s="19" t="n">
        <v>309</v>
      </c>
      <c r="B224" s="19" t="n">
        <f aca="false" t="array" ref="B224:B224">RANK(V224,$V$2:$V$607)</f>
        <v>223</v>
      </c>
      <c r="C224" s="20" t="s">
        <v>417</v>
      </c>
      <c r="D224" s="20" t="s">
        <v>118</v>
      </c>
      <c r="E224" s="20"/>
      <c r="F224" s="19" t="n">
        <v>0</v>
      </c>
      <c r="G224" s="19" t="n">
        <v>0</v>
      </c>
      <c r="H224" s="19" t="n">
        <v>0</v>
      </c>
      <c r="I224" s="19" t="n">
        <v>0</v>
      </c>
      <c r="J224" s="21"/>
      <c r="K224" s="19"/>
      <c r="L224" s="19" t="n">
        <v>172.330476190476</v>
      </c>
      <c r="M224" s="19"/>
      <c r="N224" s="19"/>
      <c r="O224" s="19"/>
      <c r="P224" s="19"/>
      <c r="Q224" s="19"/>
      <c r="R224" s="19"/>
      <c r="S224" s="22"/>
      <c r="T224" s="21" t="n">
        <f aca="false" t="array" ref="T224:T224">SUM(J224:S224)</f>
        <v>172.330476190476</v>
      </c>
      <c r="U224" s="19" t="n">
        <f aca="false" t="array" ref="U224:U224">IF(S224="",0,S224)+IF((COUNT(J224:R224)&lt;6),SUM(J224:R224),(MAX(J224:R224)+LARGE(J224:R224,2)+LARGE(J224:R224,3)+LARGE(J224:R224,4)+LARGE(J224:R224,5)))</f>
        <v>172.330476190476</v>
      </c>
      <c r="V224" s="19" t="n">
        <f aca="false">U224+G224+I224</f>
        <v>172.330476190476</v>
      </c>
      <c r="W224" s="19" t="n">
        <f aca="false" t="array" ref="W224:W224">COUNT(J224:S224)</f>
        <v>1</v>
      </c>
      <c r="X224" s="19"/>
      <c r="Y224" s="19"/>
      <c r="Z224" s="4"/>
      <c r="AA224" s="19"/>
      <c r="AB224" s="19"/>
      <c r="AC224" s="4"/>
      <c r="AD224" s="4"/>
      <c r="AE224" s="0"/>
      <c r="AF224" s="0"/>
      <c r="AG224" s="0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</row>
    <row r="225" s="25" customFormat="true" ht="16.5" hidden="false" customHeight="true" outlineLevel="0" collapsed="false">
      <c r="A225" s="19" t="n">
        <v>130</v>
      </c>
      <c r="B225" s="19" t="n">
        <f aca="false" t="array" ref="B225:B225">RANK(V225,$V$2:$V$607)</f>
        <v>224</v>
      </c>
      <c r="C225" s="20" t="s">
        <v>418</v>
      </c>
      <c r="D225" s="20" t="s">
        <v>419</v>
      </c>
      <c r="E225" s="20" t="s">
        <v>46</v>
      </c>
      <c r="F225" s="19" t="n">
        <v>0</v>
      </c>
      <c r="G225" s="19" t="n">
        <v>0</v>
      </c>
      <c r="H225" s="19" t="n">
        <v>67.1775706238006</v>
      </c>
      <c r="I225" s="19" t="n">
        <v>44.7850470825337</v>
      </c>
      <c r="J225" s="21" t="n">
        <v>125.737266855372</v>
      </c>
      <c r="K225" s="19"/>
      <c r="L225" s="19"/>
      <c r="M225" s="19"/>
      <c r="N225" s="19"/>
      <c r="O225" s="19"/>
      <c r="P225" s="19"/>
      <c r="Q225" s="19"/>
      <c r="R225" s="19"/>
      <c r="S225" s="22"/>
      <c r="T225" s="21" t="n">
        <f aca="false" t="array" ref="T225:T225">SUM(J225:S225)</f>
        <v>125.737266855372</v>
      </c>
      <c r="U225" s="19" t="n">
        <f aca="false" t="array" ref="U225:U225">IF(S225="",0,S225)+IF((COUNT(J225:R225)&lt;6),SUM(J225:R225),(MAX(J225:R225)+LARGE(J225:R225,2)+LARGE(J225:R225,3)+LARGE(J225:R225,4)+LARGE(J225:R225,5)))</f>
        <v>125.737266855372</v>
      </c>
      <c r="V225" s="19" t="n">
        <f aca="false">U225+G225+I225</f>
        <v>170.522313937906</v>
      </c>
      <c r="W225" s="19" t="n">
        <f aca="false" t="array" ref="W225:W225">COUNT(J225:S225)</f>
        <v>1</v>
      </c>
      <c r="X225" s="19"/>
      <c r="Y225" s="19"/>
      <c r="Z225" s="4"/>
      <c r="AA225" s="4"/>
      <c r="AB225" s="0"/>
      <c r="AC225" s="4"/>
      <c r="AD225" s="4"/>
      <c r="AE225" s="0"/>
      <c r="AF225" s="0"/>
      <c r="AG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</row>
    <row r="226" s="25" customFormat="true" ht="16.5" hidden="false" customHeight="true" outlineLevel="0" collapsed="false">
      <c r="A226" s="19" t="n">
        <v>3</v>
      </c>
      <c r="B226" s="19" t="n">
        <f aca="false" t="array" ref="B226:B226">RANK(V226,$V$2:$V$607)</f>
        <v>225</v>
      </c>
      <c r="C226" s="20" t="s">
        <v>420</v>
      </c>
      <c r="D226" s="20" t="s">
        <v>421</v>
      </c>
      <c r="E226" s="20"/>
      <c r="F226" s="19" t="n">
        <v>75.6321869578528</v>
      </c>
      <c r="G226" s="19" t="n">
        <v>25.2107289859509</v>
      </c>
      <c r="H226" s="19" t="n">
        <v>217.082639264932</v>
      </c>
      <c r="I226" s="19" t="n">
        <v>144.721759509955</v>
      </c>
      <c r="J226" s="21"/>
      <c r="K226" s="19"/>
      <c r="L226" s="19"/>
      <c r="M226" s="19"/>
      <c r="N226" s="19"/>
      <c r="O226" s="19"/>
      <c r="P226" s="19"/>
      <c r="Q226" s="19"/>
      <c r="R226" s="19"/>
      <c r="S226" s="22"/>
      <c r="T226" s="21" t="n">
        <f aca="false" t="array" ref="T226:T226">SUM(J226:S226)</f>
        <v>0</v>
      </c>
      <c r="U226" s="19" t="n">
        <f aca="false" t="array" ref="U226:U226">IF(S226="",0,S226)+IF((COUNT(J226:R226)&lt;6),SUM(J226:R226),(MAX(J226:R226)+LARGE(J226:R226,2)+LARGE(J226:R226,3)+LARGE(J226:R226,4)+LARGE(J226:R226,5)))</f>
        <v>0</v>
      </c>
      <c r="V226" s="19" t="n">
        <f aca="false">U226+G226+I226</f>
        <v>169.932488495906</v>
      </c>
      <c r="W226" s="19" t="n">
        <f aca="false" t="array" ref="W226:W226">COUNT(J226:S226)</f>
        <v>0</v>
      </c>
      <c r="X226" s="19"/>
      <c r="Y226" s="19"/>
      <c r="Z226" s="4"/>
      <c r="AA226" s="19"/>
      <c r="AB226" s="19"/>
      <c r="AC226" s="4"/>
      <c r="AD226" s="4"/>
      <c r="AE226" s="0"/>
      <c r="AF226" s="0"/>
      <c r="AG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</row>
    <row r="227" s="25" customFormat="true" ht="16.5" hidden="false" customHeight="true" outlineLevel="0" collapsed="false">
      <c r="A227" s="19" t="n">
        <v>550</v>
      </c>
      <c r="B227" s="19" t="n">
        <f aca="false" t="array" ref="B227:B227">RANK(V227,$V$2:$V$607)</f>
        <v>226</v>
      </c>
      <c r="C227" s="20" t="s">
        <v>399</v>
      </c>
      <c r="D227" s="20" t="s">
        <v>422</v>
      </c>
      <c r="E227" s="20"/>
      <c r="F227" s="19" t="n">
        <v>67.2227313566936</v>
      </c>
      <c r="G227" s="19" t="n">
        <v>22.4075771188979</v>
      </c>
      <c r="H227" s="19" t="n">
        <v>214.185858585859</v>
      </c>
      <c r="I227" s="19" t="n">
        <v>142.790572390572</v>
      </c>
      <c r="J227" s="21"/>
      <c r="K227" s="19"/>
      <c r="L227" s="19"/>
      <c r="M227" s="19"/>
      <c r="N227" s="19"/>
      <c r="O227" s="19"/>
      <c r="P227" s="19"/>
      <c r="Q227" s="19"/>
      <c r="R227" s="19"/>
      <c r="S227" s="22"/>
      <c r="T227" s="21" t="n">
        <f aca="false" t="array" ref="T227:T227">SUM(J227:S227)</f>
        <v>0</v>
      </c>
      <c r="U227" s="19" t="n">
        <f aca="false" t="array" ref="U227:U227">IF(S227="",0,S227)+IF((COUNT(J227:R227)&lt;6),SUM(J227:R227),(MAX(J227:R227)+LARGE(J227:R227,2)+LARGE(J227:R227,3)+LARGE(J227:R227,4)+LARGE(J227:R227,5)))</f>
        <v>0</v>
      </c>
      <c r="V227" s="19" t="n">
        <f aca="false">U227+G227+I227</f>
        <v>165.19814950947</v>
      </c>
      <c r="W227" s="19" t="n">
        <f aca="false" t="array" ref="W227:W227">COUNT(J227:S227)</f>
        <v>0</v>
      </c>
      <c r="X227" s="19"/>
      <c r="Y227" s="19"/>
      <c r="Z227" s="4"/>
      <c r="AA227" s="19"/>
      <c r="AB227" s="19"/>
      <c r="AC227" s="4"/>
      <c r="AD227" s="4"/>
      <c r="AE227" s="0"/>
      <c r="AF227" s="0"/>
      <c r="AG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</row>
    <row r="228" s="25" customFormat="true" ht="16.5" hidden="false" customHeight="true" outlineLevel="0" collapsed="false">
      <c r="A228" s="19" t="n">
        <v>468</v>
      </c>
      <c r="B228" s="19" t="n">
        <f aca="false" t="array" ref="B228:B228">RANK(V228,$V$2:$V$607)</f>
        <v>227</v>
      </c>
      <c r="C228" s="20" t="s">
        <v>127</v>
      </c>
      <c r="D228" s="20" t="s">
        <v>423</v>
      </c>
      <c r="E228" s="20"/>
      <c r="F228" s="19" t="n">
        <v>494.494815195652</v>
      </c>
      <c r="G228" s="19" t="n">
        <v>164.831605065217</v>
      </c>
      <c r="H228" s="19" t="n">
        <v>0</v>
      </c>
      <c r="I228" s="19" t="n">
        <v>0</v>
      </c>
      <c r="J228" s="21"/>
      <c r="K228" s="19"/>
      <c r="L228" s="19"/>
      <c r="M228" s="19"/>
      <c r="N228" s="19"/>
      <c r="O228" s="19"/>
      <c r="P228" s="19"/>
      <c r="Q228" s="19"/>
      <c r="R228" s="19"/>
      <c r="S228" s="22"/>
      <c r="T228" s="21" t="n">
        <f aca="false" t="array" ref="T228:T228">SUM(J228:S228)</f>
        <v>0</v>
      </c>
      <c r="U228" s="19" t="n">
        <f aca="false" t="array" ref="U228:U228">IF(S228="",0,S228)+IF((COUNT(J228:R228)&lt;6),SUM(J228:R228),(MAX(J228:R228)+LARGE(J228:R228,2)+LARGE(J228:R228,3)+LARGE(J228:R228,4)+LARGE(J228:R228,5)))</f>
        <v>0</v>
      </c>
      <c r="V228" s="19" t="n">
        <f aca="false">U228+G228+I228</f>
        <v>164.831605065217</v>
      </c>
      <c r="W228" s="19" t="n">
        <f aca="false" t="array" ref="W228:W228">COUNT(J228:S228)</f>
        <v>0</v>
      </c>
      <c r="X228" s="19"/>
      <c r="Y228" s="19"/>
      <c r="Z228" s="4"/>
      <c r="AA228" s="19"/>
      <c r="AB228" s="19"/>
      <c r="AC228" s="4"/>
      <c r="AD228" s="4"/>
      <c r="AE228" s="0"/>
      <c r="AF228" s="0"/>
      <c r="AG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</row>
    <row r="229" s="25" customFormat="true" ht="16.5" hidden="false" customHeight="true" outlineLevel="0" collapsed="false">
      <c r="A229" s="19" t="n">
        <v>143</v>
      </c>
      <c r="B229" s="19" t="n">
        <f aca="false" t="array" ref="B229:B229">RANK(V229,$V$2:$V$607)</f>
        <v>228</v>
      </c>
      <c r="C229" s="20" t="s">
        <v>424</v>
      </c>
      <c r="D229" s="20" t="s">
        <v>139</v>
      </c>
      <c r="E229" s="20" t="s">
        <v>425</v>
      </c>
      <c r="F229" s="19" t="n">
        <v>0</v>
      </c>
      <c r="G229" s="19" t="n">
        <v>0</v>
      </c>
      <c r="H229" s="19" t="n">
        <v>58.6957415565345</v>
      </c>
      <c r="I229" s="19" t="n">
        <v>39.130494371023</v>
      </c>
      <c r="J229" s="21" t="n">
        <v>125.428346456693</v>
      </c>
      <c r="K229" s="19"/>
      <c r="L229" s="19"/>
      <c r="M229" s="19"/>
      <c r="N229" s="19"/>
      <c r="O229" s="19"/>
      <c r="P229" s="19"/>
      <c r="Q229" s="19"/>
      <c r="R229" s="19"/>
      <c r="S229" s="22"/>
      <c r="T229" s="21" t="n">
        <f aca="false" t="array" ref="T229:T229">SUM(J229:S229)</f>
        <v>125.428346456693</v>
      </c>
      <c r="U229" s="19" t="n">
        <f aca="false" t="array" ref="U229:U229">IF(S229="",0,S229)+IF((COUNT(J229:R229)&lt;6),SUM(J229:R229),(MAX(J229:R229)+LARGE(J229:R229,2)+LARGE(J229:R229,3)+LARGE(J229:R229,4)+LARGE(J229:R229,5)))</f>
        <v>125.428346456693</v>
      </c>
      <c r="V229" s="19" t="n">
        <f aca="false">U229+G229+I229</f>
        <v>164.558840827716</v>
      </c>
      <c r="W229" s="19" t="n">
        <f aca="false" t="array" ref="W229:W229">COUNT(J229:S229)</f>
        <v>1</v>
      </c>
      <c r="X229" s="19"/>
      <c r="Y229" s="19"/>
      <c r="Z229" s="4"/>
      <c r="AA229" s="19"/>
      <c r="AB229" s="19"/>
      <c r="AC229" s="4"/>
      <c r="AD229" s="4"/>
      <c r="AE229" s="0"/>
      <c r="AF229" s="0"/>
      <c r="AG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</row>
    <row r="230" s="25" customFormat="true" ht="16.5" hidden="false" customHeight="true" outlineLevel="0" collapsed="false">
      <c r="A230" s="19" t="n">
        <v>7</v>
      </c>
      <c r="B230" s="19" t="n">
        <f aca="false" t="array" ref="B230:B230">RANK(V230,$V$2:$V$607)</f>
        <v>229</v>
      </c>
      <c r="C230" s="20" t="s">
        <v>426</v>
      </c>
      <c r="D230" s="20" t="s">
        <v>423</v>
      </c>
      <c r="E230" s="20"/>
      <c r="F230" s="19" t="n">
        <v>0</v>
      </c>
      <c r="G230" s="19" t="n">
        <v>0</v>
      </c>
      <c r="H230" s="19" t="n">
        <v>244.812948717949</v>
      </c>
      <c r="I230" s="19" t="n">
        <v>163.208632478632</v>
      </c>
      <c r="J230" s="21"/>
      <c r="K230" s="19"/>
      <c r="L230" s="19"/>
      <c r="M230" s="19"/>
      <c r="N230" s="19"/>
      <c r="O230" s="19"/>
      <c r="P230" s="19"/>
      <c r="Q230" s="19"/>
      <c r="R230" s="19"/>
      <c r="S230" s="22"/>
      <c r="T230" s="21" t="n">
        <f aca="false" t="array" ref="T230:T230">SUM(J230:S230)</f>
        <v>0</v>
      </c>
      <c r="U230" s="19" t="n">
        <f aca="false" t="array" ref="U230:U230">IF(S230="",0,S230)+IF((COUNT(J230:R230)&lt;6),SUM(J230:R230),(MAX(J230:R230)+LARGE(J230:R230,2)+LARGE(J230:R230,3)+LARGE(J230:R230,4)+LARGE(J230:R230,5)))</f>
        <v>0</v>
      </c>
      <c r="V230" s="19" t="n">
        <f aca="false">U230+G230+I230</f>
        <v>163.208632478632</v>
      </c>
      <c r="W230" s="19" t="n">
        <f aca="false" t="array" ref="W230:W230">COUNT(J230:S230)</f>
        <v>0</v>
      </c>
      <c r="X230" s="19"/>
      <c r="Y230" s="19"/>
      <c r="Z230" s="4"/>
      <c r="AA230" s="4"/>
      <c r="AB230" s="0"/>
      <c r="AC230" s="4"/>
      <c r="AD230" s="4"/>
      <c r="AE230" s="0"/>
      <c r="AF230" s="0"/>
      <c r="AG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</row>
    <row r="231" s="25" customFormat="true" ht="16.5" hidden="false" customHeight="true" outlineLevel="0" collapsed="false">
      <c r="A231" s="19" t="n">
        <v>519</v>
      </c>
      <c r="B231" s="19" t="n">
        <f aca="false" t="array" ref="B231:B231">RANK(V231,$V$2:$V$607)</f>
        <v>230</v>
      </c>
      <c r="C231" s="20" t="s">
        <v>427</v>
      </c>
      <c r="D231" s="20" t="s">
        <v>39</v>
      </c>
      <c r="E231" s="20"/>
      <c r="F231" s="19" t="n">
        <v>111.344210046593</v>
      </c>
      <c r="G231" s="19" t="n">
        <v>37.1147366821977</v>
      </c>
      <c r="H231" s="19" t="n">
        <v>189.065233040411</v>
      </c>
      <c r="I231" s="19" t="n">
        <v>126.043488693607</v>
      </c>
      <c r="J231" s="21"/>
      <c r="K231" s="19"/>
      <c r="L231" s="19"/>
      <c r="M231" s="19"/>
      <c r="N231" s="19"/>
      <c r="O231" s="19"/>
      <c r="P231" s="19"/>
      <c r="Q231" s="19"/>
      <c r="R231" s="19"/>
      <c r="S231" s="22"/>
      <c r="T231" s="21" t="n">
        <f aca="false" t="array" ref="T231:T231">SUM(J231:S231)</f>
        <v>0</v>
      </c>
      <c r="U231" s="19" t="n">
        <f aca="false" t="array" ref="U231:U231">IF(S231="",0,S231)+IF((COUNT(J231:R231)&lt;6),SUM(J231:R231),(MAX(J231:R231)+LARGE(J231:R231,2)+LARGE(J231:R231,3)+LARGE(J231:R231,4)+LARGE(J231:R231,5)))</f>
        <v>0</v>
      </c>
      <c r="V231" s="19" t="n">
        <f aca="false">U231+G231+I231</f>
        <v>163.158225375805</v>
      </c>
      <c r="W231" s="19" t="n">
        <f aca="false" t="array" ref="W231:W231">COUNT(J231:S231)</f>
        <v>0</v>
      </c>
      <c r="X231" s="19"/>
      <c r="Y231" s="19"/>
      <c r="Z231" s="4"/>
      <c r="AA231" s="19"/>
      <c r="AB231" s="19"/>
      <c r="AC231" s="4"/>
      <c r="AD231" s="4"/>
      <c r="AE231" s="0"/>
      <c r="AF231" s="0"/>
      <c r="AG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</row>
    <row r="232" s="25" customFormat="true" ht="16.5" hidden="false" customHeight="true" outlineLevel="0" collapsed="false">
      <c r="A232" s="19" t="n">
        <v>231</v>
      </c>
      <c r="B232" s="19" t="n">
        <f aca="false" t="array" ref="B232:B232">RANK(V232,$V$2:$V$607)</f>
        <v>231</v>
      </c>
      <c r="C232" s="20" t="s">
        <v>428</v>
      </c>
      <c r="D232" s="20" t="s">
        <v>429</v>
      </c>
      <c r="E232" s="20"/>
      <c r="F232" s="19" t="n">
        <v>478.405496867463</v>
      </c>
      <c r="G232" s="19" t="n">
        <v>159.468498955821</v>
      </c>
      <c r="H232" s="19" t="n">
        <v>0</v>
      </c>
      <c r="I232" s="19" t="n">
        <v>0</v>
      </c>
      <c r="J232" s="21"/>
      <c r="K232" s="19"/>
      <c r="L232" s="19"/>
      <c r="M232" s="19"/>
      <c r="N232" s="19"/>
      <c r="O232" s="19"/>
      <c r="P232" s="19"/>
      <c r="Q232" s="19"/>
      <c r="R232" s="19"/>
      <c r="S232" s="22"/>
      <c r="T232" s="21" t="n">
        <f aca="false" t="array" ref="T232:T232">SUM(J232:S232)</f>
        <v>0</v>
      </c>
      <c r="U232" s="19" t="n">
        <f aca="false" t="array" ref="U232:U232">IF(S232="",0,S232)+IF((COUNT(J232:R232)&lt;6),SUM(J232:R232),(MAX(J232:R232)+LARGE(J232:R232,2)+LARGE(J232:R232,3)+LARGE(J232:R232,4)+LARGE(J232:R232,5)))</f>
        <v>0</v>
      </c>
      <c r="V232" s="19" t="n">
        <f aca="false">U232+G232+I232</f>
        <v>159.468498955821</v>
      </c>
      <c r="W232" s="19" t="n">
        <f aca="false" t="array" ref="W232:W232">COUNT(J232:S232)</f>
        <v>0</v>
      </c>
      <c r="X232" s="19"/>
      <c r="Y232" s="19"/>
      <c r="Z232" s="4"/>
      <c r="AA232" s="19"/>
      <c r="AB232" s="19"/>
      <c r="AC232" s="4"/>
      <c r="AD232" s="4"/>
      <c r="AE232" s="0"/>
      <c r="AF232" s="0"/>
      <c r="AG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</row>
    <row r="233" s="25" customFormat="true" ht="16.5" hidden="false" customHeight="true" outlineLevel="0" collapsed="false">
      <c r="A233" s="19" t="n">
        <v>574</v>
      </c>
      <c r="B233" s="19" t="n">
        <f aca="false" t="array" ref="B233:B233">RANK(V233,$V$2:$V$607)</f>
        <v>232</v>
      </c>
      <c r="C233" s="20" t="s">
        <v>430</v>
      </c>
      <c r="D233" s="20" t="s">
        <v>431</v>
      </c>
      <c r="E233" s="20"/>
      <c r="F233" s="19" t="n">
        <v>262.610303335337</v>
      </c>
      <c r="G233" s="19" t="n">
        <v>87.5367677784456</v>
      </c>
      <c r="H233" s="19" t="n">
        <v>107.293754296157</v>
      </c>
      <c r="I233" s="19" t="n">
        <v>71.5291695307714</v>
      </c>
      <c r="J233" s="21"/>
      <c r="K233" s="19"/>
      <c r="L233" s="19"/>
      <c r="M233" s="19"/>
      <c r="N233" s="19"/>
      <c r="O233" s="19"/>
      <c r="P233" s="19"/>
      <c r="Q233" s="19"/>
      <c r="R233" s="19"/>
      <c r="S233" s="22"/>
      <c r="T233" s="21" t="n">
        <f aca="false" t="array" ref="T233:T233">SUM(J233:S233)</f>
        <v>0</v>
      </c>
      <c r="U233" s="19" t="n">
        <f aca="false" t="array" ref="U233:U233">IF(S233="",0,S233)+IF((COUNT(J233:R233)&lt;6),SUM(J233:R233),(MAX(J233:R233)+LARGE(J233:R233,2)+LARGE(J233:R233,3)+LARGE(J233:R233,4)+LARGE(J233:R233,5)))</f>
        <v>0</v>
      </c>
      <c r="V233" s="19" t="n">
        <f aca="false">U233+G233+I233</f>
        <v>159.065937309217</v>
      </c>
      <c r="W233" s="19" t="n">
        <f aca="false" t="array" ref="W233:W233">COUNT(J233:S233)</f>
        <v>0</v>
      </c>
      <c r="X233" s="19"/>
      <c r="Y233" s="19"/>
      <c r="Z233" s="4"/>
      <c r="AA233" s="19"/>
      <c r="AB233" s="19"/>
      <c r="AC233" s="4"/>
      <c r="AD233" s="4"/>
      <c r="AE233" s="0"/>
      <c r="AF233" s="0"/>
      <c r="AG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</row>
    <row r="234" s="25" customFormat="true" ht="16.5" hidden="false" customHeight="true" outlineLevel="0" collapsed="false">
      <c r="A234" s="19" t="n">
        <v>277</v>
      </c>
      <c r="B234" s="19" t="n">
        <f aca="false" t="array" ref="B234:B234">RANK(V234,$V$2:$V$607)</f>
        <v>233</v>
      </c>
      <c r="C234" s="20" t="s">
        <v>432</v>
      </c>
      <c r="D234" s="20" t="s">
        <v>60</v>
      </c>
      <c r="E234" s="20" t="s">
        <v>81</v>
      </c>
      <c r="F234" s="19" t="n">
        <v>80.541741049252</v>
      </c>
      <c r="G234" s="19" t="n">
        <v>26.8472470164173</v>
      </c>
      <c r="H234" s="19" t="n">
        <v>33.9535325201524</v>
      </c>
      <c r="I234" s="19" t="n">
        <v>22.6356883467683</v>
      </c>
      <c r="J234" s="21" t="n">
        <v>108.888403060323</v>
      </c>
      <c r="K234" s="19"/>
      <c r="L234" s="19"/>
      <c r="M234" s="19"/>
      <c r="N234" s="19"/>
      <c r="O234" s="19"/>
      <c r="P234" s="19"/>
      <c r="Q234" s="19"/>
      <c r="R234" s="19"/>
      <c r="S234" s="22"/>
      <c r="T234" s="21" t="n">
        <f aca="false" t="array" ref="T234:T234">SUM(J234:S234)</f>
        <v>108.888403060323</v>
      </c>
      <c r="U234" s="19" t="n">
        <f aca="false" t="array" ref="U234:U234">IF(S234="",0,S234)+IF((COUNT(J234:R234)&lt;6),SUM(J234:R234),(MAX(J234:R234)+LARGE(J234:R234,2)+LARGE(J234:R234,3)+LARGE(J234:R234,4)+LARGE(J234:R234,5)))</f>
        <v>108.888403060323</v>
      </c>
      <c r="V234" s="19" t="n">
        <f aca="false">U234+G234+I234</f>
        <v>158.371338423508</v>
      </c>
      <c r="W234" s="19" t="n">
        <f aca="false" t="array" ref="W234:W234">COUNT(J234:S234)</f>
        <v>1</v>
      </c>
      <c r="X234" s="19"/>
      <c r="Y234" s="19"/>
      <c r="Z234" s="4"/>
      <c r="AA234" s="19"/>
      <c r="AB234" s="19"/>
      <c r="AC234" s="4"/>
      <c r="AD234" s="4"/>
      <c r="AE234" s="0"/>
      <c r="AF234" s="0"/>
      <c r="AG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</row>
    <row r="235" s="25" customFormat="true" ht="16.5" hidden="false" customHeight="true" outlineLevel="0" collapsed="false">
      <c r="A235" s="19" t="n">
        <v>8</v>
      </c>
      <c r="B235" s="19" t="n">
        <f aca="false" t="array" ref="B235:B235">RANK(V235,$V$2:$V$607)</f>
        <v>234</v>
      </c>
      <c r="C235" s="20" t="s">
        <v>433</v>
      </c>
      <c r="D235" s="20" t="s">
        <v>434</v>
      </c>
      <c r="E235" s="20"/>
      <c r="F235" s="19" t="n">
        <v>0</v>
      </c>
      <c r="G235" s="19" t="n">
        <v>0</v>
      </c>
      <c r="H235" s="19" t="n">
        <v>236.738810667164</v>
      </c>
      <c r="I235" s="19" t="n">
        <v>157.825873778109</v>
      </c>
      <c r="J235" s="21"/>
      <c r="K235" s="19"/>
      <c r="L235" s="19"/>
      <c r="M235" s="19"/>
      <c r="N235" s="19"/>
      <c r="O235" s="19"/>
      <c r="P235" s="19"/>
      <c r="Q235" s="19"/>
      <c r="R235" s="19"/>
      <c r="S235" s="22"/>
      <c r="T235" s="21" t="n">
        <f aca="false" t="array" ref="T235:T235">SUM(J235:S235)</f>
        <v>0</v>
      </c>
      <c r="U235" s="19" t="n">
        <f aca="false" t="array" ref="U235:U235">IF(S235="",0,S235)+IF((COUNT(J235:R235)&lt;6),SUM(J235:R235),(MAX(J235:R235)+LARGE(J235:R235,2)+LARGE(J235:R235,3)+LARGE(J235:R235,4)+LARGE(J235:R235,5)))</f>
        <v>0</v>
      </c>
      <c r="V235" s="19" t="n">
        <f aca="false">U235+G235+I235</f>
        <v>157.825873778109</v>
      </c>
      <c r="W235" s="19" t="n">
        <f aca="false" t="array" ref="W235:W235">COUNT(J235:S235)</f>
        <v>0</v>
      </c>
      <c r="X235" s="19"/>
      <c r="Y235" s="19"/>
      <c r="Z235" s="4"/>
      <c r="AA235" s="19"/>
      <c r="AB235" s="19"/>
      <c r="AC235" s="4"/>
      <c r="AD235" s="4"/>
      <c r="AE235" s="0"/>
      <c r="AF235" s="0"/>
      <c r="AG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</row>
    <row r="236" s="25" customFormat="true" ht="16.5" hidden="false" customHeight="true" outlineLevel="0" collapsed="false">
      <c r="A236" s="19" t="n">
        <v>40</v>
      </c>
      <c r="B236" s="19" t="n">
        <f aca="false" t="array" ref="B236:B236">RANK(V236,$V$2:$V$607)</f>
        <v>235</v>
      </c>
      <c r="C236" s="20" t="s">
        <v>435</v>
      </c>
      <c r="D236" s="20" t="s">
        <v>436</v>
      </c>
      <c r="E236" s="20"/>
      <c r="F236" s="19" t="n">
        <v>144.125466371048</v>
      </c>
      <c r="G236" s="19" t="n">
        <v>48.0418221236827</v>
      </c>
      <c r="H236" s="19" t="n">
        <v>164.655411255411</v>
      </c>
      <c r="I236" s="19" t="n">
        <v>109.770274170274</v>
      </c>
      <c r="J236" s="21"/>
      <c r="K236" s="19"/>
      <c r="L236" s="19"/>
      <c r="M236" s="19"/>
      <c r="N236" s="19"/>
      <c r="O236" s="19"/>
      <c r="P236" s="19"/>
      <c r="Q236" s="19"/>
      <c r="R236" s="19"/>
      <c r="S236" s="22"/>
      <c r="T236" s="21" t="n">
        <f aca="false" t="array" ref="T236:T236">SUM(J236:S236)</f>
        <v>0</v>
      </c>
      <c r="U236" s="19" t="n">
        <f aca="false" t="array" ref="U236:U236">IF(S236="",0,S236)+IF((COUNT(J236:R236)&lt;6),SUM(J236:R236),(MAX(J236:R236)+LARGE(J236:R236,2)+LARGE(J236:R236,3)+LARGE(J236:R236,4)+LARGE(J236:R236,5)))</f>
        <v>0</v>
      </c>
      <c r="V236" s="19" t="n">
        <f aca="false">U236+G236+I236</f>
        <v>157.812096293957</v>
      </c>
      <c r="W236" s="19" t="n">
        <f aca="false" t="array" ref="W236:W236">COUNT(J236:S236)</f>
        <v>0</v>
      </c>
      <c r="X236" s="19"/>
      <c r="Y236" s="19"/>
      <c r="Z236" s="4"/>
      <c r="AA236" s="4"/>
      <c r="AB236" s="0"/>
      <c r="AC236" s="4"/>
      <c r="AD236" s="4"/>
      <c r="AE236" s="0"/>
      <c r="AF236" s="0"/>
      <c r="AG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</row>
    <row r="237" s="25" customFormat="true" ht="16.5" hidden="false" customHeight="true" outlineLevel="0" collapsed="false">
      <c r="A237" s="19" t="n">
        <v>473</v>
      </c>
      <c r="B237" s="19" t="n">
        <f aca="false" t="array" ref="B237:B237">RANK(V237,$V$2:$V$607)</f>
        <v>236</v>
      </c>
      <c r="C237" s="20" t="s">
        <v>437</v>
      </c>
      <c r="D237" s="20" t="s">
        <v>438</v>
      </c>
      <c r="E237" s="20"/>
      <c r="F237" s="19" t="n">
        <v>265.235658609472</v>
      </c>
      <c r="G237" s="19" t="n">
        <v>88.4118862031574</v>
      </c>
      <c r="H237" s="19" t="n">
        <v>100.599013933118</v>
      </c>
      <c r="I237" s="19" t="n">
        <v>67.0660092887456</v>
      </c>
      <c r="J237" s="21"/>
      <c r="K237" s="19"/>
      <c r="L237" s="19"/>
      <c r="M237" s="19"/>
      <c r="N237" s="19"/>
      <c r="O237" s="19"/>
      <c r="P237" s="19"/>
      <c r="Q237" s="19"/>
      <c r="R237" s="19"/>
      <c r="S237" s="22"/>
      <c r="T237" s="21" t="n">
        <f aca="false" t="array" ref="T237:T237">SUM(J237:S237)</f>
        <v>0</v>
      </c>
      <c r="U237" s="19" t="n">
        <f aca="false" t="array" ref="U237:U237">IF(S237="",0,S237)+IF((COUNT(J237:R237)&lt;6),SUM(J237:R237),(MAX(J237:R237)+LARGE(J237:R237,2)+LARGE(J237:R237,3)+LARGE(J237:R237,4)+LARGE(J237:R237,5)))</f>
        <v>0</v>
      </c>
      <c r="V237" s="19" t="n">
        <f aca="false">U237+G237+I237</f>
        <v>155.477895491903</v>
      </c>
      <c r="W237" s="19" t="n">
        <f aca="false" t="array" ref="W237:W237">COUNT(J237:S237)</f>
        <v>0</v>
      </c>
      <c r="X237" s="19"/>
      <c r="Y237" s="19"/>
      <c r="Z237" s="4"/>
      <c r="AA237" s="4"/>
      <c r="AB237" s="0"/>
      <c r="AC237" s="4"/>
      <c r="AD237" s="4"/>
      <c r="AE237" s="0"/>
      <c r="AF237" s="0"/>
      <c r="AG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</row>
    <row r="238" s="25" customFormat="true" ht="16.5" hidden="false" customHeight="true" outlineLevel="0" collapsed="false">
      <c r="A238" s="19" t="n">
        <v>187</v>
      </c>
      <c r="B238" s="19" t="n">
        <f aca="false" t="array" ref="B238:B238">RANK(V238,$V$2:$V$607)</f>
        <v>237</v>
      </c>
      <c r="C238" s="20" t="s">
        <v>439</v>
      </c>
      <c r="D238" s="20" t="s">
        <v>63</v>
      </c>
      <c r="E238" s="20"/>
      <c r="F238" s="19" t="n">
        <v>464.40667742296</v>
      </c>
      <c r="G238" s="19" t="n">
        <v>154.802225807653</v>
      </c>
      <c r="H238" s="19" t="n">
        <v>0</v>
      </c>
      <c r="I238" s="19" t="n">
        <v>0</v>
      </c>
      <c r="J238" s="21"/>
      <c r="K238" s="19"/>
      <c r="L238" s="19"/>
      <c r="M238" s="19"/>
      <c r="N238" s="19"/>
      <c r="O238" s="19"/>
      <c r="P238" s="19"/>
      <c r="Q238" s="19"/>
      <c r="R238" s="19"/>
      <c r="S238" s="22"/>
      <c r="T238" s="21" t="n">
        <f aca="false" t="array" ref="T238:T238">SUM(J238:S238)</f>
        <v>0</v>
      </c>
      <c r="U238" s="19" t="n">
        <f aca="false" t="array" ref="U238:U238">IF(S238="",0,S238)+IF((COUNT(J238:R238)&lt;6),SUM(J238:R238),(MAX(J238:R238)+LARGE(J238:R238,2)+LARGE(J238:R238,3)+LARGE(J238:R238,4)+LARGE(J238:R238,5)))</f>
        <v>0</v>
      </c>
      <c r="V238" s="19" t="n">
        <f aca="false">U238+G238+I238</f>
        <v>154.802225807653</v>
      </c>
      <c r="W238" s="19" t="n">
        <f aca="false" t="array" ref="W238:W238">COUNT(J238:S238)</f>
        <v>0</v>
      </c>
      <c r="X238" s="19"/>
      <c r="Y238" s="19"/>
      <c r="Z238" s="4"/>
      <c r="AA238" s="4"/>
      <c r="AB238" s="0"/>
      <c r="AC238" s="4"/>
      <c r="AD238" s="4"/>
      <c r="AE238" s="0"/>
      <c r="AF238" s="0"/>
      <c r="AG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</row>
    <row r="239" s="25" customFormat="true" ht="16.5" hidden="false" customHeight="true" outlineLevel="0" collapsed="false">
      <c r="A239" s="19" t="n">
        <v>503</v>
      </c>
      <c r="B239" s="19" t="n">
        <f aca="false" t="array" ref="B239:B239">RANK(V239,$V$2:$V$607)</f>
        <v>238</v>
      </c>
      <c r="C239" s="20" t="s">
        <v>440</v>
      </c>
      <c r="D239" s="20" t="s">
        <v>88</v>
      </c>
      <c r="E239" s="20"/>
      <c r="F239" s="19" t="n">
        <v>33.7765027322404</v>
      </c>
      <c r="G239" s="19" t="n">
        <v>11.2588342440801</v>
      </c>
      <c r="H239" s="19" t="n">
        <v>215.300378787879</v>
      </c>
      <c r="I239" s="19" t="n">
        <v>143.533585858586</v>
      </c>
      <c r="J239" s="21"/>
      <c r="K239" s="19"/>
      <c r="L239" s="19"/>
      <c r="M239" s="19"/>
      <c r="N239" s="19"/>
      <c r="O239" s="19"/>
      <c r="P239" s="19"/>
      <c r="Q239" s="19"/>
      <c r="R239" s="19"/>
      <c r="S239" s="22"/>
      <c r="T239" s="21" t="n">
        <f aca="false" t="array" ref="T239:T239">SUM(J239:S239)</f>
        <v>0</v>
      </c>
      <c r="U239" s="19" t="n">
        <f aca="false" t="array" ref="U239:U239">IF(S239="",0,S239)+IF((COUNT(J239:R239)&lt;6),SUM(J239:R239),(MAX(J239:R239)+LARGE(J239:R239,2)+LARGE(J239:R239,3)+LARGE(J239:R239,4)+LARGE(J239:R239,5)))</f>
        <v>0</v>
      </c>
      <c r="V239" s="19" t="n">
        <f aca="false">U239+G239+I239</f>
        <v>154.792420102666</v>
      </c>
      <c r="W239" s="19" t="n">
        <f aca="false" t="array" ref="W239:W239">COUNT(J239:S239)</f>
        <v>0</v>
      </c>
      <c r="X239" s="19"/>
      <c r="Y239" s="19"/>
      <c r="Z239" s="4"/>
      <c r="AA239" s="4"/>
      <c r="AB239" s="0"/>
      <c r="AC239" s="4"/>
      <c r="AD239" s="4"/>
      <c r="AE239" s="0"/>
      <c r="AF239" s="0"/>
      <c r="AG239" s="0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</row>
    <row r="240" s="25" customFormat="true" ht="16.5" hidden="false" customHeight="true" outlineLevel="0" collapsed="false">
      <c r="A240" s="19" t="n">
        <v>92</v>
      </c>
      <c r="B240" s="19" t="n">
        <f aca="false" t="array" ref="B240:B240">RANK(V240,$V$2:$V$607)</f>
        <v>239</v>
      </c>
      <c r="C240" s="20" t="s">
        <v>441</v>
      </c>
      <c r="D240" s="20" t="s">
        <v>442</v>
      </c>
      <c r="E240" s="20" t="s">
        <v>91</v>
      </c>
      <c r="F240" s="19" t="n">
        <v>0</v>
      </c>
      <c r="G240" s="19" t="n">
        <v>0</v>
      </c>
      <c r="H240" s="19" t="n">
        <v>0</v>
      </c>
      <c r="I240" s="19" t="n">
        <v>0</v>
      </c>
      <c r="J240" s="21" t="n">
        <v>154.583507780449</v>
      </c>
      <c r="K240" s="19"/>
      <c r="L240" s="19"/>
      <c r="M240" s="19"/>
      <c r="N240" s="19"/>
      <c r="O240" s="19"/>
      <c r="P240" s="19"/>
      <c r="Q240" s="19"/>
      <c r="R240" s="19"/>
      <c r="S240" s="22"/>
      <c r="T240" s="21" t="n">
        <f aca="false" t="array" ref="T240:T240">SUM(J240:S240)</f>
        <v>154.583507780449</v>
      </c>
      <c r="U240" s="19" t="n">
        <f aca="false" t="array" ref="U240:U240">IF(S240="",0,S240)+IF((COUNT(J240:R240)&lt;6),SUM(J240:R240),(MAX(J240:R240)+LARGE(J240:R240,2)+LARGE(J240:R240,3)+LARGE(J240:R240,4)+LARGE(J240:R240,5)))</f>
        <v>154.583507780449</v>
      </c>
      <c r="V240" s="19" t="n">
        <f aca="false">U240+G240+I240</f>
        <v>154.583507780449</v>
      </c>
      <c r="W240" s="19" t="n">
        <f aca="false" t="array" ref="W240:W240">COUNT(J240:S240)</f>
        <v>1</v>
      </c>
      <c r="X240" s="19"/>
      <c r="Y240" s="19"/>
      <c r="Z240" s="4"/>
      <c r="AA240" s="4"/>
      <c r="AB240" s="0"/>
      <c r="AC240" s="4"/>
      <c r="AD240" s="4"/>
      <c r="AE240" s="0"/>
      <c r="AF240" s="0"/>
      <c r="AG240" s="0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</row>
    <row r="241" s="25" customFormat="true" ht="16.5" hidden="false" customHeight="true" outlineLevel="0" collapsed="false">
      <c r="A241" s="19" t="n">
        <v>134</v>
      </c>
      <c r="B241" s="19" t="n">
        <f aca="false" t="array" ref="B241:B241">RANK(V241,$V$2:$V$607)</f>
        <v>240</v>
      </c>
      <c r="C241" s="20" t="s">
        <v>435</v>
      </c>
      <c r="D241" s="20" t="s">
        <v>67</v>
      </c>
      <c r="E241" s="20"/>
      <c r="F241" s="19" t="n">
        <v>195.286851768921</v>
      </c>
      <c r="G241" s="19" t="n">
        <v>65.095617256307</v>
      </c>
      <c r="H241" s="19" t="n">
        <v>134.168797947918</v>
      </c>
      <c r="I241" s="19" t="n">
        <v>89.4458652986118</v>
      </c>
      <c r="J241" s="21"/>
      <c r="K241" s="19"/>
      <c r="L241" s="19"/>
      <c r="M241" s="19"/>
      <c r="N241" s="19"/>
      <c r="O241" s="19"/>
      <c r="P241" s="19"/>
      <c r="Q241" s="19"/>
      <c r="R241" s="19"/>
      <c r="S241" s="22"/>
      <c r="T241" s="21" t="n">
        <f aca="false" t="array" ref="T241:T241">SUM(J241:S241)</f>
        <v>0</v>
      </c>
      <c r="U241" s="19" t="n">
        <f aca="false" t="array" ref="U241:U241">IF(S241="",0,S241)+IF((COUNT(J241:R241)&lt;6),SUM(J241:R241),(MAX(J241:R241)+LARGE(J241:R241,2)+LARGE(J241:R241,3)+LARGE(J241:R241,4)+LARGE(J241:R241,5)))</f>
        <v>0</v>
      </c>
      <c r="V241" s="19" t="n">
        <f aca="false">U241+G241+I241</f>
        <v>154.541482554919</v>
      </c>
      <c r="W241" s="19" t="n">
        <f aca="false" t="array" ref="W241:W241">COUNT(J241:S241)</f>
        <v>0</v>
      </c>
      <c r="X241" s="19"/>
      <c r="Y241" s="19"/>
      <c r="Z241" s="4"/>
      <c r="AA241" s="19"/>
      <c r="AB241" s="19"/>
      <c r="AC241" s="4"/>
      <c r="AD241" s="4"/>
      <c r="AE241" s="0"/>
      <c r="AF241" s="0"/>
      <c r="AG241" s="0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</row>
    <row r="242" s="25" customFormat="true" ht="16.5" hidden="false" customHeight="true" outlineLevel="0" collapsed="false">
      <c r="A242" s="19" t="n">
        <v>197</v>
      </c>
      <c r="B242" s="19" t="n">
        <f aca="false" t="array" ref="B242:B242">RANK(V242,$V$2:$V$607)</f>
        <v>241</v>
      </c>
      <c r="C242" s="20" t="s">
        <v>105</v>
      </c>
      <c r="D242" s="20" t="s">
        <v>102</v>
      </c>
      <c r="E242" s="20"/>
      <c r="F242" s="19" t="n">
        <v>455.652592032287</v>
      </c>
      <c r="G242" s="19" t="n">
        <v>151.884197344096</v>
      </c>
      <c r="H242" s="19" t="n">
        <v>0</v>
      </c>
      <c r="I242" s="19" t="n">
        <v>0</v>
      </c>
      <c r="J242" s="21"/>
      <c r="K242" s="19"/>
      <c r="L242" s="19"/>
      <c r="M242" s="19"/>
      <c r="N242" s="19"/>
      <c r="O242" s="19"/>
      <c r="P242" s="19"/>
      <c r="Q242" s="19"/>
      <c r="R242" s="19"/>
      <c r="S242" s="22"/>
      <c r="T242" s="21" t="n">
        <f aca="false" t="array" ref="T242:T242">SUM(J242:S242)</f>
        <v>0</v>
      </c>
      <c r="U242" s="19" t="n">
        <f aca="false" t="array" ref="U242:U242">IF(S242="",0,S242)+IF((COUNT(J242:R242)&lt;6),SUM(J242:R242),(MAX(J242:R242)+LARGE(J242:R242,2)+LARGE(J242:R242,3)+LARGE(J242:R242,4)+LARGE(J242:R242,5)))</f>
        <v>0</v>
      </c>
      <c r="V242" s="19" t="n">
        <f aca="false">U242+G242+I242</f>
        <v>151.884197344096</v>
      </c>
      <c r="W242" s="19" t="n">
        <f aca="false" t="array" ref="W242:W242">COUNT(J242:S242)</f>
        <v>0</v>
      </c>
      <c r="X242" s="19"/>
      <c r="Y242" s="19"/>
      <c r="Z242" s="4"/>
      <c r="AA242" s="19"/>
      <c r="AB242" s="19"/>
      <c r="AC242" s="4"/>
      <c r="AD242" s="4"/>
      <c r="AE242" s="27"/>
      <c r="AF242" s="0"/>
      <c r="AG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</row>
    <row r="243" s="25" customFormat="true" ht="16.5" hidden="false" customHeight="true" outlineLevel="0" collapsed="false">
      <c r="A243" s="19" t="n">
        <v>323</v>
      </c>
      <c r="B243" s="19" t="n">
        <f aca="false" t="array" ref="B243:B243">RANK(V243,$V$2:$V$607)</f>
        <v>242</v>
      </c>
      <c r="C243" s="20" t="s">
        <v>443</v>
      </c>
      <c r="D243" s="20" t="s">
        <v>114</v>
      </c>
      <c r="E243" s="20"/>
      <c r="F243" s="19" t="n">
        <v>246.699964981349</v>
      </c>
      <c r="G243" s="19" t="n">
        <v>82.2333216604495</v>
      </c>
      <c r="H243" s="19" t="n">
        <v>103.118620861339</v>
      </c>
      <c r="I243" s="19" t="n">
        <v>68.7457472408929</v>
      </c>
      <c r="J243" s="21"/>
      <c r="K243" s="19"/>
      <c r="L243" s="19"/>
      <c r="M243" s="19"/>
      <c r="N243" s="19"/>
      <c r="O243" s="19"/>
      <c r="P243" s="19"/>
      <c r="Q243" s="19"/>
      <c r="R243" s="19"/>
      <c r="S243" s="22"/>
      <c r="T243" s="21" t="n">
        <f aca="false" t="array" ref="T243:T243">SUM(J243:S243)</f>
        <v>0</v>
      </c>
      <c r="U243" s="19" t="n">
        <f aca="false" t="array" ref="U243:U243">IF(S243="",0,S243)+IF((COUNT(J243:R243)&lt;6),SUM(J243:R243),(MAX(J243:R243)+LARGE(J243:R243,2)+LARGE(J243:R243,3)+LARGE(J243:R243,4)+LARGE(J243:R243,5)))</f>
        <v>0</v>
      </c>
      <c r="V243" s="19" t="n">
        <f aca="false">U243+G243+I243</f>
        <v>150.979068901342</v>
      </c>
      <c r="W243" s="19" t="n">
        <f aca="false" t="array" ref="W243:W243">COUNT(J243:S243)</f>
        <v>0</v>
      </c>
      <c r="X243" s="19"/>
      <c r="Y243" s="19"/>
      <c r="Z243" s="4"/>
      <c r="AA243" s="19"/>
      <c r="AB243" s="19"/>
      <c r="AC243" s="4"/>
      <c r="AD243" s="4"/>
      <c r="AE243" s="0"/>
      <c r="AF243" s="0"/>
      <c r="AG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</row>
    <row r="244" s="25" customFormat="true" ht="16.5" hidden="false" customHeight="true" outlineLevel="0" collapsed="false">
      <c r="A244" s="19" t="n">
        <v>402</v>
      </c>
      <c r="B244" s="19" t="n">
        <f aca="false" t="array" ref="B244:B244">RANK(V244,$V$2:$V$607)</f>
        <v>243</v>
      </c>
      <c r="C244" s="20" t="s">
        <v>444</v>
      </c>
      <c r="D244" s="20" t="s">
        <v>230</v>
      </c>
      <c r="E244" s="20"/>
      <c r="F244" s="19" t="n">
        <v>0</v>
      </c>
      <c r="G244" s="19" t="n">
        <v>0</v>
      </c>
      <c r="H244" s="19" t="n">
        <v>226.291020984665</v>
      </c>
      <c r="I244" s="19" t="n">
        <v>150.860680656443</v>
      </c>
      <c r="J244" s="21"/>
      <c r="K244" s="19"/>
      <c r="L244" s="19"/>
      <c r="M244" s="19"/>
      <c r="N244" s="19"/>
      <c r="O244" s="19"/>
      <c r="P244" s="19"/>
      <c r="Q244" s="19"/>
      <c r="R244" s="19"/>
      <c r="S244" s="22"/>
      <c r="T244" s="21" t="n">
        <f aca="false" t="array" ref="T244:T244">SUM(J244:S244)</f>
        <v>0</v>
      </c>
      <c r="U244" s="19" t="n">
        <f aca="false" t="array" ref="U244:U244">IF(S244="",0,S244)+IF((COUNT(J244:R244)&lt;6),SUM(J244:R244),(MAX(J244:R244)+LARGE(J244:R244,2)+LARGE(J244:R244,3)+LARGE(J244:R244,4)+LARGE(J244:R244,5)))</f>
        <v>0</v>
      </c>
      <c r="V244" s="19" t="n">
        <f aca="false">U244+G244+I244</f>
        <v>150.860680656443</v>
      </c>
      <c r="W244" s="19" t="n">
        <f aca="false" t="array" ref="W244:W244">COUNT(J244:S244)</f>
        <v>0</v>
      </c>
      <c r="X244" s="19"/>
      <c r="Y244" s="19"/>
      <c r="Z244" s="4"/>
      <c r="AA244" s="4"/>
      <c r="AB244" s="0"/>
      <c r="AC244" s="4"/>
      <c r="AD244" s="4"/>
      <c r="AE244" s="0"/>
      <c r="AF244" s="0"/>
      <c r="AG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</row>
    <row r="245" s="25" customFormat="true" ht="16.5" hidden="false" customHeight="true" outlineLevel="0" collapsed="false">
      <c r="A245" s="19" t="n">
        <v>364</v>
      </c>
      <c r="B245" s="19" t="n">
        <f aca="false" t="array" ref="B245:B245">RANK(V245,$V$2:$V$607)</f>
        <v>244</v>
      </c>
      <c r="C245" s="20" t="s">
        <v>445</v>
      </c>
      <c r="D245" s="20" t="s">
        <v>446</v>
      </c>
      <c r="E245" s="20"/>
      <c r="F245" s="19" t="n">
        <v>121.494327742496</v>
      </c>
      <c r="G245" s="19" t="n">
        <v>40.4981092474986</v>
      </c>
      <c r="H245" s="19" t="n">
        <v>164.360818120352</v>
      </c>
      <c r="I245" s="19" t="n">
        <v>109.573878746901</v>
      </c>
      <c r="J245" s="21"/>
      <c r="K245" s="19"/>
      <c r="L245" s="19"/>
      <c r="M245" s="19"/>
      <c r="N245" s="19"/>
      <c r="O245" s="19"/>
      <c r="P245" s="19"/>
      <c r="Q245" s="19"/>
      <c r="R245" s="19"/>
      <c r="S245" s="22"/>
      <c r="T245" s="21" t="n">
        <f aca="false" t="array" ref="T245:T245">SUM(J245:S245)</f>
        <v>0</v>
      </c>
      <c r="U245" s="19" t="n">
        <f aca="false" t="array" ref="U245:U245">IF(S245="",0,S245)+IF((COUNT(J245:R245)&lt;6),SUM(J245:R245),(MAX(J245:R245)+LARGE(J245:R245,2)+LARGE(J245:R245,3)+LARGE(J245:R245,4)+LARGE(J245:R245,5)))</f>
        <v>0</v>
      </c>
      <c r="V245" s="19" t="n">
        <f aca="false">U245+G245+I245</f>
        <v>150.0719879944</v>
      </c>
      <c r="W245" s="19" t="n">
        <f aca="false" t="array" ref="W245:W245">COUNT(J245:S245)</f>
        <v>0</v>
      </c>
      <c r="X245" s="19"/>
      <c r="Y245" s="19"/>
      <c r="Z245" s="4"/>
      <c r="AA245" s="19"/>
      <c r="AB245" s="19"/>
      <c r="AC245" s="4"/>
      <c r="AD245" s="4"/>
      <c r="AE245" s="0"/>
      <c r="AF245" s="0"/>
      <c r="AG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</row>
    <row r="246" s="25" customFormat="true" ht="16.5" hidden="false" customHeight="true" outlineLevel="0" collapsed="false">
      <c r="A246" s="19" t="n">
        <v>493</v>
      </c>
      <c r="B246" s="19" t="n">
        <f aca="false" t="array" ref="B246:B246">RANK(V246,$V$2:$V$607)</f>
        <v>245</v>
      </c>
      <c r="C246" s="20" t="s">
        <v>447</v>
      </c>
      <c r="D246" s="20" t="s">
        <v>448</v>
      </c>
      <c r="E246" s="20"/>
      <c r="F246" s="19" t="n">
        <v>67.2556191937554</v>
      </c>
      <c r="G246" s="19" t="n">
        <v>22.4185397312518</v>
      </c>
      <c r="H246" s="19" t="n">
        <v>190.420603840787</v>
      </c>
      <c r="I246" s="19" t="n">
        <v>126.947069227192</v>
      </c>
      <c r="J246" s="21"/>
      <c r="K246" s="19"/>
      <c r="L246" s="19"/>
      <c r="M246" s="19"/>
      <c r="N246" s="19"/>
      <c r="O246" s="19"/>
      <c r="P246" s="19"/>
      <c r="Q246" s="19"/>
      <c r="R246" s="19"/>
      <c r="S246" s="22"/>
      <c r="T246" s="21" t="n">
        <f aca="false" t="array" ref="T246:T246">SUM(J246:S246)</f>
        <v>0</v>
      </c>
      <c r="U246" s="19" t="n">
        <f aca="false" t="array" ref="U246:U246">IF(S246="",0,S246)+IF((COUNT(J246:R246)&lt;6),SUM(J246:R246),(MAX(J246:R246)+LARGE(J246:R246,2)+LARGE(J246:R246,3)+LARGE(J246:R246,4)+LARGE(J246:R246,5)))</f>
        <v>0</v>
      </c>
      <c r="V246" s="19" t="n">
        <f aca="false">U246+G246+I246</f>
        <v>149.365608958443</v>
      </c>
      <c r="W246" s="19" t="n">
        <f aca="false" t="array" ref="W246:W246">COUNT(J246:S246)</f>
        <v>0</v>
      </c>
      <c r="X246" s="19"/>
      <c r="Y246" s="19"/>
      <c r="Z246" s="4"/>
      <c r="AA246" s="19"/>
      <c r="AB246" s="19"/>
      <c r="AC246" s="4"/>
      <c r="AD246" s="4"/>
      <c r="AE246" s="0"/>
      <c r="AF246" s="0"/>
      <c r="AG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</row>
    <row r="247" s="25" customFormat="true" ht="16.5" hidden="false" customHeight="true" outlineLevel="0" collapsed="false">
      <c r="A247" s="19" t="n">
        <v>6</v>
      </c>
      <c r="B247" s="19" t="n">
        <f aca="false" t="array" ref="B247:B247">RANK(V247,$V$2:$V$607)</f>
        <v>246</v>
      </c>
      <c r="C247" s="20" t="s">
        <v>449</v>
      </c>
      <c r="D247" s="20" t="s">
        <v>450</v>
      </c>
      <c r="E247" s="20" t="s">
        <v>46</v>
      </c>
      <c r="F247" s="19" t="n">
        <v>221.473819239975</v>
      </c>
      <c r="G247" s="19" t="n">
        <v>73.824606413325</v>
      </c>
      <c r="H247" s="19" t="n">
        <v>0</v>
      </c>
      <c r="I247" s="19" t="n">
        <v>0</v>
      </c>
      <c r="J247" s="21" t="n">
        <v>75.4593591455274</v>
      </c>
      <c r="K247" s="19"/>
      <c r="L247" s="19"/>
      <c r="M247" s="19"/>
      <c r="N247" s="19"/>
      <c r="O247" s="19"/>
      <c r="P247" s="19"/>
      <c r="Q247" s="19"/>
      <c r="R247" s="19"/>
      <c r="S247" s="22"/>
      <c r="T247" s="21" t="n">
        <f aca="false" t="array" ref="T247:T247">SUM(J247:S247)</f>
        <v>75.4593591455274</v>
      </c>
      <c r="U247" s="19" t="n">
        <f aca="false" t="array" ref="U247:U247">IF(S247="",0,S247)+IF((COUNT(J247:R247)&lt;6),SUM(J247:R247),(MAX(J247:R247)+LARGE(J247:R247,2)+LARGE(J247:R247,3)+LARGE(J247:R247,4)+LARGE(J247:R247,5)))</f>
        <v>75.4593591455274</v>
      </c>
      <c r="V247" s="19" t="n">
        <f aca="false">U247+G247+I247</f>
        <v>149.283965558852</v>
      </c>
      <c r="W247" s="19" t="n">
        <f aca="false" t="array" ref="W247:W247">COUNT(J247:S247)</f>
        <v>1</v>
      </c>
      <c r="X247" s="19"/>
      <c r="Y247" s="19"/>
      <c r="Z247" s="4"/>
      <c r="AA247" s="4"/>
      <c r="AB247" s="0"/>
      <c r="AC247" s="4"/>
      <c r="AD247" s="4"/>
      <c r="AE247" s="0"/>
      <c r="AF247" s="0"/>
      <c r="AG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</row>
    <row r="248" s="25" customFormat="true" ht="16.5" hidden="false" customHeight="true" outlineLevel="0" collapsed="false">
      <c r="A248" s="19" t="n">
        <v>88</v>
      </c>
      <c r="B248" s="19" t="n">
        <f aca="false" t="array" ref="B248:B248">RANK(V248,$V$2:$V$607)</f>
        <v>247</v>
      </c>
      <c r="C248" s="20" t="s">
        <v>451</v>
      </c>
      <c r="D248" s="20" t="s">
        <v>452</v>
      </c>
      <c r="E248" s="20" t="s">
        <v>453</v>
      </c>
      <c r="F248" s="19" t="n">
        <v>0</v>
      </c>
      <c r="G248" s="19" t="n">
        <v>0</v>
      </c>
      <c r="H248" s="19" t="n">
        <v>33.5860465116279</v>
      </c>
      <c r="I248" s="19" t="n">
        <v>22.3906976744186</v>
      </c>
      <c r="J248" s="21" t="n">
        <v>125.478431372549</v>
      </c>
      <c r="K248" s="19"/>
      <c r="L248" s="19"/>
      <c r="M248" s="19"/>
      <c r="N248" s="19"/>
      <c r="O248" s="19"/>
      <c r="P248" s="19"/>
      <c r="Q248" s="19"/>
      <c r="R248" s="19"/>
      <c r="S248" s="22"/>
      <c r="T248" s="21" t="n">
        <f aca="false" t="array" ref="T248:T248">SUM(J248:S248)</f>
        <v>125.478431372549</v>
      </c>
      <c r="U248" s="19" t="n">
        <f aca="false" t="array" ref="U248:U248">IF(S248="",0,S248)+IF((COUNT(J248:R248)&lt;6),SUM(J248:R248),(MAX(J248:R248)+LARGE(J248:R248,2)+LARGE(J248:R248,3)+LARGE(J248:R248,4)+LARGE(J248:R248,5)))</f>
        <v>125.478431372549</v>
      </c>
      <c r="V248" s="19" t="n">
        <f aca="false">U248+G248+I248</f>
        <v>147.869129046968</v>
      </c>
      <c r="W248" s="19" t="n">
        <f aca="false" t="array" ref="W248:W248">COUNT(J248:S248)</f>
        <v>1</v>
      </c>
      <c r="X248" s="19"/>
      <c r="Y248" s="19"/>
      <c r="Z248" s="4"/>
      <c r="AA248" s="19"/>
      <c r="AB248" s="19"/>
      <c r="AC248" s="4"/>
      <c r="AD248" s="4"/>
      <c r="AE248" s="0"/>
      <c r="AF248" s="0"/>
      <c r="AG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</row>
    <row r="249" s="25" customFormat="true" ht="16.5" hidden="false" customHeight="true" outlineLevel="0" collapsed="false">
      <c r="A249" s="19" t="n">
        <v>455</v>
      </c>
      <c r="B249" s="19" t="n">
        <f aca="false" t="array" ref="B249:B249">RANK(V249,$V$2:$V$607)</f>
        <v>248</v>
      </c>
      <c r="C249" s="20" t="s">
        <v>454</v>
      </c>
      <c r="D249" s="20" t="s">
        <v>455</v>
      </c>
      <c r="E249" s="20"/>
      <c r="F249" s="19" t="n">
        <v>0</v>
      </c>
      <c r="G249" s="19" t="n">
        <v>0</v>
      </c>
      <c r="H249" s="19" t="n">
        <v>220.42529941323</v>
      </c>
      <c r="I249" s="19" t="n">
        <v>146.95019960882</v>
      </c>
      <c r="J249" s="21"/>
      <c r="K249" s="19"/>
      <c r="L249" s="19"/>
      <c r="M249" s="19"/>
      <c r="N249" s="19"/>
      <c r="O249" s="19"/>
      <c r="P249" s="19"/>
      <c r="Q249" s="19"/>
      <c r="R249" s="19"/>
      <c r="S249" s="22"/>
      <c r="T249" s="21" t="n">
        <f aca="false" t="array" ref="T249:T249">SUM(J249:S249)</f>
        <v>0</v>
      </c>
      <c r="U249" s="19" t="n">
        <f aca="false" t="array" ref="U249:U249">IF(S249="",0,S249)+IF((COUNT(J249:R249)&lt;6),SUM(J249:R249),(MAX(J249:R249)+LARGE(J249:R249,2)+LARGE(J249:R249,3)+LARGE(J249:R249,4)+LARGE(J249:R249,5)))</f>
        <v>0</v>
      </c>
      <c r="V249" s="19" t="n">
        <f aca="false">U249+G249+I249</f>
        <v>146.95019960882</v>
      </c>
      <c r="W249" s="19" t="n">
        <f aca="false" t="array" ref="W249:W249">COUNT(J249:S249)</f>
        <v>0</v>
      </c>
      <c r="X249" s="19"/>
      <c r="Y249" s="19"/>
      <c r="Z249" s="4"/>
      <c r="AA249" s="19"/>
      <c r="AB249" s="19"/>
      <c r="AC249" s="4"/>
      <c r="AD249" s="4"/>
      <c r="AE249" s="0"/>
      <c r="AF249" s="0"/>
      <c r="AG249" s="0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</row>
    <row r="250" s="25" customFormat="true" ht="16.5" hidden="false" customHeight="true" outlineLevel="0" collapsed="false">
      <c r="A250" s="19" t="n">
        <v>64</v>
      </c>
      <c r="B250" s="19" t="n">
        <f aca="false" t="array" ref="B250:B250">RANK(V250,$V$2:$V$607)</f>
        <v>249</v>
      </c>
      <c r="C250" s="20" t="s">
        <v>456</v>
      </c>
      <c r="D250" s="20" t="s">
        <v>457</v>
      </c>
      <c r="E250" s="20" t="s">
        <v>46</v>
      </c>
      <c r="F250" s="19" t="n">
        <v>138.015640217298</v>
      </c>
      <c r="G250" s="19" t="n">
        <v>46.005213405766</v>
      </c>
      <c r="H250" s="19" t="n">
        <v>0</v>
      </c>
      <c r="I250" s="19" t="n">
        <v>0</v>
      </c>
      <c r="J250" s="21" t="n">
        <v>100.499826513999</v>
      </c>
      <c r="K250" s="19"/>
      <c r="L250" s="19"/>
      <c r="M250" s="19"/>
      <c r="N250" s="19"/>
      <c r="O250" s="19"/>
      <c r="P250" s="19"/>
      <c r="Q250" s="19"/>
      <c r="R250" s="19"/>
      <c r="S250" s="22"/>
      <c r="T250" s="21" t="n">
        <f aca="false" t="array" ref="T250:T250">SUM(J250:S250)</f>
        <v>100.499826513999</v>
      </c>
      <c r="U250" s="19" t="n">
        <f aca="false" t="array" ref="U250:U250">IF(S250="",0,S250)+IF((COUNT(J250:R250)&lt;6),SUM(J250:R250),(MAX(J250:R250)+LARGE(J250:R250,2)+LARGE(J250:R250,3)+LARGE(J250:R250,4)+LARGE(J250:R250,5)))</f>
        <v>100.499826513999</v>
      </c>
      <c r="V250" s="19" t="n">
        <f aca="false">U250+G250+I250</f>
        <v>146.505039919765</v>
      </c>
      <c r="W250" s="19" t="n">
        <f aca="false" t="array" ref="W250:W250">COUNT(J250:S250)</f>
        <v>1</v>
      </c>
      <c r="X250" s="19"/>
      <c r="Y250" s="19"/>
      <c r="Z250" s="4"/>
      <c r="AA250" s="19"/>
      <c r="AB250" s="19"/>
      <c r="AC250" s="4"/>
      <c r="AD250" s="4"/>
      <c r="AE250" s="27"/>
      <c r="AF250" s="0"/>
      <c r="AG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</row>
    <row r="251" s="25" customFormat="true" ht="16.5" hidden="false" customHeight="true" outlineLevel="0" collapsed="false">
      <c r="A251" s="19" t="n">
        <v>408</v>
      </c>
      <c r="B251" s="19" t="n">
        <f aca="false" t="array" ref="B251:B251">RANK(V251,$V$2:$V$607)</f>
        <v>250</v>
      </c>
      <c r="C251" s="20" t="s">
        <v>458</v>
      </c>
      <c r="D251" s="20" t="s">
        <v>459</v>
      </c>
      <c r="E251" s="20" t="s">
        <v>460</v>
      </c>
      <c r="F251" s="19" t="n">
        <v>134.128971683747</v>
      </c>
      <c r="G251" s="19" t="n">
        <v>44.7096572279157</v>
      </c>
      <c r="H251" s="19" t="n">
        <v>100.630782197086</v>
      </c>
      <c r="I251" s="19" t="n">
        <v>67.0871881313905</v>
      </c>
      <c r="J251" s="21" t="n">
        <v>34.0285166546849</v>
      </c>
      <c r="K251" s="19"/>
      <c r="L251" s="19"/>
      <c r="M251" s="19"/>
      <c r="N251" s="19"/>
      <c r="O251" s="19"/>
      <c r="P251" s="19"/>
      <c r="Q251" s="19"/>
      <c r="R251" s="19"/>
      <c r="S251" s="22"/>
      <c r="T251" s="21" t="n">
        <f aca="false" t="array" ref="T251:T251">SUM(J251:S251)</f>
        <v>34.0285166546849</v>
      </c>
      <c r="U251" s="19" t="n">
        <f aca="false" t="array" ref="U251:U251">IF(S251="",0,S251)+IF((COUNT(J251:R251)&lt;6),SUM(J251:R251),(MAX(J251:R251)+LARGE(J251:R251,2)+LARGE(J251:R251,3)+LARGE(J251:R251,4)+LARGE(J251:R251,5)))</f>
        <v>34.0285166546849</v>
      </c>
      <c r="V251" s="19" t="n">
        <f aca="false">U251+G251+I251</f>
        <v>145.825362013991</v>
      </c>
      <c r="W251" s="19" t="n">
        <f aca="false" t="array" ref="W251:W251">COUNT(J251:S251)</f>
        <v>1</v>
      </c>
      <c r="X251" s="19"/>
      <c r="Y251" s="19"/>
      <c r="Z251" s="4"/>
      <c r="AA251" s="19"/>
      <c r="AB251" s="19"/>
      <c r="AC251" s="4"/>
      <c r="AD251" s="4"/>
      <c r="AE251" s="27"/>
      <c r="AF251" s="0"/>
      <c r="AG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</row>
    <row r="252" s="25" customFormat="true" ht="16.5" hidden="false" customHeight="true" outlineLevel="0" collapsed="false">
      <c r="A252" s="19" t="n">
        <v>280</v>
      </c>
      <c r="B252" s="19" t="n">
        <f aca="false" t="array" ref="B252:B252">RANK(V252,$V$2:$V$607)</f>
        <v>251</v>
      </c>
      <c r="C252" s="20" t="s">
        <v>461</v>
      </c>
      <c r="D252" s="20" t="s">
        <v>462</v>
      </c>
      <c r="E252" s="20"/>
      <c r="F252" s="19" t="n">
        <v>0</v>
      </c>
      <c r="G252" s="19" t="n">
        <v>0</v>
      </c>
      <c r="H252" s="19" t="n">
        <v>214.157229707039</v>
      </c>
      <c r="I252" s="19" t="n">
        <v>142.77148647136</v>
      </c>
      <c r="J252" s="21"/>
      <c r="K252" s="19"/>
      <c r="L252" s="19"/>
      <c r="M252" s="19"/>
      <c r="N252" s="19"/>
      <c r="O252" s="19"/>
      <c r="P252" s="19"/>
      <c r="Q252" s="19"/>
      <c r="R252" s="19"/>
      <c r="S252" s="22"/>
      <c r="T252" s="21" t="n">
        <f aca="false" t="array" ref="T252:T252">SUM(J252:S252)</f>
        <v>0</v>
      </c>
      <c r="U252" s="19" t="n">
        <f aca="false" t="array" ref="U252:U252">IF(S252="",0,S252)+IF((COUNT(J252:R252)&lt;6),SUM(J252:R252),(MAX(J252:R252)+LARGE(J252:R252,2)+LARGE(J252:R252,3)+LARGE(J252:R252,4)+LARGE(J252:R252,5)))</f>
        <v>0</v>
      </c>
      <c r="V252" s="19" t="n">
        <f aca="false">U252+G252+I252</f>
        <v>142.77148647136</v>
      </c>
      <c r="W252" s="19" t="n">
        <f aca="false" t="array" ref="W252:W252">COUNT(J252:S252)</f>
        <v>0</v>
      </c>
      <c r="X252" s="19"/>
      <c r="Y252" s="19"/>
      <c r="Z252" s="4"/>
      <c r="AA252" s="4"/>
      <c r="AB252" s="0"/>
      <c r="AC252" s="4"/>
      <c r="AD252" s="4"/>
      <c r="AE252" s="0"/>
      <c r="AF252" s="0"/>
      <c r="AG252" s="0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</row>
    <row r="253" s="25" customFormat="true" ht="16.5" hidden="false" customHeight="true" outlineLevel="0" collapsed="false">
      <c r="A253" s="19" t="n">
        <v>378</v>
      </c>
      <c r="B253" s="19" t="n">
        <f aca="false" t="array" ref="B253:B253">RANK(V253,$V$2:$V$607)</f>
        <v>252</v>
      </c>
      <c r="C253" s="20" t="s">
        <v>463</v>
      </c>
      <c r="D253" s="20" t="s">
        <v>464</v>
      </c>
      <c r="E253" s="20"/>
      <c r="F253" s="19" t="n">
        <v>0</v>
      </c>
      <c r="G253" s="19" t="n">
        <v>0</v>
      </c>
      <c r="H253" s="19" t="n">
        <v>0</v>
      </c>
      <c r="I253" s="19" t="n">
        <v>0</v>
      </c>
      <c r="J253" s="21"/>
      <c r="K253" s="19"/>
      <c r="L253" s="19"/>
      <c r="M253" s="19"/>
      <c r="N253" s="19" t="n">
        <v>141.650811955841</v>
      </c>
      <c r="O253" s="19"/>
      <c r="P253" s="19"/>
      <c r="Q253" s="19"/>
      <c r="R253" s="19"/>
      <c r="S253" s="22"/>
      <c r="T253" s="21" t="n">
        <f aca="false" t="array" ref="T253:T253">SUM(J253:S253)</f>
        <v>141.650811955841</v>
      </c>
      <c r="U253" s="19" t="n">
        <f aca="false" t="array" ref="U253:U253">IF(S253="",0,S253)+IF((COUNT(J253:R253)&lt;6),SUM(J253:R253),(MAX(J253:R253)+LARGE(J253:R253,2)+LARGE(J253:R253,3)+LARGE(J253:R253,4)+LARGE(J253:R253,5)))</f>
        <v>141.650811955841</v>
      </c>
      <c r="V253" s="19" t="n">
        <f aca="false">U253+G253+I253</f>
        <v>141.650811955841</v>
      </c>
      <c r="W253" s="19" t="n">
        <f aca="false" t="array" ref="W253:W253">COUNT(J253:S253)</f>
        <v>1</v>
      </c>
      <c r="X253" s="19"/>
      <c r="Y253" s="19"/>
      <c r="Z253" s="4"/>
      <c r="AA253" s="19"/>
      <c r="AB253" s="19"/>
      <c r="AC253" s="4"/>
      <c r="AD253" s="4"/>
      <c r="AE253" s="0"/>
      <c r="AF253" s="0"/>
      <c r="AG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</row>
    <row r="254" s="25" customFormat="true" ht="16.5" hidden="false" customHeight="true" outlineLevel="0" collapsed="false">
      <c r="A254" s="19" t="n">
        <v>121</v>
      </c>
      <c r="B254" s="19" t="n">
        <f aca="false" t="array" ref="B254:B254">RANK(V254,$V$2:$V$607)</f>
        <v>253</v>
      </c>
      <c r="C254" s="20" t="s">
        <v>465</v>
      </c>
      <c r="D254" s="20" t="s">
        <v>466</v>
      </c>
      <c r="E254" s="20"/>
      <c r="F254" s="19" t="n">
        <v>0</v>
      </c>
      <c r="G254" s="19" t="n">
        <v>0</v>
      </c>
      <c r="H254" s="19" t="n">
        <v>210.061710923216</v>
      </c>
      <c r="I254" s="19" t="n">
        <v>140.041140615477</v>
      </c>
      <c r="J254" s="21"/>
      <c r="K254" s="19"/>
      <c r="L254" s="19"/>
      <c r="M254" s="19"/>
      <c r="N254" s="19"/>
      <c r="O254" s="19"/>
      <c r="P254" s="19"/>
      <c r="Q254" s="19"/>
      <c r="R254" s="19"/>
      <c r="S254" s="22"/>
      <c r="T254" s="21" t="n">
        <f aca="false" t="array" ref="T254:T254">SUM(J254:S254)</f>
        <v>0</v>
      </c>
      <c r="U254" s="19" t="n">
        <f aca="false" t="array" ref="U254:U254">IF(S254="",0,S254)+IF((COUNT(J254:R254)&lt;6),SUM(J254:R254),(MAX(J254:R254)+LARGE(J254:R254,2)+LARGE(J254:R254,3)+LARGE(J254:R254,4)+LARGE(J254:R254,5)))</f>
        <v>0</v>
      </c>
      <c r="V254" s="19" t="n">
        <f aca="false">U254+G254+I254</f>
        <v>140.041140615477</v>
      </c>
      <c r="W254" s="19" t="n">
        <f aca="false" t="array" ref="W254:W254">COUNT(J254:S254)</f>
        <v>0</v>
      </c>
      <c r="X254" s="19"/>
      <c r="Y254" s="19"/>
      <c r="Z254" s="4"/>
      <c r="AA254" s="4"/>
      <c r="AB254" s="0"/>
      <c r="AC254" s="4"/>
      <c r="AD254" s="4"/>
      <c r="AE254" s="0"/>
      <c r="AF254" s="0"/>
      <c r="AG254" s="0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</row>
    <row r="255" s="25" customFormat="true" ht="16.5" hidden="false" customHeight="true" outlineLevel="0" collapsed="false">
      <c r="A255" s="19" t="n">
        <v>370</v>
      </c>
      <c r="B255" s="19" t="n">
        <f aca="false" t="array" ref="B255:B255">RANK(V255,$V$2:$V$607)</f>
        <v>254</v>
      </c>
      <c r="C255" s="20" t="s">
        <v>467</v>
      </c>
      <c r="D255" s="20" t="s">
        <v>468</v>
      </c>
      <c r="E255" s="20" t="s">
        <v>81</v>
      </c>
      <c r="F255" s="19" t="n">
        <v>0</v>
      </c>
      <c r="G255" s="19" t="n">
        <v>0</v>
      </c>
      <c r="H255" s="19" t="n">
        <v>58.6666666666667</v>
      </c>
      <c r="I255" s="19" t="n">
        <v>39.1111111111111</v>
      </c>
      <c r="J255" s="21" t="n">
        <v>100.529437229437</v>
      </c>
      <c r="K255" s="19"/>
      <c r="L255" s="19"/>
      <c r="M255" s="19"/>
      <c r="N255" s="19"/>
      <c r="O255" s="19"/>
      <c r="P255" s="19"/>
      <c r="Q255" s="19"/>
      <c r="R255" s="19"/>
      <c r="S255" s="22"/>
      <c r="T255" s="21" t="n">
        <f aca="false" t="array" ref="T255:T255">SUM(J255:S255)</f>
        <v>100.529437229437</v>
      </c>
      <c r="U255" s="19" t="n">
        <f aca="false" t="array" ref="U255:U255">IF(S255="",0,S255)+IF((COUNT(J255:R255)&lt;6),SUM(J255:R255),(MAX(J255:R255)+LARGE(J255:R255,2)+LARGE(J255:R255,3)+LARGE(J255:R255,4)+LARGE(J255:R255,5)))</f>
        <v>100.529437229437</v>
      </c>
      <c r="V255" s="19" t="n">
        <f aca="false">U255+G255+I255</f>
        <v>139.640548340548</v>
      </c>
      <c r="W255" s="19" t="n">
        <f aca="false" t="array" ref="W255:W255">COUNT(J255:S255)</f>
        <v>1</v>
      </c>
      <c r="X255" s="19"/>
      <c r="Y255" s="19"/>
      <c r="Z255" s="4"/>
      <c r="AA255" s="4"/>
      <c r="AB255" s="0"/>
      <c r="AC255" s="4"/>
      <c r="AD255" s="4"/>
      <c r="AE255" s="0"/>
      <c r="AF255" s="0"/>
      <c r="AG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</row>
    <row r="256" s="25" customFormat="true" ht="16.5" hidden="false" customHeight="true" outlineLevel="0" collapsed="false">
      <c r="A256" s="19" t="n">
        <v>57</v>
      </c>
      <c r="B256" s="19" t="n">
        <f aca="false" t="array" ref="B256:B256">RANK(V256,$V$2:$V$607)</f>
        <v>255</v>
      </c>
      <c r="C256" s="20" t="s">
        <v>469</v>
      </c>
      <c r="D256" s="20" t="s">
        <v>470</v>
      </c>
      <c r="E256" s="20" t="s">
        <v>171</v>
      </c>
      <c r="F256" s="19" t="n">
        <v>0</v>
      </c>
      <c r="G256" s="19" t="n">
        <v>0</v>
      </c>
      <c r="H256" s="19" t="n">
        <v>0</v>
      </c>
      <c r="I256" s="19" t="n">
        <v>0</v>
      </c>
      <c r="J256" s="21" t="n">
        <v>138.025040899505</v>
      </c>
      <c r="K256" s="19"/>
      <c r="L256" s="19"/>
      <c r="M256" s="19"/>
      <c r="N256" s="19"/>
      <c r="O256" s="19"/>
      <c r="P256" s="19"/>
      <c r="Q256" s="19"/>
      <c r="R256" s="19"/>
      <c r="S256" s="22"/>
      <c r="T256" s="21" t="n">
        <f aca="false" t="array" ref="T256:T256">SUM(J256:S256)</f>
        <v>138.025040899505</v>
      </c>
      <c r="U256" s="19" t="n">
        <f aca="false" t="array" ref="U256:U256">IF(S256="",0,S256)+IF((COUNT(J256:R256)&lt;6),SUM(J256:R256),(MAX(J256:R256)+LARGE(J256:R256,2)+LARGE(J256:R256,3)+LARGE(J256:R256,4)+LARGE(J256:R256,5)))</f>
        <v>138.025040899505</v>
      </c>
      <c r="V256" s="19" t="n">
        <f aca="false">U256+G256+I256</f>
        <v>138.025040899505</v>
      </c>
      <c r="W256" s="19" t="n">
        <f aca="false" t="array" ref="W256:W256">COUNT(J256:S256)</f>
        <v>1</v>
      </c>
      <c r="X256" s="19"/>
      <c r="Y256" s="19"/>
      <c r="Z256" s="4"/>
      <c r="AA256" s="19"/>
      <c r="AB256" s="19"/>
      <c r="AC256" s="4"/>
      <c r="AD256" s="4"/>
      <c r="AE256" s="0"/>
      <c r="AF256" s="0"/>
      <c r="AG256" s="0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</row>
    <row r="257" s="25" customFormat="true" ht="16.5" hidden="false" customHeight="true" outlineLevel="0" collapsed="false">
      <c r="A257" s="19" t="n">
        <v>284</v>
      </c>
      <c r="B257" s="19" t="n">
        <f aca="false" t="array" ref="B257:B257">RANK(V257,$V$2:$V$607)</f>
        <v>256</v>
      </c>
      <c r="C257" s="20" t="s">
        <v>471</v>
      </c>
      <c r="D257" s="20" t="s">
        <v>134</v>
      </c>
      <c r="E257" s="20" t="s">
        <v>46</v>
      </c>
      <c r="F257" s="19" t="n">
        <v>0</v>
      </c>
      <c r="G257" s="19" t="n">
        <v>0</v>
      </c>
      <c r="H257" s="19" t="n">
        <v>0</v>
      </c>
      <c r="I257" s="19" t="n">
        <v>0</v>
      </c>
      <c r="J257" s="21" t="n">
        <v>137.91097234612</v>
      </c>
      <c r="K257" s="19"/>
      <c r="L257" s="19"/>
      <c r="M257" s="19"/>
      <c r="N257" s="19"/>
      <c r="O257" s="19"/>
      <c r="P257" s="19"/>
      <c r="Q257" s="19"/>
      <c r="R257" s="19"/>
      <c r="S257" s="22"/>
      <c r="T257" s="21" t="n">
        <f aca="false" t="array" ref="T257:T257">SUM(J257:S257)</f>
        <v>137.91097234612</v>
      </c>
      <c r="U257" s="19" t="n">
        <f aca="false" t="array" ref="U257:U257">IF(S257="",0,S257)+IF((COUNT(J257:R257)&lt;6),SUM(J257:R257),(MAX(J257:R257)+LARGE(J257:R257,2)+LARGE(J257:R257,3)+LARGE(J257:R257,4)+LARGE(J257:R257,5)))</f>
        <v>137.91097234612</v>
      </c>
      <c r="V257" s="19" t="n">
        <f aca="false">U257+G257+I257</f>
        <v>137.91097234612</v>
      </c>
      <c r="W257" s="19" t="n">
        <f aca="false" t="array" ref="W257:W257">COUNT(J257:S257)</f>
        <v>1</v>
      </c>
      <c r="X257" s="19"/>
      <c r="Y257" s="19"/>
      <c r="Z257" s="4"/>
      <c r="AA257" s="19"/>
      <c r="AB257" s="19"/>
      <c r="AC257" s="4"/>
      <c r="AD257" s="4"/>
      <c r="AE257" s="27"/>
      <c r="AF257" s="0"/>
      <c r="AG257" s="0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</row>
    <row r="258" s="25" customFormat="true" ht="16.5" hidden="false" customHeight="true" outlineLevel="0" collapsed="false">
      <c r="A258" s="19" t="n">
        <v>386</v>
      </c>
      <c r="B258" s="19" t="n">
        <f aca="false" t="array" ref="B258:B258">RANK(V258,$V$2:$V$607)</f>
        <v>257</v>
      </c>
      <c r="C258" s="20" t="s">
        <v>82</v>
      </c>
      <c r="D258" s="20" t="s">
        <v>472</v>
      </c>
      <c r="E258" s="20"/>
      <c r="F258" s="19" t="n">
        <v>0</v>
      </c>
      <c r="G258" s="19" t="n">
        <v>0</v>
      </c>
      <c r="H258" s="19" t="n">
        <v>0</v>
      </c>
      <c r="I258" s="19" t="n">
        <v>0</v>
      </c>
      <c r="J258" s="21"/>
      <c r="K258" s="19"/>
      <c r="L258" s="19"/>
      <c r="M258" s="19"/>
      <c r="N258" s="19" t="n">
        <v>137.411764705882</v>
      </c>
      <c r="O258" s="19"/>
      <c r="P258" s="19"/>
      <c r="Q258" s="19"/>
      <c r="R258" s="19"/>
      <c r="S258" s="22"/>
      <c r="T258" s="21" t="n">
        <f aca="false" t="array" ref="T258:T258">SUM(J258:S258)</f>
        <v>137.411764705882</v>
      </c>
      <c r="U258" s="19" t="n">
        <f aca="false" t="array" ref="U258:U258">IF(S258="",0,S258)+IF((COUNT(J258:R258)&lt;6),SUM(J258:R258),(MAX(J258:R258)+LARGE(J258:R258,2)+LARGE(J258:R258,3)+LARGE(J258:R258,4)+LARGE(J258:R258,5)))</f>
        <v>137.411764705882</v>
      </c>
      <c r="V258" s="19" t="n">
        <f aca="false">U258+G258+I258</f>
        <v>137.411764705882</v>
      </c>
      <c r="W258" s="19" t="n">
        <f aca="false" t="array" ref="W258:W258">COUNT(J258:S258)</f>
        <v>1</v>
      </c>
      <c r="X258" s="19"/>
      <c r="Y258" s="19"/>
      <c r="Z258" s="4"/>
      <c r="AA258" s="19"/>
      <c r="AB258" s="19"/>
      <c r="AC258" s="23"/>
      <c r="AD258" s="23"/>
      <c r="AE258" s="24"/>
      <c r="AF258" s="0"/>
      <c r="AG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</row>
    <row r="259" s="25" customFormat="true" ht="16.5" hidden="false" customHeight="true" outlineLevel="0" collapsed="false">
      <c r="A259" s="19" t="n">
        <v>373</v>
      </c>
      <c r="B259" s="19" t="n">
        <f aca="false" t="array" ref="B259:B259">RANK(V259,$V$2:$V$607)</f>
        <v>258</v>
      </c>
      <c r="C259" s="20" t="s">
        <v>473</v>
      </c>
      <c r="D259" s="20" t="s">
        <v>208</v>
      </c>
      <c r="E259" s="20" t="s">
        <v>46</v>
      </c>
      <c r="F259" s="19" t="n">
        <v>104.524210391311</v>
      </c>
      <c r="G259" s="19" t="n">
        <v>34.8414034637703</v>
      </c>
      <c r="H259" s="19" t="n">
        <v>0.520018605732891</v>
      </c>
      <c r="I259" s="19" t="n">
        <v>0.346679070488594</v>
      </c>
      <c r="J259" s="21" t="n">
        <v>100.689341984428</v>
      </c>
      <c r="K259" s="19"/>
      <c r="L259" s="19"/>
      <c r="M259" s="19"/>
      <c r="N259" s="19"/>
      <c r="O259" s="19"/>
      <c r="P259" s="19"/>
      <c r="Q259" s="19"/>
      <c r="R259" s="19"/>
      <c r="S259" s="22"/>
      <c r="T259" s="21" t="n">
        <f aca="false" t="array" ref="T259:T259">SUM(J259:S259)</f>
        <v>100.689341984428</v>
      </c>
      <c r="U259" s="19" t="n">
        <f aca="false" t="array" ref="U259:U259">IF(S259="",0,S259)+IF((COUNT(J259:R259)&lt;6),SUM(J259:R259),(MAX(J259:R259)+LARGE(J259:R259,2)+LARGE(J259:R259,3)+LARGE(J259:R259,4)+LARGE(J259:R259,5)))</f>
        <v>100.689341984428</v>
      </c>
      <c r="V259" s="19" t="n">
        <f aca="false">U259+G259+I259</f>
        <v>135.877424518687</v>
      </c>
      <c r="W259" s="19" t="n">
        <f aca="false" t="array" ref="W259:W259">COUNT(J259:S259)</f>
        <v>1</v>
      </c>
      <c r="X259" s="19"/>
      <c r="Y259" s="19"/>
      <c r="Z259" s="4"/>
      <c r="AA259" s="19"/>
      <c r="AB259" s="19"/>
      <c r="AC259" s="4"/>
      <c r="AD259" s="4"/>
      <c r="AE259" s="0"/>
      <c r="AF259" s="0"/>
      <c r="AG259" s="0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</row>
    <row r="260" s="25" customFormat="true" ht="16.5" hidden="false" customHeight="true" outlineLevel="0" collapsed="false">
      <c r="A260" s="19" t="n">
        <v>206</v>
      </c>
      <c r="B260" s="19" t="n">
        <f aca="false" t="array" ref="B260:B260">RANK(V260,$V$2:$V$607)</f>
        <v>259</v>
      </c>
      <c r="C260" s="20" t="s">
        <v>474</v>
      </c>
      <c r="D260" s="20" t="s">
        <v>175</v>
      </c>
      <c r="E260" s="20"/>
      <c r="F260" s="19" t="n">
        <v>0</v>
      </c>
      <c r="G260" s="19" t="n">
        <v>0</v>
      </c>
      <c r="H260" s="19" t="n">
        <v>201.335623956096</v>
      </c>
      <c r="I260" s="19" t="n">
        <v>134.223749304064</v>
      </c>
      <c r="J260" s="21"/>
      <c r="K260" s="19"/>
      <c r="L260" s="19"/>
      <c r="M260" s="19"/>
      <c r="N260" s="19"/>
      <c r="O260" s="19"/>
      <c r="P260" s="19"/>
      <c r="Q260" s="19"/>
      <c r="R260" s="19"/>
      <c r="S260" s="22"/>
      <c r="T260" s="21" t="n">
        <f aca="false" t="array" ref="T260:T260">SUM(J260:S260)</f>
        <v>0</v>
      </c>
      <c r="U260" s="19" t="n">
        <f aca="false" t="array" ref="U260:U260">IF(S260="",0,S260)+IF((COUNT(J260:R260)&lt;6),SUM(J260:R260),(MAX(J260:R260)+LARGE(J260:R260,2)+LARGE(J260:R260,3)+LARGE(J260:R260,4)+LARGE(J260:R260,5)))</f>
        <v>0</v>
      </c>
      <c r="V260" s="19" t="n">
        <f aca="false">U260+G260+I260</f>
        <v>134.223749304064</v>
      </c>
      <c r="W260" s="19" t="n">
        <f aca="false" t="array" ref="W260:W260">COUNT(J260:S260)</f>
        <v>0</v>
      </c>
      <c r="X260" s="19"/>
      <c r="Y260" s="19"/>
      <c r="Z260" s="4"/>
      <c r="AA260" s="19"/>
      <c r="AB260" s="19"/>
      <c r="AC260" s="4"/>
      <c r="AD260" s="4"/>
      <c r="AE260" s="0"/>
      <c r="AF260" s="0"/>
      <c r="AG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</row>
    <row r="261" s="25" customFormat="true" ht="16.5" hidden="false" customHeight="true" outlineLevel="0" collapsed="false">
      <c r="A261" s="19" t="n">
        <v>341</v>
      </c>
      <c r="B261" s="19" t="n">
        <f aca="false" t="array" ref="B261:B261">RANK(V261,$V$2:$V$607)</f>
        <v>260</v>
      </c>
      <c r="C261" s="20" t="s">
        <v>475</v>
      </c>
      <c r="D261" s="20" t="s">
        <v>476</v>
      </c>
      <c r="E261" s="20"/>
      <c r="F261" s="19" t="n">
        <v>0</v>
      </c>
      <c r="G261" s="19" t="n">
        <v>0</v>
      </c>
      <c r="H261" s="19" t="n">
        <v>0</v>
      </c>
      <c r="I261" s="19" t="n">
        <v>0</v>
      </c>
      <c r="J261" s="21"/>
      <c r="K261" s="19"/>
      <c r="L261" s="19"/>
      <c r="M261" s="19" t="n">
        <v>36.7406015037594</v>
      </c>
      <c r="N261" s="19" t="n">
        <v>94.828691423519</v>
      </c>
      <c r="O261" s="19"/>
      <c r="P261" s="19"/>
      <c r="Q261" s="19"/>
      <c r="R261" s="19"/>
      <c r="S261" s="22"/>
      <c r="T261" s="21" t="n">
        <f aca="false" t="array" ref="T261:T261">SUM(J261:S261)</f>
        <v>131.569292927278</v>
      </c>
      <c r="U261" s="19" t="n">
        <f aca="false" t="array" ref="U261:U261">IF(S261="",0,S261)+IF((COUNT(J261:R261)&lt;6),SUM(J261:R261),(MAX(J261:R261)+LARGE(J261:R261,2)+LARGE(J261:R261,3)+LARGE(J261:R261,4)+LARGE(J261:R261,5)))</f>
        <v>131.569292927278</v>
      </c>
      <c r="V261" s="19" t="n">
        <f aca="false">U261+G261+I261</f>
        <v>131.569292927278</v>
      </c>
      <c r="W261" s="19" t="n">
        <f aca="false" t="array" ref="W261:W261">COUNT(J261:S261)</f>
        <v>2</v>
      </c>
      <c r="X261" s="19"/>
      <c r="Y261" s="19"/>
      <c r="Z261" s="4"/>
      <c r="AA261" s="4"/>
      <c r="AB261" s="0"/>
      <c r="AC261" s="4"/>
      <c r="AD261" s="4"/>
      <c r="AE261" s="0"/>
      <c r="AF261" s="0"/>
      <c r="AG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</row>
    <row r="262" s="25" customFormat="true" ht="16.5" hidden="false" customHeight="true" outlineLevel="0" collapsed="false">
      <c r="A262" s="19" t="n">
        <v>174</v>
      </c>
      <c r="B262" s="19" t="n">
        <f aca="false" t="array" ref="B262:B262">RANK(V262,$V$2:$V$607)</f>
        <v>261</v>
      </c>
      <c r="C262" s="20" t="s">
        <v>477</v>
      </c>
      <c r="D262" s="20" t="s">
        <v>478</v>
      </c>
      <c r="E262" s="20"/>
      <c r="F262" s="19" t="n">
        <v>0</v>
      </c>
      <c r="G262" s="19" t="n">
        <v>0</v>
      </c>
      <c r="H262" s="19" t="n">
        <v>195.867670401494</v>
      </c>
      <c r="I262" s="19" t="n">
        <v>130.578446934329</v>
      </c>
      <c r="J262" s="21"/>
      <c r="K262" s="19"/>
      <c r="L262" s="19"/>
      <c r="M262" s="19"/>
      <c r="N262" s="19"/>
      <c r="O262" s="19"/>
      <c r="P262" s="19"/>
      <c r="Q262" s="19"/>
      <c r="R262" s="19"/>
      <c r="S262" s="22"/>
      <c r="T262" s="21" t="n">
        <f aca="false" t="array" ref="T262:T262">SUM(J262:S262)</f>
        <v>0</v>
      </c>
      <c r="U262" s="19" t="n">
        <f aca="false" t="array" ref="U262:U262">IF(S262="",0,S262)+IF((COUNT(J262:R262)&lt;6),SUM(J262:R262),(MAX(J262:R262)+LARGE(J262:R262,2)+LARGE(J262:R262,3)+LARGE(J262:R262,4)+LARGE(J262:R262,5)))</f>
        <v>0</v>
      </c>
      <c r="V262" s="19" t="n">
        <f aca="false">U262+G262+I262</f>
        <v>130.578446934329</v>
      </c>
      <c r="W262" s="19" t="n">
        <f aca="false" t="array" ref="W262:W262">COUNT(J262:S262)</f>
        <v>0</v>
      </c>
      <c r="X262" s="19"/>
      <c r="Y262" s="19"/>
      <c r="Z262" s="4"/>
      <c r="AA262" s="19"/>
      <c r="AB262" s="19"/>
      <c r="AC262" s="4"/>
      <c r="AD262" s="4"/>
      <c r="AE262" s="0"/>
      <c r="AF262" s="0"/>
      <c r="AG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</row>
    <row r="263" s="25" customFormat="true" ht="16.5" hidden="false" customHeight="true" outlineLevel="0" collapsed="false">
      <c r="A263" s="19" t="n">
        <v>29</v>
      </c>
      <c r="B263" s="19" t="n">
        <f aca="false" t="array" ref="B263:B263">RANK(V263,$V$2:$V$607)</f>
        <v>262</v>
      </c>
      <c r="C263" s="20" t="s">
        <v>479</v>
      </c>
      <c r="D263" s="20" t="s">
        <v>480</v>
      </c>
      <c r="E263" s="20" t="s">
        <v>46</v>
      </c>
      <c r="F263" s="19" t="n">
        <v>75.2380952380952</v>
      </c>
      <c r="G263" s="19" t="n">
        <v>25.0793650793651</v>
      </c>
      <c r="H263" s="19" t="n">
        <v>0</v>
      </c>
      <c r="I263" s="19" t="n">
        <v>0</v>
      </c>
      <c r="J263" s="21" t="n">
        <v>104.303867403315</v>
      </c>
      <c r="K263" s="19"/>
      <c r="L263" s="19"/>
      <c r="M263" s="19"/>
      <c r="N263" s="19"/>
      <c r="O263" s="19"/>
      <c r="P263" s="19"/>
      <c r="Q263" s="19"/>
      <c r="R263" s="19"/>
      <c r="S263" s="22"/>
      <c r="T263" s="21" t="n">
        <f aca="false" t="array" ref="T263:T263">SUM(J263:S263)</f>
        <v>104.303867403315</v>
      </c>
      <c r="U263" s="19" t="n">
        <f aca="false" t="array" ref="U263:U263">IF(S263="",0,S263)+IF((COUNT(J263:R263)&lt;6),SUM(J263:R263),(MAX(J263:R263)+LARGE(J263:R263,2)+LARGE(J263:R263,3)+LARGE(J263:R263,4)+LARGE(J263:R263,5)))</f>
        <v>104.303867403315</v>
      </c>
      <c r="V263" s="19" t="n">
        <f aca="false">U263+G263+I263</f>
        <v>129.38323248268</v>
      </c>
      <c r="W263" s="19" t="n">
        <f aca="false" t="array" ref="W263:W263">COUNT(J263:S263)</f>
        <v>1</v>
      </c>
      <c r="X263" s="19"/>
      <c r="Y263" s="19"/>
      <c r="Z263" s="4"/>
      <c r="AA263" s="19"/>
      <c r="AB263" s="19"/>
      <c r="AC263" s="4"/>
      <c r="AD263" s="4"/>
      <c r="AE263" s="0"/>
      <c r="AF263" s="0"/>
      <c r="AG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</row>
    <row r="264" s="25" customFormat="true" ht="16.5" hidden="false" customHeight="true" outlineLevel="0" collapsed="false">
      <c r="A264" s="19" t="n">
        <v>338</v>
      </c>
      <c r="B264" s="19" t="n">
        <f aca="false" t="array" ref="B264:B264">RANK(V264,$V$2:$V$607)</f>
        <v>263</v>
      </c>
      <c r="C264" s="20" t="s">
        <v>481</v>
      </c>
      <c r="D264" s="20" t="s">
        <v>482</v>
      </c>
      <c r="E264" s="20"/>
      <c r="F264" s="19" t="n">
        <v>0</v>
      </c>
      <c r="G264" s="19" t="n">
        <v>0</v>
      </c>
      <c r="H264" s="19" t="n">
        <v>0</v>
      </c>
      <c r="I264" s="19" t="n">
        <v>0</v>
      </c>
      <c r="J264" s="21"/>
      <c r="K264" s="19"/>
      <c r="L264" s="19"/>
      <c r="M264" s="19" t="n">
        <v>72.8909725100152</v>
      </c>
      <c r="N264" s="19" t="n">
        <v>55.454415954416</v>
      </c>
      <c r="O264" s="19"/>
      <c r="P264" s="19"/>
      <c r="Q264" s="19"/>
      <c r="R264" s="19"/>
      <c r="S264" s="22"/>
      <c r="T264" s="21" t="n">
        <f aca="false" t="array" ref="T264:T264">SUM(J264:S264)</f>
        <v>128.345388464431</v>
      </c>
      <c r="U264" s="19" t="n">
        <f aca="false" t="array" ref="U264:U264">IF(S264="",0,S264)+IF((COUNT(J264:R264)&lt;6),SUM(J264:R264),(MAX(J264:R264)+LARGE(J264:R264,2)+LARGE(J264:R264,3)+LARGE(J264:R264,4)+LARGE(J264:R264,5)))</f>
        <v>128.345388464431</v>
      </c>
      <c r="V264" s="19" t="n">
        <f aca="false">U264+G264+I264</f>
        <v>128.345388464431</v>
      </c>
      <c r="W264" s="19" t="n">
        <f aca="false" t="array" ref="W264:W264">COUNT(J264:S264)</f>
        <v>2</v>
      </c>
      <c r="X264" s="19"/>
      <c r="Y264" s="19"/>
      <c r="Z264" s="4"/>
      <c r="AA264" s="19"/>
      <c r="AB264" s="19"/>
      <c r="AC264" s="4"/>
      <c r="AD264" s="4"/>
      <c r="AE264" s="0"/>
      <c r="AF264" s="0"/>
      <c r="AG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</row>
    <row r="265" s="25" customFormat="true" ht="16.5" hidden="false" customHeight="true" outlineLevel="0" collapsed="false">
      <c r="A265" s="19" t="n">
        <v>273</v>
      </c>
      <c r="B265" s="19" t="n">
        <f aca="false" t="array" ref="B265:B265">RANK(V265,$V$2:$V$607)</f>
        <v>264</v>
      </c>
      <c r="C265" s="20" t="s">
        <v>483</v>
      </c>
      <c r="D265" s="20" t="s">
        <v>484</v>
      </c>
      <c r="E265" s="20"/>
      <c r="F265" s="19" t="n">
        <v>0</v>
      </c>
      <c r="G265" s="19" t="n">
        <v>0</v>
      </c>
      <c r="H265" s="19" t="n">
        <v>76.1383324700438</v>
      </c>
      <c r="I265" s="19" t="n">
        <v>50.7588883133626</v>
      </c>
      <c r="J265" s="21"/>
      <c r="K265" s="19"/>
      <c r="L265" s="19"/>
      <c r="M265" s="19"/>
      <c r="N265" s="19" t="n">
        <v>76.2154695359648</v>
      </c>
      <c r="O265" s="19"/>
      <c r="P265" s="19"/>
      <c r="Q265" s="19"/>
      <c r="R265" s="19"/>
      <c r="S265" s="22"/>
      <c r="T265" s="21" t="n">
        <f aca="false" t="array" ref="T265:T265">SUM(J265:S265)</f>
        <v>76.2154695359648</v>
      </c>
      <c r="U265" s="19" t="n">
        <f aca="false" t="array" ref="U265:U265">IF(S265="",0,S265)+IF((COUNT(J265:R265)&lt;6),SUM(J265:R265),(MAX(J265:R265)+LARGE(J265:R265,2)+LARGE(J265:R265,3)+LARGE(J265:R265,4)+LARGE(J265:R265,5)))</f>
        <v>76.2154695359648</v>
      </c>
      <c r="V265" s="19" t="n">
        <f aca="false">U265+G265+I265</f>
        <v>126.974357849327</v>
      </c>
      <c r="W265" s="19" t="n">
        <f aca="false" t="array" ref="W265:W265">COUNT(J265:S265)</f>
        <v>1</v>
      </c>
      <c r="X265" s="19"/>
      <c r="Y265" s="19"/>
      <c r="Z265" s="4"/>
      <c r="AA265" s="4"/>
      <c r="AB265" s="0"/>
      <c r="AC265" s="4"/>
      <c r="AD265" s="4"/>
      <c r="AE265" s="0"/>
      <c r="AF265" s="0"/>
      <c r="AG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</row>
    <row r="266" s="25" customFormat="true" ht="16.5" hidden="false" customHeight="true" outlineLevel="0" collapsed="false">
      <c r="A266" s="19" t="n">
        <v>109</v>
      </c>
      <c r="B266" s="19" t="n">
        <f aca="false" t="array" ref="B266:B266">RANK(V266,$V$2:$V$607)</f>
        <v>265</v>
      </c>
      <c r="C266" s="20" t="s">
        <v>485</v>
      </c>
      <c r="D266" s="20" t="s">
        <v>230</v>
      </c>
      <c r="E266" s="20" t="s">
        <v>46</v>
      </c>
      <c r="F266" s="19" t="n">
        <v>0</v>
      </c>
      <c r="G266" s="19" t="n">
        <v>0</v>
      </c>
      <c r="H266" s="19" t="n">
        <v>50.5180892756216</v>
      </c>
      <c r="I266" s="19" t="n">
        <v>33.6787261837477</v>
      </c>
      <c r="J266" s="21" t="n">
        <v>92.261047934551</v>
      </c>
      <c r="K266" s="19"/>
      <c r="L266" s="19"/>
      <c r="M266" s="19"/>
      <c r="N266" s="19"/>
      <c r="O266" s="19"/>
      <c r="P266" s="19"/>
      <c r="Q266" s="19"/>
      <c r="R266" s="19"/>
      <c r="S266" s="22"/>
      <c r="T266" s="21" t="n">
        <f aca="false" t="array" ref="T266:T266">SUM(J266:S266)</f>
        <v>92.261047934551</v>
      </c>
      <c r="U266" s="19" t="n">
        <f aca="false" t="array" ref="U266:U266">IF(S266="",0,S266)+IF((COUNT(J266:R266)&lt;6),SUM(J266:R266),(MAX(J266:R266)+LARGE(J266:R266,2)+LARGE(J266:R266,3)+LARGE(J266:R266,4)+LARGE(J266:R266,5)))</f>
        <v>92.261047934551</v>
      </c>
      <c r="V266" s="19" t="n">
        <f aca="false">U266+G266+I266</f>
        <v>125.939774118299</v>
      </c>
      <c r="W266" s="19" t="n">
        <f aca="false" t="array" ref="W266:W266">COUNT(J266:S266)</f>
        <v>1</v>
      </c>
      <c r="X266" s="19"/>
      <c r="Y266" s="19"/>
      <c r="Z266" s="4"/>
      <c r="AA266" s="19"/>
      <c r="AB266" s="19"/>
      <c r="AC266" s="4"/>
      <c r="AD266" s="4"/>
      <c r="AE266" s="0"/>
      <c r="AF266" s="0"/>
      <c r="AG266" s="0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</row>
    <row r="267" s="25" customFormat="true" ht="16.5" hidden="false" customHeight="true" outlineLevel="0" collapsed="false">
      <c r="A267" s="19" t="n">
        <v>426</v>
      </c>
      <c r="B267" s="19" t="n">
        <f aca="false" t="array" ref="B267:B267">RANK(V267,$V$2:$V$607)</f>
        <v>266</v>
      </c>
      <c r="C267" s="20" t="s">
        <v>486</v>
      </c>
      <c r="D267" s="20" t="s">
        <v>487</v>
      </c>
      <c r="E267" s="20"/>
      <c r="F267" s="19" t="n">
        <v>0</v>
      </c>
      <c r="G267" s="19" t="n">
        <v>0</v>
      </c>
      <c r="H267" s="19" t="n">
        <v>188.409955257271</v>
      </c>
      <c r="I267" s="19" t="n">
        <v>125.60663683818</v>
      </c>
      <c r="J267" s="21"/>
      <c r="K267" s="19"/>
      <c r="L267" s="19"/>
      <c r="M267" s="19"/>
      <c r="N267" s="19"/>
      <c r="O267" s="19"/>
      <c r="P267" s="19"/>
      <c r="Q267" s="19"/>
      <c r="R267" s="19"/>
      <c r="S267" s="22"/>
      <c r="T267" s="21" t="n">
        <f aca="false" t="array" ref="T267:T267">SUM(J267:S267)</f>
        <v>0</v>
      </c>
      <c r="U267" s="19" t="n">
        <f aca="false" t="array" ref="U267:U267">IF(S267="",0,S267)+IF((COUNT(J267:R267)&lt;6),SUM(J267:R267),(MAX(J267:R267)+LARGE(J267:R267,2)+LARGE(J267:R267,3)+LARGE(J267:R267,4)+LARGE(J267:R267,5)))</f>
        <v>0</v>
      </c>
      <c r="V267" s="19" t="n">
        <f aca="false">U267+G267+I267</f>
        <v>125.60663683818</v>
      </c>
      <c r="W267" s="19" t="n">
        <f aca="false" t="array" ref="W267:W267">COUNT(J267:S267)</f>
        <v>0</v>
      </c>
      <c r="X267" s="19"/>
      <c r="Y267" s="19"/>
      <c r="Z267" s="4"/>
      <c r="AA267" s="4"/>
      <c r="AB267" s="0"/>
      <c r="AC267" s="4"/>
      <c r="AD267" s="4"/>
      <c r="AE267" s="0"/>
      <c r="AF267" s="0"/>
      <c r="AG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</row>
    <row r="268" s="25" customFormat="true" ht="16.5" hidden="false" customHeight="true" outlineLevel="0" collapsed="false">
      <c r="A268" s="19" t="n">
        <v>151</v>
      </c>
      <c r="B268" s="19" t="n">
        <f aca="false" t="array" ref="B268:B268">RANK(V268,$V$2:$V$607)</f>
        <v>267</v>
      </c>
      <c r="C268" s="20" t="s">
        <v>488</v>
      </c>
      <c r="D268" s="20" t="s">
        <v>253</v>
      </c>
      <c r="E268" s="20" t="s">
        <v>46</v>
      </c>
      <c r="F268" s="19" t="n">
        <v>0.264648729446936</v>
      </c>
      <c r="G268" s="19" t="n">
        <v>0.0882162431489787</v>
      </c>
      <c r="H268" s="19" t="n">
        <v>0</v>
      </c>
      <c r="I268" s="19" t="n">
        <v>0</v>
      </c>
      <c r="J268" s="21" t="n">
        <v>124.652597402597</v>
      </c>
      <c r="K268" s="19"/>
      <c r="L268" s="19"/>
      <c r="M268" s="19"/>
      <c r="N268" s="19"/>
      <c r="O268" s="19"/>
      <c r="P268" s="19"/>
      <c r="Q268" s="19"/>
      <c r="R268" s="19"/>
      <c r="S268" s="22"/>
      <c r="T268" s="21" t="n">
        <f aca="false" t="array" ref="T268:T268">SUM(J268:S268)</f>
        <v>124.652597402597</v>
      </c>
      <c r="U268" s="19" t="n">
        <f aca="false" t="array" ref="U268:U268">IF(S268="",0,S268)+IF((COUNT(J268:R268)&lt;6),SUM(J268:R268),(MAX(J268:R268)+LARGE(J268:R268,2)+LARGE(J268:R268,3)+LARGE(J268:R268,4)+LARGE(J268:R268,5)))</f>
        <v>124.652597402597</v>
      </c>
      <c r="V268" s="19" t="n">
        <f aca="false">U268+G268+I268</f>
        <v>124.740813645746</v>
      </c>
      <c r="W268" s="19" t="n">
        <f aca="false" t="array" ref="W268:W268">COUNT(J268:S268)</f>
        <v>1</v>
      </c>
      <c r="X268" s="19"/>
      <c r="Y268" s="19"/>
      <c r="Z268" s="4"/>
      <c r="AA268" s="19"/>
      <c r="AB268" s="19"/>
      <c r="AC268" s="4"/>
      <c r="AD268" s="4"/>
      <c r="AE268" s="0"/>
      <c r="AF268" s="0"/>
      <c r="AG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</row>
    <row r="269" s="25" customFormat="true" ht="16.5" hidden="false" customHeight="true" outlineLevel="0" collapsed="false">
      <c r="A269" s="19" t="n">
        <v>395</v>
      </c>
      <c r="B269" s="19" t="n">
        <f aca="false" t="array" ref="B269:B269">RANK(V269,$V$2:$V$607)</f>
        <v>268</v>
      </c>
      <c r="C269" s="20" t="s">
        <v>489</v>
      </c>
      <c r="D269" s="20" t="s">
        <v>490</v>
      </c>
      <c r="E269" s="20"/>
      <c r="F269" s="19" t="n">
        <v>0</v>
      </c>
      <c r="G269" s="19" t="n">
        <v>0</v>
      </c>
      <c r="H269" s="19" t="n">
        <v>0</v>
      </c>
      <c r="I269" s="19" t="n">
        <v>0</v>
      </c>
      <c r="J269" s="21"/>
      <c r="K269" s="19"/>
      <c r="L269" s="19"/>
      <c r="M269" s="19"/>
      <c r="N269" s="19" t="n">
        <v>124.530560293566</v>
      </c>
      <c r="O269" s="19"/>
      <c r="P269" s="19"/>
      <c r="Q269" s="19"/>
      <c r="R269" s="19"/>
      <c r="S269" s="22"/>
      <c r="T269" s="21" t="n">
        <f aca="false" t="array" ref="T269:T269">SUM(J269:S269)</f>
        <v>124.530560293566</v>
      </c>
      <c r="U269" s="19" t="n">
        <f aca="false" t="array" ref="U269:U269">IF(S269="",0,S269)+IF((COUNT(J269:R269)&lt;6),SUM(J269:R269),(MAX(J269:R269)+LARGE(J269:R269,2)+LARGE(J269:R269,3)+LARGE(J269:R269,4)+LARGE(J269:R269,5)))</f>
        <v>124.530560293566</v>
      </c>
      <c r="V269" s="19" t="n">
        <f aca="false">U269+G269+I269</f>
        <v>124.530560293566</v>
      </c>
      <c r="W269" s="19" t="n">
        <f aca="false" t="array" ref="W269:W269">COUNT(J269:S269)</f>
        <v>1</v>
      </c>
      <c r="X269" s="19"/>
      <c r="Y269" s="19"/>
      <c r="Z269" s="4"/>
      <c r="AA269" s="19"/>
      <c r="AB269" s="19"/>
      <c r="AC269" s="4"/>
      <c r="AD269" s="4"/>
      <c r="AE269" s="27"/>
      <c r="AF269" s="0"/>
      <c r="AG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</row>
    <row r="270" s="25" customFormat="true" ht="16.5" hidden="false" customHeight="true" outlineLevel="0" collapsed="false">
      <c r="A270" s="19" t="n">
        <v>319</v>
      </c>
      <c r="B270" s="19" t="n">
        <f aca="false" t="array" ref="B270:B270">RANK(V270,$V$2:$V$607)</f>
        <v>269</v>
      </c>
      <c r="C270" s="20" t="s">
        <v>491</v>
      </c>
      <c r="D270" s="20" t="s">
        <v>288</v>
      </c>
      <c r="E270" s="20"/>
      <c r="F270" s="19" t="n">
        <v>142.248334263912</v>
      </c>
      <c r="G270" s="19" t="n">
        <v>47.4161114213041</v>
      </c>
      <c r="H270" s="19" t="n">
        <v>114.707345634378</v>
      </c>
      <c r="I270" s="19" t="n">
        <v>76.471563756252</v>
      </c>
      <c r="J270" s="21"/>
      <c r="K270" s="19"/>
      <c r="L270" s="19"/>
      <c r="M270" s="19"/>
      <c r="N270" s="19"/>
      <c r="O270" s="19"/>
      <c r="P270" s="19"/>
      <c r="Q270" s="19"/>
      <c r="R270" s="19"/>
      <c r="S270" s="22"/>
      <c r="T270" s="21" t="n">
        <f aca="false" t="array" ref="T270:T270">SUM(J270:S270)</f>
        <v>0</v>
      </c>
      <c r="U270" s="19" t="n">
        <f aca="false" t="array" ref="U270:U270">IF(S270="",0,S270)+IF((COUNT(J270:R270)&lt;6),SUM(J270:R270),(MAX(J270:R270)+LARGE(J270:R270,2)+LARGE(J270:R270,3)+LARGE(J270:R270,4)+LARGE(J270:R270,5)))</f>
        <v>0</v>
      </c>
      <c r="V270" s="19" t="n">
        <f aca="false">U270+G270+I270</f>
        <v>123.887675177556</v>
      </c>
      <c r="W270" s="19" t="n">
        <f aca="false" t="array" ref="W270:W270">COUNT(J270:S270)</f>
        <v>0</v>
      </c>
      <c r="X270" s="19"/>
      <c r="Y270" s="19"/>
      <c r="Z270" s="4"/>
      <c r="AA270" s="19"/>
      <c r="AB270" s="19"/>
      <c r="AC270" s="4"/>
      <c r="AD270" s="4"/>
      <c r="AE270" s="0"/>
      <c r="AF270" s="0"/>
      <c r="AG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</row>
    <row r="271" s="25" customFormat="true" ht="16.5" hidden="false" customHeight="true" outlineLevel="0" collapsed="false">
      <c r="A271" s="19" t="n">
        <v>81</v>
      </c>
      <c r="B271" s="19" t="n">
        <f aca="false" t="array" ref="B271:B271">RANK(V271,$V$2:$V$607)</f>
        <v>270</v>
      </c>
      <c r="C271" s="20" t="s">
        <v>492</v>
      </c>
      <c r="D271" s="20" t="s">
        <v>493</v>
      </c>
      <c r="E271" s="20" t="s">
        <v>46</v>
      </c>
      <c r="F271" s="19" t="n">
        <v>0.0666666666666667</v>
      </c>
      <c r="G271" s="19" t="n">
        <v>0.0222222222222222</v>
      </c>
      <c r="H271" s="19" t="n">
        <v>105.333333333333</v>
      </c>
      <c r="I271" s="19" t="n">
        <v>70.2222222222222</v>
      </c>
      <c r="J271" s="21" t="n">
        <v>50.25</v>
      </c>
      <c r="K271" s="19"/>
      <c r="L271" s="19"/>
      <c r="M271" s="19"/>
      <c r="N271" s="19"/>
      <c r="O271" s="19"/>
      <c r="P271" s="19"/>
      <c r="Q271" s="19"/>
      <c r="R271" s="19"/>
      <c r="S271" s="22"/>
      <c r="T271" s="21" t="n">
        <f aca="false" t="array" ref="T271:T271">SUM(J271:S271)</f>
        <v>50.25</v>
      </c>
      <c r="U271" s="19" t="n">
        <f aca="false" t="array" ref="U271:U271">IF(S271="",0,S271)+IF((COUNT(J271:R271)&lt;6),SUM(J271:R271),(MAX(J271:R271)+LARGE(J271:R271,2)+LARGE(J271:R271,3)+LARGE(J271:R271,4)+LARGE(J271:R271,5)))</f>
        <v>50.25</v>
      </c>
      <c r="V271" s="19" t="n">
        <f aca="false">U271+G271+I271</f>
        <v>120.494444444444</v>
      </c>
      <c r="W271" s="19" t="n">
        <f aca="false" t="array" ref="W271:W271">COUNT(J271:S271)</f>
        <v>1</v>
      </c>
      <c r="X271" s="19"/>
      <c r="Y271" s="19"/>
      <c r="Z271" s="4"/>
      <c r="AA271" s="19"/>
      <c r="AB271" s="19"/>
      <c r="AC271" s="4"/>
      <c r="AD271" s="4"/>
      <c r="AE271" s="0"/>
      <c r="AF271" s="0"/>
      <c r="AG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</row>
    <row r="272" s="25" customFormat="true" ht="16.5" hidden="false" customHeight="true" outlineLevel="0" collapsed="false">
      <c r="A272" s="19" t="n">
        <v>45</v>
      </c>
      <c r="B272" s="19" t="n">
        <f aca="false" t="array" ref="B272:B272">RANK(V272,$V$2:$V$607)</f>
        <v>271</v>
      </c>
      <c r="C272" s="20" t="s">
        <v>494</v>
      </c>
      <c r="D272" s="20" t="s">
        <v>229</v>
      </c>
      <c r="E272" s="20"/>
      <c r="F272" s="19" t="n">
        <v>361.012970144941</v>
      </c>
      <c r="G272" s="19" t="n">
        <v>120.33765671498</v>
      </c>
      <c r="H272" s="19" t="n">
        <v>0</v>
      </c>
      <c r="I272" s="19" t="n">
        <v>0</v>
      </c>
      <c r="J272" s="21"/>
      <c r="K272" s="19"/>
      <c r="L272" s="19"/>
      <c r="M272" s="19"/>
      <c r="N272" s="19"/>
      <c r="O272" s="19"/>
      <c r="P272" s="19"/>
      <c r="Q272" s="19"/>
      <c r="R272" s="19"/>
      <c r="S272" s="22"/>
      <c r="T272" s="21" t="n">
        <f aca="false" t="array" ref="T272:T272">SUM(J272:S272)</f>
        <v>0</v>
      </c>
      <c r="U272" s="19" t="n">
        <f aca="false" t="array" ref="U272:U272">IF(S272="",0,S272)+IF((COUNT(J272:R272)&lt;6),SUM(J272:R272),(MAX(J272:R272)+LARGE(J272:R272,2)+LARGE(J272:R272,3)+LARGE(J272:R272,4)+LARGE(J272:R272,5)))</f>
        <v>0</v>
      </c>
      <c r="V272" s="19" t="n">
        <f aca="false">U272+G272+I272</f>
        <v>120.33765671498</v>
      </c>
      <c r="W272" s="19" t="n">
        <f aca="false" t="array" ref="W272:W272">COUNT(J272:S272)</f>
        <v>0</v>
      </c>
      <c r="X272" s="19"/>
      <c r="Y272" s="19"/>
      <c r="Z272" s="4"/>
      <c r="AA272" s="4"/>
      <c r="AB272" s="0"/>
      <c r="AC272" s="4"/>
      <c r="AD272" s="4"/>
      <c r="AE272" s="0"/>
      <c r="AF272" s="0"/>
      <c r="AG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</row>
    <row r="273" s="25" customFormat="true" ht="16.5" hidden="false" customHeight="true" outlineLevel="0" collapsed="false">
      <c r="A273" s="19" t="n">
        <v>111</v>
      </c>
      <c r="B273" s="19" t="n">
        <f aca="false" t="array" ref="B273:B273">RANK(V273,$V$2:$V$607)</f>
        <v>272</v>
      </c>
      <c r="C273" s="20" t="s">
        <v>495</v>
      </c>
      <c r="D273" s="20" t="s">
        <v>496</v>
      </c>
      <c r="E273" s="20" t="s">
        <v>46</v>
      </c>
      <c r="F273" s="19" t="n">
        <v>0</v>
      </c>
      <c r="G273" s="19" t="n">
        <v>0</v>
      </c>
      <c r="H273" s="19" t="n">
        <v>104.4</v>
      </c>
      <c r="I273" s="19" t="n">
        <v>69.6</v>
      </c>
      <c r="J273" s="21" t="n">
        <v>50.2307692307692</v>
      </c>
      <c r="K273" s="19"/>
      <c r="L273" s="19"/>
      <c r="M273" s="19"/>
      <c r="N273" s="19"/>
      <c r="O273" s="19"/>
      <c r="P273" s="19"/>
      <c r="Q273" s="19"/>
      <c r="R273" s="19"/>
      <c r="S273" s="22"/>
      <c r="T273" s="21" t="n">
        <f aca="false" t="array" ref="T273:T273">SUM(J273:S273)</f>
        <v>50.2307692307692</v>
      </c>
      <c r="U273" s="19" t="n">
        <f aca="false" t="array" ref="U273:U273">IF(S273="",0,S273)+IF((COUNT(J273:R273)&lt;6),SUM(J273:R273),(MAX(J273:R273)+LARGE(J273:R273,2)+LARGE(J273:R273,3)+LARGE(J273:R273,4)+LARGE(J273:R273,5)))</f>
        <v>50.2307692307692</v>
      </c>
      <c r="V273" s="19" t="n">
        <f aca="false">U273+G273+I273</f>
        <v>119.830769230769</v>
      </c>
      <c r="W273" s="19" t="n">
        <f aca="false" t="array" ref="W273:W273">COUNT(J273:S273)</f>
        <v>1</v>
      </c>
      <c r="X273" s="19"/>
      <c r="Y273" s="19"/>
      <c r="Z273" s="4"/>
      <c r="AA273" s="4"/>
      <c r="AB273" s="0"/>
      <c r="AC273" s="4"/>
      <c r="AD273" s="4"/>
      <c r="AE273" s="0"/>
      <c r="AF273" s="0"/>
      <c r="AG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</row>
    <row r="274" s="25" customFormat="true" ht="16.5" hidden="false" customHeight="true" outlineLevel="0" collapsed="false">
      <c r="A274" s="19" t="n">
        <v>428</v>
      </c>
      <c r="B274" s="19" t="n">
        <f aca="false" t="array" ref="B274:B274">RANK(V274,$V$2:$V$607)</f>
        <v>273</v>
      </c>
      <c r="C274" s="20" t="s">
        <v>497</v>
      </c>
      <c r="D274" s="20" t="s">
        <v>60</v>
      </c>
      <c r="E274" s="20"/>
      <c r="F274" s="19" t="n">
        <v>0</v>
      </c>
      <c r="G274" s="19" t="n">
        <v>0</v>
      </c>
      <c r="H274" s="19" t="n">
        <v>178.446853186293</v>
      </c>
      <c r="I274" s="19" t="n">
        <v>118.964568790862</v>
      </c>
      <c r="J274" s="21"/>
      <c r="K274" s="19"/>
      <c r="L274" s="19"/>
      <c r="M274" s="19"/>
      <c r="N274" s="19"/>
      <c r="O274" s="19"/>
      <c r="P274" s="19"/>
      <c r="Q274" s="19"/>
      <c r="R274" s="19"/>
      <c r="S274" s="22"/>
      <c r="T274" s="21" t="n">
        <f aca="false" t="array" ref="T274:T274">SUM(J274:S274)</f>
        <v>0</v>
      </c>
      <c r="U274" s="19" t="n">
        <f aca="false" t="array" ref="U274:U274">IF(S274="",0,S274)+IF((COUNT(J274:R274)&lt;6),SUM(J274:R274),(MAX(J274:R274)+LARGE(J274:R274,2)+LARGE(J274:R274,3)+LARGE(J274:R274,4)+LARGE(J274:R274,5)))</f>
        <v>0</v>
      </c>
      <c r="V274" s="19" t="n">
        <f aca="false">U274+G274+I274</f>
        <v>118.964568790862</v>
      </c>
      <c r="W274" s="19" t="n">
        <f aca="false" t="array" ref="W274:W274">COUNT(J274:S274)</f>
        <v>0</v>
      </c>
      <c r="X274" s="19"/>
      <c r="Y274" s="19"/>
      <c r="Z274" s="4"/>
      <c r="AA274" s="19"/>
      <c r="AB274" s="19"/>
      <c r="AC274" s="4"/>
      <c r="AD274" s="4"/>
      <c r="AE274" s="0"/>
      <c r="AF274" s="0"/>
      <c r="AG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</row>
    <row r="275" s="25" customFormat="true" ht="16.5" hidden="false" customHeight="true" outlineLevel="0" collapsed="false">
      <c r="A275" s="19" t="n">
        <v>249</v>
      </c>
      <c r="B275" s="19" t="n">
        <f aca="false" t="array" ref="B275:B275">RANK(V275,$V$2:$V$607)</f>
        <v>274</v>
      </c>
      <c r="C275" s="20" t="s">
        <v>498</v>
      </c>
      <c r="D275" s="20" t="s">
        <v>148</v>
      </c>
      <c r="E275" s="20"/>
      <c r="F275" s="19" t="n">
        <v>205.355857954545</v>
      </c>
      <c r="G275" s="19" t="n">
        <v>68.4519526515151</v>
      </c>
      <c r="H275" s="19" t="n">
        <v>75.0864122753886</v>
      </c>
      <c r="I275" s="19" t="n">
        <v>50.0576081835924</v>
      </c>
      <c r="J275" s="21"/>
      <c r="K275" s="19"/>
      <c r="L275" s="19"/>
      <c r="M275" s="19"/>
      <c r="N275" s="19" t="n">
        <v>0</v>
      </c>
      <c r="O275" s="19"/>
      <c r="P275" s="19"/>
      <c r="Q275" s="19"/>
      <c r="R275" s="19"/>
      <c r="S275" s="22"/>
      <c r="T275" s="21" t="n">
        <f aca="false" t="array" ref="T275:T275">SUM(J275:S275)</f>
        <v>0</v>
      </c>
      <c r="U275" s="19" t="n">
        <f aca="false" t="array" ref="U275:U275">IF(S275="",0,S275)+IF((COUNT(J275:R275)&lt;6),SUM(J275:R275),(MAX(J275:R275)+LARGE(J275:R275,2)+LARGE(J275:R275,3)+LARGE(J275:R275,4)+LARGE(J275:R275,5)))</f>
        <v>0</v>
      </c>
      <c r="V275" s="19" t="n">
        <f aca="false">U275+G275+I275</f>
        <v>118.509560835108</v>
      </c>
      <c r="W275" s="19" t="n">
        <f aca="false" t="array" ref="W275:W275">COUNT(J275:S275)</f>
        <v>1</v>
      </c>
      <c r="X275" s="19"/>
      <c r="Y275" s="19"/>
      <c r="Z275" s="4"/>
      <c r="AA275" s="19"/>
      <c r="AB275" s="19"/>
      <c r="AC275" s="4"/>
      <c r="AD275" s="4"/>
      <c r="AE275" s="0"/>
      <c r="AF275" s="0"/>
      <c r="AG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</row>
    <row r="276" s="25" customFormat="true" ht="16.5" hidden="false" customHeight="true" outlineLevel="0" collapsed="false">
      <c r="A276" s="19" t="n">
        <v>10</v>
      </c>
      <c r="B276" s="19" t="n">
        <f aca="false" t="array" ref="B276:B276">RANK(V276,$V$2:$V$607)</f>
        <v>275</v>
      </c>
      <c r="C276" s="20" t="s">
        <v>499</v>
      </c>
      <c r="D276" s="20" t="s">
        <v>500</v>
      </c>
      <c r="E276" s="20" t="s">
        <v>375</v>
      </c>
      <c r="F276" s="19" t="n">
        <v>201.517735211893</v>
      </c>
      <c r="G276" s="19" t="n">
        <v>67.1725784039643</v>
      </c>
      <c r="H276" s="19" t="n">
        <v>0</v>
      </c>
      <c r="I276" s="19" t="n">
        <v>0</v>
      </c>
      <c r="J276" s="21" t="n">
        <v>50.5558743764301</v>
      </c>
      <c r="K276" s="19"/>
      <c r="L276" s="19"/>
      <c r="M276" s="19"/>
      <c r="N276" s="19"/>
      <c r="O276" s="19"/>
      <c r="P276" s="19"/>
      <c r="Q276" s="19"/>
      <c r="R276" s="19"/>
      <c r="S276" s="22"/>
      <c r="T276" s="21" t="n">
        <f aca="false" t="array" ref="T276:T276">SUM(J276:S276)</f>
        <v>50.5558743764301</v>
      </c>
      <c r="U276" s="19" t="n">
        <f aca="false" t="array" ref="U276:U276">IF(S276="",0,S276)+IF((COUNT(J276:R276)&lt;6),SUM(J276:R276),(MAX(J276:R276)+LARGE(J276:R276,2)+LARGE(J276:R276,3)+LARGE(J276:R276,4)+LARGE(J276:R276,5)))</f>
        <v>50.5558743764301</v>
      </c>
      <c r="V276" s="19" t="n">
        <f aca="false">U276+G276+I276</f>
        <v>117.728452780394</v>
      </c>
      <c r="W276" s="19" t="n">
        <f aca="false" t="array" ref="W276:W276">COUNT(J276:S276)</f>
        <v>1</v>
      </c>
      <c r="X276" s="19"/>
      <c r="Y276" s="19"/>
      <c r="Z276" s="4"/>
      <c r="AA276" s="4"/>
      <c r="AB276" s="0"/>
      <c r="AC276" s="4"/>
      <c r="AD276" s="4"/>
      <c r="AE276" s="0"/>
      <c r="AF276" s="0"/>
      <c r="AG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</row>
    <row r="277" s="25" customFormat="true" ht="16.5" hidden="false" customHeight="true" outlineLevel="0" collapsed="false">
      <c r="A277" s="19" t="n">
        <v>324</v>
      </c>
      <c r="B277" s="19" t="n">
        <f aca="false" t="array" ref="B277:B277">RANK(V277,$V$2:$V$607)</f>
        <v>276</v>
      </c>
      <c r="C277" s="20" t="s">
        <v>501</v>
      </c>
      <c r="D277" s="20" t="s">
        <v>502</v>
      </c>
      <c r="E277" s="20"/>
      <c r="F277" s="19" t="n">
        <v>0</v>
      </c>
      <c r="G277" s="19" t="n">
        <v>0</v>
      </c>
      <c r="H277" s="19" t="n">
        <v>0</v>
      </c>
      <c r="I277" s="19" t="n">
        <v>0</v>
      </c>
      <c r="J277" s="21"/>
      <c r="K277" s="19"/>
      <c r="L277" s="19" t="n">
        <v>38.8761904761905</v>
      </c>
      <c r="M277" s="19" t="n">
        <v>78.3481643411779</v>
      </c>
      <c r="N277" s="19"/>
      <c r="O277" s="19"/>
      <c r="P277" s="19"/>
      <c r="Q277" s="19"/>
      <c r="R277" s="19"/>
      <c r="S277" s="22"/>
      <c r="T277" s="21" t="n">
        <f aca="false" t="array" ref="T277:T277">SUM(J277:S277)</f>
        <v>117.224354817368</v>
      </c>
      <c r="U277" s="19" t="n">
        <f aca="false" t="array" ref="U277:U277">IF(S277="",0,S277)+IF((COUNT(J277:R277)&lt;6),SUM(J277:R277),(MAX(J277:R277)+LARGE(J277:R277,2)+LARGE(J277:R277,3)+LARGE(J277:R277,4)+LARGE(J277:R277,5)))</f>
        <v>117.224354817368</v>
      </c>
      <c r="V277" s="19" t="n">
        <f aca="false">U277+G277+I277</f>
        <v>117.224354817368</v>
      </c>
      <c r="W277" s="19" t="n">
        <f aca="false" t="array" ref="W277:W277">COUNT(J277:S277)</f>
        <v>2</v>
      </c>
      <c r="X277" s="19"/>
      <c r="Y277" s="19"/>
      <c r="Z277" s="4"/>
      <c r="AA277" s="19"/>
      <c r="AB277" s="19"/>
      <c r="AC277" s="4"/>
      <c r="AD277" s="4"/>
      <c r="AE277" s="0"/>
      <c r="AF277" s="0"/>
      <c r="AG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</row>
    <row r="278" s="25" customFormat="true" ht="16.5" hidden="false" customHeight="true" outlineLevel="0" collapsed="false">
      <c r="A278" s="19" t="n">
        <v>67</v>
      </c>
      <c r="B278" s="19" t="n">
        <f aca="false" t="array" ref="B278:B278">RANK(V278,$V$2:$V$607)</f>
        <v>277</v>
      </c>
      <c r="C278" s="20" t="s">
        <v>503</v>
      </c>
      <c r="D278" s="20" t="s">
        <v>182</v>
      </c>
      <c r="E278" s="20"/>
      <c r="F278" s="19" t="n">
        <v>142.040476190476</v>
      </c>
      <c r="G278" s="19" t="n">
        <v>47.3468253968254</v>
      </c>
      <c r="H278" s="19" t="n">
        <v>104.4</v>
      </c>
      <c r="I278" s="19" t="n">
        <v>69.6</v>
      </c>
      <c r="J278" s="21"/>
      <c r="K278" s="19"/>
      <c r="L278" s="19"/>
      <c r="M278" s="19"/>
      <c r="N278" s="19"/>
      <c r="O278" s="19"/>
      <c r="P278" s="19"/>
      <c r="Q278" s="19"/>
      <c r="R278" s="19"/>
      <c r="S278" s="22"/>
      <c r="T278" s="21" t="n">
        <f aca="false" t="array" ref="T278:T278">SUM(J278:S278)</f>
        <v>0</v>
      </c>
      <c r="U278" s="19" t="n">
        <f aca="false" t="array" ref="U278:U278">IF(S278="",0,S278)+IF((COUNT(J278:R278)&lt;6),SUM(J278:R278),(MAX(J278:R278)+LARGE(J278:R278,2)+LARGE(J278:R278,3)+LARGE(J278:R278,4)+LARGE(J278:R278,5)))</f>
        <v>0</v>
      </c>
      <c r="V278" s="19" t="n">
        <f aca="false">U278+G278+I278</f>
        <v>116.946825396825</v>
      </c>
      <c r="W278" s="19" t="n">
        <f aca="false" t="array" ref="W278:W278">COUNT(J278:S278)</f>
        <v>0</v>
      </c>
      <c r="X278" s="19"/>
      <c r="Y278" s="19"/>
      <c r="Z278" s="4"/>
      <c r="AA278" s="4"/>
      <c r="AB278" s="0"/>
      <c r="AC278" s="4"/>
      <c r="AD278" s="4"/>
      <c r="AE278" s="0"/>
      <c r="AF278" s="0"/>
      <c r="AG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</row>
    <row r="279" s="25" customFormat="true" ht="16.5" hidden="false" customHeight="true" outlineLevel="0" collapsed="false">
      <c r="A279" s="19" t="n">
        <v>391</v>
      </c>
      <c r="B279" s="19" t="n">
        <f aca="false" t="array" ref="B279:B279">RANK(V279,$V$2:$V$607)</f>
        <v>278</v>
      </c>
      <c r="C279" s="20" t="s">
        <v>504</v>
      </c>
      <c r="D279" s="20" t="s">
        <v>505</v>
      </c>
      <c r="E279" s="20"/>
      <c r="F279" s="19" t="n">
        <v>0</v>
      </c>
      <c r="G279" s="19" t="n">
        <v>0</v>
      </c>
      <c r="H279" s="19" t="n">
        <v>0</v>
      </c>
      <c r="I279" s="19" t="n">
        <v>0</v>
      </c>
      <c r="J279" s="21"/>
      <c r="K279" s="19"/>
      <c r="L279" s="19"/>
      <c r="M279" s="19"/>
      <c r="N279" s="19" t="n">
        <v>116.713731089756</v>
      </c>
      <c r="O279" s="19"/>
      <c r="P279" s="19"/>
      <c r="Q279" s="19"/>
      <c r="R279" s="19"/>
      <c r="S279" s="22"/>
      <c r="T279" s="21" t="n">
        <f aca="false" t="array" ref="T279:T279">SUM(J279:S279)</f>
        <v>116.713731089756</v>
      </c>
      <c r="U279" s="19" t="n">
        <f aca="false" t="array" ref="U279:U279">IF(S279="",0,S279)+IF((COUNT(J279:R279)&lt;6),SUM(J279:R279),(MAX(J279:R279)+LARGE(J279:R279,2)+LARGE(J279:R279,3)+LARGE(J279:R279,4)+LARGE(J279:R279,5)))</f>
        <v>116.713731089756</v>
      </c>
      <c r="V279" s="19" t="n">
        <f aca="false">U279+G279+I279</f>
        <v>116.713731089756</v>
      </c>
      <c r="W279" s="19" t="n">
        <f aca="false" t="array" ref="W279:W279">COUNT(J279:S279)</f>
        <v>1</v>
      </c>
      <c r="X279" s="19"/>
      <c r="Y279" s="19"/>
      <c r="Z279" s="4"/>
      <c r="AA279" s="19"/>
      <c r="AB279" s="19"/>
      <c r="AC279" s="4"/>
      <c r="AD279" s="4"/>
      <c r="AE279" s="0"/>
      <c r="AF279" s="0"/>
      <c r="AG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</row>
    <row r="280" s="25" customFormat="true" ht="16.5" hidden="false" customHeight="true" outlineLevel="0" collapsed="false">
      <c r="A280" s="19" t="n">
        <v>362</v>
      </c>
      <c r="B280" s="19" t="n">
        <f aca="false" t="array" ref="B280:B280">RANK(V280,$V$2:$V$607)</f>
        <v>279</v>
      </c>
      <c r="C280" s="20" t="s">
        <v>506</v>
      </c>
      <c r="D280" s="20" t="s">
        <v>507</v>
      </c>
      <c r="E280" s="20"/>
      <c r="F280" s="19" t="n">
        <v>0</v>
      </c>
      <c r="G280" s="19" t="n">
        <v>0</v>
      </c>
      <c r="H280" s="19" t="n">
        <v>0</v>
      </c>
      <c r="I280" s="19" t="n">
        <v>0</v>
      </c>
      <c r="J280" s="21"/>
      <c r="K280" s="19"/>
      <c r="L280" s="19"/>
      <c r="M280" s="19" t="n">
        <v>116.681028773345</v>
      </c>
      <c r="N280" s="19"/>
      <c r="O280" s="19"/>
      <c r="P280" s="19"/>
      <c r="Q280" s="19"/>
      <c r="R280" s="19"/>
      <c r="S280" s="22"/>
      <c r="T280" s="21" t="n">
        <f aca="false" t="array" ref="T280:T280">SUM(J280:S280)</f>
        <v>116.681028773345</v>
      </c>
      <c r="U280" s="19" t="n">
        <f aca="false" t="array" ref="U280:U280">IF(S280="",0,S280)+IF((COUNT(J280:R280)&lt;6),SUM(J280:R280),(MAX(J280:R280)+LARGE(J280:R280,2)+LARGE(J280:R280,3)+LARGE(J280:R280,4)+LARGE(J280:R280,5)))</f>
        <v>116.681028773345</v>
      </c>
      <c r="V280" s="19" t="n">
        <f aca="false">U280+G280+I280</f>
        <v>116.681028773345</v>
      </c>
      <c r="W280" s="19" t="n">
        <f aca="false" t="array" ref="W280:W280">COUNT(J280:S280)</f>
        <v>1</v>
      </c>
      <c r="X280" s="19"/>
      <c r="Y280" s="19"/>
      <c r="Z280" s="4"/>
      <c r="AA280" s="19"/>
      <c r="AB280" s="19"/>
      <c r="AC280" s="4"/>
      <c r="AD280" s="4"/>
      <c r="AE280" s="0"/>
      <c r="AF280" s="0"/>
      <c r="AG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</row>
    <row r="281" s="25" customFormat="true" ht="16.5" hidden="false" customHeight="true" outlineLevel="0" collapsed="false">
      <c r="A281" s="19" t="n">
        <v>156</v>
      </c>
      <c r="B281" s="19" t="n">
        <f aca="false" t="array" ref="B281:B281">RANK(V281,$V$2:$V$607)</f>
        <v>280</v>
      </c>
      <c r="C281" s="20" t="s">
        <v>508</v>
      </c>
      <c r="D281" s="20" t="s">
        <v>509</v>
      </c>
      <c r="E281" s="20"/>
      <c r="F281" s="19" t="n">
        <v>348.63526905897</v>
      </c>
      <c r="G281" s="19" t="n">
        <v>116.21175635299</v>
      </c>
      <c r="H281" s="19" t="n">
        <v>0</v>
      </c>
      <c r="I281" s="19" t="n">
        <v>0</v>
      </c>
      <c r="J281" s="21"/>
      <c r="K281" s="19"/>
      <c r="L281" s="19"/>
      <c r="M281" s="19"/>
      <c r="N281" s="19"/>
      <c r="O281" s="19"/>
      <c r="P281" s="19"/>
      <c r="Q281" s="19"/>
      <c r="R281" s="19"/>
      <c r="S281" s="22"/>
      <c r="T281" s="21" t="n">
        <f aca="false" t="array" ref="T281:T281">SUM(J281:S281)</f>
        <v>0</v>
      </c>
      <c r="U281" s="19" t="n">
        <f aca="false" t="array" ref="U281:U281">IF(S281="",0,S281)+IF((COUNT(J281:R281)&lt;6),SUM(J281:R281),(MAX(J281:R281)+LARGE(J281:R281,2)+LARGE(J281:R281,3)+LARGE(J281:R281,4)+LARGE(J281:R281,5)))</f>
        <v>0</v>
      </c>
      <c r="V281" s="19" t="n">
        <f aca="false">U281+G281+I281</f>
        <v>116.21175635299</v>
      </c>
      <c r="W281" s="19" t="n">
        <f aca="false" t="array" ref="W281:W281">COUNT(J281:S281)</f>
        <v>0</v>
      </c>
      <c r="X281" s="19"/>
      <c r="Y281" s="19"/>
      <c r="Z281" s="4"/>
      <c r="AA281" s="19"/>
      <c r="AB281" s="19"/>
      <c r="AC281" s="4"/>
      <c r="AD281" s="4"/>
      <c r="AE281" s="0"/>
      <c r="AF281" s="0"/>
      <c r="AG281" s="0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</row>
    <row r="282" s="25" customFormat="true" ht="16.5" hidden="false" customHeight="true" outlineLevel="0" collapsed="false">
      <c r="A282" s="19" t="n">
        <v>169</v>
      </c>
      <c r="B282" s="19" t="n">
        <f aca="false" t="array" ref="B282:B282">RANK(V282,$V$2:$V$607)</f>
        <v>281</v>
      </c>
      <c r="C282" s="20" t="s">
        <v>510</v>
      </c>
      <c r="D282" s="20" t="s">
        <v>511</v>
      </c>
      <c r="E282" s="20" t="s">
        <v>223</v>
      </c>
      <c r="F282" s="19" t="n">
        <v>0</v>
      </c>
      <c r="G282" s="19" t="n">
        <v>0</v>
      </c>
      <c r="H282" s="19" t="n">
        <v>58.9273386979846</v>
      </c>
      <c r="I282" s="19" t="n">
        <v>39.2848924653231</v>
      </c>
      <c r="J282" s="21" t="n">
        <v>75.4811099728297</v>
      </c>
      <c r="K282" s="19"/>
      <c r="L282" s="19"/>
      <c r="M282" s="19"/>
      <c r="N282" s="19"/>
      <c r="O282" s="19"/>
      <c r="P282" s="19"/>
      <c r="Q282" s="19"/>
      <c r="R282" s="19"/>
      <c r="S282" s="22"/>
      <c r="T282" s="21" t="n">
        <f aca="false" t="array" ref="T282:T282">SUM(J282:S282)</f>
        <v>75.4811099728297</v>
      </c>
      <c r="U282" s="19" t="n">
        <f aca="false" t="array" ref="U282:U282">IF(S282="",0,S282)+IF((COUNT(J282:R282)&lt;6),SUM(J282:R282),(MAX(J282:R282)+LARGE(J282:R282,2)+LARGE(J282:R282,3)+LARGE(J282:R282,4)+LARGE(J282:R282,5)))</f>
        <v>75.4811099728297</v>
      </c>
      <c r="V282" s="19" t="n">
        <f aca="false">U282+G282+I282</f>
        <v>114.766002438153</v>
      </c>
      <c r="W282" s="19" t="n">
        <f aca="false" t="array" ref="W282:W282">COUNT(J282:S282)</f>
        <v>1</v>
      </c>
      <c r="X282" s="19"/>
      <c r="Y282" s="19"/>
      <c r="Z282" s="4"/>
      <c r="AA282" s="19"/>
      <c r="AB282" s="19"/>
      <c r="AC282" s="4"/>
      <c r="AD282" s="4"/>
      <c r="AE282" s="0"/>
      <c r="AF282" s="0"/>
      <c r="AG282" s="0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</row>
    <row r="283" s="25" customFormat="true" ht="16.5" hidden="false" customHeight="true" outlineLevel="0" collapsed="false">
      <c r="A283" s="19" t="n">
        <v>577</v>
      </c>
      <c r="B283" s="19" t="n">
        <f aca="false" t="array" ref="B283:B283">RANK(V283,$V$2:$V$607)</f>
        <v>282</v>
      </c>
      <c r="C283" s="20" t="s">
        <v>512</v>
      </c>
      <c r="D283" s="20" t="s">
        <v>513</v>
      </c>
      <c r="E283" s="20"/>
      <c r="F283" s="19" t="n">
        <v>339.310696401909</v>
      </c>
      <c r="G283" s="19" t="n">
        <v>113.103565467303</v>
      </c>
      <c r="H283" s="19" t="n">
        <v>0</v>
      </c>
      <c r="I283" s="19" t="n">
        <v>0</v>
      </c>
      <c r="J283" s="21"/>
      <c r="K283" s="19"/>
      <c r="L283" s="19"/>
      <c r="M283" s="19"/>
      <c r="N283" s="19"/>
      <c r="O283" s="19"/>
      <c r="P283" s="19"/>
      <c r="Q283" s="19"/>
      <c r="R283" s="19"/>
      <c r="S283" s="22"/>
      <c r="T283" s="21" t="n">
        <f aca="false" t="array" ref="T283:T283">SUM(J283:S283)</f>
        <v>0</v>
      </c>
      <c r="U283" s="19" t="n">
        <f aca="false" t="array" ref="U283:U283">IF(S283="",0,S283)+IF((COUNT(J283:R283)&lt;6),SUM(J283:R283),(MAX(J283:R283)+LARGE(J283:R283,2)+LARGE(J283:R283,3)+LARGE(J283:R283,4)+LARGE(J283:R283,5)))</f>
        <v>0</v>
      </c>
      <c r="V283" s="19" t="n">
        <f aca="false">U283+G283+I283</f>
        <v>113.103565467303</v>
      </c>
      <c r="W283" s="19" t="n">
        <f aca="false" t="array" ref="W283:W283">COUNT(J283:S283)</f>
        <v>0</v>
      </c>
      <c r="X283" s="19"/>
      <c r="Y283" s="19"/>
      <c r="Z283" s="4"/>
      <c r="AA283" s="19"/>
      <c r="AB283" s="19"/>
      <c r="AC283" s="4"/>
      <c r="AD283" s="4"/>
      <c r="AE283" s="0"/>
      <c r="AF283" s="0"/>
      <c r="AG283" s="0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</row>
    <row r="284" s="25" customFormat="true" ht="16.5" hidden="false" customHeight="true" outlineLevel="0" collapsed="false">
      <c r="A284" s="19" t="n">
        <v>302</v>
      </c>
      <c r="B284" s="19" t="n">
        <f aca="false" t="array" ref="B284:B284">RANK(V284,$V$2:$V$607)</f>
        <v>283</v>
      </c>
      <c r="C284" s="20" t="s">
        <v>514</v>
      </c>
      <c r="D284" s="20" t="s">
        <v>236</v>
      </c>
      <c r="E284" s="20"/>
      <c r="F284" s="19" t="n">
        <v>0</v>
      </c>
      <c r="G284" s="19" t="n">
        <v>0</v>
      </c>
      <c r="H284" s="19" t="n">
        <v>166.085080645161</v>
      </c>
      <c r="I284" s="19" t="n">
        <v>110.723387096774</v>
      </c>
      <c r="J284" s="21"/>
      <c r="K284" s="19"/>
      <c r="L284" s="19"/>
      <c r="M284" s="19"/>
      <c r="N284" s="19"/>
      <c r="O284" s="19"/>
      <c r="P284" s="19"/>
      <c r="Q284" s="19"/>
      <c r="R284" s="19"/>
      <c r="S284" s="22"/>
      <c r="T284" s="21" t="n">
        <f aca="false" t="array" ref="T284:T284">SUM(J284:S284)</f>
        <v>0</v>
      </c>
      <c r="U284" s="19" t="n">
        <f aca="false" t="array" ref="U284:U284">IF(S284="",0,S284)+IF((COUNT(J284:R284)&lt;6),SUM(J284:R284),(MAX(J284:R284)+LARGE(J284:R284,2)+LARGE(J284:R284,3)+LARGE(J284:R284,4)+LARGE(J284:R284,5)))</f>
        <v>0</v>
      </c>
      <c r="V284" s="19" t="n">
        <f aca="false">U284+G284+I284</f>
        <v>110.723387096774</v>
      </c>
      <c r="W284" s="19" t="n">
        <f aca="false" t="array" ref="W284:W284">COUNT(J284:S284)</f>
        <v>0</v>
      </c>
      <c r="X284" s="19"/>
      <c r="Y284" s="19"/>
      <c r="Z284" s="4"/>
      <c r="AA284" s="19"/>
      <c r="AB284" s="19"/>
      <c r="AC284" s="4"/>
      <c r="AD284" s="4"/>
      <c r="AE284" s="27"/>
      <c r="AF284" s="0"/>
      <c r="AG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</row>
    <row r="285" s="25" customFormat="true" ht="16.5" hidden="false" customHeight="true" outlineLevel="0" collapsed="false">
      <c r="A285" s="19" t="n">
        <v>61</v>
      </c>
      <c r="B285" s="19" t="n">
        <f aca="false" t="array" ref="B285:B285">RANK(V285,$V$2:$V$607)</f>
        <v>284</v>
      </c>
      <c r="C285" s="20" t="s">
        <v>515</v>
      </c>
      <c r="D285" s="20" t="s">
        <v>516</v>
      </c>
      <c r="E285" s="20"/>
      <c r="F285" s="19" t="n">
        <v>327.842425988773</v>
      </c>
      <c r="G285" s="19" t="n">
        <v>109.280808662924</v>
      </c>
      <c r="H285" s="19" t="n">
        <v>0</v>
      </c>
      <c r="I285" s="19" t="n">
        <v>0</v>
      </c>
      <c r="J285" s="21"/>
      <c r="K285" s="19"/>
      <c r="L285" s="19"/>
      <c r="M285" s="19"/>
      <c r="N285" s="19"/>
      <c r="O285" s="19"/>
      <c r="P285" s="19"/>
      <c r="Q285" s="19"/>
      <c r="R285" s="19"/>
      <c r="S285" s="22"/>
      <c r="T285" s="21" t="n">
        <f aca="false" t="array" ref="T285:T285">SUM(J285:S285)</f>
        <v>0</v>
      </c>
      <c r="U285" s="19" t="n">
        <f aca="false" t="array" ref="U285:U285">IF(S285="",0,S285)+IF((COUNT(J285:R285)&lt;6),SUM(J285:R285),(MAX(J285:R285)+LARGE(J285:R285,2)+LARGE(J285:R285,3)+LARGE(J285:R285,4)+LARGE(J285:R285,5)))</f>
        <v>0</v>
      </c>
      <c r="V285" s="19" t="n">
        <f aca="false">U285+G285+I285</f>
        <v>109.280808662924</v>
      </c>
      <c r="W285" s="19" t="n">
        <f aca="false" t="array" ref="W285:W285">COUNT(J285:S285)</f>
        <v>0</v>
      </c>
      <c r="X285" s="19"/>
      <c r="Y285" s="19"/>
      <c r="Z285" s="4"/>
      <c r="AA285" s="19"/>
      <c r="AB285" s="19"/>
      <c r="AC285" s="4"/>
      <c r="AD285" s="4"/>
      <c r="AE285" s="0"/>
      <c r="AF285" s="0"/>
      <c r="AG285" s="0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</row>
    <row r="286" s="25" customFormat="true" ht="16.5" hidden="false" customHeight="true" outlineLevel="0" collapsed="false">
      <c r="A286" s="19" t="n">
        <v>77</v>
      </c>
      <c r="B286" s="19" t="n">
        <f aca="false" t="array" ref="B286:B286">RANK(V286,$V$2:$V$607)</f>
        <v>285</v>
      </c>
      <c r="C286" s="20" t="s">
        <v>517</v>
      </c>
      <c r="D286" s="20" t="s">
        <v>518</v>
      </c>
      <c r="E286" s="20"/>
      <c r="F286" s="19" t="n">
        <v>325.887206005241</v>
      </c>
      <c r="G286" s="19" t="n">
        <v>108.629068668414</v>
      </c>
      <c r="H286" s="19" t="n">
        <v>0</v>
      </c>
      <c r="I286" s="19" t="n">
        <v>0</v>
      </c>
      <c r="J286" s="21"/>
      <c r="K286" s="19"/>
      <c r="L286" s="19"/>
      <c r="M286" s="19"/>
      <c r="N286" s="19"/>
      <c r="O286" s="19"/>
      <c r="P286" s="19"/>
      <c r="Q286" s="19"/>
      <c r="R286" s="19"/>
      <c r="S286" s="22"/>
      <c r="T286" s="21" t="n">
        <f aca="false" t="array" ref="T286:T286">SUM(J286:S286)</f>
        <v>0</v>
      </c>
      <c r="U286" s="19" t="n">
        <f aca="false" t="array" ref="U286:U286">IF(S286="",0,S286)+IF((COUNT(J286:R286)&lt;6),SUM(J286:R286),(MAX(J286:R286)+LARGE(J286:R286,2)+LARGE(J286:R286,3)+LARGE(J286:R286,4)+LARGE(J286:R286,5)))</f>
        <v>0</v>
      </c>
      <c r="V286" s="19" t="n">
        <f aca="false">U286+G286+I286</f>
        <v>108.629068668414</v>
      </c>
      <c r="W286" s="19" t="n">
        <f aca="false" t="array" ref="W286:W286">COUNT(J286:S286)</f>
        <v>0</v>
      </c>
      <c r="X286" s="19"/>
      <c r="Y286" s="19"/>
      <c r="Z286" s="4"/>
      <c r="AA286" s="19"/>
      <c r="AB286" s="19"/>
      <c r="AC286" s="4"/>
      <c r="AD286" s="4"/>
      <c r="AE286" s="0"/>
      <c r="AF286" s="0"/>
      <c r="AG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</row>
    <row r="287" s="25" customFormat="true" ht="16.5" hidden="false" customHeight="true" outlineLevel="0" collapsed="false">
      <c r="A287" s="19" t="n">
        <v>321</v>
      </c>
      <c r="B287" s="19" t="n">
        <f aca="false" t="array" ref="B287:B287">RANK(V287,$V$2:$V$607)</f>
        <v>286</v>
      </c>
      <c r="C287" s="20" t="s">
        <v>519</v>
      </c>
      <c r="D287" s="20" t="s">
        <v>100</v>
      </c>
      <c r="E287" s="20"/>
      <c r="F287" s="19" t="n">
        <v>0</v>
      </c>
      <c r="G287" s="19" t="n">
        <v>0</v>
      </c>
      <c r="H287" s="19" t="n">
        <v>160.79801980198</v>
      </c>
      <c r="I287" s="19" t="n">
        <v>107.198679867987</v>
      </c>
      <c r="J287" s="21"/>
      <c r="K287" s="19"/>
      <c r="L287" s="19"/>
      <c r="M287" s="19"/>
      <c r="N287" s="19"/>
      <c r="O287" s="19"/>
      <c r="P287" s="19"/>
      <c r="Q287" s="19"/>
      <c r="R287" s="19"/>
      <c r="S287" s="22"/>
      <c r="T287" s="21" t="n">
        <f aca="false" t="array" ref="T287:T287">SUM(J287:S287)</f>
        <v>0</v>
      </c>
      <c r="U287" s="19" t="n">
        <f aca="false" t="array" ref="U287:U287">IF(S287="",0,S287)+IF((COUNT(J287:R287)&lt;6),SUM(J287:R287),(MAX(J287:R287)+LARGE(J287:R287,2)+LARGE(J287:R287,3)+LARGE(J287:R287,4)+LARGE(J287:R287,5)))</f>
        <v>0</v>
      </c>
      <c r="V287" s="19" t="n">
        <f aca="false">U287+G287+I287</f>
        <v>107.198679867987</v>
      </c>
      <c r="W287" s="19" t="n">
        <f aca="false" t="array" ref="W287:W287">COUNT(J287:S287)</f>
        <v>0</v>
      </c>
      <c r="X287" s="19"/>
      <c r="Y287" s="19"/>
      <c r="Z287" s="19"/>
      <c r="AA287" s="19"/>
      <c r="AB287" s="0"/>
      <c r="AC287" s="19"/>
      <c r="AD287" s="19"/>
      <c r="AE287" s="0"/>
      <c r="AF287" s="0"/>
      <c r="AG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</row>
    <row r="288" s="25" customFormat="true" ht="16.5" hidden="false" customHeight="true" outlineLevel="0" collapsed="false">
      <c r="A288" s="19" t="n">
        <v>161</v>
      </c>
      <c r="B288" s="19" t="n">
        <f aca="false" t="array" ref="B288:B288">RANK(V288,$V$2:$V$607)</f>
        <v>287</v>
      </c>
      <c r="C288" s="20" t="s">
        <v>520</v>
      </c>
      <c r="D288" s="20" t="s">
        <v>208</v>
      </c>
      <c r="E288" s="20" t="s">
        <v>46</v>
      </c>
      <c r="F288" s="19" t="n">
        <v>0</v>
      </c>
      <c r="G288" s="19" t="n">
        <v>0</v>
      </c>
      <c r="H288" s="19" t="n">
        <v>0</v>
      </c>
      <c r="I288" s="19" t="n">
        <v>0</v>
      </c>
      <c r="J288" s="21" t="n">
        <v>105.237154150198</v>
      </c>
      <c r="K288" s="19"/>
      <c r="L288" s="19"/>
      <c r="M288" s="19"/>
      <c r="N288" s="19"/>
      <c r="O288" s="19"/>
      <c r="P288" s="19"/>
      <c r="Q288" s="19"/>
      <c r="R288" s="19"/>
      <c r="S288" s="22"/>
      <c r="T288" s="21" t="n">
        <f aca="false" t="array" ref="T288:T288">SUM(J288:S288)</f>
        <v>105.237154150198</v>
      </c>
      <c r="U288" s="19" t="n">
        <f aca="false" t="array" ref="U288:U288">IF(S288="",0,S288)+IF((COUNT(J288:R288)&lt;6),SUM(J288:R288),(MAX(J288:R288)+LARGE(J288:R288,2)+LARGE(J288:R288,3)+LARGE(J288:R288,4)+LARGE(J288:R288,5)))</f>
        <v>105.237154150198</v>
      </c>
      <c r="V288" s="19" t="n">
        <f aca="false">U288+G288+I288</f>
        <v>105.237154150198</v>
      </c>
      <c r="W288" s="19" t="n">
        <f aca="false" t="array" ref="W288:W288">COUNT(J288:S288)</f>
        <v>1</v>
      </c>
      <c r="X288" s="19"/>
      <c r="Y288" s="19"/>
      <c r="Z288" s="4"/>
      <c r="AA288" s="19"/>
      <c r="AB288" s="19"/>
      <c r="AC288" s="4"/>
      <c r="AD288" s="4"/>
      <c r="AE288" s="0"/>
      <c r="AF288" s="0"/>
      <c r="AG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</row>
    <row r="289" s="25" customFormat="true" ht="16.5" hidden="false" customHeight="true" outlineLevel="0" collapsed="false">
      <c r="A289" s="19" t="n">
        <v>79</v>
      </c>
      <c r="B289" s="19" t="n">
        <f aca="false" t="array" ref="B289:B289">RANK(V289,$V$2:$V$607)</f>
        <v>288</v>
      </c>
      <c r="C289" s="20" t="s">
        <v>521</v>
      </c>
      <c r="D289" s="20" t="s">
        <v>522</v>
      </c>
      <c r="E289" s="20" t="s">
        <v>46</v>
      </c>
      <c r="F289" s="19" t="n">
        <v>0</v>
      </c>
      <c r="G289" s="19" t="n">
        <v>0</v>
      </c>
      <c r="H289" s="19" t="n">
        <v>0</v>
      </c>
      <c r="I289" s="19" t="n">
        <v>0</v>
      </c>
      <c r="J289" s="21" t="n">
        <v>104.662921348315</v>
      </c>
      <c r="K289" s="19"/>
      <c r="L289" s="19"/>
      <c r="M289" s="19"/>
      <c r="N289" s="19"/>
      <c r="O289" s="19"/>
      <c r="P289" s="19"/>
      <c r="Q289" s="19"/>
      <c r="R289" s="19"/>
      <c r="S289" s="22"/>
      <c r="T289" s="21" t="n">
        <f aca="false" t="array" ref="T289:T289">SUM(J289:S289)</f>
        <v>104.662921348315</v>
      </c>
      <c r="U289" s="19" t="n">
        <f aca="false" t="array" ref="U289:U289">IF(S289="",0,S289)+IF((COUNT(J289:R289)&lt;6),SUM(J289:R289),(MAX(J289:R289)+LARGE(J289:R289,2)+LARGE(J289:R289,3)+LARGE(J289:R289,4)+LARGE(J289:R289,5)))</f>
        <v>104.662921348315</v>
      </c>
      <c r="V289" s="19" t="n">
        <f aca="false">U289+G289+I289</f>
        <v>104.662921348315</v>
      </c>
      <c r="W289" s="19" t="n">
        <f aca="false" t="array" ref="W289:W289">COUNT(J289:S289)</f>
        <v>1</v>
      </c>
      <c r="X289" s="19"/>
      <c r="Y289" s="19"/>
      <c r="Z289" s="4"/>
      <c r="AA289" s="19"/>
      <c r="AB289" s="19"/>
      <c r="AC289" s="4"/>
      <c r="AD289" s="4"/>
      <c r="AE289" s="0"/>
      <c r="AF289" s="0"/>
      <c r="AG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</row>
    <row r="290" s="25" customFormat="true" ht="16.5" hidden="false" customHeight="true" outlineLevel="0" collapsed="false">
      <c r="A290" s="19" t="n">
        <v>544</v>
      </c>
      <c r="B290" s="19" t="n">
        <f aca="false" t="array" ref="B290:B290">RANK(V290,$V$2:$V$607)</f>
        <v>289</v>
      </c>
      <c r="C290" s="20" t="s">
        <v>523</v>
      </c>
      <c r="D290" s="20" t="s">
        <v>524</v>
      </c>
      <c r="E290" s="20"/>
      <c r="F290" s="19" t="n">
        <v>33.7563676633444</v>
      </c>
      <c r="G290" s="19" t="n">
        <v>11.2521225544481</v>
      </c>
      <c r="H290" s="19" t="n">
        <v>138.191644195161</v>
      </c>
      <c r="I290" s="19" t="n">
        <v>92.1277627967737</v>
      </c>
      <c r="J290" s="21"/>
      <c r="K290" s="19"/>
      <c r="L290" s="19"/>
      <c r="M290" s="19"/>
      <c r="N290" s="19"/>
      <c r="O290" s="19"/>
      <c r="P290" s="19"/>
      <c r="Q290" s="19"/>
      <c r="R290" s="19"/>
      <c r="S290" s="22"/>
      <c r="T290" s="21" t="n">
        <f aca="false" t="array" ref="T290:T290">SUM(J290:S290)</f>
        <v>0</v>
      </c>
      <c r="U290" s="19" t="n">
        <f aca="false" t="array" ref="U290:U290">IF(S290="",0,S290)+IF((COUNT(J290:R290)&lt;6),SUM(J290:R290),(MAX(J290:R290)+LARGE(J290:R290,2)+LARGE(J290:R290,3)+LARGE(J290:R290,4)+LARGE(J290:R290,5)))</f>
        <v>0</v>
      </c>
      <c r="V290" s="19" t="n">
        <f aca="false">U290+G290+I290</f>
        <v>103.379885351222</v>
      </c>
      <c r="W290" s="19" t="n">
        <f aca="false" t="array" ref="W290:W290">COUNT(J290:S290)</f>
        <v>0</v>
      </c>
      <c r="X290" s="19"/>
      <c r="Y290" s="19"/>
      <c r="Z290" s="4"/>
      <c r="AA290" s="19"/>
      <c r="AB290" s="19"/>
      <c r="AC290" s="4"/>
      <c r="AD290" s="4"/>
      <c r="AE290" s="0"/>
      <c r="AF290" s="0"/>
      <c r="AG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</row>
    <row r="291" s="25" customFormat="true" ht="16.5" hidden="false" customHeight="true" outlineLevel="0" collapsed="false">
      <c r="A291" s="19" t="n">
        <v>569</v>
      </c>
      <c r="B291" s="19" t="n">
        <f aca="false" t="array" ref="B291:B291">RANK(V291,$V$2:$V$607)</f>
        <v>290</v>
      </c>
      <c r="C291" s="20" t="s">
        <v>525</v>
      </c>
      <c r="D291" s="20" t="s">
        <v>175</v>
      </c>
      <c r="E291" s="20"/>
      <c r="F291" s="19" t="n">
        <v>58.8028066091118</v>
      </c>
      <c r="G291" s="19" t="n">
        <v>19.6009355363706</v>
      </c>
      <c r="H291" s="19" t="n">
        <v>125.666292905304</v>
      </c>
      <c r="I291" s="19" t="n">
        <v>83.7775286035357</v>
      </c>
      <c r="J291" s="21"/>
      <c r="K291" s="19"/>
      <c r="L291" s="19"/>
      <c r="M291" s="19"/>
      <c r="N291" s="19"/>
      <c r="O291" s="19"/>
      <c r="P291" s="19"/>
      <c r="Q291" s="19"/>
      <c r="R291" s="19"/>
      <c r="S291" s="22"/>
      <c r="T291" s="21" t="n">
        <f aca="false" t="array" ref="T291:T291">SUM(J291:S291)</f>
        <v>0</v>
      </c>
      <c r="U291" s="19" t="n">
        <f aca="false" t="array" ref="U291:U291">IF(S291="",0,S291)+IF((COUNT(J291:R291)&lt;6),SUM(J291:R291),(MAX(J291:R291)+LARGE(J291:R291,2)+LARGE(J291:R291,3)+LARGE(J291:R291,4)+LARGE(J291:R291,5)))</f>
        <v>0</v>
      </c>
      <c r="V291" s="19" t="n">
        <f aca="false">U291+G291+I291</f>
        <v>103.378464139906</v>
      </c>
      <c r="W291" s="19" t="n">
        <f aca="false" t="array" ref="W291:W291">COUNT(J291:S291)</f>
        <v>0</v>
      </c>
      <c r="X291" s="19"/>
      <c r="Y291" s="19"/>
      <c r="Z291" s="4"/>
      <c r="AA291" s="4"/>
      <c r="AB291" s="0"/>
      <c r="AC291" s="4"/>
      <c r="AD291" s="4"/>
      <c r="AE291" s="0"/>
      <c r="AF291" s="0"/>
      <c r="AG291" s="0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</row>
    <row r="292" s="25" customFormat="true" ht="16.5" hidden="false" customHeight="true" outlineLevel="0" collapsed="false">
      <c r="A292" s="19" t="n">
        <v>565</v>
      </c>
      <c r="B292" s="19" t="n">
        <f aca="false" t="array" ref="B292:B292">RANK(V292,$V$2:$V$607)</f>
        <v>291</v>
      </c>
      <c r="C292" s="20" t="s">
        <v>526</v>
      </c>
      <c r="D292" s="20" t="s">
        <v>527</v>
      </c>
      <c r="E292" s="20"/>
      <c r="F292" s="19" t="n">
        <v>308.105182937096</v>
      </c>
      <c r="G292" s="19" t="n">
        <v>102.701727645699</v>
      </c>
      <c r="H292" s="19" t="n">
        <v>0</v>
      </c>
      <c r="I292" s="19" t="n">
        <v>0</v>
      </c>
      <c r="J292" s="21"/>
      <c r="K292" s="19"/>
      <c r="L292" s="19"/>
      <c r="M292" s="19"/>
      <c r="N292" s="19"/>
      <c r="O292" s="19"/>
      <c r="P292" s="19"/>
      <c r="Q292" s="19"/>
      <c r="R292" s="19"/>
      <c r="S292" s="22"/>
      <c r="T292" s="21" t="n">
        <f aca="false" t="array" ref="T292:T292">SUM(J292:S292)</f>
        <v>0</v>
      </c>
      <c r="U292" s="19" t="n">
        <f aca="false" t="array" ref="U292:U292">IF(S292="",0,S292)+IF((COUNT(J292:R292)&lt;6),SUM(J292:R292),(MAX(J292:R292)+LARGE(J292:R292,2)+LARGE(J292:R292,3)+LARGE(J292:R292,4)+LARGE(J292:R292,5)))</f>
        <v>0</v>
      </c>
      <c r="V292" s="19" t="n">
        <f aca="false">U292+G292+I292</f>
        <v>102.701727645699</v>
      </c>
      <c r="W292" s="19" t="n">
        <f aca="false" t="array" ref="W292:W292">COUNT(J292:S292)</f>
        <v>0</v>
      </c>
      <c r="X292" s="19"/>
      <c r="Y292" s="19"/>
      <c r="Z292" s="4"/>
      <c r="AA292" s="19"/>
      <c r="AB292" s="19"/>
      <c r="AC292" s="4"/>
      <c r="AD292" s="4"/>
      <c r="AE292" s="0"/>
      <c r="AF292" s="0"/>
      <c r="AG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</row>
    <row r="293" s="25" customFormat="true" ht="16.5" hidden="false" customHeight="true" outlineLevel="0" collapsed="false">
      <c r="A293" s="19" t="n">
        <v>144</v>
      </c>
      <c r="B293" s="19" t="n">
        <f aca="false" t="array" ref="B293:B293">RANK(V293,$V$2:$V$607)</f>
        <v>292</v>
      </c>
      <c r="C293" s="20" t="s">
        <v>528</v>
      </c>
      <c r="D293" s="20" t="s">
        <v>39</v>
      </c>
      <c r="E293" s="20"/>
      <c r="F293" s="19" t="n">
        <v>104.63842787338</v>
      </c>
      <c r="G293" s="19" t="n">
        <v>34.8794759577933</v>
      </c>
      <c r="H293" s="19" t="n">
        <v>100.721135696837</v>
      </c>
      <c r="I293" s="19" t="n">
        <v>67.1474237978911</v>
      </c>
      <c r="J293" s="21"/>
      <c r="K293" s="19"/>
      <c r="L293" s="19"/>
      <c r="M293" s="19"/>
      <c r="N293" s="19"/>
      <c r="O293" s="19"/>
      <c r="P293" s="19"/>
      <c r="Q293" s="19"/>
      <c r="R293" s="19"/>
      <c r="S293" s="22"/>
      <c r="T293" s="21" t="n">
        <f aca="false" t="array" ref="T293:T293">SUM(J293:S293)</f>
        <v>0</v>
      </c>
      <c r="U293" s="19" t="n">
        <f aca="false" t="array" ref="U293:U293">IF(S293="",0,S293)+IF((COUNT(J293:R293)&lt;6),SUM(J293:R293),(MAX(J293:R293)+LARGE(J293:R293,2)+LARGE(J293:R293,3)+LARGE(J293:R293,4)+LARGE(J293:R293,5)))</f>
        <v>0</v>
      </c>
      <c r="V293" s="19" t="n">
        <f aca="false">U293+G293+I293</f>
        <v>102.026899755684</v>
      </c>
      <c r="W293" s="19" t="n">
        <f aca="false" t="array" ref="W293:W293">COUNT(J293:S293)</f>
        <v>0</v>
      </c>
      <c r="X293" s="19"/>
      <c r="Y293" s="19"/>
      <c r="Z293" s="4"/>
      <c r="AA293" s="19"/>
      <c r="AB293" s="19"/>
      <c r="AC293" s="4"/>
      <c r="AD293" s="4"/>
      <c r="AE293" s="0"/>
      <c r="AF293" s="0"/>
      <c r="AG293" s="0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</row>
    <row r="294" s="25" customFormat="true" ht="16.5" hidden="false" customHeight="true" outlineLevel="0" collapsed="false">
      <c r="A294" s="19" t="n">
        <v>137</v>
      </c>
      <c r="B294" s="19" t="n">
        <f aca="false" t="array" ref="B294:B294">RANK(V294,$V$2:$V$607)</f>
        <v>293</v>
      </c>
      <c r="C294" s="20" t="s">
        <v>529</v>
      </c>
      <c r="D294" s="20" t="s">
        <v>236</v>
      </c>
      <c r="E294" s="20"/>
      <c r="F294" s="19" t="n">
        <v>305.33325963805</v>
      </c>
      <c r="G294" s="19" t="n">
        <v>101.777753212683</v>
      </c>
      <c r="H294" s="19" t="n">
        <v>0</v>
      </c>
      <c r="I294" s="19" t="n">
        <v>0</v>
      </c>
      <c r="J294" s="21"/>
      <c r="K294" s="19"/>
      <c r="L294" s="19"/>
      <c r="M294" s="19"/>
      <c r="N294" s="19"/>
      <c r="O294" s="19"/>
      <c r="P294" s="19"/>
      <c r="Q294" s="19"/>
      <c r="R294" s="19"/>
      <c r="S294" s="22"/>
      <c r="T294" s="21" t="n">
        <f aca="false" t="array" ref="T294:T294">SUM(J294:S294)</f>
        <v>0</v>
      </c>
      <c r="U294" s="19" t="n">
        <f aca="false" t="array" ref="U294:U294">IF(S294="",0,S294)+IF((COUNT(J294:R294)&lt;6),SUM(J294:R294),(MAX(J294:R294)+LARGE(J294:R294,2)+LARGE(J294:R294,3)+LARGE(J294:R294,4)+LARGE(J294:R294,5)))</f>
        <v>0</v>
      </c>
      <c r="V294" s="19" t="n">
        <f aca="false">U294+G294+I294</f>
        <v>101.777753212683</v>
      </c>
      <c r="W294" s="19" t="n">
        <f aca="false" t="array" ref="W294:W294">COUNT(J294:S294)</f>
        <v>0</v>
      </c>
      <c r="X294" s="19"/>
      <c r="Y294" s="19"/>
      <c r="Z294" s="4"/>
      <c r="AA294" s="19"/>
      <c r="AB294" s="19"/>
      <c r="AC294" s="4"/>
      <c r="AD294" s="4"/>
      <c r="AE294" s="0"/>
      <c r="AF294" s="0"/>
      <c r="AG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</row>
    <row r="295" s="25" customFormat="true" ht="16.5" hidden="false" customHeight="true" outlineLevel="0" collapsed="false">
      <c r="A295" s="19" t="n">
        <v>527</v>
      </c>
      <c r="B295" s="19" t="n">
        <f aca="false" t="array" ref="B295:B295">RANK(V295,$V$2:$V$607)</f>
        <v>294</v>
      </c>
      <c r="C295" s="20" t="s">
        <v>530</v>
      </c>
      <c r="D295" s="20" t="s">
        <v>531</v>
      </c>
      <c r="E295" s="20"/>
      <c r="F295" s="19" t="n">
        <v>169.75873119986</v>
      </c>
      <c r="G295" s="19" t="n">
        <v>56.5862437332866</v>
      </c>
      <c r="H295" s="19" t="n">
        <v>67.2018947963801</v>
      </c>
      <c r="I295" s="19" t="n">
        <v>44.8012631975867</v>
      </c>
      <c r="J295" s="21"/>
      <c r="K295" s="19"/>
      <c r="L295" s="19"/>
      <c r="M295" s="19"/>
      <c r="N295" s="19"/>
      <c r="O295" s="19"/>
      <c r="P295" s="19"/>
      <c r="Q295" s="19"/>
      <c r="R295" s="19"/>
      <c r="S295" s="22"/>
      <c r="T295" s="21" t="n">
        <f aca="false" t="array" ref="T295:T295">SUM(J295:S295)</f>
        <v>0</v>
      </c>
      <c r="U295" s="19" t="n">
        <f aca="false" t="array" ref="U295:U295">IF(S295="",0,S295)+IF((COUNT(J295:R295)&lt;6),SUM(J295:R295),(MAX(J295:R295)+LARGE(J295:R295,2)+LARGE(J295:R295,3)+LARGE(J295:R295,4)+LARGE(J295:R295,5)))</f>
        <v>0</v>
      </c>
      <c r="V295" s="19" t="n">
        <f aca="false">U295+G295+I295</f>
        <v>101.387506930873</v>
      </c>
      <c r="W295" s="19" t="n">
        <f aca="false" t="array" ref="W295:W295">COUNT(J295:S295)</f>
        <v>0</v>
      </c>
      <c r="X295" s="19"/>
      <c r="Y295" s="19"/>
      <c r="Z295" s="4"/>
      <c r="AA295" s="19"/>
      <c r="AB295" s="19"/>
      <c r="AC295" s="4"/>
      <c r="AD295" s="4"/>
      <c r="AE295" s="0"/>
      <c r="AF295" s="0"/>
      <c r="AG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</row>
    <row r="296" s="25" customFormat="true" ht="16.5" hidden="false" customHeight="true" outlineLevel="0" collapsed="false">
      <c r="A296" s="19" t="n">
        <v>308</v>
      </c>
      <c r="B296" s="19" t="n">
        <f aca="false" t="array" ref="B296:B296">RANK(V296,$V$2:$V$607)</f>
        <v>295</v>
      </c>
      <c r="C296" s="20" t="s">
        <v>532</v>
      </c>
      <c r="D296" s="20" t="s">
        <v>533</v>
      </c>
      <c r="E296" s="20"/>
      <c r="F296" s="19" t="n">
        <v>0</v>
      </c>
      <c r="G296" s="19" t="n">
        <v>0</v>
      </c>
      <c r="H296" s="19" t="n">
        <v>0</v>
      </c>
      <c r="I296" s="19" t="n">
        <v>0</v>
      </c>
      <c r="J296" s="21"/>
      <c r="K296" s="19"/>
      <c r="L296" s="19" t="n">
        <v>100.962964148813</v>
      </c>
      <c r="M296" s="19"/>
      <c r="N296" s="19"/>
      <c r="O296" s="19"/>
      <c r="P296" s="19"/>
      <c r="Q296" s="19"/>
      <c r="R296" s="19"/>
      <c r="S296" s="22"/>
      <c r="T296" s="21" t="n">
        <f aca="false" t="array" ref="T296:T296">SUM(J296:S296)</f>
        <v>100.962964148813</v>
      </c>
      <c r="U296" s="19" t="n">
        <f aca="false" t="array" ref="U296:U296">IF(S296="",0,S296)+IF((COUNT(J296:R296)&lt;6),SUM(J296:R296),(MAX(J296:R296)+LARGE(J296:R296,2)+LARGE(J296:R296,3)+LARGE(J296:R296,4)+LARGE(J296:R296,5)))</f>
        <v>100.962964148813</v>
      </c>
      <c r="V296" s="19" t="n">
        <f aca="false">U296+G296+I296</f>
        <v>100.962964148813</v>
      </c>
      <c r="W296" s="19" t="n">
        <f aca="false" t="array" ref="W296:W296">COUNT(J296:S296)</f>
        <v>1</v>
      </c>
      <c r="X296" s="19"/>
      <c r="Y296" s="19"/>
      <c r="Z296" s="4"/>
      <c r="AA296" s="19"/>
      <c r="AB296" s="19"/>
      <c r="AC296" s="4"/>
      <c r="AD296" s="4"/>
      <c r="AE296" s="0"/>
      <c r="AF296" s="0"/>
      <c r="AG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</row>
    <row r="297" s="25" customFormat="true" ht="16.5" hidden="false" customHeight="true" outlineLevel="0" collapsed="false">
      <c r="A297" s="19" t="n">
        <v>51</v>
      </c>
      <c r="B297" s="19" t="n">
        <f aca="false" t="array" ref="B297:B297">RANK(V297,$V$2:$V$607)</f>
        <v>296</v>
      </c>
      <c r="C297" s="20" t="s">
        <v>534</v>
      </c>
      <c r="D297" s="20" t="s">
        <v>535</v>
      </c>
      <c r="E297" s="20" t="s">
        <v>187</v>
      </c>
      <c r="F297" s="19" t="n">
        <v>0</v>
      </c>
      <c r="G297" s="19" t="n">
        <v>0</v>
      </c>
      <c r="H297" s="19" t="n">
        <v>50.5051750017425</v>
      </c>
      <c r="I297" s="19" t="n">
        <v>33.6701166678283</v>
      </c>
      <c r="J297" s="21" t="n">
        <v>67.0708225206427</v>
      </c>
      <c r="K297" s="19"/>
      <c r="L297" s="19"/>
      <c r="M297" s="19"/>
      <c r="N297" s="19"/>
      <c r="O297" s="19"/>
      <c r="P297" s="19"/>
      <c r="Q297" s="19"/>
      <c r="R297" s="19"/>
      <c r="S297" s="22"/>
      <c r="T297" s="21" t="n">
        <f aca="false" t="array" ref="T297:T297">SUM(J297:S297)</f>
        <v>67.0708225206427</v>
      </c>
      <c r="U297" s="19" t="n">
        <f aca="false" t="array" ref="U297:U297">IF(S297="",0,S297)+IF((COUNT(J297:R297)&lt;6),SUM(J297:R297),(MAX(J297:R297)+LARGE(J297:R297,2)+LARGE(J297:R297,3)+LARGE(J297:R297,4)+LARGE(J297:R297,5)))</f>
        <v>67.0708225206427</v>
      </c>
      <c r="V297" s="19" t="n">
        <f aca="false">U297+G297+I297</f>
        <v>100.740939188471</v>
      </c>
      <c r="W297" s="19" t="n">
        <f aca="false" t="array" ref="W297:W297">COUNT(J297:S297)</f>
        <v>1</v>
      </c>
      <c r="X297" s="19"/>
      <c r="Y297" s="19"/>
      <c r="Z297" s="4"/>
      <c r="AA297" s="4"/>
      <c r="AB297" s="0"/>
      <c r="AC297" s="4"/>
      <c r="AD297" s="4"/>
      <c r="AE297" s="0"/>
      <c r="AF297" s="0"/>
      <c r="AG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</row>
    <row r="298" s="25" customFormat="true" ht="16.5" hidden="false" customHeight="true" outlineLevel="0" collapsed="false">
      <c r="A298" s="19" t="n">
        <v>189</v>
      </c>
      <c r="B298" s="19" t="n">
        <f aca="false" t="array" ref="B298:B298">RANK(V298,$V$2:$V$607)</f>
        <v>297</v>
      </c>
      <c r="C298" s="20" t="s">
        <v>536</v>
      </c>
      <c r="D298" s="20" t="s">
        <v>537</v>
      </c>
      <c r="E298" s="20" t="s">
        <v>46</v>
      </c>
      <c r="F298" s="19" t="n">
        <v>0</v>
      </c>
      <c r="G298" s="19" t="n">
        <v>0</v>
      </c>
      <c r="H298" s="19" t="n">
        <v>0</v>
      </c>
      <c r="I298" s="19" t="n">
        <v>0</v>
      </c>
      <c r="J298" s="21" t="n">
        <v>100.694078999005</v>
      </c>
      <c r="K298" s="19"/>
      <c r="L298" s="19"/>
      <c r="M298" s="19"/>
      <c r="N298" s="19"/>
      <c r="O298" s="19"/>
      <c r="P298" s="19"/>
      <c r="Q298" s="19"/>
      <c r="R298" s="19"/>
      <c r="S298" s="22"/>
      <c r="T298" s="21" t="n">
        <f aca="false" t="array" ref="T298:T298">SUM(J298:S298)</f>
        <v>100.694078999005</v>
      </c>
      <c r="U298" s="19" t="n">
        <f aca="false" t="array" ref="U298:U298">IF(S298="",0,S298)+IF((COUNT(J298:R298)&lt;6),SUM(J298:R298),(MAX(J298:R298)+LARGE(J298:R298,2)+LARGE(J298:R298,3)+LARGE(J298:R298,4)+LARGE(J298:R298,5)))</f>
        <v>100.694078999005</v>
      </c>
      <c r="V298" s="19" t="n">
        <f aca="false">U298+G298+I298</f>
        <v>100.694078999005</v>
      </c>
      <c r="W298" s="19" t="n">
        <f aca="false" t="array" ref="W298:W298">COUNT(J298:S298)</f>
        <v>1</v>
      </c>
      <c r="X298" s="19"/>
      <c r="Y298" s="19"/>
      <c r="Z298" s="4"/>
      <c r="AA298" s="4"/>
      <c r="AB298" s="0"/>
      <c r="AC298" s="4"/>
      <c r="AD298" s="4"/>
      <c r="AE298" s="0"/>
      <c r="AF298" s="0"/>
      <c r="AG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</row>
    <row r="299" s="25" customFormat="true" ht="16.5" hidden="false" customHeight="true" outlineLevel="0" collapsed="false">
      <c r="A299" s="19" t="n">
        <v>557</v>
      </c>
      <c r="B299" s="19" t="n">
        <f aca="false" t="array" ref="B299:B299">RANK(V299,$V$2:$V$607)</f>
        <v>298</v>
      </c>
      <c r="C299" s="20" t="s">
        <v>538</v>
      </c>
      <c r="D299" s="20" t="s">
        <v>284</v>
      </c>
      <c r="E299" s="20"/>
      <c r="F299" s="19" t="n">
        <v>300.93510126176</v>
      </c>
      <c r="G299" s="19" t="n">
        <v>100.311700420587</v>
      </c>
      <c r="H299" s="19" t="n">
        <v>0</v>
      </c>
      <c r="I299" s="19" t="n">
        <v>0</v>
      </c>
      <c r="J299" s="21"/>
      <c r="K299" s="19"/>
      <c r="L299" s="19"/>
      <c r="M299" s="19"/>
      <c r="N299" s="19"/>
      <c r="O299" s="19"/>
      <c r="P299" s="19"/>
      <c r="Q299" s="19"/>
      <c r="R299" s="19"/>
      <c r="S299" s="22"/>
      <c r="T299" s="21" t="n">
        <f aca="false" t="array" ref="T299:T299">SUM(J299:S299)</f>
        <v>0</v>
      </c>
      <c r="U299" s="19" t="n">
        <f aca="false" t="array" ref="U299:U299">IF(S299="",0,S299)+IF((COUNT(J299:R299)&lt;6),SUM(J299:R299),(MAX(J299:R299)+LARGE(J299:R299,2)+LARGE(J299:R299,3)+LARGE(J299:R299,4)+LARGE(J299:R299,5)))</f>
        <v>0</v>
      </c>
      <c r="V299" s="19" t="n">
        <f aca="false">U299+G299+I299</f>
        <v>100.311700420587</v>
      </c>
      <c r="W299" s="19" t="n">
        <f aca="false" t="array" ref="W299:W299">COUNT(J299:S299)</f>
        <v>0</v>
      </c>
      <c r="X299" s="19"/>
      <c r="Y299" s="19"/>
      <c r="Z299" s="4"/>
      <c r="AA299" s="4"/>
      <c r="AB299" s="0"/>
      <c r="AC299" s="4"/>
      <c r="AD299" s="4"/>
      <c r="AE299" s="0"/>
      <c r="AF299" s="0"/>
      <c r="AG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</row>
    <row r="300" s="25" customFormat="true" ht="16.5" hidden="false" customHeight="true" outlineLevel="0" collapsed="false">
      <c r="A300" s="19" t="n">
        <v>298</v>
      </c>
      <c r="B300" s="19" t="n">
        <f aca="false" t="array" ref="B300:B300">RANK(V300,$V$2:$V$607)</f>
        <v>299</v>
      </c>
      <c r="C300" s="20" t="s">
        <v>539</v>
      </c>
      <c r="D300" s="20" t="s">
        <v>306</v>
      </c>
      <c r="E300" s="20"/>
      <c r="F300" s="19" t="n">
        <v>0</v>
      </c>
      <c r="G300" s="19" t="n">
        <v>0</v>
      </c>
      <c r="H300" s="19" t="n">
        <v>150.293384678274</v>
      </c>
      <c r="I300" s="19" t="n">
        <v>100.195589785516</v>
      </c>
      <c r="J300" s="21"/>
      <c r="K300" s="19"/>
      <c r="L300" s="19"/>
      <c r="M300" s="19"/>
      <c r="N300" s="19"/>
      <c r="O300" s="19"/>
      <c r="P300" s="19"/>
      <c r="Q300" s="19"/>
      <c r="R300" s="19"/>
      <c r="S300" s="22"/>
      <c r="T300" s="21" t="n">
        <f aca="false" t="array" ref="T300:T300">SUM(J300:S300)</f>
        <v>0</v>
      </c>
      <c r="U300" s="19" t="n">
        <f aca="false" t="array" ref="U300:U300">IF(S300="",0,S300)+IF((COUNT(J300:R300)&lt;6),SUM(J300:R300),(MAX(J300:R300)+LARGE(J300:R300,2)+LARGE(J300:R300,3)+LARGE(J300:R300,4)+LARGE(J300:R300,5)))</f>
        <v>0</v>
      </c>
      <c r="V300" s="19" t="n">
        <f aca="false">U300+G300+I300</f>
        <v>100.195589785516</v>
      </c>
      <c r="W300" s="19" t="n">
        <f aca="false" t="array" ref="W300:W300">COUNT(J300:S300)</f>
        <v>0</v>
      </c>
      <c r="X300" s="19"/>
      <c r="Y300" s="19"/>
      <c r="Z300" s="4"/>
      <c r="AA300" s="19"/>
      <c r="AB300" s="19"/>
      <c r="AC300" s="4"/>
      <c r="AD300" s="4"/>
      <c r="AE300" s="0"/>
      <c r="AF300" s="0"/>
      <c r="AG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</row>
    <row r="301" s="25" customFormat="true" ht="16.5" hidden="false" customHeight="true" outlineLevel="0" collapsed="false">
      <c r="A301" s="19" t="n">
        <v>76</v>
      </c>
      <c r="B301" s="19" t="n">
        <f aca="false" t="array" ref="B301:B301">RANK(V301,$V$2:$V$607)</f>
        <v>300</v>
      </c>
      <c r="C301" s="20" t="s">
        <v>508</v>
      </c>
      <c r="D301" s="20" t="s">
        <v>351</v>
      </c>
      <c r="E301" s="20"/>
      <c r="F301" s="19" t="n">
        <v>166.54098534019</v>
      </c>
      <c r="G301" s="19" t="n">
        <v>55.5136617800632</v>
      </c>
      <c r="H301" s="19" t="n">
        <v>66.9075907590759</v>
      </c>
      <c r="I301" s="19" t="n">
        <v>44.6050605060506</v>
      </c>
      <c r="J301" s="21"/>
      <c r="K301" s="19"/>
      <c r="L301" s="19"/>
      <c r="M301" s="19"/>
      <c r="N301" s="19"/>
      <c r="O301" s="19"/>
      <c r="P301" s="19"/>
      <c r="Q301" s="19"/>
      <c r="R301" s="19"/>
      <c r="S301" s="22"/>
      <c r="T301" s="21" t="n">
        <f aca="false" t="array" ref="T301:T301">SUM(J301:S301)</f>
        <v>0</v>
      </c>
      <c r="U301" s="19" t="n">
        <f aca="false" t="array" ref="U301:U301">IF(S301="",0,S301)+IF((COUNT(J301:R301)&lt;6),SUM(J301:R301),(MAX(J301:R301)+LARGE(J301:R301,2)+LARGE(J301:R301,3)+LARGE(J301:R301,4)+LARGE(J301:R301,5)))</f>
        <v>0</v>
      </c>
      <c r="V301" s="19" t="n">
        <f aca="false">U301+G301+I301</f>
        <v>100.118722286114</v>
      </c>
      <c r="W301" s="19" t="n">
        <f aca="false" t="array" ref="W301:W301">COUNT(J301:S301)</f>
        <v>0</v>
      </c>
      <c r="X301" s="19"/>
      <c r="Y301" s="19"/>
      <c r="Z301" s="4"/>
      <c r="AA301" s="19"/>
      <c r="AB301" s="19"/>
      <c r="AC301" s="4"/>
      <c r="AD301" s="4"/>
      <c r="AE301" s="0"/>
      <c r="AF301" s="0"/>
      <c r="AG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</row>
    <row r="302" s="25" customFormat="true" ht="16.5" hidden="false" customHeight="true" outlineLevel="0" collapsed="false">
      <c r="A302" s="19" t="n">
        <v>95</v>
      </c>
      <c r="B302" s="19" t="n">
        <f aca="false" t="array" ref="B302:B302">RANK(V302,$V$2:$V$607)</f>
        <v>301</v>
      </c>
      <c r="C302" s="20" t="s">
        <v>346</v>
      </c>
      <c r="D302" s="20" t="s">
        <v>540</v>
      </c>
      <c r="E302" s="20"/>
      <c r="F302" s="19" t="n">
        <v>161.086754952605</v>
      </c>
      <c r="G302" s="19" t="n">
        <v>53.6955849842015</v>
      </c>
      <c r="H302" s="19" t="n">
        <v>67.2000514061128</v>
      </c>
      <c r="I302" s="19" t="n">
        <v>44.8000342707419</v>
      </c>
      <c r="J302" s="21"/>
      <c r="K302" s="19"/>
      <c r="L302" s="19"/>
      <c r="M302" s="19"/>
      <c r="N302" s="19"/>
      <c r="O302" s="19"/>
      <c r="P302" s="19"/>
      <c r="Q302" s="19"/>
      <c r="R302" s="19"/>
      <c r="S302" s="22"/>
      <c r="T302" s="21" t="n">
        <f aca="false" t="array" ref="T302:T302">SUM(J302:S302)</f>
        <v>0</v>
      </c>
      <c r="U302" s="19" t="n">
        <f aca="false" t="array" ref="U302:U302">IF(S302="",0,S302)+IF((COUNT(J302:R302)&lt;6),SUM(J302:R302),(MAX(J302:R302)+LARGE(J302:R302,2)+LARGE(J302:R302,3)+LARGE(J302:R302,4)+LARGE(J302:R302,5)))</f>
        <v>0</v>
      </c>
      <c r="V302" s="19" t="n">
        <f aca="false">U302+G302+I302</f>
        <v>98.4956192549434</v>
      </c>
      <c r="W302" s="19" t="n">
        <f aca="false" t="array" ref="W302:W302">COUNT(J302:S302)</f>
        <v>0</v>
      </c>
      <c r="X302" s="19"/>
      <c r="Y302" s="19"/>
      <c r="Z302" s="4"/>
      <c r="AA302" s="4"/>
      <c r="AB302" s="0"/>
      <c r="AC302" s="4"/>
      <c r="AD302" s="4"/>
      <c r="AE302" s="0"/>
      <c r="AF302" s="0"/>
      <c r="AG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</row>
    <row r="303" s="25" customFormat="true" ht="16.5" hidden="false" customHeight="true" outlineLevel="0" collapsed="false">
      <c r="A303" s="19" t="n">
        <v>505</v>
      </c>
      <c r="B303" s="19" t="n">
        <f aca="false" t="array" ref="B303:B303">RANK(V303,$V$2:$V$607)</f>
        <v>302</v>
      </c>
      <c r="C303" s="20" t="s">
        <v>541</v>
      </c>
      <c r="D303" s="20" t="s">
        <v>542</v>
      </c>
      <c r="E303" s="20"/>
      <c r="F303" s="19" t="n">
        <v>295.137354226221</v>
      </c>
      <c r="G303" s="19" t="n">
        <v>98.3791180754069</v>
      </c>
      <c r="H303" s="19" t="n">
        <v>0</v>
      </c>
      <c r="I303" s="19" t="n">
        <v>0</v>
      </c>
      <c r="J303" s="21"/>
      <c r="K303" s="19"/>
      <c r="L303" s="19"/>
      <c r="M303" s="19"/>
      <c r="N303" s="19"/>
      <c r="O303" s="19"/>
      <c r="P303" s="19"/>
      <c r="Q303" s="19"/>
      <c r="R303" s="19"/>
      <c r="S303" s="22"/>
      <c r="T303" s="21" t="n">
        <f aca="false" t="array" ref="T303:T303">SUM(J303:S303)</f>
        <v>0</v>
      </c>
      <c r="U303" s="19" t="n">
        <f aca="false" t="array" ref="U303:U303">IF(S303="",0,S303)+IF((COUNT(J303:R303)&lt;6),SUM(J303:R303),(MAX(J303:R303)+LARGE(J303:R303,2)+LARGE(J303:R303,3)+LARGE(J303:R303,4)+LARGE(J303:R303,5)))</f>
        <v>0</v>
      </c>
      <c r="V303" s="19" t="n">
        <f aca="false">U303+G303+I303</f>
        <v>98.3791180754069</v>
      </c>
      <c r="W303" s="19" t="n">
        <f aca="false" t="array" ref="W303:W303">COUNT(J303:S303)</f>
        <v>0</v>
      </c>
      <c r="X303" s="19"/>
      <c r="Y303" s="19"/>
      <c r="Z303" s="4"/>
      <c r="AA303" s="19"/>
      <c r="AB303" s="19"/>
      <c r="AC303" s="4"/>
      <c r="AD303" s="4"/>
      <c r="AE303" s="0"/>
      <c r="AF303" s="0"/>
      <c r="AG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</row>
    <row r="304" s="25" customFormat="true" ht="16.5" hidden="false" customHeight="true" outlineLevel="0" collapsed="false">
      <c r="A304" s="19" t="n">
        <v>106</v>
      </c>
      <c r="B304" s="19" t="n">
        <f aca="false" t="array" ref="B304:B304">RANK(V304,$V$2:$V$607)</f>
        <v>303</v>
      </c>
      <c r="C304" s="20" t="s">
        <v>543</v>
      </c>
      <c r="D304" s="20" t="s">
        <v>544</v>
      </c>
      <c r="E304" s="20"/>
      <c r="F304" s="19" t="n">
        <v>295.073899339596</v>
      </c>
      <c r="G304" s="19" t="n">
        <v>98.3579664465321</v>
      </c>
      <c r="H304" s="19" t="n">
        <v>0</v>
      </c>
      <c r="I304" s="19" t="n">
        <v>0</v>
      </c>
      <c r="J304" s="21"/>
      <c r="K304" s="19"/>
      <c r="L304" s="19"/>
      <c r="M304" s="19"/>
      <c r="N304" s="19"/>
      <c r="O304" s="19"/>
      <c r="P304" s="19"/>
      <c r="Q304" s="19"/>
      <c r="R304" s="19"/>
      <c r="S304" s="22"/>
      <c r="T304" s="21" t="n">
        <f aca="false" t="array" ref="T304:T304">SUM(J304:S304)</f>
        <v>0</v>
      </c>
      <c r="U304" s="19" t="n">
        <f aca="false" t="array" ref="U304:U304">IF(S304="",0,S304)+IF((COUNT(J304:R304)&lt;6),SUM(J304:R304),(MAX(J304:R304)+LARGE(J304:R304,2)+LARGE(J304:R304,3)+LARGE(J304:R304,4)+LARGE(J304:R304,5)))</f>
        <v>0</v>
      </c>
      <c r="V304" s="19" t="n">
        <f aca="false">U304+G304+I304</f>
        <v>98.3579664465321</v>
      </c>
      <c r="W304" s="19" t="n">
        <f aca="false" t="array" ref="W304:W304">COUNT(J304:S304)</f>
        <v>0</v>
      </c>
      <c r="X304" s="19"/>
      <c r="Y304" s="19"/>
      <c r="Z304" s="4"/>
      <c r="AA304" s="19"/>
      <c r="AB304" s="19"/>
      <c r="AC304" s="4"/>
      <c r="AD304" s="4"/>
      <c r="AE304" s="0"/>
      <c r="AF304" s="0"/>
      <c r="AG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</row>
    <row r="305" s="25" customFormat="true" ht="16.5" hidden="false" customHeight="true" outlineLevel="0" collapsed="false">
      <c r="A305" s="19" t="n">
        <v>418</v>
      </c>
      <c r="B305" s="19" t="n">
        <f aca="false" t="array" ref="B305:B305">RANK(V305,$V$2:$V$607)</f>
        <v>304</v>
      </c>
      <c r="C305" s="20" t="s">
        <v>545</v>
      </c>
      <c r="D305" s="20" t="s">
        <v>546</v>
      </c>
      <c r="E305" s="20" t="s">
        <v>126</v>
      </c>
      <c r="F305" s="19" t="n">
        <v>0</v>
      </c>
      <c r="G305" s="19" t="n">
        <v>0</v>
      </c>
      <c r="H305" s="19" t="n">
        <v>92.3610064834826</v>
      </c>
      <c r="I305" s="19" t="n">
        <v>61.5740043223217</v>
      </c>
      <c r="J305" s="21" t="n">
        <v>33.8572449475459</v>
      </c>
      <c r="K305" s="19"/>
      <c r="L305" s="19"/>
      <c r="M305" s="19"/>
      <c r="N305" s="19"/>
      <c r="O305" s="19"/>
      <c r="P305" s="19"/>
      <c r="Q305" s="19"/>
      <c r="R305" s="19"/>
      <c r="S305" s="22"/>
      <c r="T305" s="21" t="n">
        <f aca="false" t="array" ref="T305:T305">SUM(J305:S305)</f>
        <v>33.8572449475459</v>
      </c>
      <c r="U305" s="19" t="n">
        <f aca="false" t="array" ref="U305:U305">IF(S305="",0,S305)+IF((COUNT(J305:R305)&lt;6),SUM(J305:R305),(MAX(J305:R305)+LARGE(J305:R305,2)+LARGE(J305:R305,3)+LARGE(J305:R305,4)+LARGE(J305:R305,5)))</f>
        <v>33.8572449475459</v>
      </c>
      <c r="V305" s="19" t="n">
        <f aca="false">U305+G305+I305</f>
        <v>95.4312492698677</v>
      </c>
      <c r="W305" s="19" t="n">
        <f aca="false" t="array" ref="W305:W305">COUNT(J305:S305)</f>
        <v>1</v>
      </c>
      <c r="X305" s="19"/>
      <c r="Y305" s="19"/>
      <c r="Z305" s="19"/>
      <c r="AA305" s="19"/>
      <c r="AB305" s="0"/>
      <c r="AC305" s="19"/>
      <c r="AD305" s="19"/>
      <c r="AE305" s="0"/>
      <c r="AF305" s="0"/>
      <c r="AG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</row>
    <row r="306" s="25" customFormat="true" ht="16.5" hidden="false" customHeight="true" outlineLevel="0" collapsed="false">
      <c r="A306" s="19" t="n">
        <v>433</v>
      </c>
      <c r="B306" s="19" t="n">
        <f aca="false" t="array" ref="B306:B306">RANK(V306,$V$2:$V$607)</f>
        <v>305</v>
      </c>
      <c r="C306" s="20" t="s">
        <v>547</v>
      </c>
      <c r="D306" s="20" t="s">
        <v>98</v>
      </c>
      <c r="E306" s="20"/>
      <c r="F306" s="19" t="n">
        <v>284.565259086718</v>
      </c>
      <c r="G306" s="19" t="n">
        <v>94.8550863622394</v>
      </c>
      <c r="H306" s="19" t="n">
        <v>0</v>
      </c>
      <c r="I306" s="19" t="n">
        <v>0</v>
      </c>
      <c r="J306" s="21"/>
      <c r="K306" s="19"/>
      <c r="L306" s="19"/>
      <c r="M306" s="19"/>
      <c r="N306" s="19"/>
      <c r="O306" s="19"/>
      <c r="P306" s="19"/>
      <c r="Q306" s="19"/>
      <c r="R306" s="19"/>
      <c r="S306" s="22"/>
      <c r="T306" s="21" t="n">
        <f aca="false" t="array" ref="T306:T306">SUM(J306:S306)</f>
        <v>0</v>
      </c>
      <c r="U306" s="19" t="n">
        <f aca="false" t="array" ref="U306:U306">IF(S306="",0,S306)+IF((COUNT(J306:R306)&lt;6),SUM(J306:R306),(MAX(J306:R306)+LARGE(J306:R306,2)+LARGE(J306:R306,3)+LARGE(J306:R306,4)+LARGE(J306:R306,5)))</f>
        <v>0</v>
      </c>
      <c r="V306" s="19" t="n">
        <f aca="false">U306+G306+I306</f>
        <v>94.8550863622394</v>
      </c>
      <c r="W306" s="19" t="n">
        <f aca="false" t="array" ref="W306:W306">COUNT(J306:S306)</f>
        <v>0</v>
      </c>
      <c r="X306" s="19"/>
      <c r="Y306" s="19"/>
      <c r="Z306" s="4"/>
      <c r="AA306" s="4"/>
      <c r="AB306" s="0"/>
      <c r="AC306" s="4"/>
      <c r="AD306" s="4"/>
      <c r="AE306" s="0"/>
      <c r="AF306" s="0"/>
      <c r="AG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</row>
    <row r="307" s="25" customFormat="true" ht="16.5" hidden="false" customHeight="true" outlineLevel="0" collapsed="false">
      <c r="A307" s="19" t="n">
        <v>220</v>
      </c>
      <c r="B307" s="19" t="n">
        <f aca="false" t="array" ref="B307:B307">RANK(V307,$V$2:$V$607)</f>
        <v>306</v>
      </c>
      <c r="C307" s="20" t="s">
        <v>548</v>
      </c>
      <c r="D307" s="20" t="s">
        <v>549</v>
      </c>
      <c r="E307" s="20"/>
      <c r="F307" s="19" t="n">
        <v>0</v>
      </c>
      <c r="G307" s="19" t="n">
        <v>0</v>
      </c>
      <c r="H307" s="19" t="n">
        <v>139.379951690821</v>
      </c>
      <c r="I307" s="19" t="n">
        <v>92.9199677938808</v>
      </c>
      <c r="J307" s="21"/>
      <c r="K307" s="19"/>
      <c r="L307" s="19"/>
      <c r="M307" s="19"/>
      <c r="N307" s="19"/>
      <c r="O307" s="19"/>
      <c r="P307" s="19"/>
      <c r="Q307" s="19"/>
      <c r="R307" s="19"/>
      <c r="S307" s="22"/>
      <c r="T307" s="21" t="n">
        <f aca="false" t="array" ref="T307:T307">SUM(J307:S307)</f>
        <v>0</v>
      </c>
      <c r="U307" s="19" t="n">
        <f aca="false" t="array" ref="U307:U307">IF(S307="",0,S307)+IF((COUNT(J307:R307)&lt;6),SUM(J307:R307),(MAX(J307:R307)+LARGE(J307:R307,2)+LARGE(J307:R307,3)+LARGE(J307:R307,4)+LARGE(J307:R307,5)))</f>
        <v>0</v>
      </c>
      <c r="V307" s="19" t="n">
        <f aca="false">U307+G307+I307</f>
        <v>92.9199677938808</v>
      </c>
      <c r="W307" s="19" t="n">
        <f aca="false" t="array" ref="W307:W307">COUNT(J307:S307)</f>
        <v>0</v>
      </c>
      <c r="X307" s="19"/>
      <c r="Y307" s="19"/>
      <c r="Z307" s="4"/>
      <c r="AA307" s="19"/>
      <c r="AB307" s="19"/>
      <c r="AC307" s="4"/>
      <c r="AD307" s="4"/>
      <c r="AE307" s="0"/>
      <c r="AF307" s="0"/>
      <c r="AG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</row>
    <row r="308" s="25" customFormat="true" ht="16.5" hidden="false" customHeight="true" outlineLevel="0" collapsed="false">
      <c r="A308" s="19" t="n">
        <v>368</v>
      </c>
      <c r="B308" s="19" t="n">
        <f aca="false" t="array" ref="B308:B308">RANK(V308,$V$2:$V$607)</f>
        <v>307</v>
      </c>
      <c r="C308" s="20" t="s">
        <v>550</v>
      </c>
      <c r="D308" s="20" t="s">
        <v>551</v>
      </c>
      <c r="E308" s="20" t="s">
        <v>81</v>
      </c>
      <c r="F308" s="19" t="n">
        <v>0</v>
      </c>
      <c r="G308" s="19" t="n">
        <v>0</v>
      </c>
      <c r="H308" s="19" t="n">
        <v>100.404861111111</v>
      </c>
      <c r="I308" s="19" t="n">
        <v>66.9365740740741</v>
      </c>
      <c r="J308" s="21" t="n">
        <v>25.4743286861998</v>
      </c>
      <c r="K308" s="19"/>
      <c r="L308" s="19"/>
      <c r="M308" s="19"/>
      <c r="N308" s="19"/>
      <c r="O308" s="19"/>
      <c r="P308" s="19"/>
      <c r="Q308" s="19"/>
      <c r="R308" s="19"/>
      <c r="S308" s="22"/>
      <c r="T308" s="21" t="n">
        <f aca="false" t="array" ref="T308:T308">SUM(J308:S308)</f>
        <v>25.4743286861998</v>
      </c>
      <c r="U308" s="19" t="n">
        <f aca="false" t="array" ref="U308:U308">IF(S308="",0,S308)+IF((COUNT(J308:R308)&lt;6),SUM(J308:R308),(MAX(J308:R308)+LARGE(J308:R308,2)+LARGE(J308:R308,3)+LARGE(J308:R308,4)+LARGE(J308:R308,5)))</f>
        <v>25.4743286861998</v>
      </c>
      <c r="V308" s="19" t="n">
        <f aca="false">U308+G308+I308</f>
        <v>92.4109027602739</v>
      </c>
      <c r="W308" s="19" t="n">
        <f aca="false" t="array" ref="W308:W308">COUNT(J308:S308)</f>
        <v>1</v>
      </c>
      <c r="X308" s="19"/>
      <c r="Y308" s="19"/>
      <c r="Z308" s="4"/>
      <c r="AA308" s="4"/>
      <c r="AB308" s="0"/>
      <c r="AC308" s="4"/>
      <c r="AD308" s="4"/>
      <c r="AE308" s="0"/>
      <c r="AF308" s="0"/>
      <c r="AG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</row>
    <row r="309" s="25" customFormat="true" ht="16.5" hidden="false" customHeight="true" outlineLevel="0" collapsed="false">
      <c r="A309" s="19" t="n">
        <v>99</v>
      </c>
      <c r="B309" s="19" t="n">
        <f aca="false" t="array" ref="B309:B309">RANK(V309,$V$2:$V$607)</f>
        <v>308</v>
      </c>
      <c r="C309" s="20" t="s">
        <v>552</v>
      </c>
      <c r="D309" s="20" t="s">
        <v>553</v>
      </c>
      <c r="E309" s="20" t="s">
        <v>91</v>
      </c>
      <c r="F309" s="19" t="n">
        <v>0</v>
      </c>
      <c r="G309" s="19" t="n">
        <v>0</v>
      </c>
      <c r="H309" s="19" t="n">
        <v>0</v>
      </c>
      <c r="I309" s="19" t="n">
        <v>0</v>
      </c>
      <c r="J309" s="21" t="n">
        <v>92.1810864900195</v>
      </c>
      <c r="K309" s="19"/>
      <c r="L309" s="19"/>
      <c r="M309" s="19"/>
      <c r="N309" s="19"/>
      <c r="O309" s="19"/>
      <c r="P309" s="19"/>
      <c r="Q309" s="19"/>
      <c r="R309" s="19"/>
      <c r="S309" s="22"/>
      <c r="T309" s="21" t="n">
        <f aca="false" t="array" ref="T309:T309">SUM(J309:S309)</f>
        <v>92.1810864900195</v>
      </c>
      <c r="U309" s="19" t="n">
        <f aca="false" t="array" ref="U309:U309">IF(S309="",0,S309)+IF((COUNT(J309:R309)&lt;6),SUM(J309:R309),(MAX(J309:R309)+LARGE(J309:R309,2)+LARGE(J309:R309,3)+LARGE(J309:R309,4)+LARGE(J309:R309,5)))</f>
        <v>92.1810864900195</v>
      </c>
      <c r="V309" s="19" t="n">
        <f aca="false">U309+G309+I309</f>
        <v>92.1810864900195</v>
      </c>
      <c r="W309" s="19" t="n">
        <f aca="false" t="array" ref="W309:W309">COUNT(J309:S309)</f>
        <v>1</v>
      </c>
      <c r="X309" s="19"/>
      <c r="Y309" s="19"/>
      <c r="Z309" s="4"/>
      <c r="AA309" s="19"/>
      <c r="AB309" s="19"/>
      <c r="AC309" s="4"/>
      <c r="AD309" s="4"/>
      <c r="AE309" s="0"/>
      <c r="AF309" s="0"/>
      <c r="AG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</row>
    <row r="310" s="25" customFormat="true" ht="16.5" hidden="false" customHeight="true" outlineLevel="0" collapsed="false">
      <c r="A310" s="19" t="n">
        <v>282</v>
      </c>
      <c r="B310" s="19" t="n">
        <f aca="false" t="array" ref="B310:B310">RANK(V310,$V$2:$V$607)</f>
        <v>309</v>
      </c>
      <c r="C310" s="20" t="s">
        <v>554</v>
      </c>
      <c r="D310" s="20" t="s">
        <v>249</v>
      </c>
      <c r="E310" s="20"/>
      <c r="F310" s="19" t="n">
        <v>0</v>
      </c>
      <c r="G310" s="19" t="n">
        <v>0</v>
      </c>
      <c r="H310" s="19" t="n">
        <v>137.941834542036</v>
      </c>
      <c r="I310" s="19" t="n">
        <v>91.961223028024</v>
      </c>
      <c r="J310" s="21"/>
      <c r="K310" s="19"/>
      <c r="L310" s="19"/>
      <c r="M310" s="19"/>
      <c r="N310" s="19"/>
      <c r="O310" s="19"/>
      <c r="P310" s="19"/>
      <c r="Q310" s="19"/>
      <c r="R310" s="19"/>
      <c r="S310" s="22"/>
      <c r="T310" s="21" t="n">
        <f aca="false" t="array" ref="T310:T310">SUM(J310:S310)</f>
        <v>0</v>
      </c>
      <c r="U310" s="19" t="n">
        <f aca="false" t="array" ref="U310:U310">IF(S310="",0,S310)+IF((COUNT(J310:R310)&lt;6),SUM(J310:R310),(MAX(J310:R310)+LARGE(J310:R310,2)+LARGE(J310:R310,3)+LARGE(J310:R310,4)+LARGE(J310:R310,5)))</f>
        <v>0</v>
      </c>
      <c r="V310" s="19" t="n">
        <f aca="false">U310+G310+I310</f>
        <v>91.961223028024</v>
      </c>
      <c r="W310" s="19" t="n">
        <f aca="false" t="array" ref="W310:W310">COUNT(J310:S310)</f>
        <v>0</v>
      </c>
      <c r="X310" s="19"/>
      <c r="Y310" s="19"/>
      <c r="Z310" s="4"/>
      <c r="AA310" s="19"/>
      <c r="AB310" s="19"/>
      <c r="AC310" s="4"/>
      <c r="AD310" s="4"/>
      <c r="AE310" s="0"/>
      <c r="AF310" s="0"/>
      <c r="AG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</row>
    <row r="311" s="25" customFormat="true" ht="16.5" hidden="false" customHeight="true" outlineLevel="0" collapsed="false">
      <c r="A311" s="19" t="n">
        <v>233</v>
      </c>
      <c r="B311" s="19" t="n">
        <f aca="false" t="array" ref="B311:B311">RANK(V311,$V$2:$V$607)</f>
        <v>310</v>
      </c>
      <c r="C311" s="20" t="s">
        <v>555</v>
      </c>
      <c r="D311" s="20" t="s">
        <v>556</v>
      </c>
      <c r="E311" s="20"/>
      <c r="F311" s="19" t="n">
        <v>0</v>
      </c>
      <c r="G311" s="19" t="n">
        <v>0</v>
      </c>
      <c r="H311" s="19" t="n">
        <v>137.188735867318</v>
      </c>
      <c r="I311" s="19" t="n">
        <v>91.4591572448786</v>
      </c>
      <c r="J311" s="21"/>
      <c r="K311" s="19"/>
      <c r="L311" s="19"/>
      <c r="M311" s="19"/>
      <c r="N311" s="19"/>
      <c r="O311" s="19"/>
      <c r="P311" s="19"/>
      <c r="Q311" s="19"/>
      <c r="R311" s="19"/>
      <c r="S311" s="22"/>
      <c r="T311" s="21" t="n">
        <f aca="false" t="array" ref="T311:T311">SUM(J311:S311)</f>
        <v>0</v>
      </c>
      <c r="U311" s="19" t="n">
        <f aca="false" t="array" ref="U311:U311">IF(S311="",0,S311)+IF((COUNT(J311:R311)&lt;6),SUM(J311:R311),(MAX(J311:R311)+LARGE(J311:R311,2)+LARGE(J311:R311,3)+LARGE(J311:R311,4)+LARGE(J311:R311,5)))</f>
        <v>0</v>
      </c>
      <c r="V311" s="19" t="n">
        <f aca="false">U311+G311+I311</f>
        <v>91.4591572448786</v>
      </c>
      <c r="W311" s="19" t="n">
        <f aca="false" t="array" ref="W311:W311">COUNT(J311:S311)</f>
        <v>0</v>
      </c>
      <c r="X311" s="19"/>
      <c r="Y311" s="19"/>
      <c r="Z311" s="4"/>
      <c r="AA311" s="19"/>
      <c r="AB311" s="19"/>
      <c r="AC311" s="4"/>
      <c r="AD311" s="4"/>
      <c r="AE311" s="27"/>
      <c r="AF311" s="0"/>
      <c r="AG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</row>
    <row r="312" s="25" customFormat="true" ht="16.5" hidden="false" customHeight="true" outlineLevel="0" collapsed="false">
      <c r="A312" s="19" t="n">
        <v>314</v>
      </c>
      <c r="B312" s="19" t="n">
        <f aca="false" t="array" ref="B312:B312">RANK(V312,$V$2:$V$607)</f>
        <v>311</v>
      </c>
      <c r="C312" s="20" t="s">
        <v>557</v>
      </c>
      <c r="D312" s="20" t="s">
        <v>558</v>
      </c>
      <c r="E312" s="20"/>
      <c r="F312" s="19" t="n">
        <v>0</v>
      </c>
      <c r="G312" s="19" t="n">
        <v>0</v>
      </c>
      <c r="H312" s="19" t="n">
        <v>0</v>
      </c>
      <c r="I312" s="19" t="n">
        <v>0</v>
      </c>
      <c r="J312" s="21"/>
      <c r="K312" s="19"/>
      <c r="L312" s="19" t="n">
        <v>90.6637533729732</v>
      </c>
      <c r="M312" s="19"/>
      <c r="N312" s="19"/>
      <c r="O312" s="19"/>
      <c r="P312" s="19"/>
      <c r="Q312" s="19"/>
      <c r="R312" s="19"/>
      <c r="S312" s="22"/>
      <c r="T312" s="21" t="n">
        <f aca="false" t="array" ref="T312:T312">SUM(J312:S312)</f>
        <v>90.6637533729732</v>
      </c>
      <c r="U312" s="19" t="n">
        <f aca="false" t="array" ref="U312:U312">IF(S312="",0,S312)+IF((COUNT(J312:R312)&lt;6),SUM(J312:R312),(MAX(J312:R312)+LARGE(J312:R312,2)+LARGE(J312:R312,3)+LARGE(J312:R312,4)+LARGE(J312:R312,5)))</f>
        <v>90.6637533729732</v>
      </c>
      <c r="V312" s="19" t="n">
        <f aca="false">U312+G312+I312</f>
        <v>90.6637533729732</v>
      </c>
      <c r="W312" s="19" t="n">
        <f aca="false" t="array" ref="W312:W312">COUNT(J312:S312)</f>
        <v>1</v>
      </c>
      <c r="X312" s="19"/>
      <c r="Y312" s="19"/>
      <c r="Z312" s="4"/>
      <c r="AA312" s="19"/>
      <c r="AB312" s="19"/>
      <c r="AC312" s="4"/>
      <c r="AD312" s="4"/>
      <c r="AE312" s="0"/>
      <c r="AF312" s="0"/>
      <c r="AG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</row>
    <row r="313" s="25" customFormat="true" ht="16.5" hidden="false" customHeight="true" outlineLevel="0" collapsed="false">
      <c r="A313" s="19" t="n">
        <v>432</v>
      </c>
      <c r="B313" s="19" t="n">
        <f aca="false" t="array" ref="B313:B313">RANK(V313,$V$2:$V$607)</f>
        <v>312</v>
      </c>
      <c r="C313" s="20" t="s">
        <v>559</v>
      </c>
      <c r="D313" s="20" t="s">
        <v>560</v>
      </c>
      <c r="E313" s="20"/>
      <c r="F313" s="19" t="n">
        <v>270.15739841243</v>
      </c>
      <c r="G313" s="19" t="n">
        <v>90.0524661374768</v>
      </c>
      <c r="H313" s="19" t="n">
        <v>0</v>
      </c>
      <c r="I313" s="19" t="n">
        <v>0</v>
      </c>
      <c r="J313" s="21"/>
      <c r="K313" s="19"/>
      <c r="L313" s="19"/>
      <c r="M313" s="19"/>
      <c r="N313" s="19"/>
      <c r="O313" s="19"/>
      <c r="P313" s="19"/>
      <c r="Q313" s="19"/>
      <c r="R313" s="19"/>
      <c r="S313" s="22"/>
      <c r="T313" s="21" t="n">
        <f aca="false" t="array" ref="T313:T313">SUM(J313:S313)</f>
        <v>0</v>
      </c>
      <c r="U313" s="19" t="n">
        <f aca="false" t="array" ref="U313:U313">IF(S313="",0,S313)+IF((COUNT(J313:R313)&lt;6),SUM(J313:R313),(MAX(J313:R313)+LARGE(J313:R313,2)+LARGE(J313:R313,3)+LARGE(J313:R313,4)+LARGE(J313:R313,5)))</f>
        <v>0</v>
      </c>
      <c r="V313" s="19" t="n">
        <f aca="false">U313+G313+I313</f>
        <v>90.0524661374768</v>
      </c>
      <c r="W313" s="19" t="n">
        <f aca="false" t="array" ref="W313:W313">COUNT(J313:S313)</f>
        <v>0</v>
      </c>
      <c r="X313" s="19"/>
      <c r="Y313" s="19"/>
      <c r="Z313" s="4"/>
      <c r="AA313" s="4"/>
      <c r="AB313" s="0"/>
      <c r="AC313" s="4"/>
      <c r="AD313" s="4"/>
      <c r="AE313" s="0"/>
      <c r="AF313" s="0"/>
      <c r="AG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</row>
    <row r="314" s="25" customFormat="true" ht="16.5" hidden="false" customHeight="true" outlineLevel="0" collapsed="false">
      <c r="A314" s="19" t="n">
        <v>313</v>
      </c>
      <c r="B314" s="19" t="n">
        <f aca="false" t="array" ref="B314:B314">RANK(V314,$V$2:$V$607)</f>
        <v>313</v>
      </c>
      <c r="C314" s="20" t="s">
        <v>561</v>
      </c>
      <c r="D314" s="20" t="s">
        <v>562</v>
      </c>
      <c r="E314" s="20"/>
      <c r="F314" s="19" t="n">
        <v>0</v>
      </c>
      <c r="G314" s="19" t="n">
        <v>0</v>
      </c>
      <c r="H314" s="19" t="n">
        <v>0</v>
      </c>
      <c r="I314" s="19" t="n">
        <v>0</v>
      </c>
      <c r="J314" s="21"/>
      <c r="K314" s="19"/>
      <c r="L314" s="19" t="n">
        <v>89.5724034749035</v>
      </c>
      <c r="M314" s="19"/>
      <c r="N314" s="19"/>
      <c r="O314" s="19"/>
      <c r="P314" s="19"/>
      <c r="Q314" s="19"/>
      <c r="R314" s="19"/>
      <c r="S314" s="22"/>
      <c r="T314" s="21" t="n">
        <f aca="false" t="array" ref="T314:T314">SUM(J314:S314)</f>
        <v>89.5724034749035</v>
      </c>
      <c r="U314" s="19" t="n">
        <f aca="false" t="array" ref="U314:U314">IF(S314="",0,S314)+IF((COUNT(J314:R314)&lt;6),SUM(J314:R314),(MAX(J314:R314)+LARGE(J314:R314,2)+LARGE(J314:R314,3)+LARGE(J314:R314,4)+LARGE(J314:R314,5)))</f>
        <v>89.5724034749035</v>
      </c>
      <c r="V314" s="19" t="n">
        <f aca="false">U314+G314+I314</f>
        <v>89.5724034749035</v>
      </c>
      <c r="W314" s="19" t="n">
        <f aca="false" t="array" ref="W314:W314">COUNT(J314:S314)</f>
        <v>1</v>
      </c>
      <c r="X314" s="19"/>
      <c r="Y314" s="19"/>
      <c r="Z314" s="4"/>
      <c r="AA314" s="19"/>
      <c r="AB314" s="19"/>
      <c r="AC314" s="4"/>
      <c r="AD314" s="4"/>
      <c r="AE314" s="0"/>
      <c r="AF314" s="0"/>
      <c r="AG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</row>
    <row r="315" s="25" customFormat="true" ht="16.5" hidden="false" customHeight="true" outlineLevel="0" collapsed="false">
      <c r="A315" s="19" t="n">
        <v>437</v>
      </c>
      <c r="B315" s="19" t="n">
        <f aca="false" t="array" ref="B315:B315">RANK(V315,$V$2:$V$607)</f>
        <v>314</v>
      </c>
      <c r="C315" s="20" t="s">
        <v>563</v>
      </c>
      <c r="D315" s="20" t="s">
        <v>564</v>
      </c>
      <c r="E315" s="20"/>
      <c r="F315" s="19" t="n">
        <v>268.681136755824</v>
      </c>
      <c r="G315" s="19" t="n">
        <v>89.560378918608</v>
      </c>
      <c r="H315" s="19" t="n">
        <v>0</v>
      </c>
      <c r="I315" s="19" t="n">
        <v>0</v>
      </c>
      <c r="J315" s="21"/>
      <c r="K315" s="19"/>
      <c r="L315" s="19"/>
      <c r="M315" s="19"/>
      <c r="N315" s="19"/>
      <c r="O315" s="19"/>
      <c r="P315" s="19"/>
      <c r="Q315" s="19"/>
      <c r="R315" s="19"/>
      <c r="S315" s="22"/>
      <c r="T315" s="21" t="n">
        <f aca="false" t="array" ref="T315:T315">SUM(J315:S315)</f>
        <v>0</v>
      </c>
      <c r="U315" s="19" t="n">
        <f aca="false" t="array" ref="U315:U315">IF(S315="",0,S315)+IF((COUNT(J315:R315)&lt;6),SUM(J315:R315),(MAX(J315:R315)+LARGE(J315:R315,2)+LARGE(J315:R315,3)+LARGE(J315:R315,4)+LARGE(J315:R315,5)))</f>
        <v>0</v>
      </c>
      <c r="V315" s="19" t="n">
        <f aca="false">U315+G315+I315</f>
        <v>89.560378918608</v>
      </c>
      <c r="W315" s="19" t="n">
        <f aca="false" t="array" ref="W315:W315">COUNT(J315:S315)</f>
        <v>0</v>
      </c>
      <c r="X315" s="19"/>
      <c r="Y315" s="19"/>
      <c r="Z315" s="4"/>
      <c r="AA315" s="4"/>
      <c r="AB315" s="0"/>
      <c r="AC315" s="4"/>
      <c r="AD315" s="4"/>
      <c r="AE315" s="0"/>
      <c r="AF315" s="0"/>
      <c r="AG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</row>
    <row r="316" s="25" customFormat="true" ht="16.5" hidden="false" customHeight="true" outlineLevel="0" collapsed="false">
      <c r="A316" s="19" t="n">
        <v>343</v>
      </c>
      <c r="B316" s="19" t="n">
        <f aca="false" t="array" ref="B316:B316">RANK(V316,$V$2:$V$607)</f>
        <v>315</v>
      </c>
      <c r="C316" s="20" t="s">
        <v>272</v>
      </c>
      <c r="D316" s="20" t="s">
        <v>565</v>
      </c>
      <c r="E316" s="20"/>
      <c r="F316" s="19" t="n">
        <v>0</v>
      </c>
      <c r="G316" s="19" t="n">
        <v>0</v>
      </c>
      <c r="H316" s="19" t="n">
        <v>134.008016877637</v>
      </c>
      <c r="I316" s="19" t="n">
        <v>89.3386779184248</v>
      </c>
      <c r="J316" s="21"/>
      <c r="K316" s="19"/>
      <c r="L316" s="19"/>
      <c r="M316" s="19"/>
      <c r="N316" s="19"/>
      <c r="O316" s="19"/>
      <c r="P316" s="19"/>
      <c r="Q316" s="19"/>
      <c r="R316" s="19"/>
      <c r="S316" s="22"/>
      <c r="T316" s="21" t="n">
        <f aca="false" t="array" ref="T316:T316">SUM(J316:S316)</f>
        <v>0</v>
      </c>
      <c r="U316" s="19" t="n">
        <f aca="false" t="array" ref="U316:U316">IF(S316="",0,S316)+IF((COUNT(J316:R316)&lt;6),SUM(J316:R316),(MAX(J316:R316)+LARGE(J316:R316,2)+LARGE(J316:R316,3)+LARGE(J316:R316,4)+LARGE(J316:R316,5)))</f>
        <v>0</v>
      </c>
      <c r="V316" s="19" t="n">
        <f aca="false">U316+G316+I316</f>
        <v>89.3386779184248</v>
      </c>
      <c r="W316" s="19" t="n">
        <f aca="false" t="array" ref="W316:W316">COUNT(J316:S316)</f>
        <v>0</v>
      </c>
      <c r="X316" s="19"/>
      <c r="Y316" s="19"/>
      <c r="Z316" s="4"/>
      <c r="AA316" s="19"/>
      <c r="AB316" s="19"/>
      <c r="AC316" s="4"/>
      <c r="AD316" s="4"/>
      <c r="AE316" s="0"/>
      <c r="AF316" s="0"/>
      <c r="AG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</row>
    <row r="317" s="25" customFormat="true" ht="16.5" hidden="false" customHeight="true" outlineLevel="0" collapsed="false">
      <c r="A317" s="19" t="n">
        <v>450</v>
      </c>
      <c r="B317" s="19" t="n">
        <f aca="false" t="array" ref="B317:B317">RANK(V317,$V$2:$V$607)</f>
        <v>316</v>
      </c>
      <c r="C317" s="20" t="s">
        <v>566</v>
      </c>
      <c r="D317" s="20" t="s">
        <v>567</v>
      </c>
      <c r="E317" s="20"/>
      <c r="F317" s="19" t="n">
        <v>0</v>
      </c>
      <c r="G317" s="19" t="n">
        <v>0</v>
      </c>
      <c r="H317" s="19" t="n">
        <v>133.875700280112</v>
      </c>
      <c r="I317" s="19" t="n">
        <v>89.250466853408</v>
      </c>
      <c r="J317" s="21"/>
      <c r="K317" s="19"/>
      <c r="L317" s="19"/>
      <c r="M317" s="19"/>
      <c r="N317" s="19"/>
      <c r="O317" s="19"/>
      <c r="P317" s="19"/>
      <c r="Q317" s="19"/>
      <c r="R317" s="19"/>
      <c r="S317" s="22"/>
      <c r="T317" s="21" t="n">
        <f aca="false" t="array" ref="T317:T317">SUM(J317:S317)</f>
        <v>0</v>
      </c>
      <c r="U317" s="19" t="n">
        <f aca="false" t="array" ref="U317:U317">IF(S317="",0,S317)+IF((COUNT(J317:R317)&lt;6),SUM(J317:R317),(MAX(J317:R317)+LARGE(J317:R317,2)+LARGE(J317:R317,3)+LARGE(J317:R317,4)+LARGE(J317:R317,5)))</f>
        <v>0</v>
      </c>
      <c r="V317" s="19" t="n">
        <f aca="false">U317+G317+I317</f>
        <v>89.250466853408</v>
      </c>
      <c r="W317" s="19" t="n">
        <f aca="false" t="array" ref="W317:W317">COUNT(J317:S317)</f>
        <v>0</v>
      </c>
      <c r="X317" s="19"/>
      <c r="Y317" s="19"/>
      <c r="Z317" s="4"/>
      <c r="AA317" s="19"/>
      <c r="AB317" s="19"/>
      <c r="AC317" s="4"/>
      <c r="AD317" s="4"/>
      <c r="AE317" s="0"/>
      <c r="AF317" s="0"/>
      <c r="AG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</row>
    <row r="318" s="25" customFormat="true" ht="16.5" hidden="false" customHeight="true" outlineLevel="0" collapsed="false">
      <c r="A318" s="19" t="n">
        <v>456</v>
      </c>
      <c r="B318" s="19" t="n">
        <f aca="false" t="array" ref="B318:B318">RANK(V318,$V$2:$V$607)</f>
        <v>317</v>
      </c>
      <c r="C318" s="20" t="s">
        <v>300</v>
      </c>
      <c r="D318" s="20" t="s">
        <v>568</v>
      </c>
      <c r="E318" s="20"/>
      <c r="F318" s="19" t="n">
        <v>0</v>
      </c>
      <c r="G318" s="19" t="n">
        <v>0</v>
      </c>
      <c r="H318" s="19" t="n">
        <v>133.355533063428</v>
      </c>
      <c r="I318" s="19" t="n">
        <v>88.9036887089519</v>
      </c>
      <c r="J318" s="21"/>
      <c r="K318" s="19"/>
      <c r="L318" s="19"/>
      <c r="M318" s="19"/>
      <c r="N318" s="19"/>
      <c r="O318" s="19"/>
      <c r="P318" s="19"/>
      <c r="Q318" s="19"/>
      <c r="R318" s="19"/>
      <c r="S318" s="22"/>
      <c r="T318" s="21" t="n">
        <f aca="false" t="array" ref="T318:T318">SUM(J318:S318)</f>
        <v>0</v>
      </c>
      <c r="U318" s="19" t="n">
        <f aca="false" t="array" ref="U318:U318">IF(S318="",0,S318)+IF((COUNT(J318:R318)&lt;6),SUM(J318:R318),(MAX(J318:R318)+LARGE(J318:R318,2)+LARGE(J318:R318,3)+LARGE(J318:R318,4)+LARGE(J318:R318,5)))</f>
        <v>0</v>
      </c>
      <c r="V318" s="19" t="n">
        <f aca="false">U318+G318+I318</f>
        <v>88.9036887089519</v>
      </c>
      <c r="W318" s="19" t="n">
        <f aca="false" t="array" ref="W318:W318">COUNT(J318:S318)</f>
        <v>0</v>
      </c>
      <c r="X318" s="19"/>
      <c r="Y318" s="19"/>
      <c r="Z318" s="4"/>
      <c r="AA318" s="4"/>
      <c r="AB318" s="0"/>
      <c r="AC318" s="4"/>
      <c r="AD318" s="4"/>
      <c r="AE318" s="0"/>
      <c r="AF318" s="0"/>
      <c r="AG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</row>
    <row r="319" s="25" customFormat="true" ht="16.5" hidden="false" customHeight="true" outlineLevel="0" collapsed="false">
      <c r="A319" s="19" t="n">
        <v>286</v>
      </c>
      <c r="B319" s="19" t="n">
        <f aca="false" t="array" ref="B319:B319">RANK(V319,$V$2:$V$607)</f>
        <v>318</v>
      </c>
      <c r="C319" s="20" t="s">
        <v>140</v>
      </c>
      <c r="D319" s="20" t="s">
        <v>569</v>
      </c>
      <c r="E319" s="20"/>
      <c r="F319" s="19" t="n">
        <v>265.41718583478</v>
      </c>
      <c r="G319" s="19" t="n">
        <v>88.4723952782599</v>
      </c>
      <c r="H319" s="19" t="n">
        <v>0</v>
      </c>
      <c r="I319" s="19" t="n">
        <v>0</v>
      </c>
      <c r="J319" s="21"/>
      <c r="K319" s="19"/>
      <c r="L319" s="19"/>
      <c r="M319" s="19"/>
      <c r="N319" s="19"/>
      <c r="O319" s="19"/>
      <c r="P319" s="19"/>
      <c r="Q319" s="19"/>
      <c r="R319" s="19"/>
      <c r="S319" s="22"/>
      <c r="T319" s="21" t="n">
        <f aca="false" t="array" ref="T319:T319">SUM(J319:S319)</f>
        <v>0</v>
      </c>
      <c r="U319" s="19" t="n">
        <f aca="false" t="array" ref="U319:U319">IF(S319="",0,S319)+IF((COUNT(J319:R319)&lt;6),SUM(J319:R319),(MAX(J319:R319)+LARGE(J319:R319,2)+LARGE(J319:R319,3)+LARGE(J319:R319,4)+LARGE(J319:R319,5)))</f>
        <v>0</v>
      </c>
      <c r="V319" s="19" t="n">
        <f aca="false">U319+G319+I319</f>
        <v>88.4723952782599</v>
      </c>
      <c r="W319" s="19" t="n">
        <f aca="false" t="array" ref="W319:W319">COUNT(J319:S319)</f>
        <v>0</v>
      </c>
      <c r="X319" s="19"/>
      <c r="Y319" s="19"/>
      <c r="Z319" s="4"/>
      <c r="AA319" s="19"/>
      <c r="AB319" s="19"/>
      <c r="AC319" s="4"/>
      <c r="AD319" s="4"/>
      <c r="AE319" s="0"/>
      <c r="AF319" s="0"/>
      <c r="AG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</row>
    <row r="320" s="25" customFormat="true" ht="16.5" hidden="false" customHeight="true" outlineLevel="0" collapsed="false">
      <c r="A320" s="19" t="n">
        <v>464</v>
      </c>
      <c r="B320" s="19" t="n">
        <f aca="false" t="array" ref="B320:B320">RANK(V320,$V$2:$V$607)</f>
        <v>319</v>
      </c>
      <c r="C320" s="20" t="s">
        <v>570</v>
      </c>
      <c r="D320" s="20" t="s">
        <v>100</v>
      </c>
      <c r="E320" s="20"/>
      <c r="F320" s="19" t="n">
        <v>263.928095238095</v>
      </c>
      <c r="G320" s="19" t="n">
        <v>87.9760317460318</v>
      </c>
      <c r="H320" s="19" t="n">
        <v>0</v>
      </c>
      <c r="I320" s="19" t="n">
        <v>0</v>
      </c>
      <c r="J320" s="21"/>
      <c r="K320" s="19"/>
      <c r="L320" s="19"/>
      <c r="M320" s="19"/>
      <c r="N320" s="19"/>
      <c r="O320" s="19"/>
      <c r="P320" s="19"/>
      <c r="Q320" s="19"/>
      <c r="R320" s="19"/>
      <c r="S320" s="22"/>
      <c r="T320" s="21" t="n">
        <f aca="false" t="array" ref="T320:T320">SUM(J320:S320)</f>
        <v>0</v>
      </c>
      <c r="U320" s="19" t="n">
        <f aca="false" t="array" ref="U320:U320">IF(S320="",0,S320)+IF((COUNT(J320:R320)&lt;6),SUM(J320:R320),(MAX(J320:R320)+LARGE(J320:R320,2)+LARGE(J320:R320,3)+LARGE(J320:R320,4)+LARGE(J320:R320,5)))</f>
        <v>0</v>
      </c>
      <c r="V320" s="19" t="n">
        <f aca="false">U320+G320+I320</f>
        <v>87.9760317460318</v>
      </c>
      <c r="W320" s="19" t="n">
        <f aca="false" t="array" ref="W320:W320">COUNT(J320:S320)</f>
        <v>0</v>
      </c>
      <c r="X320" s="19"/>
      <c r="Y320" s="19"/>
      <c r="Z320" s="4"/>
      <c r="AA320" s="19"/>
      <c r="AB320" s="19"/>
      <c r="AC320" s="4"/>
      <c r="AD320" s="4"/>
      <c r="AE320" s="0"/>
      <c r="AF320" s="0"/>
      <c r="AG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</row>
    <row r="321" s="25" customFormat="true" ht="16.5" hidden="false" customHeight="true" outlineLevel="0" collapsed="false">
      <c r="A321" s="19" t="n">
        <v>528</v>
      </c>
      <c r="B321" s="19" t="n">
        <f aca="false" t="array" ref="B321:B321">RANK(V321,$V$2:$V$607)</f>
        <v>320</v>
      </c>
      <c r="C321" s="20" t="s">
        <v>571</v>
      </c>
      <c r="D321" s="20" t="s">
        <v>60</v>
      </c>
      <c r="E321" s="20"/>
      <c r="F321" s="19" t="n">
        <v>263.744444504039</v>
      </c>
      <c r="G321" s="19" t="n">
        <v>87.9148148346796</v>
      </c>
      <c r="H321" s="19" t="n">
        <v>0</v>
      </c>
      <c r="I321" s="19" t="n">
        <v>0</v>
      </c>
      <c r="J321" s="21"/>
      <c r="K321" s="19"/>
      <c r="L321" s="19"/>
      <c r="M321" s="19"/>
      <c r="N321" s="19"/>
      <c r="O321" s="19"/>
      <c r="P321" s="19"/>
      <c r="Q321" s="19"/>
      <c r="R321" s="19"/>
      <c r="S321" s="22"/>
      <c r="T321" s="21" t="n">
        <f aca="false" t="array" ref="T321:T321">SUM(J321:S321)</f>
        <v>0</v>
      </c>
      <c r="U321" s="19" t="n">
        <f aca="false" t="array" ref="U321:U321">IF(S321="",0,S321)+IF((COUNT(J321:R321)&lt;6),SUM(J321:R321),(MAX(J321:R321)+LARGE(J321:R321,2)+LARGE(J321:R321,3)+LARGE(J321:R321,4)+LARGE(J321:R321,5)))</f>
        <v>0</v>
      </c>
      <c r="V321" s="19" t="n">
        <f aca="false">U321+G321+I321</f>
        <v>87.9148148346796</v>
      </c>
      <c r="W321" s="19" t="n">
        <f aca="false" t="array" ref="W321:W321">COUNT(J321:S321)</f>
        <v>0</v>
      </c>
      <c r="X321" s="19"/>
      <c r="Y321" s="19"/>
      <c r="Z321" s="4"/>
      <c r="AA321" s="4"/>
      <c r="AB321" s="0"/>
      <c r="AC321" s="4"/>
      <c r="AD321" s="4"/>
      <c r="AE321" s="0"/>
      <c r="AF321" s="0"/>
      <c r="AG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</row>
    <row r="322" s="25" customFormat="true" ht="16.5" hidden="false" customHeight="true" outlineLevel="0" collapsed="false">
      <c r="A322" s="19" t="n">
        <v>124</v>
      </c>
      <c r="B322" s="19" t="n">
        <f aca="false" t="array" ref="B322:B322">RANK(V322,$V$2:$V$607)</f>
        <v>321</v>
      </c>
      <c r="C322" s="20" t="s">
        <v>572</v>
      </c>
      <c r="D322" s="20" t="s">
        <v>296</v>
      </c>
      <c r="E322" s="20"/>
      <c r="F322" s="19" t="n">
        <v>261.766194217438</v>
      </c>
      <c r="G322" s="19" t="n">
        <v>87.2553980724793</v>
      </c>
      <c r="H322" s="19" t="n">
        <v>0</v>
      </c>
      <c r="I322" s="19" t="n">
        <v>0</v>
      </c>
      <c r="J322" s="21"/>
      <c r="K322" s="19"/>
      <c r="L322" s="19"/>
      <c r="M322" s="19"/>
      <c r="N322" s="19"/>
      <c r="O322" s="19"/>
      <c r="P322" s="19"/>
      <c r="Q322" s="19"/>
      <c r="R322" s="19"/>
      <c r="S322" s="22"/>
      <c r="T322" s="21" t="n">
        <f aca="false" t="array" ref="T322:T322">SUM(J322:S322)</f>
        <v>0</v>
      </c>
      <c r="U322" s="19" t="n">
        <f aca="false" t="array" ref="U322:U322">IF(S322="",0,S322)+IF((COUNT(J322:R322)&lt;6),SUM(J322:R322),(MAX(J322:R322)+LARGE(J322:R322,2)+LARGE(J322:R322,3)+LARGE(J322:R322,4)+LARGE(J322:R322,5)))</f>
        <v>0</v>
      </c>
      <c r="V322" s="19" t="n">
        <f aca="false">U322+G322+I322</f>
        <v>87.2553980724793</v>
      </c>
      <c r="W322" s="19" t="n">
        <f aca="false" t="array" ref="W322:W322">COUNT(J322:S322)</f>
        <v>0</v>
      </c>
      <c r="X322" s="19"/>
      <c r="Y322" s="19"/>
      <c r="Z322" s="4"/>
      <c r="AA322" s="19"/>
      <c r="AB322" s="19"/>
      <c r="AC322" s="4"/>
      <c r="AD322" s="4"/>
      <c r="AE322" s="0"/>
      <c r="AF322" s="0"/>
      <c r="AG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</row>
    <row r="323" s="25" customFormat="true" ht="16.5" hidden="false" customHeight="true" outlineLevel="0" collapsed="false">
      <c r="A323" s="19" t="n">
        <v>444</v>
      </c>
      <c r="B323" s="19" t="n">
        <f aca="false" t="array" ref="B323:B323">RANK(V323,$V$2:$V$607)</f>
        <v>322</v>
      </c>
      <c r="C323" s="20" t="s">
        <v>573</v>
      </c>
      <c r="D323" s="20" t="s">
        <v>574</v>
      </c>
      <c r="E323" s="20"/>
      <c r="F323" s="19" t="n">
        <v>256.772751322751</v>
      </c>
      <c r="G323" s="19" t="n">
        <v>85.5909171075838</v>
      </c>
      <c r="H323" s="19" t="n">
        <v>0</v>
      </c>
      <c r="I323" s="19" t="n">
        <v>0</v>
      </c>
      <c r="J323" s="21"/>
      <c r="K323" s="19"/>
      <c r="L323" s="19"/>
      <c r="M323" s="19" t="n">
        <v>1.53575585047911</v>
      </c>
      <c r="N323" s="19"/>
      <c r="O323" s="19"/>
      <c r="P323" s="19"/>
      <c r="Q323" s="19"/>
      <c r="R323" s="19"/>
      <c r="S323" s="22"/>
      <c r="T323" s="21" t="n">
        <f aca="false" t="array" ref="T323:T323">SUM(J323:S323)</f>
        <v>1.53575585047911</v>
      </c>
      <c r="U323" s="19" t="n">
        <f aca="false" t="array" ref="U323:U323">IF(S323="",0,S323)+IF((COUNT(J323:R323)&lt;6),SUM(J323:R323),(MAX(J323:R323)+LARGE(J323:R323,2)+LARGE(J323:R323,3)+LARGE(J323:R323,4)+LARGE(J323:R323,5)))</f>
        <v>1.53575585047911</v>
      </c>
      <c r="V323" s="19" t="n">
        <f aca="false">U323+G323+I323</f>
        <v>87.1266729580629</v>
      </c>
      <c r="W323" s="19" t="n">
        <f aca="false" t="array" ref="W323:W323">COUNT(J323:S323)</f>
        <v>1</v>
      </c>
      <c r="X323" s="19"/>
      <c r="Y323" s="19"/>
      <c r="Z323" s="4"/>
      <c r="AA323" s="19"/>
      <c r="AB323" s="19"/>
      <c r="AC323" s="4"/>
      <c r="AD323" s="4"/>
      <c r="AE323" s="0"/>
      <c r="AF323" s="0"/>
      <c r="AG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</row>
    <row r="324" s="25" customFormat="true" ht="16.5" hidden="false" customHeight="true" outlineLevel="0" collapsed="false">
      <c r="A324" s="19" t="n">
        <v>383</v>
      </c>
      <c r="B324" s="19" t="n">
        <f aca="false" t="array" ref="B324:B324">RANK(V324,$V$2:$V$607)</f>
        <v>323</v>
      </c>
      <c r="C324" s="20" t="s">
        <v>117</v>
      </c>
      <c r="D324" s="20" t="s">
        <v>493</v>
      </c>
      <c r="E324" s="20"/>
      <c r="F324" s="19" t="n">
        <v>260.841171560816</v>
      </c>
      <c r="G324" s="19" t="n">
        <v>86.9470571869388</v>
      </c>
      <c r="H324" s="19" t="n">
        <v>0</v>
      </c>
      <c r="I324" s="19" t="n">
        <v>0</v>
      </c>
      <c r="J324" s="21"/>
      <c r="K324" s="19"/>
      <c r="L324" s="19"/>
      <c r="M324" s="19"/>
      <c r="N324" s="19"/>
      <c r="O324" s="19"/>
      <c r="P324" s="19"/>
      <c r="Q324" s="19"/>
      <c r="R324" s="19"/>
      <c r="S324" s="22"/>
      <c r="T324" s="21" t="n">
        <f aca="false" t="array" ref="T324:T324">SUM(J324:S324)</f>
        <v>0</v>
      </c>
      <c r="U324" s="19" t="n">
        <f aca="false" t="array" ref="U324:U324">IF(S324="",0,S324)+IF((COUNT(J324:R324)&lt;6),SUM(J324:R324),(MAX(J324:R324)+LARGE(J324:R324,2)+LARGE(J324:R324,3)+LARGE(J324:R324,4)+LARGE(J324:R324,5)))</f>
        <v>0</v>
      </c>
      <c r="V324" s="19" t="n">
        <f aca="false">U324+G324+I324</f>
        <v>86.9470571869388</v>
      </c>
      <c r="W324" s="19" t="n">
        <f aca="false" t="array" ref="W324:W324">COUNT(J324:S324)</f>
        <v>0</v>
      </c>
      <c r="X324" s="19"/>
      <c r="Y324" s="19"/>
      <c r="Z324" s="4"/>
      <c r="AA324" s="19"/>
      <c r="AB324" s="19"/>
      <c r="AC324" s="4"/>
      <c r="AD324" s="4"/>
      <c r="AE324" s="0"/>
      <c r="AF324" s="0"/>
      <c r="AG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</row>
    <row r="325" s="25" customFormat="true" ht="16.5" hidden="false" customHeight="true" outlineLevel="0" collapsed="false">
      <c r="A325" s="19" t="n">
        <v>275</v>
      </c>
      <c r="B325" s="19" t="n">
        <f aca="false" t="array" ref="B325:B325">RANK(V325,$V$2:$V$607)</f>
        <v>324</v>
      </c>
      <c r="C325" s="20" t="s">
        <v>575</v>
      </c>
      <c r="D325" s="20" t="s">
        <v>576</v>
      </c>
      <c r="E325" s="20"/>
      <c r="F325" s="19" t="n">
        <v>0</v>
      </c>
      <c r="G325" s="19" t="n">
        <v>0</v>
      </c>
      <c r="H325" s="19" t="n">
        <v>129.566830586567</v>
      </c>
      <c r="I325" s="19" t="n">
        <v>86.3778870577116</v>
      </c>
      <c r="J325" s="21"/>
      <c r="K325" s="19"/>
      <c r="L325" s="19"/>
      <c r="M325" s="19"/>
      <c r="N325" s="19"/>
      <c r="O325" s="19"/>
      <c r="P325" s="19"/>
      <c r="Q325" s="19"/>
      <c r="R325" s="19"/>
      <c r="S325" s="22"/>
      <c r="T325" s="21" t="n">
        <f aca="false" t="array" ref="T325:T325">SUM(J325:S325)</f>
        <v>0</v>
      </c>
      <c r="U325" s="19" t="n">
        <f aca="false" t="array" ref="U325:U325">IF(S325="",0,S325)+IF((COUNT(J325:R325)&lt;6),SUM(J325:R325),(MAX(J325:R325)+LARGE(J325:R325,2)+LARGE(J325:R325,3)+LARGE(J325:R325,4)+LARGE(J325:R325,5)))</f>
        <v>0</v>
      </c>
      <c r="V325" s="19" t="n">
        <f aca="false">U325+G325+I325</f>
        <v>86.3778870577116</v>
      </c>
      <c r="W325" s="19" t="n">
        <f aca="false" t="array" ref="W325:W325">COUNT(J325:S325)</f>
        <v>0</v>
      </c>
      <c r="X325" s="19"/>
      <c r="Y325" s="19"/>
      <c r="Z325" s="4"/>
      <c r="AA325" s="19"/>
      <c r="AB325" s="19"/>
      <c r="AC325" s="4"/>
      <c r="AD325" s="4"/>
      <c r="AE325" s="0"/>
      <c r="AF325" s="0"/>
      <c r="AG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</row>
    <row r="326" s="25" customFormat="true" ht="16.5" hidden="false" customHeight="true" outlineLevel="0" collapsed="false">
      <c r="A326" s="19" t="n">
        <v>147</v>
      </c>
      <c r="B326" s="19" t="n">
        <f aca="false" t="array" ref="B326:B326">RANK(V326,$V$2:$V$607)</f>
        <v>325</v>
      </c>
      <c r="C326" s="20" t="s">
        <v>111</v>
      </c>
      <c r="D326" s="20" t="s">
        <v>125</v>
      </c>
      <c r="E326" s="20"/>
      <c r="F326" s="19" t="n">
        <v>258.774122807018</v>
      </c>
      <c r="G326" s="19" t="n">
        <v>86.2580409356725</v>
      </c>
      <c r="H326" s="19" t="n">
        <v>0</v>
      </c>
      <c r="I326" s="19" t="n">
        <v>0</v>
      </c>
      <c r="J326" s="21"/>
      <c r="K326" s="19"/>
      <c r="L326" s="19"/>
      <c r="M326" s="19"/>
      <c r="N326" s="19"/>
      <c r="O326" s="19"/>
      <c r="P326" s="19"/>
      <c r="Q326" s="19"/>
      <c r="R326" s="19"/>
      <c r="S326" s="22"/>
      <c r="T326" s="21" t="n">
        <f aca="false" t="array" ref="T326:T326">SUM(J326:S326)</f>
        <v>0</v>
      </c>
      <c r="U326" s="19" t="n">
        <f aca="false" t="array" ref="U326:U326">IF(S326="",0,S326)+IF((COUNT(J326:R326)&lt;6),SUM(J326:R326),(MAX(J326:R326)+LARGE(J326:R326,2)+LARGE(J326:R326,3)+LARGE(J326:R326,4)+LARGE(J326:R326,5)))</f>
        <v>0</v>
      </c>
      <c r="V326" s="19" t="n">
        <f aca="false">U326+G326+I326</f>
        <v>86.2580409356725</v>
      </c>
      <c r="W326" s="19" t="n">
        <f aca="false" t="array" ref="W326:W326">COUNT(J326:S326)</f>
        <v>0</v>
      </c>
      <c r="X326" s="19"/>
      <c r="Y326" s="19"/>
      <c r="Z326" s="4"/>
      <c r="AA326" s="19"/>
      <c r="AB326" s="19"/>
      <c r="AC326" s="4"/>
      <c r="AD326" s="4"/>
      <c r="AE326" s="0"/>
      <c r="AF326" s="0"/>
      <c r="AG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</row>
    <row r="327" s="25" customFormat="true" ht="16.5" hidden="false" customHeight="true" outlineLevel="0" collapsed="false">
      <c r="A327" s="19" t="n">
        <v>356</v>
      </c>
      <c r="B327" s="19" t="n">
        <f aca="false" t="array" ref="B327:B327">RANK(V327,$V$2:$V$607)</f>
        <v>326</v>
      </c>
      <c r="C327" s="20" t="s">
        <v>577</v>
      </c>
      <c r="D327" s="20" t="s">
        <v>54</v>
      </c>
      <c r="E327" s="20"/>
      <c r="F327" s="19" t="n">
        <v>257.788807314817</v>
      </c>
      <c r="G327" s="19" t="n">
        <v>85.9296024382724</v>
      </c>
      <c r="H327" s="19" t="n">
        <v>0</v>
      </c>
      <c r="I327" s="19" t="n">
        <v>0</v>
      </c>
      <c r="J327" s="21"/>
      <c r="K327" s="19"/>
      <c r="L327" s="19"/>
      <c r="M327" s="19"/>
      <c r="N327" s="19"/>
      <c r="O327" s="19"/>
      <c r="P327" s="19"/>
      <c r="Q327" s="19"/>
      <c r="R327" s="19"/>
      <c r="S327" s="22"/>
      <c r="T327" s="21" t="n">
        <f aca="false" t="array" ref="T327:T327">SUM(J327:S327)</f>
        <v>0</v>
      </c>
      <c r="U327" s="19" t="n">
        <f aca="false" t="array" ref="U327:U327">IF(S327="",0,S327)+IF((COUNT(J327:R327)&lt;6),SUM(J327:R327),(MAX(J327:R327)+LARGE(J327:R327,2)+LARGE(J327:R327,3)+LARGE(J327:R327,4)+LARGE(J327:R327,5)))</f>
        <v>0</v>
      </c>
      <c r="V327" s="19" t="n">
        <f aca="false">U327+G327+I327</f>
        <v>85.9296024382724</v>
      </c>
      <c r="W327" s="19" t="n">
        <f aca="false" t="array" ref="W327:W327">COUNT(J327:S327)</f>
        <v>0</v>
      </c>
      <c r="X327" s="19"/>
      <c r="Y327" s="19"/>
      <c r="Z327" s="4"/>
      <c r="AA327" s="4"/>
      <c r="AB327" s="0"/>
      <c r="AC327" s="4"/>
      <c r="AD327" s="4"/>
      <c r="AE327" s="0"/>
      <c r="AF327" s="0"/>
      <c r="AG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</row>
    <row r="328" s="25" customFormat="true" ht="16.5" hidden="false" customHeight="true" outlineLevel="0" collapsed="false">
      <c r="A328" s="19" t="n">
        <v>120</v>
      </c>
      <c r="B328" s="19" t="n">
        <f aca="false" t="array" ref="B328:B328">RANK(V328,$V$2:$V$607)</f>
        <v>327</v>
      </c>
      <c r="C328" s="20" t="s">
        <v>508</v>
      </c>
      <c r="D328" s="20" t="s">
        <v>578</v>
      </c>
      <c r="E328" s="20"/>
      <c r="F328" s="19" t="n">
        <v>256.69246031746</v>
      </c>
      <c r="G328" s="19" t="n">
        <v>85.5641534391534</v>
      </c>
      <c r="H328" s="19" t="n">
        <v>0</v>
      </c>
      <c r="I328" s="19" t="n">
        <v>0</v>
      </c>
      <c r="J328" s="21"/>
      <c r="K328" s="19"/>
      <c r="L328" s="19"/>
      <c r="M328" s="19"/>
      <c r="N328" s="19"/>
      <c r="O328" s="19"/>
      <c r="P328" s="19"/>
      <c r="Q328" s="19"/>
      <c r="R328" s="19"/>
      <c r="S328" s="22"/>
      <c r="T328" s="21" t="n">
        <f aca="false" t="array" ref="T328:T328">SUM(J328:S328)</f>
        <v>0</v>
      </c>
      <c r="U328" s="19" t="n">
        <f aca="false" t="array" ref="U328:U328">IF(S328="",0,S328)+IF((COUNT(J328:R328)&lt;6),SUM(J328:R328),(MAX(J328:R328)+LARGE(J328:R328,2)+LARGE(J328:R328,3)+LARGE(J328:R328,4)+LARGE(J328:R328,5)))</f>
        <v>0</v>
      </c>
      <c r="V328" s="19" t="n">
        <f aca="false">U328+G328+I328</f>
        <v>85.5641534391534</v>
      </c>
      <c r="W328" s="19" t="n">
        <f aca="false" t="array" ref="W328:W328">COUNT(J328:S328)</f>
        <v>0</v>
      </c>
      <c r="X328" s="19"/>
      <c r="Y328" s="19"/>
      <c r="Z328" s="4"/>
      <c r="AA328" s="19"/>
      <c r="AB328" s="19"/>
      <c r="AC328" s="4"/>
      <c r="AD328" s="4"/>
      <c r="AE328" s="0"/>
      <c r="AF328" s="0"/>
      <c r="AG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</row>
    <row r="329" s="25" customFormat="true" ht="16.5" hidden="false" customHeight="true" outlineLevel="0" collapsed="false">
      <c r="A329" s="19" t="n">
        <v>97</v>
      </c>
      <c r="B329" s="19" t="n">
        <f aca="false" t="array" ref="B329:B329">RANK(V329,$V$2:$V$607)</f>
        <v>328</v>
      </c>
      <c r="C329" s="20" t="s">
        <v>579</v>
      </c>
      <c r="D329" s="20" t="s">
        <v>373</v>
      </c>
      <c r="E329" s="20"/>
      <c r="F329" s="19" t="n">
        <v>254.962260325313</v>
      </c>
      <c r="G329" s="19" t="n">
        <v>84.9874201084377</v>
      </c>
      <c r="H329" s="19" t="n">
        <v>0</v>
      </c>
      <c r="I329" s="19" t="n">
        <v>0</v>
      </c>
      <c r="J329" s="21"/>
      <c r="K329" s="19"/>
      <c r="L329" s="19"/>
      <c r="M329" s="19"/>
      <c r="N329" s="19"/>
      <c r="O329" s="19"/>
      <c r="P329" s="19"/>
      <c r="Q329" s="19"/>
      <c r="R329" s="19"/>
      <c r="S329" s="22"/>
      <c r="T329" s="21" t="n">
        <f aca="false" t="array" ref="T329:T329">SUM(J329:S329)</f>
        <v>0</v>
      </c>
      <c r="U329" s="19" t="n">
        <f aca="false" t="array" ref="U329:U329">IF(S329="",0,S329)+IF((COUNT(J329:R329)&lt;6),SUM(J329:R329),(MAX(J329:R329)+LARGE(J329:R329,2)+LARGE(J329:R329,3)+LARGE(J329:R329,4)+LARGE(J329:R329,5)))</f>
        <v>0</v>
      </c>
      <c r="V329" s="19" t="n">
        <f aca="false">U329+G329+I329</f>
        <v>84.9874201084377</v>
      </c>
      <c r="W329" s="19" t="n">
        <f aca="false" t="array" ref="W329:W329">COUNT(J329:S329)</f>
        <v>0</v>
      </c>
      <c r="X329" s="19"/>
      <c r="Y329" s="19"/>
      <c r="Z329" s="4"/>
      <c r="AA329" s="19"/>
      <c r="AB329" s="19"/>
      <c r="AC329" s="4"/>
      <c r="AD329" s="4"/>
      <c r="AE329" s="0"/>
      <c r="AF329" s="0"/>
      <c r="AG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</row>
    <row r="330" s="25" customFormat="true" ht="16.5" hidden="false" customHeight="true" outlineLevel="0" collapsed="false">
      <c r="A330" s="19" t="n">
        <v>481</v>
      </c>
      <c r="B330" s="19" t="n">
        <f aca="false" t="array" ref="B330:B330">RANK(V330,$V$2:$V$607)</f>
        <v>329</v>
      </c>
      <c r="C330" s="20" t="s">
        <v>580</v>
      </c>
      <c r="D330" s="20" t="s">
        <v>423</v>
      </c>
      <c r="E330" s="20"/>
      <c r="F330" s="19" t="n">
        <v>0</v>
      </c>
      <c r="G330" s="19" t="n">
        <v>0</v>
      </c>
      <c r="H330" s="19" t="n">
        <v>125.647032493369</v>
      </c>
      <c r="I330" s="19" t="n">
        <v>83.7646883289125</v>
      </c>
      <c r="J330" s="21"/>
      <c r="K330" s="19"/>
      <c r="L330" s="19"/>
      <c r="M330" s="19"/>
      <c r="N330" s="19"/>
      <c r="O330" s="19"/>
      <c r="P330" s="19"/>
      <c r="Q330" s="19"/>
      <c r="R330" s="19"/>
      <c r="S330" s="22"/>
      <c r="T330" s="21" t="n">
        <f aca="false" t="array" ref="T330:T330">SUM(J330:S330)</f>
        <v>0</v>
      </c>
      <c r="U330" s="19" t="n">
        <f aca="false" t="array" ref="U330:U330">IF(S330="",0,S330)+IF((COUNT(J330:R330)&lt;6),SUM(J330:R330),(MAX(J330:R330)+LARGE(J330:R330,2)+LARGE(J330:R330,3)+LARGE(J330:R330,4)+LARGE(J330:R330,5)))</f>
        <v>0</v>
      </c>
      <c r="V330" s="19" t="n">
        <f aca="false">U330+G330+I330</f>
        <v>83.7646883289125</v>
      </c>
      <c r="W330" s="19" t="n">
        <f aca="false" t="array" ref="W330:W330">COUNT(J330:S330)</f>
        <v>0</v>
      </c>
      <c r="X330" s="19"/>
      <c r="Y330" s="19"/>
      <c r="Z330" s="4"/>
      <c r="AA330" s="19"/>
      <c r="AB330" s="19"/>
      <c r="AC330" s="4"/>
      <c r="AD330" s="4"/>
      <c r="AE330" s="0"/>
      <c r="AF330" s="0"/>
      <c r="AG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</row>
    <row r="331" s="25" customFormat="true" ht="16.5" hidden="false" customHeight="true" outlineLevel="0" collapsed="false">
      <c r="A331" s="19" t="n">
        <v>504</v>
      </c>
      <c r="B331" s="19" t="n">
        <f aca="false" t="array" ref="B331:B331">RANK(V331,$V$2:$V$607)</f>
        <v>330</v>
      </c>
      <c r="C331" s="20" t="s">
        <v>166</v>
      </c>
      <c r="D331" s="20" t="s">
        <v>581</v>
      </c>
      <c r="E331" s="20"/>
      <c r="F331" s="19" t="n">
        <v>0</v>
      </c>
      <c r="G331" s="19" t="n">
        <v>0</v>
      </c>
      <c r="H331" s="19" t="n">
        <v>125.583758941505</v>
      </c>
      <c r="I331" s="19" t="n">
        <v>83.7225059610033</v>
      </c>
      <c r="J331" s="21"/>
      <c r="K331" s="19"/>
      <c r="L331" s="19"/>
      <c r="M331" s="19"/>
      <c r="N331" s="19"/>
      <c r="O331" s="19"/>
      <c r="P331" s="19"/>
      <c r="Q331" s="19"/>
      <c r="R331" s="19"/>
      <c r="S331" s="22"/>
      <c r="T331" s="21" t="n">
        <f aca="false" t="array" ref="T331:T331">SUM(J331:S331)</f>
        <v>0</v>
      </c>
      <c r="U331" s="19" t="n">
        <f aca="false" t="array" ref="U331:U331">IF(S331="",0,S331)+IF((COUNT(J331:R331)&lt;6),SUM(J331:R331),(MAX(J331:R331)+LARGE(J331:R331,2)+LARGE(J331:R331,3)+LARGE(J331:R331,4)+LARGE(J331:R331,5)))</f>
        <v>0</v>
      </c>
      <c r="V331" s="19" t="n">
        <f aca="false">U331+G331+I331</f>
        <v>83.7225059610033</v>
      </c>
      <c r="W331" s="19" t="n">
        <f aca="false" t="array" ref="W331:W331">COUNT(J331:S331)</f>
        <v>0</v>
      </c>
      <c r="X331" s="19"/>
      <c r="Y331" s="19"/>
      <c r="Z331" s="4"/>
      <c r="AA331" s="19"/>
      <c r="AB331" s="19"/>
      <c r="AC331" s="4"/>
      <c r="AD331" s="4"/>
      <c r="AE331" s="0"/>
      <c r="AF331" s="0"/>
      <c r="AG331" s="0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</row>
    <row r="332" s="25" customFormat="true" ht="16.5" hidden="false" customHeight="true" outlineLevel="0" collapsed="false">
      <c r="A332" s="19" t="n">
        <v>494</v>
      </c>
      <c r="B332" s="19" t="n">
        <f aca="false" t="array" ref="B332:B332">RANK(V332,$V$2:$V$607)</f>
        <v>331</v>
      </c>
      <c r="C332" s="20" t="s">
        <v>394</v>
      </c>
      <c r="D332" s="20" t="s">
        <v>582</v>
      </c>
      <c r="E332" s="20" t="s">
        <v>81</v>
      </c>
      <c r="F332" s="19" t="n">
        <v>245.838502124173</v>
      </c>
      <c r="G332" s="19" t="n">
        <v>81.9461673747244</v>
      </c>
      <c r="H332" s="19" t="n">
        <v>0</v>
      </c>
      <c r="I332" s="19" t="n">
        <v>0</v>
      </c>
      <c r="J332" s="21"/>
      <c r="K332" s="19"/>
      <c r="L332" s="19"/>
      <c r="M332" s="19"/>
      <c r="N332" s="19"/>
      <c r="O332" s="19"/>
      <c r="P332" s="19"/>
      <c r="Q332" s="19"/>
      <c r="R332" s="19"/>
      <c r="S332" s="22"/>
      <c r="T332" s="21" t="n">
        <f aca="false" t="array" ref="T332:T332">SUM(J332:S332)</f>
        <v>0</v>
      </c>
      <c r="U332" s="19" t="n">
        <f aca="false" t="array" ref="U332:U332">IF(S332="",0,S332)+IF((COUNT(J332:R332)&lt;6),SUM(J332:R332),(MAX(J332:R332)+LARGE(J332:R332,2)+LARGE(J332:R332,3)+LARGE(J332:R332,4)+LARGE(J332:R332,5)))</f>
        <v>0</v>
      </c>
      <c r="V332" s="19" t="n">
        <f aca="false">U332+G332+I332</f>
        <v>81.9461673747244</v>
      </c>
      <c r="W332" s="19" t="n">
        <f aca="false" t="array" ref="W332:W332">COUNT(J332:S332)</f>
        <v>0</v>
      </c>
      <c r="X332" s="19"/>
      <c r="Y332" s="19"/>
      <c r="Z332" s="4"/>
      <c r="AA332" s="19"/>
      <c r="AB332" s="19"/>
      <c r="AC332" s="4"/>
      <c r="AD332" s="4"/>
      <c r="AE332" s="0"/>
      <c r="AF332" s="0"/>
      <c r="AG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</row>
    <row r="333" s="25" customFormat="true" ht="16.5" hidden="false" customHeight="true" outlineLevel="0" collapsed="false">
      <c r="A333" s="19" t="n">
        <v>162</v>
      </c>
      <c r="B333" s="19" t="n">
        <f aca="false" t="array" ref="B333:B333">RANK(V333,$V$2:$V$607)</f>
        <v>332</v>
      </c>
      <c r="C333" s="20" t="s">
        <v>583</v>
      </c>
      <c r="D333" s="20" t="s">
        <v>584</v>
      </c>
      <c r="E333" s="20"/>
      <c r="F333" s="19" t="n">
        <v>0</v>
      </c>
      <c r="G333" s="19" t="n">
        <v>0</v>
      </c>
      <c r="H333" s="19" t="n">
        <v>121.244222525413</v>
      </c>
      <c r="I333" s="19" t="n">
        <v>80.8294816836089</v>
      </c>
      <c r="J333" s="21"/>
      <c r="K333" s="19"/>
      <c r="L333" s="19"/>
      <c r="M333" s="19"/>
      <c r="N333" s="19"/>
      <c r="O333" s="19"/>
      <c r="P333" s="19"/>
      <c r="Q333" s="19"/>
      <c r="R333" s="19"/>
      <c r="S333" s="22"/>
      <c r="T333" s="21" t="n">
        <f aca="false" t="array" ref="T333:T333">SUM(J333:S333)</f>
        <v>0</v>
      </c>
      <c r="U333" s="19" t="n">
        <f aca="false" t="array" ref="U333:U333">IF(S333="",0,S333)+IF((COUNT(J333:R333)&lt;6),SUM(J333:R333),(MAX(J333:R333)+LARGE(J333:R333,2)+LARGE(J333:R333,3)+LARGE(J333:R333,4)+LARGE(J333:R333,5)))</f>
        <v>0</v>
      </c>
      <c r="V333" s="19" t="n">
        <f aca="false">U333+G333+I333</f>
        <v>80.8294816836089</v>
      </c>
      <c r="W333" s="19" t="n">
        <f aca="false" t="array" ref="W333:W333">COUNT(J333:S333)</f>
        <v>0</v>
      </c>
      <c r="X333" s="19"/>
      <c r="Y333" s="19"/>
      <c r="Z333" s="4"/>
      <c r="AA333" s="4"/>
      <c r="AB333" s="0"/>
      <c r="AC333" s="4"/>
      <c r="AD333" s="4"/>
      <c r="AE333" s="0"/>
      <c r="AF333" s="0"/>
      <c r="AG333" s="0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</row>
    <row r="334" s="25" customFormat="true" ht="16.5" hidden="false" customHeight="true" outlineLevel="0" collapsed="false">
      <c r="A334" s="19" t="n">
        <v>354</v>
      </c>
      <c r="B334" s="19" t="n">
        <f aca="false" t="array" ref="B334:B334">RANK(V334,$V$2:$V$607)</f>
        <v>333</v>
      </c>
      <c r="C334" s="20" t="s">
        <v>585</v>
      </c>
      <c r="D334" s="20" t="s">
        <v>586</v>
      </c>
      <c r="E334" s="20"/>
      <c r="F334" s="19" t="n">
        <v>239.002548165445</v>
      </c>
      <c r="G334" s="19" t="n">
        <v>79.6675160551483</v>
      </c>
      <c r="H334" s="19" t="n">
        <v>0</v>
      </c>
      <c r="I334" s="19" t="n">
        <v>0</v>
      </c>
      <c r="J334" s="21"/>
      <c r="K334" s="19"/>
      <c r="L334" s="19"/>
      <c r="M334" s="19"/>
      <c r="N334" s="19"/>
      <c r="O334" s="19"/>
      <c r="P334" s="19"/>
      <c r="Q334" s="19"/>
      <c r="R334" s="19"/>
      <c r="S334" s="22"/>
      <c r="T334" s="21" t="n">
        <f aca="false" t="array" ref="T334:T334">SUM(J334:S334)</f>
        <v>0</v>
      </c>
      <c r="U334" s="19" t="n">
        <f aca="false" t="array" ref="U334:U334">IF(S334="",0,S334)+IF((COUNT(J334:R334)&lt;6),SUM(J334:R334),(MAX(J334:R334)+LARGE(J334:R334,2)+LARGE(J334:R334,3)+LARGE(J334:R334,4)+LARGE(J334:R334,5)))</f>
        <v>0</v>
      </c>
      <c r="V334" s="19" t="n">
        <f aca="false">U334+G334+I334</f>
        <v>79.6675160551483</v>
      </c>
      <c r="W334" s="19" t="n">
        <f aca="false" t="array" ref="W334:W334">COUNT(J334:S334)</f>
        <v>0</v>
      </c>
      <c r="X334" s="19"/>
      <c r="Y334" s="19"/>
      <c r="Z334" s="4"/>
      <c r="AA334" s="19"/>
      <c r="AB334" s="19"/>
      <c r="AC334" s="4"/>
      <c r="AD334" s="4"/>
      <c r="AE334" s="27"/>
      <c r="AF334" s="0"/>
      <c r="AG334" s="0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</row>
    <row r="335" s="25" customFormat="true" ht="16.5" hidden="false" customHeight="true" outlineLevel="0" collapsed="false">
      <c r="A335" s="19" t="n">
        <v>240</v>
      </c>
      <c r="B335" s="19" t="n">
        <f aca="false" t="array" ref="B335:B335">RANK(V335,$V$2:$V$607)</f>
        <v>334</v>
      </c>
      <c r="C335" s="20" t="s">
        <v>587</v>
      </c>
      <c r="D335" s="20" t="s">
        <v>588</v>
      </c>
      <c r="E335" s="20"/>
      <c r="F335" s="19" t="n">
        <v>234.707297631446</v>
      </c>
      <c r="G335" s="19" t="n">
        <v>78.2357658771487</v>
      </c>
      <c r="H335" s="19" t="n">
        <v>0</v>
      </c>
      <c r="I335" s="19" t="n">
        <v>0</v>
      </c>
      <c r="J335" s="21"/>
      <c r="K335" s="19"/>
      <c r="L335" s="19"/>
      <c r="M335" s="19"/>
      <c r="N335" s="19"/>
      <c r="O335" s="19"/>
      <c r="P335" s="19"/>
      <c r="Q335" s="19"/>
      <c r="R335" s="19"/>
      <c r="S335" s="22"/>
      <c r="T335" s="21" t="n">
        <f aca="false" t="array" ref="T335:T335">SUM(J335:S335)</f>
        <v>0</v>
      </c>
      <c r="U335" s="19" t="n">
        <f aca="false" t="array" ref="U335:U335">IF(S335="",0,S335)+IF((COUNT(J335:R335)&lt;6),SUM(J335:R335),(MAX(J335:R335)+LARGE(J335:R335,2)+LARGE(J335:R335,3)+LARGE(J335:R335,4)+LARGE(J335:R335,5)))</f>
        <v>0</v>
      </c>
      <c r="V335" s="19" t="n">
        <f aca="false">U335+G335+I335</f>
        <v>78.2357658771487</v>
      </c>
      <c r="W335" s="19" t="n">
        <f aca="false" t="array" ref="W335:W335">COUNT(J335:S335)</f>
        <v>0</v>
      </c>
      <c r="X335" s="19"/>
      <c r="Y335" s="19"/>
      <c r="Z335" s="4"/>
      <c r="AA335" s="19"/>
      <c r="AB335" s="19"/>
      <c r="AC335" s="4"/>
      <c r="AD335" s="4"/>
      <c r="AE335" s="0"/>
      <c r="AF335" s="0"/>
      <c r="AG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</row>
    <row r="336" s="25" customFormat="true" ht="16.5" hidden="false" customHeight="true" outlineLevel="0" collapsed="false">
      <c r="A336" s="19" t="n">
        <v>281</v>
      </c>
      <c r="B336" s="19" t="n">
        <f aca="false" t="array" ref="B336:B336">RANK(V336,$V$2:$V$607)</f>
        <v>335</v>
      </c>
      <c r="C336" s="20" t="s">
        <v>589</v>
      </c>
      <c r="D336" s="20" t="s">
        <v>590</v>
      </c>
      <c r="E336" s="20"/>
      <c r="F336" s="19" t="n">
        <v>0</v>
      </c>
      <c r="G336" s="19" t="n">
        <v>0</v>
      </c>
      <c r="H336" s="19" t="n">
        <v>117.214345509893</v>
      </c>
      <c r="I336" s="19" t="n">
        <v>78.1428970065956</v>
      </c>
      <c r="J336" s="21"/>
      <c r="K336" s="19"/>
      <c r="L336" s="19"/>
      <c r="M336" s="19"/>
      <c r="N336" s="19"/>
      <c r="O336" s="19"/>
      <c r="P336" s="19"/>
      <c r="Q336" s="19"/>
      <c r="R336" s="19"/>
      <c r="S336" s="22"/>
      <c r="T336" s="21" t="n">
        <f aca="false" t="array" ref="T336:T336">SUM(J336:S336)</f>
        <v>0</v>
      </c>
      <c r="U336" s="19" t="n">
        <f aca="false" t="array" ref="U336:U336">IF(S336="",0,S336)+IF((COUNT(J336:R336)&lt;6),SUM(J336:R336),(MAX(J336:R336)+LARGE(J336:R336,2)+LARGE(J336:R336,3)+LARGE(J336:R336,4)+LARGE(J336:R336,5)))</f>
        <v>0</v>
      </c>
      <c r="V336" s="19" t="n">
        <f aca="false">U336+G336+I336</f>
        <v>78.1428970065956</v>
      </c>
      <c r="W336" s="19" t="n">
        <f aca="false" t="array" ref="W336:W336">COUNT(J336:S336)</f>
        <v>0</v>
      </c>
      <c r="X336" s="19"/>
      <c r="Y336" s="19"/>
      <c r="Z336" s="4"/>
      <c r="AA336" s="4"/>
      <c r="AB336" s="0"/>
      <c r="AC336" s="4"/>
      <c r="AD336" s="4"/>
      <c r="AE336" s="0"/>
      <c r="AF336" s="0"/>
      <c r="AG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</row>
    <row r="337" s="25" customFormat="true" ht="16.5" hidden="false" customHeight="true" outlineLevel="0" collapsed="false">
      <c r="A337" s="19" t="n">
        <v>190</v>
      </c>
      <c r="B337" s="19" t="n">
        <f aca="false" t="array" ref="B337:B337">RANK(V337,$V$2:$V$607)</f>
        <v>336</v>
      </c>
      <c r="C337" s="20" t="s">
        <v>591</v>
      </c>
      <c r="D337" s="20" t="s">
        <v>592</v>
      </c>
      <c r="E337" s="20"/>
      <c r="F337" s="19" t="n">
        <v>0</v>
      </c>
      <c r="G337" s="19" t="n">
        <v>0</v>
      </c>
      <c r="H337" s="19" t="n">
        <v>116.449434603387</v>
      </c>
      <c r="I337" s="19" t="n">
        <v>77.6329564022579</v>
      </c>
      <c r="J337" s="21"/>
      <c r="K337" s="19"/>
      <c r="L337" s="19"/>
      <c r="M337" s="19"/>
      <c r="N337" s="19"/>
      <c r="O337" s="19"/>
      <c r="P337" s="19"/>
      <c r="Q337" s="19"/>
      <c r="R337" s="19"/>
      <c r="S337" s="22"/>
      <c r="T337" s="21" t="n">
        <f aca="false" t="array" ref="T337:T337">SUM(J337:S337)</f>
        <v>0</v>
      </c>
      <c r="U337" s="19" t="n">
        <f aca="false" t="array" ref="U337:U337">IF(S337="",0,S337)+IF((COUNT(J337:R337)&lt;6),SUM(J337:R337),(MAX(J337:R337)+LARGE(J337:R337,2)+LARGE(J337:R337,3)+LARGE(J337:R337,4)+LARGE(J337:R337,5)))</f>
        <v>0</v>
      </c>
      <c r="V337" s="19" t="n">
        <f aca="false">U337+G337+I337</f>
        <v>77.6329564022579</v>
      </c>
      <c r="W337" s="19" t="n">
        <f aca="false" t="array" ref="W337:W337">COUNT(J337:S337)</f>
        <v>0</v>
      </c>
      <c r="X337" s="19"/>
      <c r="Y337" s="19"/>
      <c r="Z337" s="4"/>
      <c r="AA337" s="19"/>
      <c r="AB337" s="19"/>
      <c r="AC337" s="4"/>
      <c r="AD337" s="4"/>
      <c r="AE337" s="0"/>
      <c r="AF337" s="0"/>
      <c r="AG337" s="0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</row>
    <row r="338" s="25" customFormat="true" ht="16.5" hidden="false" customHeight="true" outlineLevel="0" collapsed="false">
      <c r="A338" s="19" t="n">
        <v>543</v>
      </c>
      <c r="B338" s="19" t="n">
        <f aca="false" t="array" ref="B338:B338">RANK(V338,$V$2:$V$607)</f>
        <v>337</v>
      </c>
      <c r="C338" s="20" t="s">
        <v>593</v>
      </c>
      <c r="D338" s="20" t="s">
        <v>594</v>
      </c>
      <c r="E338" s="20"/>
      <c r="F338" s="19" t="n">
        <v>229.302364302364</v>
      </c>
      <c r="G338" s="19" t="n">
        <v>76.4341214341214</v>
      </c>
      <c r="H338" s="19" t="n">
        <v>0</v>
      </c>
      <c r="I338" s="19" t="n">
        <v>0</v>
      </c>
      <c r="J338" s="21"/>
      <c r="K338" s="19"/>
      <c r="L338" s="19"/>
      <c r="M338" s="19"/>
      <c r="N338" s="19"/>
      <c r="O338" s="19"/>
      <c r="P338" s="19"/>
      <c r="Q338" s="19"/>
      <c r="R338" s="19"/>
      <c r="S338" s="22"/>
      <c r="T338" s="21" t="n">
        <f aca="false" t="array" ref="T338:T338">SUM(J338:S338)</f>
        <v>0</v>
      </c>
      <c r="U338" s="19" t="n">
        <f aca="false" t="array" ref="U338:U338">IF(S338="",0,S338)+IF((COUNT(J338:R338)&lt;6),SUM(J338:R338),(MAX(J338:R338)+LARGE(J338:R338,2)+LARGE(J338:R338,3)+LARGE(J338:R338,4)+LARGE(J338:R338,5)))</f>
        <v>0</v>
      </c>
      <c r="V338" s="19" t="n">
        <f aca="false">U338+G338+I338</f>
        <v>76.4341214341214</v>
      </c>
      <c r="W338" s="19" t="n">
        <f aca="false" t="array" ref="W338:W338">COUNT(J338:S338)</f>
        <v>0</v>
      </c>
      <c r="X338" s="19"/>
      <c r="Y338" s="19"/>
      <c r="Z338" s="4"/>
      <c r="AA338" s="19"/>
      <c r="AB338" s="19"/>
      <c r="AC338" s="4"/>
      <c r="AD338" s="4"/>
      <c r="AE338" s="0"/>
      <c r="AF338" s="0"/>
      <c r="AG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</row>
    <row r="339" s="25" customFormat="true" ht="16.5" hidden="false" customHeight="true" outlineLevel="0" collapsed="false">
      <c r="A339" s="19" t="n">
        <v>253</v>
      </c>
      <c r="B339" s="19" t="n">
        <f aca="false" t="array" ref="B339:B339">RANK(V339,$V$2:$V$607)</f>
        <v>338</v>
      </c>
      <c r="C339" s="20" t="s">
        <v>595</v>
      </c>
      <c r="D339" s="20" t="s">
        <v>596</v>
      </c>
      <c r="E339" s="20" t="s">
        <v>52</v>
      </c>
      <c r="F339" s="19" t="n">
        <v>0</v>
      </c>
      <c r="G339" s="19" t="n">
        <v>0</v>
      </c>
      <c r="H339" s="19" t="n">
        <v>113.63160247847</v>
      </c>
      <c r="I339" s="19" t="n">
        <v>75.7544016523135</v>
      </c>
      <c r="J339" s="21"/>
      <c r="K339" s="19"/>
      <c r="L339" s="19" t="n">
        <v>0</v>
      </c>
      <c r="M339" s="19"/>
      <c r="N339" s="19"/>
      <c r="O339" s="19"/>
      <c r="P339" s="19"/>
      <c r="Q339" s="19"/>
      <c r="R339" s="19"/>
      <c r="S339" s="22"/>
      <c r="T339" s="21" t="n">
        <f aca="false" t="array" ref="T339:T339">SUM(J339:S339)</f>
        <v>0</v>
      </c>
      <c r="U339" s="19" t="n">
        <f aca="false" t="array" ref="U339:U339">IF(S339="",0,S339)+IF((COUNT(J339:R339)&lt;6),SUM(J339:R339),(MAX(J339:R339)+LARGE(J339:R339,2)+LARGE(J339:R339,3)+LARGE(J339:R339,4)+LARGE(J339:R339,5)))</f>
        <v>0</v>
      </c>
      <c r="V339" s="19" t="n">
        <f aca="false">U339+G339+I339</f>
        <v>75.7544016523135</v>
      </c>
      <c r="W339" s="19" t="n">
        <f aca="false" t="array" ref="W339:W339">COUNT(J339:S339)</f>
        <v>1</v>
      </c>
      <c r="X339" s="19"/>
      <c r="Y339" s="19"/>
      <c r="Z339" s="4"/>
      <c r="AA339" s="19"/>
      <c r="AB339" s="19"/>
      <c r="AC339" s="4"/>
      <c r="AD339" s="4"/>
      <c r="AE339" s="0"/>
      <c r="AF339" s="0"/>
      <c r="AG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</row>
    <row r="340" s="25" customFormat="true" ht="16.5" hidden="false" customHeight="true" outlineLevel="0" collapsed="false">
      <c r="A340" s="19" t="n">
        <v>266</v>
      </c>
      <c r="B340" s="19" t="n">
        <f aca="false" t="array" ref="B340:B340">RANK(V340,$V$2:$V$607)</f>
        <v>339</v>
      </c>
      <c r="C340" s="20" t="s">
        <v>597</v>
      </c>
      <c r="D340" s="20" t="s">
        <v>598</v>
      </c>
      <c r="E340" s="20"/>
      <c r="F340" s="19" t="n">
        <v>0</v>
      </c>
      <c r="G340" s="19" t="n">
        <v>0</v>
      </c>
      <c r="H340" s="19" t="n">
        <v>113.507692307692</v>
      </c>
      <c r="I340" s="19" t="n">
        <v>75.6717948717949</v>
      </c>
      <c r="J340" s="21"/>
      <c r="K340" s="19"/>
      <c r="L340" s="19"/>
      <c r="M340" s="19"/>
      <c r="N340" s="19"/>
      <c r="O340" s="19"/>
      <c r="P340" s="19"/>
      <c r="Q340" s="19"/>
      <c r="R340" s="19"/>
      <c r="S340" s="22"/>
      <c r="T340" s="21" t="n">
        <f aca="false" t="array" ref="T340:T340">SUM(J340:S340)</f>
        <v>0</v>
      </c>
      <c r="U340" s="19" t="n">
        <f aca="false" t="array" ref="U340:U340">IF(S340="",0,S340)+IF((COUNT(J340:R340)&lt;6),SUM(J340:R340),(MAX(J340:R340)+LARGE(J340:R340,2)+LARGE(J340:R340,3)+LARGE(J340:R340,4)+LARGE(J340:R340,5)))</f>
        <v>0</v>
      </c>
      <c r="V340" s="19" t="n">
        <f aca="false">U340+G340+I340</f>
        <v>75.6717948717949</v>
      </c>
      <c r="W340" s="19" t="n">
        <f aca="false" t="array" ref="W340:W340">COUNT(J340:S340)</f>
        <v>0</v>
      </c>
      <c r="X340" s="19"/>
      <c r="Y340" s="19"/>
      <c r="Z340" s="4"/>
      <c r="AA340" s="19"/>
      <c r="AB340" s="19"/>
      <c r="AC340" s="4"/>
      <c r="AD340" s="4"/>
      <c r="AE340" s="0"/>
      <c r="AF340" s="0"/>
      <c r="AG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</row>
    <row r="341" s="25" customFormat="true" ht="16.5" hidden="false" customHeight="true" outlineLevel="0" collapsed="false">
      <c r="A341" s="19" t="n">
        <v>365</v>
      </c>
      <c r="B341" s="19" t="n">
        <f aca="false" t="array" ref="B341:B341">RANK(V341,$V$2:$V$607)</f>
        <v>340</v>
      </c>
      <c r="C341" s="20" t="s">
        <v>599</v>
      </c>
      <c r="D341" s="20" t="s">
        <v>259</v>
      </c>
      <c r="E341" s="20"/>
      <c r="F341" s="19" t="n">
        <v>0</v>
      </c>
      <c r="G341" s="19" t="n">
        <v>0</v>
      </c>
      <c r="H341" s="19" t="n">
        <v>0</v>
      </c>
      <c r="I341" s="19" t="n">
        <v>0</v>
      </c>
      <c r="J341" s="21"/>
      <c r="K341" s="19"/>
      <c r="L341" s="19"/>
      <c r="M341" s="19" t="n">
        <v>75.2603275830958</v>
      </c>
      <c r="N341" s="19"/>
      <c r="O341" s="19"/>
      <c r="P341" s="19"/>
      <c r="Q341" s="19"/>
      <c r="R341" s="19"/>
      <c r="S341" s="22"/>
      <c r="T341" s="21" t="n">
        <f aca="false" t="array" ref="T341:T341">SUM(J341:S341)</f>
        <v>75.2603275830958</v>
      </c>
      <c r="U341" s="19" t="n">
        <f aca="false" t="array" ref="U341:U341">IF(S341="",0,S341)+IF((COUNT(J341:R341)&lt;6),SUM(J341:R341),(MAX(J341:R341)+LARGE(J341:R341,2)+LARGE(J341:R341,3)+LARGE(J341:R341,4)+LARGE(J341:R341,5)))</f>
        <v>75.2603275830958</v>
      </c>
      <c r="V341" s="19" t="n">
        <f aca="false">U341+G341+I341</f>
        <v>75.2603275830958</v>
      </c>
      <c r="W341" s="19" t="n">
        <f aca="false" t="array" ref="W341:W341">COUNT(J341:S341)</f>
        <v>1</v>
      </c>
      <c r="X341" s="19"/>
      <c r="Y341" s="19"/>
      <c r="Z341" s="4"/>
      <c r="AA341" s="4"/>
      <c r="AB341" s="0"/>
      <c r="AC341" s="4"/>
      <c r="AD341" s="4"/>
      <c r="AE341" s="0"/>
      <c r="AF341" s="0"/>
      <c r="AG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</row>
    <row r="342" s="25" customFormat="true" ht="16.5" hidden="false" customHeight="true" outlineLevel="0" collapsed="false">
      <c r="A342" s="19" t="n">
        <v>350</v>
      </c>
      <c r="B342" s="19" t="n">
        <f aca="false" t="array" ref="B342:B342">RANK(V342,$V$2:$V$607)</f>
        <v>341</v>
      </c>
      <c r="C342" s="20" t="s">
        <v>475</v>
      </c>
      <c r="D342" s="20" t="s">
        <v>600</v>
      </c>
      <c r="E342" s="20"/>
      <c r="F342" s="19" t="n">
        <v>0</v>
      </c>
      <c r="G342" s="19" t="n">
        <v>0</v>
      </c>
      <c r="H342" s="19" t="n">
        <v>0</v>
      </c>
      <c r="I342" s="19" t="n">
        <v>0</v>
      </c>
      <c r="J342" s="21"/>
      <c r="K342" s="19"/>
      <c r="L342" s="19"/>
      <c r="M342" s="19" t="n">
        <v>74.0815018315018</v>
      </c>
      <c r="N342" s="19" t="n">
        <v>1.11538461538462</v>
      </c>
      <c r="O342" s="19"/>
      <c r="P342" s="19"/>
      <c r="Q342" s="19"/>
      <c r="R342" s="19"/>
      <c r="S342" s="22"/>
      <c r="T342" s="21" t="n">
        <f aca="false" t="array" ref="T342:T342">SUM(J342:S342)</f>
        <v>75.1968864468864</v>
      </c>
      <c r="U342" s="19" t="n">
        <f aca="false" t="array" ref="U342:U342">IF(S342="",0,S342)+IF((COUNT(J342:R342)&lt;6),SUM(J342:R342),(MAX(J342:R342)+LARGE(J342:R342,2)+LARGE(J342:R342,3)+LARGE(J342:R342,4)+LARGE(J342:R342,5)))</f>
        <v>75.1968864468864</v>
      </c>
      <c r="V342" s="19" t="n">
        <f aca="false">U342+G342+I342</f>
        <v>75.1968864468864</v>
      </c>
      <c r="W342" s="19" t="n">
        <f aca="false" t="array" ref="W342:W342">COUNT(J342:S342)</f>
        <v>2</v>
      </c>
      <c r="X342" s="19"/>
      <c r="Y342" s="19"/>
      <c r="Z342" s="4"/>
      <c r="AA342" s="19"/>
      <c r="AB342" s="19"/>
      <c r="AC342" s="4"/>
      <c r="AD342" s="4"/>
      <c r="AE342" s="0"/>
      <c r="AF342" s="0"/>
      <c r="AG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</row>
    <row r="343" s="25" customFormat="true" ht="16.5" hidden="false" customHeight="true" outlineLevel="0" collapsed="false">
      <c r="A343" s="19" t="n">
        <v>560</v>
      </c>
      <c r="B343" s="19" t="n">
        <f aca="false" t="array" ref="B343:B343">RANK(V343,$V$2:$V$607)</f>
        <v>342</v>
      </c>
      <c r="C343" s="20" t="s">
        <v>601</v>
      </c>
      <c r="D343" s="20" t="s">
        <v>452</v>
      </c>
      <c r="E343" s="20"/>
      <c r="F343" s="19" t="n">
        <v>224.18032111785</v>
      </c>
      <c r="G343" s="19" t="n">
        <v>74.7267737059502</v>
      </c>
      <c r="H343" s="19" t="n">
        <v>0.593599428338097</v>
      </c>
      <c r="I343" s="19" t="n">
        <v>0.395732952225398</v>
      </c>
      <c r="J343" s="21"/>
      <c r="K343" s="19"/>
      <c r="L343" s="19"/>
      <c r="M343" s="19"/>
      <c r="N343" s="19"/>
      <c r="O343" s="19"/>
      <c r="P343" s="19"/>
      <c r="Q343" s="19"/>
      <c r="R343" s="19"/>
      <c r="S343" s="22"/>
      <c r="T343" s="21" t="n">
        <f aca="false" t="array" ref="T343:T343">SUM(J343:S343)</f>
        <v>0</v>
      </c>
      <c r="U343" s="19" t="n">
        <f aca="false" t="array" ref="U343:U343">IF(S343="",0,S343)+IF((COUNT(J343:R343)&lt;6),SUM(J343:R343),(MAX(J343:R343)+LARGE(J343:R343,2)+LARGE(J343:R343,3)+LARGE(J343:R343,4)+LARGE(J343:R343,5)))</f>
        <v>0</v>
      </c>
      <c r="V343" s="19" t="n">
        <f aca="false">U343+G343+I343</f>
        <v>75.1225066581756</v>
      </c>
      <c r="W343" s="19" t="n">
        <f aca="false" t="array" ref="W343:W343">COUNT(J343:S343)</f>
        <v>0</v>
      </c>
      <c r="X343" s="19"/>
      <c r="Y343" s="19"/>
      <c r="Z343" s="4"/>
      <c r="AA343" s="19"/>
      <c r="AB343" s="19"/>
      <c r="AC343" s="4"/>
      <c r="AD343" s="4"/>
      <c r="AE343" s="0"/>
      <c r="AF343" s="0"/>
      <c r="AG343" s="0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</row>
    <row r="344" s="25" customFormat="true" ht="16.5" hidden="false" customHeight="true" outlineLevel="0" collapsed="false">
      <c r="A344" s="19" t="n">
        <v>404</v>
      </c>
      <c r="B344" s="19" t="n">
        <f aca="false" t="array" ref="B344:B344">RANK(V344,$V$2:$V$607)</f>
        <v>343</v>
      </c>
      <c r="C344" s="20" t="s">
        <v>602</v>
      </c>
      <c r="D344" s="20" t="s">
        <v>603</v>
      </c>
      <c r="E344" s="20"/>
      <c r="F344" s="19" t="n">
        <v>221.379366786141</v>
      </c>
      <c r="G344" s="19" t="n">
        <v>73.793122262047</v>
      </c>
      <c r="H344" s="19" t="n">
        <v>0</v>
      </c>
      <c r="I344" s="19" t="n">
        <v>0</v>
      </c>
      <c r="J344" s="21"/>
      <c r="K344" s="19"/>
      <c r="L344" s="19"/>
      <c r="M344" s="19"/>
      <c r="N344" s="19"/>
      <c r="O344" s="19"/>
      <c r="P344" s="19"/>
      <c r="Q344" s="19"/>
      <c r="R344" s="19"/>
      <c r="S344" s="22"/>
      <c r="T344" s="21" t="n">
        <f aca="false" t="array" ref="T344:T344">SUM(J344:S344)</f>
        <v>0</v>
      </c>
      <c r="U344" s="19" t="n">
        <f aca="false" t="array" ref="U344:U344">IF(S344="",0,S344)+IF((COUNT(J344:R344)&lt;6),SUM(J344:R344),(MAX(J344:R344)+LARGE(J344:R344,2)+LARGE(J344:R344,3)+LARGE(J344:R344,4)+LARGE(J344:R344,5)))</f>
        <v>0</v>
      </c>
      <c r="V344" s="19" t="n">
        <f aca="false">U344+G344+I344</f>
        <v>73.793122262047</v>
      </c>
      <c r="W344" s="19" t="n">
        <f aca="false" t="array" ref="W344:W344">COUNT(J344:S344)</f>
        <v>0</v>
      </c>
      <c r="X344" s="19"/>
      <c r="Y344" s="19"/>
      <c r="Z344" s="4"/>
      <c r="AA344" s="19"/>
      <c r="AB344" s="19"/>
      <c r="AC344" s="4"/>
      <c r="AD344" s="4"/>
      <c r="AE344" s="0"/>
      <c r="AF344" s="0"/>
      <c r="AG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</row>
    <row r="345" s="25" customFormat="true" ht="16.5" hidden="false" customHeight="true" outlineLevel="0" collapsed="false">
      <c r="A345" s="19" t="n">
        <v>202</v>
      </c>
      <c r="B345" s="19" t="n">
        <f aca="false" t="array" ref="B345:B345">RANK(V345,$V$2:$V$607)</f>
        <v>344</v>
      </c>
      <c r="C345" s="20" t="s">
        <v>604</v>
      </c>
      <c r="D345" s="20" t="s">
        <v>24</v>
      </c>
      <c r="E345" s="20"/>
      <c r="F345" s="19" t="n">
        <v>220.617709654614</v>
      </c>
      <c r="G345" s="19" t="n">
        <v>73.5392365515382</v>
      </c>
      <c r="H345" s="19" t="n">
        <v>0</v>
      </c>
      <c r="I345" s="19" t="n">
        <v>0</v>
      </c>
      <c r="J345" s="21"/>
      <c r="K345" s="19"/>
      <c r="L345" s="19"/>
      <c r="M345" s="19"/>
      <c r="N345" s="19"/>
      <c r="O345" s="19"/>
      <c r="P345" s="19"/>
      <c r="Q345" s="19"/>
      <c r="R345" s="19"/>
      <c r="S345" s="22"/>
      <c r="T345" s="21" t="n">
        <f aca="false" t="array" ref="T345:T345">SUM(J345:S345)</f>
        <v>0</v>
      </c>
      <c r="U345" s="19" t="n">
        <f aca="false" t="array" ref="U345:U345">IF(S345="",0,S345)+IF((COUNT(J345:R345)&lt;6),SUM(J345:R345),(MAX(J345:R345)+LARGE(J345:R345,2)+LARGE(J345:R345,3)+LARGE(J345:R345,4)+LARGE(J345:R345,5)))</f>
        <v>0</v>
      </c>
      <c r="V345" s="19" t="n">
        <f aca="false">U345+G345+I345</f>
        <v>73.5392365515382</v>
      </c>
      <c r="W345" s="19" t="n">
        <f aca="false" t="array" ref="W345:W345">COUNT(J345:S345)</f>
        <v>0</v>
      </c>
      <c r="X345" s="19"/>
      <c r="Y345" s="19"/>
      <c r="Z345" s="4"/>
      <c r="AA345" s="4"/>
      <c r="AB345" s="0"/>
      <c r="AC345" s="4"/>
      <c r="AD345" s="4"/>
      <c r="AE345" s="0"/>
      <c r="AF345" s="0"/>
      <c r="AG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</row>
    <row r="346" s="25" customFormat="true" ht="16.5" hidden="false" customHeight="true" outlineLevel="0" collapsed="false">
      <c r="A346" s="19" t="n">
        <v>331</v>
      </c>
      <c r="B346" s="19" t="n">
        <f aca="false" t="array" ref="B346:B346">RANK(V346,$V$2:$V$607)</f>
        <v>345</v>
      </c>
      <c r="C346" s="20" t="s">
        <v>605</v>
      </c>
      <c r="D346" s="20" t="s">
        <v>606</v>
      </c>
      <c r="E346" s="20"/>
      <c r="F346" s="19" t="n">
        <v>218.533440860215</v>
      </c>
      <c r="G346" s="19" t="n">
        <v>72.8444802867383</v>
      </c>
      <c r="H346" s="19" t="n">
        <v>0</v>
      </c>
      <c r="I346" s="19" t="n">
        <v>0</v>
      </c>
      <c r="J346" s="21"/>
      <c r="K346" s="19"/>
      <c r="L346" s="19"/>
      <c r="M346" s="19"/>
      <c r="N346" s="19"/>
      <c r="O346" s="19"/>
      <c r="P346" s="19"/>
      <c r="Q346" s="19"/>
      <c r="R346" s="19"/>
      <c r="S346" s="22"/>
      <c r="T346" s="21" t="n">
        <f aca="false" t="array" ref="T346:T346">SUM(J346:S346)</f>
        <v>0</v>
      </c>
      <c r="U346" s="19" t="n">
        <f aca="false" t="array" ref="U346:U346">IF(S346="",0,S346)+IF((COUNT(J346:R346)&lt;6),SUM(J346:R346),(MAX(J346:R346)+LARGE(J346:R346,2)+LARGE(J346:R346,3)+LARGE(J346:R346,4)+LARGE(J346:R346,5)))</f>
        <v>0</v>
      </c>
      <c r="V346" s="19" t="n">
        <f aca="false">U346+G346+I346</f>
        <v>72.8444802867383</v>
      </c>
      <c r="W346" s="19" t="n">
        <f aca="false" t="array" ref="W346:W346">COUNT(J346:S346)</f>
        <v>0</v>
      </c>
      <c r="X346" s="19"/>
      <c r="Y346" s="19"/>
      <c r="Z346" s="4"/>
      <c r="AA346" s="19"/>
      <c r="AB346" s="19"/>
      <c r="AC346" s="4"/>
      <c r="AD346" s="4"/>
      <c r="AE346" s="0"/>
      <c r="AF346" s="0"/>
      <c r="AG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</row>
    <row r="347" customFormat="false" ht="16.5" hidden="false" customHeight="true" outlineLevel="0" collapsed="false">
      <c r="A347" s="19" t="n">
        <v>523</v>
      </c>
      <c r="B347" s="19" t="n">
        <f aca="false" t="array" ref="B347:B347">RANK(V347,$V$2:$V$607)</f>
        <v>346</v>
      </c>
      <c r="C347" s="20" t="s">
        <v>607</v>
      </c>
      <c r="D347" s="20" t="s">
        <v>608</v>
      </c>
      <c r="E347" s="20"/>
      <c r="F347" s="19" t="n">
        <v>214.376856982253</v>
      </c>
      <c r="G347" s="19" t="n">
        <v>71.4589523274177</v>
      </c>
      <c r="H347" s="19" t="n">
        <v>0</v>
      </c>
      <c r="I347" s="19" t="n">
        <v>0</v>
      </c>
      <c r="J347" s="21"/>
      <c r="K347" s="19"/>
      <c r="L347" s="19"/>
      <c r="M347" s="19"/>
      <c r="N347" s="19"/>
      <c r="O347" s="19"/>
      <c r="P347" s="19"/>
      <c r="Q347" s="19"/>
      <c r="R347" s="19"/>
      <c r="S347" s="22"/>
      <c r="T347" s="21" t="n">
        <f aca="false" t="array" ref="T347:T347">SUM(J347:S347)</f>
        <v>0</v>
      </c>
      <c r="U347" s="19" t="n">
        <f aca="false" t="array" ref="U347:U347">IF(S347="",0,S347)+IF((COUNT(J347:R347)&lt;6),SUM(J347:R347),(MAX(J347:R347)+LARGE(J347:R347,2)+LARGE(J347:R347,3)+LARGE(J347:R347,4)+LARGE(J347:R347,5)))</f>
        <v>0</v>
      </c>
      <c r="V347" s="19" t="n">
        <f aca="false">U347+G347+I347</f>
        <v>71.4589523274177</v>
      </c>
      <c r="W347" s="19" t="n">
        <f aca="false" t="array" ref="W347:W347">COUNT(J347:S347)</f>
        <v>0</v>
      </c>
      <c r="X347" s="19"/>
      <c r="Y347" s="19"/>
      <c r="Z347" s="4"/>
      <c r="AA347" s="19"/>
      <c r="AB347" s="19"/>
      <c r="AC347" s="4"/>
      <c r="AD347" s="4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16.5" hidden="false" customHeight="true" outlineLevel="0" collapsed="false">
      <c r="A348" s="19" t="n">
        <v>157</v>
      </c>
      <c r="B348" s="19" t="n">
        <f aca="false" t="array" ref="B348:B348">RANK(V348,$V$2:$V$607)</f>
        <v>347</v>
      </c>
      <c r="C348" s="20" t="s">
        <v>92</v>
      </c>
      <c r="D348" s="20" t="s">
        <v>609</v>
      </c>
      <c r="E348" s="20"/>
      <c r="F348" s="19" t="n">
        <v>0</v>
      </c>
      <c r="G348" s="19" t="n">
        <v>0</v>
      </c>
      <c r="H348" s="19" t="n">
        <v>105.581286549708</v>
      </c>
      <c r="I348" s="19" t="n">
        <v>70.3875243664717</v>
      </c>
      <c r="J348" s="21"/>
      <c r="K348" s="19"/>
      <c r="L348" s="19"/>
      <c r="M348" s="19"/>
      <c r="N348" s="19"/>
      <c r="O348" s="19"/>
      <c r="P348" s="19"/>
      <c r="Q348" s="19"/>
      <c r="R348" s="19"/>
      <c r="S348" s="22"/>
      <c r="T348" s="21" t="n">
        <f aca="false" t="array" ref="T348:T348">SUM(J348:S348)</f>
        <v>0</v>
      </c>
      <c r="U348" s="19" t="n">
        <f aca="false" t="array" ref="U348:U348">IF(S348="",0,S348)+IF((COUNT(J348:R348)&lt;6),SUM(J348:R348),(MAX(J348:R348)+LARGE(J348:R348,2)+LARGE(J348:R348,3)+LARGE(J348:R348,4)+LARGE(J348:R348,5)))</f>
        <v>0</v>
      </c>
      <c r="V348" s="19" t="n">
        <f aca="false">U348+G348+I348</f>
        <v>70.3875243664717</v>
      </c>
      <c r="W348" s="19" t="n">
        <f aca="false" t="array" ref="W348:W348">COUNT(J348:S348)</f>
        <v>0</v>
      </c>
      <c r="X348" s="19"/>
      <c r="Y348" s="19"/>
      <c r="Z348" s="4"/>
      <c r="AA348" s="19"/>
      <c r="AB348" s="19"/>
      <c r="AC348" s="4"/>
      <c r="AD348" s="4"/>
      <c r="AE348" s="27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16.5" hidden="false" customHeight="true" outlineLevel="0" collapsed="false">
      <c r="A349" s="19" t="n">
        <v>73</v>
      </c>
      <c r="B349" s="19" t="n">
        <f aca="false" t="array" ref="B349:B349">RANK(V349,$V$2:$V$607)</f>
        <v>348</v>
      </c>
      <c r="C349" s="20" t="s">
        <v>339</v>
      </c>
      <c r="D349" s="20" t="s">
        <v>610</v>
      </c>
      <c r="E349" s="20"/>
      <c r="F349" s="19" t="n">
        <v>0.230769230769231</v>
      </c>
      <c r="G349" s="19" t="n">
        <v>0.076923076923077</v>
      </c>
      <c r="H349" s="19" t="n">
        <v>105.272727272727</v>
      </c>
      <c r="I349" s="19" t="n">
        <v>70.1818181818182</v>
      </c>
      <c r="J349" s="21"/>
      <c r="K349" s="19"/>
      <c r="L349" s="19"/>
      <c r="M349" s="19"/>
      <c r="N349" s="19"/>
      <c r="O349" s="19"/>
      <c r="P349" s="19"/>
      <c r="Q349" s="19"/>
      <c r="R349" s="19"/>
      <c r="S349" s="22"/>
      <c r="T349" s="21" t="n">
        <f aca="false" t="array" ref="T349:T349">SUM(J349:S349)</f>
        <v>0</v>
      </c>
      <c r="U349" s="19" t="n">
        <f aca="false" t="array" ref="U349:U349">IF(S349="",0,S349)+IF((COUNT(J349:R349)&lt;6),SUM(J349:R349),(MAX(J349:R349)+LARGE(J349:R349,2)+LARGE(J349:R349,3)+LARGE(J349:R349,4)+LARGE(J349:R349,5)))</f>
        <v>0</v>
      </c>
      <c r="V349" s="19" t="n">
        <f aca="false">U349+G349+I349</f>
        <v>70.2587412587413</v>
      </c>
      <c r="W349" s="19" t="n">
        <f aca="false" t="array" ref="W349:W349">COUNT(J349:S349)</f>
        <v>0</v>
      </c>
      <c r="X349" s="19"/>
      <c r="Y349" s="19"/>
      <c r="Z349" s="4"/>
      <c r="AA349" s="4"/>
      <c r="AB349" s="0"/>
      <c r="AC349" s="4"/>
      <c r="AD349" s="4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16.5" hidden="false" customHeight="true" outlineLevel="0" collapsed="false">
      <c r="A350" s="19" t="n">
        <v>53</v>
      </c>
      <c r="B350" s="19" t="n">
        <f aca="false" t="array" ref="B350:B350">RANK(V350,$V$2:$V$607)</f>
        <v>349</v>
      </c>
      <c r="C350" s="20" t="s">
        <v>96</v>
      </c>
      <c r="D350" s="20" t="s">
        <v>462</v>
      </c>
      <c r="E350" s="20" t="s">
        <v>91</v>
      </c>
      <c r="F350" s="19" t="n">
        <v>0</v>
      </c>
      <c r="G350" s="19" t="n">
        <v>0</v>
      </c>
      <c r="H350" s="19" t="n">
        <v>104.26140567201</v>
      </c>
      <c r="I350" s="19" t="n">
        <v>69.5076037813399</v>
      </c>
      <c r="J350" s="21" t="n">
        <v>0.223826714801444</v>
      </c>
      <c r="K350" s="19"/>
      <c r="L350" s="19"/>
      <c r="M350" s="19"/>
      <c r="N350" s="19"/>
      <c r="O350" s="19"/>
      <c r="P350" s="19"/>
      <c r="Q350" s="19"/>
      <c r="R350" s="19"/>
      <c r="S350" s="22"/>
      <c r="T350" s="21" t="n">
        <f aca="false" t="array" ref="T350:T350">SUM(J350:S350)</f>
        <v>0.223826714801444</v>
      </c>
      <c r="U350" s="19" t="n">
        <f aca="false" t="array" ref="U350:U350">IF(S350="",0,S350)+IF((COUNT(J350:R350)&lt;6),SUM(J350:R350),(MAX(J350:R350)+LARGE(J350:R350,2)+LARGE(J350:R350,3)+LARGE(J350:R350,4)+LARGE(J350:R350,5)))</f>
        <v>0.223826714801444</v>
      </c>
      <c r="V350" s="19" t="n">
        <f aca="false">U350+G350+I350</f>
        <v>69.7314304961414</v>
      </c>
      <c r="W350" s="19" t="n">
        <f aca="false" t="array" ref="W350:W350">COUNT(J350:S350)</f>
        <v>1</v>
      </c>
      <c r="X350" s="19"/>
      <c r="Y350" s="19"/>
      <c r="Z350" s="4"/>
      <c r="AA350" s="19"/>
      <c r="AB350" s="19"/>
      <c r="AC350" s="4"/>
      <c r="AD350" s="4"/>
      <c r="AE350" s="27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customFormat="false" ht="16.5" hidden="false" customHeight="true" outlineLevel="0" collapsed="false">
      <c r="A351" s="19" t="n">
        <v>442</v>
      </c>
      <c r="B351" s="19" t="n">
        <f aca="false" t="array" ref="B351:B351">RANK(V351,$V$2:$V$607)</f>
        <v>350</v>
      </c>
      <c r="C351" s="20" t="s">
        <v>611</v>
      </c>
      <c r="D351" s="20" t="s">
        <v>612</v>
      </c>
      <c r="E351" s="20"/>
      <c r="F351" s="19" t="n">
        <v>0</v>
      </c>
      <c r="G351" s="19" t="n">
        <v>0</v>
      </c>
      <c r="H351" s="19" t="n">
        <v>104.583832833833</v>
      </c>
      <c r="I351" s="19" t="n">
        <v>69.7225552225552</v>
      </c>
      <c r="J351" s="21"/>
      <c r="K351" s="19"/>
      <c r="L351" s="19"/>
      <c r="M351" s="19"/>
      <c r="N351" s="19"/>
      <c r="O351" s="19"/>
      <c r="P351" s="19"/>
      <c r="Q351" s="19"/>
      <c r="R351" s="19"/>
      <c r="S351" s="22"/>
      <c r="T351" s="21" t="n">
        <f aca="false" t="array" ref="T351:T351">SUM(J351:S351)</f>
        <v>0</v>
      </c>
      <c r="U351" s="19" t="n">
        <f aca="false" t="array" ref="U351:U351">IF(S351="",0,S351)+IF((COUNT(J351:R351)&lt;6),SUM(J351:R351),(MAX(J351:R351)+LARGE(J351:R351,2)+LARGE(J351:R351,3)+LARGE(J351:R351,4)+LARGE(J351:R351,5)))</f>
        <v>0</v>
      </c>
      <c r="V351" s="19" t="n">
        <f aca="false">U351+G351+I351</f>
        <v>69.7225552225552</v>
      </c>
      <c r="W351" s="19" t="n">
        <f aca="false" t="array" ref="W351:W351">COUNT(J351:S351)</f>
        <v>0</v>
      </c>
      <c r="X351" s="19"/>
      <c r="Y351" s="19"/>
      <c r="Z351" s="4"/>
      <c r="AA351" s="19"/>
      <c r="AB351" s="19"/>
      <c r="AC351" s="4"/>
      <c r="AD351" s="4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customFormat="false" ht="16.5" hidden="false" customHeight="true" outlineLevel="0" collapsed="false">
      <c r="A352" s="19" t="n">
        <v>65</v>
      </c>
      <c r="B352" s="19" t="n">
        <f aca="false" t="array" ref="B352:B352">RANK(V352,$V$2:$V$607)</f>
        <v>351</v>
      </c>
      <c r="C352" s="20" t="s">
        <v>613</v>
      </c>
      <c r="D352" s="20" t="s">
        <v>442</v>
      </c>
      <c r="E352" s="20"/>
      <c r="F352" s="19" t="n">
        <v>0</v>
      </c>
      <c r="G352" s="19" t="n">
        <v>0</v>
      </c>
      <c r="H352" s="19" t="n">
        <v>103.802117122383</v>
      </c>
      <c r="I352" s="19" t="n">
        <v>69.2014114149221</v>
      </c>
      <c r="J352" s="21"/>
      <c r="K352" s="19"/>
      <c r="L352" s="19"/>
      <c r="M352" s="19"/>
      <c r="N352" s="19"/>
      <c r="O352" s="19"/>
      <c r="P352" s="19"/>
      <c r="Q352" s="19"/>
      <c r="R352" s="19"/>
      <c r="S352" s="22"/>
      <c r="T352" s="21" t="n">
        <f aca="false" t="array" ref="T352:T352">SUM(J352:S352)</f>
        <v>0</v>
      </c>
      <c r="U352" s="19" t="n">
        <f aca="false" t="array" ref="U352:U352">IF(S352="",0,S352)+IF((COUNT(J352:R352)&lt;6),SUM(J352:R352),(MAX(J352:R352)+LARGE(J352:R352,2)+LARGE(J352:R352,3)+LARGE(J352:R352,4)+LARGE(J352:R352,5)))</f>
        <v>0</v>
      </c>
      <c r="V352" s="19" t="n">
        <f aca="false">U352+G352+I352</f>
        <v>69.2014114149221</v>
      </c>
      <c r="W352" s="19" t="n">
        <f aca="false" t="array" ref="W352:W352">COUNT(J352:S352)</f>
        <v>0</v>
      </c>
      <c r="X352" s="19"/>
      <c r="Y352" s="19"/>
      <c r="Z352" s="4"/>
      <c r="AA352" s="4"/>
      <c r="AB352" s="0"/>
      <c r="AC352" s="4"/>
      <c r="AD352" s="4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customFormat="false" ht="16.5" hidden="false" customHeight="true" outlineLevel="0" collapsed="false">
      <c r="A353" s="19" t="n">
        <v>236</v>
      </c>
      <c r="B353" s="19" t="n">
        <f aca="false" t="array" ref="B353:B353">RANK(V353,$V$2:$V$607)</f>
        <v>352</v>
      </c>
      <c r="C353" s="20" t="s">
        <v>614</v>
      </c>
      <c r="D353" s="20" t="s">
        <v>615</v>
      </c>
      <c r="E353" s="20"/>
      <c r="F353" s="19" t="n">
        <v>206.237298452637</v>
      </c>
      <c r="G353" s="19" t="n">
        <v>68.745766150879</v>
      </c>
      <c r="H353" s="19" t="n">
        <v>0</v>
      </c>
      <c r="I353" s="19" t="n">
        <v>0</v>
      </c>
      <c r="J353" s="21"/>
      <c r="K353" s="19"/>
      <c r="L353" s="19"/>
      <c r="M353" s="19"/>
      <c r="N353" s="19"/>
      <c r="O353" s="19"/>
      <c r="P353" s="19"/>
      <c r="Q353" s="19"/>
      <c r="R353" s="19"/>
      <c r="S353" s="22"/>
      <c r="T353" s="21" t="n">
        <f aca="false" t="array" ref="T353:T353">SUM(J353:S353)</f>
        <v>0</v>
      </c>
      <c r="U353" s="19" t="n">
        <f aca="false" t="array" ref="U353:U353">IF(S353="",0,S353)+IF((COUNT(J353:R353)&lt;6),SUM(J353:R353),(MAX(J353:R353)+LARGE(J353:R353,2)+LARGE(J353:R353,3)+LARGE(J353:R353,4)+LARGE(J353:R353,5)))</f>
        <v>0</v>
      </c>
      <c r="V353" s="19" t="n">
        <f aca="false">U353+G353+I353</f>
        <v>68.745766150879</v>
      </c>
      <c r="W353" s="19" t="n">
        <f aca="false" t="array" ref="W353:W353">COUNT(J353:S353)</f>
        <v>0</v>
      </c>
      <c r="X353" s="19"/>
      <c r="Y353" s="19"/>
      <c r="Z353" s="4"/>
      <c r="AA353" s="19"/>
      <c r="AB353" s="19"/>
      <c r="AC353" s="4"/>
      <c r="AD353" s="4"/>
      <c r="AE353" s="27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customFormat="false" ht="16.5" hidden="false" customHeight="true" outlineLevel="0" collapsed="false">
      <c r="A354" s="19" t="n">
        <v>412</v>
      </c>
      <c r="B354" s="19" t="n">
        <f aca="false" t="array" ref="B354:B354">RANK(V354,$V$2:$V$607)</f>
        <v>353</v>
      </c>
      <c r="C354" s="20" t="s">
        <v>616</v>
      </c>
      <c r="D354" s="20" t="s">
        <v>617</v>
      </c>
      <c r="E354" s="20"/>
      <c r="F354" s="19" t="n">
        <v>3.31739130434783</v>
      </c>
      <c r="G354" s="19" t="n">
        <v>1.10579710144928</v>
      </c>
      <c r="H354" s="19" t="n">
        <v>0</v>
      </c>
      <c r="I354" s="19" t="n">
        <v>0</v>
      </c>
      <c r="J354" s="21"/>
      <c r="K354" s="19"/>
      <c r="L354" s="19"/>
      <c r="M354" s="19"/>
      <c r="N354" s="19" t="n">
        <v>67.5117291329326</v>
      </c>
      <c r="O354" s="19"/>
      <c r="P354" s="19"/>
      <c r="Q354" s="19"/>
      <c r="R354" s="19"/>
      <c r="S354" s="22"/>
      <c r="T354" s="21" t="n">
        <f aca="false" t="array" ref="T354:T354">SUM(J354:S354)</f>
        <v>67.5117291329326</v>
      </c>
      <c r="U354" s="19" t="n">
        <f aca="false" t="array" ref="U354:U354">IF(S354="",0,S354)+IF((COUNT(J354:R354)&lt;6),SUM(J354:R354),(MAX(J354:R354)+LARGE(J354:R354,2)+LARGE(J354:R354,3)+LARGE(J354:R354,4)+LARGE(J354:R354,5)))</f>
        <v>67.5117291329326</v>
      </c>
      <c r="V354" s="19" t="n">
        <f aca="false">U354+G354+I354</f>
        <v>68.6175262343819</v>
      </c>
      <c r="W354" s="19" t="n">
        <f aca="false" t="array" ref="W354:W354">COUNT(J354:S354)</f>
        <v>1</v>
      </c>
      <c r="X354" s="19"/>
      <c r="Y354" s="19"/>
      <c r="Z354" s="4"/>
      <c r="AA354" s="4"/>
      <c r="AB354" s="0"/>
      <c r="AC354" s="4"/>
      <c r="AD354" s="4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16.5" hidden="false" customHeight="true" outlineLevel="0" collapsed="false">
      <c r="A355" s="19" t="n">
        <v>488</v>
      </c>
      <c r="B355" s="19" t="n">
        <f aca="false" t="array" ref="B355:B355">RANK(V355,$V$2:$V$607)</f>
        <v>354</v>
      </c>
      <c r="C355" s="20" t="s">
        <v>618</v>
      </c>
      <c r="D355" s="20" t="s">
        <v>619</v>
      </c>
      <c r="E355" s="20"/>
      <c r="F355" s="19" t="n">
        <v>203.378685346727</v>
      </c>
      <c r="G355" s="19" t="n">
        <v>67.7928951155755</v>
      </c>
      <c r="H355" s="19" t="n">
        <v>0</v>
      </c>
      <c r="I355" s="19" t="n">
        <v>0</v>
      </c>
      <c r="J355" s="21"/>
      <c r="K355" s="19"/>
      <c r="L355" s="19"/>
      <c r="M355" s="19"/>
      <c r="N355" s="19"/>
      <c r="O355" s="19"/>
      <c r="P355" s="19"/>
      <c r="Q355" s="19"/>
      <c r="R355" s="19"/>
      <c r="S355" s="22"/>
      <c r="T355" s="21" t="n">
        <f aca="false" t="array" ref="T355:T355">SUM(J355:S355)</f>
        <v>0</v>
      </c>
      <c r="U355" s="19" t="n">
        <f aca="false" t="array" ref="U355:U355">IF(S355="",0,S355)+IF((COUNT(J355:R355)&lt;6),SUM(J355:R355),(MAX(J355:R355)+LARGE(J355:R355,2)+LARGE(J355:R355,3)+LARGE(J355:R355,4)+LARGE(J355:R355,5)))</f>
        <v>0</v>
      </c>
      <c r="V355" s="19" t="n">
        <f aca="false">U355+G355+I355</f>
        <v>67.7928951155755</v>
      </c>
      <c r="W355" s="19" t="n">
        <f aca="false" t="array" ref="W355:W355">COUNT(J355:S355)</f>
        <v>0</v>
      </c>
      <c r="X355" s="19"/>
      <c r="Y355" s="19"/>
      <c r="Z355" s="4"/>
      <c r="AA355" s="19"/>
      <c r="AB355" s="19"/>
      <c r="AC355" s="4"/>
      <c r="AD355" s="4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customFormat="false" ht="16.5" hidden="false" customHeight="true" outlineLevel="0" collapsed="false">
      <c r="A356" s="19" t="n">
        <v>178</v>
      </c>
      <c r="B356" s="19" t="n">
        <f aca="false" t="array" ref="B356:B356">RANK(V356,$V$2:$V$607)</f>
        <v>355</v>
      </c>
      <c r="C356" s="20" t="s">
        <v>620</v>
      </c>
      <c r="D356" s="20" t="s">
        <v>590</v>
      </c>
      <c r="E356" s="20" t="s">
        <v>46</v>
      </c>
      <c r="F356" s="19" t="n">
        <v>0</v>
      </c>
      <c r="G356" s="19" t="n">
        <v>0</v>
      </c>
      <c r="H356" s="19" t="n">
        <v>0</v>
      </c>
      <c r="I356" s="19" t="n">
        <v>0</v>
      </c>
      <c r="J356" s="21" t="n">
        <v>67.2930195039494</v>
      </c>
      <c r="K356" s="19"/>
      <c r="L356" s="19"/>
      <c r="M356" s="19"/>
      <c r="N356" s="19"/>
      <c r="O356" s="19"/>
      <c r="P356" s="19"/>
      <c r="Q356" s="19"/>
      <c r="R356" s="19"/>
      <c r="S356" s="22"/>
      <c r="T356" s="21" t="n">
        <f aca="false" t="array" ref="T356:T356">SUM(J356:S356)</f>
        <v>67.2930195039494</v>
      </c>
      <c r="U356" s="19" t="n">
        <f aca="false" t="array" ref="U356:U356">IF(S356="",0,S356)+IF((COUNT(J356:R356)&lt;6),SUM(J356:R356),(MAX(J356:R356)+LARGE(J356:R356,2)+LARGE(J356:R356,3)+LARGE(J356:R356,4)+LARGE(J356:R356,5)))</f>
        <v>67.2930195039494</v>
      </c>
      <c r="V356" s="19" t="n">
        <f aca="false">U356+G356+I356</f>
        <v>67.2930195039494</v>
      </c>
      <c r="W356" s="19" t="n">
        <f aca="false" t="array" ref="W356:W356">COUNT(J356:S356)</f>
        <v>1</v>
      </c>
      <c r="X356" s="19"/>
      <c r="Y356" s="19"/>
      <c r="Z356" s="4"/>
      <c r="AA356" s="19"/>
      <c r="AB356" s="19"/>
      <c r="AC356" s="4"/>
      <c r="AD356" s="4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customFormat="false" ht="16.5" hidden="false" customHeight="true" outlineLevel="0" collapsed="false">
      <c r="A357" s="19" t="n">
        <v>123</v>
      </c>
      <c r="B357" s="19" t="n">
        <f aca="false" t="array" ref="B357:B357">RANK(V357,$V$2:$V$607)</f>
        <v>356</v>
      </c>
      <c r="C357" s="20" t="s">
        <v>207</v>
      </c>
      <c r="D357" s="20" t="s">
        <v>621</v>
      </c>
      <c r="E357" s="20" t="s">
        <v>187</v>
      </c>
      <c r="F357" s="19" t="n">
        <v>0</v>
      </c>
      <c r="G357" s="19" t="n">
        <v>0</v>
      </c>
      <c r="H357" s="19" t="n">
        <v>0</v>
      </c>
      <c r="I357" s="19" t="n">
        <v>0</v>
      </c>
      <c r="J357" s="21" t="n">
        <v>67.2490654991625</v>
      </c>
      <c r="K357" s="19"/>
      <c r="L357" s="19"/>
      <c r="M357" s="19"/>
      <c r="N357" s="19"/>
      <c r="O357" s="19"/>
      <c r="P357" s="19"/>
      <c r="Q357" s="19"/>
      <c r="R357" s="19"/>
      <c r="S357" s="22"/>
      <c r="T357" s="21" t="n">
        <f aca="false" t="array" ref="T357:T357">SUM(J357:S357)</f>
        <v>67.2490654991625</v>
      </c>
      <c r="U357" s="19" t="n">
        <f aca="false" t="array" ref="U357:U357">IF(S357="",0,S357)+IF((COUNT(J357:R357)&lt;6),SUM(J357:R357),(MAX(J357:R357)+LARGE(J357:R357,2)+LARGE(J357:R357,3)+LARGE(J357:R357,4)+LARGE(J357:R357,5)))</f>
        <v>67.2490654991625</v>
      </c>
      <c r="V357" s="19" t="n">
        <f aca="false">U357+G357+I357</f>
        <v>67.2490654991625</v>
      </c>
      <c r="W357" s="19" t="n">
        <f aca="false" t="array" ref="W357:W357">COUNT(J357:S357)</f>
        <v>1</v>
      </c>
      <c r="X357" s="19"/>
      <c r="Y357" s="19"/>
      <c r="Z357" s="4"/>
      <c r="AA357" s="19"/>
      <c r="AB357" s="19"/>
      <c r="AC357" s="4"/>
      <c r="AD357" s="4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customFormat="false" ht="16.5" hidden="false" customHeight="true" outlineLevel="0" collapsed="false">
      <c r="A358" s="19" t="n">
        <v>312</v>
      </c>
      <c r="B358" s="19" t="n">
        <f aca="false" t="array" ref="B358:B358">RANK(V358,$V$2:$V$607)</f>
        <v>357</v>
      </c>
      <c r="C358" s="20" t="s">
        <v>622</v>
      </c>
      <c r="D358" s="20" t="s">
        <v>240</v>
      </c>
      <c r="E358" s="20"/>
      <c r="F358" s="19" t="n">
        <v>0</v>
      </c>
      <c r="G358" s="19" t="n">
        <v>0</v>
      </c>
      <c r="H358" s="19" t="n">
        <v>100.719253127123</v>
      </c>
      <c r="I358" s="19" t="n">
        <v>67.1461687514156</v>
      </c>
      <c r="J358" s="21"/>
      <c r="K358" s="19"/>
      <c r="L358" s="19"/>
      <c r="M358" s="19"/>
      <c r="N358" s="19"/>
      <c r="O358" s="19"/>
      <c r="P358" s="19"/>
      <c r="Q358" s="19"/>
      <c r="R358" s="19"/>
      <c r="S358" s="22"/>
      <c r="T358" s="21" t="n">
        <f aca="false" t="array" ref="T358:T358">SUM(J358:S358)</f>
        <v>0</v>
      </c>
      <c r="U358" s="19" t="n">
        <f aca="false" t="array" ref="U358:U358">IF(S358="",0,S358)+IF((COUNT(J358:R358)&lt;6),SUM(J358:R358),(MAX(J358:R358)+LARGE(J358:R358,2)+LARGE(J358:R358,3)+LARGE(J358:R358,4)+LARGE(J358:R358,5)))</f>
        <v>0</v>
      </c>
      <c r="V358" s="19" t="n">
        <f aca="false">U358+G358+I358</f>
        <v>67.1461687514156</v>
      </c>
      <c r="W358" s="19" t="n">
        <f aca="false" t="array" ref="W358:W358">COUNT(J358:S358)</f>
        <v>0</v>
      </c>
      <c r="X358" s="19"/>
      <c r="Y358" s="19"/>
      <c r="Z358" s="4"/>
      <c r="AA358" s="4"/>
      <c r="AB358" s="0"/>
      <c r="AC358" s="4"/>
      <c r="AD358" s="4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customFormat="false" ht="16.5" hidden="false" customHeight="true" outlineLevel="0" collapsed="false">
      <c r="A359" s="19" t="n">
        <v>194</v>
      </c>
      <c r="B359" s="19" t="n">
        <f aca="false" t="array" ref="B359:B359">RANK(V359,$V$2:$V$607)</f>
        <v>358</v>
      </c>
      <c r="C359" s="20" t="s">
        <v>536</v>
      </c>
      <c r="D359" s="20" t="s">
        <v>230</v>
      </c>
      <c r="E359" s="20" t="s">
        <v>46</v>
      </c>
      <c r="F359" s="19" t="n">
        <v>0</v>
      </c>
      <c r="G359" s="19" t="n">
        <v>0</v>
      </c>
      <c r="H359" s="19" t="n">
        <v>0</v>
      </c>
      <c r="I359" s="19" t="n">
        <v>0</v>
      </c>
      <c r="J359" s="21" t="n">
        <v>67.0983436853002</v>
      </c>
      <c r="K359" s="19"/>
      <c r="L359" s="19"/>
      <c r="M359" s="19"/>
      <c r="N359" s="19"/>
      <c r="O359" s="19"/>
      <c r="P359" s="19"/>
      <c r="Q359" s="19"/>
      <c r="R359" s="19"/>
      <c r="S359" s="22"/>
      <c r="T359" s="21" t="n">
        <f aca="false" t="array" ref="T359:T359">SUM(J359:S359)</f>
        <v>67.0983436853002</v>
      </c>
      <c r="U359" s="19" t="n">
        <f aca="false" t="array" ref="U359:U359">IF(S359="",0,S359)+IF((COUNT(J359:R359)&lt;6),SUM(J359:R359),(MAX(J359:R359)+LARGE(J359:R359,2)+LARGE(J359:R359,3)+LARGE(J359:R359,4)+LARGE(J359:R359,5)))</f>
        <v>67.0983436853002</v>
      </c>
      <c r="V359" s="19" t="n">
        <f aca="false">U359+G359+I359</f>
        <v>67.0983436853002</v>
      </c>
      <c r="W359" s="19" t="n">
        <f aca="false" t="array" ref="W359:W359">COUNT(J359:S359)</f>
        <v>1</v>
      </c>
      <c r="X359" s="19"/>
      <c r="Y359" s="19"/>
      <c r="Z359" s="4"/>
      <c r="AA359" s="4"/>
      <c r="AB359" s="0"/>
      <c r="AC359" s="4"/>
      <c r="AD359" s="4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customFormat="false" ht="16.5" hidden="false" customHeight="true" outlineLevel="0" collapsed="false">
      <c r="A360" s="19" t="n">
        <v>252</v>
      </c>
      <c r="B360" s="19" t="n">
        <f aca="false" t="array" ref="B360:B360">RANK(V360,$V$2:$V$607)</f>
        <v>359</v>
      </c>
      <c r="C360" s="20" t="s">
        <v>623</v>
      </c>
      <c r="D360" s="20" t="s">
        <v>624</v>
      </c>
      <c r="E360" s="20" t="s">
        <v>46</v>
      </c>
      <c r="F360" s="19" t="n">
        <v>0</v>
      </c>
      <c r="G360" s="19" t="n">
        <v>0</v>
      </c>
      <c r="H360" s="19" t="n">
        <v>0</v>
      </c>
      <c r="I360" s="19" t="n">
        <v>0</v>
      </c>
      <c r="J360" s="21" t="n">
        <v>66.9586129753915</v>
      </c>
      <c r="K360" s="19"/>
      <c r="L360" s="19"/>
      <c r="M360" s="19"/>
      <c r="N360" s="19"/>
      <c r="O360" s="19"/>
      <c r="P360" s="19"/>
      <c r="Q360" s="19"/>
      <c r="R360" s="19"/>
      <c r="S360" s="22"/>
      <c r="T360" s="21" t="n">
        <f aca="false" t="array" ref="T360:T360">SUM(J360:S360)</f>
        <v>66.9586129753915</v>
      </c>
      <c r="U360" s="19" t="n">
        <f aca="false" t="array" ref="U360:U360">IF(S360="",0,S360)+IF((COUNT(J360:R360)&lt;6),SUM(J360:R360),(MAX(J360:R360)+LARGE(J360:R360,2)+LARGE(J360:R360,3)+LARGE(J360:R360,4)+LARGE(J360:R360,5)))</f>
        <v>66.9586129753915</v>
      </c>
      <c r="V360" s="19" t="n">
        <f aca="false">U360+G360+I360</f>
        <v>66.9586129753915</v>
      </c>
      <c r="W360" s="19" t="n">
        <f aca="false" t="array" ref="W360:W360">COUNT(J360:S360)</f>
        <v>1</v>
      </c>
      <c r="X360" s="19"/>
      <c r="Y360" s="19"/>
      <c r="Z360" s="4"/>
      <c r="AA360" s="4"/>
      <c r="AB360" s="0"/>
      <c r="AC360" s="4"/>
      <c r="AD360" s="4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customFormat="false" ht="16.5" hidden="false" customHeight="true" outlineLevel="0" collapsed="false">
      <c r="A361" s="19" t="n">
        <v>94</v>
      </c>
      <c r="B361" s="19" t="n">
        <f aca="false" t="array" ref="B361:B361">RANK(V361,$V$2:$V$607)</f>
        <v>360</v>
      </c>
      <c r="C361" s="20" t="s">
        <v>138</v>
      </c>
      <c r="D361" s="20" t="s">
        <v>49</v>
      </c>
      <c r="E361" s="20" t="s">
        <v>46</v>
      </c>
      <c r="F361" s="19" t="n">
        <v>0</v>
      </c>
      <c r="G361" s="19" t="n">
        <v>0</v>
      </c>
      <c r="H361" s="19" t="n">
        <v>0</v>
      </c>
      <c r="I361" s="19" t="n">
        <v>0</v>
      </c>
      <c r="J361" s="21" t="n">
        <v>66.8975448536355</v>
      </c>
      <c r="K361" s="19"/>
      <c r="L361" s="19"/>
      <c r="M361" s="19"/>
      <c r="N361" s="19"/>
      <c r="O361" s="19"/>
      <c r="P361" s="19"/>
      <c r="Q361" s="19"/>
      <c r="R361" s="19"/>
      <c r="S361" s="22"/>
      <c r="T361" s="21" t="n">
        <f aca="false" t="array" ref="T361:T361">SUM(J361:S361)</f>
        <v>66.8975448536355</v>
      </c>
      <c r="U361" s="19" t="n">
        <f aca="false" t="array" ref="U361:U361">IF(S361="",0,S361)+IF((COUNT(J361:R361)&lt;6),SUM(J361:R361),(MAX(J361:R361)+LARGE(J361:R361,2)+LARGE(J361:R361,3)+LARGE(J361:R361,4)+LARGE(J361:R361,5)))</f>
        <v>66.8975448536355</v>
      </c>
      <c r="V361" s="19" t="n">
        <f aca="false">U361+G361+I361</f>
        <v>66.8975448536355</v>
      </c>
      <c r="W361" s="19" t="n">
        <f aca="false" t="array" ref="W361:W361">COUNT(J361:S361)</f>
        <v>1</v>
      </c>
      <c r="X361" s="19"/>
      <c r="Y361" s="19"/>
      <c r="Z361" s="4"/>
      <c r="AA361" s="19"/>
      <c r="AB361" s="19"/>
      <c r="AC361" s="4"/>
      <c r="AD361" s="4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customFormat="false" ht="16.5" hidden="false" customHeight="true" outlineLevel="0" collapsed="false">
      <c r="A362" s="19" t="n">
        <v>66</v>
      </c>
      <c r="B362" s="19" t="n">
        <f aca="false" t="array" ref="B362:B362">RANK(V362,$V$2:$V$607)</f>
        <v>361</v>
      </c>
      <c r="C362" s="20" t="s">
        <v>625</v>
      </c>
      <c r="D362" s="20" t="s">
        <v>626</v>
      </c>
      <c r="E362" s="20" t="s">
        <v>46</v>
      </c>
      <c r="F362" s="19" t="n">
        <v>0</v>
      </c>
      <c r="G362" s="19" t="n">
        <v>0</v>
      </c>
      <c r="H362" s="19" t="n">
        <v>0</v>
      </c>
      <c r="I362" s="19" t="n">
        <v>0</v>
      </c>
      <c r="J362" s="21" t="n">
        <v>66.8436329588015</v>
      </c>
      <c r="K362" s="19"/>
      <c r="L362" s="19"/>
      <c r="M362" s="19"/>
      <c r="N362" s="19"/>
      <c r="O362" s="19"/>
      <c r="P362" s="19"/>
      <c r="Q362" s="19"/>
      <c r="R362" s="19"/>
      <c r="S362" s="22"/>
      <c r="T362" s="21" t="n">
        <f aca="false" t="array" ref="T362:T362">SUM(J362:S362)</f>
        <v>66.8436329588015</v>
      </c>
      <c r="U362" s="19" t="n">
        <f aca="false" t="array" ref="U362:U362">IF(S362="",0,S362)+IF((COUNT(J362:R362)&lt;6),SUM(J362:R362),(MAX(J362:R362)+LARGE(J362:R362,2)+LARGE(J362:R362,3)+LARGE(J362:R362,4)+LARGE(J362:R362,5)))</f>
        <v>66.8436329588015</v>
      </c>
      <c r="V362" s="19" t="n">
        <f aca="false">U362+G362+I362</f>
        <v>66.8436329588015</v>
      </c>
      <c r="W362" s="19" t="n">
        <f aca="false" t="array" ref="W362:W362">COUNT(J362:S362)</f>
        <v>1</v>
      </c>
      <c r="X362" s="19"/>
      <c r="Y362" s="19"/>
      <c r="Z362" s="4"/>
      <c r="AA362" s="19"/>
      <c r="AB362" s="19"/>
      <c r="AC362" s="4"/>
      <c r="AD362" s="4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customFormat="false" ht="16.5" hidden="false" customHeight="true" outlineLevel="0" collapsed="false">
      <c r="A363" s="19" t="n">
        <v>105</v>
      </c>
      <c r="B363" s="19" t="n">
        <f aca="false" t="array" ref="B363:B363">RANK(V363,$V$2:$V$607)</f>
        <v>362</v>
      </c>
      <c r="C363" s="20" t="s">
        <v>579</v>
      </c>
      <c r="D363" s="20" t="s">
        <v>627</v>
      </c>
      <c r="E363" s="20"/>
      <c r="F363" s="19" t="n">
        <v>200.440091289464</v>
      </c>
      <c r="G363" s="19" t="n">
        <v>66.8133637631547</v>
      </c>
      <c r="H363" s="19" t="n">
        <v>0</v>
      </c>
      <c r="I363" s="19" t="n">
        <v>0</v>
      </c>
      <c r="J363" s="21"/>
      <c r="K363" s="19"/>
      <c r="L363" s="19"/>
      <c r="M363" s="19"/>
      <c r="N363" s="19"/>
      <c r="O363" s="19"/>
      <c r="P363" s="19"/>
      <c r="Q363" s="19"/>
      <c r="R363" s="19"/>
      <c r="S363" s="22"/>
      <c r="T363" s="21" t="n">
        <f aca="false" t="array" ref="T363:T363">SUM(J363:S363)</f>
        <v>0</v>
      </c>
      <c r="U363" s="19" t="n">
        <f aca="false" t="array" ref="U363:U363">IF(S363="",0,S363)+IF((COUNT(J363:R363)&lt;6),SUM(J363:R363),(MAX(J363:R363)+LARGE(J363:R363,2)+LARGE(J363:R363,3)+LARGE(J363:R363,4)+LARGE(J363:R363,5)))</f>
        <v>0</v>
      </c>
      <c r="V363" s="19" t="n">
        <f aca="false">U363+G363+I363</f>
        <v>66.8133637631547</v>
      </c>
      <c r="W363" s="19" t="n">
        <f aca="false" t="array" ref="W363:W363">COUNT(J363:S363)</f>
        <v>0</v>
      </c>
      <c r="X363" s="19"/>
      <c r="Y363" s="19"/>
      <c r="Z363" s="4"/>
      <c r="AA363" s="19"/>
      <c r="AB363" s="19"/>
      <c r="AC363" s="4"/>
      <c r="AD363" s="4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customFormat="false" ht="16.5" hidden="false" customHeight="true" outlineLevel="0" collapsed="false">
      <c r="A364" s="19" t="n">
        <v>31</v>
      </c>
      <c r="B364" s="19" t="n">
        <f aca="false" t="array" ref="B364:B364">RANK(V364,$V$2:$V$607)</f>
        <v>363</v>
      </c>
      <c r="C364" s="20" t="s">
        <v>628</v>
      </c>
      <c r="D364" s="20" t="s">
        <v>629</v>
      </c>
      <c r="E364" s="20"/>
      <c r="F364" s="19" t="n">
        <v>198.464478511571</v>
      </c>
      <c r="G364" s="19" t="n">
        <v>66.1548261705237</v>
      </c>
      <c r="H364" s="19" t="n">
        <v>0</v>
      </c>
      <c r="I364" s="19" t="n">
        <v>0</v>
      </c>
      <c r="J364" s="21"/>
      <c r="K364" s="19"/>
      <c r="L364" s="19"/>
      <c r="M364" s="19"/>
      <c r="N364" s="19"/>
      <c r="O364" s="19"/>
      <c r="P364" s="19"/>
      <c r="Q364" s="19"/>
      <c r="R364" s="19"/>
      <c r="S364" s="22"/>
      <c r="T364" s="21" t="n">
        <f aca="false" t="array" ref="T364:T364">SUM(J364:S364)</f>
        <v>0</v>
      </c>
      <c r="U364" s="19" t="n">
        <f aca="false" t="array" ref="U364:U364">IF(S364="",0,S364)+IF((COUNT(J364:R364)&lt;6),SUM(J364:R364),(MAX(J364:R364)+LARGE(J364:R364,2)+LARGE(J364:R364,3)+LARGE(J364:R364,4)+LARGE(J364:R364,5)))</f>
        <v>0</v>
      </c>
      <c r="V364" s="19" t="n">
        <f aca="false">U364+G364+I364</f>
        <v>66.1548261705237</v>
      </c>
      <c r="W364" s="19" t="n">
        <f aca="false" t="array" ref="W364:W364">COUNT(J364:S364)</f>
        <v>0</v>
      </c>
      <c r="X364" s="19"/>
      <c r="Y364" s="19"/>
      <c r="Z364" s="4"/>
      <c r="AA364" s="19"/>
      <c r="AB364" s="19"/>
      <c r="AC364" s="4"/>
      <c r="AD364" s="4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customFormat="false" ht="16.5" hidden="false" customHeight="true" outlineLevel="0" collapsed="false">
      <c r="A365" s="19" t="n">
        <v>360</v>
      </c>
      <c r="B365" s="19" t="n">
        <f aca="false" t="array" ref="B365:B365">RANK(V365,$V$2:$V$607)</f>
        <v>364</v>
      </c>
      <c r="C365" s="20" t="s">
        <v>630</v>
      </c>
      <c r="D365" s="20" t="s">
        <v>631</v>
      </c>
      <c r="E365" s="20"/>
      <c r="F365" s="19" t="n">
        <v>197.294839219064</v>
      </c>
      <c r="G365" s="19" t="n">
        <v>65.7649464063547</v>
      </c>
      <c r="H365" s="19" t="n">
        <v>0</v>
      </c>
      <c r="I365" s="19" t="n">
        <v>0</v>
      </c>
      <c r="J365" s="21"/>
      <c r="K365" s="19"/>
      <c r="L365" s="19"/>
      <c r="M365" s="19"/>
      <c r="N365" s="19"/>
      <c r="O365" s="19"/>
      <c r="P365" s="19"/>
      <c r="Q365" s="19"/>
      <c r="R365" s="19"/>
      <c r="S365" s="22"/>
      <c r="T365" s="21" t="n">
        <f aca="false" t="array" ref="T365:T365">SUM(J365:S365)</f>
        <v>0</v>
      </c>
      <c r="U365" s="19" t="n">
        <f aca="false" t="array" ref="U365:U365">IF(S365="",0,S365)+IF((COUNT(J365:R365)&lt;6),SUM(J365:R365),(MAX(J365:R365)+LARGE(J365:R365,2)+LARGE(J365:R365,3)+LARGE(J365:R365,4)+LARGE(J365:R365,5)))</f>
        <v>0</v>
      </c>
      <c r="V365" s="19" t="n">
        <f aca="false">U365+G365+I365</f>
        <v>65.7649464063547</v>
      </c>
      <c r="W365" s="19" t="n">
        <f aca="false" t="array" ref="W365:W365">COUNT(J365:S365)</f>
        <v>0</v>
      </c>
      <c r="X365" s="19"/>
      <c r="Y365" s="19"/>
      <c r="Z365" s="4"/>
      <c r="AA365" s="19"/>
      <c r="AB365" s="19"/>
      <c r="AC365" s="4"/>
      <c r="AD365" s="4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customFormat="false" ht="16.5" hidden="false" customHeight="true" outlineLevel="0" collapsed="false">
      <c r="A366" s="19" t="n">
        <v>351</v>
      </c>
      <c r="B366" s="19" t="n">
        <f aca="false" t="array" ref="B366:B366">RANK(V366,$V$2:$V$607)</f>
        <v>365</v>
      </c>
      <c r="C366" s="20" t="s">
        <v>632</v>
      </c>
      <c r="D366" s="20" t="s">
        <v>633</v>
      </c>
      <c r="E366" s="20"/>
      <c r="F366" s="19" t="n">
        <v>195.71379207928</v>
      </c>
      <c r="G366" s="19" t="n">
        <v>65.2379306930932</v>
      </c>
      <c r="H366" s="19" t="n">
        <v>0</v>
      </c>
      <c r="I366" s="19" t="n">
        <v>0</v>
      </c>
      <c r="J366" s="21"/>
      <c r="K366" s="19"/>
      <c r="L366" s="19"/>
      <c r="M366" s="19"/>
      <c r="N366" s="19"/>
      <c r="O366" s="19"/>
      <c r="P366" s="19"/>
      <c r="Q366" s="19"/>
      <c r="R366" s="19"/>
      <c r="S366" s="22"/>
      <c r="T366" s="21" t="n">
        <f aca="false" t="array" ref="T366:T366">SUM(J366:S366)</f>
        <v>0</v>
      </c>
      <c r="U366" s="19" t="n">
        <f aca="false" t="array" ref="U366:U366">IF(S366="",0,S366)+IF((COUNT(J366:R366)&lt;6),SUM(J366:R366),(MAX(J366:R366)+LARGE(J366:R366,2)+LARGE(J366:R366,3)+LARGE(J366:R366,4)+LARGE(J366:R366,5)))</f>
        <v>0</v>
      </c>
      <c r="V366" s="19" t="n">
        <f aca="false">U366+G366+I366</f>
        <v>65.2379306930932</v>
      </c>
      <c r="W366" s="19" t="n">
        <f aca="false" t="array" ref="W366:W366">COUNT(J366:S366)</f>
        <v>0</v>
      </c>
      <c r="X366" s="19"/>
      <c r="Y366" s="19"/>
      <c r="Z366" s="4"/>
      <c r="AA366" s="19"/>
      <c r="AB366" s="19"/>
      <c r="AC366" s="4"/>
      <c r="AD366" s="4"/>
      <c r="AE366" s="27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customFormat="false" ht="16.5" hidden="false" customHeight="true" outlineLevel="0" collapsed="false">
      <c r="A367" s="19" t="n">
        <v>361</v>
      </c>
      <c r="B367" s="19" t="n">
        <f aca="false" t="array" ref="B367:B367">RANK(V367,$V$2:$V$607)</f>
        <v>366</v>
      </c>
      <c r="C367" s="20" t="s">
        <v>634</v>
      </c>
      <c r="D367" s="20" t="s">
        <v>635</v>
      </c>
      <c r="E367" s="20"/>
      <c r="F367" s="19" t="n">
        <v>192.445002687217</v>
      </c>
      <c r="G367" s="19" t="n">
        <v>64.1483342290723</v>
      </c>
      <c r="H367" s="19" t="n">
        <v>0</v>
      </c>
      <c r="I367" s="19" t="n">
        <v>0</v>
      </c>
      <c r="J367" s="21"/>
      <c r="K367" s="19"/>
      <c r="L367" s="19"/>
      <c r="M367" s="19"/>
      <c r="N367" s="19"/>
      <c r="O367" s="19"/>
      <c r="P367" s="19"/>
      <c r="Q367" s="19"/>
      <c r="R367" s="19"/>
      <c r="S367" s="22"/>
      <c r="T367" s="21" t="n">
        <f aca="false" t="array" ref="T367:T367">SUM(J367:S367)</f>
        <v>0</v>
      </c>
      <c r="U367" s="19" t="n">
        <f aca="false" t="array" ref="U367:U367">IF(S367="",0,S367)+IF((COUNT(J367:R367)&lt;6),SUM(J367:R367),(MAX(J367:R367)+LARGE(J367:R367,2)+LARGE(J367:R367,3)+LARGE(J367:R367,4)+LARGE(J367:R367,5)))</f>
        <v>0</v>
      </c>
      <c r="V367" s="19" t="n">
        <f aca="false">U367+G367+I367</f>
        <v>64.1483342290723</v>
      </c>
      <c r="W367" s="19" t="n">
        <f aca="false" t="array" ref="W367:W367">COUNT(J367:S367)</f>
        <v>0</v>
      </c>
      <c r="X367" s="19"/>
      <c r="Y367" s="19"/>
      <c r="Z367" s="4"/>
      <c r="AA367" s="19"/>
      <c r="AB367" s="19"/>
      <c r="AC367" s="4"/>
      <c r="AD367" s="4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customFormat="false" ht="16.5" hidden="false" customHeight="true" outlineLevel="0" collapsed="false">
      <c r="A368" s="19" t="n">
        <v>234</v>
      </c>
      <c r="B368" s="19" t="n">
        <f aca="false" t="array" ref="B368:B368">RANK(V368,$V$2:$V$607)</f>
        <v>367</v>
      </c>
      <c r="C368" s="20" t="s">
        <v>636</v>
      </c>
      <c r="D368" s="20" t="s">
        <v>253</v>
      </c>
      <c r="E368" s="20"/>
      <c r="F368" s="19" t="n">
        <v>190.445114942529</v>
      </c>
      <c r="G368" s="19" t="n">
        <v>63.4817049808429</v>
      </c>
      <c r="H368" s="19" t="n">
        <v>0</v>
      </c>
      <c r="I368" s="19" t="n">
        <v>0</v>
      </c>
      <c r="J368" s="21"/>
      <c r="K368" s="19"/>
      <c r="L368" s="19"/>
      <c r="M368" s="19"/>
      <c r="N368" s="19"/>
      <c r="O368" s="19"/>
      <c r="P368" s="19"/>
      <c r="Q368" s="19"/>
      <c r="R368" s="19"/>
      <c r="S368" s="22"/>
      <c r="T368" s="21" t="n">
        <f aca="false" t="array" ref="T368:T368">SUM(J368:S368)</f>
        <v>0</v>
      </c>
      <c r="U368" s="19" t="n">
        <f aca="false" t="array" ref="U368:U368">IF(S368="",0,S368)+IF((COUNT(J368:R368)&lt;6),SUM(J368:R368),(MAX(J368:R368)+LARGE(J368:R368,2)+LARGE(J368:R368,3)+LARGE(J368:R368,4)+LARGE(J368:R368,5)))</f>
        <v>0</v>
      </c>
      <c r="V368" s="19" t="n">
        <f aca="false">U368+G368+I368</f>
        <v>63.4817049808429</v>
      </c>
      <c r="W368" s="19" t="n">
        <f aca="false" t="array" ref="W368:W368">COUNT(J368:S368)</f>
        <v>0</v>
      </c>
      <c r="X368" s="19"/>
      <c r="Y368" s="19"/>
      <c r="Z368" s="4"/>
      <c r="AA368" s="19"/>
      <c r="AB368" s="19"/>
      <c r="AC368" s="4"/>
      <c r="AD368" s="4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customFormat="false" ht="16.5" hidden="false" customHeight="true" outlineLevel="0" collapsed="false">
      <c r="A369" s="19" t="n">
        <v>431</v>
      </c>
      <c r="B369" s="19" t="n">
        <f aca="false" t="array" ref="B369:B369">RANK(V369,$V$2:$V$607)</f>
        <v>368</v>
      </c>
      <c r="C369" s="20" t="s">
        <v>637</v>
      </c>
      <c r="D369" s="20" t="s">
        <v>638</v>
      </c>
      <c r="E369" s="20"/>
      <c r="F369" s="19" t="n">
        <v>188.731972789116</v>
      </c>
      <c r="G369" s="19" t="n">
        <v>62.9106575963719</v>
      </c>
      <c r="H369" s="19" t="n">
        <v>0</v>
      </c>
      <c r="I369" s="19" t="n">
        <v>0</v>
      </c>
      <c r="J369" s="21"/>
      <c r="K369" s="19"/>
      <c r="L369" s="19"/>
      <c r="M369" s="19"/>
      <c r="N369" s="19"/>
      <c r="O369" s="19"/>
      <c r="P369" s="19"/>
      <c r="Q369" s="19"/>
      <c r="R369" s="19"/>
      <c r="S369" s="22"/>
      <c r="T369" s="21" t="n">
        <f aca="false" t="array" ref="T369:T369">SUM(J369:S369)</f>
        <v>0</v>
      </c>
      <c r="U369" s="19" t="n">
        <f aca="false" t="array" ref="U369:U369">IF(S369="",0,S369)+IF((COUNT(J369:R369)&lt;6),SUM(J369:R369),(MAX(J369:R369)+LARGE(J369:R369,2)+LARGE(J369:R369,3)+LARGE(J369:R369,4)+LARGE(J369:R369,5)))</f>
        <v>0</v>
      </c>
      <c r="V369" s="19" t="n">
        <f aca="false">U369+G369+I369</f>
        <v>62.9106575963719</v>
      </c>
      <c r="W369" s="19" t="n">
        <f aca="false" t="array" ref="W369:W369">COUNT(J369:S369)</f>
        <v>0</v>
      </c>
      <c r="X369" s="19"/>
      <c r="Y369" s="19"/>
      <c r="Z369" s="4"/>
      <c r="AA369" s="19"/>
      <c r="AB369" s="19"/>
      <c r="AC369" s="4"/>
      <c r="AD369" s="4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customFormat="false" ht="16.5" hidden="false" customHeight="true" outlineLevel="0" collapsed="false">
      <c r="A370" s="19" t="n">
        <v>533</v>
      </c>
      <c r="B370" s="19" t="n">
        <f aca="false" t="array" ref="B370:B370">RANK(V370,$V$2:$V$607)</f>
        <v>369</v>
      </c>
      <c r="C370" s="20" t="s">
        <v>545</v>
      </c>
      <c r="D370" s="20" t="s">
        <v>639</v>
      </c>
      <c r="E370" s="20"/>
      <c r="F370" s="19" t="n">
        <v>188.351446492576</v>
      </c>
      <c r="G370" s="19" t="n">
        <v>62.7838154975252</v>
      </c>
      <c r="H370" s="19" t="n">
        <v>0</v>
      </c>
      <c r="I370" s="19" t="n">
        <v>0</v>
      </c>
      <c r="J370" s="21"/>
      <c r="K370" s="19"/>
      <c r="L370" s="19"/>
      <c r="M370" s="19"/>
      <c r="N370" s="19"/>
      <c r="O370" s="19"/>
      <c r="P370" s="19"/>
      <c r="Q370" s="19"/>
      <c r="R370" s="19"/>
      <c r="S370" s="22"/>
      <c r="T370" s="21" t="n">
        <f aca="false" t="array" ref="T370:T370">SUM(J370:S370)</f>
        <v>0</v>
      </c>
      <c r="U370" s="19" t="n">
        <f aca="false" t="array" ref="U370:U370">IF(S370="",0,S370)+IF((COUNT(J370:R370)&lt;6),SUM(J370:R370),(MAX(J370:R370)+LARGE(J370:R370,2)+LARGE(J370:R370,3)+LARGE(J370:R370,4)+LARGE(J370:R370,5)))</f>
        <v>0</v>
      </c>
      <c r="V370" s="19" t="n">
        <f aca="false">U370+G370+I370</f>
        <v>62.7838154975252</v>
      </c>
      <c r="W370" s="19" t="n">
        <f aca="false" t="array" ref="W370:W370">COUNT(J370:S370)</f>
        <v>0</v>
      </c>
      <c r="X370" s="19"/>
      <c r="Y370" s="19"/>
      <c r="Z370" s="4"/>
      <c r="AA370" s="19"/>
      <c r="AB370" s="19"/>
      <c r="AC370" s="4"/>
      <c r="AD370" s="4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customFormat="false" ht="16.5" hidden="false" customHeight="true" outlineLevel="0" collapsed="false">
      <c r="A371" s="19" t="n">
        <v>553</v>
      </c>
      <c r="B371" s="19" t="n">
        <f aca="false" t="array" ref="B371:B371">RANK(V371,$V$2:$V$607)</f>
        <v>370</v>
      </c>
      <c r="C371" s="20" t="s">
        <v>640</v>
      </c>
      <c r="D371" s="20" t="s">
        <v>249</v>
      </c>
      <c r="E371" s="20" t="s">
        <v>641</v>
      </c>
      <c r="F371" s="19" t="n">
        <v>0.503687704719822</v>
      </c>
      <c r="G371" s="19" t="n">
        <v>0.167895901573274</v>
      </c>
      <c r="H371" s="19" t="n">
        <v>92.7493059109748</v>
      </c>
      <c r="I371" s="19" t="n">
        <v>61.8328706073165</v>
      </c>
      <c r="J371" s="21" t="n">
        <v>0.402988470873786</v>
      </c>
      <c r="K371" s="19"/>
      <c r="L371" s="19"/>
      <c r="M371" s="19"/>
      <c r="N371" s="19"/>
      <c r="O371" s="19"/>
      <c r="P371" s="19"/>
      <c r="Q371" s="19"/>
      <c r="R371" s="19"/>
      <c r="S371" s="22"/>
      <c r="T371" s="21" t="n">
        <f aca="false" t="array" ref="T371:T371">SUM(J371:S371)</f>
        <v>0.402988470873786</v>
      </c>
      <c r="U371" s="19" t="n">
        <f aca="false" t="array" ref="U371:U371">IF(S371="",0,S371)+IF((COUNT(J371:R371)&lt;6),SUM(J371:R371),(MAX(J371:R371)+LARGE(J371:R371,2)+LARGE(J371:R371,3)+LARGE(J371:R371,4)+LARGE(J371:R371,5)))</f>
        <v>0.402988470873786</v>
      </c>
      <c r="V371" s="19" t="n">
        <f aca="false">U371+G371+I371</f>
        <v>62.4037549797636</v>
      </c>
      <c r="W371" s="19" t="n">
        <f aca="false" t="array" ref="W371:W371">COUNT(J371:S371)</f>
        <v>1</v>
      </c>
      <c r="X371" s="19"/>
      <c r="Y371" s="19"/>
      <c r="Z371" s="4"/>
      <c r="AA371" s="19"/>
      <c r="AB371" s="19"/>
      <c r="AC371" s="4"/>
      <c r="AD371" s="4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customFormat="false" ht="16.5" hidden="false" customHeight="true" outlineLevel="0" collapsed="false">
      <c r="A372" s="19" t="n">
        <v>54</v>
      </c>
      <c r="B372" s="19" t="n">
        <f aca="false" t="array" ref="B372:B372">RANK(V372,$V$2:$V$607)</f>
        <v>371</v>
      </c>
      <c r="C372" s="20" t="s">
        <v>642</v>
      </c>
      <c r="D372" s="20" t="s">
        <v>643</v>
      </c>
      <c r="E372" s="20"/>
      <c r="F372" s="19" t="n">
        <v>184.953777320072</v>
      </c>
      <c r="G372" s="19" t="n">
        <v>61.6512591066907</v>
      </c>
      <c r="H372" s="19" t="n">
        <v>0</v>
      </c>
      <c r="I372" s="19" t="n">
        <v>0</v>
      </c>
      <c r="J372" s="21"/>
      <c r="K372" s="19"/>
      <c r="L372" s="19"/>
      <c r="M372" s="19"/>
      <c r="N372" s="19"/>
      <c r="O372" s="19"/>
      <c r="P372" s="19"/>
      <c r="Q372" s="19"/>
      <c r="R372" s="19"/>
      <c r="S372" s="22"/>
      <c r="T372" s="21" t="n">
        <f aca="false" t="array" ref="T372:T372">SUM(J372:S372)</f>
        <v>0</v>
      </c>
      <c r="U372" s="19" t="n">
        <f aca="false" t="array" ref="U372:U372">IF(S372="",0,S372)+IF((COUNT(J372:R372)&lt;6),SUM(J372:R372),(MAX(J372:R372)+LARGE(J372:R372,2)+LARGE(J372:R372,3)+LARGE(J372:R372,4)+LARGE(J372:R372,5)))</f>
        <v>0</v>
      </c>
      <c r="V372" s="19" t="n">
        <f aca="false">U372+G372+I372</f>
        <v>61.6512591066907</v>
      </c>
      <c r="W372" s="19" t="n">
        <f aca="false" t="array" ref="W372:W372">COUNT(J372:S372)</f>
        <v>0</v>
      </c>
      <c r="X372" s="19"/>
      <c r="Y372" s="19"/>
      <c r="Z372" s="4"/>
      <c r="AA372" s="19"/>
      <c r="AB372" s="19"/>
      <c r="AC372" s="4"/>
      <c r="AD372" s="4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customFormat="false" ht="16.5" hidden="false" customHeight="true" outlineLevel="0" collapsed="false">
      <c r="A373" s="19" t="n">
        <v>572</v>
      </c>
      <c r="B373" s="19" t="n">
        <f aca="false" t="array" ref="B373:B373">RANK(V373,$V$2:$V$607)</f>
        <v>372</v>
      </c>
      <c r="C373" s="20" t="s">
        <v>644</v>
      </c>
      <c r="D373" s="20" t="s">
        <v>85</v>
      </c>
      <c r="E373" s="20"/>
      <c r="F373" s="19" t="n">
        <v>184.718933162032</v>
      </c>
      <c r="G373" s="19" t="n">
        <v>61.5729777206772</v>
      </c>
      <c r="H373" s="19" t="n">
        <v>0</v>
      </c>
      <c r="I373" s="19" t="n">
        <v>0</v>
      </c>
      <c r="J373" s="21"/>
      <c r="K373" s="19"/>
      <c r="L373" s="19"/>
      <c r="M373" s="19"/>
      <c r="N373" s="19"/>
      <c r="O373" s="19"/>
      <c r="P373" s="19"/>
      <c r="Q373" s="19"/>
      <c r="R373" s="19"/>
      <c r="S373" s="22"/>
      <c r="T373" s="21" t="n">
        <f aca="false" t="array" ref="T373:T373">SUM(J373:S373)</f>
        <v>0</v>
      </c>
      <c r="U373" s="19" t="n">
        <f aca="false" t="array" ref="U373:U373">IF(S373="",0,S373)+IF((COUNT(J373:R373)&lt;6),SUM(J373:R373),(MAX(J373:R373)+LARGE(J373:R373,2)+LARGE(J373:R373,3)+LARGE(J373:R373,4)+LARGE(J373:R373,5)))</f>
        <v>0</v>
      </c>
      <c r="V373" s="19" t="n">
        <f aca="false">U373+G373+I373</f>
        <v>61.5729777206772</v>
      </c>
      <c r="W373" s="19" t="n">
        <f aca="false" t="array" ref="W373:W373">COUNT(J373:S373)</f>
        <v>0</v>
      </c>
      <c r="X373" s="19"/>
      <c r="Y373" s="19"/>
      <c r="Z373" s="4"/>
      <c r="AA373" s="4"/>
      <c r="AB373" s="0"/>
      <c r="AC373" s="4"/>
      <c r="AD373" s="4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customFormat="false" ht="16.5" hidden="false" customHeight="true" outlineLevel="0" collapsed="false">
      <c r="A374" s="19" t="n">
        <v>184</v>
      </c>
      <c r="B374" s="19" t="n">
        <f aca="false" t="array" ref="B374:B374">RANK(V374,$V$2:$V$607)</f>
        <v>373</v>
      </c>
      <c r="C374" s="20" t="s">
        <v>339</v>
      </c>
      <c r="D374" s="20" t="s">
        <v>645</v>
      </c>
      <c r="E374" s="20" t="s">
        <v>46</v>
      </c>
      <c r="F374" s="19" t="n">
        <v>16.6666666666667</v>
      </c>
      <c r="G374" s="19" t="n">
        <v>5.55555555555557</v>
      </c>
      <c r="H374" s="19" t="n">
        <v>33.4592592592593</v>
      </c>
      <c r="I374" s="19" t="n">
        <v>22.3061728395062</v>
      </c>
      <c r="J374" s="21" t="n">
        <v>33.4735599622285</v>
      </c>
      <c r="K374" s="19"/>
      <c r="L374" s="19"/>
      <c r="M374" s="19"/>
      <c r="N374" s="19"/>
      <c r="O374" s="19"/>
      <c r="P374" s="19"/>
      <c r="Q374" s="19"/>
      <c r="R374" s="19"/>
      <c r="S374" s="22"/>
      <c r="T374" s="21" t="n">
        <f aca="false" t="array" ref="T374:T374">SUM(J374:S374)</f>
        <v>33.4735599622285</v>
      </c>
      <c r="U374" s="19" t="n">
        <f aca="false" t="array" ref="U374:U374">IF(S374="",0,S374)+IF((COUNT(J374:R374)&lt;6),SUM(J374:R374),(MAX(J374:R374)+LARGE(J374:R374,2)+LARGE(J374:R374,3)+LARGE(J374:R374,4)+LARGE(J374:R374,5)))</f>
        <v>33.4735599622285</v>
      </c>
      <c r="V374" s="19" t="n">
        <f aca="false">U374+G374+I374</f>
        <v>61.3352883572903</v>
      </c>
      <c r="W374" s="19" t="n">
        <f aca="false" t="array" ref="W374:W374">COUNT(J374:S374)</f>
        <v>1</v>
      </c>
      <c r="X374" s="19"/>
      <c r="Y374" s="19"/>
      <c r="Z374" s="4"/>
      <c r="AA374" s="4"/>
      <c r="AB374" s="0"/>
      <c r="AC374" s="4"/>
      <c r="AD374" s="4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customFormat="false" ht="16.5" hidden="false" customHeight="true" outlineLevel="0" collapsed="false">
      <c r="A375" s="19" t="n">
        <v>580</v>
      </c>
      <c r="B375" s="19" t="n">
        <f aca="false" t="array" ref="B375:B375">RANK(V375,$V$2:$V$607)</f>
        <v>374</v>
      </c>
      <c r="C375" s="20" t="s">
        <v>646</v>
      </c>
      <c r="D375" s="20" t="s">
        <v>647</v>
      </c>
      <c r="E375" s="20"/>
      <c r="F375" s="19" t="n">
        <v>182.25</v>
      </c>
      <c r="G375" s="19" t="n">
        <v>60.75</v>
      </c>
      <c r="H375" s="19" t="n">
        <v>0</v>
      </c>
      <c r="I375" s="19" t="n">
        <v>0</v>
      </c>
      <c r="J375" s="21"/>
      <c r="K375" s="19"/>
      <c r="L375" s="19"/>
      <c r="M375" s="19"/>
      <c r="N375" s="19"/>
      <c r="O375" s="19"/>
      <c r="P375" s="19"/>
      <c r="Q375" s="19"/>
      <c r="R375" s="19"/>
      <c r="S375" s="22"/>
      <c r="T375" s="21" t="n">
        <f aca="false" t="array" ref="T375:T375">SUM(J375:S375)</f>
        <v>0</v>
      </c>
      <c r="U375" s="19" t="n">
        <f aca="false" t="array" ref="U375:U375">IF(S375="",0,S375)+IF((COUNT(J375:R375)&lt;6),SUM(J375:R375),(MAX(J375:R375)+LARGE(J375:R375,2)+LARGE(J375:R375,3)+LARGE(J375:R375,4)+LARGE(J375:R375,5)))</f>
        <v>0</v>
      </c>
      <c r="V375" s="19" t="n">
        <f aca="false">U375+G375+I375</f>
        <v>60.75</v>
      </c>
      <c r="W375" s="19" t="n">
        <f aca="false" t="array" ref="W375:W375">COUNT(J375:S375)</f>
        <v>0</v>
      </c>
      <c r="X375" s="19"/>
      <c r="Y375" s="19"/>
      <c r="Z375" s="4"/>
      <c r="AA375" s="4"/>
      <c r="AB375" s="0"/>
      <c r="AC375" s="4"/>
      <c r="AD375" s="4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customFormat="false" ht="16.5" hidden="false" customHeight="true" outlineLevel="0" collapsed="false">
      <c r="A376" s="19" t="n">
        <v>397</v>
      </c>
      <c r="B376" s="19" t="n">
        <f aca="false" t="array" ref="B376:B376">RANK(V376,$V$2:$V$607)</f>
        <v>375</v>
      </c>
      <c r="C376" s="20" t="s">
        <v>648</v>
      </c>
      <c r="D376" s="20" t="s">
        <v>65</v>
      </c>
      <c r="E376" s="20" t="s">
        <v>46</v>
      </c>
      <c r="F376" s="19" t="n">
        <v>180.02781614193</v>
      </c>
      <c r="G376" s="19" t="n">
        <v>60.0092720473098</v>
      </c>
      <c r="H376" s="19" t="n">
        <v>0.317977528089888</v>
      </c>
      <c r="I376" s="19" t="n">
        <v>0.211985018726592</v>
      </c>
      <c r="J376" s="21" t="n">
        <v>0.451051051051051</v>
      </c>
      <c r="K376" s="19"/>
      <c r="L376" s="19"/>
      <c r="M376" s="19"/>
      <c r="N376" s="19"/>
      <c r="O376" s="19"/>
      <c r="P376" s="19"/>
      <c r="Q376" s="19"/>
      <c r="R376" s="19"/>
      <c r="S376" s="22"/>
      <c r="T376" s="21" t="n">
        <f aca="false" t="array" ref="T376:T376">SUM(J376:S376)</f>
        <v>0.451051051051051</v>
      </c>
      <c r="U376" s="19" t="n">
        <f aca="false" t="array" ref="U376:U376">IF(S376="",0,S376)+IF((COUNT(J376:R376)&lt;6),SUM(J376:R376),(MAX(J376:R376)+LARGE(J376:R376,2)+LARGE(J376:R376,3)+LARGE(J376:R376,4)+LARGE(J376:R376,5)))</f>
        <v>0.451051051051051</v>
      </c>
      <c r="V376" s="19" t="n">
        <f aca="false">U376+G376+I376</f>
        <v>60.6723081170875</v>
      </c>
      <c r="W376" s="19" t="n">
        <f aca="false" t="array" ref="W376:W376">COUNT(J376:S376)</f>
        <v>1</v>
      </c>
      <c r="X376" s="19"/>
      <c r="Y376" s="19"/>
      <c r="Z376" s="4"/>
      <c r="AA376" s="4"/>
      <c r="AB376" s="0"/>
      <c r="AC376" s="4"/>
      <c r="AD376" s="4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customFormat="false" ht="16.5" hidden="false" customHeight="true" outlineLevel="0" collapsed="false">
      <c r="A377" s="19" t="n">
        <v>268</v>
      </c>
      <c r="B377" s="19" t="n">
        <f aca="false" t="array" ref="B377:B377">RANK(V377,$V$2:$V$607)</f>
        <v>376</v>
      </c>
      <c r="C377" s="20" t="s">
        <v>649</v>
      </c>
      <c r="D377" s="20" t="s">
        <v>49</v>
      </c>
      <c r="E377" s="20"/>
      <c r="F377" s="19" t="n">
        <v>178.581531744057</v>
      </c>
      <c r="G377" s="19" t="n">
        <v>59.5271772480189</v>
      </c>
      <c r="H377" s="19" t="n">
        <v>0</v>
      </c>
      <c r="I377" s="19" t="n">
        <v>0</v>
      </c>
      <c r="J377" s="21"/>
      <c r="K377" s="19"/>
      <c r="L377" s="19"/>
      <c r="M377" s="19"/>
      <c r="N377" s="19"/>
      <c r="O377" s="19"/>
      <c r="P377" s="19"/>
      <c r="Q377" s="19"/>
      <c r="R377" s="19"/>
      <c r="S377" s="22"/>
      <c r="T377" s="21" t="n">
        <f aca="false" t="array" ref="T377:T377">SUM(J377:S377)</f>
        <v>0</v>
      </c>
      <c r="U377" s="19" t="n">
        <f aca="false" t="array" ref="U377:U377">IF(S377="",0,S377)+IF((COUNT(J377:R377)&lt;6),SUM(J377:R377),(MAX(J377:R377)+LARGE(J377:R377,2)+LARGE(J377:R377,3)+LARGE(J377:R377,4)+LARGE(J377:R377,5)))</f>
        <v>0</v>
      </c>
      <c r="V377" s="19" t="n">
        <f aca="false">U377+G377+I377</f>
        <v>59.5271772480189</v>
      </c>
      <c r="W377" s="19" t="n">
        <f aca="false" t="array" ref="W377:W377">COUNT(J377:S377)</f>
        <v>0</v>
      </c>
      <c r="X377" s="19"/>
      <c r="Y377" s="19"/>
      <c r="Z377" s="4"/>
      <c r="AA377" s="4"/>
      <c r="AB377" s="0"/>
      <c r="AC377" s="4"/>
      <c r="AD377" s="4"/>
      <c r="AE377" s="0"/>
      <c r="AF377" s="0"/>
      <c r="AG377" s="27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customFormat="false" ht="16.5" hidden="false" customHeight="true" outlineLevel="0" collapsed="false">
      <c r="A378" s="19" t="n">
        <v>278</v>
      </c>
      <c r="B378" s="19" t="n">
        <f aca="false" t="array" ref="B378:B378">RANK(V378,$V$2:$V$607)</f>
        <v>377</v>
      </c>
      <c r="C378" s="20" t="s">
        <v>650</v>
      </c>
      <c r="D378" s="20" t="s">
        <v>236</v>
      </c>
      <c r="E378" s="20" t="s">
        <v>46</v>
      </c>
      <c r="F378" s="19" t="n">
        <v>0</v>
      </c>
      <c r="G378" s="19" t="n">
        <v>0</v>
      </c>
      <c r="H378" s="19" t="n">
        <v>0</v>
      </c>
      <c r="I378" s="19" t="n">
        <v>0</v>
      </c>
      <c r="J378" s="21" t="n">
        <v>58.735679779158</v>
      </c>
      <c r="K378" s="19"/>
      <c r="L378" s="19"/>
      <c r="M378" s="19"/>
      <c r="N378" s="19"/>
      <c r="O378" s="19"/>
      <c r="P378" s="19"/>
      <c r="Q378" s="19"/>
      <c r="R378" s="19"/>
      <c r="S378" s="22"/>
      <c r="T378" s="21" t="n">
        <f aca="false" t="array" ref="T378:T378">SUM(J378:S378)</f>
        <v>58.735679779158</v>
      </c>
      <c r="U378" s="19" t="n">
        <f aca="false" t="array" ref="U378:U378">IF(S378="",0,S378)+IF((COUNT(J378:R378)&lt;6),SUM(J378:R378),(MAX(J378:R378)+LARGE(J378:R378,2)+LARGE(J378:R378,3)+LARGE(J378:R378,4)+LARGE(J378:R378,5)))</f>
        <v>58.735679779158</v>
      </c>
      <c r="V378" s="19" t="n">
        <f aca="false">U378+G378+I378</f>
        <v>58.735679779158</v>
      </c>
      <c r="W378" s="19" t="n">
        <f aca="false" t="array" ref="W378:W378">COUNT(J378:S378)</f>
        <v>1</v>
      </c>
      <c r="X378" s="19"/>
      <c r="Y378" s="19"/>
      <c r="Z378" s="4"/>
      <c r="AA378" s="4"/>
      <c r="AB378" s="0"/>
      <c r="AC378" s="4"/>
      <c r="AD378" s="4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customFormat="false" ht="16.5" hidden="false" customHeight="true" outlineLevel="0" collapsed="false">
      <c r="A379" s="19" t="n">
        <v>28</v>
      </c>
      <c r="B379" s="19" t="n">
        <f aca="false" t="array" ref="B379:B379">RANK(V379,$V$2:$V$607)</f>
        <v>378</v>
      </c>
      <c r="C379" s="20" t="s">
        <v>479</v>
      </c>
      <c r="D379" s="20" t="s">
        <v>60</v>
      </c>
      <c r="E379" s="20" t="s">
        <v>46</v>
      </c>
      <c r="F379" s="19" t="n">
        <v>25.0952380952381</v>
      </c>
      <c r="G379" s="19" t="n">
        <v>8.36507936507937</v>
      </c>
      <c r="H379" s="19" t="n">
        <v>75.2272727272727</v>
      </c>
      <c r="I379" s="19" t="n">
        <v>50.1515151515152</v>
      </c>
      <c r="J379" s="21" t="n">
        <v>0.172</v>
      </c>
      <c r="K379" s="19"/>
      <c r="L379" s="19"/>
      <c r="M379" s="19"/>
      <c r="N379" s="19"/>
      <c r="O379" s="19"/>
      <c r="P379" s="19"/>
      <c r="Q379" s="19"/>
      <c r="R379" s="19"/>
      <c r="S379" s="22"/>
      <c r="T379" s="21" t="n">
        <f aca="false" t="array" ref="T379:T379">SUM(J379:S379)</f>
        <v>0.172</v>
      </c>
      <c r="U379" s="19" t="n">
        <f aca="false" t="array" ref="U379:U379">IF(S379="",0,S379)+IF((COUNT(J379:R379)&lt;6),SUM(J379:R379),(MAX(J379:R379)+LARGE(J379:R379,2)+LARGE(J379:R379,3)+LARGE(J379:R379,4)+LARGE(J379:R379,5)))</f>
        <v>0.172</v>
      </c>
      <c r="V379" s="19" t="n">
        <f aca="false">U379+G379+I379</f>
        <v>58.6885945165945</v>
      </c>
      <c r="W379" s="19" t="n">
        <f aca="false" t="array" ref="W379:W379">COUNT(J379:S379)</f>
        <v>1</v>
      </c>
      <c r="X379" s="19"/>
      <c r="Y379" s="19"/>
      <c r="Z379" s="4"/>
      <c r="AA379" s="19"/>
      <c r="AB379" s="19"/>
      <c r="AC379" s="4"/>
      <c r="AD379" s="4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customFormat="false" ht="16.5" hidden="false" customHeight="true" outlineLevel="0" collapsed="false">
      <c r="A380" s="19" t="n">
        <v>490</v>
      </c>
      <c r="B380" s="19" t="n">
        <f aca="false" t="array" ref="B380:B380">RANK(V380,$V$2:$V$607)</f>
        <v>379</v>
      </c>
      <c r="C380" s="20" t="s">
        <v>651</v>
      </c>
      <c r="D380" s="20" t="s">
        <v>652</v>
      </c>
      <c r="E380" s="20"/>
      <c r="F380" s="19" t="n">
        <v>176.065058980891</v>
      </c>
      <c r="G380" s="19" t="n">
        <v>58.6883529936303</v>
      </c>
      <c r="H380" s="19" t="n">
        <v>0</v>
      </c>
      <c r="I380" s="19" t="n">
        <v>0</v>
      </c>
      <c r="J380" s="21"/>
      <c r="K380" s="19"/>
      <c r="L380" s="19"/>
      <c r="M380" s="19"/>
      <c r="N380" s="19"/>
      <c r="O380" s="19"/>
      <c r="P380" s="19"/>
      <c r="Q380" s="19"/>
      <c r="R380" s="19"/>
      <c r="S380" s="22"/>
      <c r="T380" s="21" t="n">
        <f aca="false" t="array" ref="T380:T380">SUM(J380:S380)</f>
        <v>0</v>
      </c>
      <c r="U380" s="19" t="n">
        <f aca="false" t="array" ref="U380:U380">IF(S380="",0,S380)+IF((COUNT(J380:R380)&lt;6),SUM(J380:R380),(MAX(J380:R380)+LARGE(J380:R380,2)+LARGE(J380:R380,3)+LARGE(J380:R380,4)+LARGE(J380:R380,5)))</f>
        <v>0</v>
      </c>
      <c r="V380" s="19" t="n">
        <f aca="false">U380+G380+I380</f>
        <v>58.6883529936303</v>
      </c>
      <c r="W380" s="19" t="n">
        <f aca="false" t="array" ref="W380:W380">COUNT(J380:S380)</f>
        <v>0</v>
      </c>
      <c r="X380" s="19"/>
      <c r="Y380" s="19"/>
      <c r="Z380" s="4"/>
      <c r="AA380" s="4"/>
      <c r="AB380" s="0"/>
      <c r="AC380" s="4"/>
      <c r="AD380" s="4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customFormat="false" ht="16.5" hidden="false" customHeight="true" outlineLevel="0" collapsed="false">
      <c r="A381" s="19" t="n">
        <v>290</v>
      </c>
      <c r="B381" s="19" t="n">
        <f aca="false" t="array" ref="B381:B381">RANK(V381,$V$2:$V$607)</f>
        <v>380</v>
      </c>
      <c r="C381" s="20" t="s">
        <v>653</v>
      </c>
      <c r="D381" s="20" t="s">
        <v>654</v>
      </c>
      <c r="E381" s="20"/>
      <c r="F381" s="19" t="n">
        <v>172.611703387823</v>
      </c>
      <c r="G381" s="19" t="n">
        <v>57.5372344626076</v>
      </c>
      <c r="H381" s="19" t="n">
        <v>0</v>
      </c>
      <c r="I381" s="19" t="n">
        <v>0</v>
      </c>
      <c r="J381" s="21"/>
      <c r="K381" s="19"/>
      <c r="L381" s="19"/>
      <c r="M381" s="19"/>
      <c r="N381" s="19"/>
      <c r="O381" s="19"/>
      <c r="P381" s="19"/>
      <c r="Q381" s="19"/>
      <c r="R381" s="19"/>
      <c r="S381" s="22"/>
      <c r="T381" s="21" t="n">
        <f aca="false" t="array" ref="T381:T381">SUM(J381:S381)</f>
        <v>0</v>
      </c>
      <c r="U381" s="19" t="n">
        <f aca="false" t="array" ref="U381:U381">IF(S381="",0,S381)+IF((COUNT(J381:R381)&lt;6),SUM(J381:R381),(MAX(J381:R381)+LARGE(J381:R381,2)+LARGE(J381:R381,3)+LARGE(J381:R381,4)+LARGE(J381:R381,5)))</f>
        <v>0</v>
      </c>
      <c r="V381" s="19" t="n">
        <f aca="false">U381+G381+I381</f>
        <v>57.5372344626076</v>
      </c>
      <c r="W381" s="19" t="n">
        <f aca="false" t="array" ref="W381:W381">COUNT(J381:S381)</f>
        <v>0</v>
      </c>
      <c r="X381" s="19"/>
      <c r="Y381" s="19"/>
      <c r="Z381" s="4"/>
      <c r="AA381" s="4"/>
      <c r="AB381" s="0"/>
      <c r="AC381" s="4"/>
      <c r="AD381" s="4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16.5" hidden="false" customHeight="true" outlineLevel="0" collapsed="false">
      <c r="A382" s="19" t="n">
        <v>42</v>
      </c>
      <c r="B382" s="19" t="n">
        <f aca="false" t="array" ref="B382:B382">RANK(V382,$V$2:$V$607)</f>
        <v>381</v>
      </c>
      <c r="C382" s="20" t="s">
        <v>346</v>
      </c>
      <c r="D382" s="20" t="s">
        <v>245</v>
      </c>
      <c r="E382" s="20"/>
      <c r="F382" s="19" t="n">
        <v>170.02417019774</v>
      </c>
      <c r="G382" s="19" t="n">
        <v>56.6747233992467</v>
      </c>
      <c r="H382" s="19" t="n">
        <v>0</v>
      </c>
      <c r="I382" s="19" t="n">
        <v>0</v>
      </c>
      <c r="J382" s="21"/>
      <c r="K382" s="19"/>
      <c r="L382" s="19"/>
      <c r="M382" s="19"/>
      <c r="N382" s="19"/>
      <c r="O382" s="19"/>
      <c r="P382" s="19"/>
      <c r="Q382" s="19"/>
      <c r="R382" s="19"/>
      <c r="S382" s="22"/>
      <c r="T382" s="21" t="n">
        <f aca="false" t="array" ref="T382:T382">SUM(J382:S382)</f>
        <v>0</v>
      </c>
      <c r="U382" s="19" t="n">
        <f aca="false" t="array" ref="U382:U382">IF(S382="",0,S382)+IF((COUNT(J382:R382)&lt;6),SUM(J382:R382),(MAX(J382:R382)+LARGE(J382:R382,2)+LARGE(J382:R382,3)+LARGE(J382:R382,4)+LARGE(J382:R382,5)))</f>
        <v>0</v>
      </c>
      <c r="V382" s="19" t="n">
        <f aca="false">U382+G382+I382</f>
        <v>56.6747233992467</v>
      </c>
      <c r="W382" s="19" t="n">
        <f aca="false" t="array" ref="W382:W382">COUNT(J382:S382)</f>
        <v>0</v>
      </c>
      <c r="X382" s="19"/>
      <c r="Y382" s="19"/>
      <c r="Z382" s="4"/>
      <c r="AA382" s="19"/>
      <c r="AB382" s="19"/>
      <c r="AC382" s="4"/>
      <c r="AD382" s="4"/>
      <c r="AE382" s="27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16.5" hidden="false" customHeight="true" outlineLevel="0" collapsed="false">
      <c r="A383" s="19" t="n">
        <v>396</v>
      </c>
      <c r="B383" s="19" t="n">
        <f aca="false" t="array" ref="B383:B383">RANK(V383,$V$2:$V$607)</f>
        <v>382</v>
      </c>
      <c r="C383" s="20" t="s">
        <v>655</v>
      </c>
      <c r="D383" s="20" t="s">
        <v>416</v>
      </c>
      <c r="E383" s="20"/>
      <c r="F383" s="19" t="n">
        <v>168.684714795009</v>
      </c>
      <c r="G383" s="19" t="n">
        <v>56.228238265003</v>
      </c>
      <c r="H383" s="19" t="n">
        <v>0</v>
      </c>
      <c r="I383" s="19" t="n">
        <v>0</v>
      </c>
      <c r="J383" s="21"/>
      <c r="K383" s="19"/>
      <c r="L383" s="19"/>
      <c r="M383" s="19"/>
      <c r="N383" s="19"/>
      <c r="O383" s="19"/>
      <c r="P383" s="19"/>
      <c r="Q383" s="19"/>
      <c r="R383" s="19"/>
      <c r="S383" s="22"/>
      <c r="T383" s="21" t="n">
        <f aca="false" t="array" ref="T383:T383">SUM(J383:S383)</f>
        <v>0</v>
      </c>
      <c r="U383" s="19" t="n">
        <f aca="false" t="array" ref="U383:U383">IF(S383="",0,S383)+IF((COUNT(J383:R383)&lt;6),SUM(J383:R383),(MAX(J383:R383)+LARGE(J383:R383,2)+LARGE(J383:R383,3)+LARGE(J383:R383,4)+LARGE(J383:R383,5)))</f>
        <v>0</v>
      </c>
      <c r="V383" s="19" t="n">
        <f aca="false">U383+G383+I383</f>
        <v>56.228238265003</v>
      </c>
      <c r="W383" s="19" t="n">
        <f aca="false" t="array" ref="W383:W383">COUNT(J383:S383)</f>
        <v>0</v>
      </c>
      <c r="X383" s="19"/>
      <c r="Y383" s="19"/>
      <c r="Z383" s="4"/>
      <c r="AA383" s="19"/>
      <c r="AB383" s="19"/>
      <c r="AC383" s="4"/>
      <c r="AD383" s="4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customFormat="false" ht="16.5" hidden="false" customHeight="true" outlineLevel="0" collapsed="false">
      <c r="A384" s="19" t="n">
        <v>502</v>
      </c>
      <c r="B384" s="19" t="n">
        <f aca="false" t="array" ref="B384:B384">RANK(V384,$V$2:$V$607)</f>
        <v>383</v>
      </c>
      <c r="C384" s="20" t="s">
        <v>656</v>
      </c>
      <c r="D384" s="20" t="s">
        <v>657</v>
      </c>
      <c r="E384" s="20"/>
      <c r="F384" s="19" t="n">
        <v>33.3861557051614</v>
      </c>
      <c r="G384" s="19" t="n">
        <v>11.1287185683871</v>
      </c>
      <c r="H384" s="19" t="n">
        <v>67.1429476045737</v>
      </c>
      <c r="I384" s="19" t="n">
        <v>44.7619650697158</v>
      </c>
      <c r="J384" s="21"/>
      <c r="K384" s="19"/>
      <c r="L384" s="19"/>
      <c r="M384" s="19"/>
      <c r="N384" s="19"/>
      <c r="O384" s="19"/>
      <c r="P384" s="19"/>
      <c r="Q384" s="19"/>
      <c r="R384" s="19"/>
      <c r="S384" s="22"/>
      <c r="T384" s="21" t="n">
        <f aca="false" t="array" ref="T384:T384">SUM(J384:S384)</f>
        <v>0</v>
      </c>
      <c r="U384" s="19" t="n">
        <f aca="false" t="array" ref="U384:U384">IF(S384="",0,S384)+IF((COUNT(J384:R384)&lt;6),SUM(J384:R384),(MAX(J384:R384)+LARGE(J384:R384,2)+LARGE(J384:R384,3)+LARGE(J384:R384,4)+LARGE(J384:R384,5)))</f>
        <v>0</v>
      </c>
      <c r="V384" s="19" t="n">
        <f aca="false">U384+G384+I384</f>
        <v>55.890683638103</v>
      </c>
      <c r="W384" s="19" t="n">
        <f aca="false" t="array" ref="W384:W384">COUNT(J384:S384)</f>
        <v>0</v>
      </c>
      <c r="X384" s="19"/>
      <c r="Y384" s="19"/>
      <c r="Z384" s="4"/>
      <c r="AA384" s="4"/>
      <c r="AB384" s="0"/>
      <c r="AC384" s="4"/>
      <c r="AD384" s="4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customFormat="false" ht="16.5" hidden="false" customHeight="true" outlineLevel="0" collapsed="false">
      <c r="A385" s="19" t="n">
        <v>349</v>
      </c>
      <c r="B385" s="19" t="n">
        <f aca="false" t="array" ref="B385:B385">RANK(V385,$V$2:$V$607)</f>
        <v>384</v>
      </c>
      <c r="C385" s="20" t="s">
        <v>658</v>
      </c>
      <c r="D385" s="20" t="s">
        <v>659</v>
      </c>
      <c r="E385" s="20"/>
      <c r="F385" s="19" t="n">
        <v>167.16105789654</v>
      </c>
      <c r="G385" s="19" t="n">
        <v>55.72035263218</v>
      </c>
      <c r="H385" s="19" t="n">
        <v>0</v>
      </c>
      <c r="I385" s="19" t="n">
        <v>0</v>
      </c>
      <c r="J385" s="21"/>
      <c r="K385" s="19"/>
      <c r="L385" s="19"/>
      <c r="M385" s="19"/>
      <c r="N385" s="19"/>
      <c r="O385" s="19"/>
      <c r="P385" s="19"/>
      <c r="Q385" s="19"/>
      <c r="R385" s="19"/>
      <c r="S385" s="22"/>
      <c r="T385" s="21" t="n">
        <f aca="false" t="array" ref="T385:T385">SUM(J385:S385)</f>
        <v>0</v>
      </c>
      <c r="U385" s="19" t="n">
        <f aca="false" t="array" ref="U385:U385">IF(S385="",0,S385)+IF((COUNT(J385:R385)&lt;6),SUM(J385:R385),(MAX(J385:R385)+LARGE(J385:R385,2)+LARGE(J385:R385,3)+LARGE(J385:R385,4)+LARGE(J385:R385,5)))</f>
        <v>0</v>
      </c>
      <c r="V385" s="19" t="n">
        <f aca="false">U385+G385+I385</f>
        <v>55.72035263218</v>
      </c>
      <c r="W385" s="19" t="n">
        <f aca="false" t="array" ref="W385:W385">COUNT(J385:S385)</f>
        <v>0</v>
      </c>
      <c r="X385" s="19"/>
      <c r="Y385" s="19"/>
      <c r="Z385" s="4"/>
      <c r="AA385" s="19"/>
      <c r="AB385" s="19"/>
      <c r="AC385" s="4"/>
      <c r="AD385" s="4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customFormat="false" ht="16.5" hidden="false" customHeight="true" outlineLevel="0" collapsed="false">
      <c r="A386" s="19" t="n">
        <v>429</v>
      </c>
      <c r="B386" s="19" t="n">
        <f aca="false" t="array" ref="B386:B386">RANK(V386,$V$2:$V$607)</f>
        <v>385</v>
      </c>
      <c r="C386" s="20" t="s">
        <v>547</v>
      </c>
      <c r="D386" s="20" t="s">
        <v>617</v>
      </c>
      <c r="E386" s="20"/>
      <c r="F386" s="19" t="n">
        <v>166.14954954955</v>
      </c>
      <c r="G386" s="19" t="n">
        <v>55.3831831831832</v>
      </c>
      <c r="H386" s="19" t="n">
        <v>0</v>
      </c>
      <c r="I386" s="19" t="n">
        <v>0</v>
      </c>
      <c r="J386" s="21"/>
      <c r="K386" s="19"/>
      <c r="L386" s="19"/>
      <c r="M386" s="19"/>
      <c r="N386" s="19"/>
      <c r="O386" s="19"/>
      <c r="P386" s="19"/>
      <c r="Q386" s="19"/>
      <c r="R386" s="19"/>
      <c r="S386" s="22"/>
      <c r="T386" s="21" t="n">
        <f aca="false" t="array" ref="T386:T386">SUM(J386:S386)</f>
        <v>0</v>
      </c>
      <c r="U386" s="19" t="n">
        <f aca="false" t="array" ref="U386:U386">IF(S386="",0,S386)+IF((COUNT(J386:R386)&lt;6),SUM(J386:R386),(MAX(J386:R386)+LARGE(J386:R386,2)+LARGE(J386:R386,3)+LARGE(J386:R386,4)+LARGE(J386:R386,5)))</f>
        <v>0</v>
      </c>
      <c r="V386" s="19" t="n">
        <f aca="false">U386+G386+I386</f>
        <v>55.3831831831832</v>
      </c>
      <c r="W386" s="19" t="n">
        <f aca="false" t="array" ref="W386:W386">COUNT(J386:S386)</f>
        <v>0</v>
      </c>
      <c r="X386" s="19"/>
      <c r="Y386" s="19"/>
      <c r="Z386" s="4"/>
      <c r="AA386" s="19"/>
      <c r="AB386" s="19"/>
      <c r="AC386" s="4"/>
      <c r="AD386" s="4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customFormat="false" ht="16.5" hidden="false" customHeight="true" outlineLevel="0" collapsed="false">
      <c r="A387" s="19" t="n">
        <v>327</v>
      </c>
      <c r="B387" s="19" t="n">
        <f aca="false" t="array" ref="B387:B387">RANK(V387,$V$2:$V$607)</f>
        <v>386</v>
      </c>
      <c r="C387" s="20" t="s">
        <v>660</v>
      </c>
      <c r="D387" s="20" t="s">
        <v>661</v>
      </c>
      <c r="E387" s="20"/>
      <c r="F387" s="19" t="n">
        <v>166.007965686275</v>
      </c>
      <c r="G387" s="19" t="n">
        <v>55.3359885620915</v>
      </c>
      <c r="H387" s="19" t="n">
        <v>0</v>
      </c>
      <c r="I387" s="19" t="n">
        <v>0</v>
      </c>
      <c r="J387" s="21"/>
      <c r="K387" s="19"/>
      <c r="L387" s="19"/>
      <c r="M387" s="19"/>
      <c r="N387" s="19"/>
      <c r="O387" s="19"/>
      <c r="P387" s="19"/>
      <c r="Q387" s="19"/>
      <c r="R387" s="19"/>
      <c r="S387" s="22"/>
      <c r="T387" s="21" t="n">
        <f aca="false" t="array" ref="T387:T387">SUM(J387:S387)</f>
        <v>0</v>
      </c>
      <c r="U387" s="19" t="n">
        <f aca="false" t="array" ref="U387:U387">IF(S387="",0,S387)+IF((COUNT(J387:R387)&lt;6),SUM(J387:R387),(MAX(J387:R387)+LARGE(J387:R387,2)+LARGE(J387:R387,3)+LARGE(J387:R387,4)+LARGE(J387:R387,5)))</f>
        <v>0</v>
      </c>
      <c r="V387" s="19" t="n">
        <f aca="false">U387+G387+I387</f>
        <v>55.3359885620915</v>
      </c>
      <c r="W387" s="19" t="n">
        <f aca="false" t="array" ref="W387:W387">COUNT(J387:S387)</f>
        <v>0</v>
      </c>
      <c r="X387" s="19"/>
      <c r="Y387" s="19"/>
      <c r="Z387" s="4"/>
      <c r="AA387" s="19"/>
      <c r="AB387" s="19"/>
      <c r="AC387" s="4"/>
      <c r="AD387" s="4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customFormat="false" ht="16.5" hidden="false" customHeight="true" outlineLevel="0" collapsed="false">
      <c r="A388" s="19" t="n">
        <v>310</v>
      </c>
      <c r="B388" s="19" t="n">
        <f aca="false" t="array" ref="B388:B388">RANK(V388,$V$2:$V$607)</f>
        <v>387</v>
      </c>
      <c r="C388" s="20" t="s">
        <v>662</v>
      </c>
      <c r="D388" s="20" t="s">
        <v>505</v>
      </c>
      <c r="E388" s="20"/>
      <c r="F388" s="19" t="n">
        <v>164.094555376054</v>
      </c>
      <c r="G388" s="19" t="n">
        <v>54.6981851253515</v>
      </c>
      <c r="H388" s="19" t="n">
        <v>0</v>
      </c>
      <c r="I388" s="19" t="n">
        <v>0</v>
      </c>
      <c r="J388" s="21"/>
      <c r="K388" s="19"/>
      <c r="L388" s="19"/>
      <c r="M388" s="19"/>
      <c r="N388" s="19"/>
      <c r="O388" s="19"/>
      <c r="P388" s="19"/>
      <c r="Q388" s="19"/>
      <c r="R388" s="19"/>
      <c r="S388" s="22"/>
      <c r="T388" s="21" t="n">
        <f aca="false" t="array" ref="T388:T388">SUM(J388:S388)</f>
        <v>0</v>
      </c>
      <c r="U388" s="19" t="n">
        <f aca="false" t="array" ref="U388:U388">IF(S388="",0,S388)+IF((COUNT(J388:R388)&lt;6),SUM(J388:R388),(MAX(J388:R388)+LARGE(J388:R388,2)+LARGE(J388:R388,3)+LARGE(J388:R388,4)+LARGE(J388:R388,5)))</f>
        <v>0</v>
      </c>
      <c r="V388" s="19" t="n">
        <f aca="false">U388+G388+I388</f>
        <v>54.6981851253515</v>
      </c>
      <c r="W388" s="19" t="n">
        <f aca="false" t="array" ref="W388:W388">COUNT(J388:S388)</f>
        <v>0</v>
      </c>
      <c r="X388" s="19"/>
      <c r="Y388" s="19"/>
      <c r="Z388" s="4"/>
      <c r="AA388" s="4"/>
      <c r="AB388" s="0"/>
      <c r="AC388" s="4"/>
      <c r="AD388" s="4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customFormat="false" ht="16.5" hidden="false" customHeight="true" outlineLevel="0" collapsed="false">
      <c r="A389" s="19" t="n">
        <v>246</v>
      </c>
      <c r="B389" s="19" t="n">
        <f aca="false" t="array" ref="B389:B389">RANK(V389,$V$2:$V$607)</f>
        <v>388</v>
      </c>
      <c r="C389" s="20" t="s">
        <v>663</v>
      </c>
      <c r="D389" s="20" t="s">
        <v>39</v>
      </c>
      <c r="E389" s="20"/>
      <c r="F389" s="19" t="n">
        <v>162.800210622711</v>
      </c>
      <c r="G389" s="19" t="n">
        <v>54.266736874237</v>
      </c>
      <c r="H389" s="19" t="n">
        <v>0</v>
      </c>
      <c r="I389" s="19" t="n">
        <v>0</v>
      </c>
      <c r="J389" s="21"/>
      <c r="K389" s="19"/>
      <c r="L389" s="19"/>
      <c r="M389" s="19"/>
      <c r="N389" s="19"/>
      <c r="O389" s="19"/>
      <c r="P389" s="19"/>
      <c r="Q389" s="19"/>
      <c r="R389" s="19"/>
      <c r="S389" s="22"/>
      <c r="T389" s="21" t="n">
        <f aca="false" t="array" ref="T389:T389">SUM(J389:S389)</f>
        <v>0</v>
      </c>
      <c r="U389" s="19" t="n">
        <f aca="false" t="array" ref="U389:U389">IF(S389="",0,S389)+IF((COUNT(J389:R389)&lt;6),SUM(J389:R389),(MAX(J389:R389)+LARGE(J389:R389,2)+LARGE(J389:R389,3)+LARGE(J389:R389,4)+LARGE(J389:R389,5)))</f>
        <v>0</v>
      </c>
      <c r="V389" s="19" t="n">
        <f aca="false">U389+G389+I389</f>
        <v>54.266736874237</v>
      </c>
      <c r="W389" s="19" t="n">
        <f aca="false" t="array" ref="W389:W389">COUNT(J389:S389)</f>
        <v>0</v>
      </c>
      <c r="X389" s="19"/>
      <c r="Y389" s="19"/>
      <c r="Z389" s="4"/>
      <c r="AA389" s="19"/>
      <c r="AB389" s="19"/>
      <c r="AC389" s="4"/>
      <c r="AD389" s="4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customFormat="false" ht="16.5" hidden="false" customHeight="true" outlineLevel="0" collapsed="false">
      <c r="A390" s="19" t="n">
        <v>44</v>
      </c>
      <c r="B390" s="19" t="n">
        <f aca="false" t="array" ref="B390:B390">RANK(V390,$V$2:$V$607)</f>
        <v>389</v>
      </c>
      <c r="C390" s="20" t="s">
        <v>664</v>
      </c>
      <c r="D390" s="20" t="s">
        <v>175</v>
      </c>
      <c r="E390" s="20"/>
      <c r="F390" s="19" t="n">
        <v>161.643207041715</v>
      </c>
      <c r="G390" s="19" t="n">
        <v>53.881069013905</v>
      </c>
      <c r="H390" s="19" t="n">
        <v>0</v>
      </c>
      <c r="I390" s="19" t="n">
        <v>0</v>
      </c>
      <c r="J390" s="21"/>
      <c r="K390" s="19"/>
      <c r="L390" s="19"/>
      <c r="M390" s="19"/>
      <c r="N390" s="19"/>
      <c r="O390" s="19"/>
      <c r="P390" s="19"/>
      <c r="Q390" s="19"/>
      <c r="R390" s="19"/>
      <c r="S390" s="22"/>
      <c r="T390" s="21" t="n">
        <f aca="false" t="array" ref="T390:T390">SUM(J390:S390)</f>
        <v>0</v>
      </c>
      <c r="U390" s="19" t="n">
        <f aca="false" t="array" ref="U390:U390">IF(S390="",0,S390)+IF((COUNT(J390:R390)&lt;6),SUM(J390:R390),(MAX(J390:R390)+LARGE(J390:R390,2)+LARGE(J390:R390,3)+LARGE(J390:R390,4)+LARGE(J390:R390,5)))</f>
        <v>0</v>
      </c>
      <c r="V390" s="19" t="n">
        <f aca="false">U390+G390+I390</f>
        <v>53.881069013905</v>
      </c>
      <c r="W390" s="19" t="n">
        <f aca="false" t="array" ref="W390:W390">COUNT(J390:S390)</f>
        <v>0</v>
      </c>
      <c r="X390" s="19"/>
      <c r="Y390" s="19"/>
      <c r="Z390" s="4"/>
      <c r="AA390" s="19"/>
      <c r="AB390" s="19"/>
      <c r="AC390" s="4"/>
      <c r="AD390" s="4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customFormat="false" ht="16.5" hidden="false" customHeight="true" outlineLevel="0" collapsed="false">
      <c r="A391" s="19" t="n">
        <v>43</v>
      </c>
      <c r="B391" s="19" t="n">
        <f aca="false" t="array" ref="B391:B391">RANK(V391,$V$2:$V$607)</f>
        <v>390</v>
      </c>
      <c r="C391" s="20" t="s">
        <v>359</v>
      </c>
      <c r="D391" s="20" t="s">
        <v>549</v>
      </c>
      <c r="E391" s="20" t="s">
        <v>262</v>
      </c>
      <c r="F391" s="19" t="n">
        <v>0</v>
      </c>
      <c r="G391" s="19" t="n">
        <v>0</v>
      </c>
      <c r="H391" s="19" t="n">
        <v>80.4530664712241</v>
      </c>
      <c r="I391" s="19" t="n">
        <v>53.6353776474827</v>
      </c>
      <c r="J391" s="21" t="n">
        <v>0.233766233766234</v>
      </c>
      <c r="K391" s="19"/>
      <c r="L391" s="19"/>
      <c r="M391" s="19"/>
      <c r="N391" s="19"/>
      <c r="O391" s="19"/>
      <c r="P391" s="19"/>
      <c r="Q391" s="19"/>
      <c r="R391" s="19"/>
      <c r="S391" s="22"/>
      <c r="T391" s="21" t="n">
        <f aca="false" t="array" ref="T391:T391">SUM(J391:S391)</f>
        <v>0.233766233766234</v>
      </c>
      <c r="U391" s="19" t="n">
        <f aca="false" t="array" ref="U391:U391">IF(S391="",0,S391)+IF((COUNT(J391:R391)&lt;6),SUM(J391:R391),(MAX(J391:R391)+LARGE(J391:R391,2)+LARGE(J391:R391,3)+LARGE(J391:R391,4)+LARGE(J391:R391,5)))</f>
        <v>0.233766233766234</v>
      </c>
      <c r="V391" s="19" t="n">
        <f aca="false">U391+G391+I391</f>
        <v>53.869143881249</v>
      </c>
      <c r="W391" s="19" t="n">
        <f aca="false" t="array" ref="W391:W391">COUNT(J391:S391)</f>
        <v>1</v>
      </c>
      <c r="X391" s="19"/>
      <c r="Y391" s="19"/>
      <c r="Z391" s="4"/>
      <c r="AA391" s="19"/>
      <c r="AB391" s="19"/>
      <c r="AC391" s="4"/>
      <c r="AD391" s="4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customFormat="false" ht="16.5" hidden="false" customHeight="true" outlineLevel="0" collapsed="false">
      <c r="A392" s="19" t="n">
        <v>122</v>
      </c>
      <c r="B392" s="19" t="n">
        <f aca="false" t="array" ref="B392:B392">RANK(V392,$V$2:$V$607)</f>
        <v>391</v>
      </c>
      <c r="C392" s="20" t="s">
        <v>665</v>
      </c>
      <c r="D392" s="20" t="s">
        <v>24</v>
      </c>
      <c r="E392" s="20"/>
      <c r="F392" s="19" t="n">
        <v>0</v>
      </c>
      <c r="G392" s="19" t="n">
        <v>0</v>
      </c>
      <c r="H392" s="19" t="n">
        <v>80.3976697061804</v>
      </c>
      <c r="I392" s="19" t="n">
        <v>53.5984464707869</v>
      </c>
      <c r="J392" s="21"/>
      <c r="K392" s="19"/>
      <c r="L392" s="19"/>
      <c r="M392" s="19"/>
      <c r="N392" s="19"/>
      <c r="O392" s="19"/>
      <c r="P392" s="19"/>
      <c r="Q392" s="19"/>
      <c r="R392" s="19"/>
      <c r="S392" s="22"/>
      <c r="T392" s="21" t="n">
        <f aca="false" t="array" ref="T392:T392">SUM(J392:S392)</f>
        <v>0</v>
      </c>
      <c r="U392" s="19" t="n">
        <f aca="false" t="array" ref="U392:U392">IF(S392="",0,S392)+IF((COUNT(J392:R392)&lt;6),SUM(J392:R392),(MAX(J392:R392)+LARGE(J392:R392,2)+LARGE(J392:R392,3)+LARGE(J392:R392,4)+LARGE(J392:R392,5)))</f>
        <v>0</v>
      </c>
      <c r="V392" s="19" t="n">
        <f aca="false">U392+G392+I392</f>
        <v>53.5984464707869</v>
      </c>
      <c r="W392" s="19" t="n">
        <f aca="false" t="array" ref="W392:W392">COUNT(J392:S392)</f>
        <v>0</v>
      </c>
      <c r="X392" s="19"/>
      <c r="Y392" s="19"/>
      <c r="Z392" s="4"/>
      <c r="AA392" s="19"/>
      <c r="AB392" s="19"/>
      <c r="AC392" s="4"/>
      <c r="AD392" s="4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customFormat="false" ht="16.5" hidden="false" customHeight="true" outlineLevel="0" collapsed="false">
      <c r="A393" s="19" t="n">
        <v>218</v>
      </c>
      <c r="B393" s="19" t="n">
        <f aca="false" t="array" ref="B393:B393">RANK(V393,$V$2:$V$607)</f>
        <v>392</v>
      </c>
      <c r="C393" s="20" t="s">
        <v>666</v>
      </c>
      <c r="D393" s="20" t="s">
        <v>667</v>
      </c>
      <c r="E393" s="20"/>
      <c r="F393" s="19" t="n">
        <v>0</v>
      </c>
      <c r="G393" s="19" t="n">
        <v>0</v>
      </c>
      <c r="H393" s="19" t="n">
        <v>80.3069946247534</v>
      </c>
      <c r="I393" s="19" t="n">
        <v>53.5379964165022</v>
      </c>
      <c r="J393" s="21"/>
      <c r="K393" s="19"/>
      <c r="L393" s="19"/>
      <c r="M393" s="19"/>
      <c r="N393" s="19"/>
      <c r="O393" s="19"/>
      <c r="P393" s="19"/>
      <c r="Q393" s="19"/>
      <c r="R393" s="19"/>
      <c r="S393" s="22"/>
      <c r="T393" s="21" t="n">
        <f aca="false" t="array" ref="T393:T393">SUM(J393:S393)</f>
        <v>0</v>
      </c>
      <c r="U393" s="19" t="n">
        <f aca="false" t="array" ref="U393:U393">IF(S393="",0,S393)+IF((COUNT(J393:R393)&lt;6),SUM(J393:R393),(MAX(J393:R393)+LARGE(J393:R393,2)+LARGE(J393:R393,3)+LARGE(J393:R393,4)+LARGE(J393:R393,5)))</f>
        <v>0</v>
      </c>
      <c r="V393" s="19" t="n">
        <f aca="false">U393+G393+I393</f>
        <v>53.5379964165022</v>
      </c>
      <c r="W393" s="19" t="n">
        <f aca="false" t="array" ref="W393:W393">COUNT(J393:S393)</f>
        <v>0</v>
      </c>
      <c r="X393" s="19"/>
      <c r="Y393" s="19"/>
      <c r="Z393" s="19"/>
      <c r="AA393" s="19"/>
      <c r="AB393" s="19"/>
      <c r="AC393" s="19"/>
      <c r="AD393" s="19"/>
      <c r="AE393" s="29"/>
      <c r="AF393" s="29"/>
      <c r="AG393" s="29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customFormat="false" ht="16.5" hidden="false" customHeight="true" outlineLevel="0" collapsed="false">
      <c r="A394" s="19" t="n">
        <v>241</v>
      </c>
      <c r="B394" s="19" t="n">
        <f aca="false" t="array" ref="B394:B394">RANK(V394,$V$2:$V$607)</f>
        <v>393</v>
      </c>
      <c r="C394" s="20" t="s">
        <v>668</v>
      </c>
      <c r="D394" s="20" t="s">
        <v>669</v>
      </c>
      <c r="E394" s="20"/>
      <c r="F394" s="19" t="n">
        <v>159.631929368598</v>
      </c>
      <c r="G394" s="19" t="n">
        <v>53.210643122866</v>
      </c>
      <c r="H394" s="19" t="n">
        <v>0</v>
      </c>
      <c r="I394" s="19" t="n">
        <v>0</v>
      </c>
      <c r="J394" s="21"/>
      <c r="K394" s="19"/>
      <c r="L394" s="19"/>
      <c r="M394" s="19"/>
      <c r="N394" s="19"/>
      <c r="O394" s="19"/>
      <c r="P394" s="19"/>
      <c r="Q394" s="19"/>
      <c r="R394" s="19"/>
      <c r="S394" s="22"/>
      <c r="T394" s="21" t="n">
        <f aca="false" t="array" ref="T394:T394">SUM(J394:S394)</f>
        <v>0</v>
      </c>
      <c r="U394" s="19" t="n">
        <f aca="false" t="array" ref="U394:U394">IF(S394="",0,S394)+IF((COUNT(J394:R394)&lt;6),SUM(J394:R394),(MAX(J394:R394)+LARGE(J394:R394,2)+LARGE(J394:R394,3)+LARGE(J394:R394,4)+LARGE(J394:R394,5)))</f>
        <v>0</v>
      </c>
      <c r="V394" s="19" t="n">
        <f aca="false">U394+G394+I394</f>
        <v>53.210643122866</v>
      </c>
      <c r="W394" s="19" t="n">
        <f aca="false" t="array" ref="W394:W394">COUNT(J394:S394)</f>
        <v>0</v>
      </c>
      <c r="X394" s="19"/>
      <c r="Y394" s="19"/>
      <c r="Z394" s="4"/>
      <c r="AA394" s="19"/>
      <c r="AB394" s="19"/>
      <c r="AC394" s="4"/>
      <c r="AD394" s="4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customFormat="false" ht="16.5" hidden="false" customHeight="true" outlineLevel="0" collapsed="false">
      <c r="A395" s="19" t="n">
        <v>182</v>
      </c>
      <c r="B395" s="19" t="n">
        <f aca="false" t="array" ref="B395:B395">RANK(V395,$V$2:$V$607)</f>
        <v>394</v>
      </c>
      <c r="C395" s="20" t="s">
        <v>228</v>
      </c>
      <c r="D395" s="20" t="s">
        <v>619</v>
      </c>
      <c r="E395" s="20"/>
      <c r="F395" s="19" t="n">
        <v>158.677811478922</v>
      </c>
      <c r="G395" s="19" t="n">
        <v>52.8926038263074</v>
      </c>
      <c r="H395" s="19" t="n">
        <v>0</v>
      </c>
      <c r="I395" s="19" t="n">
        <v>0</v>
      </c>
      <c r="J395" s="21"/>
      <c r="K395" s="19"/>
      <c r="L395" s="19"/>
      <c r="M395" s="19"/>
      <c r="N395" s="19"/>
      <c r="O395" s="19"/>
      <c r="P395" s="19"/>
      <c r="Q395" s="19"/>
      <c r="R395" s="19"/>
      <c r="S395" s="22"/>
      <c r="T395" s="21" t="n">
        <f aca="false" t="array" ref="T395:T395">SUM(J395:S395)</f>
        <v>0</v>
      </c>
      <c r="U395" s="19" t="n">
        <f aca="false" t="array" ref="U395:U395">IF(S395="",0,S395)+IF((COUNT(J395:R395)&lt;6),SUM(J395:R395),(MAX(J395:R395)+LARGE(J395:R395,2)+LARGE(J395:R395,3)+LARGE(J395:R395,4)+LARGE(J395:R395,5)))</f>
        <v>0</v>
      </c>
      <c r="V395" s="19" t="n">
        <f aca="false">U395+G395+I395</f>
        <v>52.8926038263074</v>
      </c>
      <c r="W395" s="19" t="n">
        <f aca="false" t="array" ref="W395:W395">COUNT(J395:S395)</f>
        <v>0</v>
      </c>
      <c r="X395" s="19"/>
      <c r="Y395" s="19"/>
      <c r="Z395" s="4"/>
      <c r="AA395" s="19"/>
      <c r="AB395" s="19"/>
      <c r="AC395" s="4"/>
      <c r="AD395" s="4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customFormat="false" ht="16.5" hidden="false" customHeight="true" outlineLevel="0" collapsed="false">
      <c r="A396" s="19" t="n">
        <v>186</v>
      </c>
      <c r="B396" s="19" t="n">
        <f aca="false" t="array" ref="B396:B396">RANK(V396,$V$2:$V$607)</f>
        <v>395</v>
      </c>
      <c r="C396" s="20" t="s">
        <v>670</v>
      </c>
      <c r="D396" s="20" t="s">
        <v>671</v>
      </c>
      <c r="E396" s="20"/>
      <c r="F396" s="19" t="n">
        <v>158.621777720824</v>
      </c>
      <c r="G396" s="19" t="n">
        <v>52.8739259069413</v>
      </c>
      <c r="H396" s="19" t="n">
        <v>0</v>
      </c>
      <c r="I396" s="19" t="n">
        <v>0</v>
      </c>
      <c r="J396" s="21"/>
      <c r="K396" s="19"/>
      <c r="L396" s="19"/>
      <c r="M396" s="19"/>
      <c r="N396" s="19"/>
      <c r="O396" s="19"/>
      <c r="P396" s="19"/>
      <c r="Q396" s="19"/>
      <c r="R396" s="19"/>
      <c r="S396" s="22"/>
      <c r="T396" s="21" t="n">
        <f aca="false" t="array" ref="T396:T396">SUM(J396:S396)</f>
        <v>0</v>
      </c>
      <c r="U396" s="19" t="n">
        <f aca="false" t="array" ref="U396:U396">IF(S396="",0,S396)+IF((COUNT(J396:R396)&lt;6),SUM(J396:R396),(MAX(J396:R396)+LARGE(J396:R396,2)+LARGE(J396:R396,3)+LARGE(J396:R396,4)+LARGE(J396:R396,5)))</f>
        <v>0</v>
      </c>
      <c r="V396" s="19" t="n">
        <f aca="false">U396+G396+I396</f>
        <v>52.8739259069413</v>
      </c>
      <c r="W396" s="19" t="n">
        <f aca="false" t="array" ref="W396:W396">COUNT(J396:S396)</f>
        <v>0</v>
      </c>
      <c r="X396" s="19"/>
      <c r="Y396" s="19"/>
      <c r="Z396" s="4"/>
      <c r="AA396" s="4"/>
      <c r="AB396" s="0"/>
      <c r="AC396" s="4"/>
      <c r="AD396" s="4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customFormat="false" ht="16.5" hidden="false" customHeight="true" outlineLevel="0" collapsed="false">
      <c r="A397" s="19" t="n">
        <v>330</v>
      </c>
      <c r="B397" s="19" t="n">
        <f aca="false" t="array" ref="B397:B397">RANK(V397,$V$2:$V$607)</f>
        <v>396</v>
      </c>
      <c r="C397" s="20" t="s">
        <v>672</v>
      </c>
      <c r="D397" s="20" t="s">
        <v>67</v>
      </c>
      <c r="E397" s="20"/>
      <c r="F397" s="19" t="n">
        <v>158.098559046062</v>
      </c>
      <c r="G397" s="19" t="n">
        <v>52.6995196820206</v>
      </c>
      <c r="H397" s="19" t="n">
        <v>0</v>
      </c>
      <c r="I397" s="19" t="n">
        <v>0</v>
      </c>
      <c r="J397" s="21"/>
      <c r="K397" s="19"/>
      <c r="L397" s="19"/>
      <c r="M397" s="19"/>
      <c r="N397" s="19"/>
      <c r="O397" s="19"/>
      <c r="P397" s="19"/>
      <c r="Q397" s="19"/>
      <c r="R397" s="19"/>
      <c r="S397" s="22"/>
      <c r="T397" s="21" t="n">
        <f aca="false" t="array" ref="T397:T397">SUM(J397:S397)</f>
        <v>0</v>
      </c>
      <c r="U397" s="19" t="n">
        <f aca="false" t="array" ref="U397:U397">IF(S397="",0,S397)+IF((COUNT(J397:R397)&lt;6),SUM(J397:R397),(MAX(J397:R397)+LARGE(J397:R397,2)+LARGE(J397:R397,3)+LARGE(J397:R397,4)+LARGE(J397:R397,5)))</f>
        <v>0</v>
      </c>
      <c r="V397" s="19" t="n">
        <f aca="false">U397+G397+I397</f>
        <v>52.6995196820206</v>
      </c>
      <c r="W397" s="19" t="n">
        <f aca="false" t="array" ref="W397:W397">COUNT(J397:S397)</f>
        <v>0</v>
      </c>
      <c r="X397" s="19"/>
      <c r="Y397" s="19"/>
      <c r="Z397" s="4"/>
      <c r="AA397" s="4"/>
      <c r="AB397" s="0"/>
      <c r="AC397" s="4"/>
      <c r="AD397" s="4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customFormat="false" ht="16.5" hidden="false" customHeight="true" outlineLevel="0" collapsed="false">
      <c r="A398" s="19" t="n">
        <v>30</v>
      </c>
      <c r="B398" s="19" t="n">
        <f aca="false" t="array" ref="B398:B398">RANK(V398,$V$2:$V$607)</f>
        <v>397</v>
      </c>
      <c r="C398" s="20" t="s">
        <v>363</v>
      </c>
      <c r="D398" s="20" t="s">
        <v>673</v>
      </c>
      <c r="E398" s="20"/>
      <c r="F398" s="19" t="n">
        <v>0</v>
      </c>
      <c r="G398" s="19" t="n">
        <v>0</v>
      </c>
      <c r="H398" s="19" t="n">
        <v>78.7688013136289</v>
      </c>
      <c r="I398" s="19" t="n">
        <v>52.5125342090859</v>
      </c>
      <c r="J398" s="21"/>
      <c r="K398" s="19"/>
      <c r="L398" s="19"/>
      <c r="M398" s="19"/>
      <c r="N398" s="19"/>
      <c r="O398" s="19"/>
      <c r="P398" s="19"/>
      <c r="Q398" s="19"/>
      <c r="R398" s="19"/>
      <c r="S398" s="22"/>
      <c r="T398" s="21" t="n">
        <f aca="false" t="array" ref="T398:T398">SUM(J398:S398)</f>
        <v>0</v>
      </c>
      <c r="U398" s="19" t="n">
        <f aca="false" t="array" ref="U398:U398">IF(S398="",0,S398)+IF((COUNT(J398:R398)&lt;6),SUM(J398:R398),(MAX(J398:R398)+LARGE(J398:R398,2)+LARGE(J398:R398,3)+LARGE(J398:R398,4)+LARGE(J398:R398,5)))</f>
        <v>0</v>
      </c>
      <c r="V398" s="19" t="n">
        <f aca="false">U398+G398+I398</f>
        <v>52.5125342090859</v>
      </c>
      <c r="W398" s="19" t="n">
        <f aca="false" t="array" ref="W398:W398">COUNT(J398:S398)</f>
        <v>0</v>
      </c>
      <c r="X398" s="19"/>
      <c r="Y398" s="19"/>
      <c r="Z398" s="4"/>
      <c r="AA398" s="19"/>
      <c r="AB398" s="19"/>
      <c r="AC398" s="4"/>
      <c r="AD398" s="4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customFormat="false" ht="16.5" hidden="false" customHeight="true" outlineLevel="0" collapsed="false">
      <c r="A399" s="19" t="n">
        <v>541</v>
      </c>
      <c r="B399" s="19" t="n">
        <f aca="false" t="array" ref="B399:B399">RANK(V399,$V$2:$V$607)</f>
        <v>398</v>
      </c>
      <c r="C399" s="20" t="s">
        <v>674</v>
      </c>
      <c r="D399" s="20" t="s">
        <v>39</v>
      </c>
      <c r="E399" s="20"/>
      <c r="F399" s="19" t="n">
        <v>156.265986749051</v>
      </c>
      <c r="G399" s="19" t="n">
        <v>52.0886622496836</v>
      </c>
      <c r="H399" s="19" t="n">
        <v>0</v>
      </c>
      <c r="I399" s="19" t="n">
        <v>0</v>
      </c>
      <c r="J399" s="21"/>
      <c r="K399" s="19"/>
      <c r="L399" s="19"/>
      <c r="M399" s="19"/>
      <c r="N399" s="19"/>
      <c r="O399" s="19"/>
      <c r="P399" s="19"/>
      <c r="Q399" s="19"/>
      <c r="R399" s="19"/>
      <c r="S399" s="22"/>
      <c r="T399" s="21" t="n">
        <f aca="false" t="array" ref="T399:T399">SUM(J399:S399)</f>
        <v>0</v>
      </c>
      <c r="U399" s="19" t="n">
        <f aca="false" t="array" ref="U399:U399">IF(S399="",0,S399)+IF((COUNT(J399:R399)&lt;6),SUM(J399:R399),(MAX(J399:R399)+LARGE(J399:R399,2)+LARGE(J399:R399,3)+LARGE(J399:R399,4)+LARGE(J399:R399,5)))</f>
        <v>0</v>
      </c>
      <c r="V399" s="19" t="n">
        <f aca="false">U399+G399+I399</f>
        <v>52.0886622496836</v>
      </c>
      <c r="W399" s="19" t="n">
        <f aca="false" t="array" ref="W399:W399">COUNT(J399:S399)</f>
        <v>0</v>
      </c>
      <c r="X399" s="19"/>
      <c r="Y399" s="19"/>
      <c r="Z399" s="4"/>
      <c r="AA399" s="19"/>
      <c r="AB399" s="19"/>
      <c r="AC399" s="4"/>
      <c r="AD399" s="4"/>
      <c r="AE399" s="27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customFormat="false" ht="16.5" hidden="false" customHeight="true" outlineLevel="0" collapsed="false">
      <c r="A400" s="19" t="n">
        <v>259</v>
      </c>
      <c r="B400" s="19" t="n">
        <f aca="false" t="array" ref="B400:B400">RANK(V400,$V$2:$V$607)</f>
        <v>399</v>
      </c>
      <c r="C400" s="20" t="s">
        <v>675</v>
      </c>
      <c r="D400" s="20" t="s">
        <v>676</v>
      </c>
      <c r="E400" s="20"/>
      <c r="F400" s="19" t="n">
        <v>154.992081089642</v>
      </c>
      <c r="G400" s="19" t="n">
        <v>51.6640270298807</v>
      </c>
      <c r="H400" s="19" t="n">
        <v>0</v>
      </c>
      <c r="I400" s="19" t="n">
        <v>0</v>
      </c>
      <c r="J400" s="21"/>
      <c r="K400" s="19"/>
      <c r="L400" s="19"/>
      <c r="M400" s="19"/>
      <c r="N400" s="19"/>
      <c r="O400" s="19"/>
      <c r="P400" s="19"/>
      <c r="Q400" s="19"/>
      <c r="R400" s="19"/>
      <c r="S400" s="22"/>
      <c r="T400" s="21" t="n">
        <f aca="false" t="array" ref="T400:T400">SUM(J400:S400)</f>
        <v>0</v>
      </c>
      <c r="U400" s="19" t="n">
        <f aca="false" t="array" ref="U400:U400">IF(S400="",0,S400)+IF((COUNT(J400:R400)&lt;6),SUM(J400:R400),(MAX(J400:R400)+LARGE(J400:R400,2)+LARGE(J400:R400,3)+LARGE(J400:R400,4)+LARGE(J400:R400,5)))</f>
        <v>0</v>
      </c>
      <c r="V400" s="19" t="n">
        <f aca="false">U400+G400+I400</f>
        <v>51.6640270298807</v>
      </c>
      <c r="W400" s="19" t="n">
        <f aca="false" t="array" ref="W400:W400">COUNT(J400:S400)</f>
        <v>0</v>
      </c>
      <c r="X400" s="19"/>
      <c r="Y400" s="19"/>
      <c r="Z400" s="4"/>
      <c r="AA400" s="4"/>
      <c r="AB400" s="0"/>
      <c r="AC400" s="4"/>
      <c r="AD400" s="4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customFormat="false" ht="16.5" hidden="false" customHeight="true" outlineLevel="0" collapsed="false">
      <c r="A401" s="19" t="n">
        <v>263</v>
      </c>
      <c r="B401" s="19" t="n">
        <f aca="false" t="array" ref="B401:B401">RANK(V401,$V$2:$V$607)</f>
        <v>400</v>
      </c>
      <c r="C401" s="20" t="s">
        <v>498</v>
      </c>
      <c r="D401" s="20" t="s">
        <v>677</v>
      </c>
      <c r="E401" s="20"/>
      <c r="F401" s="19" t="n">
        <v>153.325986316783</v>
      </c>
      <c r="G401" s="19" t="n">
        <v>51.1086621055943</v>
      </c>
      <c r="H401" s="19" t="n">
        <v>0</v>
      </c>
      <c r="I401" s="19" t="n">
        <v>0</v>
      </c>
      <c r="J401" s="21"/>
      <c r="K401" s="19"/>
      <c r="L401" s="19"/>
      <c r="M401" s="19"/>
      <c r="N401" s="19" t="n">
        <v>0</v>
      </c>
      <c r="O401" s="19"/>
      <c r="P401" s="19"/>
      <c r="Q401" s="19"/>
      <c r="R401" s="19"/>
      <c r="S401" s="22"/>
      <c r="T401" s="21" t="n">
        <f aca="false" t="array" ref="T401:T401">SUM(J401:S401)</f>
        <v>0</v>
      </c>
      <c r="U401" s="19" t="n">
        <f aca="false" t="array" ref="U401:U401">IF(S401="",0,S401)+IF((COUNT(J401:R401)&lt;6),SUM(J401:R401),(MAX(J401:R401)+LARGE(J401:R401,2)+LARGE(J401:R401,3)+LARGE(J401:R401,4)+LARGE(J401:R401,5)))</f>
        <v>0</v>
      </c>
      <c r="V401" s="19" t="n">
        <f aca="false">U401+G401+I401</f>
        <v>51.1086621055943</v>
      </c>
      <c r="W401" s="19" t="n">
        <f aca="false" t="array" ref="W401:W401">COUNT(J401:S401)</f>
        <v>1</v>
      </c>
      <c r="X401" s="19"/>
      <c r="Y401" s="19"/>
      <c r="Z401" s="4"/>
      <c r="AA401" s="4"/>
      <c r="AB401" s="0"/>
      <c r="AC401" s="4"/>
      <c r="AD401" s="4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customFormat="false" ht="16.5" hidden="false" customHeight="true" outlineLevel="0" collapsed="false">
      <c r="A402" s="19" t="n">
        <v>243</v>
      </c>
      <c r="B402" s="19" t="n">
        <f aca="false" t="array" ref="B402:B402">RANK(V402,$V$2:$V$607)</f>
        <v>401</v>
      </c>
      <c r="C402" s="20" t="s">
        <v>678</v>
      </c>
      <c r="D402" s="20" t="s">
        <v>679</v>
      </c>
      <c r="E402" s="20"/>
      <c r="F402" s="19" t="n">
        <v>0</v>
      </c>
      <c r="G402" s="19" t="n">
        <v>0</v>
      </c>
      <c r="H402" s="19" t="n">
        <v>76.1730767635027</v>
      </c>
      <c r="I402" s="19" t="n">
        <v>50.7820511756685</v>
      </c>
      <c r="J402" s="21"/>
      <c r="K402" s="19"/>
      <c r="L402" s="19"/>
      <c r="M402" s="19"/>
      <c r="N402" s="19"/>
      <c r="O402" s="19"/>
      <c r="P402" s="19"/>
      <c r="Q402" s="19"/>
      <c r="R402" s="19"/>
      <c r="S402" s="22"/>
      <c r="T402" s="21" t="n">
        <f aca="false" t="array" ref="T402:T402">SUM(J402:S402)</f>
        <v>0</v>
      </c>
      <c r="U402" s="19" t="n">
        <f aca="false" t="array" ref="U402:U402">IF(S402="",0,S402)+IF((COUNT(J402:R402)&lt;6),SUM(J402:R402),(MAX(J402:R402)+LARGE(J402:R402,2)+LARGE(J402:R402,3)+LARGE(J402:R402,4)+LARGE(J402:R402,5)))</f>
        <v>0</v>
      </c>
      <c r="V402" s="19" t="n">
        <f aca="false">U402+G402+I402</f>
        <v>50.7820511756685</v>
      </c>
      <c r="W402" s="19" t="n">
        <f aca="false" t="array" ref="W402:W402">COUNT(J402:S402)</f>
        <v>0</v>
      </c>
      <c r="X402" s="19"/>
      <c r="Y402" s="19"/>
      <c r="Z402" s="4"/>
      <c r="AA402" s="19"/>
      <c r="AB402" s="19"/>
      <c r="AC402" s="4"/>
      <c r="AD402" s="4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16.5" hidden="false" customHeight="true" outlineLevel="0" collapsed="false">
      <c r="A403" s="19" t="n">
        <v>453</v>
      </c>
      <c r="B403" s="19" t="n">
        <f aca="false" t="array" ref="B403:B403">RANK(V403,$V$2:$V$607)</f>
        <v>402</v>
      </c>
      <c r="C403" s="20" t="s">
        <v>680</v>
      </c>
      <c r="D403" s="20" t="s">
        <v>681</v>
      </c>
      <c r="E403" s="20"/>
      <c r="F403" s="19" t="n">
        <v>0</v>
      </c>
      <c r="G403" s="19" t="n">
        <v>0</v>
      </c>
      <c r="H403" s="19" t="n">
        <v>75.2546296296296</v>
      </c>
      <c r="I403" s="19" t="n">
        <v>50.1697530864198</v>
      </c>
      <c r="J403" s="21"/>
      <c r="K403" s="19"/>
      <c r="L403" s="19"/>
      <c r="M403" s="19"/>
      <c r="N403" s="19"/>
      <c r="O403" s="19"/>
      <c r="P403" s="19"/>
      <c r="Q403" s="19"/>
      <c r="R403" s="19"/>
      <c r="S403" s="22"/>
      <c r="T403" s="21" t="n">
        <f aca="false" t="array" ref="T403:T403">SUM(J403:S403)</f>
        <v>0</v>
      </c>
      <c r="U403" s="19" t="n">
        <f aca="false" t="array" ref="U403:U403">IF(S403="",0,S403)+IF((COUNT(J403:R403)&lt;6),SUM(J403:R403),(MAX(J403:R403)+LARGE(J403:R403,2)+LARGE(J403:R403,3)+LARGE(J403:R403,4)+LARGE(J403:R403,5)))</f>
        <v>0</v>
      </c>
      <c r="V403" s="19" t="n">
        <f aca="false">U403+G403+I403</f>
        <v>50.1697530864198</v>
      </c>
      <c r="W403" s="19" t="n">
        <f aca="false" t="array" ref="W403:W403">COUNT(J403:S403)</f>
        <v>0</v>
      </c>
      <c r="X403" s="19"/>
      <c r="Y403" s="19"/>
      <c r="Z403" s="4"/>
      <c r="AA403" s="19"/>
      <c r="AB403" s="19"/>
      <c r="AC403" s="4"/>
      <c r="AD403" s="4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customFormat="false" ht="16.5" hidden="false" customHeight="true" outlineLevel="0" collapsed="false">
      <c r="A404" s="19" t="n">
        <v>514</v>
      </c>
      <c r="B404" s="19" t="n">
        <f aca="false" t="array" ref="B404:B404">RANK(V404,$V$2:$V$607)</f>
        <v>403</v>
      </c>
      <c r="C404" s="20" t="s">
        <v>682</v>
      </c>
      <c r="D404" s="20" t="s">
        <v>210</v>
      </c>
      <c r="E404" s="20"/>
      <c r="F404" s="19" t="n">
        <v>150.218109880647</v>
      </c>
      <c r="G404" s="19" t="n">
        <v>50.0727032935489</v>
      </c>
      <c r="H404" s="19" t="n">
        <v>0</v>
      </c>
      <c r="I404" s="19" t="n">
        <v>0</v>
      </c>
      <c r="J404" s="21"/>
      <c r="K404" s="19"/>
      <c r="L404" s="19"/>
      <c r="M404" s="19"/>
      <c r="N404" s="19"/>
      <c r="O404" s="19"/>
      <c r="P404" s="19"/>
      <c r="Q404" s="19"/>
      <c r="R404" s="19"/>
      <c r="S404" s="22"/>
      <c r="T404" s="21" t="n">
        <f aca="false" t="array" ref="T404:T404">SUM(J404:S404)</f>
        <v>0</v>
      </c>
      <c r="U404" s="19" t="n">
        <f aca="false" t="array" ref="U404:U404">IF(S404="",0,S404)+IF((COUNT(J404:R404)&lt;6),SUM(J404:R404),(MAX(J404:R404)+LARGE(J404:R404,2)+LARGE(J404:R404,3)+LARGE(J404:R404,4)+LARGE(J404:R404,5)))</f>
        <v>0</v>
      </c>
      <c r="V404" s="19" t="n">
        <f aca="false">U404+G404+I404</f>
        <v>50.0727032935489</v>
      </c>
      <c r="W404" s="19" t="n">
        <f aca="false" t="array" ref="W404:W404">COUNT(J404:S404)</f>
        <v>0</v>
      </c>
      <c r="X404" s="19"/>
      <c r="Y404" s="19"/>
      <c r="Z404" s="4"/>
      <c r="AA404" s="4"/>
      <c r="AB404" s="0"/>
      <c r="AC404" s="4"/>
      <c r="AD404" s="4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customFormat="false" ht="16.5" hidden="false" customHeight="true" outlineLevel="0" collapsed="false">
      <c r="A405" s="19" t="n">
        <v>353</v>
      </c>
      <c r="B405" s="19" t="n">
        <f aca="false" t="array" ref="B405:B405">RANK(V405,$V$2:$V$607)</f>
        <v>404</v>
      </c>
      <c r="C405" s="20" t="s">
        <v>683</v>
      </c>
      <c r="D405" s="20" t="s">
        <v>549</v>
      </c>
      <c r="E405" s="20"/>
      <c r="F405" s="19" t="n">
        <v>2.30143884892086</v>
      </c>
      <c r="G405" s="19" t="n">
        <v>0.767146282973621</v>
      </c>
      <c r="H405" s="19" t="n">
        <v>73.923132183908</v>
      </c>
      <c r="I405" s="19" t="n">
        <v>49.2820881226054</v>
      </c>
      <c r="J405" s="21"/>
      <c r="K405" s="19"/>
      <c r="L405" s="19"/>
      <c r="M405" s="19"/>
      <c r="N405" s="19"/>
      <c r="O405" s="19"/>
      <c r="P405" s="19"/>
      <c r="Q405" s="19"/>
      <c r="R405" s="19"/>
      <c r="S405" s="22"/>
      <c r="T405" s="21" t="n">
        <f aca="false" t="array" ref="T405:T405">SUM(J405:S405)</f>
        <v>0</v>
      </c>
      <c r="U405" s="19" t="n">
        <f aca="false" t="array" ref="U405:U405">IF(S405="",0,S405)+IF((COUNT(J405:R405)&lt;6),SUM(J405:R405),(MAX(J405:R405)+LARGE(J405:R405,2)+LARGE(J405:R405,3)+LARGE(J405:R405,4)+LARGE(J405:R405,5)))</f>
        <v>0</v>
      </c>
      <c r="V405" s="19" t="n">
        <f aca="false">U405+G405+I405</f>
        <v>50.049234405579</v>
      </c>
      <c r="W405" s="19" t="n">
        <f aca="false" t="array" ref="W405:W405">COUNT(J405:S405)</f>
        <v>0</v>
      </c>
      <c r="X405" s="19"/>
      <c r="Y405" s="19"/>
      <c r="Z405" s="4"/>
      <c r="AA405" s="19"/>
      <c r="AB405" s="19"/>
      <c r="AC405" s="4"/>
      <c r="AD405" s="4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customFormat="false" ht="16.5" hidden="false" customHeight="true" outlineLevel="0" collapsed="false">
      <c r="A406" s="19" t="n">
        <v>518</v>
      </c>
      <c r="B406" s="19" t="n">
        <f aca="false" t="array" ref="B406:B406">RANK(V406,$V$2:$V$607)</f>
        <v>405</v>
      </c>
      <c r="C406" s="20" t="s">
        <v>684</v>
      </c>
      <c r="D406" s="20" t="s">
        <v>685</v>
      </c>
      <c r="E406" s="20"/>
      <c r="F406" s="19" t="n">
        <v>0</v>
      </c>
      <c r="G406" s="19" t="n">
        <v>0</v>
      </c>
      <c r="H406" s="19" t="n">
        <v>74.2012269915496</v>
      </c>
      <c r="I406" s="19" t="n">
        <v>49.467484661033</v>
      </c>
      <c r="J406" s="21"/>
      <c r="K406" s="19"/>
      <c r="L406" s="19"/>
      <c r="M406" s="19"/>
      <c r="N406" s="19"/>
      <c r="O406" s="19"/>
      <c r="P406" s="19"/>
      <c r="Q406" s="19"/>
      <c r="R406" s="19"/>
      <c r="S406" s="22"/>
      <c r="T406" s="21" t="n">
        <f aca="false" t="array" ref="T406:T406">SUM(J406:S406)</f>
        <v>0</v>
      </c>
      <c r="U406" s="19" t="n">
        <f aca="false" t="array" ref="U406:U406">IF(S406="",0,S406)+IF((COUNT(J406:R406)&lt;6),SUM(J406:R406),(MAX(J406:R406)+LARGE(J406:R406,2)+LARGE(J406:R406,3)+LARGE(J406:R406,4)+LARGE(J406:R406,5)))</f>
        <v>0</v>
      </c>
      <c r="V406" s="19" t="n">
        <f aca="false">U406+G406+I406</f>
        <v>49.467484661033</v>
      </c>
      <c r="W406" s="19" t="n">
        <f aca="false" t="array" ref="W406:W406">COUNT(J406:S406)</f>
        <v>0</v>
      </c>
      <c r="X406" s="19"/>
      <c r="Y406" s="19"/>
      <c r="Z406" s="4"/>
      <c r="AA406" s="19"/>
      <c r="AB406" s="19"/>
      <c r="AC406" s="4"/>
      <c r="AD406" s="4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s="31" customFormat="true" ht="16.5" hidden="false" customHeight="true" outlineLevel="0" collapsed="false">
      <c r="A407" s="19" t="n">
        <v>86</v>
      </c>
      <c r="B407" s="19" t="n">
        <f aca="false" t="array" ref="B407:B407">RANK(V407,$V$2:$V$607)</f>
        <v>406</v>
      </c>
      <c r="C407" s="20" t="s">
        <v>686</v>
      </c>
      <c r="D407" s="20" t="s">
        <v>153</v>
      </c>
      <c r="E407" s="20"/>
      <c r="F407" s="19" t="n">
        <v>147.293498616846</v>
      </c>
      <c r="G407" s="19" t="n">
        <v>49.097832872282</v>
      </c>
      <c r="H407" s="19" t="n">
        <v>0</v>
      </c>
      <c r="I407" s="19" t="n">
        <v>0</v>
      </c>
      <c r="J407" s="21"/>
      <c r="K407" s="19"/>
      <c r="L407" s="19"/>
      <c r="M407" s="19"/>
      <c r="N407" s="19"/>
      <c r="O407" s="19"/>
      <c r="P407" s="19"/>
      <c r="Q407" s="19"/>
      <c r="R407" s="19"/>
      <c r="S407" s="22"/>
      <c r="T407" s="21" t="n">
        <f aca="false" t="array" ref="T407:T407">SUM(J407:S407)</f>
        <v>0</v>
      </c>
      <c r="U407" s="19" t="n">
        <f aca="false" t="array" ref="U407:U407">IF(S407="",0,S407)+IF((COUNT(J407:R407)&lt;6),SUM(J407:R407),(MAX(J407:R407)+LARGE(J407:R407,2)+LARGE(J407:R407,3)+LARGE(J407:R407,4)+LARGE(J407:R407,5)))</f>
        <v>0</v>
      </c>
      <c r="V407" s="19" t="n">
        <f aca="false">U407+G407+I407</f>
        <v>49.097832872282</v>
      </c>
      <c r="W407" s="19" t="n">
        <f aca="false" t="array" ref="W407:W407">COUNT(J407:S407)</f>
        <v>0</v>
      </c>
      <c r="X407" s="19"/>
      <c r="Y407" s="19"/>
      <c r="Z407" s="4"/>
      <c r="AA407" s="4"/>
      <c r="AC407" s="4"/>
      <c r="AD407" s="4"/>
    </row>
    <row r="408" s="25" customFormat="true" ht="16.5" hidden="false" customHeight="true" outlineLevel="0" collapsed="false">
      <c r="A408" s="19" t="n">
        <v>358</v>
      </c>
      <c r="B408" s="19" t="n">
        <f aca="false" t="array" ref="B408:B408">RANK(V408,$V$2:$V$607)</f>
        <v>407</v>
      </c>
      <c r="C408" s="20" t="s">
        <v>687</v>
      </c>
      <c r="D408" s="20" t="s">
        <v>146</v>
      </c>
      <c r="E408" s="20"/>
      <c r="F408" s="19" t="n">
        <v>146.259506259506</v>
      </c>
      <c r="G408" s="19" t="n">
        <v>48.7531687531688</v>
      </c>
      <c r="H408" s="19" t="n">
        <v>0</v>
      </c>
      <c r="I408" s="19" t="n">
        <v>0</v>
      </c>
      <c r="J408" s="21"/>
      <c r="K408" s="19"/>
      <c r="L408" s="19"/>
      <c r="M408" s="19"/>
      <c r="N408" s="19"/>
      <c r="O408" s="19"/>
      <c r="P408" s="19"/>
      <c r="Q408" s="19"/>
      <c r="R408" s="19"/>
      <c r="S408" s="22"/>
      <c r="T408" s="21" t="n">
        <f aca="false" t="array" ref="T408:T408">SUM(J408:S408)</f>
        <v>0</v>
      </c>
      <c r="U408" s="19" t="n">
        <f aca="false" t="array" ref="U408:U408">IF(S408="",0,S408)+IF((COUNT(J408:R408)&lt;6),SUM(J408:R408),(MAX(J408:R408)+LARGE(J408:R408,2)+LARGE(J408:R408,3)+LARGE(J408:R408,4)+LARGE(J408:R408,5)))</f>
        <v>0</v>
      </c>
      <c r="V408" s="19" t="n">
        <f aca="false">U408+G408+I408</f>
        <v>48.7531687531688</v>
      </c>
      <c r="W408" s="19" t="n">
        <f aca="false" t="array" ref="W408:W408">COUNT(J408:S408)</f>
        <v>0</v>
      </c>
      <c r="X408" s="19"/>
      <c r="Y408" s="19"/>
      <c r="Z408" s="4"/>
      <c r="AA408" s="19"/>
      <c r="AB408" s="19"/>
      <c r="AC408" s="4"/>
      <c r="AD408" s="4"/>
    </row>
    <row r="409" s="25" customFormat="true" ht="16.5" hidden="false" customHeight="true" outlineLevel="0" collapsed="false">
      <c r="A409" s="19" t="n">
        <v>27</v>
      </c>
      <c r="B409" s="19" t="n">
        <f aca="false" t="array" ref="B409:B409">RANK(V409,$V$2:$V$607)</f>
        <v>408</v>
      </c>
      <c r="C409" s="20" t="s">
        <v>688</v>
      </c>
      <c r="D409" s="20" t="s">
        <v>531</v>
      </c>
      <c r="E409" s="20"/>
      <c r="F409" s="19" t="n">
        <v>146.185910652921</v>
      </c>
      <c r="G409" s="19" t="n">
        <v>48.728636884307</v>
      </c>
      <c r="H409" s="19" t="n">
        <v>0</v>
      </c>
      <c r="I409" s="19" t="n">
        <v>0</v>
      </c>
      <c r="J409" s="21"/>
      <c r="K409" s="19"/>
      <c r="L409" s="19"/>
      <c r="M409" s="19"/>
      <c r="N409" s="19"/>
      <c r="O409" s="19"/>
      <c r="P409" s="19"/>
      <c r="Q409" s="19"/>
      <c r="R409" s="19"/>
      <c r="S409" s="22"/>
      <c r="T409" s="21" t="n">
        <f aca="false" t="array" ref="T409:T409">SUM(J409:S409)</f>
        <v>0</v>
      </c>
      <c r="U409" s="19" t="n">
        <f aca="false" t="array" ref="U409:U409">IF(S409="",0,S409)+IF((COUNT(J409:R409)&lt;6),SUM(J409:R409),(MAX(J409:R409)+LARGE(J409:R409,2)+LARGE(J409:R409,3)+LARGE(J409:R409,4)+LARGE(J409:R409,5)))</f>
        <v>0</v>
      </c>
      <c r="V409" s="19" t="n">
        <f aca="false">U409+G409+I409</f>
        <v>48.728636884307</v>
      </c>
      <c r="W409" s="19" t="n">
        <f aca="false" t="array" ref="W409:W409">COUNT(J409:S409)</f>
        <v>0</v>
      </c>
      <c r="X409" s="19"/>
      <c r="Y409" s="19"/>
      <c r="Z409" s="4"/>
      <c r="AA409" s="19"/>
      <c r="AB409" s="19"/>
      <c r="AC409" s="4"/>
      <c r="AD409" s="4"/>
      <c r="AE409" s="27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</row>
    <row r="410" s="25" customFormat="true" ht="16.5" hidden="false" customHeight="true" outlineLevel="0" collapsed="false">
      <c r="A410" s="19" t="n">
        <v>573</v>
      </c>
      <c r="B410" s="19" t="n">
        <f aca="false" t="array" ref="B410:B410">RANK(V410,$V$2:$V$607)</f>
        <v>409</v>
      </c>
      <c r="C410" s="20" t="s">
        <v>689</v>
      </c>
      <c r="D410" s="20" t="s">
        <v>690</v>
      </c>
      <c r="E410" s="20"/>
      <c r="F410" s="19" t="n">
        <v>143.190447704506</v>
      </c>
      <c r="G410" s="19" t="n">
        <v>47.7301492348352</v>
      </c>
      <c r="H410" s="19" t="n">
        <v>0</v>
      </c>
      <c r="I410" s="19" t="n">
        <v>0</v>
      </c>
      <c r="J410" s="21"/>
      <c r="K410" s="19"/>
      <c r="L410" s="19"/>
      <c r="M410" s="19"/>
      <c r="N410" s="19"/>
      <c r="O410" s="19"/>
      <c r="P410" s="19"/>
      <c r="Q410" s="19"/>
      <c r="R410" s="19"/>
      <c r="S410" s="22"/>
      <c r="T410" s="21" t="n">
        <f aca="false" t="array" ref="T410:T410">SUM(J410:S410)</f>
        <v>0</v>
      </c>
      <c r="U410" s="19" t="n">
        <f aca="false" t="array" ref="U410:U410">IF(S410="",0,S410)+IF((COUNT(J410:R410)&lt;6),SUM(J410:R410),(MAX(J410:R410)+LARGE(J410:R410,2)+LARGE(J410:R410,3)+LARGE(J410:R410,4)+LARGE(J410:R410,5)))</f>
        <v>0</v>
      </c>
      <c r="V410" s="19" t="n">
        <f aca="false">U410+G410+I410</f>
        <v>47.7301492348352</v>
      </c>
      <c r="W410" s="19" t="n">
        <f aca="false" t="array" ref="W410:W410">COUNT(J410:S410)</f>
        <v>0</v>
      </c>
      <c r="X410" s="19"/>
      <c r="Y410" s="19"/>
      <c r="Z410" s="4"/>
      <c r="AA410" s="4"/>
      <c r="AB410" s="0"/>
      <c r="AC410" s="4"/>
      <c r="AD410" s="4"/>
      <c r="AE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</row>
    <row r="411" s="25" customFormat="true" ht="16.5" hidden="false" customHeight="true" outlineLevel="0" collapsed="false">
      <c r="A411" s="19" t="n">
        <v>84</v>
      </c>
      <c r="B411" s="19" t="n">
        <f aca="false" t="array" ref="B411:B411">RANK(V411,$V$2:$V$607)</f>
        <v>410</v>
      </c>
      <c r="C411" s="20" t="s">
        <v>228</v>
      </c>
      <c r="D411" s="20" t="s">
        <v>273</v>
      </c>
      <c r="E411" s="20"/>
      <c r="F411" s="19" t="n">
        <v>143.058346556284</v>
      </c>
      <c r="G411" s="19" t="n">
        <v>47.6861155187613</v>
      </c>
      <c r="H411" s="19" t="n">
        <v>0</v>
      </c>
      <c r="I411" s="19" t="n">
        <v>0</v>
      </c>
      <c r="J411" s="21"/>
      <c r="K411" s="19"/>
      <c r="L411" s="19"/>
      <c r="M411" s="19"/>
      <c r="N411" s="19"/>
      <c r="O411" s="19"/>
      <c r="P411" s="19"/>
      <c r="Q411" s="19"/>
      <c r="R411" s="19"/>
      <c r="S411" s="22"/>
      <c r="T411" s="21" t="n">
        <f aca="false" t="array" ref="T411:T411">SUM(J411:S411)</f>
        <v>0</v>
      </c>
      <c r="U411" s="19" t="n">
        <f aca="false" t="array" ref="U411:U411">IF(S411="",0,S411)+IF((COUNT(J411:R411)&lt;6),SUM(J411:R411),(MAX(J411:R411)+LARGE(J411:R411,2)+LARGE(J411:R411,3)+LARGE(J411:R411,4)+LARGE(J411:R411,5)))</f>
        <v>0</v>
      </c>
      <c r="V411" s="19" t="n">
        <f aca="false">U411+G411+I411</f>
        <v>47.6861155187613</v>
      </c>
      <c r="W411" s="19" t="n">
        <f aca="false" t="array" ref="W411:W411">COUNT(J411:S411)</f>
        <v>0</v>
      </c>
      <c r="X411" s="19"/>
      <c r="Y411" s="19"/>
      <c r="Z411" s="4"/>
      <c r="AA411" s="19"/>
      <c r="AB411" s="19"/>
      <c r="AC411" s="4"/>
      <c r="AD411" s="4"/>
      <c r="AE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</row>
    <row r="412" s="25" customFormat="true" ht="16.5" hidden="false" customHeight="true" outlineLevel="0" collapsed="false">
      <c r="A412" s="19" t="n">
        <v>188</v>
      </c>
      <c r="B412" s="19" t="n">
        <f aca="false" t="array" ref="B412:B412">RANK(V412,$V$2:$V$607)</f>
        <v>411</v>
      </c>
      <c r="C412" s="20" t="s">
        <v>691</v>
      </c>
      <c r="D412" s="20" t="s">
        <v>692</v>
      </c>
      <c r="E412" s="20" t="s">
        <v>46</v>
      </c>
      <c r="F412" s="19" t="n">
        <v>0.181818181818182</v>
      </c>
      <c r="G412" s="19" t="n">
        <v>0.0606060606060607</v>
      </c>
      <c r="H412" s="19" t="n">
        <v>33.5333333333333</v>
      </c>
      <c r="I412" s="19" t="n">
        <v>22.3555555555556</v>
      </c>
      <c r="J412" s="21" t="n">
        <v>25.1333333333333</v>
      </c>
      <c r="K412" s="19"/>
      <c r="L412" s="19"/>
      <c r="M412" s="19"/>
      <c r="N412" s="19"/>
      <c r="O412" s="19"/>
      <c r="P412" s="19"/>
      <c r="Q412" s="19"/>
      <c r="R412" s="19"/>
      <c r="S412" s="22"/>
      <c r="T412" s="21" t="n">
        <f aca="false" t="array" ref="T412:T412">SUM(J412:S412)</f>
        <v>25.1333333333333</v>
      </c>
      <c r="U412" s="19" t="n">
        <f aca="false" t="array" ref="U412:U412">IF(S412="",0,S412)+IF((COUNT(J412:R412)&lt;6),SUM(J412:R412),(MAX(J412:R412)+LARGE(J412:R412,2)+LARGE(J412:R412,3)+LARGE(J412:R412,4)+LARGE(J412:R412,5)))</f>
        <v>25.1333333333333</v>
      </c>
      <c r="V412" s="19" t="n">
        <f aca="false">U412+G412+I412</f>
        <v>47.5494949494949</v>
      </c>
      <c r="W412" s="19" t="n">
        <f aca="false" t="array" ref="W412:W412">COUNT(J412:S412)</f>
        <v>1</v>
      </c>
      <c r="X412" s="19"/>
      <c r="Y412" s="19"/>
      <c r="Z412" s="4"/>
      <c r="AA412" s="4"/>
      <c r="AB412" s="0"/>
      <c r="AC412" s="4"/>
      <c r="AD412" s="4"/>
      <c r="AE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</row>
    <row r="413" s="25" customFormat="true" ht="16.5" hidden="false" customHeight="true" outlineLevel="0" collapsed="false">
      <c r="A413" s="19" t="n">
        <v>138</v>
      </c>
      <c r="B413" s="19" t="n">
        <f aca="false" t="array" ref="B413:B413">RANK(V413,$V$2:$V$607)</f>
        <v>412</v>
      </c>
      <c r="C413" s="20" t="s">
        <v>693</v>
      </c>
      <c r="D413" s="20" t="s">
        <v>694</v>
      </c>
      <c r="E413" s="20"/>
      <c r="F413" s="19" t="n">
        <v>138.943853340676</v>
      </c>
      <c r="G413" s="19" t="n">
        <v>46.3146177802253</v>
      </c>
      <c r="H413" s="19" t="n">
        <v>0</v>
      </c>
      <c r="I413" s="19" t="n">
        <v>0</v>
      </c>
      <c r="J413" s="21"/>
      <c r="K413" s="19"/>
      <c r="L413" s="19"/>
      <c r="M413" s="19"/>
      <c r="N413" s="19"/>
      <c r="O413" s="19"/>
      <c r="P413" s="19"/>
      <c r="Q413" s="19"/>
      <c r="R413" s="19"/>
      <c r="S413" s="22"/>
      <c r="T413" s="21" t="n">
        <f aca="false" t="array" ref="T413:T413">SUM(J413:S413)</f>
        <v>0</v>
      </c>
      <c r="U413" s="19" t="n">
        <f aca="false" t="array" ref="U413:U413">IF(S413="",0,S413)+IF((COUNT(J413:R413)&lt;6),SUM(J413:R413),(MAX(J413:R413)+LARGE(J413:R413,2)+LARGE(J413:R413,3)+LARGE(J413:R413,4)+LARGE(J413:R413,5)))</f>
        <v>0</v>
      </c>
      <c r="V413" s="19" t="n">
        <f aca="false">U413+G413+I413</f>
        <v>46.3146177802253</v>
      </c>
      <c r="W413" s="19" t="n">
        <f aca="false" t="array" ref="W413:W413">COUNT(J413:S413)</f>
        <v>0</v>
      </c>
      <c r="X413" s="19"/>
      <c r="Y413" s="19"/>
      <c r="Z413" s="4"/>
      <c r="AA413" s="4"/>
      <c r="AB413" s="0"/>
      <c r="AC413" s="4"/>
      <c r="AD413" s="4"/>
      <c r="AE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</row>
    <row r="414" s="25" customFormat="true" ht="16.5" hidden="false" customHeight="true" outlineLevel="0" collapsed="false">
      <c r="A414" s="19" t="n">
        <v>23</v>
      </c>
      <c r="B414" s="19" t="n">
        <f aca="false" t="array" ref="B414:B414">RANK(V414,$V$2:$V$607)</f>
        <v>413</v>
      </c>
      <c r="C414" s="20" t="s">
        <v>447</v>
      </c>
      <c r="D414" s="20" t="s">
        <v>553</v>
      </c>
      <c r="E414" s="20"/>
      <c r="F414" s="19" t="n">
        <v>138.138265048053</v>
      </c>
      <c r="G414" s="19" t="n">
        <v>46.046088349351</v>
      </c>
      <c r="H414" s="19" t="n">
        <v>0</v>
      </c>
      <c r="I414" s="19" t="n">
        <v>0</v>
      </c>
      <c r="J414" s="21"/>
      <c r="K414" s="19"/>
      <c r="L414" s="19"/>
      <c r="M414" s="19"/>
      <c r="N414" s="19"/>
      <c r="O414" s="19"/>
      <c r="P414" s="19"/>
      <c r="Q414" s="19"/>
      <c r="R414" s="19"/>
      <c r="S414" s="22"/>
      <c r="T414" s="21" t="n">
        <f aca="false" t="array" ref="T414:T414">SUM(J414:S414)</f>
        <v>0</v>
      </c>
      <c r="U414" s="19" t="n">
        <f aca="false" t="array" ref="U414:U414">IF(S414="",0,S414)+IF((COUNT(J414:R414)&lt;6),SUM(J414:R414),(MAX(J414:R414)+LARGE(J414:R414,2)+LARGE(J414:R414,3)+LARGE(J414:R414,4)+LARGE(J414:R414,5)))</f>
        <v>0</v>
      </c>
      <c r="V414" s="19" t="n">
        <f aca="false">U414+G414+I414</f>
        <v>46.046088349351</v>
      </c>
      <c r="W414" s="19" t="n">
        <f aca="false" t="array" ref="W414:W414">COUNT(J414:S414)</f>
        <v>0</v>
      </c>
      <c r="X414" s="19"/>
      <c r="Y414" s="19"/>
      <c r="Z414" s="4"/>
      <c r="AA414" s="19"/>
      <c r="AB414" s="19"/>
      <c r="AC414" s="4"/>
      <c r="AD414" s="4"/>
      <c r="AE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</row>
    <row r="415" s="25" customFormat="true" ht="16.5" hidden="false" customHeight="true" outlineLevel="0" collapsed="false">
      <c r="A415" s="19" t="n">
        <v>254</v>
      </c>
      <c r="B415" s="19" t="n">
        <f aca="false" t="array" ref="B415:B415">RANK(V415,$V$2:$V$607)</f>
        <v>414</v>
      </c>
      <c r="C415" s="20" t="s">
        <v>521</v>
      </c>
      <c r="D415" s="20" t="s">
        <v>24</v>
      </c>
      <c r="E415" s="20"/>
      <c r="F415" s="19" t="n">
        <v>137.977247008065</v>
      </c>
      <c r="G415" s="19" t="n">
        <v>45.9924156693552</v>
      </c>
      <c r="H415" s="19" t="n">
        <v>0</v>
      </c>
      <c r="I415" s="19" t="n">
        <v>0</v>
      </c>
      <c r="J415" s="21"/>
      <c r="K415" s="19"/>
      <c r="L415" s="19"/>
      <c r="M415" s="19"/>
      <c r="N415" s="19"/>
      <c r="O415" s="19"/>
      <c r="P415" s="19"/>
      <c r="Q415" s="19"/>
      <c r="R415" s="19"/>
      <c r="S415" s="22"/>
      <c r="T415" s="21" t="n">
        <f aca="false" t="array" ref="T415:T415">SUM(J415:S415)</f>
        <v>0</v>
      </c>
      <c r="U415" s="19" t="n">
        <f aca="false" t="array" ref="U415:U415">IF(S415="",0,S415)+IF((COUNT(J415:R415)&lt;6),SUM(J415:R415),(MAX(J415:R415)+LARGE(J415:R415,2)+LARGE(J415:R415,3)+LARGE(J415:R415,4)+LARGE(J415:R415,5)))</f>
        <v>0</v>
      </c>
      <c r="V415" s="19" t="n">
        <f aca="false">U415+G415+I415</f>
        <v>45.9924156693552</v>
      </c>
      <c r="W415" s="19" t="n">
        <f aca="false" t="array" ref="W415:W415">COUNT(J415:S415)</f>
        <v>0</v>
      </c>
      <c r="X415" s="19"/>
      <c r="Y415" s="19"/>
      <c r="Z415" s="4"/>
      <c r="AA415" s="19"/>
      <c r="AB415" s="19"/>
      <c r="AC415" s="4"/>
      <c r="AD415" s="4"/>
      <c r="AE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</row>
    <row r="416" s="25" customFormat="true" ht="16.5" hidden="false" customHeight="true" outlineLevel="0" collapsed="false">
      <c r="A416" s="19" t="n">
        <v>295</v>
      </c>
      <c r="B416" s="19" t="n">
        <f aca="false" t="array" ref="B416:B416">RANK(V416,$V$2:$V$607)</f>
        <v>415</v>
      </c>
      <c r="C416" s="20" t="s">
        <v>695</v>
      </c>
      <c r="D416" s="20" t="s">
        <v>696</v>
      </c>
      <c r="E416" s="20"/>
      <c r="F416" s="19" t="n">
        <v>136.966197959746</v>
      </c>
      <c r="G416" s="19" t="n">
        <v>45.6553993199155</v>
      </c>
      <c r="H416" s="19" t="n">
        <v>0</v>
      </c>
      <c r="I416" s="19" t="n">
        <v>0</v>
      </c>
      <c r="J416" s="21"/>
      <c r="K416" s="19"/>
      <c r="L416" s="19"/>
      <c r="M416" s="19"/>
      <c r="N416" s="19"/>
      <c r="O416" s="19"/>
      <c r="P416" s="19"/>
      <c r="Q416" s="19"/>
      <c r="R416" s="19"/>
      <c r="S416" s="22"/>
      <c r="T416" s="21" t="n">
        <f aca="false" t="array" ref="T416:T416">SUM(J416:S416)</f>
        <v>0</v>
      </c>
      <c r="U416" s="19" t="n">
        <f aca="false" t="array" ref="U416:U416">IF(S416="",0,S416)+IF((COUNT(J416:R416)&lt;6),SUM(J416:R416),(MAX(J416:R416)+LARGE(J416:R416,2)+LARGE(J416:R416,3)+LARGE(J416:R416,4)+LARGE(J416:R416,5)))</f>
        <v>0</v>
      </c>
      <c r="V416" s="19" t="n">
        <f aca="false">U416+G416+I416</f>
        <v>45.6553993199155</v>
      </c>
      <c r="W416" s="19" t="n">
        <f aca="false" t="array" ref="W416:W416">COUNT(J416:S416)</f>
        <v>0</v>
      </c>
      <c r="X416" s="19"/>
      <c r="Y416" s="19"/>
      <c r="Z416" s="4"/>
      <c r="AA416" s="19"/>
      <c r="AB416" s="19"/>
      <c r="AC416" s="4"/>
      <c r="AD416" s="4"/>
      <c r="AE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</row>
    <row r="417" s="25" customFormat="true" ht="16.5" hidden="false" customHeight="true" outlineLevel="0" collapsed="false">
      <c r="A417" s="19" t="n">
        <v>326</v>
      </c>
      <c r="B417" s="19" t="n">
        <f aca="false" t="array" ref="B417:B417">RANK(V417,$V$2:$V$607)</f>
        <v>416</v>
      </c>
      <c r="C417" s="20" t="s">
        <v>697</v>
      </c>
      <c r="D417" s="20" t="s">
        <v>698</v>
      </c>
      <c r="E417" s="20"/>
      <c r="F417" s="19" t="n">
        <v>135.370230902848</v>
      </c>
      <c r="G417" s="19" t="n">
        <v>45.1234103009493</v>
      </c>
      <c r="H417" s="19" t="n">
        <v>0</v>
      </c>
      <c r="I417" s="19" t="n">
        <v>0</v>
      </c>
      <c r="J417" s="21"/>
      <c r="K417" s="19"/>
      <c r="L417" s="19"/>
      <c r="M417" s="19"/>
      <c r="N417" s="19"/>
      <c r="O417" s="19"/>
      <c r="P417" s="19"/>
      <c r="Q417" s="19"/>
      <c r="R417" s="19"/>
      <c r="S417" s="22"/>
      <c r="T417" s="21" t="n">
        <f aca="false" t="array" ref="T417:T417">SUM(J417:S417)</f>
        <v>0</v>
      </c>
      <c r="U417" s="19" t="n">
        <f aca="false" t="array" ref="U417:U417">IF(S417="",0,S417)+IF((COUNT(J417:R417)&lt;6),SUM(J417:R417),(MAX(J417:R417)+LARGE(J417:R417,2)+LARGE(J417:R417,3)+LARGE(J417:R417,4)+LARGE(J417:R417,5)))</f>
        <v>0</v>
      </c>
      <c r="V417" s="19" t="n">
        <f aca="false">U417+G417+I417</f>
        <v>45.1234103009493</v>
      </c>
      <c r="W417" s="19" t="n">
        <f aca="false" t="array" ref="W417:W417">COUNT(J417:S417)</f>
        <v>0</v>
      </c>
      <c r="X417" s="19"/>
      <c r="Y417" s="19"/>
      <c r="Z417" s="4"/>
      <c r="AA417" s="19"/>
      <c r="AB417" s="19"/>
      <c r="AC417" s="4"/>
      <c r="AD417" s="4"/>
      <c r="AE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</row>
    <row r="418" s="25" customFormat="true" ht="16.5" hidden="false" customHeight="true" outlineLevel="0" collapsed="false">
      <c r="A418" s="19" t="n">
        <v>329</v>
      </c>
      <c r="B418" s="19" t="n">
        <f aca="false" t="array" ref="B418:B418">RANK(V418,$V$2:$V$607)</f>
        <v>417</v>
      </c>
      <c r="C418" s="20" t="s">
        <v>302</v>
      </c>
      <c r="D418" s="20" t="s">
        <v>699</v>
      </c>
      <c r="E418" s="20"/>
      <c r="F418" s="19" t="n">
        <v>135.223867137236</v>
      </c>
      <c r="G418" s="19" t="n">
        <v>45.0746223790786</v>
      </c>
      <c r="H418" s="19" t="n">
        <v>0</v>
      </c>
      <c r="I418" s="19" t="n">
        <v>0</v>
      </c>
      <c r="J418" s="21"/>
      <c r="K418" s="19"/>
      <c r="L418" s="19"/>
      <c r="M418" s="19"/>
      <c r="N418" s="19"/>
      <c r="O418" s="19"/>
      <c r="P418" s="19"/>
      <c r="Q418" s="19"/>
      <c r="R418" s="19"/>
      <c r="S418" s="22"/>
      <c r="T418" s="21" t="n">
        <f aca="false" t="array" ref="T418:T418">SUM(J418:S418)</f>
        <v>0</v>
      </c>
      <c r="U418" s="19" t="n">
        <f aca="false" t="array" ref="U418:U418">IF(S418="",0,S418)+IF((COUNT(J418:R418)&lt;6),SUM(J418:R418),(MAX(J418:R418)+LARGE(J418:R418,2)+LARGE(J418:R418,3)+LARGE(J418:R418,4)+LARGE(J418:R418,5)))</f>
        <v>0</v>
      </c>
      <c r="V418" s="19" t="n">
        <f aca="false">U418+G418+I418</f>
        <v>45.0746223790786</v>
      </c>
      <c r="W418" s="19" t="n">
        <f aca="false" t="array" ref="W418:W418">COUNT(J418:S418)</f>
        <v>0</v>
      </c>
      <c r="X418" s="19"/>
      <c r="Y418" s="19"/>
      <c r="Z418" s="4"/>
      <c r="AA418" s="4"/>
      <c r="AB418" s="0"/>
      <c r="AC418" s="4"/>
      <c r="AD418" s="4"/>
      <c r="AE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</row>
    <row r="419" s="25" customFormat="true" ht="16.5" hidden="false" customHeight="true" outlineLevel="0" collapsed="false">
      <c r="A419" s="19" t="n">
        <v>142</v>
      </c>
      <c r="B419" s="19" t="n">
        <f aca="false" t="array" ref="B419:B419">RANK(V419,$V$2:$V$607)</f>
        <v>418</v>
      </c>
      <c r="C419" s="20" t="s">
        <v>700</v>
      </c>
      <c r="D419" s="20" t="s">
        <v>701</v>
      </c>
      <c r="E419" s="20" t="s">
        <v>46</v>
      </c>
      <c r="F419" s="19" t="n">
        <v>33.8523751133193</v>
      </c>
      <c r="G419" s="19" t="n">
        <v>11.2841250377731</v>
      </c>
      <c r="H419" s="19" t="n">
        <v>0</v>
      </c>
      <c r="I419" s="19" t="n">
        <v>0</v>
      </c>
      <c r="J419" s="21" t="n">
        <v>33.5886524822695</v>
      </c>
      <c r="K419" s="19"/>
      <c r="L419" s="19"/>
      <c r="M419" s="19"/>
      <c r="N419" s="19"/>
      <c r="O419" s="19"/>
      <c r="P419" s="19"/>
      <c r="Q419" s="19"/>
      <c r="R419" s="19"/>
      <c r="S419" s="22"/>
      <c r="T419" s="21" t="n">
        <f aca="false" t="array" ref="T419:T419">SUM(J419:S419)</f>
        <v>33.5886524822695</v>
      </c>
      <c r="U419" s="19" t="n">
        <f aca="false" t="array" ref="U419:U419">IF(S419="",0,S419)+IF((COUNT(J419:R419)&lt;6),SUM(J419:R419),(MAX(J419:R419)+LARGE(J419:R419,2)+LARGE(J419:R419,3)+LARGE(J419:R419,4)+LARGE(J419:R419,5)))</f>
        <v>33.5886524822695</v>
      </c>
      <c r="V419" s="19" t="n">
        <f aca="false">U419+G419+I419</f>
        <v>44.8727775200426</v>
      </c>
      <c r="W419" s="19" t="n">
        <f aca="false" t="array" ref="W419:W419">COUNT(J419:S419)</f>
        <v>1</v>
      </c>
      <c r="X419" s="19"/>
      <c r="Y419" s="19"/>
      <c r="Z419" s="4"/>
      <c r="AA419" s="19"/>
      <c r="AB419" s="19"/>
      <c r="AC419" s="4"/>
      <c r="AD419" s="4"/>
      <c r="AE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</row>
    <row r="420" s="25" customFormat="true" ht="16.5" hidden="false" customHeight="true" outlineLevel="0" collapsed="false">
      <c r="A420" s="19" t="n">
        <v>68</v>
      </c>
      <c r="B420" s="19" t="n">
        <f aca="false" t="array" ref="B420:B420">RANK(V420,$V$2:$V$607)</f>
        <v>419</v>
      </c>
      <c r="C420" s="20" t="s">
        <v>702</v>
      </c>
      <c r="D420" s="20" t="s">
        <v>703</v>
      </c>
      <c r="E420" s="20" t="s">
        <v>46</v>
      </c>
      <c r="F420" s="19" t="n">
        <v>33.5971264367816</v>
      </c>
      <c r="G420" s="19" t="n">
        <v>11.1990421455939</v>
      </c>
      <c r="H420" s="19" t="n">
        <v>50.2005347593583</v>
      </c>
      <c r="I420" s="19" t="n">
        <v>33.4670231729055</v>
      </c>
      <c r="J420" s="21" t="n">
        <v>0.190476190476191</v>
      </c>
      <c r="K420" s="19"/>
      <c r="L420" s="19"/>
      <c r="M420" s="19"/>
      <c r="N420" s="19"/>
      <c r="O420" s="19"/>
      <c r="P420" s="19"/>
      <c r="Q420" s="19"/>
      <c r="R420" s="19"/>
      <c r="S420" s="22"/>
      <c r="T420" s="21" t="n">
        <f aca="false" t="array" ref="T420:T420">SUM(J420:S420)</f>
        <v>0.190476190476191</v>
      </c>
      <c r="U420" s="19" t="n">
        <f aca="false" t="array" ref="U420:U420">IF(S420="",0,S420)+IF((COUNT(J420:R420)&lt;6),SUM(J420:R420),(MAX(J420:R420)+LARGE(J420:R420,2)+LARGE(J420:R420,3)+LARGE(J420:R420,4)+LARGE(J420:R420,5)))</f>
        <v>0.190476190476191</v>
      </c>
      <c r="V420" s="19" t="n">
        <f aca="false">U420+G420+I420</f>
        <v>44.8565415089756</v>
      </c>
      <c r="W420" s="19" t="n">
        <f aca="false" t="array" ref="W420:W420">COUNT(J420:S420)</f>
        <v>1</v>
      </c>
      <c r="X420" s="19"/>
      <c r="Y420" s="19"/>
      <c r="Z420" s="4"/>
      <c r="AA420" s="19"/>
      <c r="AB420" s="19"/>
      <c r="AC420" s="4"/>
      <c r="AD420" s="4"/>
      <c r="AE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</row>
    <row r="421" s="25" customFormat="true" ht="16.5" hidden="false" customHeight="true" outlineLevel="0" collapsed="false">
      <c r="A421" s="19" t="n">
        <v>427</v>
      </c>
      <c r="B421" s="19" t="n">
        <f aca="false" t="array" ref="B421:B421">RANK(V421,$V$2:$V$607)</f>
        <v>420</v>
      </c>
      <c r="C421" s="20" t="s">
        <v>704</v>
      </c>
      <c r="D421" s="20" t="s">
        <v>705</v>
      </c>
      <c r="E421" s="20"/>
      <c r="F421" s="19" t="n">
        <v>0</v>
      </c>
      <c r="G421" s="19" t="n">
        <v>0</v>
      </c>
      <c r="H421" s="19" t="n">
        <v>67.2830111554461</v>
      </c>
      <c r="I421" s="19" t="n">
        <v>44.8553407702974</v>
      </c>
      <c r="J421" s="21"/>
      <c r="K421" s="19"/>
      <c r="L421" s="19"/>
      <c r="M421" s="19"/>
      <c r="N421" s="19"/>
      <c r="O421" s="19"/>
      <c r="P421" s="19"/>
      <c r="Q421" s="19"/>
      <c r="R421" s="19"/>
      <c r="S421" s="22"/>
      <c r="T421" s="21" t="n">
        <f aca="false" t="array" ref="T421:T421">SUM(J421:S421)</f>
        <v>0</v>
      </c>
      <c r="U421" s="19" t="n">
        <f aca="false" t="array" ref="U421:U421">IF(S421="",0,S421)+IF((COUNT(J421:R421)&lt;6),SUM(J421:R421),(MAX(J421:R421)+LARGE(J421:R421,2)+LARGE(J421:R421,3)+LARGE(J421:R421,4)+LARGE(J421:R421,5)))</f>
        <v>0</v>
      </c>
      <c r="V421" s="19" t="n">
        <f aca="false">U421+G421+I421</f>
        <v>44.8553407702974</v>
      </c>
      <c r="W421" s="19" t="n">
        <f aca="false" t="array" ref="W421:W421">COUNT(J421:S421)</f>
        <v>0</v>
      </c>
      <c r="X421" s="19"/>
      <c r="Y421" s="19"/>
      <c r="Z421" s="4"/>
      <c r="AA421" s="4"/>
      <c r="AB421" s="0"/>
      <c r="AC421" s="4"/>
      <c r="AD421" s="4"/>
      <c r="AE421" s="0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</row>
    <row r="422" s="25" customFormat="true" ht="16.5" hidden="false" customHeight="true" outlineLevel="0" collapsed="false">
      <c r="A422" s="19" t="n">
        <v>377</v>
      </c>
      <c r="B422" s="19" t="n">
        <f aca="false" t="array" ref="B422:B422">RANK(V422,$V$2:$V$607)</f>
        <v>421</v>
      </c>
      <c r="C422" s="20" t="s">
        <v>706</v>
      </c>
      <c r="D422" s="20" t="s">
        <v>544</v>
      </c>
      <c r="E422" s="20"/>
      <c r="F422" s="19" t="n">
        <v>0</v>
      </c>
      <c r="G422" s="19" t="n">
        <v>0</v>
      </c>
      <c r="H422" s="19" t="n">
        <v>67.2755952380952</v>
      </c>
      <c r="I422" s="19" t="n">
        <v>44.8503968253968</v>
      </c>
      <c r="J422" s="21"/>
      <c r="K422" s="19"/>
      <c r="L422" s="19"/>
      <c r="M422" s="19"/>
      <c r="N422" s="19"/>
      <c r="O422" s="19"/>
      <c r="P422" s="19"/>
      <c r="Q422" s="19"/>
      <c r="R422" s="19"/>
      <c r="S422" s="22"/>
      <c r="T422" s="21" t="n">
        <f aca="false" t="array" ref="T422:T422">SUM(J422:S422)</f>
        <v>0</v>
      </c>
      <c r="U422" s="19" t="n">
        <f aca="false" t="array" ref="U422:U422">IF(S422="",0,S422)+IF((COUNT(J422:R422)&lt;6),SUM(J422:R422),(MAX(J422:R422)+LARGE(J422:R422,2)+LARGE(J422:R422,3)+LARGE(J422:R422,4)+LARGE(J422:R422,5)))</f>
        <v>0</v>
      </c>
      <c r="V422" s="19" t="n">
        <f aca="false">U422+G422+I422</f>
        <v>44.8503968253968</v>
      </c>
      <c r="W422" s="19" t="n">
        <f aca="false" t="array" ref="W422:W422">COUNT(J422:S422)</f>
        <v>0</v>
      </c>
      <c r="X422" s="19"/>
      <c r="Y422" s="19"/>
      <c r="Z422" s="4"/>
      <c r="AA422" s="19"/>
      <c r="AB422" s="19"/>
      <c r="AC422" s="4"/>
      <c r="AD422" s="4"/>
      <c r="AE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</row>
    <row r="423" s="25" customFormat="true" ht="16.5" hidden="false" customHeight="true" outlineLevel="0" collapsed="false">
      <c r="A423" s="19" t="n">
        <v>56</v>
      </c>
      <c r="B423" s="19" t="n">
        <f aca="false" t="array" ref="B423:B423">RANK(V423,$V$2:$V$607)</f>
        <v>422</v>
      </c>
      <c r="C423" s="20" t="s">
        <v>707</v>
      </c>
      <c r="D423" s="20" t="s">
        <v>708</v>
      </c>
      <c r="E423" s="20" t="s">
        <v>91</v>
      </c>
      <c r="F423" s="19" t="n">
        <v>0</v>
      </c>
      <c r="G423" s="19" t="n">
        <v>0</v>
      </c>
      <c r="H423" s="19" t="n">
        <v>66.9082851637765</v>
      </c>
      <c r="I423" s="19" t="n">
        <v>44.6055234425177</v>
      </c>
      <c r="J423" s="21" t="n">
        <v>0.227848101265823</v>
      </c>
      <c r="K423" s="19"/>
      <c r="L423" s="19"/>
      <c r="M423" s="19"/>
      <c r="N423" s="19"/>
      <c r="O423" s="19"/>
      <c r="P423" s="19"/>
      <c r="Q423" s="19"/>
      <c r="R423" s="19"/>
      <c r="S423" s="22"/>
      <c r="T423" s="21" t="n">
        <f aca="false" t="array" ref="T423:T423">SUM(J423:S423)</f>
        <v>0.227848101265823</v>
      </c>
      <c r="U423" s="19" t="n">
        <f aca="false" t="array" ref="U423:U423">IF(S423="",0,S423)+IF((COUNT(J423:R423)&lt;6),SUM(J423:R423),(MAX(J423:R423)+LARGE(J423:R423,2)+LARGE(J423:R423,3)+LARGE(J423:R423,4)+LARGE(J423:R423,5)))</f>
        <v>0.227848101265823</v>
      </c>
      <c r="V423" s="19" t="n">
        <f aca="false">U423+G423+I423</f>
        <v>44.8333715437835</v>
      </c>
      <c r="W423" s="19" t="n">
        <f aca="false" t="array" ref="W423:W423">COUNT(J423:S423)</f>
        <v>1</v>
      </c>
      <c r="X423" s="19"/>
      <c r="Y423" s="19"/>
      <c r="Z423" s="4"/>
      <c r="AA423" s="19"/>
      <c r="AB423" s="19"/>
      <c r="AC423" s="4"/>
      <c r="AD423" s="4"/>
      <c r="AE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</row>
    <row r="424" s="25" customFormat="true" ht="16.5" hidden="false" customHeight="true" outlineLevel="0" collapsed="false">
      <c r="A424" s="19" t="n">
        <v>166</v>
      </c>
      <c r="B424" s="19" t="n">
        <f aca="false" t="array" ref="B424:B424">RANK(V424,$V$2:$V$607)</f>
        <v>423</v>
      </c>
      <c r="C424" s="20" t="s">
        <v>495</v>
      </c>
      <c r="D424" s="20" t="s">
        <v>709</v>
      </c>
      <c r="E424" s="20" t="s">
        <v>46</v>
      </c>
      <c r="F424" s="19" t="n">
        <v>0</v>
      </c>
      <c r="G424" s="19" t="n">
        <v>0</v>
      </c>
      <c r="H424" s="19" t="n">
        <v>66.9666666666667</v>
      </c>
      <c r="I424" s="19" t="n">
        <v>44.6444444444444</v>
      </c>
      <c r="J424" s="21" t="n">
        <v>0.153846153846154</v>
      </c>
      <c r="K424" s="19"/>
      <c r="L424" s="19"/>
      <c r="M424" s="19"/>
      <c r="N424" s="19"/>
      <c r="O424" s="19"/>
      <c r="P424" s="19"/>
      <c r="Q424" s="19"/>
      <c r="R424" s="19"/>
      <c r="S424" s="22"/>
      <c r="T424" s="21" t="n">
        <f aca="false" t="array" ref="T424:T424">SUM(J424:S424)</f>
        <v>0.153846153846154</v>
      </c>
      <c r="U424" s="19" t="n">
        <f aca="false" t="array" ref="U424:U424">IF(S424="",0,S424)+IF((COUNT(J424:R424)&lt;6),SUM(J424:R424),(MAX(J424:R424)+LARGE(J424:R424,2)+LARGE(J424:R424,3)+LARGE(J424:R424,4)+LARGE(J424:R424,5)))</f>
        <v>0.153846153846154</v>
      </c>
      <c r="V424" s="19" t="n">
        <f aca="false">U424+G424+I424</f>
        <v>44.7982905982906</v>
      </c>
      <c r="W424" s="19" t="n">
        <f aca="false" t="array" ref="W424:W424">COUNT(J424:S424)</f>
        <v>1</v>
      </c>
      <c r="X424" s="19"/>
      <c r="Y424" s="19"/>
      <c r="Z424" s="4"/>
      <c r="AA424" s="19"/>
      <c r="AB424" s="19"/>
      <c r="AC424" s="4"/>
      <c r="AD424" s="4"/>
      <c r="AE424" s="27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</row>
    <row r="425" s="25" customFormat="true" ht="16.5" hidden="false" customHeight="true" outlineLevel="0" collapsed="false">
      <c r="A425" s="19" t="n">
        <v>325</v>
      </c>
      <c r="B425" s="19" t="n">
        <f aca="false" t="array" ref="B425:B425">RANK(V425,$V$2:$V$607)</f>
        <v>424</v>
      </c>
      <c r="C425" s="20" t="s">
        <v>710</v>
      </c>
      <c r="D425" s="20" t="s">
        <v>316</v>
      </c>
      <c r="E425" s="20"/>
      <c r="F425" s="19" t="n">
        <v>0</v>
      </c>
      <c r="G425" s="19" t="n">
        <v>0</v>
      </c>
      <c r="H425" s="19" t="n">
        <v>67.1861943012221</v>
      </c>
      <c r="I425" s="19" t="n">
        <v>44.7907962008147</v>
      </c>
      <c r="J425" s="21"/>
      <c r="K425" s="19"/>
      <c r="L425" s="19"/>
      <c r="M425" s="19"/>
      <c r="N425" s="19"/>
      <c r="O425" s="19"/>
      <c r="P425" s="19"/>
      <c r="Q425" s="19"/>
      <c r="R425" s="19"/>
      <c r="S425" s="22"/>
      <c r="T425" s="21" t="n">
        <f aca="false" t="array" ref="T425:T425">SUM(J425:S425)</f>
        <v>0</v>
      </c>
      <c r="U425" s="19" t="n">
        <f aca="false" t="array" ref="U425:U425">IF(S425="",0,S425)+IF((COUNT(J425:R425)&lt;6),SUM(J425:R425),(MAX(J425:R425)+LARGE(J425:R425,2)+LARGE(J425:R425,3)+LARGE(J425:R425,4)+LARGE(J425:R425,5)))</f>
        <v>0</v>
      </c>
      <c r="V425" s="19" t="n">
        <f aca="false">U425+G425+I425</f>
        <v>44.7907962008147</v>
      </c>
      <c r="W425" s="19" t="n">
        <f aca="false" t="array" ref="W425:W425">COUNT(J425:S425)</f>
        <v>0</v>
      </c>
      <c r="X425" s="19"/>
      <c r="Y425" s="19"/>
      <c r="Z425" s="4"/>
      <c r="AA425" s="4"/>
      <c r="AB425" s="0"/>
      <c r="AC425" s="4"/>
      <c r="AD425" s="4"/>
      <c r="AE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</row>
    <row r="426" s="25" customFormat="true" ht="16.5" hidden="false" customHeight="true" outlineLevel="0" collapsed="false">
      <c r="A426" s="19" t="n">
        <v>482</v>
      </c>
      <c r="B426" s="19" t="n">
        <f aca="false" t="array" ref="B426:B426">RANK(V426,$V$2:$V$607)</f>
        <v>425</v>
      </c>
      <c r="C426" s="20" t="s">
        <v>711</v>
      </c>
      <c r="D426" s="20" t="s">
        <v>712</v>
      </c>
      <c r="E426" s="20"/>
      <c r="F426" s="19" t="n">
        <v>133.906728325233</v>
      </c>
      <c r="G426" s="19" t="n">
        <v>44.635576108411</v>
      </c>
      <c r="H426" s="19" t="n">
        <v>0</v>
      </c>
      <c r="I426" s="19" t="n">
        <v>0</v>
      </c>
      <c r="J426" s="21"/>
      <c r="K426" s="19"/>
      <c r="L426" s="19"/>
      <c r="M426" s="19"/>
      <c r="N426" s="19"/>
      <c r="O426" s="19"/>
      <c r="P426" s="19"/>
      <c r="Q426" s="19"/>
      <c r="R426" s="19"/>
      <c r="S426" s="22"/>
      <c r="T426" s="21" t="n">
        <f aca="false" t="array" ref="T426:T426">SUM(J426:S426)</f>
        <v>0</v>
      </c>
      <c r="U426" s="19" t="n">
        <f aca="false" t="array" ref="U426:U426">IF(S426="",0,S426)+IF((COUNT(J426:R426)&lt;6),SUM(J426:R426),(MAX(J426:R426)+LARGE(J426:R426,2)+LARGE(J426:R426,3)+LARGE(J426:R426,4)+LARGE(J426:R426,5)))</f>
        <v>0</v>
      </c>
      <c r="V426" s="19" t="n">
        <f aca="false">U426+G426+I426</f>
        <v>44.635576108411</v>
      </c>
      <c r="W426" s="19" t="n">
        <f aca="false" t="array" ref="W426:W426">COUNT(J426:S426)</f>
        <v>0</v>
      </c>
      <c r="X426" s="19"/>
      <c r="Y426" s="19"/>
      <c r="Z426" s="4"/>
      <c r="AA426" s="4"/>
      <c r="AB426" s="0"/>
      <c r="AC426" s="4"/>
      <c r="AD426" s="4"/>
      <c r="AE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</row>
    <row r="427" s="25" customFormat="true" ht="16.5" hidden="false" customHeight="true" outlineLevel="0" collapsed="false">
      <c r="A427" s="19" t="n">
        <v>415</v>
      </c>
      <c r="B427" s="19" t="n">
        <f aca="false" t="array" ref="B427:B427">RANK(V427,$V$2:$V$607)</f>
        <v>426</v>
      </c>
      <c r="C427" s="20" t="s">
        <v>713</v>
      </c>
      <c r="D427" s="20" t="s">
        <v>65</v>
      </c>
      <c r="E427" s="20"/>
      <c r="F427" s="19" t="n">
        <v>133.884904259144</v>
      </c>
      <c r="G427" s="19" t="n">
        <v>44.6283014197147</v>
      </c>
      <c r="H427" s="19" t="n">
        <v>0</v>
      </c>
      <c r="I427" s="19" t="n">
        <v>0</v>
      </c>
      <c r="J427" s="21"/>
      <c r="K427" s="19"/>
      <c r="L427" s="19"/>
      <c r="M427" s="19"/>
      <c r="N427" s="19"/>
      <c r="O427" s="19"/>
      <c r="P427" s="19"/>
      <c r="Q427" s="19"/>
      <c r="R427" s="19"/>
      <c r="S427" s="22"/>
      <c r="T427" s="21" t="n">
        <f aca="false" t="array" ref="T427:T427">SUM(J427:S427)</f>
        <v>0</v>
      </c>
      <c r="U427" s="19" t="n">
        <f aca="false" t="array" ref="U427:U427">IF(S427="",0,S427)+IF((COUNT(J427:R427)&lt;6),SUM(J427:R427),(MAX(J427:R427)+LARGE(J427:R427,2)+LARGE(J427:R427,3)+LARGE(J427:R427,4)+LARGE(J427:R427,5)))</f>
        <v>0</v>
      </c>
      <c r="V427" s="19" t="n">
        <f aca="false">U427+G427+I427</f>
        <v>44.6283014197147</v>
      </c>
      <c r="W427" s="19" t="n">
        <f aca="false" t="array" ref="W427:W427">COUNT(J427:S427)</f>
        <v>0</v>
      </c>
      <c r="X427" s="19"/>
      <c r="Y427" s="19"/>
      <c r="Z427" s="4"/>
      <c r="AA427" s="19"/>
      <c r="AB427" s="19"/>
      <c r="AC427" s="4"/>
      <c r="AD427" s="4"/>
      <c r="AE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</row>
    <row r="428" s="25" customFormat="true" ht="16.5" hidden="false" customHeight="true" outlineLevel="0" collapsed="false">
      <c r="A428" s="19" t="n">
        <v>495</v>
      </c>
      <c r="B428" s="19" t="n">
        <f aca="false" t="array" ref="B428:B428">RANK(V428,$V$2:$V$607)</f>
        <v>427</v>
      </c>
      <c r="C428" s="20" t="s">
        <v>714</v>
      </c>
      <c r="D428" s="20" t="s">
        <v>715</v>
      </c>
      <c r="E428" s="20"/>
      <c r="F428" s="19" t="n">
        <v>131.611744776962</v>
      </c>
      <c r="G428" s="19" t="n">
        <v>43.8705815923207</v>
      </c>
      <c r="H428" s="19" t="n">
        <v>0</v>
      </c>
      <c r="I428" s="19" t="n">
        <v>0</v>
      </c>
      <c r="J428" s="21"/>
      <c r="K428" s="19"/>
      <c r="L428" s="19"/>
      <c r="M428" s="19"/>
      <c r="N428" s="19"/>
      <c r="O428" s="19"/>
      <c r="P428" s="19"/>
      <c r="Q428" s="19"/>
      <c r="R428" s="19"/>
      <c r="S428" s="22"/>
      <c r="T428" s="21" t="n">
        <f aca="false" t="array" ref="T428:T428">SUM(J428:S428)</f>
        <v>0</v>
      </c>
      <c r="U428" s="19" t="n">
        <f aca="false" t="array" ref="U428:U428">IF(S428="",0,S428)+IF((COUNT(J428:R428)&lt;6),SUM(J428:R428),(MAX(J428:R428)+LARGE(J428:R428,2)+LARGE(J428:R428,3)+LARGE(J428:R428,4)+LARGE(J428:R428,5)))</f>
        <v>0</v>
      </c>
      <c r="V428" s="19" t="n">
        <f aca="false">U428+G428+I428</f>
        <v>43.8705815923207</v>
      </c>
      <c r="W428" s="19" t="n">
        <f aca="false" t="array" ref="W428:W428">COUNT(J428:S428)</f>
        <v>0</v>
      </c>
      <c r="X428" s="19"/>
      <c r="Y428" s="19"/>
      <c r="Z428" s="4"/>
      <c r="AA428" s="19"/>
      <c r="AB428" s="19"/>
      <c r="AC428" s="4"/>
      <c r="AD428" s="4"/>
      <c r="AE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</row>
    <row r="429" s="25" customFormat="true" ht="16.5" hidden="false" customHeight="true" outlineLevel="0" collapsed="false">
      <c r="A429" s="19" t="n">
        <v>430</v>
      </c>
      <c r="B429" s="19" t="n">
        <f aca="false" t="array" ref="B429:B429">RANK(V429,$V$2:$V$607)</f>
        <v>428</v>
      </c>
      <c r="C429" s="20" t="s">
        <v>555</v>
      </c>
      <c r="D429" s="20" t="s">
        <v>716</v>
      </c>
      <c r="E429" s="20"/>
      <c r="F429" s="19" t="n">
        <v>130.483268983269</v>
      </c>
      <c r="G429" s="19" t="n">
        <v>43.494422994423</v>
      </c>
      <c r="H429" s="19" t="n">
        <v>0</v>
      </c>
      <c r="I429" s="19" t="n">
        <v>0</v>
      </c>
      <c r="J429" s="21"/>
      <c r="K429" s="19"/>
      <c r="L429" s="19"/>
      <c r="M429" s="19"/>
      <c r="N429" s="19"/>
      <c r="O429" s="19"/>
      <c r="P429" s="19"/>
      <c r="Q429" s="19"/>
      <c r="R429" s="19"/>
      <c r="S429" s="22"/>
      <c r="T429" s="21" t="n">
        <f aca="false" t="array" ref="T429:T429">SUM(J429:S429)</f>
        <v>0</v>
      </c>
      <c r="U429" s="19" t="n">
        <f aca="false" t="array" ref="U429:U429">IF(S429="",0,S429)+IF((COUNT(J429:R429)&lt;6),SUM(J429:R429),(MAX(J429:R429)+LARGE(J429:R429,2)+LARGE(J429:R429,3)+LARGE(J429:R429,4)+LARGE(J429:R429,5)))</f>
        <v>0</v>
      </c>
      <c r="V429" s="19" t="n">
        <f aca="false">U429+G429+I429</f>
        <v>43.494422994423</v>
      </c>
      <c r="W429" s="19" t="n">
        <f aca="false" t="array" ref="W429:W429">COUNT(J429:S429)</f>
        <v>0</v>
      </c>
      <c r="X429" s="19"/>
      <c r="Y429" s="19"/>
      <c r="Z429" s="4"/>
      <c r="AA429" s="4"/>
      <c r="AB429" s="0"/>
      <c r="AC429" s="4"/>
      <c r="AD429" s="4"/>
      <c r="AE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</row>
    <row r="430" s="25" customFormat="true" ht="16.5" hidden="false" customHeight="true" outlineLevel="0" collapsed="false">
      <c r="A430" s="19" t="n">
        <v>171</v>
      </c>
      <c r="B430" s="19" t="n">
        <f aca="false" t="array" ref="B430:B430">RANK(V430,$V$2:$V$607)</f>
        <v>429</v>
      </c>
      <c r="C430" s="20" t="s">
        <v>717</v>
      </c>
      <c r="D430" s="20" t="s">
        <v>718</v>
      </c>
      <c r="E430" s="20"/>
      <c r="F430" s="19" t="n">
        <v>129.422807017544</v>
      </c>
      <c r="G430" s="19" t="n">
        <v>43.1409356725147</v>
      </c>
      <c r="H430" s="19" t="n">
        <v>0</v>
      </c>
      <c r="I430" s="19" t="n">
        <v>0</v>
      </c>
      <c r="J430" s="21"/>
      <c r="K430" s="19"/>
      <c r="L430" s="19"/>
      <c r="M430" s="19"/>
      <c r="N430" s="19"/>
      <c r="O430" s="19"/>
      <c r="P430" s="19"/>
      <c r="Q430" s="19"/>
      <c r="R430" s="19"/>
      <c r="S430" s="22"/>
      <c r="T430" s="21" t="n">
        <f aca="false" t="array" ref="T430:T430">SUM(J430:S430)</f>
        <v>0</v>
      </c>
      <c r="U430" s="19" t="n">
        <f aca="false" t="array" ref="U430:U430">IF(S430="",0,S430)+IF((COUNT(J430:R430)&lt;6),SUM(J430:R430),(MAX(J430:R430)+LARGE(J430:R430,2)+LARGE(J430:R430,3)+LARGE(J430:R430,4)+LARGE(J430:R430,5)))</f>
        <v>0</v>
      </c>
      <c r="V430" s="19" t="n">
        <f aca="false">U430+G430+I430</f>
        <v>43.1409356725147</v>
      </c>
      <c r="W430" s="19" t="n">
        <f aca="false" t="array" ref="W430:W430">COUNT(J430:S430)</f>
        <v>0</v>
      </c>
      <c r="X430" s="19"/>
      <c r="Y430" s="19"/>
      <c r="Z430" s="4"/>
      <c r="AA430" s="4"/>
      <c r="AB430" s="0"/>
      <c r="AC430" s="4"/>
      <c r="AD430" s="4"/>
      <c r="AE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</row>
    <row r="431" s="25" customFormat="true" ht="16.5" hidden="false" customHeight="true" outlineLevel="0" collapsed="false">
      <c r="A431" s="19" t="n">
        <v>342</v>
      </c>
      <c r="B431" s="19" t="n">
        <f aca="false" t="array" ref="B431:B431">RANK(V431,$V$2:$V$607)</f>
        <v>430</v>
      </c>
      <c r="C431" s="20" t="s">
        <v>719</v>
      </c>
      <c r="D431" s="20" t="s">
        <v>560</v>
      </c>
      <c r="E431" s="20"/>
      <c r="F431" s="19" t="n">
        <v>129.27868852459</v>
      </c>
      <c r="G431" s="19" t="n">
        <v>43.0928961748634</v>
      </c>
      <c r="H431" s="19" t="n">
        <v>0</v>
      </c>
      <c r="I431" s="19" t="n">
        <v>0</v>
      </c>
      <c r="J431" s="21"/>
      <c r="K431" s="19"/>
      <c r="L431" s="19"/>
      <c r="M431" s="19"/>
      <c r="N431" s="19"/>
      <c r="O431" s="19"/>
      <c r="P431" s="19"/>
      <c r="Q431" s="19"/>
      <c r="R431" s="19"/>
      <c r="S431" s="22"/>
      <c r="T431" s="21" t="n">
        <f aca="false" t="array" ref="T431:T431">SUM(J431:S431)</f>
        <v>0</v>
      </c>
      <c r="U431" s="19" t="n">
        <f aca="false" t="array" ref="U431:U431">IF(S431="",0,S431)+IF((COUNT(J431:R431)&lt;6),SUM(J431:R431),(MAX(J431:R431)+LARGE(J431:R431,2)+LARGE(J431:R431,3)+LARGE(J431:R431,4)+LARGE(J431:R431,5)))</f>
        <v>0</v>
      </c>
      <c r="V431" s="19" t="n">
        <f aca="false">U431+G431+I431</f>
        <v>43.0928961748634</v>
      </c>
      <c r="W431" s="19" t="n">
        <f aca="false" t="array" ref="W431:W431">COUNT(J431:S431)</f>
        <v>0</v>
      </c>
      <c r="X431" s="19"/>
      <c r="Y431" s="19"/>
      <c r="Z431" s="4"/>
      <c r="AA431" s="4"/>
      <c r="AB431" s="0"/>
      <c r="AC431" s="4"/>
      <c r="AD431" s="4"/>
      <c r="AE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</row>
    <row r="432" s="25" customFormat="true" ht="16.5" hidden="false" customHeight="true" outlineLevel="0" collapsed="false">
      <c r="A432" s="19" t="n">
        <v>221</v>
      </c>
      <c r="B432" s="19" t="n">
        <f aca="false" t="array" ref="B432:B432">RANK(V432,$V$2:$V$607)</f>
        <v>431</v>
      </c>
      <c r="C432" s="20" t="s">
        <v>720</v>
      </c>
      <c r="D432" s="20" t="s">
        <v>396</v>
      </c>
      <c r="E432" s="20"/>
      <c r="F432" s="19" t="n">
        <v>125.708062234795</v>
      </c>
      <c r="G432" s="19" t="n">
        <v>41.9026874115983</v>
      </c>
      <c r="H432" s="19" t="n">
        <v>0</v>
      </c>
      <c r="I432" s="19" t="n">
        <v>0</v>
      </c>
      <c r="J432" s="21"/>
      <c r="K432" s="19"/>
      <c r="L432" s="19"/>
      <c r="M432" s="19"/>
      <c r="N432" s="19"/>
      <c r="O432" s="19"/>
      <c r="P432" s="19"/>
      <c r="Q432" s="19"/>
      <c r="R432" s="19"/>
      <c r="S432" s="22"/>
      <c r="T432" s="21" t="n">
        <f aca="false" t="array" ref="T432:T432">SUM(J432:S432)</f>
        <v>0</v>
      </c>
      <c r="U432" s="19" t="n">
        <f aca="false" t="array" ref="U432:U432">IF(S432="",0,S432)+IF((COUNT(J432:R432)&lt;6),SUM(J432:R432),(MAX(J432:R432)+LARGE(J432:R432,2)+LARGE(J432:R432,3)+LARGE(J432:R432,4)+LARGE(J432:R432,5)))</f>
        <v>0</v>
      </c>
      <c r="V432" s="19" t="n">
        <f aca="false">U432+G432+I432</f>
        <v>41.9026874115983</v>
      </c>
      <c r="W432" s="19" t="n">
        <f aca="false" t="array" ref="W432:W432">COUNT(J432:S432)</f>
        <v>0</v>
      </c>
      <c r="X432" s="19"/>
      <c r="Y432" s="19"/>
      <c r="Z432" s="4"/>
      <c r="AA432" s="19"/>
      <c r="AB432" s="19"/>
      <c r="AC432" s="4"/>
      <c r="AD432" s="4"/>
      <c r="AE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</row>
    <row r="433" s="25" customFormat="true" ht="16.5" hidden="false" customHeight="true" outlineLevel="0" collapsed="false">
      <c r="A433" s="19" t="n">
        <v>78</v>
      </c>
      <c r="B433" s="19" t="n">
        <f aca="false" t="array" ref="B433:B433">RANK(V433,$V$2:$V$607)</f>
        <v>432</v>
      </c>
      <c r="C433" s="20" t="s">
        <v>386</v>
      </c>
      <c r="D433" s="20" t="s">
        <v>685</v>
      </c>
      <c r="E433" s="20"/>
      <c r="F433" s="19" t="n">
        <v>125.575402460038</v>
      </c>
      <c r="G433" s="19" t="n">
        <v>41.8584674866793</v>
      </c>
      <c r="H433" s="19" t="n">
        <v>0</v>
      </c>
      <c r="I433" s="19" t="n">
        <v>0</v>
      </c>
      <c r="J433" s="21"/>
      <c r="K433" s="19"/>
      <c r="L433" s="19"/>
      <c r="M433" s="19"/>
      <c r="N433" s="19"/>
      <c r="O433" s="19"/>
      <c r="P433" s="19"/>
      <c r="Q433" s="19"/>
      <c r="R433" s="19"/>
      <c r="S433" s="22"/>
      <c r="T433" s="21" t="n">
        <f aca="false" t="array" ref="T433:T433">SUM(J433:S433)</f>
        <v>0</v>
      </c>
      <c r="U433" s="19" t="n">
        <f aca="false" t="array" ref="U433:U433">IF(S433="",0,S433)+IF((COUNT(J433:R433)&lt;6),SUM(J433:R433),(MAX(J433:R433)+LARGE(J433:R433,2)+LARGE(J433:R433,3)+LARGE(J433:R433,4)+LARGE(J433:R433,5)))</f>
        <v>0</v>
      </c>
      <c r="V433" s="19" t="n">
        <f aca="false">U433+G433+I433</f>
        <v>41.8584674866793</v>
      </c>
      <c r="W433" s="19" t="n">
        <f aca="false" t="array" ref="W433:W433">COUNT(J433:S433)</f>
        <v>0</v>
      </c>
      <c r="X433" s="19"/>
      <c r="Y433" s="19"/>
      <c r="Z433" s="4"/>
      <c r="AA433" s="4"/>
      <c r="AB433" s="0"/>
      <c r="AC433" s="4"/>
      <c r="AD433" s="4"/>
      <c r="AE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</row>
    <row r="434" s="25" customFormat="true" ht="16.5" hidden="false" customHeight="true" outlineLevel="0" collapsed="false">
      <c r="A434" s="19" t="n">
        <v>75</v>
      </c>
      <c r="B434" s="19" t="n">
        <f aca="false" t="array" ref="B434:B434">RANK(V434,$V$2:$V$607)</f>
        <v>433</v>
      </c>
      <c r="C434" s="20" t="s">
        <v>572</v>
      </c>
      <c r="D434" s="20" t="s">
        <v>83</v>
      </c>
      <c r="E434" s="20"/>
      <c r="F434" s="19" t="n">
        <v>125.465487913162</v>
      </c>
      <c r="G434" s="19" t="n">
        <v>41.8218293043873</v>
      </c>
      <c r="H434" s="19" t="n">
        <v>0</v>
      </c>
      <c r="I434" s="19" t="n">
        <v>0</v>
      </c>
      <c r="J434" s="21"/>
      <c r="K434" s="19"/>
      <c r="L434" s="19"/>
      <c r="M434" s="19"/>
      <c r="N434" s="19"/>
      <c r="O434" s="19"/>
      <c r="P434" s="19"/>
      <c r="Q434" s="19"/>
      <c r="R434" s="19"/>
      <c r="S434" s="22"/>
      <c r="T434" s="21" t="n">
        <f aca="false" t="array" ref="T434:T434">SUM(J434:S434)</f>
        <v>0</v>
      </c>
      <c r="U434" s="19" t="n">
        <f aca="false" t="array" ref="U434:U434">IF(S434="",0,S434)+IF((COUNT(J434:R434)&lt;6),SUM(J434:R434),(MAX(J434:R434)+LARGE(J434:R434,2)+LARGE(J434:R434,3)+LARGE(J434:R434,4)+LARGE(J434:R434,5)))</f>
        <v>0</v>
      </c>
      <c r="V434" s="19" t="n">
        <f aca="false">U434+G434+I434</f>
        <v>41.8218293043873</v>
      </c>
      <c r="W434" s="19" t="n">
        <f aca="false" t="array" ref="W434:W434">COUNT(J434:S434)</f>
        <v>0</v>
      </c>
      <c r="X434" s="19"/>
      <c r="Y434" s="19"/>
      <c r="Z434" s="4"/>
      <c r="AA434" s="19"/>
      <c r="AB434" s="19"/>
      <c r="AC434" s="4"/>
      <c r="AD434" s="4"/>
      <c r="AE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</row>
    <row r="435" s="25" customFormat="true" ht="16.5" hidden="false" customHeight="true" outlineLevel="0" collapsed="false">
      <c r="A435" s="19" t="n">
        <v>447</v>
      </c>
      <c r="B435" s="19" t="n">
        <f aca="false" t="array" ref="B435:B435">RANK(V435,$V$2:$V$607)</f>
        <v>434</v>
      </c>
      <c r="C435" s="20" t="s">
        <v>721</v>
      </c>
      <c r="D435" s="20" t="s">
        <v>722</v>
      </c>
      <c r="E435" s="20"/>
      <c r="F435" s="19" t="n">
        <v>123.523475445224</v>
      </c>
      <c r="G435" s="19" t="n">
        <v>41.1744918150747</v>
      </c>
      <c r="H435" s="19" t="n">
        <v>0</v>
      </c>
      <c r="I435" s="19" t="n">
        <v>0</v>
      </c>
      <c r="J435" s="21"/>
      <c r="K435" s="19"/>
      <c r="L435" s="19"/>
      <c r="M435" s="19"/>
      <c r="N435" s="19"/>
      <c r="O435" s="19"/>
      <c r="P435" s="19"/>
      <c r="Q435" s="19"/>
      <c r="R435" s="19"/>
      <c r="S435" s="22"/>
      <c r="T435" s="21" t="n">
        <f aca="false" t="array" ref="T435:T435">SUM(J435:S435)</f>
        <v>0</v>
      </c>
      <c r="U435" s="19" t="n">
        <f aca="false" t="array" ref="U435:U435">IF(S435="",0,S435)+IF((COUNT(J435:R435)&lt;6),SUM(J435:R435),(MAX(J435:R435)+LARGE(J435:R435,2)+LARGE(J435:R435,3)+LARGE(J435:R435,4)+LARGE(J435:R435,5)))</f>
        <v>0</v>
      </c>
      <c r="V435" s="19" t="n">
        <f aca="false">U435+G435+I435</f>
        <v>41.1744918150747</v>
      </c>
      <c r="W435" s="19" t="n">
        <f aca="false" t="array" ref="W435:W435">COUNT(J435:S435)</f>
        <v>0</v>
      </c>
      <c r="X435" s="19"/>
      <c r="Y435" s="19"/>
      <c r="Z435" s="4"/>
      <c r="AA435" s="4"/>
      <c r="AB435" s="0"/>
      <c r="AC435" s="4"/>
      <c r="AD435" s="4"/>
      <c r="AE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</row>
    <row r="436" s="25" customFormat="true" ht="16.5" hidden="false" customHeight="true" outlineLevel="0" collapsed="false">
      <c r="A436" s="19" t="n">
        <v>522</v>
      </c>
      <c r="B436" s="19" t="n">
        <f aca="false" t="array" ref="B436:B436">RANK(V436,$V$2:$V$607)</f>
        <v>435</v>
      </c>
      <c r="C436" s="20" t="s">
        <v>723</v>
      </c>
      <c r="D436" s="20" t="s">
        <v>724</v>
      </c>
      <c r="E436" s="20"/>
      <c r="F436" s="19" t="n">
        <v>122.521846153846</v>
      </c>
      <c r="G436" s="19" t="n">
        <v>40.8406153846154</v>
      </c>
      <c r="H436" s="19" t="n">
        <v>0</v>
      </c>
      <c r="I436" s="19" t="n">
        <v>0</v>
      </c>
      <c r="J436" s="21"/>
      <c r="K436" s="19"/>
      <c r="L436" s="19"/>
      <c r="M436" s="19"/>
      <c r="N436" s="19"/>
      <c r="O436" s="19"/>
      <c r="P436" s="19"/>
      <c r="Q436" s="19"/>
      <c r="R436" s="19"/>
      <c r="S436" s="22"/>
      <c r="T436" s="21" t="n">
        <f aca="false" t="array" ref="T436:T436">SUM(J436:S436)</f>
        <v>0</v>
      </c>
      <c r="U436" s="19" t="n">
        <f aca="false" t="array" ref="U436:U436">IF(S436="",0,S436)+IF((COUNT(J436:R436)&lt;6),SUM(J436:R436),(MAX(J436:R436)+LARGE(J436:R436,2)+LARGE(J436:R436,3)+LARGE(J436:R436,4)+LARGE(J436:R436,5)))</f>
        <v>0</v>
      </c>
      <c r="V436" s="19" t="n">
        <f aca="false">U436+G436+I436</f>
        <v>40.8406153846154</v>
      </c>
      <c r="W436" s="19" t="n">
        <f aca="false" t="array" ref="W436:W436">COUNT(J436:S436)</f>
        <v>0</v>
      </c>
      <c r="X436" s="19"/>
      <c r="Y436" s="19"/>
      <c r="Z436" s="4"/>
      <c r="AA436" s="19"/>
      <c r="AB436" s="19"/>
      <c r="AC436" s="4"/>
      <c r="AD436" s="4"/>
      <c r="AE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</row>
    <row r="437" s="25" customFormat="true" ht="16.5" hidden="false" customHeight="true" outlineLevel="0" collapsed="false">
      <c r="A437" s="19" t="n">
        <v>47</v>
      </c>
      <c r="B437" s="19" t="n">
        <f aca="false" t="array" ref="B437:B437">RANK(V437,$V$2:$V$607)</f>
        <v>436</v>
      </c>
      <c r="C437" s="20" t="s">
        <v>725</v>
      </c>
      <c r="D437" s="20" t="s">
        <v>34</v>
      </c>
      <c r="E437" s="20"/>
      <c r="F437" s="19" t="n">
        <v>122.249806896003</v>
      </c>
      <c r="G437" s="19" t="n">
        <v>40.749935632001</v>
      </c>
      <c r="H437" s="19" t="n">
        <v>0</v>
      </c>
      <c r="I437" s="19" t="n">
        <v>0</v>
      </c>
      <c r="J437" s="21"/>
      <c r="K437" s="19"/>
      <c r="L437" s="19"/>
      <c r="M437" s="19"/>
      <c r="N437" s="19"/>
      <c r="O437" s="19"/>
      <c r="P437" s="19"/>
      <c r="Q437" s="19"/>
      <c r="R437" s="19"/>
      <c r="S437" s="22"/>
      <c r="T437" s="21" t="n">
        <f aca="false" t="array" ref="T437:T437">SUM(J437:S437)</f>
        <v>0</v>
      </c>
      <c r="U437" s="19" t="n">
        <f aca="false" t="array" ref="U437:U437">IF(S437="",0,S437)+IF((COUNT(J437:R437)&lt;6),SUM(J437:R437),(MAX(J437:R437)+LARGE(J437:R437,2)+LARGE(J437:R437,3)+LARGE(J437:R437,4)+LARGE(J437:R437,5)))</f>
        <v>0</v>
      </c>
      <c r="V437" s="19" t="n">
        <f aca="false">U437+G437+I437</f>
        <v>40.749935632001</v>
      </c>
      <c r="W437" s="19" t="n">
        <f aca="false" t="array" ref="W437:W437">COUNT(J437:S437)</f>
        <v>0</v>
      </c>
      <c r="X437" s="19"/>
      <c r="Y437" s="19"/>
      <c r="Z437" s="4"/>
      <c r="AA437" s="19"/>
      <c r="AB437" s="19"/>
      <c r="AC437" s="4"/>
      <c r="AD437" s="4"/>
      <c r="AE437" s="0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</row>
    <row r="438" s="25" customFormat="true" ht="16.5" hidden="false" customHeight="true" outlineLevel="0" collapsed="false">
      <c r="A438" s="19" t="n">
        <v>219</v>
      </c>
      <c r="B438" s="19" t="n">
        <f aca="false" t="array" ref="B438:B438">RANK(V438,$V$2:$V$607)</f>
        <v>437</v>
      </c>
      <c r="C438" s="20" t="s">
        <v>726</v>
      </c>
      <c r="D438" s="20" t="s">
        <v>216</v>
      </c>
      <c r="E438" s="20"/>
      <c r="F438" s="19" t="n">
        <v>121.725164203612</v>
      </c>
      <c r="G438" s="19" t="n">
        <v>40.5750547345375</v>
      </c>
      <c r="H438" s="19" t="n">
        <v>0</v>
      </c>
      <c r="I438" s="19" t="n">
        <v>0</v>
      </c>
      <c r="J438" s="21"/>
      <c r="K438" s="19"/>
      <c r="L438" s="19"/>
      <c r="M438" s="19"/>
      <c r="N438" s="19"/>
      <c r="O438" s="19"/>
      <c r="P438" s="19"/>
      <c r="Q438" s="19"/>
      <c r="R438" s="19"/>
      <c r="S438" s="22"/>
      <c r="T438" s="21" t="n">
        <f aca="false" t="array" ref="T438:T438">SUM(J438:S438)</f>
        <v>0</v>
      </c>
      <c r="U438" s="19" t="n">
        <f aca="false" t="array" ref="U438:U438">IF(S438="",0,S438)+IF((COUNT(J438:R438)&lt;6),SUM(J438:R438),(MAX(J438:R438)+LARGE(J438:R438,2)+LARGE(J438:R438,3)+LARGE(J438:R438,4)+LARGE(J438:R438,5)))</f>
        <v>0</v>
      </c>
      <c r="V438" s="19" t="n">
        <f aca="false">U438+G438+I438</f>
        <v>40.5750547345375</v>
      </c>
      <c r="W438" s="19" t="n">
        <f aca="false" t="array" ref="W438:W438">COUNT(J438:S438)</f>
        <v>0</v>
      </c>
      <c r="X438" s="19"/>
      <c r="Y438" s="19"/>
      <c r="Z438" s="4"/>
      <c r="AA438" s="19"/>
      <c r="AB438" s="19"/>
      <c r="AC438" s="4"/>
      <c r="AD438" s="4"/>
      <c r="AE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</row>
    <row r="439" s="25" customFormat="true" ht="16.5" hidden="false" customHeight="true" outlineLevel="0" collapsed="false">
      <c r="A439" s="19" t="n">
        <v>579</v>
      </c>
      <c r="B439" s="19" t="n">
        <f aca="false" t="array" ref="B439:B439">RANK(V439,$V$2:$V$607)</f>
        <v>438</v>
      </c>
      <c r="C439" s="20" t="s">
        <v>401</v>
      </c>
      <c r="D439" s="20" t="s">
        <v>549</v>
      </c>
      <c r="E439" s="20"/>
      <c r="F439" s="19" t="n">
        <v>117.289357272964</v>
      </c>
      <c r="G439" s="19" t="n">
        <v>39.0964524243213</v>
      </c>
      <c r="H439" s="19" t="n">
        <v>0</v>
      </c>
      <c r="I439" s="19" t="n">
        <v>0</v>
      </c>
      <c r="J439" s="21"/>
      <c r="K439" s="19"/>
      <c r="L439" s="19"/>
      <c r="M439" s="19"/>
      <c r="N439" s="19"/>
      <c r="O439" s="19"/>
      <c r="P439" s="19"/>
      <c r="Q439" s="19"/>
      <c r="R439" s="19"/>
      <c r="S439" s="22"/>
      <c r="T439" s="21" t="n">
        <f aca="false" t="array" ref="T439:T439">SUM(J439:S439)</f>
        <v>0</v>
      </c>
      <c r="U439" s="19" t="n">
        <f aca="false" t="array" ref="U439:U439">IF(S439="",0,S439)+IF((COUNT(J439:R439)&lt;6),SUM(J439:R439),(MAX(J439:R439)+LARGE(J439:R439,2)+LARGE(J439:R439,3)+LARGE(J439:R439,4)+LARGE(J439:R439,5)))</f>
        <v>0</v>
      </c>
      <c r="V439" s="19" t="n">
        <f aca="false">U439+G439+I439</f>
        <v>39.0964524243213</v>
      </c>
      <c r="W439" s="19" t="n">
        <f aca="false" t="array" ref="W439:W439">COUNT(J439:S439)</f>
        <v>0</v>
      </c>
      <c r="X439" s="19"/>
      <c r="Y439" s="19"/>
      <c r="Z439" s="4"/>
      <c r="AA439" s="4"/>
      <c r="AB439" s="0"/>
      <c r="AC439" s="4"/>
      <c r="AD439" s="4"/>
      <c r="AE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</row>
    <row r="440" s="25" customFormat="true" ht="16.5" hidden="false" customHeight="true" outlineLevel="0" collapsed="false">
      <c r="A440" s="19" t="n">
        <v>72</v>
      </c>
      <c r="B440" s="19" t="n">
        <f aca="false" t="array" ref="B440:B440">RANK(V440,$V$2:$V$607)</f>
        <v>439</v>
      </c>
      <c r="C440" s="20" t="s">
        <v>172</v>
      </c>
      <c r="D440" s="20" t="s">
        <v>727</v>
      </c>
      <c r="E440" s="20"/>
      <c r="F440" s="19" t="n">
        <v>117.168036777656</v>
      </c>
      <c r="G440" s="19" t="n">
        <v>39.0560122592187</v>
      </c>
      <c r="H440" s="19" t="n">
        <v>0</v>
      </c>
      <c r="I440" s="19" t="n">
        <v>0</v>
      </c>
      <c r="J440" s="21"/>
      <c r="K440" s="19"/>
      <c r="L440" s="19"/>
      <c r="M440" s="19"/>
      <c r="N440" s="19"/>
      <c r="O440" s="19"/>
      <c r="P440" s="19"/>
      <c r="Q440" s="19"/>
      <c r="R440" s="19"/>
      <c r="S440" s="22"/>
      <c r="T440" s="21" t="n">
        <f aca="false" t="array" ref="T440:T440">SUM(J440:S440)</f>
        <v>0</v>
      </c>
      <c r="U440" s="19" t="n">
        <f aca="false" t="array" ref="U440:U440">IF(S440="",0,S440)+IF((COUNT(J440:R440)&lt;6),SUM(J440:R440),(MAX(J440:R440)+LARGE(J440:R440,2)+LARGE(J440:R440,3)+LARGE(J440:R440,4)+LARGE(J440:R440,5)))</f>
        <v>0</v>
      </c>
      <c r="V440" s="19" t="n">
        <f aca="false">U440+G440+I440</f>
        <v>39.0560122592187</v>
      </c>
      <c r="W440" s="19" t="n">
        <f aca="false" t="array" ref="W440:W440">COUNT(J440:S440)</f>
        <v>0</v>
      </c>
      <c r="X440" s="19"/>
      <c r="Y440" s="19"/>
      <c r="Z440" s="4"/>
      <c r="AA440" s="19"/>
      <c r="AB440" s="19"/>
      <c r="AC440" s="4"/>
      <c r="AD440" s="4"/>
      <c r="AE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</row>
    <row r="441" s="25" customFormat="true" ht="16.5" hidden="false" customHeight="true" outlineLevel="0" collapsed="false">
      <c r="A441" s="19" t="n">
        <v>96</v>
      </c>
      <c r="B441" s="19" t="n">
        <f aca="false" t="array" ref="B441:B441">RANK(V441,$V$2:$V$607)</f>
        <v>440</v>
      </c>
      <c r="C441" s="20" t="s">
        <v>728</v>
      </c>
      <c r="D441" s="20" t="s">
        <v>407</v>
      </c>
      <c r="E441" s="20"/>
      <c r="F441" s="19" t="n">
        <v>117.142361560009</v>
      </c>
      <c r="G441" s="19" t="n">
        <v>39.0474538533362</v>
      </c>
      <c r="H441" s="19" t="n">
        <v>0</v>
      </c>
      <c r="I441" s="19" t="n">
        <v>0</v>
      </c>
      <c r="J441" s="21"/>
      <c r="K441" s="19"/>
      <c r="L441" s="19"/>
      <c r="M441" s="19"/>
      <c r="N441" s="19"/>
      <c r="O441" s="19"/>
      <c r="P441" s="19"/>
      <c r="Q441" s="19"/>
      <c r="R441" s="19"/>
      <c r="S441" s="22"/>
      <c r="T441" s="21" t="n">
        <f aca="false" t="array" ref="T441:T441">SUM(J441:S441)</f>
        <v>0</v>
      </c>
      <c r="U441" s="19" t="n">
        <f aca="false" t="array" ref="U441:U441">IF(S441="",0,S441)+IF((COUNT(J441:R441)&lt;6),SUM(J441:R441),(MAX(J441:R441)+LARGE(J441:R441,2)+LARGE(J441:R441,3)+LARGE(J441:R441,4)+LARGE(J441:R441,5)))</f>
        <v>0</v>
      </c>
      <c r="V441" s="19" t="n">
        <f aca="false">U441+G441+I441</f>
        <v>39.0474538533362</v>
      </c>
      <c r="W441" s="19" t="n">
        <f aca="false" t="array" ref="W441:W441">COUNT(J441:S441)</f>
        <v>0</v>
      </c>
      <c r="X441" s="19"/>
      <c r="Y441" s="19"/>
      <c r="Z441" s="4"/>
      <c r="AA441" s="19"/>
      <c r="AB441" s="19"/>
      <c r="AC441" s="4"/>
      <c r="AD441" s="4"/>
      <c r="AE441" s="27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</row>
    <row r="442" s="25" customFormat="true" ht="16.5" hidden="false" customHeight="true" outlineLevel="0" collapsed="false">
      <c r="A442" s="19" t="n">
        <v>292</v>
      </c>
      <c r="B442" s="19" t="n">
        <f aca="false" t="array" ref="B442:B442">RANK(V442,$V$2:$V$607)</f>
        <v>441</v>
      </c>
      <c r="C442" s="20" t="s">
        <v>729</v>
      </c>
      <c r="D442" s="20" t="s">
        <v>730</v>
      </c>
      <c r="E442" s="20"/>
      <c r="F442" s="19" t="n">
        <v>116.705559773897</v>
      </c>
      <c r="G442" s="19" t="n">
        <v>38.9018532579656</v>
      </c>
      <c r="H442" s="19" t="n">
        <v>0</v>
      </c>
      <c r="I442" s="19" t="n">
        <v>0</v>
      </c>
      <c r="J442" s="21"/>
      <c r="K442" s="19"/>
      <c r="L442" s="19"/>
      <c r="M442" s="19"/>
      <c r="N442" s="19"/>
      <c r="O442" s="19"/>
      <c r="P442" s="19"/>
      <c r="Q442" s="19"/>
      <c r="R442" s="19"/>
      <c r="S442" s="22"/>
      <c r="T442" s="21" t="n">
        <f aca="false" t="array" ref="T442:T442">SUM(J442:S442)</f>
        <v>0</v>
      </c>
      <c r="U442" s="19" t="n">
        <f aca="false" t="array" ref="U442:U442">IF(S442="",0,S442)+IF((COUNT(J442:R442)&lt;6),SUM(J442:R442),(MAX(J442:R442)+LARGE(J442:R442,2)+LARGE(J442:R442,3)+LARGE(J442:R442,4)+LARGE(J442:R442,5)))</f>
        <v>0</v>
      </c>
      <c r="V442" s="19" t="n">
        <f aca="false">U442+G442+I442</f>
        <v>38.9018532579656</v>
      </c>
      <c r="W442" s="19" t="n">
        <f aca="false" t="array" ref="W442:W442">COUNT(J442:S442)</f>
        <v>0</v>
      </c>
      <c r="X442" s="19"/>
      <c r="Y442" s="19"/>
      <c r="Z442" s="4"/>
      <c r="AA442" s="19"/>
      <c r="AB442" s="19"/>
      <c r="AC442" s="4"/>
      <c r="AD442" s="4"/>
      <c r="AE442" s="0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</row>
    <row r="443" s="25" customFormat="true" ht="16.5" hidden="false" customHeight="true" outlineLevel="0" collapsed="false">
      <c r="A443" s="19" t="n">
        <v>355</v>
      </c>
      <c r="B443" s="19" t="n">
        <f aca="false" t="array" ref="B443:B443">RANK(V443,$V$2:$V$607)</f>
        <v>442</v>
      </c>
      <c r="C443" s="20" t="s">
        <v>731</v>
      </c>
      <c r="D443" s="20" t="s">
        <v>732</v>
      </c>
      <c r="E443" s="20"/>
      <c r="F443" s="19" t="n">
        <v>0</v>
      </c>
      <c r="G443" s="19" t="n">
        <v>0</v>
      </c>
      <c r="H443" s="19" t="n">
        <v>0</v>
      </c>
      <c r="I443" s="19" t="n">
        <v>0</v>
      </c>
      <c r="J443" s="21"/>
      <c r="K443" s="19"/>
      <c r="L443" s="19"/>
      <c r="M443" s="19" t="n">
        <v>38.8797158072424</v>
      </c>
      <c r="N443" s="19"/>
      <c r="O443" s="19"/>
      <c r="P443" s="19"/>
      <c r="Q443" s="19"/>
      <c r="R443" s="19"/>
      <c r="S443" s="22"/>
      <c r="T443" s="21" t="n">
        <f aca="false" t="array" ref="T443:T443">SUM(J443:S443)</f>
        <v>38.8797158072424</v>
      </c>
      <c r="U443" s="19" t="n">
        <f aca="false" t="array" ref="U443:U443">IF(S443="",0,S443)+IF((COUNT(J443:R443)&lt;6),SUM(J443:R443),(MAX(J443:R443)+LARGE(J443:R443,2)+LARGE(J443:R443,3)+LARGE(J443:R443,4)+LARGE(J443:R443,5)))</f>
        <v>38.8797158072424</v>
      </c>
      <c r="V443" s="19" t="n">
        <f aca="false">U443+G443+I443</f>
        <v>38.8797158072424</v>
      </c>
      <c r="W443" s="19" t="n">
        <f aca="false" t="array" ref="W443:W443">COUNT(J443:S443)</f>
        <v>1</v>
      </c>
      <c r="X443" s="19"/>
      <c r="Y443" s="19"/>
      <c r="Z443" s="4"/>
      <c r="AA443" s="19"/>
      <c r="AB443" s="19"/>
      <c r="AC443" s="4"/>
      <c r="AD443" s="4"/>
      <c r="AE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</row>
    <row r="444" s="25" customFormat="true" ht="16.5" hidden="false" customHeight="true" outlineLevel="0" collapsed="false">
      <c r="A444" s="19" t="n">
        <v>462</v>
      </c>
      <c r="B444" s="19" t="n">
        <f aca="false" t="array" ref="B444:B444">RANK(V444,$V$2:$V$607)</f>
        <v>443</v>
      </c>
      <c r="C444" s="20" t="s">
        <v>733</v>
      </c>
      <c r="D444" s="20" t="s">
        <v>617</v>
      </c>
      <c r="E444" s="20"/>
      <c r="F444" s="19" t="n">
        <v>0</v>
      </c>
      <c r="G444" s="19" t="n">
        <v>0</v>
      </c>
      <c r="H444" s="19" t="n">
        <v>56.6259466153187</v>
      </c>
      <c r="I444" s="19" t="n">
        <v>37.7506310768791</v>
      </c>
      <c r="J444" s="21"/>
      <c r="K444" s="19"/>
      <c r="L444" s="19"/>
      <c r="M444" s="19"/>
      <c r="N444" s="19"/>
      <c r="O444" s="19"/>
      <c r="P444" s="19"/>
      <c r="Q444" s="19"/>
      <c r="R444" s="19"/>
      <c r="S444" s="22"/>
      <c r="T444" s="21" t="n">
        <f aca="false" t="array" ref="T444:T444">SUM(J444:S444)</f>
        <v>0</v>
      </c>
      <c r="U444" s="19" t="n">
        <f aca="false" t="array" ref="U444:U444">IF(S444="",0,S444)+IF((COUNT(J444:R444)&lt;6),SUM(J444:R444),(MAX(J444:R444)+LARGE(J444:R444,2)+LARGE(J444:R444,3)+LARGE(J444:R444,4)+LARGE(J444:R444,5)))</f>
        <v>0</v>
      </c>
      <c r="V444" s="19" t="n">
        <f aca="false">U444+G444+I444</f>
        <v>37.7506310768791</v>
      </c>
      <c r="W444" s="19" t="n">
        <f aca="false" t="array" ref="W444:W444">COUNT(J444:S444)</f>
        <v>0</v>
      </c>
      <c r="X444" s="19"/>
      <c r="Y444" s="19"/>
      <c r="Z444" s="4"/>
      <c r="AA444" s="19"/>
      <c r="AB444" s="19"/>
      <c r="AC444" s="4"/>
      <c r="AD444" s="4"/>
      <c r="AE444" s="27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</row>
    <row r="445" s="25" customFormat="true" ht="16.5" hidden="false" customHeight="true" outlineLevel="0" collapsed="false">
      <c r="A445" s="19" t="n">
        <v>216</v>
      </c>
      <c r="B445" s="19" t="n">
        <f aca="false" t="array" ref="B445:B445">RANK(V445,$V$2:$V$607)</f>
        <v>444</v>
      </c>
      <c r="C445" s="20" t="s">
        <v>734</v>
      </c>
      <c r="D445" s="20" t="s">
        <v>735</v>
      </c>
      <c r="E445" s="20"/>
      <c r="F445" s="19" t="n">
        <v>0</v>
      </c>
      <c r="G445" s="19" t="n">
        <v>0</v>
      </c>
      <c r="H445" s="19" t="n">
        <v>54.8364781369519</v>
      </c>
      <c r="I445" s="19" t="n">
        <v>36.5576520913013</v>
      </c>
      <c r="J445" s="21"/>
      <c r="K445" s="19"/>
      <c r="L445" s="19"/>
      <c r="M445" s="19"/>
      <c r="N445" s="19"/>
      <c r="O445" s="19"/>
      <c r="P445" s="19"/>
      <c r="Q445" s="19"/>
      <c r="R445" s="19"/>
      <c r="S445" s="22"/>
      <c r="T445" s="21" t="n">
        <f aca="false" t="array" ref="T445:T445">SUM(J445:S445)</f>
        <v>0</v>
      </c>
      <c r="U445" s="19" t="n">
        <f aca="false" t="array" ref="U445:U445">IF(S445="",0,S445)+IF((COUNT(J445:R445)&lt;6),SUM(J445:R445),(MAX(J445:R445)+LARGE(J445:R445,2)+LARGE(J445:R445,3)+LARGE(J445:R445,4)+LARGE(J445:R445,5)))</f>
        <v>0</v>
      </c>
      <c r="V445" s="19" t="n">
        <f aca="false">U445+G445+I445</f>
        <v>36.5576520913013</v>
      </c>
      <c r="W445" s="19" t="n">
        <f aca="false" t="array" ref="W445:W445">COUNT(J445:S445)</f>
        <v>0</v>
      </c>
      <c r="X445" s="19"/>
      <c r="Y445" s="19"/>
      <c r="Z445" s="4"/>
      <c r="AA445" s="19"/>
      <c r="AB445" s="19"/>
      <c r="AC445" s="4"/>
      <c r="AD445" s="4"/>
      <c r="AE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</row>
    <row r="446" s="25" customFormat="true" ht="16.5" hidden="false" customHeight="true" outlineLevel="0" collapsed="false">
      <c r="A446" s="19" t="n">
        <v>529</v>
      </c>
      <c r="B446" s="19" t="n">
        <f aca="false" t="array" ref="B446:B446">RANK(V446,$V$2:$V$607)</f>
        <v>445</v>
      </c>
      <c r="C446" s="20" t="s">
        <v>571</v>
      </c>
      <c r="D446" s="20" t="s">
        <v>736</v>
      </c>
      <c r="E446" s="20"/>
      <c r="F446" s="19" t="n">
        <v>108.799240529777</v>
      </c>
      <c r="G446" s="19" t="n">
        <v>36.2664135099256</v>
      </c>
      <c r="H446" s="19" t="n">
        <v>0</v>
      </c>
      <c r="I446" s="19" t="n">
        <v>0</v>
      </c>
      <c r="J446" s="21"/>
      <c r="K446" s="19"/>
      <c r="L446" s="19"/>
      <c r="M446" s="19"/>
      <c r="N446" s="19"/>
      <c r="O446" s="19"/>
      <c r="P446" s="19"/>
      <c r="Q446" s="19"/>
      <c r="R446" s="19"/>
      <c r="S446" s="22"/>
      <c r="T446" s="21" t="n">
        <f aca="false" t="array" ref="T446:T446">SUM(J446:S446)</f>
        <v>0</v>
      </c>
      <c r="U446" s="19" t="n">
        <f aca="false" t="array" ref="U446:U446">IF(S446="",0,S446)+IF((COUNT(J446:R446)&lt;6),SUM(J446:R446),(MAX(J446:R446)+LARGE(J446:R446,2)+LARGE(J446:R446,3)+LARGE(J446:R446,4)+LARGE(J446:R446,5)))</f>
        <v>0</v>
      </c>
      <c r="V446" s="19" t="n">
        <f aca="false">U446+G446+I446</f>
        <v>36.2664135099256</v>
      </c>
      <c r="W446" s="19" t="n">
        <f aca="false" t="array" ref="W446:W446">COUNT(J446:S446)</f>
        <v>0</v>
      </c>
      <c r="X446" s="19"/>
      <c r="Y446" s="19"/>
      <c r="Z446" s="4"/>
      <c r="AA446" s="19"/>
      <c r="AB446" s="19"/>
      <c r="AC446" s="4"/>
      <c r="AD446" s="4"/>
      <c r="AE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</row>
    <row r="447" s="25" customFormat="true" ht="16.5" hidden="false" customHeight="true" outlineLevel="0" collapsed="false">
      <c r="A447" s="19" t="n">
        <v>247</v>
      </c>
      <c r="B447" s="19" t="n">
        <f aca="false" t="array" ref="B447:B447">RANK(V447,$V$2:$V$607)</f>
        <v>446</v>
      </c>
      <c r="C447" s="20" t="s">
        <v>737</v>
      </c>
      <c r="D447" s="20" t="s">
        <v>738</v>
      </c>
      <c r="E447" s="20"/>
      <c r="F447" s="19" t="n">
        <v>33.874130061941</v>
      </c>
      <c r="G447" s="19" t="n">
        <v>11.2913766873137</v>
      </c>
      <c r="H447" s="19" t="n">
        <v>37.2149009137125</v>
      </c>
      <c r="I447" s="19" t="n">
        <v>24.809933942475</v>
      </c>
      <c r="J447" s="21"/>
      <c r="K447" s="19"/>
      <c r="L447" s="19"/>
      <c r="M447" s="19"/>
      <c r="N447" s="19"/>
      <c r="O447" s="19"/>
      <c r="P447" s="19"/>
      <c r="Q447" s="19"/>
      <c r="R447" s="19"/>
      <c r="S447" s="22"/>
      <c r="T447" s="21" t="n">
        <f aca="false" t="array" ref="T447:T447">SUM(J447:S447)</f>
        <v>0</v>
      </c>
      <c r="U447" s="19" t="n">
        <f aca="false" t="array" ref="U447:U447">IF(S447="",0,S447)+IF((COUNT(J447:R447)&lt;6),SUM(J447:R447),(MAX(J447:R447)+LARGE(J447:R447,2)+LARGE(J447:R447,3)+LARGE(J447:R447,4)+LARGE(J447:R447,5)))</f>
        <v>0</v>
      </c>
      <c r="V447" s="19" t="n">
        <f aca="false">U447+G447+I447</f>
        <v>36.1013106297886</v>
      </c>
      <c r="W447" s="19" t="n">
        <f aca="false" t="array" ref="W447:W447">COUNT(J447:S447)</f>
        <v>0</v>
      </c>
      <c r="X447" s="19"/>
      <c r="Y447" s="19"/>
      <c r="Z447" s="4"/>
      <c r="AA447" s="19"/>
      <c r="AB447" s="19"/>
      <c r="AC447" s="4"/>
      <c r="AD447" s="4"/>
      <c r="AE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</row>
    <row r="448" s="25" customFormat="true" ht="16.5" hidden="false" customHeight="true" outlineLevel="0" collapsed="false">
      <c r="A448" s="19" t="n">
        <v>555</v>
      </c>
      <c r="B448" s="19" t="n">
        <f aca="false" t="array" ref="B448:B448">RANK(V448,$V$2:$V$607)</f>
        <v>447</v>
      </c>
      <c r="C448" s="20" t="s">
        <v>739</v>
      </c>
      <c r="D448" s="20" t="s">
        <v>584</v>
      </c>
      <c r="E448" s="20"/>
      <c r="F448" s="19" t="n">
        <v>105.525766041184</v>
      </c>
      <c r="G448" s="19" t="n">
        <v>35.1752553470612</v>
      </c>
      <c r="H448" s="19" t="n">
        <v>0</v>
      </c>
      <c r="I448" s="19" t="n">
        <v>0</v>
      </c>
      <c r="J448" s="21"/>
      <c r="K448" s="19"/>
      <c r="L448" s="19"/>
      <c r="M448" s="19"/>
      <c r="N448" s="19"/>
      <c r="O448" s="19"/>
      <c r="P448" s="19"/>
      <c r="Q448" s="19"/>
      <c r="R448" s="19"/>
      <c r="S448" s="22"/>
      <c r="T448" s="21" t="n">
        <f aca="false" t="array" ref="T448:T448">SUM(J448:S448)</f>
        <v>0</v>
      </c>
      <c r="U448" s="19" t="n">
        <f aca="false" t="array" ref="U448:U448">IF(S448="",0,S448)+IF((COUNT(J448:R448)&lt;6),SUM(J448:R448),(MAX(J448:R448)+LARGE(J448:R448,2)+LARGE(J448:R448,3)+LARGE(J448:R448,4)+LARGE(J448:R448,5)))</f>
        <v>0</v>
      </c>
      <c r="V448" s="19" t="n">
        <f aca="false">U448+G448+I448</f>
        <v>35.1752553470612</v>
      </c>
      <c r="W448" s="19" t="n">
        <f aca="false" t="array" ref="W448:W448">COUNT(J448:S448)</f>
        <v>0</v>
      </c>
      <c r="X448" s="19"/>
      <c r="Y448" s="19"/>
      <c r="Z448" s="4"/>
      <c r="AA448" s="19"/>
      <c r="AB448" s="19"/>
      <c r="AC448" s="4"/>
      <c r="AD448" s="4"/>
      <c r="AE448" s="0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</row>
    <row r="449" s="25" customFormat="true" ht="16.5" hidden="false" customHeight="true" outlineLevel="0" collapsed="false">
      <c r="A449" s="19" t="n">
        <v>420</v>
      </c>
      <c r="B449" s="19" t="n">
        <f aca="false" t="array" ref="B449:B449">RANK(V449,$V$2:$V$607)</f>
        <v>448</v>
      </c>
      <c r="C449" s="20" t="s">
        <v>740</v>
      </c>
      <c r="D449" s="20" t="s">
        <v>741</v>
      </c>
      <c r="E449" s="20"/>
      <c r="F449" s="19" t="n">
        <v>104.4</v>
      </c>
      <c r="G449" s="19" t="n">
        <v>34.8</v>
      </c>
      <c r="H449" s="19" t="n">
        <v>0.178571428571429</v>
      </c>
      <c r="I449" s="19" t="n">
        <v>0.119047619047619</v>
      </c>
      <c r="J449" s="21"/>
      <c r="K449" s="19"/>
      <c r="L449" s="19"/>
      <c r="M449" s="19"/>
      <c r="N449" s="19"/>
      <c r="O449" s="19"/>
      <c r="P449" s="19"/>
      <c r="Q449" s="19"/>
      <c r="R449" s="19"/>
      <c r="S449" s="22"/>
      <c r="T449" s="21" t="n">
        <f aca="false" t="array" ref="T449:T449">SUM(J449:S449)</f>
        <v>0</v>
      </c>
      <c r="U449" s="19" t="n">
        <f aca="false" t="array" ref="U449:U449">IF(S449="",0,S449)+IF((COUNT(J449:R449)&lt;6),SUM(J449:R449),(MAX(J449:R449)+LARGE(J449:R449,2)+LARGE(J449:R449,3)+LARGE(J449:R449,4)+LARGE(J449:R449,5)))</f>
        <v>0</v>
      </c>
      <c r="V449" s="19" t="n">
        <f aca="false">U449+G449+I449</f>
        <v>34.9190476190476</v>
      </c>
      <c r="W449" s="19" t="n">
        <f aca="false" t="array" ref="W449:W449">COUNT(J449:S449)</f>
        <v>0</v>
      </c>
      <c r="X449" s="19"/>
      <c r="Y449" s="19"/>
      <c r="Z449" s="4"/>
      <c r="AA449" s="4"/>
      <c r="AB449" s="0"/>
      <c r="AC449" s="4"/>
      <c r="AD449" s="4"/>
      <c r="AE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</row>
    <row r="450" s="25" customFormat="true" ht="16.5" hidden="false" customHeight="true" outlineLevel="0" collapsed="false">
      <c r="A450" s="19" t="n">
        <v>562</v>
      </c>
      <c r="B450" s="19" t="n">
        <f aca="false" t="array" ref="B450:B450">RANK(V450,$V$2:$V$607)</f>
        <v>449</v>
      </c>
      <c r="C450" s="20" t="s">
        <v>742</v>
      </c>
      <c r="D450" s="20" t="s">
        <v>39</v>
      </c>
      <c r="E450" s="20"/>
      <c r="F450" s="19" t="n">
        <v>104.423571832579</v>
      </c>
      <c r="G450" s="19" t="n">
        <v>34.8078572775264</v>
      </c>
      <c r="H450" s="19" t="n">
        <v>0</v>
      </c>
      <c r="I450" s="19" t="n">
        <v>0</v>
      </c>
      <c r="J450" s="21"/>
      <c r="K450" s="19"/>
      <c r="L450" s="19"/>
      <c r="M450" s="19"/>
      <c r="N450" s="19"/>
      <c r="O450" s="19"/>
      <c r="P450" s="19"/>
      <c r="Q450" s="19"/>
      <c r="R450" s="19"/>
      <c r="S450" s="22"/>
      <c r="T450" s="21" t="n">
        <f aca="false" t="array" ref="T450:T450">SUM(J450:S450)</f>
        <v>0</v>
      </c>
      <c r="U450" s="19" t="n">
        <f aca="false" t="array" ref="U450:U450">IF(S450="",0,S450)+IF((COUNT(J450:R450)&lt;6),SUM(J450:R450),(MAX(J450:R450)+LARGE(J450:R450,2)+LARGE(J450:R450,3)+LARGE(J450:R450,4)+LARGE(J450:R450,5)))</f>
        <v>0</v>
      </c>
      <c r="V450" s="19" t="n">
        <f aca="false">U450+G450+I450</f>
        <v>34.8078572775264</v>
      </c>
      <c r="W450" s="19" t="n">
        <f aca="false" t="array" ref="W450:W450">COUNT(J450:S450)</f>
        <v>0</v>
      </c>
      <c r="X450" s="19"/>
      <c r="Y450" s="19"/>
      <c r="Z450" s="4"/>
      <c r="AA450" s="19"/>
      <c r="AB450" s="19"/>
      <c r="AC450" s="4"/>
      <c r="AD450" s="4"/>
      <c r="AE450" s="27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</row>
    <row r="451" s="25" customFormat="true" ht="16.5" hidden="false" customHeight="true" outlineLevel="0" collapsed="false">
      <c r="A451" s="19" t="n">
        <v>539</v>
      </c>
      <c r="B451" s="19" t="n">
        <f aca="false" t="array" ref="B451:B451">RANK(V451,$V$2:$V$607)</f>
        <v>450</v>
      </c>
      <c r="C451" s="20" t="s">
        <v>743</v>
      </c>
      <c r="D451" s="20" t="s">
        <v>744</v>
      </c>
      <c r="E451" s="20"/>
      <c r="F451" s="19" t="n">
        <v>104.353555120678</v>
      </c>
      <c r="G451" s="19" t="n">
        <v>34.7845183735595</v>
      </c>
      <c r="H451" s="19" t="n">
        <v>0</v>
      </c>
      <c r="I451" s="19" t="n">
        <v>0</v>
      </c>
      <c r="J451" s="21"/>
      <c r="K451" s="19"/>
      <c r="L451" s="19"/>
      <c r="M451" s="19"/>
      <c r="N451" s="19"/>
      <c r="O451" s="19"/>
      <c r="P451" s="19"/>
      <c r="Q451" s="19"/>
      <c r="R451" s="19"/>
      <c r="S451" s="22"/>
      <c r="T451" s="21" t="n">
        <f aca="false" t="array" ref="T451:T451">SUM(J451:S451)</f>
        <v>0</v>
      </c>
      <c r="U451" s="19" t="n">
        <f aca="false" t="array" ref="U451:U451">IF(S451="",0,S451)+IF((COUNT(J451:R451)&lt;6),SUM(J451:R451),(MAX(J451:R451)+LARGE(J451:R451,2)+LARGE(J451:R451,3)+LARGE(J451:R451,4)+LARGE(J451:R451,5)))</f>
        <v>0</v>
      </c>
      <c r="V451" s="19" t="n">
        <f aca="false">U451+G451+I451</f>
        <v>34.7845183735595</v>
      </c>
      <c r="W451" s="19" t="n">
        <f aca="false" t="array" ref="W451:W451">COUNT(J451:S451)</f>
        <v>0</v>
      </c>
      <c r="X451" s="19"/>
      <c r="Y451" s="19"/>
      <c r="Z451" s="4"/>
      <c r="AA451" s="4"/>
      <c r="AB451" s="0"/>
      <c r="AC451" s="4"/>
      <c r="AD451" s="4"/>
      <c r="AE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</row>
    <row r="452" s="25" customFormat="true" ht="16.5" hidden="false" customHeight="true" outlineLevel="0" collapsed="false">
      <c r="A452" s="19" t="n">
        <v>520</v>
      </c>
      <c r="B452" s="19" t="n">
        <f aca="false" t="array" ref="B452:B452">RANK(V452,$V$2:$V$607)</f>
        <v>451</v>
      </c>
      <c r="C452" s="20" t="s">
        <v>745</v>
      </c>
      <c r="D452" s="20" t="s">
        <v>746</v>
      </c>
      <c r="E452" s="20"/>
      <c r="F452" s="19" t="n">
        <v>102.801817868528</v>
      </c>
      <c r="G452" s="19" t="n">
        <v>34.2672726228425</v>
      </c>
      <c r="H452" s="19" t="n">
        <v>0</v>
      </c>
      <c r="I452" s="19" t="n">
        <v>0</v>
      </c>
      <c r="J452" s="21"/>
      <c r="K452" s="19"/>
      <c r="L452" s="19"/>
      <c r="M452" s="19"/>
      <c r="N452" s="19"/>
      <c r="O452" s="19"/>
      <c r="P452" s="19"/>
      <c r="Q452" s="19"/>
      <c r="R452" s="19"/>
      <c r="S452" s="22"/>
      <c r="T452" s="21" t="n">
        <f aca="false" t="array" ref="T452:T452">SUM(J452:S452)</f>
        <v>0</v>
      </c>
      <c r="U452" s="19" t="n">
        <f aca="false" t="array" ref="U452:U452">IF(S452="",0,S452)+IF((COUNT(J452:R452)&lt;6),SUM(J452:R452),(MAX(J452:R452)+LARGE(J452:R452,2)+LARGE(J452:R452,3)+LARGE(J452:R452,4)+LARGE(J452:R452,5)))</f>
        <v>0</v>
      </c>
      <c r="V452" s="19" t="n">
        <f aca="false">U452+G452+I452</f>
        <v>34.2672726228425</v>
      </c>
      <c r="W452" s="19" t="n">
        <f aca="false" t="array" ref="W452:W452">COUNT(J452:S452)</f>
        <v>0</v>
      </c>
      <c r="X452" s="19"/>
      <c r="Y452" s="19"/>
      <c r="Z452" s="4"/>
      <c r="AA452" s="4"/>
      <c r="AB452" s="0"/>
      <c r="AC452" s="4"/>
      <c r="AD452" s="4"/>
      <c r="AE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</row>
    <row r="453" s="25" customFormat="true" ht="16.5" hidden="false" customHeight="true" outlineLevel="0" collapsed="false">
      <c r="A453" s="19" t="n">
        <v>578</v>
      </c>
      <c r="B453" s="19" t="n">
        <f aca="false" t="array" ref="B453:B453">RANK(V453,$V$2:$V$607)</f>
        <v>452</v>
      </c>
      <c r="C453" s="20" t="s">
        <v>747</v>
      </c>
      <c r="D453" s="20" t="s">
        <v>448</v>
      </c>
      <c r="E453" s="20"/>
      <c r="F453" s="19" t="n">
        <v>33.7371422019305</v>
      </c>
      <c r="G453" s="19" t="n">
        <v>11.2457140673102</v>
      </c>
      <c r="H453" s="19" t="n">
        <v>33.9248311234943</v>
      </c>
      <c r="I453" s="19" t="n">
        <v>22.6165540823295</v>
      </c>
      <c r="J453" s="21"/>
      <c r="K453" s="19"/>
      <c r="L453" s="19"/>
      <c r="M453" s="19"/>
      <c r="N453" s="19"/>
      <c r="O453" s="19"/>
      <c r="P453" s="19"/>
      <c r="Q453" s="19"/>
      <c r="R453" s="19"/>
      <c r="S453" s="22"/>
      <c r="T453" s="21" t="n">
        <f aca="false" t="array" ref="T453:T453">SUM(J453:S453)</f>
        <v>0</v>
      </c>
      <c r="U453" s="19" t="n">
        <f aca="false" t="array" ref="U453:U453">IF(S453="",0,S453)+IF((COUNT(J453:R453)&lt;6),SUM(J453:R453),(MAX(J453:R453)+LARGE(J453:R453,2)+LARGE(J453:R453,3)+LARGE(J453:R453,4)+LARGE(J453:R453,5)))</f>
        <v>0</v>
      </c>
      <c r="V453" s="19" t="n">
        <f aca="false">U453+G453+I453</f>
        <v>33.8622681496397</v>
      </c>
      <c r="W453" s="19" t="n">
        <f aca="false" t="array" ref="W453:W453">COUNT(J453:S453)</f>
        <v>0</v>
      </c>
      <c r="X453" s="19"/>
      <c r="Y453" s="19"/>
      <c r="Z453" s="4"/>
      <c r="AA453" s="19"/>
      <c r="AB453" s="19"/>
      <c r="AC453" s="4"/>
      <c r="AD453" s="4"/>
      <c r="AE453" s="27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</row>
    <row r="454" s="25" customFormat="true" ht="16.5" hidden="false" customHeight="true" outlineLevel="0" collapsed="false">
      <c r="A454" s="19" t="n">
        <v>551</v>
      </c>
      <c r="B454" s="19" t="n">
        <f aca="false" t="array" ref="B454:B454">RANK(V454,$V$2:$V$607)</f>
        <v>453</v>
      </c>
      <c r="C454" s="20" t="s">
        <v>748</v>
      </c>
      <c r="D454" s="20" t="s">
        <v>749</v>
      </c>
      <c r="E454" s="20"/>
      <c r="F454" s="19" t="n">
        <v>100.731029116917</v>
      </c>
      <c r="G454" s="19" t="n">
        <v>33.5770097056388</v>
      </c>
      <c r="H454" s="19" t="n">
        <v>0</v>
      </c>
      <c r="I454" s="19" t="n">
        <v>0</v>
      </c>
      <c r="J454" s="21"/>
      <c r="K454" s="19"/>
      <c r="L454" s="19"/>
      <c r="M454" s="19"/>
      <c r="N454" s="19"/>
      <c r="O454" s="19"/>
      <c r="P454" s="19"/>
      <c r="Q454" s="19"/>
      <c r="R454" s="19"/>
      <c r="S454" s="22"/>
      <c r="T454" s="21" t="n">
        <f aca="false" t="array" ref="T454:T454">SUM(J454:S454)</f>
        <v>0</v>
      </c>
      <c r="U454" s="19" t="n">
        <f aca="false" t="array" ref="U454:U454">IF(S454="",0,S454)+IF((COUNT(J454:R454)&lt;6),SUM(J454:R454),(MAX(J454:R454)+LARGE(J454:R454,2)+LARGE(J454:R454,3)+LARGE(J454:R454,4)+LARGE(J454:R454,5)))</f>
        <v>0</v>
      </c>
      <c r="V454" s="19" t="n">
        <f aca="false">U454+G454+I454</f>
        <v>33.5770097056388</v>
      </c>
      <c r="W454" s="19" t="n">
        <f aca="false" t="array" ref="W454:W454">COUNT(J454:S454)</f>
        <v>0</v>
      </c>
      <c r="X454" s="19"/>
      <c r="Y454" s="19"/>
      <c r="Z454" s="4"/>
      <c r="AA454" s="19"/>
      <c r="AB454" s="19"/>
      <c r="AC454" s="4"/>
      <c r="AD454" s="4"/>
      <c r="AE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</row>
    <row r="455" s="25" customFormat="true" ht="16.5" hidden="false" customHeight="true" outlineLevel="0" collapsed="false">
      <c r="A455" s="19" t="n">
        <v>119</v>
      </c>
      <c r="B455" s="19" t="n">
        <f aca="false" t="array" ref="B455:B455">RANK(V455,$V$2:$V$607)</f>
        <v>454</v>
      </c>
      <c r="C455" s="20" t="s">
        <v>750</v>
      </c>
      <c r="D455" s="20" t="s">
        <v>751</v>
      </c>
      <c r="E455" s="20"/>
      <c r="F455" s="19" t="n">
        <v>0</v>
      </c>
      <c r="G455" s="19" t="n">
        <v>0</v>
      </c>
      <c r="H455" s="19" t="n">
        <v>50.3279069767442</v>
      </c>
      <c r="I455" s="19" t="n">
        <v>33.5519379844961</v>
      </c>
      <c r="J455" s="21"/>
      <c r="K455" s="19"/>
      <c r="L455" s="19"/>
      <c r="M455" s="19"/>
      <c r="N455" s="19"/>
      <c r="O455" s="19"/>
      <c r="P455" s="19"/>
      <c r="Q455" s="19"/>
      <c r="R455" s="19"/>
      <c r="S455" s="22"/>
      <c r="T455" s="21" t="n">
        <f aca="false" t="array" ref="T455:T455">SUM(J455:S455)</f>
        <v>0</v>
      </c>
      <c r="U455" s="19" t="n">
        <f aca="false" t="array" ref="U455:U455">IF(S455="",0,S455)+IF((COUNT(J455:R455)&lt;6),SUM(J455:R455),(MAX(J455:R455)+LARGE(J455:R455,2)+LARGE(J455:R455,3)+LARGE(J455:R455,4)+LARGE(J455:R455,5)))</f>
        <v>0</v>
      </c>
      <c r="V455" s="19" t="n">
        <f aca="false">U455+G455+I455</f>
        <v>33.5519379844961</v>
      </c>
      <c r="W455" s="19" t="n">
        <f aca="false" t="array" ref="W455:W455">COUNT(J455:S455)</f>
        <v>0</v>
      </c>
      <c r="X455" s="19"/>
      <c r="Y455" s="19"/>
      <c r="Z455" s="4"/>
      <c r="AA455" s="19"/>
      <c r="AB455" s="19"/>
      <c r="AC455" s="4"/>
      <c r="AD455" s="4"/>
      <c r="AE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</row>
    <row r="456" s="25" customFormat="true" ht="16.5" hidden="false" customHeight="true" outlineLevel="0" collapsed="false">
      <c r="A456" s="19" t="n">
        <v>118</v>
      </c>
      <c r="B456" s="19" t="n">
        <f aca="false" t="array" ref="B456:B456">RANK(V456,$V$2:$V$607)</f>
        <v>455</v>
      </c>
      <c r="C456" s="20" t="s">
        <v>752</v>
      </c>
      <c r="D456" s="20" t="s">
        <v>753</v>
      </c>
      <c r="E456" s="20"/>
      <c r="F456" s="19" t="n">
        <v>0.0666666666666667</v>
      </c>
      <c r="G456" s="19" t="n">
        <v>0.0222222222222222</v>
      </c>
      <c r="H456" s="19" t="n">
        <v>50.2</v>
      </c>
      <c r="I456" s="19" t="n">
        <v>33.4666666666667</v>
      </c>
      <c r="J456" s="21"/>
      <c r="K456" s="19"/>
      <c r="L456" s="19"/>
      <c r="M456" s="19"/>
      <c r="N456" s="19"/>
      <c r="O456" s="19"/>
      <c r="P456" s="19"/>
      <c r="Q456" s="19"/>
      <c r="R456" s="19"/>
      <c r="S456" s="22"/>
      <c r="T456" s="21" t="n">
        <f aca="false" t="array" ref="T456:T456">SUM(J456:S456)</f>
        <v>0</v>
      </c>
      <c r="U456" s="19" t="n">
        <f aca="false" t="array" ref="U456:U456">IF(S456="",0,S456)+IF((COUNT(J456:R456)&lt;6),SUM(J456:R456),(MAX(J456:R456)+LARGE(J456:R456,2)+LARGE(J456:R456,3)+LARGE(J456:R456,4)+LARGE(J456:R456,5)))</f>
        <v>0</v>
      </c>
      <c r="V456" s="19" t="n">
        <f aca="false">U456+G456+I456</f>
        <v>33.4888888888889</v>
      </c>
      <c r="W456" s="19" t="n">
        <f aca="false" t="array" ref="W456:W456">COUNT(J456:S456)</f>
        <v>0</v>
      </c>
      <c r="X456" s="19"/>
      <c r="Y456" s="19"/>
      <c r="Z456" s="4"/>
      <c r="AA456" s="19"/>
      <c r="AB456" s="19"/>
      <c r="AC456" s="4"/>
      <c r="AD456" s="4"/>
      <c r="AE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</row>
    <row r="457" s="25" customFormat="true" ht="16.5" hidden="false" customHeight="true" outlineLevel="0" collapsed="false">
      <c r="A457" s="19" t="n">
        <v>100</v>
      </c>
      <c r="B457" s="19" t="n">
        <f aca="false" t="array" ref="B457:B457">RANK(V457,$V$2:$V$607)</f>
        <v>456</v>
      </c>
      <c r="C457" s="20" t="s">
        <v>181</v>
      </c>
      <c r="D457" s="20" t="s">
        <v>754</v>
      </c>
      <c r="E457" s="20"/>
      <c r="F457" s="19" t="n">
        <v>0</v>
      </c>
      <c r="G457" s="19" t="n">
        <v>0</v>
      </c>
      <c r="H457" s="19" t="n">
        <v>50.2105263157895</v>
      </c>
      <c r="I457" s="19" t="n">
        <v>33.4736842105263</v>
      </c>
      <c r="J457" s="21"/>
      <c r="K457" s="19"/>
      <c r="L457" s="19"/>
      <c r="M457" s="19"/>
      <c r="N457" s="19"/>
      <c r="O457" s="19"/>
      <c r="P457" s="19"/>
      <c r="Q457" s="19"/>
      <c r="R457" s="19"/>
      <c r="S457" s="22"/>
      <c r="T457" s="21" t="n">
        <f aca="false" t="array" ref="T457:T457">SUM(J457:S457)</f>
        <v>0</v>
      </c>
      <c r="U457" s="19" t="n">
        <f aca="false" t="array" ref="U457:U457">IF(S457="",0,S457)+IF((COUNT(J457:R457)&lt;6),SUM(J457:R457),(MAX(J457:R457)+LARGE(J457:R457,2)+LARGE(J457:R457,3)+LARGE(J457:R457,4)+LARGE(J457:R457,5)))</f>
        <v>0</v>
      </c>
      <c r="V457" s="19" t="n">
        <f aca="false">U457+G457+I457</f>
        <v>33.4736842105263</v>
      </c>
      <c r="W457" s="19" t="n">
        <f aca="false" t="array" ref="W457:W457">COUNT(J457:S457)</f>
        <v>0</v>
      </c>
      <c r="X457" s="19"/>
      <c r="Y457" s="19"/>
      <c r="Z457" s="4"/>
      <c r="AA457" s="19"/>
      <c r="AB457" s="19"/>
      <c r="AC457" s="4"/>
      <c r="AD457" s="4"/>
      <c r="AE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</row>
    <row r="458" s="25" customFormat="true" ht="16.5" hidden="false" customHeight="true" outlineLevel="0" collapsed="false">
      <c r="A458" s="19" t="n">
        <v>374</v>
      </c>
      <c r="B458" s="19" t="n">
        <f aca="false" t="array" ref="B458:B458">RANK(V458,$V$2:$V$607)</f>
        <v>457</v>
      </c>
      <c r="C458" s="20" t="s">
        <v>755</v>
      </c>
      <c r="D458" s="20" t="s">
        <v>549</v>
      </c>
      <c r="E458" s="20"/>
      <c r="F458" s="19" t="n">
        <v>93.6039449797514</v>
      </c>
      <c r="G458" s="19" t="n">
        <v>31.2013149932505</v>
      </c>
      <c r="H458" s="19" t="n">
        <v>0</v>
      </c>
      <c r="I458" s="19" t="n">
        <v>0</v>
      </c>
      <c r="J458" s="21"/>
      <c r="K458" s="19"/>
      <c r="L458" s="19"/>
      <c r="M458" s="19"/>
      <c r="N458" s="19"/>
      <c r="O458" s="19"/>
      <c r="P458" s="19"/>
      <c r="Q458" s="19"/>
      <c r="R458" s="19"/>
      <c r="S458" s="22"/>
      <c r="T458" s="21" t="n">
        <f aca="false" t="array" ref="T458:T458">SUM(J458:S458)</f>
        <v>0</v>
      </c>
      <c r="U458" s="19" t="n">
        <f aca="false" t="array" ref="U458:U458">IF(S458="",0,S458)+IF((COUNT(J458:R458)&lt;6),SUM(J458:R458),(MAX(J458:R458)+LARGE(J458:R458,2)+LARGE(J458:R458,3)+LARGE(J458:R458,4)+LARGE(J458:R458,5)))</f>
        <v>0</v>
      </c>
      <c r="V458" s="19" t="n">
        <f aca="false">U458+G458+I458</f>
        <v>31.2013149932505</v>
      </c>
      <c r="W458" s="19" t="n">
        <f aca="false" t="array" ref="W458:W458">COUNT(J458:S458)</f>
        <v>0</v>
      </c>
      <c r="X458" s="19"/>
      <c r="Y458" s="19"/>
      <c r="Z458" s="4"/>
      <c r="AA458" s="19"/>
      <c r="AB458" s="19"/>
      <c r="AC458" s="4"/>
      <c r="AD458" s="4"/>
      <c r="AE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</row>
    <row r="459" s="25" customFormat="true" ht="16.5" hidden="false" customHeight="true" outlineLevel="0" collapsed="false">
      <c r="A459" s="19" t="n">
        <v>372</v>
      </c>
      <c r="B459" s="19" t="n">
        <f aca="false" t="array" ref="B459:B459">RANK(V459,$V$2:$V$607)</f>
        <v>458</v>
      </c>
      <c r="C459" s="20" t="s">
        <v>756</v>
      </c>
      <c r="D459" s="20" t="s">
        <v>757</v>
      </c>
      <c r="E459" s="20"/>
      <c r="F459" s="19" t="n">
        <v>92.3428464845516</v>
      </c>
      <c r="G459" s="19" t="n">
        <v>30.7809488281839</v>
      </c>
      <c r="H459" s="19" t="n">
        <v>0</v>
      </c>
      <c r="I459" s="19" t="n">
        <v>0</v>
      </c>
      <c r="J459" s="21"/>
      <c r="K459" s="19"/>
      <c r="L459" s="19"/>
      <c r="M459" s="19"/>
      <c r="N459" s="19"/>
      <c r="O459" s="19"/>
      <c r="P459" s="19"/>
      <c r="Q459" s="19"/>
      <c r="R459" s="19"/>
      <c r="S459" s="22"/>
      <c r="T459" s="21" t="n">
        <f aca="false" t="array" ref="T459:T459">SUM(J459:S459)</f>
        <v>0</v>
      </c>
      <c r="U459" s="19" t="n">
        <f aca="false" t="array" ref="U459:U459">IF(S459="",0,S459)+IF((COUNT(J459:R459)&lt;6),SUM(J459:R459),(MAX(J459:R459)+LARGE(J459:R459,2)+LARGE(J459:R459,3)+LARGE(J459:R459,4)+LARGE(J459:R459,5)))</f>
        <v>0</v>
      </c>
      <c r="V459" s="19" t="n">
        <f aca="false">U459+G459+I459</f>
        <v>30.7809488281839</v>
      </c>
      <c r="W459" s="19" t="n">
        <f aca="false" t="array" ref="W459:W459">COUNT(J459:S459)</f>
        <v>0</v>
      </c>
      <c r="X459" s="19"/>
      <c r="Y459" s="19"/>
      <c r="Z459" s="4"/>
      <c r="AA459" s="19"/>
      <c r="AB459" s="19"/>
      <c r="AC459" s="4"/>
      <c r="AD459" s="4"/>
      <c r="AE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</row>
    <row r="460" s="25" customFormat="true" ht="16.5" hidden="false" customHeight="true" outlineLevel="0" collapsed="false">
      <c r="A460" s="19" t="n">
        <v>69</v>
      </c>
      <c r="B460" s="19" t="n">
        <f aca="false" t="array" ref="B460:B460">RANK(V460,$V$2:$V$607)</f>
        <v>459</v>
      </c>
      <c r="C460" s="20" t="s">
        <v>572</v>
      </c>
      <c r="D460" s="20" t="s">
        <v>24</v>
      </c>
      <c r="E460" s="20"/>
      <c r="F460" s="19" t="n">
        <v>92.2761012720653</v>
      </c>
      <c r="G460" s="19" t="n">
        <v>30.7587004240218</v>
      </c>
      <c r="H460" s="19" t="n">
        <v>0</v>
      </c>
      <c r="I460" s="19" t="n">
        <v>0</v>
      </c>
      <c r="J460" s="21"/>
      <c r="K460" s="19"/>
      <c r="L460" s="19"/>
      <c r="M460" s="19"/>
      <c r="N460" s="19"/>
      <c r="O460" s="19"/>
      <c r="P460" s="19"/>
      <c r="Q460" s="19"/>
      <c r="R460" s="19"/>
      <c r="S460" s="22"/>
      <c r="T460" s="21" t="n">
        <f aca="false" t="array" ref="T460:T460">SUM(J460:S460)</f>
        <v>0</v>
      </c>
      <c r="U460" s="19" t="n">
        <f aca="false" t="array" ref="U460:U460">IF(S460="",0,S460)+IF((COUNT(J460:R460)&lt;6),SUM(J460:R460),(MAX(J460:R460)+LARGE(J460:R460,2)+LARGE(J460:R460,3)+LARGE(J460:R460,4)+LARGE(J460:R460,5)))</f>
        <v>0</v>
      </c>
      <c r="V460" s="19" t="n">
        <f aca="false">U460+G460+I460</f>
        <v>30.7587004240218</v>
      </c>
      <c r="W460" s="19" t="n">
        <f aca="false" t="array" ref="W460:W460">COUNT(J460:S460)</f>
        <v>0</v>
      </c>
      <c r="X460" s="19"/>
      <c r="Y460" s="19"/>
      <c r="Z460" s="4"/>
      <c r="AA460" s="4"/>
      <c r="AB460" s="0"/>
      <c r="AC460" s="4"/>
      <c r="AD460" s="4"/>
      <c r="AE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</row>
    <row r="461" s="25" customFormat="true" ht="16.5" hidden="false" customHeight="true" outlineLevel="0" collapsed="false">
      <c r="A461" s="19" t="n">
        <v>34</v>
      </c>
      <c r="B461" s="19" t="n">
        <f aca="false" t="array" ref="B461:B461">RANK(V461,$V$2:$V$607)</f>
        <v>460</v>
      </c>
      <c r="C461" s="20" t="s">
        <v>435</v>
      </c>
      <c r="D461" s="20" t="s">
        <v>758</v>
      </c>
      <c r="E461" s="20"/>
      <c r="F461" s="19" t="n">
        <v>92.1862678616167</v>
      </c>
      <c r="G461" s="19" t="n">
        <v>30.7287559538722</v>
      </c>
      <c r="H461" s="19" t="n">
        <v>0</v>
      </c>
      <c r="I461" s="19" t="n">
        <v>0</v>
      </c>
      <c r="J461" s="21"/>
      <c r="K461" s="19"/>
      <c r="L461" s="19"/>
      <c r="M461" s="19"/>
      <c r="N461" s="19"/>
      <c r="O461" s="19"/>
      <c r="P461" s="19"/>
      <c r="Q461" s="19"/>
      <c r="R461" s="19"/>
      <c r="S461" s="22"/>
      <c r="T461" s="21" t="n">
        <f aca="false" t="array" ref="T461:T461">SUM(J461:S461)</f>
        <v>0</v>
      </c>
      <c r="U461" s="19" t="n">
        <f aca="false" t="array" ref="U461:U461">IF(S461="",0,S461)+IF((COUNT(J461:R461)&lt;6),SUM(J461:R461),(MAX(J461:R461)+LARGE(J461:R461,2)+LARGE(J461:R461,3)+LARGE(J461:R461,4)+LARGE(J461:R461,5)))</f>
        <v>0</v>
      </c>
      <c r="V461" s="19" t="n">
        <f aca="false">U461+G461+I461</f>
        <v>30.7287559538722</v>
      </c>
      <c r="W461" s="19" t="n">
        <f aca="false" t="array" ref="W461:W461">COUNT(J461:S461)</f>
        <v>0</v>
      </c>
      <c r="X461" s="19"/>
      <c r="Y461" s="19"/>
      <c r="Z461" s="4"/>
      <c r="AA461" s="19"/>
      <c r="AB461" s="19"/>
      <c r="AC461" s="4"/>
      <c r="AD461" s="4"/>
      <c r="AE461" s="27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</row>
    <row r="462" s="25" customFormat="true" ht="16.5" hidden="false" customHeight="true" outlineLevel="0" collapsed="false">
      <c r="A462" s="19" t="n">
        <v>222</v>
      </c>
      <c r="B462" s="19" t="n">
        <f aca="false" t="array" ref="B462:B462">RANK(V462,$V$2:$V$607)</f>
        <v>461</v>
      </c>
      <c r="C462" s="20" t="s">
        <v>759</v>
      </c>
      <c r="D462" s="20" t="s">
        <v>760</v>
      </c>
      <c r="E462" s="20"/>
      <c r="F462" s="19" t="n">
        <v>90.9331093810615</v>
      </c>
      <c r="G462" s="19" t="n">
        <v>30.3110364603538</v>
      </c>
      <c r="H462" s="19" t="n">
        <v>0</v>
      </c>
      <c r="I462" s="19" t="n">
        <v>0</v>
      </c>
      <c r="J462" s="21"/>
      <c r="K462" s="19"/>
      <c r="L462" s="19"/>
      <c r="M462" s="19"/>
      <c r="N462" s="19"/>
      <c r="O462" s="19"/>
      <c r="P462" s="19"/>
      <c r="Q462" s="19"/>
      <c r="R462" s="19"/>
      <c r="S462" s="22"/>
      <c r="T462" s="21" t="n">
        <f aca="false" t="array" ref="T462:T462">SUM(J462:S462)</f>
        <v>0</v>
      </c>
      <c r="U462" s="19" t="n">
        <f aca="false" t="array" ref="U462:U462">IF(S462="",0,S462)+IF((COUNT(J462:R462)&lt;6),SUM(J462:R462),(MAX(J462:R462)+LARGE(J462:R462,2)+LARGE(J462:R462,3)+LARGE(J462:R462,4)+LARGE(J462:R462,5)))</f>
        <v>0</v>
      </c>
      <c r="V462" s="19" t="n">
        <f aca="false">U462+G462+I462</f>
        <v>30.3110364603538</v>
      </c>
      <c r="W462" s="19" t="n">
        <f aca="false" t="array" ref="W462:W462">COUNT(J462:S462)</f>
        <v>0</v>
      </c>
      <c r="X462" s="19"/>
      <c r="Y462" s="19"/>
      <c r="Z462" s="4"/>
      <c r="AA462" s="19"/>
      <c r="AB462" s="19"/>
      <c r="AC462" s="4"/>
      <c r="AD462" s="4"/>
      <c r="AE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</row>
    <row r="463" s="25" customFormat="true" ht="16.5" hidden="false" customHeight="true" outlineLevel="0" collapsed="false">
      <c r="A463" s="19" t="n">
        <v>332</v>
      </c>
      <c r="B463" s="19" t="n">
        <f aca="false" t="array" ref="B463:B463">RANK(V463,$V$2:$V$607)</f>
        <v>462</v>
      </c>
      <c r="C463" s="20" t="s">
        <v>196</v>
      </c>
      <c r="D463" s="20" t="s">
        <v>761</v>
      </c>
      <c r="E463" s="20"/>
      <c r="F463" s="19" t="n">
        <v>88.0951033855942</v>
      </c>
      <c r="G463" s="19" t="n">
        <v>29.3650344618647</v>
      </c>
      <c r="H463" s="19" t="n">
        <v>0</v>
      </c>
      <c r="I463" s="19" t="n">
        <v>0</v>
      </c>
      <c r="J463" s="21"/>
      <c r="K463" s="19"/>
      <c r="L463" s="19"/>
      <c r="M463" s="19"/>
      <c r="N463" s="19"/>
      <c r="O463" s="19"/>
      <c r="P463" s="19"/>
      <c r="Q463" s="19"/>
      <c r="R463" s="19"/>
      <c r="S463" s="22"/>
      <c r="T463" s="21" t="n">
        <f aca="false" t="array" ref="T463:T463">SUM(J463:S463)</f>
        <v>0</v>
      </c>
      <c r="U463" s="19" t="n">
        <f aca="false" t="array" ref="U463:U463">IF(S463="",0,S463)+IF((COUNT(J463:R463)&lt;6),SUM(J463:R463),(MAX(J463:R463)+LARGE(J463:R463,2)+LARGE(J463:R463,3)+LARGE(J463:R463,4)+LARGE(J463:R463,5)))</f>
        <v>0</v>
      </c>
      <c r="V463" s="19" t="n">
        <f aca="false">U463+G463+I463</f>
        <v>29.3650344618647</v>
      </c>
      <c r="W463" s="19" t="n">
        <f aca="false" t="array" ref="W463:W463">COUNT(J463:S463)</f>
        <v>0</v>
      </c>
      <c r="X463" s="19"/>
      <c r="Y463" s="19"/>
      <c r="Z463" s="4"/>
      <c r="AA463" s="19"/>
      <c r="AB463" s="19"/>
      <c r="AC463" s="4"/>
      <c r="AD463" s="4"/>
      <c r="AE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</row>
    <row r="464" s="25" customFormat="true" ht="16.5" hidden="false" customHeight="true" outlineLevel="0" collapsed="false">
      <c r="A464" s="19" t="n">
        <v>207</v>
      </c>
      <c r="B464" s="19" t="n">
        <f aca="false" t="array" ref="B464:B464">RANK(V464,$V$2:$V$607)</f>
        <v>463</v>
      </c>
      <c r="C464" s="20" t="s">
        <v>762</v>
      </c>
      <c r="D464" s="20" t="s">
        <v>336</v>
      </c>
      <c r="E464" s="20"/>
      <c r="F464" s="19" t="n">
        <v>0</v>
      </c>
      <c r="G464" s="19" t="n">
        <v>0</v>
      </c>
      <c r="H464" s="19" t="n">
        <v>43.9364865876361</v>
      </c>
      <c r="I464" s="19" t="n">
        <v>29.2909910584241</v>
      </c>
      <c r="J464" s="21"/>
      <c r="K464" s="19"/>
      <c r="L464" s="19"/>
      <c r="M464" s="19"/>
      <c r="N464" s="19"/>
      <c r="O464" s="19"/>
      <c r="P464" s="19"/>
      <c r="Q464" s="19"/>
      <c r="R464" s="19"/>
      <c r="S464" s="22"/>
      <c r="T464" s="21" t="n">
        <f aca="false" t="array" ref="T464:T464">SUM(J464:S464)</f>
        <v>0</v>
      </c>
      <c r="U464" s="19" t="n">
        <f aca="false" t="array" ref="U464:U464">IF(S464="",0,S464)+IF((COUNT(J464:R464)&lt;6),SUM(J464:R464),(MAX(J464:R464)+LARGE(J464:R464,2)+LARGE(J464:R464,3)+LARGE(J464:R464,4)+LARGE(J464:R464,5)))</f>
        <v>0</v>
      </c>
      <c r="V464" s="19" t="n">
        <f aca="false">U464+G464+I464</f>
        <v>29.2909910584241</v>
      </c>
      <c r="W464" s="19" t="n">
        <f aca="false" t="array" ref="W464:W464">COUNT(J464:S464)</f>
        <v>0</v>
      </c>
      <c r="X464" s="19"/>
      <c r="Y464" s="19"/>
      <c r="Z464" s="4"/>
      <c r="AA464" s="4"/>
      <c r="AB464" s="0"/>
      <c r="AC464" s="4"/>
      <c r="AD464" s="4"/>
      <c r="AE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</row>
    <row r="465" s="25" customFormat="true" ht="16.5" hidden="false" customHeight="true" outlineLevel="0" collapsed="false">
      <c r="A465" s="19" t="n">
        <v>375</v>
      </c>
      <c r="B465" s="19" t="n">
        <f aca="false" t="array" ref="B465:B465">RANK(V465,$V$2:$V$607)</f>
        <v>464</v>
      </c>
      <c r="C465" s="20" t="s">
        <v>763</v>
      </c>
      <c r="D465" s="20" t="s">
        <v>764</v>
      </c>
      <c r="E465" s="20"/>
      <c r="F465" s="19" t="n">
        <v>80.1414888572783</v>
      </c>
      <c r="G465" s="19" t="n">
        <v>26.7138296190928</v>
      </c>
      <c r="H465" s="19" t="n">
        <v>0</v>
      </c>
      <c r="I465" s="19" t="n">
        <v>0</v>
      </c>
      <c r="J465" s="21"/>
      <c r="K465" s="19"/>
      <c r="L465" s="19"/>
      <c r="M465" s="19"/>
      <c r="N465" s="19" t="n">
        <v>2.48889885836075</v>
      </c>
      <c r="O465" s="19"/>
      <c r="P465" s="19"/>
      <c r="Q465" s="19"/>
      <c r="R465" s="19"/>
      <c r="S465" s="22"/>
      <c r="T465" s="21" t="n">
        <f aca="false" t="array" ref="T465:T465">SUM(J465:S465)</f>
        <v>2.48889885836075</v>
      </c>
      <c r="U465" s="19" t="n">
        <f aca="false" t="array" ref="U465:U465">IF(S465="",0,S465)+IF((COUNT(J465:R465)&lt;6),SUM(J465:R465),(MAX(J465:R465)+LARGE(J465:R465,2)+LARGE(J465:R465,3)+LARGE(J465:R465,4)+LARGE(J465:R465,5)))</f>
        <v>2.48889885836075</v>
      </c>
      <c r="V465" s="19" t="n">
        <f aca="false">U465+G465+I465</f>
        <v>29.2027284774535</v>
      </c>
      <c r="W465" s="19" t="n">
        <f aca="false" t="array" ref="W465:W465">COUNT(J465:S465)</f>
        <v>1</v>
      </c>
      <c r="X465" s="19"/>
      <c r="Y465" s="19"/>
      <c r="Z465" s="4"/>
      <c r="AA465" s="19"/>
      <c r="AB465" s="19"/>
      <c r="AC465" s="4"/>
      <c r="AD465" s="4"/>
      <c r="AE465" s="0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</row>
    <row r="466" s="25" customFormat="true" ht="16.5" hidden="false" customHeight="true" outlineLevel="0" collapsed="false">
      <c r="A466" s="19" t="n">
        <v>303</v>
      </c>
      <c r="B466" s="19" t="n">
        <f aca="false" t="array" ref="B466:B466">RANK(V466,$V$2:$V$607)</f>
        <v>465</v>
      </c>
      <c r="C466" s="20" t="s">
        <v>432</v>
      </c>
      <c r="D466" s="20" t="s">
        <v>765</v>
      </c>
      <c r="E466" s="20"/>
      <c r="F466" s="19" t="n">
        <v>87.2411522633745</v>
      </c>
      <c r="G466" s="19" t="n">
        <v>29.0803840877915</v>
      </c>
      <c r="H466" s="19" t="n">
        <v>0</v>
      </c>
      <c r="I466" s="19" t="n">
        <v>0</v>
      </c>
      <c r="J466" s="21"/>
      <c r="K466" s="19"/>
      <c r="L466" s="19"/>
      <c r="M466" s="19"/>
      <c r="N466" s="19"/>
      <c r="O466" s="19"/>
      <c r="P466" s="19"/>
      <c r="Q466" s="19"/>
      <c r="R466" s="19"/>
      <c r="S466" s="22"/>
      <c r="T466" s="21" t="n">
        <f aca="false" t="array" ref="T466:T466">SUM(J466:S466)</f>
        <v>0</v>
      </c>
      <c r="U466" s="19" t="n">
        <f aca="false" t="array" ref="U466:U466">IF(S466="",0,S466)+IF((COUNT(J466:R466)&lt;6),SUM(J466:R466),(MAX(J466:R466)+LARGE(J466:R466,2)+LARGE(J466:R466,3)+LARGE(J466:R466,4)+LARGE(J466:R466,5)))</f>
        <v>0</v>
      </c>
      <c r="V466" s="19" t="n">
        <f aca="false">U466+G466+I466</f>
        <v>29.0803840877915</v>
      </c>
      <c r="W466" s="19" t="n">
        <f aca="false" t="array" ref="W466:W466">COUNT(J466:S466)</f>
        <v>0</v>
      </c>
      <c r="X466" s="19"/>
      <c r="Y466" s="19"/>
      <c r="Z466" s="4"/>
      <c r="AA466" s="4"/>
      <c r="AB466" s="0"/>
      <c r="AC466" s="4"/>
      <c r="AD466" s="4"/>
      <c r="AE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</row>
    <row r="467" s="25" customFormat="true" ht="16.5" hidden="false" customHeight="true" outlineLevel="0" collapsed="false">
      <c r="A467" s="19" t="n">
        <v>410</v>
      </c>
      <c r="B467" s="19" t="n">
        <f aca="false" t="array" ref="B467:B467">RANK(V467,$V$2:$V$607)</f>
        <v>466</v>
      </c>
      <c r="C467" s="20" t="s">
        <v>30</v>
      </c>
      <c r="D467" s="20" t="s">
        <v>766</v>
      </c>
      <c r="E467" s="20" t="s">
        <v>32</v>
      </c>
      <c r="F467" s="19" t="n">
        <v>0</v>
      </c>
      <c r="G467" s="19" t="n">
        <v>0</v>
      </c>
      <c r="H467" s="19" t="n">
        <v>42.1795607149881</v>
      </c>
      <c r="I467" s="19" t="n">
        <v>28.1197071433254</v>
      </c>
      <c r="J467" s="21" t="n">
        <v>0.384173297966401</v>
      </c>
      <c r="K467" s="19"/>
      <c r="L467" s="19"/>
      <c r="M467" s="19"/>
      <c r="N467" s="19"/>
      <c r="O467" s="19"/>
      <c r="P467" s="19"/>
      <c r="Q467" s="19"/>
      <c r="R467" s="19"/>
      <c r="S467" s="22"/>
      <c r="T467" s="21" t="n">
        <f aca="false" t="array" ref="T467:T467">SUM(J467:S467)</f>
        <v>0.384173297966401</v>
      </c>
      <c r="U467" s="19" t="n">
        <f aca="false" t="array" ref="U467:U467">IF(S467="",0,S467)+IF((COUNT(J467:R467)&lt;6),SUM(J467:R467),(MAX(J467:R467)+LARGE(J467:R467,2)+LARGE(J467:R467,3)+LARGE(J467:R467,4)+LARGE(J467:R467,5)))</f>
        <v>0.384173297966401</v>
      </c>
      <c r="V467" s="19" t="n">
        <f aca="false">U467+G467+I467</f>
        <v>28.5038804412918</v>
      </c>
      <c r="W467" s="19" t="n">
        <f aca="false" t="array" ref="W467:W467">COUNT(J467:S467)</f>
        <v>1</v>
      </c>
      <c r="X467" s="19"/>
      <c r="Y467" s="19"/>
      <c r="Z467" s="4"/>
      <c r="AA467" s="4"/>
      <c r="AB467" s="0"/>
      <c r="AC467" s="4"/>
      <c r="AD467" s="4"/>
      <c r="AE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</row>
    <row r="468" s="25" customFormat="true" ht="16.5" hidden="false" customHeight="true" outlineLevel="0" collapsed="false">
      <c r="A468" s="19" t="n">
        <v>549</v>
      </c>
      <c r="B468" s="19" t="n">
        <f aca="false" t="array" ref="B468:B468">RANK(V468,$V$2:$V$607)</f>
        <v>467</v>
      </c>
      <c r="C468" s="20" t="s">
        <v>740</v>
      </c>
      <c r="D468" s="20" t="s">
        <v>95</v>
      </c>
      <c r="E468" s="20"/>
      <c r="F468" s="19" t="n">
        <v>84.0556622747149</v>
      </c>
      <c r="G468" s="19" t="n">
        <v>28.0185540915716</v>
      </c>
      <c r="H468" s="19" t="n">
        <v>0</v>
      </c>
      <c r="I468" s="19" t="n">
        <v>0</v>
      </c>
      <c r="J468" s="21"/>
      <c r="K468" s="19"/>
      <c r="L468" s="19"/>
      <c r="M468" s="19"/>
      <c r="N468" s="19"/>
      <c r="O468" s="19"/>
      <c r="P468" s="19"/>
      <c r="Q468" s="19"/>
      <c r="R468" s="19"/>
      <c r="S468" s="22"/>
      <c r="T468" s="21" t="n">
        <f aca="false" t="array" ref="T468:T468">SUM(J468:S468)</f>
        <v>0</v>
      </c>
      <c r="U468" s="19" t="n">
        <f aca="false" t="array" ref="U468:U468">IF(S468="",0,S468)+IF((COUNT(J468:R468)&lt;6),SUM(J468:R468),(MAX(J468:R468)+LARGE(J468:R468,2)+LARGE(J468:R468,3)+LARGE(J468:R468,4)+LARGE(J468:R468,5)))</f>
        <v>0</v>
      </c>
      <c r="V468" s="19" t="n">
        <f aca="false">U468+G468+I468</f>
        <v>28.0185540915716</v>
      </c>
      <c r="W468" s="19" t="n">
        <f aca="false" t="array" ref="W468:W468">COUNT(J468:S468)</f>
        <v>0</v>
      </c>
      <c r="X468" s="19"/>
      <c r="Y468" s="19"/>
      <c r="Z468" s="4"/>
      <c r="AA468" s="19"/>
      <c r="AB468" s="19"/>
      <c r="AC468" s="4"/>
      <c r="AD468" s="4"/>
      <c r="AE468" s="27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</row>
    <row r="469" s="25" customFormat="true" ht="16.5" hidden="false" customHeight="true" outlineLevel="0" collapsed="false">
      <c r="A469" s="19" t="n">
        <v>587</v>
      </c>
      <c r="B469" s="19" t="n">
        <f aca="false" t="array" ref="B469:B469">RANK(V469,$V$2:$V$607)</f>
        <v>468</v>
      </c>
      <c r="C469" s="20" t="s">
        <v>686</v>
      </c>
      <c r="D469" s="20" t="s">
        <v>350</v>
      </c>
      <c r="E469" s="20"/>
      <c r="F469" s="19" t="n">
        <v>83.9134763779562</v>
      </c>
      <c r="G469" s="19" t="n">
        <v>27.9711587926521</v>
      </c>
      <c r="H469" s="19" t="n">
        <v>0</v>
      </c>
      <c r="I469" s="19" t="n">
        <v>0</v>
      </c>
      <c r="J469" s="21"/>
      <c r="K469" s="19"/>
      <c r="L469" s="19"/>
      <c r="M469" s="19"/>
      <c r="N469" s="19"/>
      <c r="O469" s="19"/>
      <c r="P469" s="19"/>
      <c r="Q469" s="19"/>
      <c r="R469" s="19"/>
      <c r="S469" s="22"/>
      <c r="T469" s="21" t="n">
        <f aca="false" t="array" ref="T469:T469">SUM(J469:S469)</f>
        <v>0</v>
      </c>
      <c r="U469" s="19" t="n">
        <f aca="false" t="array" ref="U469:U469">IF(S469="",0,S469)+IF((COUNT(J469:R469)&lt;6),SUM(J469:R469),(MAX(J469:R469)+LARGE(J469:R469,2)+LARGE(J469:R469,3)+LARGE(J469:R469,4)+LARGE(J469:R469,5)))</f>
        <v>0</v>
      </c>
      <c r="V469" s="19" t="n">
        <f aca="false">U469+G469+I469</f>
        <v>27.9711587926521</v>
      </c>
      <c r="W469" s="19" t="n">
        <f aca="false" t="array" ref="W469:W469">COUNT(J469:S469)</f>
        <v>0</v>
      </c>
      <c r="X469" s="19"/>
      <c r="Y469" s="19"/>
      <c r="Z469" s="4"/>
      <c r="AA469" s="19"/>
      <c r="AB469" s="19"/>
      <c r="AC469" s="4"/>
      <c r="AD469" s="4"/>
      <c r="AE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</row>
    <row r="470" s="25" customFormat="true" ht="16.5" hidden="false" customHeight="true" outlineLevel="0" collapsed="false">
      <c r="A470" s="19" t="n">
        <v>492</v>
      </c>
      <c r="B470" s="19" t="n">
        <f aca="false" t="array" ref="B470:B470">RANK(V470,$V$2:$V$607)</f>
        <v>469</v>
      </c>
      <c r="C470" s="20" t="s">
        <v>651</v>
      </c>
      <c r="D470" s="20" t="s">
        <v>429</v>
      </c>
      <c r="E470" s="20"/>
      <c r="F470" s="19" t="n">
        <v>83.8783744131455</v>
      </c>
      <c r="G470" s="19" t="n">
        <v>27.9594581377152</v>
      </c>
      <c r="H470" s="19" t="n">
        <v>0</v>
      </c>
      <c r="I470" s="19" t="n">
        <v>0</v>
      </c>
      <c r="J470" s="21"/>
      <c r="K470" s="19"/>
      <c r="L470" s="19"/>
      <c r="M470" s="19"/>
      <c r="N470" s="19"/>
      <c r="O470" s="19"/>
      <c r="P470" s="19"/>
      <c r="Q470" s="19"/>
      <c r="R470" s="19"/>
      <c r="S470" s="22"/>
      <c r="T470" s="21" t="n">
        <f aca="false" t="array" ref="T470:T470">SUM(J470:S470)</f>
        <v>0</v>
      </c>
      <c r="U470" s="19" t="n">
        <f aca="false" t="array" ref="U470:U470">IF(S470="",0,S470)+IF((COUNT(J470:R470)&lt;6),SUM(J470:R470),(MAX(J470:R470)+LARGE(J470:R470,2)+LARGE(J470:R470,3)+LARGE(J470:R470,4)+LARGE(J470:R470,5)))</f>
        <v>0</v>
      </c>
      <c r="V470" s="19" t="n">
        <f aca="false">U470+G470+I470</f>
        <v>27.9594581377152</v>
      </c>
      <c r="W470" s="19" t="n">
        <f aca="false" t="array" ref="W470:W470">COUNT(J470:S470)</f>
        <v>0</v>
      </c>
      <c r="X470" s="19"/>
      <c r="Y470" s="19"/>
      <c r="Z470" s="4"/>
      <c r="AA470" s="4"/>
      <c r="AB470" s="0"/>
      <c r="AC470" s="4"/>
      <c r="AD470" s="4"/>
      <c r="AE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</row>
    <row r="471" s="25" customFormat="true" ht="16.5" hidden="false" customHeight="true" outlineLevel="0" collapsed="false">
      <c r="A471" s="19" t="n">
        <v>210</v>
      </c>
      <c r="B471" s="19" t="n">
        <f aca="false" t="array" ref="B471:B471">RANK(V471,$V$2:$V$607)</f>
        <v>470</v>
      </c>
      <c r="C471" s="20" t="s">
        <v>767</v>
      </c>
      <c r="D471" s="20" t="s">
        <v>768</v>
      </c>
      <c r="E471" s="20"/>
      <c r="F471" s="19" t="n">
        <v>0</v>
      </c>
      <c r="G471" s="19" t="n">
        <v>0</v>
      </c>
      <c r="H471" s="19" t="n">
        <v>41.8117106495645</v>
      </c>
      <c r="I471" s="19" t="n">
        <v>27.8744737663763</v>
      </c>
      <c r="J471" s="21"/>
      <c r="K471" s="19"/>
      <c r="L471" s="19"/>
      <c r="M471" s="19"/>
      <c r="N471" s="19"/>
      <c r="O471" s="19"/>
      <c r="P471" s="19"/>
      <c r="Q471" s="19"/>
      <c r="R471" s="19"/>
      <c r="S471" s="22"/>
      <c r="T471" s="21" t="n">
        <f aca="false" t="array" ref="T471:T471">SUM(J471:S471)</f>
        <v>0</v>
      </c>
      <c r="U471" s="19" t="n">
        <f aca="false" t="array" ref="U471:U471">IF(S471="",0,S471)+IF((COUNT(J471:R471)&lt;6),SUM(J471:R471),(MAX(J471:R471)+LARGE(J471:R471,2)+LARGE(J471:R471,3)+LARGE(J471:R471,4)+LARGE(J471:R471,5)))</f>
        <v>0</v>
      </c>
      <c r="V471" s="19" t="n">
        <f aca="false">U471+G471+I471</f>
        <v>27.8744737663763</v>
      </c>
      <c r="W471" s="19" t="n">
        <f aca="false" t="array" ref="W471:W471">COUNT(J471:S471)</f>
        <v>0</v>
      </c>
      <c r="X471" s="19"/>
      <c r="Y471" s="19"/>
      <c r="Z471" s="4"/>
      <c r="AA471" s="19"/>
      <c r="AB471" s="19"/>
      <c r="AC471" s="4"/>
      <c r="AD471" s="4"/>
      <c r="AE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</row>
    <row r="472" s="25" customFormat="true" ht="16.5" hidden="false" customHeight="true" outlineLevel="0" collapsed="false">
      <c r="A472" s="19" t="n">
        <v>403</v>
      </c>
      <c r="B472" s="19" t="n">
        <f aca="false" t="array" ref="B472:B472">RANK(V472,$V$2:$V$607)</f>
        <v>471</v>
      </c>
      <c r="C472" s="20" t="s">
        <v>769</v>
      </c>
      <c r="D472" s="20" t="s">
        <v>770</v>
      </c>
      <c r="E472" s="20"/>
      <c r="F472" s="19" t="n">
        <v>83.326794227548</v>
      </c>
      <c r="G472" s="19" t="n">
        <v>27.7755980758493</v>
      </c>
      <c r="H472" s="19" t="n">
        <v>0</v>
      </c>
      <c r="I472" s="19" t="n">
        <v>0</v>
      </c>
      <c r="J472" s="21"/>
      <c r="K472" s="19"/>
      <c r="L472" s="19"/>
      <c r="M472" s="19"/>
      <c r="N472" s="19"/>
      <c r="O472" s="19"/>
      <c r="P472" s="19"/>
      <c r="Q472" s="19"/>
      <c r="R472" s="19"/>
      <c r="S472" s="22"/>
      <c r="T472" s="21" t="n">
        <f aca="false" t="array" ref="T472:T472">SUM(J472:S472)</f>
        <v>0</v>
      </c>
      <c r="U472" s="19" t="n">
        <f aca="false" t="array" ref="U472:U472">IF(S472="",0,S472)+IF((COUNT(J472:R472)&lt;6),SUM(J472:R472),(MAX(J472:R472)+LARGE(J472:R472,2)+LARGE(J472:R472,3)+LARGE(J472:R472,4)+LARGE(J472:R472,5)))</f>
        <v>0</v>
      </c>
      <c r="V472" s="19" t="n">
        <f aca="false">U472+G472+I472</f>
        <v>27.7755980758493</v>
      </c>
      <c r="W472" s="19" t="n">
        <f aca="false" t="array" ref="W472:W472">COUNT(J472:S472)</f>
        <v>0</v>
      </c>
      <c r="X472" s="19"/>
      <c r="Y472" s="19"/>
      <c r="Z472" s="4"/>
      <c r="AA472" s="19"/>
      <c r="AB472" s="19"/>
      <c r="AC472" s="4"/>
      <c r="AD472" s="4"/>
      <c r="AE472" s="27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</row>
    <row r="473" s="25" customFormat="true" ht="16.5" hidden="false" customHeight="true" outlineLevel="0" collapsed="false">
      <c r="A473" s="19" t="n">
        <v>346</v>
      </c>
      <c r="B473" s="19" t="n">
        <f aca="false" t="array" ref="B473:B473">RANK(V473,$V$2:$V$607)</f>
        <v>472</v>
      </c>
      <c r="C473" s="20" t="s">
        <v>771</v>
      </c>
      <c r="D473" s="20" t="s">
        <v>182</v>
      </c>
      <c r="E473" s="20"/>
      <c r="F473" s="19" t="n">
        <v>82.2792217908158</v>
      </c>
      <c r="G473" s="19" t="n">
        <v>27.4264072636053</v>
      </c>
      <c r="H473" s="19" t="n">
        <v>0</v>
      </c>
      <c r="I473" s="19" t="n">
        <v>0</v>
      </c>
      <c r="J473" s="21"/>
      <c r="K473" s="19"/>
      <c r="L473" s="19"/>
      <c r="M473" s="19"/>
      <c r="N473" s="19"/>
      <c r="O473" s="19"/>
      <c r="P473" s="19"/>
      <c r="Q473" s="19"/>
      <c r="R473" s="19"/>
      <c r="S473" s="22"/>
      <c r="T473" s="21" t="n">
        <f aca="false" t="array" ref="T473:T473">SUM(J473:S473)</f>
        <v>0</v>
      </c>
      <c r="U473" s="19" t="n">
        <f aca="false" t="array" ref="U473:U473">IF(S473="",0,S473)+IF((COUNT(J473:R473)&lt;6),SUM(J473:R473),(MAX(J473:R473)+LARGE(J473:R473,2)+LARGE(J473:R473,3)+LARGE(J473:R473,4)+LARGE(J473:R473,5)))</f>
        <v>0</v>
      </c>
      <c r="V473" s="19" t="n">
        <f aca="false">U473+G473+I473</f>
        <v>27.4264072636053</v>
      </c>
      <c r="W473" s="19" t="n">
        <f aca="false" t="array" ref="W473:W473">COUNT(J473:S473)</f>
        <v>0</v>
      </c>
      <c r="X473" s="19"/>
      <c r="Y473" s="19"/>
      <c r="Z473" s="4"/>
      <c r="AA473" s="19"/>
      <c r="AB473" s="19"/>
      <c r="AC473" s="4"/>
      <c r="AD473" s="4"/>
      <c r="AE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</row>
    <row r="474" s="25" customFormat="true" ht="16.5" hidden="false" customHeight="true" outlineLevel="0" collapsed="false">
      <c r="A474" s="19" t="n">
        <v>352</v>
      </c>
      <c r="B474" s="19" t="n">
        <f aca="false" t="array" ref="B474:B474">RANK(V474,$V$2:$V$607)</f>
        <v>473</v>
      </c>
      <c r="C474" s="20" t="s">
        <v>772</v>
      </c>
      <c r="D474" s="20" t="s">
        <v>773</v>
      </c>
      <c r="E474" s="20"/>
      <c r="F474" s="19" t="n">
        <v>79.1021879021879</v>
      </c>
      <c r="G474" s="19" t="n">
        <v>26.367395967396</v>
      </c>
      <c r="H474" s="19" t="n">
        <v>0</v>
      </c>
      <c r="I474" s="19" t="n">
        <v>0</v>
      </c>
      <c r="J474" s="21"/>
      <c r="K474" s="19"/>
      <c r="L474" s="19"/>
      <c r="M474" s="19"/>
      <c r="N474" s="19" t="n">
        <v>0</v>
      </c>
      <c r="O474" s="19"/>
      <c r="P474" s="19"/>
      <c r="Q474" s="19"/>
      <c r="R474" s="19"/>
      <c r="S474" s="22"/>
      <c r="T474" s="21" t="n">
        <f aca="false" t="array" ref="T474:T474">SUM(J474:S474)</f>
        <v>0</v>
      </c>
      <c r="U474" s="19" t="n">
        <f aca="false" t="array" ref="U474:U474">IF(S474="",0,S474)+IF((COUNT(J474:R474)&lt;6),SUM(J474:R474),(MAX(J474:R474)+LARGE(J474:R474,2)+LARGE(J474:R474,3)+LARGE(J474:R474,4)+LARGE(J474:R474,5)))</f>
        <v>0</v>
      </c>
      <c r="V474" s="19" t="n">
        <f aca="false">U474+G474+I474</f>
        <v>26.367395967396</v>
      </c>
      <c r="W474" s="19" t="n">
        <f aca="false" t="array" ref="W474:W474">COUNT(J474:S474)</f>
        <v>1</v>
      </c>
      <c r="X474" s="19"/>
      <c r="Y474" s="19"/>
      <c r="Z474" s="4"/>
      <c r="AA474" s="19"/>
      <c r="AB474" s="19"/>
      <c r="AC474" s="4"/>
      <c r="AD474" s="4"/>
      <c r="AE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</row>
    <row r="475" s="25" customFormat="true" ht="16.5" hidden="false" customHeight="true" outlineLevel="0" collapsed="false">
      <c r="A475" s="19" t="n">
        <v>264</v>
      </c>
      <c r="B475" s="19" t="n">
        <f aca="false" t="array" ref="B475:B475">RANK(V475,$V$2:$V$607)</f>
        <v>474</v>
      </c>
      <c r="C475" s="20" t="s">
        <v>774</v>
      </c>
      <c r="D475" s="20" t="s">
        <v>775</v>
      </c>
      <c r="E475" s="20"/>
      <c r="F475" s="19" t="n">
        <v>0</v>
      </c>
      <c r="G475" s="19" t="n">
        <v>0</v>
      </c>
      <c r="H475" s="19" t="n">
        <v>38.9133134243972</v>
      </c>
      <c r="I475" s="19" t="n">
        <v>25.9422089495981</v>
      </c>
      <c r="J475" s="21"/>
      <c r="K475" s="19"/>
      <c r="L475" s="19"/>
      <c r="M475" s="19"/>
      <c r="N475" s="19"/>
      <c r="O475" s="19"/>
      <c r="P475" s="19"/>
      <c r="Q475" s="19"/>
      <c r="R475" s="19"/>
      <c r="S475" s="22"/>
      <c r="T475" s="21" t="n">
        <f aca="false" t="array" ref="T475:T475">SUM(J475:S475)</f>
        <v>0</v>
      </c>
      <c r="U475" s="19" t="n">
        <f aca="false" t="array" ref="U475:U475">IF(S475="",0,S475)+IF((COUNT(J475:R475)&lt;6),SUM(J475:R475),(MAX(J475:R475)+LARGE(J475:R475,2)+LARGE(J475:R475,3)+LARGE(J475:R475,4)+LARGE(J475:R475,5)))</f>
        <v>0</v>
      </c>
      <c r="V475" s="19" t="n">
        <f aca="false">U475+G475+I475</f>
        <v>25.9422089495981</v>
      </c>
      <c r="W475" s="19" t="n">
        <f aca="false" t="array" ref="W475:W475">COUNT(J475:S475)</f>
        <v>0</v>
      </c>
      <c r="X475" s="19"/>
      <c r="Y475" s="19"/>
      <c r="Z475" s="4"/>
      <c r="AA475" s="4"/>
      <c r="AB475" s="0"/>
      <c r="AC475" s="4"/>
      <c r="AD475" s="4"/>
      <c r="AE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</row>
    <row r="476" s="25" customFormat="true" ht="16.5" hidden="false" customHeight="true" outlineLevel="0" collapsed="false">
      <c r="A476" s="19" t="n">
        <v>575</v>
      </c>
      <c r="B476" s="19" t="n">
        <f aca="false" t="array" ref="B476:B476">RANK(V476,$V$2:$V$607)</f>
        <v>475</v>
      </c>
      <c r="C476" s="20" t="s">
        <v>430</v>
      </c>
      <c r="D476" s="20" t="s">
        <v>776</v>
      </c>
      <c r="E476" s="20"/>
      <c r="F476" s="19" t="n">
        <v>75.5297568545487</v>
      </c>
      <c r="G476" s="19" t="n">
        <v>25.1765856181829</v>
      </c>
      <c r="H476" s="19" t="n">
        <v>0.550113831078972</v>
      </c>
      <c r="I476" s="19" t="n">
        <v>0.366742554052648</v>
      </c>
      <c r="J476" s="21"/>
      <c r="K476" s="19"/>
      <c r="L476" s="19"/>
      <c r="M476" s="19"/>
      <c r="N476" s="19"/>
      <c r="O476" s="19"/>
      <c r="P476" s="19"/>
      <c r="Q476" s="19"/>
      <c r="R476" s="19"/>
      <c r="S476" s="22"/>
      <c r="T476" s="21" t="n">
        <f aca="false" t="array" ref="T476:T476">SUM(J476:S476)</f>
        <v>0</v>
      </c>
      <c r="U476" s="19" t="n">
        <f aca="false" t="array" ref="U476:U476">IF(S476="",0,S476)+IF((COUNT(J476:R476)&lt;6),SUM(J476:R476),(MAX(J476:R476)+LARGE(J476:R476,2)+LARGE(J476:R476,3)+LARGE(J476:R476,4)+LARGE(J476:R476,5)))</f>
        <v>0</v>
      </c>
      <c r="V476" s="19" t="n">
        <f aca="false">U476+G476+I476</f>
        <v>25.5433281722355</v>
      </c>
      <c r="W476" s="19" t="n">
        <f aca="false" t="array" ref="W476:W476">COUNT(J476:S476)</f>
        <v>0</v>
      </c>
      <c r="X476" s="19"/>
      <c r="Y476" s="19"/>
      <c r="Z476" s="4"/>
      <c r="AA476" s="4"/>
      <c r="AB476" s="0"/>
      <c r="AC476" s="4"/>
      <c r="AD476" s="4"/>
      <c r="AE476" s="0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</row>
    <row r="477" s="25" customFormat="true" ht="16.5" hidden="false" customHeight="true" outlineLevel="0" collapsed="false">
      <c r="A477" s="19" t="n">
        <v>344</v>
      </c>
      <c r="B477" s="19" t="n">
        <f aca="false" t="array" ref="B477:B477">RANK(V477,$V$2:$V$607)</f>
        <v>476</v>
      </c>
      <c r="C477" s="20" t="s">
        <v>777</v>
      </c>
      <c r="D477" s="20" t="s">
        <v>24</v>
      </c>
      <c r="E477" s="20"/>
      <c r="F477" s="19" t="n">
        <v>75.2595288912571</v>
      </c>
      <c r="G477" s="19" t="n">
        <v>25.086509630419</v>
      </c>
      <c r="H477" s="19" t="n">
        <v>0.620874879913486</v>
      </c>
      <c r="I477" s="19" t="n">
        <v>0.413916586608991</v>
      </c>
      <c r="J477" s="21"/>
      <c r="K477" s="19"/>
      <c r="L477" s="19"/>
      <c r="M477" s="19"/>
      <c r="N477" s="19"/>
      <c r="O477" s="19"/>
      <c r="P477" s="19"/>
      <c r="Q477" s="19"/>
      <c r="R477" s="19"/>
      <c r="S477" s="22"/>
      <c r="T477" s="21" t="n">
        <f aca="false" t="array" ref="T477:T477">SUM(J477:S477)</f>
        <v>0</v>
      </c>
      <c r="U477" s="19" t="n">
        <f aca="false" t="array" ref="U477:U477">IF(S477="",0,S477)+IF((COUNT(J477:R477)&lt;6),SUM(J477:R477),(MAX(J477:R477)+LARGE(J477:R477,2)+LARGE(J477:R477,3)+LARGE(J477:R477,4)+LARGE(J477:R477,5)))</f>
        <v>0</v>
      </c>
      <c r="V477" s="19" t="n">
        <f aca="false">U477+G477+I477</f>
        <v>25.500426217028</v>
      </c>
      <c r="W477" s="19" t="n">
        <f aca="false" t="array" ref="W477:W477">COUNT(J477:S477)</f>
        <v>0</v>
      </c>
      <c r="X477" s="19"/>
      <c r="Y477" s="19"/>
      <c r="Z477" s="4"/>
      <c r="AA477" s="19"/>
      <c r="AB477" s="19"/>
      <c r="AC477" s="4"/>
      <c r="AD477" s="4"/>
      <c r="AE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</row>
    <row r="478" s="25" customFormat="true" ht="16.5" hidden="false" customHeight="true" outlineLevel="0" collapsed="false">
      <c r="A478" s="19" t="n">
        <v>566</v>
      </c>
      <c r="B478" s="19" t="n">
        <f aca="false" t="array" ref="B478:B478">RANK(V478,$V$2:$V$607)</f>
        <v>477</v>
      </c>
      <c r="C478" s="20" t="s">
        <v>778</v>
      </c>
      <c r="D478" s="20" t="s">
        <v>779</v>
      </c>
      <c r="E478" s="20"/>
      <c r="F478" s="19" t="n">
        <v>0</v>
      </c>
      <c r="G478" s="19" t="n">
        <v>0</v>
      </c>
      <c r="H478" s="19" t="n">
        <v>37.9522485787564</v>
      </c>
      <c r="I478" s="19" t="n">
        <v>25.3014990525043</v>
      </c>
      <c r="J478" s="21"/>
      <c r="K478" s="19"/>
      <c r="L478" s="19"/>
      <c r="M478" s="19"/>
      <c r="N478" s="19"/>
      <c r="O478" s="19"/>
      <c r="P478" s="19"/>
      <c r="Q478" s="19"/>
      <c r="R478" s="19"/>
      <c r="S478" s="22"/>
      <c r="T478" s="21" t="n">
        <f aca="false" t="array" ref="T478:T478">SUM(J478:S478)</f>
        <v>0</v>
      </c>
      <c r="U478" s="19" t="n">
        <f aca="false" t="array" ref="U478:U478">IF(S478="",0,S478)+IF((COUNT(J478:R478)&lt;6),SUM(J478:R478),(MAX(J478:R478)+LARGE(J478:R478,2)+LARGE(J478:R478,3)+LARGE(J478:R478,4)+LARGE(J478:R478,5)))</f>
        <v>0</v>
      </c>
      <c r="V478" s="19" t="n">
        <f aca="false">U478+G478+I478</f>
        <v>25.3014990525043</v>
      </c>
      <c r="W478" s="19" t="n">
        <f aca="false" t="array" ref="W478:W478">COUNT(J478:S478)</f>
        <v>0</v>
      </c>
      <c r="X478" s="19"/>
      <c r="Y478" s="19"/>
      <c r="Z478" s="4"/>
      <c r="AA478" s="4"/>
      <c r="AB478" s="0"/>
      <c r="AC478" s="4"/>
      <c r="AD478" s="4"/>
      <c r="AE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</row>
    <row r="479" s="25" customFormat="true" ht="16.5" hidden="false" customHeight="true" outlineLevel="0" collapsed="false">
      <c r="A479" s="19" t="n">
        <v>257</v>
      </c>
      <c r="B479" s="19" t="n">
        <f aca="false" t="array" ref="B479:B479">RANK(V479,$V$2:$V$607)</f>
        <v>478</v>
      </c>
      <c r="C479" s="20" t="s">
        <v>780</v>
      </c>
      <c r="D479" s="20" t="s">
        <v>617</v>
      </c>
      <c r="E479" s="20"/>
      <c r="F479" s="19" t="n">
        <v>0</v>
      </c>
      <c r="G479" s="19" t="n">
        <v>0</v>
      </c>
      <c r="H479" s="19" t="n">
        <v>37.905055851513</v>
      </c>
      <c r="I479" s="19" t="n">
        <v>25.270037234342</v>
      </c>
      <c r="J479" s="21"/>
      <c r="K479" s="19"/>
      <c r="L479" s="19"/>
      <c r="M479" s="19"/>
      <c r="N479" s="19"/>
      <c r="O479" s="19"/>
      <c r="P479" s="19"/>
      <c r="Q479" s="19"/>
      <c r="R479" s="19"/>
      <c r="S479" s="22"/>
      <c r="T479" s="21" t="n">
        <f aca="false" t="array" ref="T479:T479">SUM(J479:S479)</f>
        <v>0</v>
      </c>
      <c r="U479" s="19" t="n">
        <f aca="false" t="array" ref="U479:U479">IF(S479="",0,S479)+IF((COUNT(J479:R479)&lt;6),SUM(J479:R479),(MAX(J479:R479)+LARGE(J479:R479,2)+LARGE(J479:R479,3)+LARGE(J479:R479,4)+LARGE(J479:R479,5)))</f>
        <v>0</v>
      </c>
      <c r="V479" s="19" t="n">
        <f aca="false">U479+G479+I479</f>
        <v>25.270037234342</v>
      </c>
      <c r="W479" s="19" t="n">
        <f aca="false" t="array" ref="W479:W479">COUNT(J479:S479)</f>
        <v>0</v>
      </c>
      <c r="X479" s="19"/>
      <c r="Y479" s="19"/>
      <c r="Z479" s="4"/>
      <c r="AA479" s="19"/>
      <c r="AB479" s="19"/>
      <c r="AC479" s="4"/>
      <c r="AD479" s="4"/>
      <c r="AE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</row>
    <row r="480" s="25" customFormat="true" ht="16.5" hidden="false" customHeight="true" outlineLevel="0" collapsed="false">
      <c r="A480" s="19" t="n">
        <v>127</v>
      </c>
      <c r="B480" s="19" t="n">
        <f aca="false" t="array" ref="B480:B480">RANK(V480,$V$2:$V$607)</f>
        <v>479</v>
      </c>
      <c r="C480" s="20" t="s">
        <v>781</v>
      </c>
      <c r="D480" s="20" t="s">
        <v>544</v>
      </c>
      <c r="E480" s="20" t="s">
        <v>91</v>
      </c>
      <c r="F480" s="19" t="n">
        <v>0</v>
      </c>
      <c r="G480" s="19" t="n">
        <v>0</v>
      </c>
      <c r="H480" s="19" t="n">
        <v>0</v>
      </c>
      <c r="I480" s="19" t="n">
        <v>0</v>
      </c>
      <c r="J480" s="21" t="n">
        <v>25.1929046563193</v>
      </c>
      <c r="K480" s="19"/>
      <c r="L480" s="19"/>
      <c r="M480" s="19"/>
      <c r="N480" s="19"/>
      <c r="O480" s="19"/>
      <c r="P480" s="19"/>
      <c r="Q480" s="19"/>
      <c r="R480" s="19"/>
      <c r="S480" s="22"/>
      <c r="T480" s="21" t="n">
        <f aca="false" t="array" ref="T480:T480">SUM(J480:S480)</f>
        <v>25.1929046563193</v>
      </c>
      <c r="U480" s="19" t="n">
        <f aca="false" t="array" ref="U480:U480">IF(S480="",0,S480)+IF((COUNT(J480:R480)&lt;6),SUM(J480:R480),(MAX(J480:R480)+LARGE(J480:R480,2)+LARGE(J480:R480,3)+LARGE(J480:R480,4)+LARGE(J480:R480,5)))</f>
        <v>25.1929046563193</v>
      </c>
      <c r="V480" s="19" t="n">
        <f aca="false">U480+G480+I480</f>
        <v>25.1929046563193</v>
      </c>
      <c r="W480" s="19" t="n">
        <f aca="false" t="array" ref="W480:W480">COUNT(J480:S480)</f>
        <v>1</v>
      </c>
      <c r="X480" s="19"/>
      <c r="Y480" s="19"/>
      <c r="Z480" s="4"/>
      <c r="AA480" s="19"/>
      <c r="AB480" s="19"/>
      <c r="AC480" s="4"/>
      <c r="AD480" s="4"/>
      <c r="AE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</row>
    <row r="481" s="25" customFormat="true" ht="16.5" hidden="false" customHeight="true" outlineLevel="0" collapsed="false">
      <c r="A481" s="19" t="n">
        <v>235</v>
      </c>
      <c r="B481" s="19" t="n">
        <f aca="false" t="array" ref="B481:B481">RANK(V481,$V$2:$V$607)</f>
        <v>480</v>
      </c>
      <c r="C481" s="20" t="s">
        <v>782</v>
      </c>
      <c r="D481" s="20" t="s">
        <v>694</v>
      </c>
      <c r="E481" s="20"/>
      <c r="F481" s="19" t="n">
        <v>75.2553591006047</v>
      </c>
      <c r="G481" s="19" t="n">
        <v>25.0851197002016</v>
      </c>
      <c r="H481" s="19" t="n">
        <v>0</v>
      </c>
      <c r="I481" s="19" t="n">
        <v>0</v>
      </c>
      <c r="J481" s="21"/>
      <c r="K481" s="19"/>
      <c r="L481" s="19"/>
      <c r="M481" s="19"/>
      <c r="N481" s="19"/>
      <c r="O481" s="19"/>
      <c r="P481" s="19"/>
      <c r="Q481" s="19"/>
      <c r="R481" s="19"/>
      <c r="S481" s="22"/>
      <c r="T481" s="21" t="n">
        <f aca="false" t="array" ref="T481:T481">SUM(J481:S481)</f>
        <v>0</v>
      </c>
      <c r="U481" s="19" t="n">
        <f aca="false" t="array" ref="U481:U481">IF(S481="",0,S481)+IF((COUNT(J481:R481)&lt;6),SUM(J481:R481),(MAX(J481:R481)+LARGE(J481:R481,2)+LARGE(J481:R481,3)+LARGE(J481:R481,4)+LARGE(J481:R481,5)))</f>
        <v>0</v>
      </c>
      <c r="V481" s="19" t="n">
        <f aca="false">U481+G481+I481</f>
        <v>25.0851197002016</v>
      </c>
      <c r="W481" s="19" t="n">
        <f aca="false" t="array" ref="W481:W481">COUNT(J481:S481)</f>
        <v>0</v>
      </c>
      <c r="X481" s="19"/>
      <c r="Y481" s="19"/>
      <c r="Z481" s="4"/>
      <c r="AA481" s="19"/>
      <c r="AB481" s="19"/>
      <c r="AC481" s="4"/>
      <c r="AD481" s="4"/>
      <c r="AE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</row>
    <row r="482" s="25" customFormat="true" ht="16.5" hidden="false" customHeight="true" outlineLevel="0" collapsed="false">
      <c r="A482" s="19" t="n">
        <v>448</v>
      </c>
      <c r="B482" s="19" t="n">
        <f aca="false" t="array" ref="B482:B482">RANK(V482,$V$2:$V$607)</f>
        <v>481</v>
      </c>
      <c r="C482" s="20" t="s">
        <v>697</v>
      </c>
      <c r="D482" s="20" t="s">
        <v>783</v>
      </c>
      <c r="E482" s="20"/>
      <c r="F482" s="19" t="n">
        <v>74.2968631033958</v>
      </c>
      <c r="G482" s="19" t="n">
        <v>24.7656210344653</v>
      </c>
      <c r="H482" s="19" t="n">
        <v>0</v>
      </c>
      <c r="I482" s="19" t="n">
        <v>0</v>
      </c>
      <c r="J482" s="21"/>
      <c r="K482" s="19"/>
      <c r="L482" s="19"/>
      <c r="M482" s="19"/>
      <c r="N482" s="19"/>
      <c r="O482" s="19"/>
      <c r="P482" s="19"/>
      <c r="Q482" s="19"/>
      <c r="R482" s="19"/>
      <c r="S482" s="22"/>
      <c r="T482" s="21" t="n">
        <f aca="false" t="array" ref="T482:T482">SUM(J482:S482)</f>
        <v>0</v>
      </c>
      <c r="U482" s="19" t="n">
        <f aca="false" t="array" ref="U482:U482">IF(S482="",0,S482)+IF((COUNT(J482:R482)&lt;6),SUM(J482:R482),(MAX(J482:R482)+LARGE(J482:R482,2)+LARGE(J482:R482,3)+LARGE(J482:R482,4)+LARGE(J482:R482,5)))</f>
        <v>0</v>
      </c>
      <c r="V482" s="19" t="n">
        <f aca="false">U482+G482+I482</f>
        <v>24.7656210344653</v>
      </c>
      <c r="W482" s="19" t="n">
        <f aca="false" t="array" ref="W482:W482">COUNT(J482:S482)</f>
        <v>0</v>
      </c>
      <c r="X482" s="19"/>
      <c r="Y482" s="19"/>
      <c r="Z482" s="4"/>
      <c r="AA482" s="19"/>
      <c r="AB482" s="19"/>
      <c r="AC482" s="4"/>
      <c r="AD482" s="4"/>
      <c r="AE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</row>
    <row r="483" s="25" customFormat="true" ht="16.5" hidden="false" customHeight="true" outlineLevel="0" collapsed="false">
      <c r="A483" s="19" t="n">
        <v>245</v>
      </c>
      <c r="B483" s="19" t="n">
        <f aca="false" t="array" ref="B483:B483">RANK(V483,$V$2:$V$607)</f>
        <v>482</v>
      </c>
      <c r="C483" s="20" t="s">
        <v>784</v>
      </c>
      <c r="D483" s="20" t="s">
        <v>490</v>
      </c>
      <c r="E483" s="20"/>
      <c r="F483" s="19" t="n">
        <v>72.3922176088577</v>
      </c>
      <c r="G483" s="19" t="n">
        <v>24.1307392029526</v>
      </c>
      <c r="H483" s="19" t="n">
        <v>0</v>
      </c>
      <c r="I483" s="19" t="n">
        <v>0</v>
      </c>
      <c r="J483" s="21"/>
      <c r="K483" s="19"/>
      <c r="L483" s="19"/>
      <c r="M483" s="19"/>
      <c r="N483" s="19"/>
      <c r="O483" s="19"/>
      <c r="P483" s="19"/>
      <c r="Q483" s="19"/>
      <c r="R483" s="19"/>
      <c r="S483" s="22"/>
      <c r="T483" s="21" t="n">
        <f aca="false" t="array" ref="T483:T483">SUM(J483:S483)</f>
        <v>0</v>
      </c>
      <c r="U483" s="19" t="n">
        <f aca="false" t="array" ref="U483:U483">IF(S483="",0,S483)+IF((COUNT(J483:R483)&lt;6),SUM(J483:R483),(MAX(J483:R483)+LARGE(J483:R483,2)+LARGE(J483:R483,3)+LARGE(J483:R483,4)+LARGE(J483:R483,5)))</f>
        <v>0</v>
      </c>
      <c r="V483" s="19" t="n">
        <f aca="false">U483+G483+I483</f>
        <v>24.1307392029526</v>
      </c>
      <c r="W483" s="19" t="n">
        <f aca="false" t="array" ref="W483:W483">COUNT(J483:S483)</f>
        <v>0</v>
      </c>
      <c r="X483" s="19"/>
      <c r="Y483" s="19"/>
      <c r="Z483" s="4"/>
      <c r="AA483" s="19"/>
      <c r="AB483" s="19"/>
      <c r="AC483" s="4"/>
      <c r="AD483" s="4"/>
      <c r="AE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</row>
    <row r="484" s="25" customFormat="true" ht="16.5" hidden="false" customHeight="true" outlineLevel="0" collapsed="false">
      <c r="A484" s="19" t="n">
        <v>270</v>
      </c>
      <c r="B484" s="19" t="n">
        <f aca="false" t="array" ref="B484:B484">RANK(V484,$V$2:$V$607)</f>
        <v>483</v>
      </c>
      <c r="C484" s="20" t="s">
        <v>785</v>
      </c>
      <c r="D484" s="20" t="s">
        <v>574</v>
      </c>
      <c r="E484" s="20"/>
      <c r="F484" s="19" t="n">
        <v>0</v>
      </c>
      <c r="G484" s="19" t="n">
        <v>0</v>
      </c>
      <c r="H484" s="19" t="n">
        <v>35.8416113497332</v>
      </c>
      <c r="I484" s="19" t="n">
        <v>23.8944075664888</v>
      </c>
      <c r="J484" s="21"/>
      <c r="K484" s="19"/>
      <c r="L484" s="19"/>
      <c r="M484" s="19"/>
      <c r="N484" s="19"/>
      <c r="O484" s="19"/>
      <c r="P484" s="19"/>
      <c r="Q484" s="19"/>
      <c r="R484" s="19"/>
      <c r="S484" s="22"/>
      <c r="T484" s="21" t="n">
        <f aca="false" t="array" ref="T484:T484">SUM(J484:S484)</f>
        <v>0</v>
      </c>
      <c r="U484" s="19" t="n">
        <f aca="false" t="array" ref="U484:U484">IF(S484="",0,S484)+IF((COUNT(J484:R484)&lt;6),SUM(J484:R484),(MAX(J484:R484)+LARGE(J484:R484,2)+LARGE(J484:R484,3)+LARGE(J484:R484,4)+LARGE(J484:R484,5)))</f>
        <v>0</v>
      </c>
      <c r="V484" s="19" t="n">
        <f aca="false">U484+G484+I484</f>
        <v>23.8944075664888</v>
      </c>
      <c r="W484" s="19" t="n">
        <f aca="false" t="array" ref="W484:W484">COUNT(J484:S484)</f>
        <v>0</v>
      </c>
      <c r="X484" s="19"/>
      <c r="Y484" s="19"/>
      <c r="Z484" s="4"/>
      <c r="AA484" s="19"/>
      <c r="AB484" s="19"/>
      <c r="AC484" s="4"/>
      <c r="AD484" s="4"/>
      <c r="AE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</row>
    <row r="485" s="25" customFormat="true" ht="16.5" hidden="false" customHeight="true" outlineLevel="0" collapsed="false">
      <c r="A485" s="19" t="n">
        <v>261</v>
      </c>
      <c r="B485" s="19" t="n">
        <f aca="false" t="array" ref="B485:B485">RANK(V485,$V$2:$V$607)</f>
        <v>484</v>
      </c>
      <c r="C485" s="20" t="s">
        <v>786</v>
      </c>
      <c r="D485" s="20" t="s">
        <v>787</v>
      </c>
      <c r="E485" s="20"/>
      <c r="F485" s="19" t="n">
        <v>71.2480876853643</v>
      </c>
      <c r="G485" s="19" t="n">
        <v>23.7493625617881</v>
      </c>
      <c r="H485" s="19" t="n">
        <v>0</v>
      </c>
      <c r="I485" s="19" t="n">
        <v>0</v>
      </c>
      <c r="J485" s="21"/>
      <c r="K485" s="19"/>
      <c r="L485" s="19"/>
      <c r="M485" s="19"/>
      <c r="N485" s="19"/>
      <c r="O485" s="19"/>
      <c r="P485" s="19"/>
      <c r="Q485" s="19"/>
      <c r="R485" s="19"/>
      <c r="S485" s="22"/>
      <c r="T485" s="21" t="n">
        <f aca="false" t="array" ref="T485:T485">SUM(J485:S485)</f>
        <v>0</v>
      </c>
      <c r="U485" s="19" t="n">
        <f aca="false" t="array" ref="U485:U485">IF(S485="",0,S485)+IF((COUNT(J485:R485)&lt;6),SUM(J485:R485),(MAX(J485:R485)+LARGE(J485:R485,2)+LARGE(J485:R485,3)+LARGE(J485:R485,4)+LARGE(J485:R485,5)))</f>
        <v>0</v>
      </c>
      <c r="V485" s="19" t="n">
        <f aca="false">U485+G485+I485</f>
        <v>23.7493625617881</v>
      </c>
      <c r="W485" s="19" t="n">
        <f aca="false" t="array" ref="W485:W485">COUNT(J485:S485)</f>
        <v>0</v>
      </c>
      <c r="X485" s="19"/>
      <c r="Y485" s="19"/>
      <c r="Z485" s="4"/>
      <c r="AA485" s="4"/>
      <c r="AB485" s="0"/>
      <c r="AC485" s="4"/>
      <c r="AD485" s="4"/>
      <c r="AE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</row>
    <row r="486" s="25" customFormat="true" ht="16.5" hidden="false" customHeight="true" outlineLevel="0" collapsed="false">
      <c r="A486" s="19" t="n">
        <v>340</v>
      </c>
      <c r="B486" s="19" t="n">
        <f aca="false" t="array" ref="B486:B486">RANK(V486,$V$2:$V$607)</f>
        <v>485</v>
      </c>
      <c r="C486" s="20" t="s">
        <v>788</v>
      </c>
      <c r="D486" s="20" t="s">
        <v>586</v>
      </c>
      <c r="E486" s="20"/>
      <c r="F486" s="19" t="n">
        <v>0</v>
      </c>
      <c r="G486" s="19" t="n">
        <v>0</v>
      </c>
      <c r="H486" s="19" t="n">
        <v>35.5811965811966</v>
      </c>
      <c r="I486" s="19" t="n">
        <v>23.7207977207977</v>
      </c>
      <c r="J486" s="21"/>
      <c r="K486" s="19"/>
      <c r="L486" s="19"/>
      <c r="M486" s="19"/>
      <c r="N486" s="19"/>
      <c r="O486" s="19"/>
      <c r="P486" s="19"/>
      <c r="Q486" s="19"/>
      <c r="R486" s="19"/>
      <c r="S486" s="22"/>
      <c r="T486" s="21" t="n">
        <f aca="false" t="array" ref="T486:T486">SUM(J486:S486)</f>
        <v>0</v>
      </c>
      <c r="U486" s="19" t="n">
        <f aca="false" t="array" ref="U486:U486">IF(S486="",0,S486)+IF((COUNT(J486:R486)&lt;6),SUM(J486:R486),(MAX(J486:R486)+LARGE(J486:R486,2)+LARGE(J486:R486,3)+LARGE(J486:R486,4)+LARGE(J486:R486,5)))</f>
        <v>0</v>
      </c>
      <c r="V486" s="19" t="n">
        <f aca="false">U486+G486+I486</f>
        <v>23.7207977207977</v>
      </c>
      <c r="W486" s="19" t="n">
        <f aca="false" t="array" ref="W486:W486">COUNT(J486:S486)</f>
        <v>0</v>
      </c>
      <c r="X486" s="19"/>
      <c r="Y486" s="19"/>
      <c r="Z486" s="4"/>
      <c r="AA486" s="19"/>
      <c r="AB486" s="19"/>
      <c r="AC486" s="4"/>
      <c r="AD486" s="4"/>
      <c r="AE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</row>
    <row r="487" s="25" customFormat="true" ht="16.5" hidden="false" customHeight="true" outlineLevel="0" collapsed="false">
      <c r="A487" s="19" t="n">
        <v>228</v>
      </c>
      <c r="B487" s="19" t="n">
        <f aca="false" t="array" ref="B487:B487">RANK(V487,$V$2:$V$607)</f>
        <v>486</v>
      </c>
      <c r="C487" s="20" t="s">
        <v>789</v>
      </c>
      <c r="D487" s="20" t="s">
        <v>58</v>
      </c>
      <c r="E487" s="20"/>
      <c r="F487" s="19" t="n">
        <v>70.1126250962279</v>
      </c>
      <c r="G487" s="19" t="n">
        <v>23.370875032076</v>
      </c>
      <c r="H487" s="19" t="n">
        <v>0</v>
      </c>
      <c r="I487" s="19" t="n">
        <v>0</v>
      </c>
      <c r="J487" s="21"/>
      <c r="K487" s="19"/>
      <c r="L487" s="19"/>
      <c r="M487" s="19"/>
      <c r="N487" s="19"/>
      <c r="O487" s="19"/>
      <c r="P487" s="19"/>
      <c r="Q487" s="19"/>
      <c r="R487" s="19"/>
      <c r="S487" s="22"/>
      <c r="T487" s="21" t="n">
        <f aca="false" t="array" ref="T487:T487">SUM(J487:S487)</f>
        <v>0</v>
      </c>
      <c r="U487" s="19" t="n">
        <f aca="false" t="array" ref="U487:U487">IF(S487="",0,S487)+IF((COUNT(J487:R487)&lt;6),SUM(J487:R487),(MAX(J487:R487)+LARGE(J487:R487,2)+LARGE(J487:R487,3)+LARGE(J487:R487,4)+LARGE(J487:R487,5)))</f>
        <v>0</v>
      </c>
      <c r="V487" s="19" t="n">
        <f aca="false">U487+G487+I487</f>
        <v>23.370875032076</v>
      </c>
      <c r="W487" s="19" t="n">
        <f aca="false" t="array" ref="W487:W487">COUNT(J487:S487)</f>
        <v>0</v>
      </c>
      <c r="X487" s="19"/>
      <c r="Y487" s="19"/>
      <c r="Z487" s="4"/>
      <c r="AA487" s="4"/>
      <c r="AB487" s="0"/>
      <c r="AC487" s="4"/>
      <c r="AD487" s="4"/>
      <c r="AE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</row>
    <row r="488" s="25" customFormat="true" ht="16.5" hidden="false" customHeight="true" outlineLevel="0" collapsed="false">
      <c r="A488" s="19" t="n">
        <v>348</v>
      </c>
      <c r="B488" s="19" t="n">
        <f aca="false" t="array" ref="B488:B488">RANK(V488,$V$2:$V$607)</f>
        <v>487</v>
      </c>
      <c r="C488" s="20" t="s">
        <v>790</v>
      </c>
      <c r="D488" s="20" t="s">
        <v>544</v>
      </c>
      <c r="E488" s="20"/>
      <c r="F488" s="19" t="n">
        <v>67.8707961143875</v>
      </c>
      <c r="G488" s="19" t="n">
        <v>22.6235987047958</v>
      </c>
      <c r="H488" s="19" t="n">
        <v>0</v>
      </c>
      <c r="I488" s="19" t="n">
        <v>0</v>
      </c>
      <c r="J488" s="21"/>
      <c r="K488" s="19"/>
      <c r="L488" s="19"/>
      <c r="M488" s="19"/>
      <c r="N488" s="19"/>
      <c r="O488" s="19"/>
      <c r="P488" s="19"/>
      <c r="Q488" s="19"/>
      <c r="R488" s="19"/>
      <c r="S488" s="22"/>
      <c r="T488" s="21" t="n">
        <f aca="false" t="array" ref="T488:T488">SUM(J488:S488)</f>
        <v>0</v>
      </c>
      <c r="U488" s="19" t="n">
        <f aca="false" t="array" ref="U488:U488">IF(S488="",0,S488)+IF((COUNT(J488:R488)&lt;6),SUM(J488:R488),(MAX(J488:R488)+LARGE(J488:R488,2)+LARGE(J488:R488,3)+LARGE(J488:R488,4)+LARGE(J488:R488,5)))</f>
        <v>0</v>
      </c>
      <c r="V488" s="19" t="n">
        <f aca="false">U488+G488+I488</f>
        <v>22.6235987047958</v>
      </c>
      <c r="W488" s="19" t="n">
        <f aca="false" t="array" ref="W488:W488">COUNT(J488:S488)</f>
        <v>0</v>
      </c>
      <c r="X488" s="19"/>
      <c r="Y488" s="19"/>
      <c r="Z488" s="4"/>
      <c r="AA488" s="4"/>
      <c r="AB488" s="0"/>
      <c r="AC488" s="4"/>
      <c r="AD488" s="4"/>
      <c r="AE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</row>
    <row r="489" s="25" customFormat="true" ht="16.5" hidden="false" customHeight="true" outlineLevel="0" collapsed="false">
      <c r="A489" s="19" t="n">
        <v>36</v>
      </c>
      <c r="B489" s="19" t="n">
        <f aca="false" t="array" ref="B489:B489">RANK(V489,$V$2:$V$607)</f>
        <v>488</v>
      </c>
      <c r="C489" s="20" t="s">
        <v>791</v>
      </c>
      <c r="D489" s="20" t="s">
        <v>619</v>
      </c>
      <c r="E489" s="20"/>
      <c r="F489" s="19" t="n">
        <v>67.2365300443741</v>
      </c>
      <c r="G489" s="19" t="n">
        <v>22.4121766814581</v>
      </c>
      <c r="H489" s="19" t="n">
        <v>0.26614481409002</v>
      </c>
      <c r="I489" s="19" t="n">
        <v>0.177429876060013</v>
      </c>
      <c r="J489" s="21"/>
      <c r="K489" s="19"/>
      <c r="L489" s="19"/>
      <c r="M489" s="19"/>
      <c r="N489" s="19"/>
      <c r="O489" s="19"/>
      <c r="P489" s="19"/>
      <c r="Q489" s="19"/>
      <c r="R489" s="19"/>
      <c r="S489" s="22"/>
      <c r="T489" s="21" t="n">
        <f aca="false" t="array" ref="T489:T489">SUM(J489:S489)</f>
        <v>0</v>
      </c>
      <c r="U489" s="19" t="n">
        <f aca="false" t="array" ref="U489:U489">IF(S489="",0,S489)+IF((COUNT(J489:R489)&lt;6),SUM(J489:R489),(MAX(J489:R489)+LARGE(J489:R489,2)+LARGE(J489:R489,3)+LARGE(J489:R489,4)+LARGE(J489:R489,5)))</f>
        <v>0</v>
      </c>
      <c r="V489" s="19" t="n">
        <f aca="false">U489+G489+I489</f>
        <v>22.5896065575181</v>
      </c>
      <c r="W489" s="19" t="n">
        <f aca="false" t="array" ref="W489:W489">COUNT(J489:S489)</f>
        <v>0</v>
      </c>
      <c r="X489" s="19"/>
      <c r="Y489" s="19"/>
      <c r="Z489" s="4"/>
      <c r="AA489" s="19"/>
      <c r="AB489" s="19"/>
      <c r="AC489" s="4"/>
      <c r="AD489" s="4"/>
      <c r="AE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</row>
    <row r="490" s="25" customFormat="true" ht="16.5" hidden="false" customHeight="true" outlineLevel="0" collapsed="false">
      <c r="A490" s="19" t="n">
        <v>379</v>
      </c>
      <c r="B490" s="19" t="n">
        <f aca="false" t="array" ref="B490:B490">RANK(V490,$V$2:$V$607)</f>
        <v>489</v>
      </c>
      <c r="C490" s="20" t="s">
        <v>792</v>
      </c>
      <c r="D490" s="20" t="s">
        <v>442</v>
      </c>
      <c r="E490" s="20"/>
      <c r="F490" s="19" t="n">
        <v>0</v>
      </c>
      <c r="G490" s="19" t="n">
        <v>0</v>
      </c>
      <c r="H490" s="19" t="n">
        <v>33.762607980255</v>
      </c>
      <c r="I490" s="19" t="n">
        <v>22.50840532017</v>
      </c>
      <c r="J490" s="21"/>
      <c r="K490" s="19"/>
      <c r="L490" s="19"/>
      <c r="M490" s="19"/>
      <c r="N490" s="19"/>
      <c r="O490" s="19"/>
      <c r="P490" s="19"/>
      <c r="Q490" s="19"/>
      <c r="R490" s="19"/>
      <c r="S490" s="22"/>
      <c r="T490" s="21" t="n">
        <f aca="false" t="array" ref="T490:T490">SUM(J490:S490)</f>
        <v>0</v>
      </c>
      <c r="U490" s="19" t="n">
        <f aca="false" t="array" ref="U490:U490">IF(S490="",0,S490)+IF((COUNT(J490:R490)&lt;6),SUM(J490:R490),(MAX(J490:R490)+LARGE(J490:R490,2)+LARGE(J490:R490,3)+LARGE(J490:R490,4)+LARGE(J490:R490,5)))</f>
        <v>0</v>
      </c>
      <c r="V490" s="19" t="n">
        <f aca="false">U490+G490+I490</f>
        <v>22.50840532017</v>
      </c>
      <c r="W490" s="19" t="n">
        <f aca="false" t="array" ref="W490:W490">COUNT(J490:S490)</f>
        <v>0</v>
      </c>
      <c r="X490" s="19"/>
      <c r="Y490" s="19"/>
      <c r="Z490" s="4"/>
      <c r="AA490" s="19"/>
      <c r="AB490" s="19"/>
      <c r="AC490" s="4"/>
      <c r="AD490" s="4"/>
      <c r="AE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</row>
    <row r="491" s="25" customFormat="true" ht="16.5" hidden="false" customHeight="true" outlineLevel="0" collapsed="false">
      <c r="A491" s="19" t="n">
        <v>507</v>
      </c>
      <c r="B491" s="19" t="n">
        <f aca="false" t="array" ref="B491:B491">RANK(V491,$V$2:$V$607)</f>
        <v>490</v>
      </c>
      <c r="C491" s="20" t="s">
        <v>793</v>
      </c>
      <c r="D491" s="20" t="s">
        <v>284</v>
      </c>
      <c r="E491" s="20"/>
      <c r="F491" s="19" t="n">
        <v>67.3316482260662</v>
      </c>
      <c r="G491" s="19" t="n">
        <v>22.4438827420221</v>
      </c>
      <c r="H491" s="19" t="n">
        <v>0</v>
      </c>
      <c r="I491" s="19" t="n">
        <v>0</v>
      </c>
      <c r="J491" s="21"/>
      <c r="K491" s="19"/>
      <c r="L491" s="19"/>
      <c r="M491" s="19"/>
      <c r="N491" s="19"/>
      <c r="O491" s="19"/>
      <c r="P491" s="19"/>
      <c r="Q491" s="19"/>
      <c r="R491" s="19"/>
      <c r="S491" s="22"/>
      <c r="T491" s="21" t="n">
        <f aca="false" t="array" ref="T491:T491">SUM(J491:S491)</f>
        <v>0</v>
      </c>
      <c r="U491" s="19" t="n">
        <f aca="false" t="array" ref="U491:U491">IF(S491="",0,S491)+IF((COUNT(J491:R491)&lt;6),SUM(J491:R491),(MAX(J491:R491)+LARGE(J491:R491,2)+LARGE(J491:R491,3)+LARGE(J491:R491,4)+LARGE(J491:R491,5)))</f>
        <v>0</v>
      </c>
      <c r="V491" s="19" t="n">
        <f aca="false">U491+G491+I491</f>
        <v>22.4438827420221</v>
      </c>
      <c r="W491" s="19" t="n">
        <f aca="false" t="array" ref="W491:W491">COUNT(J491:S491)</f>
        <v>0</v>
      </c>
      <c r="X491" s="19"/>
      <c r="Y491" s="19"/>
      <c r="Z491" s="4"/>
      <c r="AA491" s="4"/>
      <c r="AB491" s="0"/>
      <c r="AC491" s="4"/>
      <c r="AD491" s="4"/>
      <c r="AE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</row>
    <row r="492" s="25" customFormat="true" ht="16.5" hidden="false" customHeight="true" outlineLevel="0" collapsed="false">
      <c r="A492" s="19" t="n">
        <v>547</v>
      </c>
      <c r="B492" s="19" t="n">
        <f aca="false" t="array" ref="B492:B492">RANK(V492,$V$2:$V$607)</f>
        <v>491</v>
      </c>
      <c r="C492" s="20" t="s">
        <v>394</v>
      </c>
      <c r="D492" s="20" t="s">
        <v>549</v>
      </c>
      <c r="E492" s="20"/>
      <c r="F492" s="19" t="n">
        <v>67.302347805592</v>
      </c>
      <c r="G492" s="19" t="n">
        <v>22.4341159351973</v>
      </c>
      <c r="H492" s="19" t="n">
        <v>0</v>
      </c>
      <c r="I492" s="19" t="n">
        <v>0</v>
      </c>
      <c r="J492" s="21"/>
      <c r="K492" s="19"/>
      <c r="L492" s="19"/>
      <c r="M492" s="19"/>
      <c r="N492" s="19"/>
      <c r="O492" s="19"/>
      <c r="P492" s="19"/>
      <c r="Q492" s="19"/>
      <c r="R492" s="19"/>
      <c r="S492" s="22"/>
      <c r="T492" s="21" t="n">
        <f aca="false" t="array" ref="T492:T492">SUM(J492:S492)</f>
        <v>0</v>
      </c>
      <c r="U492" s="19" t="n">
        <f aca="false" t="array" ref="U492:U492">IF(S492="",0,S492)+IF((COUNT(J492:R492)&lt;6),SUM(J492:R492),(MAX(J492:R492)+LARGE(J492:R492,2)+LARGE(J492:R492,3)+LARGE(J492:R492,4)+LARGE(J492:R492,5)))</f>
        <v>0</v>
      </c>
      <c r="V492" s="19" t="n">
        <f aca="false">U492+G492+I492</f>
        <v>22.4341159351973</v>
      </c>
      <c r="W492" s="19" t="n">
        <f aca="false" t="array" ref="W492:W492">COUNT(J492:S492)</f>
        <v>0</v>
      </c>
      <c r="X492" s="19"/>
      <c r="Y492" s="19"/>
      <c r="Z492" s="4"/>
      <c r="AA492" s="19"/>
      <c r="AB492" s="19"/>
      <c r="AC492" s="4"/>
      <c r="AD492" s="4"/>
      <c r="AE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</row>
    <row r="493" s="25" customFormat="true" ht="16.5" hidden="false" customHeight="true" outlineLevel="0" collapsed="false">
      <c r="A493" s="19" t="n">
        <v>60</v>
      </c>
      <c r="B493" s="19" t="n">
        <f aca="false" t="array" ref="B493:B493">RANK(V493,$V$2:$V$607)</f>
        <v>492</v>
      </c>
      <c r="C493" s="20" t="s">
        <v>315</v>
      </c>
      <c r="D493" s="20" t="s">
        <v>24</v>
      </c>
      <c r="E493" s="20"/>
      <c r="F493" s="19" t="n">
        <v>0</v>
      </c>
      <c r="G493" s="19" t="n">
        <v>0</v>
      </c>
      <c r="H493" s="19" t="n">
        <v>33.6391053028399</v>
      </c>
      <c r="I493" s="19" t="n">
        <v>22.4260702018933</v>
      </c>
      <c r="J493" s="21"/>
      <c r="K493" s="19"/>
      <c r="L493" s="19"/>
      <c r="M493" s="19"/>
      <c r="N493" s="19"/>
      <c r="O493" s="19"/>
      <c r="P493" s="19"/>
      <c r="Q493" s="19"/>
      <c r="R493" s="19"/>
      <c r="S493" s="22"/>
      <c r="T493" s="21" t="n">
        <f aca="false" t="array" ref="T493:T493">SUM(J493:S493)</f>
        <v>0</v>
      </c>
      <c r="U493" s="19" t="n">
        <f aca="false" t="array" ref="U493:U493">IF(S493="",0,S493)+IF((COUNT(J493:R493)&lt;6),SUM(J493:R493),(MAX(J493:R493)+LARGE(J493:R493,2)+LARGE(J493:R493,3)+LARGE(J493:R493,4)+LARGE(J493:R493,5)))</f>
        <v>0</v>
      </c>
      <c r="V493" s="19" t="n">
        <f aca="false">U493+G493+I493</f>
        <v>22.4260702018933</v>
      </c>
      <c r="W493" s="19" t="n">
        <f aca="false" t="array" ref="W493:W493">COUNT(J493:S493)</f>
        <v>0</v>
      </c>
      <c r="X493" s="19"/>
      <c r="Y493" s="19"/>
      <c r="Z493" s="4"/>
      <c r="AA493" s="4"/>
      <c r="AB493" s="0"/>
      <c r="AC493" s="4"/>
      <c r="AD493" s="4"/>
      <c r="AE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</row>
    <row r="494" s="25" customFormat="true" ht="16.5" hidden="false" customHeight="true" outlineLevel="0" collapsed="false">
      <c r="A494" s="19" t="n">
        <v>131</v>
      </c>
      <c r="B494" s="19" t="n">
        <f aca="false" t="array" ref="B494:B494">RANK(V494,$V$2:$V$607)</f>
        <v>493</v>
      </c>
      <c r="C494" s="20" t="s">
        <v>794</v>
      </c>
      <c r="D494" s="20" t="s">
        <v>795</v>
      </c>
      <c r="E494" s="20"/>
      <c r="F494" s="19" t="n">
        <v>66.8974358974359</v>
      </c>
      <c r="G494" s="19" t="n">
        <v>22.2991452991453</v>
      </c>
      <c r="H494" s="19" t="n">
        <v>0.170940170940171</v>
      </c>
      <c r="I494" s="19" t="n">
        <v>0.113960113960114</v>
      </c>
      <c r="J494" s="21"/>
      <c r="K494" s="19"/>
      <c r="L494" s="19"/>
      <c r="M494" s="19"/>
      <c r="N494" s="19"/>
      <c r="O494" s="19"/>
      <c r="P494" s="19"/>
      <c r="Q494" s="19"/>
      <c r="R494" s="19"/>
      <c r="S494" s="22"/>
      <c r="T494" s="21" t="n">
        <f aca="false" t="array" ref="T494:T494">SUM(J494:S494)</f>
        <v>0</v>
      </c>
      <c r="U494" s="19" t="n">
        <f aca="false" t="array" ref="U494:U494">IF(S494="",0,S494)+IF((COUNT(J494:R494)&lt;6),SUM(J494:R494),(MAX(J494:R494)+LARGE(J494:R494,2)+LARGE(J494:R494,3)+LARGE(J494:R494,4)+LARGE(J494:R494,5)))</f>
        <v>0</v>
      </c>
      <c r="V494" s="19" t="n">
        <f aca="false">U494+G494+I494</f>
        <v>22.4131054131054</v>
      </c>
      <c r="W494" s="19" t="n">
        <f aca="false" t="array" ref="W494:W494">COUNT(J494:S494)</f>
        <v>0</v>
      </c>
      <c r="X494" s="19"/>
      <c r="Y494" s="19"/>
      <c r="Z494" s="4"/>
      <c r="AA494" s="19"/>
      <c r="AB494" s="19"/>
      <c r="AC494" s="4"/>
      <c r="AD494" s="4"/>
      <c r="AE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</row>
    <row r="495" s="25" customFormat="true" ht="16.5" hidden="false" customHeight="true" outlineLevel="0" collapsed="false">
      <c r="A495" s="19" t="n">
        <v>148</v>
      </c>
      <c r="B495" s="19" t="n">
        <f aca="false" t="array" ref="B495:B495">RANK(V495,$V$2:$V$607)</f>
        <v>494</v>
      </c>
      <c r="C495" s="20" t="s">
        <v>702</v>
      </c>
      <c r="D495" s="20" t="s">
        <v>671</v>
      </c>
      <c r="E495" s="20"/>
      <c r="F495" s="19" t="n">
        <v>0</v>
      </c>
      <c r="G495" s="19" t="n">
        <v>0</v>
      </c>
      <c r="H495" s="19" t="n">
        <v>33.5813953488372</v>
      </c>
      <c r="I495" s="19" t="n">
        <v>22.3875968992248</v>
      </c>
      <c r="J495" s="21"/>
      <c r="K495" s="19"/>
      <c r="L495" s="19"/>
      <c r="M495" s="19"/>
      <c r="N495" s="19"/>
      <c r="O495" s="19"/>
      <c r="P495" s="19"/>
      <c r="Q495" s="19"/>
      <c r="R495" s="19"/>
      <c r="S495" s="22"/>
      <c r="T495" s="21" t="n">
        <f aca="false" t="array" ref="T495:T495">SUM(J495:S495)</f>
        <v>0</v>
      </c>
      <c r="U495" s="19" t="n">
        <f aca="false" t="array" ref="U495:U495">IF(S495="",0,S495)+IF((COUNT(J495:R495)&lt;6),SUM(J495:R495),(MAX(J495:R495)+LARGE(J495:R495,2)+LARGE(J495:R495,3)+LARGE(J495:R495,4)+LARGE(J495:R495,5)))</f>
        <v>0</v>
      </c>
      <c r="V495" s="19" t="n">
        <f aca="false">U495+G495+I495</f>
        <v>22.3875968992248</v>
      </c>
      <c r="W495" s="19" t="n">
        <f aca="false" t="array" ref="W495:W495">COUNT(J495:S495)</f>
        <v>0</v>
      </c>
      <c r="X495" s="19"/>
      <c r="Y495" s="19"/>
      <c r="Z495" s="4"/>
      <c r="AA495" s="4"/>
      <c r="AB495" s="0"/>
      <c r="AC495" s="4"/>
      <c r="AD495" s="4"/>
      <c r="AE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</row>
    <row r="496" s="25" customFormat="true" ht="16.5" hidden="false" customHeight="true" outlineLevel="0" collapsed="false">
      <c r="A496" s="19" t="n">
        <v>17</v>
      </c>
      <c r="B496" s="19" t="n">
        <f aca="false" t="array" ref="B496:B496">RANK(V496,$V$2:$V$607)</f>
        <v>495</v>
      </c>
      <c r="C496" s="20" t="s">
        <v>796</v>
      </c>
      <c r="D496" s="20" t="s">
        <v>104</v>
      </c>
      <c r="E496" s="20"/>
      <c r="F496" s="19" t="n">
        <v>67.1078431372549</v>
      </c>
      <c r="G496" s="19" t="n">
        <v>22.3692810457516</v>
      </c>
      <c r="H496" s="19" t="n">
        <v>0</v>
      </c>
      <c r="I496" s="19" t="n">
        <v>0</v>
      </c>
      <c r="J496" s="21"/>
      <c r="K496" s="19"/>
      <c r="L496" s="19"/>
      <c r="M496" s="19"/>
      <c r="N496" s="19"/>
      <c r="O496" s="19"/>
      <c r="P496" s="19"/>
      <c r="Q496" s="19"/>
      <c r="R496" s="19"/>
      <c r="S496" s="22"/>
      <c r="T496" s="21" t="n">
        <f aca="false" t="array" ref="T496:T496">SUM(J496:S496)</f>
        <v>0</v>
      </c>
      <c r="U496" s="19" t="n">
        <f aca="false" t="array" ref="U496:U496">IF(S496="",0,S496)+IF((COUNT(J496:R496)&lt;6),SUM(J496:R496),(MAX(J496:R496)+LARGE(J496:R496,2)+LARGE(J496:R496,3)+LARGE(J496:R496,4)+LARGE(J496:R496,5)))</f>
        <v>0</v>
      </c>
      <c r="V496" s="19" t="n">
        <f aca="false">U496+G496+I496</f>
        <v>22.3692810457516</v>
      </c>
      <c r="W496" s="19" t="n">
        <f aca="false" t="array" ref="W496:W496">COUNT(J496:S496)</f>
        <v>0</v>
      </c>
      <c r="X496" s="19"/>
      <c r="Y496" s="19"/>
      <c r="Z496" s="4"/>
      <c r="AA496" s="19"/>
      <c r="AB496" s="19"/>
      <c r="AC496" s="4"/>
      <c r="AD496" s="4"/>
      <c r="AE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</row>
    <row r="497" s="25" customFormat="true" ht="16.5" hidden="false" customHeight="true" outlineLevel="0" collapsed="false">
      <c r="A497" s="19" t="n">
        <v>14</v>
      </c>
      <c r="B497" s="19" t="n">
        <f aca="false" t="array" ref="B497:B497">RANK(V497,$V$2:$V$607)</f>
        <v>496</v>
      </c>
      <c r="C497" s="20" t="s">
        <v>797</v>
      </c>
      <c r="D497" s="20" t="s">
        <v>798</v>
      </c>
      <c r="E497" s="20"/>
      <c r="F497" s="19" t="n">
        <v>66.9685534591195</v>
      </c>
      <c r="G497" s="19" t="n">
        <v>22.3228511530398</v>
      </c>
      <c r="H497" s="19" t="n">
        <v>0</v>
      </c>
      <c r="I497" s="19" t="n">
        <v>0</v>
      </c>
      <c r="J497" s="21"/>
      <c r="K497" s="19"/>
      <c r="L497" s="19"/>
      <c r="M497" s="19"/>
      <c r="N497" s="19"/>
      <c r="O497" s="19"/>
      <c r="P497" s="19"/>
      <c r="Q497" s="19"/>
      <c r="R497" s="19"/>
      <c r="S497" s="22"/>
      <c r="T497" s="21" t="n">
        <f aca="false" t="array" ref="T497:T497">SUM(J497:S497)</f>
        <v>0</v>
      </c>
      <c r="U497" s="19" t="n">
        <f aca="false" t="array" ref="U497:U497">IF(S497="",0,S497)+IF((COUNT(J497:R497)&lt;6),SUM(J497:R497),(MAX(J497:R497)+LARGE(J497:R497,2)+LARGE(J497:R497,3)+LARGE(J497:R497,4)+LARGE(J497:R497,5)))</f>
        <v>0</v>
      </c>
      <c r="V497" s="19" t="n">
        <f aca="false">U497+G497+I497</f>
        <v>22.3228511530398</v>
      </c>
      <c r="W497" s="19" t="n">
        <f aca="false" t="array" ref="W497:W497">COUNT(J497:S497)</f>
        <v>0</v>
      </c>
      <c r="X497" s="19"/>
      <c r="Y497" s="19"/>
      <c r="Z497" s="4"/>
      <c r="AA497" s="19"/>
      <c r="AB497" s="19"/>
      <c r="AC497" s="4"/>
      <c r="AD497" s="4"/>
      <c r="AE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</row>
    <row r="498" s="25" customFormat="true" ht="16.5" hidden="false" customHeight="true" outlineLevel="0" collapsed="false">
      <c r="A498" s="19" t="n">
        <v>367</v>
      </c>
      <c r="B498" s="19" t="n">
        <f aca="false" t="array" ref="B498:B498">RANK(V498,$V$2:$V$607)</f>
        <v>497</v>
      </c>
      <c r="C498" s="20" t="s">
        <v>799</v>
      </c>
      <c r="D498" s="20" t="s">
        <v>404</v>
      </c>
      <c r="E498" s="20"/>
      <c r="F498" s="19" t="n">
        <v>66.9666666666667</v>
      </c>
      <c r="G498" s="19" t="n">
        <v>22.3222222222222</v>
      </c>
      <c r="H498" s="19" t="n">
        <v>0</v>
      </c>
      <c r="I498" s="19" t="n">
        <v>0</v>
      </c>
      <c r="J498" s="21"/>
      <c r="K498" s="19"/>
      <c r="L498" s="19"/>
      <c r="M498" s="19"/>
      <c r="N498" s="19"/>
      <c r="O498" s="19"/>
      <c r="P498" s="19"/>
      <c r="Q498" s="19"/>
      <c r="R498" s="19"/>
      <c r="S498" s="22"/>
      <c r="T498" s="21" t="n">
        <f aca="false" t="array" ref="T498:T498">SUM(J498:S498)</f>
        <v>0</v>
      </c>
      <c r="U498" s="19" t="n">
        <f aca="false" t="array" ref="U498:U498">IF(S498="",0,S498)+IF((COUNT(J498:R498)&lt;6),SUM(J498:R498),(MAX(J498:R498)+LARGE(J498:R498,2)+LARGE(J498:R498,3)+LARGE(J498:R498,4)+LARGE(J498:R498,5)))</f>
        <v>0</v>
      </c>
      <c r="V498" s="19" t="n">
        <f aca="false">U498+G498+I498</f>
        <v>22.3222222222222</v>
      </c>
      <c r="W498" s="19" t="n">
        <f aca="false" t="array" ref="W498:W498">COUNT(J498:S498)</f>
        <v>0</v>
      </c>
      <c r="X498" s="19"/>
      <c r="Y498" s="19"/>
      <c r="Z498" s="4"/>
      <c r="AA498" s="19"/>
      <c r="AB498" s="19"/>
      <c r="AC498" s="4"/>
      <c r="AD498" s="4"/>
      <c r="AE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</row>
    <row r="499" s="25" customFormat="true" ht="16.5" hidden="false" customHeight="true" outlineLevel="0" collapsed="false">
      <c r="A499" s="19" t="n">
        <v>392</v>
      </c>
      <c r="B499" s="19" t="n">
        <f aca="false" t="array" ref="B499:B499">RANK(V499,$V$2:$V$607)</f>
        <v>498</v>
      </c>
      <c r="C499" s="20" t="s">
        <v>800</v>
      </c>
      <c r="D499" s="20" t="s">
        <v>118</v>
      </c>
      <c r="E499" s="20"/>
      <c r="F499" s="19" t="n">
        <v>0</v>
      </c>
      <c r="G499" s="19" t="n">
        <v>0</v>
      </c>
      <c r="H499" s="19" t="n">
        <v>0</v>
      </c>
      <c r="I499" s="19" t="n">
        <v>0</v>
      </c>
      <c r="J499" s="21"/>
      <c r="K499" s="19"/>
      <c r="L499" s="19"/>
      <c r="M499" s="19"/>
      <c r="N499" s="19" t="n">
        <v>19.8735632183908</v>
      </c>
      <c r="O499" s="19"/>
      <c r="P499" s="19"/>
      <c r="Q499" s="19"/>
      <c r="R499" s="19"/>
      <c r="S499" s="22"/>
      <c r="T499" s="21" t="n">
        <f aca="false" t="array" ref="T499:T499">SUM(J499:S499)</f>
        <v>19.8735632183908</v>
      </c>
      <c r="U499" s="19" t="n">
        <f aca="false" t="array" ref="U499:U499">IF(S499="",0,S499)+IF((COUNT(J499:R499)&lt;6),SUM(J499:R499),(MAX(J499:R499)+LARGE(J499:R499,2)+LARGE(J499:R499,3)+LARGE(J499:R499,4)+LARGE(J499:R499,5)))</f>
        <v>19.8735632183908</v>
      </c>
      <c r="V499" s="19" t="n">
        <f aca="false">U499+G499+I499</f>
        <v>19.8735632183908</v>
      </c>
      <c r="W499" s="19" t="n">
        <f aca="false" t="array" ref="W499:W499">COUNT(J499:S499)</f>
        <v>1</v>
      </c>
      <c r="X499" s="19"/>
      <c r="Y499" s="19"/>
      <c r="Z499" s="4"/>
      <c r="AA499" s="19"/>
      <c r="AB499" s="19"/>
      <c r="AC499" s="4"/>
      <c r="AD499" s="4"/>
      <c r="AE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</row>
    <row r="500" s="25" customFormat="true" ht="16.5" hidden="false" customHeight="true" outlineLevel="0" collapsed="false">
      <c r="A500" s="19" t="n">
        <v>571</v>
      </c>
      <c r="B500" s="19" t="n">
        <f aca="false" t="array" ref="B500:B500">RANK(V500,$V$2:$V$607)</f>
        <v>499</v>
      </c>
      <c r="C500" s="20" t="s">
        <v>793</v>
      </c>
      <c r="D500" s="20" t="s">
        <v>801</v>
      </c>
      <c r="E500" s="20"/>
      <c r="F500" s="19" t="n">
        <v>58.8182901767365</v>
      </c>
      <c r="G500" s="19" t="n">
        <v>19.6060967255788</v>
      </c>
      <c r="H500" s="19" t="n">
        <v>0</v>
      </c>
      <c r="I500" s="19" t="n">
        <v>0</v>
      </c>
      <c r="J500" s="21"/>
      <c r="K500" s="19"/>
      <c r="L500" s="19"/>
      <c r="M500" s="19"/>
      <c r="N500" s="19"/>
      <c r="O500" s="19"/>
      <c r="P500" s="19"/>
      <c r="Q500" s="19"/>
      <c r="R500" s="19"/>
      <c r="S500" s="22"/>
      <c r="T500" s="21" t="n">
        <f aca="false" t="array" ref="T500:T500">SUM(J500:S500)</f>
        <v>0</v>
      </c>
      <c r="U500" s="19" t="n">
        <f aca="false" t="array" ref="U500:U500">IF(S500="",0,S500)+IF((COUNT(J500:R500)&lt;6),SUM(J500:R500),(MAX(J500:R500)+LARGE(J500:R500,2)+LARGE(J500:R500,3)+LARGE(J500:R500,4)+LARGE(J500:R500,5)))</f>
        <v>0</v>
      </c>
      <c r="V500" s="19" t="n">
        <f aca="false">U500+G500+I500</f>
        <v>19.6060967255788</v>
      </c>
      <c r="W500" s="19" t="n">
        <f aca="false" t="array" ref="W500:W500">COUNT(J500:S500)</f>
        <v>0</v>
      </c>
      <c r="X500" s="19"/>
      <c r="Y500" s="19"/>
      <c r="Z500" s="4"/>
      <c r="AA500" s="19"/>
      <c r="AB500" s="19"/>
      <c r="AC500" s="4"/>
      <c r="AD500" s="4"/>
      <c r="AE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</row>
    <row r="501" s="25" customFormat="true" ht="16.5" hidden="false" customHeight="true" outlineLevel="0" collapsed="false">
      <c r="A501" s="19" t="n">
        <v>582</v>
      </c>
      <c r="B501" s="19" t="n">
        <f aca="false" t="array" ref="B501:B501">RANK(V501,$V$2:$V$607)</f>
        <v>500</v>
      </c>
      <c r="C501" s="20" t="s">
        <v>802</v>
      </c>
      <c r="D501" s="20" t="s">
        <v>182</v>
      </c>
      <c r="E501" s="20"/>
      <c r="F501" s="19" t="n">
        <v>58.7583333333333</v>
      </c>
      <c r="G501" s="19" t="n">
        <v>19.5861111111111</v>
      </c>
      <c r="H501" s="19" t="n">
        <v>0</v>
      </c>
      <c r="I501" s="19" t="n">
        <v>0</v>
      </c>
      <c r="J501" s="21"/>
      <c r="K501" s="19"/>
      <c r="L501" s="19"/>
      <c r="M501" s="19"/>
      <c r="N501" s="19"/>
      <c r="O501" s="19"/>
      <c r="P501" s="19"/>
      <c r="Q501" s="19"/>
      <c r="R501" s="19"/>
      <c r="S501" s="22"/>
      <c r="T501" s="21" t="n">
        <f aca="false" t="array" ref="T501:T501">SUM(J501:S501)</f>
        <v>0</v>
      </c>
      <c r="U501" s="19" t="n">
        <f aca="false" t="array" ref="U501:U501">IF(S501="",0,S501)+IF((COUNT(J501:R501)&lt;6),SUM(J501:R501),(MAX(J501:R501)+LARGE(J501:R501,2)+LARGE(J501:R501,3)+LARGE(J501:R501,4)+LARGE(J501:R501,5)))</f>
        <v>0</v>
      </c>
      <c r="V501" s="19" t="n">
        <f aca="false">U501+G501+I501</f>
        <v>19.5861111111111</v>
      </c>
      <c r="W501" s="19" t="n">
        <f aca="false" t="array" ref="W501:W501">COUNT(J501:S501)</f>
        <v>0</v>
      </c>
      <c r="X501" s="19"/>
      <c r="Y501" s="19"/>
      <c r="Z501" s="4"/>
      <c r="AA501" s="19"/>
      <c r="AB501" s="19"/>
      <c r="AC501" s="4"/>
      <c r="AD501" s="4"/>
      <c r="AE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</row>
    <row r="502" s="25" customFormat="true" ht="16.5" hidden="false" customHeight="true" outlineLevel="0" collapsed="false">
      <c r="A502" s="19" t="n">
        <v>548</v>
      </c>
      <c r="B502" s="19" t="n">
        <f aca="false" t="array" ref="B502:B502">RANK(V502,$V$2:$V$607)</f>
        <v>501</v>
      </c>
      <c r="C502" s="20" t="s">
        <v>803</v>
      </c>
      <c r="D502" s="20" t="s">
        <v>429</v>
      </c>
      <c r="E502" s="20"/>
      <c r="F502" s="19" t="n">
        <v>58.7368876941458</v>
      </c>
      <c r="G502" s="19" t="n">
        <v>19.5789625647153</v>
      </c>
      <c r="H502" s="19" t="n">
        <v>0</v>
      </c>
      <c r="I502" s="19" t="n">
        <v>0</v>
      </c>
      <c r="J502" s="21"/>
      <c r="K502" s="19"/>
      <c r="L502" s="19"/>
      <c r="M502" s="19"/>
      <c r="N502" s="19"/>
      <c r="O502" s="19"/>
      <c r="P502" s="19"/>
      <c r="Q502" s="19"/>
      <c r="R502" s="19"/>
      <c r="S502" s="22"/>
      <c r="T502" s="21" t="n">
        <f aca="false" t="array" ref="T502:T502">SUM(J502:S502)</f>
        <v>0</v>
      </c>
      <c r="U502" s="19" t="n">
        <f aca="false" t="array" ref="U502:U502">IF(S502="",0,S502)+IF((COUNT(J502:R502)&lt;6),SUM(J502:R502),(MAX(J502:R502)+LARGE(J502:R502,2)+LARGE(J502:R502,3)+LARGE(J502:R502,4)+LARGE(J502:R502,5)))</f>
        <v>0</v>
      </c>
      <c r="V502" s="19" t="n">
        <f aca="false">U502+G502+I502</f>
        <v>19.5789625647153</v>
      </c>
      <c r="W502" s="19" t="n">
        <f aca="false" t="array" ref="W502:W502">COUNT(J502:S502)</f>
        <v>0</v>
      </c>
      <c r="X502" s="19"/>
      <c r="Y502" s="19"/>
      <c r="Z502" s="4"/>
      <c r="AA502" s="4"/>
      <c r="AB502" s="0"/>
      <c r="AC502" s="4"/>
      <c r="AD502" s="4"/>
      <c r="AE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</row>
    <row r="503" s="25" customFormat="true" ht="16.5" hidden="false" customHeight="true" outlineLevel="0" collapsed="false">
      <c r="A503" s="19" t="n">
        <v>336</v>
      </c>
      <c r="B503" s="19" t="n">
        <f aca="false" t="array" ref="B503:B503">RANK(V503,$V$2:$V$607)</f>
        <v>502</v>
      </c>
      <c r="C503" s="20" t="s">
        <v>804</v>
      </c>
      <c r="D503" s="20" t="s">
        <v>805</v>
      </c>
      <c r="E503" s="20"/>
      <c r="F503" s="19" t="n">
        <v>58.5826631315363</v>
      </c>
      <c r="G503" s="19" t="n">
        <v>19.5275543771788</v>
      </c>
      <c r="H503" s="19" t="n">
        <v>0</v>
      </c>
      <c r="I503" s="19" t="n">
        <v>0</v>
      </c>
      <c r="J503" s="21"/>
      <c r="K503" s="19"/>
      <c r="L503" s="19"/>
      <c r="M503" s="19"/>
      <c r="N503" s="19"/>
      <c r="O503" s="19"/>
      <c r="P503" s="19"/>
      <c r="Q503" s="19"/>
      <c r="R503" s="19"/>
      <c r="S503" s="22"/>
      <c r="T503" s="21" t="n">
        <f aca="false" t="array" ref="T503:T503">SUM(J503:S503)</f>
        <v>0</v>
      </c>
      <c r="U503" s="19" t="n">
        <f aca="false" t="array" ref="U503:U503">IF(S503="",0,S503)+IF((COUNT(J503:R503)&lt;6),SUM(J503:R503),(MAX(J503:R503)+LARGE(J503:R503,2)+LARGE(J503:R503,3)+LARGE(J503:R503,4)+LARGE(J503:R503,5)))</f>
        <v>0</v>
      </c>
      <c r="V503" s="19" t="n">
        <f aca="false">U503+G503+I503</f>
        <v>19.5275543771788</v>
      </c>
      <c r="W503" s="19" t="n">
        <f aca="false" t="array" ref="W503:W503">COUNT(J503:S503)</f>
        <v>0</v>
      </c>
      <c r="X503" s="19"/>
      <c r="Y503" s="19"/>
      <c r="Z503" s="4"/>
      <c r="AA503" s="19"/>
      <c r="AB503" s="19"/>
      <c r="AC503" s="4"/>
      <c r="AD503" s="4"/>
      <c r="AE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</row>
    <row r="504" s="25" customFormat="true" ht="16.5" hidden="false" customHeight="true" outlineLevel="0" collapsed="false">
      <c r="A504" s="19" t="n">
        <v>224</v>
      </c>
      <c r="B504" s="19" t="n">
        <f aca="false" t="array" ref="B504:B504">RANK(V504,$V$2:$V$607)</f>
        <v>503</v>
      </c>
      <c r="C504" s="20" t="s">
        <v>806</v>
      </c>
      <c r="D504" s="20" t="s">
        <v>807</v>
      </c>
      <c r="E504" s="20"/>
      <c r="F504" s="19" t="n">
        <v>55.1850124339226</v>
      </c>
      <c r="G504" s="19" t="n">
        <v>18.3950041446409</v>
      </c>
      <c r="H504" s="19" t="n">
        <v>0</v>
      </c>
      <c r="I504" s="19" t="n">
        <v>0</v>
      </c>
      <c r="J504" s="21"/>
      <c r="K504" s="19"/>
      <c r="L504" s="19"/>
      <c r="M504" s="19"/>
      <c r="N504" s="19"/>
      <c r="O504" s="19"/>
      <c r="P504" s="19"/>
      <c r="Q504" s="19"/>
      <c r="R504" s="19"/>
      <c r="S504" s="22"/>
      <c r="T504" s="21" t="n">
        <f aca="false" t="array" ref="T504:T504">SUM(J504:S504)</f>
        <v>0</v>
      </c>
      <c r="U504" s="19" t="n">
        <f aca="false" t="array" ref="U504:U504">IF(S504="",0,S504)+IF((COUNT(J504:R504)&lt;6),SUM(J504:R504),(MAX(J504:R504)+LARGE(J504:R504,2)+LARGE(J504:R504,3)+LARGE(J504:R504,4)+LARGE(J504:R504,5)))</f>
        <v>0</v>
      </c>
      <c r="V504" s="19" t="n">
        <f aca="false">U504+G504+I504</f>
        <v>18.3950041446409</v>
      </c>
      <c r="W504" s="19" t="n">
        <f aca="false" t="array" ref="W504:W504">COUNT(J504:S504)</f>
        <v>0</v>
      </c>
      <c r="X504" s="19"/>
      <c r="Y504" s="19"/>
      <c r="Z504" s="4"/>
      <c r="AA504" s="19"/>
      <c r="AB504" s="19"/>
      <c r="AC504" s="4"/>
      <c r="AD504" s="4"/>
      <c r="AE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</row>
    <row r="505" s="25" customFormat="true" ht="16.5" hidden="false" customHeight="true" outlineLevel="0" collapsed="false">
      <c r="A505" s="19" t="n">
        <v>13</v>
      </c>
      <c r="B505" s="19" t="n">
        <f aca="false" t="array" ref="B505:B505">RANK(V505,$V$2:$V$607)</f>
        <v>504</v>
      </c>
      <c r="C505" s="20" t="s">
        <v>808</v>
      </c>
      <c r="D505" s="20" t="s">
        <v>236</v>
      </c>
      <c r="E505" s="20"/>
      <c r="F505" s="19" t="n">
        <v>0</v>
      </c>
      <c r="G505" s="19" t="n">
        <v>0</v>
      </c>
      <c r="H505" s="19" t="n">
        <v>25.3171539961014</v>
      </c>
      <c r="I505" s="19" t="n">
        <v>16.8781026640676</v>
      </c>
      <c r="J505" s="21"/>
      <c r="K505" s="19"/>
      <c r="L505" s="19"/>
      <c r="M505" s="19"/>
      <c r="N505" s="19"/>
      <c r="O505" s="19"/>
      <c r="P505" s="19"/>
      <c r="Q505" s="19"/>
      <c r="R505" s="19"/>
      <c r="S505" s="22"/>
      <c r="T505" s="21" t="n">
        <f aca="false" t="array" ref="T505:T505">SUM(J505:S505)</f>
        <v>0</v>
      </c>
      <c r="U505" s="19" t="n">
        <f aca="false" t="array" ref="U505:U505">IF(S505="",0,S505)+IF((COUNT(J505:R505)&lt;6),SUM(J505:R505),(MAX(J505:R505)+LARGE(J505:R505,2)+LARGE(J505:R505,3)+LARGE(J505:R505,4)+LARGE(J505:R505,5)))</f>
        <v>0</v>
      </c>
      <c r="V505" s="19" t="n">
        <f aca="false">U505+G505+I505</f>
        <v>16.8781026640676</v>
      </c>
      <c r="W505" s="19" t="n">
        <f aca="false" t="array" ref="W505:W505">COUNT(J505:S505)</f>
        <v>0</v>
      </c>
      <c r="X505" s="19"/>
      <c r="Y505" s="19"/>
      <c r="Z505" s="4"/>
      <c r="AA505" s="19"/>
      <c r="AB505" s="19"/>
      <c r="AC505" s="4"/>
      <c r="AD505" s="4"/>
      <c r="AE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</row>
    <row r="506" s="25" customFormat="true" ht="16.5" hidden="false" customHeight="true" outlineLevel="0" collapsed="false">
      <c r="A506" s="19" t="n">
        <v>556</v>
      </c>
      <c r="B506" s="19" t="n">
        <f aca="false" t="array" ref="B506:B506">RANK(V506,$V$2:$V$607)</f>
        <v>505</v>
      </c>
      <c r="C506" s="20" t="s">
        <v>739</v>
      </c>
      <c r="D506" s="20" t="s">
        <v>809</v>
      </c>
      <c r="E506" s="20"/>
      <c r="F506" s="19" t="n">
        <v>50.5220295660409</v>
      </c>
      <c r="G506" s="19" t="n">
        <v>16.8406765220136</v>
      </c>
      <c r="H506" s="19" t="n">
        <v>0</v>
      </c>
      <c r="I506" s="19" t="n">
        <v>0</v>
      </c>
      <c r="J506" s="21"/>
      <c r="K506" s="19"/>
      <c r="L506" s="19"/>
      <c r="M506" s="19"/>
      <c r="N506" s="19"/>
      <c r="O506" s="19"/>
      <c r="P506" s="19"/>
      <c r="Q506" s="19"/>
      <c r="R506" s="19"/>
      <c r="S506" s="22"/>
      <c r="T506" s="21" t="n">
        <f aca="false" t="array" ref="T506:T506">SUM(J506:S506)</f>
        <v>0</v>
      </c>
      <c r="U506" s="19" t="n">
        <f aca="false" t="array" ref="U506:U506">IF(S506="",0,S506)+IF((COUNT(J506:R506)&lt;6),SUM(J506:R506),(MAX(J506:R506)+LARGE(J506:R506,2)+LARGE(J506:R506,3)+LARGE(J506:R506,4)+LARGE(J506:R506,5)))</f>
        <v>0</v>
      </c>
      <c r="V506" s="19" t="n">
        <f aca="false">U506+G506+I506</f>
        <v>16.8406765220136</v>
      </c>
      <c r="W506" s="19" t="n">
        <f aca="false" t="array" ref="W506:W506">COUNT(J506:S506)</f>
        <v>0</v>
      </c>
      <c r="X506" s="19"/>
      <c r="Y506" s="19"/>
      <c r="Z506" s="4"/>
      <c r="AA506" s="19"/>
      <c r="AB506" s="19"/>
      <c r="AC506" s="4"/>
      <c r="AD506" s="4"/>
      <c r="AE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</row>
    <row r="507" s="25" customFormat="true" ht="16.5" hidden="false" customHeight="true" outlineLevel="0" collapsed="false">
      <c r="A507" s="19" t="n">
        <v>11</v>
      </c>
      <c r="B507" s="19" t="n">
        <f aca="false" t="array" ref="B507:B507">RANK(V507,$V$2:$V$607)</f>
        <v>506</v>
      </c>
      <c r="C507" s="20" t="s">
        <v>810</v>
      </c>
      <c r="D507" s="20" t="s">
        <v>41</v>
      </c>
      <c r="E507" s="20"/>
      <c r="F507" s="19" t="n">
        <v>50.1759259259259</v>
      </c>
      <c r="G507" s="19" t="n">
        <v>16.7253086419753</v>
      </c>
      <c r="H507" s="19" t="n">
        <v>0</v>
      </c>
      <c r="I507" s="19" t="n">
        <v>0</v>
      </c>
      <c r="J507" s="21"/>
      <c r="K507" s="19"/>
      <c r="L507" s="19"/>
      <c r="M507" s="19"/>
      <c r="N507" s="19"/>
      <c r="O507" s="19"/>
      <c r="P507" s="19"/>
      <c r="Q507" s="19"/>
      <c r="R507" s="19"/>
      <c r="S507" s="22"/>
      <c r="T507" s="21" t="n">
        <f aca="false" t="array" ref="T507:T507">SUM(J507:S507)</f>
        <v>0</v>
      </c>
      <c r="U507" s="19" t="n">
        <f aca="false" t="array" ref="U507:U507">IF(S507="",0,S507)+IF((COUNT(J507:R507)&lt;6),SUM(J507:R507),(MAX(J507:R507)+LARGE(J507:R507,2)+LARGE(J507:R507,3)+LARGE(J507:R507,4)+LARGE(J507:R507,5)))</f>
        <v>0</v>
      </c>
      <c r="V507" s="19" t="n">
        <f aca="false">U507+G507+I507</f>
        <v>16.7253086419753</v>
      </c>
      <c r="W507" s="19" t="n">
        <f aca="false" t="array" ref="W507:W507">COUNT(J507:S507)</f>
        <v>0</v>
      </c>
      <c r="X507" s="19"/>
      <c r="Y507" s="19"/>
      <c r="Z507" s="4"/>
      <c r="AA507" s="4"/>
      <c r="AB507" s="0"/>
      <c r="AC507" s="4"/>
      <c r="AD507" s="4"/>
      <c r="AE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</row>
    <row r="508" s="25" customFormat="true" ht="16.5" hidden="false" customHeight="true" outlineLevel="0" collapsed="false">
      <c r="A508" s="19" t="n">
        <v>366</v>
      </c>
      <c r="B508" s="19" t="n">
        <f aca="false" t="array" ref="B508:B508">RANK(V508,$V$2:$V$607)</f>
        <v>507</v>
      </c>
      <c r="C508" s="20" t="s">
        <v>811</v>
      </c>
      <c r="D508" s="20" t="s">
        <v>422</v>
      </c>
      <c r="E508" s="20"/>
      <c r="F508" s="19" t="n">
        <v>0</v>
      </c>
      <c r="G508" s="19" t="n">
        <v>0</v>
      </c>
      <c r="H508" s="19" t="n">
        <v>20.5114792615901</v>
      </c>
      <c r="I508" s="19" t="n">
        <v>13.6743195077267</v>
      </c>
      <c r="J508" s="21"/>
      <c r="K508" s="19"/>
      <c r="L508" s="19"/>
      <c r="M508" s="19"/>
      <c r="N508" s="19"/>
      <c r="O508" s="19"/>
      <c r="P508" s="19"/>
      <c r="Q508" s="19"/>
      <c r="R508" s="19"/>
      <c r="S508" s="22"/>
      <c r="T508" s="21" t="n">
        <f aca="false" t="array" ref="T508:T508">SUM(J508:S508)</f>
        <v>0</v>
      </c>
      <c r="U508" s="19" t="n">
        <f aca="false" t="array" ref="U508:U508">IF(S508="",0,S508)+IF((COUNT(J508:R508)&lt;6),SUM(J508:R508),(MAX(J508:R508)+LARGE(J508:R508,2)+LARGE(J508:R508,3)+LARGE(J508:R508,4)+LARGE(J508:R508,5)))</f>
        <v>0</v>
      </c>
      <c r="V508" s="19" t="n">
        <f aca="false">U508+G508+I508</f>
        <v>13.6743195077267</v>
      </c>
      <c r="W508" s="19" t="n">
        <f aca="false" t="array" ref="W508:W508">COUNT(J508:S508)</f>
        <v>0</v>
      </c>
      <c r="X508" s="19"/>
      <c r="Y508" s="19"/>
      <c r="Z508" s="4"/>
      <c r="AA508" s="19"/>
      <c r="AB508" s="19"/>
      <c r="AC508" s="4"/>
      <c r="AD508" s="4"/>
      <c r="AE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</row>
    <row r="509" s="25" customFormat="true" ht="16.5" hidden="false" customHeight="true" outlineLevel="0" collapsed="false">
      <c r="A509" s="19" t="n">
        <v>451</v>
      </c>
      <c r="B509" s="19" t="n">
        <f aca="false" t="array" ref="B509:B509">RANK(V509,$V$2:$V$607)</f>
        <v>508</v>
      </c>
      <c r="C509" s="20" t="s">
        <v>812</v>
      </c>
      <c r="D509" s="20" t="s">
        <v>813</v>
      </c>
      <c r="E509" s="20"/>
      <c r="F509" s="19" t="n">
        <v>0</v>
      </c>
      <c r="G509" s="19" t="n">
        <v>0</v>
      </c>
      <c r="H509" s="19" t="n">
        <v>20.3626614391144</v>
      </c>
      <c r="I509" s="19" t="n">
        <v>13.5751076260763</v>
      </c>
      <c r="J509" s="21"/>
      <c r="K509" s="19"/>
      <c r="L509" s="19"/>
      <c r="M509" s="19"/>
      <c r="N509" s="19"/>
      <c r="O509" s="19"/>
      <c r="P509" s="19"/>
      <c r="Q509" s="19"/>
      <c r="R509" s="19"/>
      <c r="S509" s="22"/>
      <c r="T509" s="21" t="n">
        <f aca="false" t="array" ref="T509:T509">SUM(J509:S509)</f>
        <v>0</v>
      </c>
      <c r="U509" s="19" t="n">
        <f aca="false" t="array" ref="U509:U509">IF(S509="",0,S509)+IF((COUNT(J509:R509)&lt;6),SUM(J509:R509),(MAX(J509:R509)+LARGE(J509:R509,2)+LARGE(J509:R509,3)+LARGE(J509:R509,4)+LARGE(J509:R509,5)))</f>
        <v>0</v>
      </c>
      <c r="V509" s="19" t="n">
        <f aca="false">U509+G509+I509</f>
        <v>13.5751076260763</v>
      </c>
      <c r="W509" s="19" t="n">
        <f aca="false" t="array" ref="W509:W509">COUNT(J509:S509)</f>
        <v>0</v>
      </c>
      <c r="X509" s="19"/>
      <c r="Y509" s="19"/>
      <c r="Z509" s="4"/>
      <c r="AA509" s="19"/>
      <c r="AB509" s="19"/>
      <c r="AC509" s="4"/>
      <c r="AD509" s="4"/>
      <c r="AE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</row>
    <row r="510" s="25" customFormat="true" ht="16.5" hidden="false" customHeight="true" outlineLevel="0" collapsed="false">
      <c r="A510" s="19" t="n">
        <v>90</v>
      </c>
      <c r="B510" s="19" t="n">
        <f aca="false" t="array" ref="B510:B510">RANK(V510,$V$2:$V$607)</f>
        <v>509</v>
      </c>
      <c r="C510" s="20" t="s">
        <v>814</v>
      </c>
      <c r="D510" s="20" t="s">
        <v>567</v>
      </c>
      <c r="E510" s="20"/>
      <c r="F510" s="19" t="n">
        <v>40.338080034057</v>
      </c>
      <c r="G510" s="19" t="n">
        <v>13.446026678019</v>
      </c>
      <c r="H510" s="19" t="n">
        <v>0</v>
      </c>
      <c r="I510" s="19" t="n">
        <v>0</v>
      </c>
      <c r="J510" s="21"/>
      <c r="K510" s="19"/>
      <c r="L510" s="19"/>
      <c r="M510" s="19"/>
      <c r="N510" s="19"/>
      <c r="O510" s="19"/>
      <c r="P510" s="19"/>
      <c r="Q510" s="19"/>
      <c r="R510" s="19"/>
      <c r="S510" s="22"/>
      <c r="T510" s="21" t="n">
        <f aca="false" t="array" ref="T510:T510">SUM(J510:S510)</f>
        <v>0</v>
      </c>
      <c r="U510" s="19" t="n">
        <f aca="false" t="array" ref="U510:U510">IF(S510="",0,S510)+IF((COUNT(J510:R510)&lt;6),SUM(J510:R510),(MAX(J510:R510)+LARGE(J510:R510,2)+LARGE(J510:R510,3)+LARGE(J510:R510,4)+LARGE(J510:R510,5)))</f>
        <v>0</v>
      </c>
      <c r="V510" s="19" t="n">
        <f aca="false">U510+G510+I510</f>
        <v>13.446026678019</v>
      </c>
      <c r="W510" s="19" t="n">
        <f aca="false" t="array" ref="W510:W510">COUNT(J510:S510)</f>
        <v>0</v>
      </c>
      <c r="X510" s="19"/>
      <c r="Y510" s="19"/>
      <c r="Z510" s="19"/>
      <c r="AA510" s="19"/>
      <c r="AB510" s="0"/>
      <c r="AC510" s="19"/>
      <c r="AD510" s="19"/>
      <c r="AE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</row>
    <row r="511" s="25" customFormat="true" ht="16.5" hidden="false" customHeight="true" outlineLevel="0" collapsed="false">
      <c r="A511" s="19" t="n">
        <v>271</v>
      </c>
      <c r="B511" s="19" t="n">
        <f aca="false" t="array" ref="B511:B511">RANK(V511,$V$2:$V$607)</f>
        <v>510</v>
      </c>
      <c r="C511" s="20" t="s">
        <v>815</v>
      </c>
      <c r="D511" s="20" t="s">
        <v>98</v>
      </c>
      <c r="E511" s="20"/>
      <c r="F511" s="19" t="n">
        <v>0</v>
      </c>
      <c r="G511" s="19" t="n">
        <v>0</v>
      </c>
      <c r="H511" s="19" t="n">
        <v>18.1227170490328</v>
      </c>
      <c r="I511" s="19" t="n">
        <v>12.0818113660219</v>
      </c>
      <c r="J511" s="21"/>
      <c r="K511" s="19"/>
      <c r="L511" s="19"/>
      <c r="M511" s="19"/>
      <c r="N511" s="19"/>
      <c r="O511" s="19"/>
      <c r="P511" s="19"/>
      <c r="Q511" s="19"/>
      <c r="R511" s="19"/>
      <c r="S511" s="22"/>
      <c r="T511" s="21" t="n">
        <f aca="false" t="array" ref="T511:T511">SUM(J511:S511)</f>
        <v>0</v>
      </c>
      <c r="U511" s="19" t="n">
        <f aca="false" t="array" ref="U511:U511">IF(S511="",0,S511)+IF((COUNT(J511:R511)&lt;6),SUM(J511:R511),(MAX(J511:R511)+LARGE(J511:R511,2)+LARGE(J511:R511,3)+LARGE(J511:R511,4)+LARGE(J511:R511,5)))</f>
        <v>0</v>
      </c>
      <c r="V511" s="19" t="n">
        <f aca="false">U511+G511+I511</f>
        <v>12.0818113660219</v>
      </c>
      <c r="W511" s="19" t="n">
        <f aca="false" t="array" ref="W511:W511">COUNT(J511:S511)</f>
        <v>0</v>
      </c>
      <c r="X511" s="19"/>
      <c r="Y511" s="19"/>
      <c r="Z511" s="4"/>
      <c r="AA511" s="19"/>
      <c r="AB511" s="19"/>
      <c r="AC511" s="4"/>
      <c r="AD511" s="4"/>
      <c r="AE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</row>
    <row r="512" s="25" customFormat="true" ht="16.5" hidden="false" customHeight="true" outlineLevel="0" collapsed="false">
      <c r="A512" s="19" t="n">
        <v>39</v>
      </c>
      <c r="B512" s="19" t="n">
        <f aca="false" t="array" ref="B512:B512">RANK(V512,$V$2:$V$607)</f>
        <v>511</v>
      </c>
      <c r="C512" s="20" t="s">
        <v>479</v>
      </c>
      <c r="D512" s="20" t="s">
        <v>816</v>
      </c>
      <c r="E512" s="20"/>
      <c r="F512" s="19" t="n">
        <v>33.5754385964912</v>
      </c>
      <c r="G512" s="19" t="n">
        <v>11.1918128654971</v>
      </c>
      <c r="H512" s="19" t="n">
        <v>0.15</v>
      </c>
      <c r="I512" s="19" t="n">
        <v>0.1</v>
      </c>
      <c r="J512" s="21"/>
      <c r="K512" s="19"/>
      <c r="L512" s="19"/>
      <c r="M512" s="19"/>
      <c r="N512" s="19"/>
      <c r="O512" s="19"/>
      <c r="P512" s="19"/>
      <c r="Q512" s="19"/>
      <c r="R512" s="19"/>
      <c r="S512" s="22"/>
      <c r="T512" s="21" t="n">
        <f aca="false" t="array" ref="T512:T512">SUM(J512:S512)</f>
        <v>0</v>
      </c>
      <c r="U512" s="19" t="n">
        <f aca="false" t="array" ref="U512:U512">IF(S512="",0,S512)+IF((COUNT(J512:R512)&lt;6),SUM(J512:R512),(MAX(J512:R512)+LARGE(J512:R512,2)+LARGE(J512:R512,3)+LARGE(J512:R512,4)+LARGE(J512:R512,5)))</f>
        <v>0</v>
      </c>
      <c r="V512" s="19" t="n">
        <f aca="false">U512+G512+I512</f>
        <v>11.2918128654971</v>
      </c>
      <c r="W512" s="19" t="n">
        <f aca="false" t="array" ref="W512:W512">COUNT(J512:S512)</f>
        <v>0</v>
      </c>
      <c r="X512" s="19"/>
      <c r="Y512" s="19"/>
      <c r="Z512" s="4"/>
      <c r="AA512" s="19"/>
      <c r="AB512" s="19"/>
      <c r="AC512" s="4"/>
      <c r="AD512" s="4"/>
      <c r="AE512" s="0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  <c r="IE512" s="26"/>
      <c r="IF512" s="26"/>
      <c r="IG512" s="26"/>
      <c r="IH512" s="26"/>
      <c r="II512" s="26"/>
      <c r="IJ512" s="26"/>
      <c r="IK512" s="26"/>
      <c r="IL512" s="26"/>
      <c r="IM512" s="26"/>
      <c r="IN512" s="26"/>
      <c r="IO512" s="26"/>
      <c r="IP512" s="26"/>
      <c r="IQ512" s="26"/>
      <c r="IR512" s="26"/>
      <c r="IS512" s="26"/>
      <c r="IT512" s="26"/>
      <c r="IU512" s="26"/>
      <c r="IV512" s="26"/>
    </row>
    <row r="513" s="25" customFormat="true" ht="16.5" hidden="false" customHeight="true" outlineLevel="0" collapsed="false">
      <c r="A513" s="19" t="n">
        <v>2</v>
      </c>
      <c r="B513" s="19" t="n">
        <f aca="false" t="array" ref="B513:B513">RANK(V513,$V$2:$V$607)</f>
        <v>512</v>
      </c>
      <c r="C513" s="20" t="s">
        <v>186</v>
      </c>
      <c r="D513" s="20" t="s">
        <v>544</v>
      </c>
      <c r="E513" s="20"/>
      <c r="F513" s="19" t="n">
        <v>33.8292650545282</v>
      </c>
      <c r="G513" s="19" t="n">
        <v>11.2764216848427</v>
      </c>
      <c r="H513" s="19" t="n">
        <v>0</v>
      </c>
      <c r="I513" s="19" t="n">
        <v>0</v>
      </c>
      <c r="J513" s="21"/>
      <c r="K513" s="19"/>
      <c r="L513" s="19"/>
      <c r="M513" s="19"/>
      <c r="N513" s="19"/>
      <c r="O513" s="19"/>
      <c r="P513" s="19"/>
      <c r="Q513" s="19"/>
      <c r="R513" s="19"/>
      <c r="S513" s="22"/>
      <c r="T513" s="21" t="n">
        <f aca="false" t="array" ref="T513:T513">SUM(J513:S513)</f>
        <v>0</v>
      </c>
      <c r="U513" s="19" t="n">
        <f aca="false" t="array" ref="U513:U513">IF(S513="",0,S513)+IF((COUNT(J513:R513)&lt;6),SUM(J513:R513),(MAX(J513:R513)+LARGE(J513:R513,2)+LARGE(J513:R513,3)+LARGE(J513:R513,4)+LARGE(J513:R513,5)))</f>
        <v>0</v>
      </c>
      <c r="V513" s="19" t="n">
        <f aca="false">U513+G513+I513</f>
        <v>11.2764216848427</v>
      </c>
      <c r="W513" s="19" t="n">
        <f aca="false" t="array" ref="W513:W513">COUNT(J513:S513)</f>
        <v>0</v>
      </c>
      <c r="X513" s="19"/>
      <c r="Y513" s="19"/>
      <c r="Z513" s="4"/>
      <c r="AA513" s="19"/>
      <c r="AB513" s="19"/>
      <c r="AC513" s="4"/>
      <c r="AD513" s="4"/>
      <c r="AE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  <c r="FG513" s="0"/>
      <c r="FH513" s="0"/>
      <c r="FI513" s="0"/>
      <c r="FJ513" s="0"/>
      <c r="FK513" s="0"/>
      <c r="FL513" s="0"/>
      <c r="FM513" s="0"/>
      <c r="FN513" s="0"/>
      <c r="FO513" s="0"/>
      <c r="FP513" s="0"/>
      <c r="FQ513" s="0"/>
      <c r="FR513" s="0"/>
      <c r="FS513" s="0"/>
      <c r="FT513" s="0"/>
      <c r="FU513" s="0"/>
      <c r="FV513" s="0"/>
      <c r="FW513" s="0"/>
      <c r="FX513" s="0"/>
      <c r="FY513" s="0"/>
      <c r="FZ513" s="0"/>
      <c r="GA513" s="0"/>
      <c r="GB513" s="0"/>
      <c r="GC513" s="0"/>
      <c r="GD513" s="0"/>
      <c r="GE513" s="0"/>
      <c r="GF513" s="0"/>
      <c r="GG513" s="0"/>
      <c r="GH513" s="0"/>
      <c r="GI513" s="0"/>
      <c r="GJ513" s="0"/>
      <c r="GK513" s="0"/>
      <c r="GL513" s="0"/>
      <c r="GM513" s="0"/>
      <c r="GN513" s="0"/>
      <c r="GO513" s="0"/>
      <c r="GP513" s="0"/>
      <c r="GQ513" s="0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</row>
    <row r="514" s="25" customFormat="true" ht="16.5" hidden="false" customHeight="true" outlineLevel="0" collapsed="false">
      <c r="A514" s="19" t="n">
        <v>16</v>
      </c>
      <c r="B514" s="19" t="n">
        <f aca="false" t="array" ref="B514:B514">RANK(V514,$V$2:$V$607)</f>
        <v>513</v>
      </c>
      <c r="C514" s="20" t="s">
        <v>817</v>
      </c>
      <c r="D514" s="20" t="s">
        <v>712</v>
      </c>
      <c r="E514" s="20"/>
      <c r="F514" s="19" t="n">
        <v>33.6060606060606</v>
      </c>
      <c r="G514" s="19" t="n">
        <v>11.2020202020202</v>
      </c>
      <c r="H514" s="19" t="n">
        <v>0</v>
      </c>
      <c r="I514" s="19" t="n">
        <v>0</v>
      </c>
      <c r="J514" s="21"/>
      <c r="K514" s="19"/>
      <c r="L514" s="19"/>
      <c r="M514" s="19"/>
      <c r="N514" s="19"/>
      <c r="O514" s="19"/>
      <c r="P514" s="19"/>
      <c r="Q514" s="19"/>
      <c r="R514" s="19"/>
      <c r="S514" s="22"/>
      <c r="T514" s="21" t="n">
        <f aca="false" t="array" ref="T514:T514">SUM(J514:S514)</f>
        <v>0</v>
      </c>
      <c r="U514" s="19" t="n">
        <f aca="false" t="array" ref="U514:U514">IF(S514="",0,S514)+IF((COUNT(J514:R514)&lt;6),SUM(J514:R514),(MAX(J514:R514)+LARGE(J514:R514,2)+LARGE(J514:R514,3)+LARGE(J514:R514,4)+LARGE(J514:R514,5)))</f>
        <v>0</v>
      </c>
      <c r="V514" s="19" t="n">
        <f aca="false">U514+G514+I514</f>
        <v>11.2020202020202</v>
      </c>
      <c r="W514" s="19" t="n">
        <f aca="false" t="array" ref="W514:W514">COUNT(J514:S514)</f>
        <v>0</v>
      </c>
      <c r="X514" s="19"/>
      <c r="Y514" s="19"/>
      <c r="Z514" s="4"/>
      <c r="AA514" s="19"/>
      <c r="AB514" s="19"/>
      <c r="AC514" s="4"/>
      <c r="AD514" s="4"/>
      <c r="AE514" s="27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</row>
    <row r="515" s="25" customFormat="true" ht="16.5" hidden="false" customHeight="true" outlineLevel="0" collapsed="false">
      <c r="A515" s="19" t="n">
        <v>80</v>
      </c>
      <c r="B515" s="19" t="n">
        <f aca="false" t="array" ref="B515:B515">RANK(V515,$V$2:$V$607)</f>
        <v>514</v>
      </c>
      <c r="C515" s="20" t="s">
        <v>818</v>
      </c>
      <c r="D515" s="20" t="s">
        <v>421</v>
      </c>
      <c r="E515" s="20"/>
      <c r="F515" s="19" t="n">
        <v>33.5641025641026</v>
      </c>
      <c r="G515" s="19" t="n">
        <v>11.1880341880342</v>
      </c>
      <c r="H515" s="19" t="n">
        <v>0</v>
      </c>
      <c r="I515" s="19" t="n">
        <v>0</v>
      </c>
      <c r="J515" s="21"/>
      <c r="K515" s="19"/>
      <c r="L515" s="19"/>
      <c r="M515" s="19"/>
      <c r="N515" s="19"/>
      <c r="O515" s="19"/>
      <c r="P515" s="19"/>
      <c r="Q515" s="19"/>
      <c r="R515" s="19"/>
      <c r="S515" s="22"/>
      <c r="T515" s="21" t="n">
        <f aca="false" t="array" ref="T515:T515">SUM(J515:S515)</f>
        <v>0</v>
      </c>
      <c r="U515" s="19" t="n">
        <f aca="false" t="array" ref="U515:U515">IF(S515="",0,S515)+IF((COUNT(J515:R515)&lt;6),SUM(J515:R515),(MAX(J515:R515)+LARGE(J515:R515,2)+LARGE(J515:R515,3)+LARGE(J515:R515,4)+LARGE(J515:R515,5)))</f>
        <v>0</v>
      </c>
      <c r="V515" s="19" t="n">
        <f aca="false">U515+G515+I515</f>
        <v>11.1880341880342</v>
      </c>
      <c r="W515" s="19" t="n">
        <f aca="false" t="array" ref="W515:W515">COUNT(J515:S515)</f>
        <v>0</v>
      </c>
      <c r="X515" s="19"/>
      <c r="Y515" s="19"/>
      <c r="Z515" s="4"/>
      <c r="AA515" s="19"/>
      <c r="AB515" s="19"/>
      <c r="AC515" s="4"/>
      <c r="AD515" s="4"/>
      <c r="AE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</row>
    <row r="516" s="25" customFormat="true" ht="16.5" hidden="false" customHeight="true" outlineLevel="0" collapsed="false">
      <c r="A516" s="19" t="n">
        <v>390</v>
      </c>
      <c r="B516" s="19" t="n">
        <f aca="false" t="array" ref="B516:B516">RANK(V516,$V$2:$V$607)</f>
        <v>515</v>
      </c>
      <c r="C516" s="20" t="s">
        <v>819</v>
      </c>
      <c r="D516" s="20" t="s">
        <v>820</v>
      </c>
      <c r="E516" s="20"/>
      <c r="F516" s="19" t="n">
        <v>31.3840511796585</v>
      </c>
      <c r="G516" s="19" t="n">
        <v>10.4613503932195</v>
      </c>
      <c r="H516" s="19" t="n">
        <v>0</v>
      </c>
      <c r="I516" s="19" t="n">
        <v>0</v>
      </c>
      <c r="J516" s="21"/>
      <c r="K516" s="19"/>
      <c r="L516" s="19"/>
      <c r="M516" s="19"/>
      <c r="N516" s="19"/>
      <c r="O516" s="19"/>
      <c r="P516" s="19"/>
      <c r="Q516" s="19"/>
      <c r="R516" s="19"/>
      <c r="S516" s="22"/>
      <c r="T516" s="21" t="n">
        <f aca="false" t="array" ref="T516:T516">SUM(J516:S516)</f>
        <v>0</v>
      </c>
      <c r="U516" s="19" t="n">
        <f aca="false" t="array" ref="U516:U516">IF(S516="",0,S516)+IF((COUNT(J516:R516)&lt;6),SUM(J516:R516),(MAX(J516:R516)+LARGE(J516:R516,2)+LARGE(J516:R516,3)+LARGE(J516:R516,4)+LARGE(J516:R516,5)))</f>
        <v>0</v>
      </c>
      <c r="V516" s="19" t="n">
        <f aca="false">U516+G516+I516</f>
        <v>10.4613503932195</v>
      </c>
      <c r="W516" s="19" t="n">
        <f aca="false" t="array" ref="W516:W516">COUNT(J516:S516)</f>
        <v>0</v>
      </c>
      <c r="X516" s="19"/>
      <c r="Y516" s="19"/>
      <c r="Z516" s="4"/>
      <c r="AA516" s="19"/>
      <c r="AB516" s="19"/>
      <c r="AC516" s="4"/>
      <c r="AD516" s="4"/>
      <c r="AE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</row>
    <row r="517" s="25" customFormat="true" ht="16.5" hidden="false" customHeight="true" outlineLevel="0" collapsed="false">
      <c r="A517" s="19" t="n">
        <v>411</v>
      </c>
      <c r="B517" s="19" t="n">
        <f aca="false" t="array" ref="B517:B517">RANK(V517,$V$2:$V$607)</f>
        <v>516</v>
      </c>
      <c r="C517" s="20" t="s">
        <v>821</v>
      </c>
      <c r="D517" s="20" t="s">
        <v>822</v>
      </c>
      <c r="E517" s="20"/>
      <c r="F517" s="19" t="n">
        <v>31</v>
      </c>
      <c r="G517" s="19" t="n">
        <v>10.3333333333333</v>
      </c>
      <c r="H517" s="19" t="n">
        <v>0</v>
      </c>
      <c r="I517" s="19" t="n">
        <v>0</v>
      </c>
      <c r="J517" s="21"/>
      <c r="K517" s="19"/>
      <c r="L517" s="19"/>
      <c r="M517" s="19"/>
      <c r="N517" s="19"/>
      <c r="O517" s="19"/>
      <c r="P517" s="19"/>
      <c r="Q517" s="19"/>
      <c r="R517" s="19"/>
      <c r="S517" s="22"/>
      <c r="T517" s="21" t="n">
        <f aca="false" t="array" ref="T517:T517">SUM(J517:S517)</f>
        <v>0</v>
      </c>
      <c r="U517" s="19" t="n">
        <f aca="false" t="array" ref="U517:U517">IF(S517="",0,S517)+IF((COUNT(J517:R517)&lt;6),SUM(J517:R517),(MAX(J517:R517)+LARGE(J517:R517,2)+LARGE(J517:R517,3)+LARGE(J517:R517,4)+LARGE(J517:R517,5)))</f>
        <v>0</v>
      </c>
      <c r="V517" s="19" t="n">
        <f aca="false">U517+G517+I517</f>
        <v>10.3333333333333</v>
      </c>
      <c r="W517" s="19" t="n">
        <f aca="false" t="array" ref="W517:W517">COUNT(J517:S517)</f>
        <v>0</v>
      </c>
      <c r="X517" s="19"/>
      <c r="Y517" s="19"/>
      <c r="Z517" s="4"/>
      <c r="AA517" s="19"/>
      <c r="AB517" s="19"/>
      <c r="AC517" s="4"/>
      <c r="AD517" s="4"/>
      <c r="AE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</row>
    <row r="518" s="25" customFormat="true" ht="16.5" hidden="false" customHeight="true" outlineLevel="0" collapsed="false">
      <c r="A518" s="19" t="n">
        <v>417</v>
      </c>
      <c r="B518" s="19" t="n">
        <f aca="false" t="array" ref="B518:B518">RANK(V518,$V$2:$V$607)</f>
        <v>516</v>
      </c>
      <c r="C518" s="20" t="s">
        <v>823</v>
      </c>
      <c r="D518" s="20" t="s">
        <v>824</v>
      </c>
      <c r="E518" s="20"/>
      <c r="F518" s="19" t="n">
        <v>31</v>
      </c>
      <c r="G518" s="19" t="n">
        <v>10.3333333333333</v>
      </c>
      <c r="H518" s="19" t="n">
        <v>0</v>
      </c>
      <c r="I518" s="19" t="n">
        <v>0</v>
      </c>
      <c r="J518" s="21"/>
      <c r="K518" s="19"/>
      <c r="L518" s="19"/>
      <c r="M518" s="19"/>
      <c r="N518" s="19"/>
      <c r="O518" s="19"/>
      <c r="P518" s="19"/>
      <c r="Q518" s="19"/>
      <c r="R518" s="19"/>
      <c r="S518" s="22"/>
      <c r="T518" s="21" t="n">
        <f aca="false" t="array" ref="T518:T518">SUM(J518:S518)</f>
        <v>0</v>
      </c>
      <c r="U518" s="19" t="n">
        <f aca="false" t="array" ref="U518:U518">IF(S518="",0,S518)+IF((COUNT(J518:R518)&lt;6),SUM(J518:R518),(MAX(J518:R518)+LARGE(J518:R518,2)+LARGE(J518:R518,3)+LARGE(J518:R518,4)+LARGE(J518:R518,5)))</f>
        <v>0</v>
      </c>
      <c r="V518" s="19" t="n">
        <f aca="false">U518+G518+I518</f>
        <v>10.3333333333333</v>
      </c>
      <c r="W518" s="19" t="n">
        <f aca="false" t="array" ref="W518:W518">COUNT(J518:S518)</f>
        <v>0</v>
      </c>
      <c r="X518" s="19"/>
      <c r="Y518" s="19"/>
      <c r="Z518" s="4"/>
      <c r="AA518" s="19"/>
      <c r="AB518" s="19"/>
      <c r="AC518" s="4"/>
      <c r="AD518" s="4"/>
      <c r="AE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</row>
    <row r="519" s="25" customFormat="true" ht="16.5" hidden="false" customHeight="true" outlineLevel="0" collapsed="false">
      <c r="A519" s="19" t="n">
        <v>465</v>
      </c>
      <c r="B519" s="19" t="n">
        <f aca="false" t="array" ref="B519:B519">RANK(V519,$V$2:$V$607)</f>
        <v>516</v>
      </c>
      <c r="C519" s="20" t="s">
        <v>825</v>
      </c>
      <c r="D519" s="20" t="s">
        <v>671</v>
      </c>
      <c r="E519" s="20"/>
      <c r="F519" s="19" t="n">
        <v>31</v>
      </c>
      <c r="G519" s="19" t="n">
        <v>10.3333333333333</v>
      </c>
      <c r="H519" s="19" t="n">
        <v>0</v>
      </c>
      <c r="I519" s="19" t="n">
        <v>0</v>
      </c>
      <c r="J519" s="21"/>
      <c r="K519" s="19"/>
      <c r="L519" s="19"/>
      <c r="M519" s="19"/>
      <c r="N519" s="19"/>
      <c r="O519" s="19"/>
      <c r="P519" s="19"/>
      <c r="Q519" s="19"/>
      <c r="R519" s="19"/>
      <c r="S519" s="22"/>
      <c r="T519" s="21" t="n">
        <f aca="false" t="array" ref="T519:T519">SUM(J519:S519)</f>
        <v>0</v>
      </c>
      <c r="U519" s="19" t="n">
        <f aca="false" t="array" ref="U519:U519">IF(S519="",0,S519)+IF((COUNT(J519:R519)&lt;6),SUM(J519:R519),(MAX(J519:R519)+LARGE(J519:R519,2)+LARGE(J519:R519,3)+LARGE(J519:R519,4)+LARGE(J519:R519,5)))</f>
        <v>0</v>
      </c>
      <c r="V519" s="19" t="n">
        <f aca="false">U519+G519+I519</f>
        <v>10.3333333333333</v>
      </c>
      <c r="W519" s="19" t="n">
        <f aca="false" t="array" ref="W519:W519">COUNT(J519:S519)</f>
        <v>0</v>
      </c>
      <c r="X519" s="19"/>
      <c r="Y519" s="19"/>
      <c r="Z519" s="4"/>
      <c r="AA519" s="19"/>
      <c r="AB519" s="19"/>
      <c r="AC519" s="4"/>
      <c r="AD519" s="4"/>
      <c r="AE519" s="0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  <c r="IE519" s="26"/>
      <c r="IF519" s="26"/>
      <c r="IG519" s="26"/>
      <c r="IH519" s="26"/>
      <c r="II519" s="26"/>
      <c r="IJ519" s="26"/>
      <c r="IK519" s="26"/>
      <c r="IL519" s="26"/>
      <c r="IM519" s="26"/>
      <c r="IN519" s="26"/>
      <c r="IO519" s="26"/>
      <c r="IP519" s="26"/>
      <c r="IQ519" s="26"/>
      <c r="IR519" s="26"/>
      <c r="IS519" s="26"/>
      <c r="IT519" s="26"/>
      <c r="IU519" s="26"/>
      <c r="IV519" s="26"/>
    </row>
    <row r="520" s="25" customFormat="true" ht="16.5" hidden="false" customHeight="true" outlineLevel="0" collapsed="false">
      <c r="A520" s="19" t="n">
        <v>537</v>
      </c>
      <c r="B520" s="19" t="n">
        <f aca="false" t="array" ref="B520:B520">RANK(V520,$V$2:$V$607)</f>
        <v>516</v>
      </c>
      <c r="C520" s="20" t="s">
        <v>826</v>
      </c>
      <c r="D520" s="20" t="s">
        <v>617</v>
      </c>
      <c r="E520" s="20"/>
      <c r="F520" s="19" t="n">
        <v>31</v>
      </c>
      <c r="G520" s="19" t="n">
        <v>10.3333333333333</v>
      </c>
      <c r="H520" s="19" t="n">
        <v>0</v>
      </c>
      <c r="I520" s="19" t="n">
        <v>0</v>
      </c>
      <c r="J520" s="21"/>
      <c r="K520" s="19"/>
      <c r="L520" s="19"/>
      <c r="M520" s="19"/>
      <c r="N520" s="19"/>
      <c r="O520" s="19"/>
      <c r="P520" s="19"/>
      <c r="Q520" s="19"/>
      <c r="R520" s="19"/>
      <c r="S520" s="22"/>
      <c r="T520" s="21" t="n">
        <f aca="false" t="array" ref="T520:T520">SUM(J520:S520)</f>
        <v>0</v>
      </c>
      <c r="U520" s="19" t="n">
        <f aca="false" t="array" ref="U520:U520">IF(S520="",0,S520)+IF((COUNT(J520:R520)&lt;6),SUM(J520:R520),(MAX(J520:R520)+LARGE(J520:R520,2)+LARGE(J520:R520,3)+LARGE(J520:R520,4)+LARGE(J520:R520,5)))</f>
        <v>0</v>
      </c>
      <c r="V520" s="19" t="n">
        <f aca="false">U520+G520+I520</f>
        <v>10.3333333333333</v>
      </c>
      <c r="W520" s="19" t="n">
        <f aca="false" t="array" ref="W520:W520">COUNT(J520:S520)</f>
        <v>0</v>
      </c>
      <c r="X520" s="19"/>
      <c r="Y520" s="19"/>
      <c r="Z520" s="4"/>
      <c r="AA520" s="19"/>
      <c r="AB520" s="19"/>
      <c r="AC520" s="4"/>
      <c r="AD520" s="4"/>
      <c r="AE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</row>
    <row r="521" s="25" customFormat="true" ht="16.5" hidden="false" customHeight="true" outlineLevel="0" collapsed="false">
      <c r="A521" s="19" t="n">
        <v>559</v>
      </c>
      <c r="B521" s="19" t="n">
        <f aca="false" t="array" ref="B521:B521">RANK(V521,$V$2:$V$607)</f>
        <v>516</v>
      </c>
      <c r="C521" s="20" t="s">
        <v>390</v>
      </c>
      <c r="D521" s="20" t="s">
        <v>229</v>
      </c>
      <c r="E521" s="20"/>
      <c r="F521" s="19" t="n">
        <v>31</v>
      </c>
      <c r="G521" s="19" t="n">
        <v>10.3333333333333</v>
      </c>
      <c r="H521" s="19" t="n">
        <v>0</v>
      </c>
      <c r="I521" s="19" t="n">
        <v>0</v>
      </c>
      <c r="J521" s="21"/>
      <c r="K521" s="19"/>
      <c r="L521" s="19"/>
      <c r="M521" s="19"/>
      <c r="N521" s="19"/>
      <c r="O521" s="19"/>
      <c r="P521" s="19"/>
      <c r="Q521" s="19"/>
      <c r="R521" s="19"/>
      <c r="S521" s="22"/>
      <c r="T521" s="21" t="n">
        <f aca="false" t="array" ref="T521:T521">SUM(J521:S521)</f>
        <v>0</v>
      </c>
      <c r="U521" s="19" t="n">
        <f aca="false" t="array" ref="U521:U521">IF(S521="",0,S521)+IF((COUNT(J521:R521)&lt;6),SUM(J521:R521),(MAX(J521:R521)+LARGE(J521:R521,2)+LARGE(J521:R521,3)+LARGE(J521:R521,4)+LARGE(J521:R521,5)))</f>
        <v>0</v>
      </c>
      <c r="V521" s="19" t="n">
        <f aca="false">U521+G521+I521</f>
        <v>10.3333333333333</v>
      </c>
      <c r="W521" s="19" t="n">
        <f aca="false" t="array" ref="W521:W521">COUNT(J521:S521)</f>
        <v>0</v>
      </c>
      <c r="X521" s="19"/>
      <c r="Y521" s="19"/>
      <c r="Z521" s="4"/>
      <c r="AA521" s="19"/>
      <c r="AB521" s="19"/>
      <c r="AC521" s="4"/>
      <c r="AD521" s="4"/>
      <c r="AE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</row>
    <row r="522" s="25" customFormat="true" ht="16.5" hidden="false" customHeight="true" outlineLevel="0" collapsed="false">
      <c r="A522" s="19" t="n">
        <v>552</v>
      </c>
      <c r="B522" s="19" t="n">
        <f aca="false" t="array" ref="B522:B522">RANK(V522,$V$2:$V$607)</f>
        <v>521</v>
      </c>
      <c r="C522" s="20" t="s">
        <v>739</v>
      </c>
      <c r="D522" s="20" t="s">
        <v>104</v>
      </c>
      <c r="E522" s="20"/>
      <c r="F522" s="19" t="n">
        <v>25.5277105192359</v>
      </c>
      <c r="G522" s="19" t="n">
        <v>8.50923683974531</v>
      </c>
      <c r="H522" s="19" t="n">
        <v>0</v>
      </c>
      <c r="I522" s="19" t="n">
        <v>0</v>
      </c>
      <c r="J522" s="21"/>
      <c r="K522" s="19"/>
      <c r="L522" s="19"/>
      <c r="M522" s="19"/>
      <c r="N522" s="19"/>
      <c r="O522" s="19"/>
      <c r="P522" s="19"/>
      <c r="Q522" s="19"/>
      <c r="R522" s="19"/>
      <c r="S522" s="22"/>
      <c r="T522" s="21" t="n">
        <f aca="false" t="array" ref="T522:T522">SUM(J522:S522)</f>
        <v>0</v>
      </c>
      <c r="U522" s="19" t="n">
        <f aca="false" t="array" ref="U522:U522">IF(S522="",0,S522)+IF((COUNT(J522:R522)&lt;6),SUM(J522:R522),(MAX(J522:R522)+LARGE(J522:R522,2)+LARGE(J522:R522,3)+LARGE(J522:R522,4)+LARGE(J522:R522,5)))</f>
        <v>0</v>
      </c>
      <c r="V522" s="19" t="n">
        <f aca="false">U522+G522+I522</f>
        <v>8.50923683974531</v>
      </c>
      <c r="W522" s="19" t="n">
        <f aca="false" t="array" ref="W522:W522">COUNT(J522:S522)</f>
        <v>0</v>
      </c>
      <c r="X522" s="19"/>
      <c r="Y522" s="19"/>
      <c r="Z522" s="4"/>
      <c r="AA522" s="19"/>
      <c r="AB522" s="19"/>
      <c r="AC522" s="4"/>
      <c r="AD522" s="4"/>
      <c r="AE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</row>
    <row r="523" s="25" customFormat="true" ht="16.5" hidden="false" customHeight="true" outlineLevel="0" collapsed="false">
      <c r="A523" s="19" t="n">
        <v>74</v>
      </c>
      <c r="B523" s="19" t="n">
        <f aca="false" t="array" ref="B523:B523">RANK(V523,$V$2:$V$607)</f>
        <v>522</v>
      </c>
      <c r="C523" s="20" t="s">
        <v>827</v>
      </c>
      <c r="D523" s="20" t="s">
        <v>828</v>
      </c>
      <c r="E523" s="20"/>
      <c r="F523" s="19" t="n">
        <v>25.3893939393939</v>
      </c>
      <c r="G523" s="19" t="n">
        <v>8.4631313131313</v>
      </c>
      <c r="H523" s="19" t="n">
        <v>0</v>
      </c>
      <c r="I523" s="19" t="n">
        <v>0</v>
      </c>
      <c r="J523" s="21"/>
      <c r="K523" s="19"/>
      <c r="L523" s="19"/>
      <c r="M523" s="19"/>
      <c r="N523" s="19"/>
      <c r="O523" s="19"/>
      <c r="P523" s="19"/>
      <c r="Q523" s="19"/>
      <c r="R523" s="19"/>
      <c r="S523" s="22"/>
      <c r="T523" s="21" t="n">
        <f aca="false" t="array" ref="T523:T523">SUM(J523:S523)</f>
        <v>0</v>
      </c>
      <c r="U523" s="19" t="n">
        <f aca="false" t="array" ref="U523:U523">IF(S523="",0,S523)+IF((COUNT(J523:R523)&lt;6),SUM(J523:R523),(MAX(J523:R523)+LARGE(J523:R523,2)+LARGE(J523:R523,3)+LARGE(J523:R523,4)+LARGE(J523:R523,5)))</f>
        <v>0</v>
      </c>
      <c r="V523" s="19" t="n">
        <f aca="false">U523+G523+I523</f>
        <v>8.4631313131313</v>
      </c>
      <c r="W523" s="19" t="n">
        <f aca="false" t="array" ref="W523:W523">COUNT(J523:S523)</f>
        <v>0</v>
      </c>
      <c r="X523" s="19"/>
      <c r="Y523" s="19"/>
      <c r="Z523" s="4"/>
      <c r="AA523" s="19"/>
      <c r="AB523" s="19"/>
      <c r="AC523" s="4"/>
      <c r="AD523" s="4"/>
      <c r="AE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  <c r="FG523" s="0"/>
      <c r="FH523" s="0"/>
      <c r="FI523" s="0"/>
      <c r="FJ523" s="0"/>
      <c r="FK523" s="0"/>
      <c r="FL523" s="0"/>
      <c r="FM523" s="0"/>
      <c r="FN523" s="0"/>
      <c r="FO523" s="0"/>
      <c r="FP523" s="0"/>
      <c r="FQ523" s="0"/>
      <c r="FR523" s="0"/>
      <c r="FS523" s="0"/>
      <c r="FT523" s="0"/>
      <c r="FU523" s="0"/>
      <c r="FV523" s="0"/>
      <c r="FW523" s="0"/>
      <c r="FX523" s="0"/>
      <c r="FY523" s="0"/>
      <c r="FZ523" s="0"/>
      <c r="GA523" s="0"/>
      <c r="GB523" s="0"/>
      <c r="GC523" s="0"/>
      <c r="GD523" s="0"/>
      <c r="GE523" s="0"/>
      <c r="GF523" s="0"/>
      <c r="GG523" s="0"/>
      <c r="GH523" s="0"/>
      <c r="GI523" s="0"/>
      <c r="GJ523" s="0"/>
      <c r="GK523" s="0"/>
      <c r="GL523" s="0"/>
      <c r="GM523" s="0"/>
      <c r="GN523" s="0"/>
      <c r="GO523" s="0"/>
      <c r="GP523" s="0"/>
      <c r="GQ523" s="0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</row>
    <row r="524" s="25" customFormat="true" ht="16.5" hidden="false" customHeight="true" outlineLevel="0" collapsed="false">
      <c r="A524" s="19" t="n">
        <v>561</v>
      </c>
      <c r="B524" s="19" t="n">
        <f aca="false" t="array" ref="B524:B524">RANK(V524,$V$2:$V$607)</f>
        <v>523</v>
      </c>
      <c r="C524" s="20" t="s">
        <v>829</v>
      </c>
      <c r="D524" s="20" t="s">
        <v>830</v>
      </c>
      <c r="E524" s="20"/>
      <c r="F524" s="19" t="n">
        <v>25.2751402868086</v>
      </c>
      <c r="G524" s="19" t="n">
        <v>8.42504676226953</v>
      </c>
      <c r="H524" s="19" t="n">
        <v>0</v>
      </c>
      <c r="I524" s="19" t="n">
        <v>0</v>
      </c>
      <c r="J524" s="21"/>
      <c r="K524" s="19"/>
      <c r="L524" s="19"/>
      <c r="M524" s="19"/>
      <c r="N524" s="19"/>
      <c r="O524" s="19"/>
      <c r="P524" s="19"/>
      <c r="Q524" s="19"/>
      <c r="R524" s="19"/>
      <c r="S524" s="22"/>
      <c r="T524" s="21" t="n">
        <f aca="false" t="array" ref="T524:T524">SUM(J524:S524)</f>
        <v>0</v>
      </c>
      <c r="U524" s="19" t="n">
        <f aca="false" t="array" ref="U524:U524">IF(S524="",0,S524)+IF((COUNT(J524:R524)&lt;6),SUM(J524:R524),(MAX(J524:R524)+LARGE(J524:R524,2)+LARGE(J524:R524,3)+LARGE(J524:R524,4)+LARGE(J524:R524,5)))</f>
        <v>0</v>
      </c>
      <c r="V524" s="19" t="n">
        <f aca="false">U524+G524+I524</f>
        <v>8.42504676226953</v>
      </c>
      <c r="W524" s="19" t="n">
        <f aca="false" t="array" ref="W524:W524">COUNT(J524:S524)</f>
        <v>0</v>
      </c>
      <c r="X524" s="19"/>
      <c r="Y524" s="19"/>
      <c r="Z524" s="4"/>
      <c r="AA524" s="19"/>
      <c r="AB524" s="19"/>
      <c r="AC524" s="4"/>
      <c r="AD524" s="4"/>
      <c r="AE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</row>
    <row r="525" s="25" customFormat="true" ht="16.5" hidden="false" customHeight="true" outlineLevel="0" collapsed="false">
      <c r="A525" s="19" t="n">
        <v>489</v>
      </c>
      <c r="B525" s="19" t="n">
        <f aca="false" t="array" ref="B525:B525">RANK(V525,$V$2:$V$607)</f>
        <v>524</v>
      </c>
      <c r="C525" s="20" t="s">
        <v>831</v>
      </c>
      <c r="D525" s="20" t="s">
        <v>312</v>
      </c>
      <c r="E525" s="20"/>
      <c r="F525" s="19" t="n">
        <v>0</v>
      </c>
      <c r="G525" s="19" t="n">
        <v>0</v>
      </c>
      <c r="H525" s="19" t="n">
        <v>8.72864669330845</v>
      </c>
      <c r="I525" s="19" t="n">
        <v>5.81909779553896</v>
      </c>
      <c r="J525" s="21"/>
      <c r="K525" s="19"/>
      <c r="L525" s="19"/>
      <c r="M525" s="19"/>
      <c r="N525" s="19"/>
      <c r="O525" s="19"/>
      <c r="P525" s="19"/>
      <c r="Q525" s="19"/>
      <c r="R525" s="19"/>
      <c r="S525" s="22"/>
      <c r="T525" s="21" t="n">
        <f aca="false" t="array" ref="T525:T525">SUM(J525:S525)</f>
        <v>0</v>
      </c>
      <c r="U525" s="19" t="n">
        <f aca="false" t="array" ref="U525:U525">IF(S525="",0,S525)+IF((COUNT(J525:R525)&lt;6),SUM(J525:R525),(MAX(J525:R525)+LARGE(J525:R525,2)+LARGE(J525:R525,3)+LARGE(J525:R525,4)+LARGE(J525:R525,5)))</f>
        <v>0</v>
      </c>
      <c r="V525" s="19" t="n">
        <f aca="false">U525+G525+I525</f>
        <v>5.81909779553896</v>
      </c>
      <c r="W525" s="19" t="n">
        <f aca="false" t="array" ref="W525:W525">COUNT(J525:S525)</f>
        <v>0</v>
      </c>
      <c r="X525" s="19"/>
      <c r="Y525" s="19"/>
      <c r="Z525" s="4"/>
      <c r="AA525" s="19"/>
      <c r="AB525" s="19"/>
      <c r="AC525" s="4"/>
      <c r="AD525" s="4"/>
      <c r="AE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  <c r="FG525" s="0"/>
      <c r="FH525" s="0"/>
      <c r="FI525" s="0"/>
      <c r="FJ525" s="0"/>
      <c r="FK525" s="0"/>
      <c r="FL525" s="0"/>
      <c r="FM525" s="0"/>
      <c r="FN525" s="0"/>
      <c r="FO525" s="0"/>
      <c r="FP525" s="0"/>
      <c r="FQ525" s="0"/>
      <c r="FR525" s="0"/>
      <c r="FS525" s="0"/>
      <c r="FT525" s="0"/>
      <c r="FU525" s="0"/>
      <c r="FV525" s="0"/>
      <c r="FW525" s="0"/>
      <c r="FX525" s="0"/>
      <c r="FY525" s="0"/>
      <c r="FZ525" s="0"/>
      <c r="GA525" s="0"/>
      <c r="GB525" s="0"/>
      <c r="GC525" s="0"/>
      <c r="GD525" s="0"/>
      <c r="GE525" s="0"/>
      <c r="GF525" s="0"/>
      <c r="GG525" s="0"/>
      <c r="GH525" s="0"/>
      <c r="GI525" s="0"/>
      <c r="GJ525" s="0"/>
      <c r="GK525" s="0"/>
      <c r="GL525" s="0"/>
      <c r="GM525" s="0"/>
      <c r="GN525" s="0"/>
      <c r="GO525" s="0"/>
      <c r="GP525" s="0"/>
      <c r="GQ525" s="0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</row>
    <row r="526" s="25" customFormat="true" ht="16.5" hidden="false" customHeight="true" outlineLevel="0" collapsed="false">
      <c r="A526" s="19" t="n">
        <v>542</v>
      </c>
      <c r="B526" s="19" t="n">
        <f aca="false" t="array" ref="B526:B526">RANK(V526,$V$2:$V$607)</f>
        <v>525</v>
      </c>
      <c r="C526" s="20" t="s">
        <v>832</v>
      </c>
      <c r="D526" s="20" t="s">
        <v>833</v>
      </c>
      <c r="E526" s="20"/>
      <c r="F526" s="19" t="n">
        <v>16.9895097921902</v>
      </c>
      <c r="G526" s="19" t="n">
        <v>5.66316993073006</v>
      </c>
      <c r="H526" s="19" t="n">
        <v>0</v>
      </c>
      <c r="I526" s="19" t="n">
        <v>0</v>
      </c>
      <c r="J526" s="21"/>
      <c r="K526" s="19"/>
      <c r="L526" s="19"/>
      <c r="M526" s="19"/>
      <c r="N526" s="19"/>
      <c r="O526" s="19"/>
      <c r="P526" s="19"/>
      <c r="Q526" s="19"/>
      <c r="R526" s="19"/>
      <c r="S526" s="22"/>
      <c r="T526" s="21" t="n">
        <f aca="false" t="array" ref="T526:T526">SUM(J526:S526)</f>
        <v>0</v>
      </c>
      <c r="U526" s="19" t="n">
        <f aca="false" t="array" ref="U526:U526">IF(S526="",0,S526)+IF((COUNT(J526:R526)&lt;6),SUM(J526:R526),(MAX(J526:R526)+LARGE(J526:R526,2)+LARGE(J526:R526,3)+LARGE(J526:R526,4)+LARGE(J526:R526,5)))</f>
        <v>0</v>
      </c>
      <c r="V526" s="19" t="n">
        <f aca="false">U526+G526+I526</f>
        <v>5.66316993073006</v>
      </c>
      <c r="W526" s="19" t="n">
        <f aca="false" t="array" ref="W526:W526">COUNT(J526:S526)</f>
        <v>0</v>
      </c>
      <c r="X526" s="19"/>
      <c r="Y526" s="19"/>
      <c r="Z526" s="4"/>
      <c r="AA526" s="19"/>
      <c r="AB526" s="19"/>
      <c r="AC526" s="4"/>
      <c r="AD526" s="4"/>
      <c r="AE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</row>
    <row r="527" s="25" customFormat="true" ht="16.5" hidden="false" customHeight="true" outlineLevel="0" collapsed="false">
      <c r="A527" s="19" t="n">
        <v>521</v>
      </c>
      <c r="B527" s="19" t="n">
        <f aca="false" t="array" ref="B527:B527">RANK(V527,$V$2:$V$607)</f>
        <v>526</v>
      </c>
      <c r="C527" s="20" t="s">
        <v>834</v>
      </c>
      <c r="D527" s="20" t="s">
        <v>60</v>
      </c>
      <c r="E527" s="20"/>
      <c r="F527" s="19" t="n">
        <v>5.42982704096398</v>
      </c>
      <c r="G527" s="19" t="n">
        <v>1.80994234698799</v>
      </c>
      <c r="H527" s="19" t="n">
        <v>0</v>
      </c>
      <c r="I527" s="19" t="n">
        <v>0</v>
      </c>
      <c r="J527" s="21"/>
      <c r="K527" s="19"/>
      <c r="L527" s="19"/>
      <c r="M527" s="19"/>
      <c r="N527" s="19"/>
      <c r="O527" s="19"/>
      <c r="P527" s="19"/>
      <c r="Q527" s="19"/>
      <c r="R527" s="19"/>
      <c r="S527" s="22"/>
      <c r="T527" s="21" t="n">
        <f aca="false" t="array" ref="T527:T527">SUM(J527:S527)</f>
        <v>0</v>
      </c>
      <c r="U527" s="19" t="n">
        <f aca="false" t="array" ref="U527:U527">IF(S527="",0,S527)+IF((COUNT(J527:R527)&lt;6),SUM(J527:R527),(MAX(J527:R527)+LARGE(J527:R527,2)+LARGE(J527:R527,3)+LARGE(J527:R527,4)+LARGE(J527:R527,5)))</f>
        <v>0</v>
      </c>
      <c r="V527" s="19" t="n">
        <f aca="false">U527+G527+I527</f>
        <v>1.80994234698799</v>
      </c>
      <c r="W527" s="19" t="n">
        <f aca="false" t="array" ref="W527:W527">COUNT(J527:S527)</f>
        <v>0</v>
      </c>
      <c r="X527" s="19"/>
      <c r="Y527" s="19"/>
      <c r="Z527" s="4"/>
      <c r="AA527" s="4"/>
      <c r="AB527" s="0"/>
      <c r="AC527" s="4"/>
      <c r="AD527" s="4"/>
      <c r="AE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</row>
    <row r="528" s="25" customFormat="true" ht="16.5" hidden="false" customHeight="true" outlineLevel="0" collapsed="false">
      <c r="A528" s="19" t="n">
        <v>59</v>
      </c>
      <c r="B528" s="19" t="n">
        <f aca="false" t="array" ref="B528:B528">RANK(V528,$V$2:$V$607)</f>
        <v>527</v>
      </c>
      <c r="C528" s="20" t="s">
        <v>835</v>
      </c>
      <c r="D528" s="20" t="s">
        <v>836</v>
      </c>
      <c r="E528" s="20" t="s">
        <v>91</v>
      </c>
      <c r="F528" s="19" t="n">
        <v>0</v>
      </c>
      <c r="G528" s="19" t="n">
        <v>0</v>
      </c>
      <c r="H528" s="19" t="n">
        <v>0</v>
      </c>
      <c r="I528" s="19" t="n">
        <v>0</v>
      </c>
      <c r="J528" s="21" t="n">
        <v>0.314565826330532</v>
      </c>
      <c r="K528" s="19"/>
      <c r="L528" s="19" t="n">
        <v>1.39585218702866</v>
      </c>
      <c r="M528" s="19"/>
      <c r="N528" s="19"/>
      <c r="O528" s="19"/>
      <c r="P528" s="19"/>
      <c r="Q528" s="19"/>
      <c r="R528" s="19"/>
      <c r="S528" s="22"/>
      <c r="T528" s="21" t="n">
        <f aca="false" t="array" ref="T528:T528">SUM(J528:S528)</f>
        <v>1.71041801335919</v>
      </c>
      <c r="U528" s="19" t="n">
        <f aca="false" t="array" ref="U528:U528">IF(S528="",0,S528)+IF((COUNT(J528:R528)&lt;6),SUM(J528:R528),(MAX(J528:R528)+LARGE(J528:R528,2)+LARGE(J528:R528,3)+LARGE(J528:R528,4)+LARGE(J528:R528,5)))</f>
        <v>1.71041801335919</v>
      </c>
      <c r="V528" s="19" t="n">
        <f aca="false">U528+G528+I528</f>
        <v>1.71041801335919</v>
      </c>
      <c r="W528" s="19" t="n">
        <f aca="false" t="array" ref="W528:W528">COUNT(J528:S528)</f>
        <v>2</v>
      </c>
      <c r="X528" s="19"/>
      <c r="Y528" s="19"/>
      <c r="Z528" s="4"/>
      <c r="AA528" s="19"/>
      <c r="AB528" s="19"/>
      <c r="AC528" s="4"/>
      <c r="AD528" s="4"/>
      <c r="AE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</row>
    <row r="529" s="25" customFormat="true" ht="16.5" hidden="false" customHeight="true" outlineLevel="0" collapsed="false">
      <c r="A529" s="19" t="n">
        <v>387</v>
      </c>
      <c r="B529" s="19" t="n">
        <f aca="false" t="array" ref="B529:B529">RANK(V529,$V$2:$V$607)</f>
        <v>528</v>
      </c>
      <c r="C529" s="20" t="s">
        <v>837</v>
      </c>
      <c r="D529" s="20" t="s">
        <v>253</v>
      </c>
      <c r="E529" s="20"/>
      <c r="F529" s="19" t="n">
        <v>4.32887913841245</v>
      </c>
      <c r="G529" s="19" t="n">
        <v>1.44295971280415</v>
      </c>
      <c r="H529" s="19" t="n">
        <v>0</v>
      </c>
      <c r="I529" s="19" t="n">
        <v>0</v>
      </c>
      <c r="J529" s="21"/>
      <c r="K529" s="19"/>
      <c r="L529" s="19"/>
      <c r="M529" s="19"/>
      <c r="N529" s="19"/>
      <c r="O529" s="19"/>
      <c r="P529" s="19"/>
      <c r="Q529" s="19"/>
      <c r="R529" s="19"/>
      <c r="S529" s="22"/>
      <c r="T529" s="21" t="n">
        <f aca="false" t="array" ref="T529:T529">SUM(J529:S529)</f>
        <v>0</v>
      </c>
      <c r="U529" s="19" t="n">
        <f aca="false" t="array" ref="U529:U529">IF(S529="",0,S529)+IF((COUNT(J529:R529)&lt;6),SUM(J529:R529),(MAX(J529:R529)+LARGE(J529:R529,2)+LARGE(J529:R529,3)+LARGE(J529:R529,4)+LARGE(J529:R529,5)))</f>
        <v>0</v>
      </c>
      <c r="V529" s="19" t="n">
        <f aca="false">U529+G529+I529</f>
        <v>1.44295971280415</v>
      </c>
      <c r="W529" s="19" t="n">
        <f aca="false" t="array" ref="W529:W529">COUNT(J529:S529)</f>
        <v>0</v>
      </c>
      <c r="X529" s="19"/>
      <c r="Y529" s="19"/>
      <c r="Z529" s="4"/>
      <c r="AA529" s="19"/>
      <c r="AB529" s="19"/>
      <c r="AC529" s="4"/>
      <c r="AD529" s="4"/>
      <c r="AE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</row>
    <row r="530" s="25" customFormat="true" ht="16.5" hidden="false" customHeight="true" outlineLevel="0" collapsed="false">
      <c r="A530" s="19" t="n">
        <v>301</v>
      </c>
      <c r="B530" s="19" t="n">
        <f aca="false" t="array" ref="B530:B530">RANK(V530,$V$2:$V$607)</f>
        <v>529</v>
      </c>
      <c r="C530" s="20" t="s">
        <v>103</v>
      </c>
      <c r="D530" s="20" t="s">
        <v>690</v>
      </c>
      <c r="E530" s="20"/>
      <c r="F530" s="19" t="n">
        <v>0</v>
      </c>
      <c r="G530" s="19" t="n">
        <v>0</v>
      </c>
      <c r="H530" s="19" t="n">
        <v>0</v>
      </c>
      <c r="I530" s="19" t="n">
        <v>0</v>
      </c>
      <c r="J530" s="21"/>
      <c r="K530" s="19" t="n">
        <v>1.32996632455156</v>
      </c>
      <c r="L530" s="19"/>
      <c r="M530" s="19"/>
      <c r="N530" s="19"/>
      <c r="O530" s="19"/>
      <c r="P530" s="19"/>
      <c r="Q530" s="19"/>
      <c r="R530" s="19"/>
      <c r="S530" s="22"/>
      <c r="T530" s="21" t="n">
        <f aca="false" t="array" ref="T530:T530">SUM(J530:S530)</f>
        <v>1.32996632455156</v>
      </c>
      <c r="U530" s="19" t="n">
        <f aca="false" t="array" ref="U530:U530">IF(S530="",0,S530)+IF((COUNT(J530:R530)&lt;6),SUM(J530:R530),(MAX(J530:R530)+LARGE(J530:R530,2)+LARGE(J530:R530,3)+LARGE(J530:R530,4)+LARGE(J530:R530,5)))</f>
        <v>1.32996632455156</v>
      </c>
      <c r="V530" s="19" t="n">
        <f aca="false">U530+G530+I530</f>
        <v>1.32996632455156</v>
      </c>
      <c r="W530" s="19" t="n">
        <f aca="false" t="array" ref="W530:W530">COUNT(J530:S530)</f>
        <v>1</v>
      </c>
      <c r="X530" s="19"/>
      <c r="Y530" s="19"/>
      <c r="Z530" s="4"/>
      <c r="AA530" s="19"/>
      <c r="AB530" s="19"/>
      <c r="AC530" s="4"/>
      <c r="AD530" s="4"/>
      <c r="AE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</row>
    <row r="531" s="25" customFormat="true" ht="16.5" hidden="false" customHeight="true" outlineLevel="0" collapsed="false">
      <c r="A531" s="19" t="n">
        <v>212</v>
      </c>
      <c r="B531" s="19" t="n">
        <f aca="false" t="array" ref="B531:B531">RANK(V531,$V$2:$V$607)</f>
        <v>530</v>
      </c>
      <c r="C531" s="20" t="s">
        <v>838</v>
      </c>
      <c r="D531" s="20" t="s">
        <v>839</v>
      </c>
      <c r="E531" s="20"/>
      <c r="F531" s="19" t="n">
        <v>3.54639093467457</v>
      </c>
      <c r="G531" s="19" t="n">
        <v>1.18213031155819</v>
      </c>
      <c r="H531" s="19" t="n">
        <v>0</v>
      </c>
      <c r="I531" s="19" t="n">
        <v>0</v>
      </c>
      <c r="J531" s="21"/>
      <c r="K531" s="19"/>
      <c r="L531" s="19"/>
      <c r="M531" s="19"/>
      <c r="N531" s="19"/>
      <c r="O531" s="19"/>
      <c r="P531" s="19"/>
      <c r="Q531" s="19"/>
      <c r="R531" s="19"/>
      <c r="S531" s="22"/>
      <c r="T531" s="21" t="n">
        <f aca="false" t="array" ref="T531:T531">SUM(J531:S531)</f>
        <v>0</v>
      </c>
      <c r="U531" s="19" t="n">
        <f aca="false" t="array" ref="U531:U531">IF(S531="",0,S531)+IF((COUNT(J531:R531)&lt;6),SUM(J531:R531),(MAX(J531:R531)+LARGE(J531:R531,2)+LARGE(J531:R531,3)+LARGE(J531:R531,4)+LARGE(J531:R531,5)))</f>
        <v>0</v>
      </c>
      <c r="V531" s="19" t="n">
        <f aca="false">U531+G531+I531</f>
        <v>1.18213031155819</v>
      </c>
      <c r="W531" s="19" t="n">
        <f aca="false" t="array" ref="W531:W531">COUNT(J531:S531)</f>
        <v>0</v>
      </c>
      <c r="X531" s="19"/>
      <c r="Y531" s="19"/>
      <c r="Z531" s="4"/>
      <c r="AA531" s="19"/>
      <c r="AB531" s="19"/>
      <c r="AC531" s="4"/>
      <c r="AD531" s="4"/>
      <c r="AE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</row>
    <row r="532" s="25" customFormat="true" ht="16.5" hidden="false" customHeight="true" outlineLevel="0" collapsed="false">
      <c r="A532" s="19" t="n">
        <v>457</v>
      </c>
      <c r="B532" s="19" t="n">
        <f aca="false" t="array" ref="B532:B532">RANK(V532,$V$2:$V$607)</f>
        <v>531</v>
      </c>
      <c r="C532" s="20" t="s">
        <v>840</v>
      </c>
      <c r="D532" s="20" t="s">
        <v>619</v>
      </c>
      <c r="E532" s="20"/>
      <c r="F532" s="19" t="n">
        <v>0</v>
      </c>
      <c r="G532" s="19" t="n">
        <v>0</v>
      </c>
      <c r="H532" s="19" t="n">
        <v>1.55062494854351</v>
      </c>
      <c r="I532" s="19" t="n">
        <v>1.03374996569568</v>
      </c>
      <c r="J532" s="21"/>
      <c r="K532" s="19"/>
      <c r="L532" s="19"/>
      <c r="M532" s="19"/>
      <c r="N532" s="19"/>
      <c r="O532" s="19"/>
      <c r="P532" s="19"/>
      <c r="Q532" s="19"/>
      <c r="R532" s="19"/>
      <c r="S532" s="22"/>
      <c r="T532" s="21" t="n">
        <f aca="false" t="array" ref="T532:T532">SUM(J532:S532)</f>
        <v>0</v>
      </c>
      <c r="U532" s="19" t="n">
        <f aca="false" t="array" ref="U532:U532">IF(S532="",0,S532)+IF((COUNT(J532:R532)&lt;6),SUM(J532:R532),(MAX(J532:R532)+LARGE(J532:R532,2)+LARGE(J532:R532,3)+LARGE(J532:R532,4)+LARGE(J532:R532,5)))</f>
        <v>0</v>
      </c>
      <c r="V532" s="19" t="n">
        <f aca="false">U532+G532+I532</f>
        <v>1.03374996569568</v>
      </c>
      <c r="W532" s="19" t="n">
        <f aca="false" t="array" ref="W532:W532">COUNT(J532:S532)</f>
        <v>0</v>
      </c>
      <c r="X532" s="19"/>
      <c r="Y532" s="19"/>
      <c r="Z532" s="4"/>
      <c r="AA532" s="4"/>
      <c r="AB532" s="0"/>
      <c r="AC532" s="4"/>
      <c r="AD532" s="4"/>
      <c r="AE532" s="0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  <c r="IE532" s="26"/>
      <c r="IF532" s="26"/>
      <c r="IG532" s="26"/>
      <c r="IH532" s="26"/>
      <c r="II532" s="26"/>
      <c r="IJ532" s="26"/>
      <c r="IK532" s="26"/>
      <c r="IL532" s="26"/>
      <c r="IM532" s="26"/>
      <c r="IN532" s="26"/>
      <c r="IO532" s="26"/>
      <c r="IP532" s="26"/>
      <c r="IQ532" s="26"/>
      <c r="IR532" s="26"/>
      <c r="IS532" s="26"/>
      <c r="IT532" s="26"/>
      <c r="IU532" s="26"/>
      <c r="IV532" s="26"/>
    </row>
    <row r="533" s="25" customFormat="true" ht="16.5" hidden="false" customHeight="true" outlineLevel="0" collapsed="false">
      <c r="A533" s="19" t="n">
        <v>183</v>
      </c>
      <c r="B533" s="19" t="n">
        <f aca="false" t="array" ref="B533:B533">RANK(V533,$V$2:$V$607)</f>
        <v>532</v>
      </c>
      <c r="C533" s="20" t="s">
        <v>841</v>
      </c>
      <c r="D533" s="20" t="s">
        <v>396</v>
      </c>
      <c r="E533" s="20"/>
      <c r="F533" s="19" t="n">
        <v>0</v>
      </c>
      <c r="G533" s="19" t="n">
        <v>0</v>
      </c>
      <c r="H533" s="19" t="n">
        <v>1.38994195317447</v>
      </c>
      <c r="I533" s="19" t="n">
        <v>0.926627968782977</v>
      </c>
      <c r="J533" s="21"/>
      <c r="K533" s="19"/>
      <c r="L533" s="19"/>
      <c r="M533" s="19"/>
      <c r="N533" s="19"/>
      <c r="O533" s="19"/>
      <c r="P533" s="19"/>
      <c r="Q533" s="19"/>
      <c r="R533" s="19"/>
      <c r="S533" s="22"/>
      <c r="T533" s="21" t="n">
        <f aca="false" t="array" ref="T533:T533">SUM(J533:S533)</f>
        <v>0</v>
      </c>
      <c r="U533" s="19" t="n">
        <f aca="false" t="array" ref="U533:U533">IF(S533="",0,S533)+IF((COUNT(J533:R533)&lt;6),SUM(J533:R533),(MAX(J533:R533)+LARGE(J533:R533,2)+LARGE(J533:R533,3)+LARGE(J533:R533,4)+LARGE(J533:R533,5)))</f>
        <v>0</v>
      </c>
      <c r="V533" s="19" t="n">
        <f aca="false">U533+G533+I533</f>
        <v>0.926627968782977</v>
      </c>
      <c r="W533" s="19" t="n">
        <f aca="false" t="array" ref="W533:W533">COUNT(J533:S533)</f>
        <v>0</v>
      </c>
      <c r="X533" s="19"/>
      <c r="Y533" s="19"/>
      <c r="Z533" s="4"/>
      <c r="AA533" s="19"/>
      <c r="AB533" s="19"/>
      <c r="AC533" s="4"/>
      <c r="AD533" s="4"/>
      <c r="AE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</row>
    <row r="534" s="25" customFormat="true" ht="16.5" hidden="false" customHeight="true" outlineLevel="0" collapsed="false">
      <c r="A534" s="19" t="n">
        <v>285</v>
      </c>
      <c r="B534" s="19" t="n">
        <f aca="false" t="array" ref="B534:B534">RANK(V534,$V$2:$V$607)</f>
        <v>533</v>
      </c>
      <c r="C534" s="20" t="s">
        <v>842</v>
      </c>
      <c r="D534" s="20" t="s">
        <v>843</v>
      </c>
      <c r="E534" s="20" t="s">
        <v>46</v>
      </c>
      <c r="F534" s="19" t="n">
        <v>0</v>
      </c>
      <c r="G534" s="19" t="n">
        <v>0</v>
      </c>
      <c r="H534" s="19" t="n">
        <v>0</v>
      </c>
      <c r="I534" s="19" t="n">
        <v>0</v>
      </c>
      <c r="J534" s="21" t="n">
        <v>0.425770308123249</v>
      </c>
      <c r="K534" s="19"/>
      <c r="L534" s="19"/>
      <c r="M534" s="19"/>
      <c r="N534" s="19"/>
      <c r="O534" s="19"/>
      <c r="P534" s="19"/>
      <c r="Q534" s="19"/>
      <c r="R534" s="19"/>
      <c r="S534" s="22"/>
      <c r="T534" s="21" t="n">
        <f aca="false" t="array" ref="T534:T534">SUM(J534:S534)</f>
        <v>0.425770308123249</v>
      </c>
      <c r="U534" s="19" t="n">
        <f aca="false" t="array" ref="U534:U534">IF(S534="",0,S534)+IF((COUNT(J534:R534)&lt;6),SUM(J534:R534),(MAX(J534:R534)+LARGE(J534:R534,2)+LARGE(J534:R534,3)+LARGE(J534:R534,4)+LARGE(J534:R534,5)))</f>
        <v>0.425770308123249</v>
      </c>
      <c r="V534" s="19" t="n">
        <f aca="false">U534+G534+I534</f>
        <v>0.425770308123249</v>
      </c>
      <c r="W534" s="19" t="n">
        <f aca="false" t="array" ref="W534:W534">COUNT(J534:S534)</f>
        <v>1</v>
      </c>
      <c r="X534" s="19"/>
      <c r="Y534" s="19"/>
      <c r="Z534" s="4"/>
      <c r="AA534" s="19"/>
      <c r="AB534" s="19"/>
      <c r="AC534" s="4"/>
      <c r="AD534" s="4"/>
      <c r="AE534" s="27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</row>
    <row r="535" s="25" customFormat="true" ht="16.5" hidden="false" customHeight="true" outlineLevel="0" collapsed="false">
      <c r="A535" s="19" t="n">
        <v>446</v>
      </c>
      <c r="B535" s="19" t="n">
        <f aca="false" t="array" ref="B535:B535">RANK(V535,$V$2:$V$607)</f>
        <v>534</v>
      </c>
      <c r="C535" s="20" t="s">
        <v>844</v>
      </c>
      <c r="D535" s="20" t="s">
        <v>249</v>
      </c>
      <c r="E535" s="20"/>
      <c r="F535" s="19" t="n">
        <v>0</v>
      </c>
      <c r="G535" s="19" t="n">
        <v>0</v>
      </c>
      <c r="H535" s="19" t="n">
        <v>0.595295572594608</v>
      </c>
      <c r="I535" s="19" t="n">
        <v>0.396863715063072</v>
      </c>
      <c r="J535" s="21"/>
      <c r="K535" s="19"/>
      <c r="L535" s="19"/>
      <c r="M535" s="19"/>
      <c r="N535" s="19"/>
      <c r="O535" s="19"/>
      <c r="P535" s="19"/>
      <c r="Q535" s="19"/>
      <c r="R535" s="19"/>
      <c r="S535" s="22"/>
      <c r="T535" s="21" t="n">
        <f aca="false" t="array" ref="T535:T535">SUM(J535:S535)</f>
        <v>0</v>
      </c>
      <c r="U535" s="19" t="n">
        <f aca="false" t="array" ref="U535:U535">IF(S535="",0,S535)+IF((COUNT(J535:R535)&lt;6),SUM(J535:R535),(MAX(J535:R535)+LARGE(J535:R535,2)+LARGE(J535:R535,3)+LARGE(J535:R535,4)+LARGE(J535:R535,5)))</f>
        <v>0</v>
      </c>
      <c r="V535" s="19" t="n">
        <f aca="false">U535+G535+I535</f>
        <v>0.396863715063072</v>
      </c>
      <c r="W535" s="19" t="n">
        <f aca="false" t="array" ref="W535:W535">COUNT(J535:S535)</f>
        <v>0</v>
      </c>
      <c r="X535" s="19"/>
      <c r="Y535" s="19"/>
      <c r="Z535" s="4"/>
      <c r="AA535" s="19"/>
      <c r="AB535" s="19"/>
      <c r="AC535" s="4"/>
      <c r="AD535" s="4"/>
      <c r="AE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</row>
    <row r="536" s="25" customFormat="true" ht="16.5" hidden="false" customHeight="true" outlineLevel="0" collapsed="false">
      <c r="A536" s="19" t="n">
        <v>382</v>
      </c>
      <c r="B536" s="19" t="n">
        <f aca="false" t="array" ref="B536:B536">RANK(V536,$V$2:$V$607)</f>
        <v>535</v>
      </c>
      <c r="C536" s="20" t="s">
        <v>845</v>
      </c>
      <c r="D536" s="20" t="s">
        <v>391</v>
      </c>
      <c r="E536" s="20"/>
      <c r="F536" s="19" t="n">
        <v>1.18095238095238</v>
      </c>
      <c r="G536" s="19" t="n">
        <v>0.393650793650794</v>
      </c>
      <c r="H536" s="19" t="n">
        <v>0</v>
      </c>
      <c r="I536" s="19" t="n">
        <v>0</v>
      </c>
      <c r="J536" s="21"/>
      <c r="K536" s="19"/>
      <c r="L536" s="19"/>
      <c r="M536" s="19"/>
      <c r="N536" s="19"/>
      <c r="O536" s="19"/>
      <c r="P536" s="19"/>
      <c r="Q536" s="19"/>
      <c r="R536" s="19"/>
      <c r="S536" s="22"/>
      <c r="T536" s="21" t="n">
        <f aca="false" t="array" ref="T536:T536">SUM(J536:S536)</f>
        <v>0</v>
      </c>
      <c r="U536" s="19" t="n">
        <f aca="false" t="array" ref="U536:U536">IF(S536="",0,S536)+IF((COUNT(J536:R536)&lt;6),SUM(J536:R536),(MAX(J536:R536)+LARGE(J536:R536,2)+LARGE(J536:R536,3)+LARGE(J536:R536,4)+LARGE(J536:R536,5)))</f>
        <v>0</v>
      </c>
      <c r="V536" s="19" t="n">
        <f aca="false">U536+G536+I536</f>
        <v>0.393650793650794</v>
      </c>
      <c r="W536" s="19" t="n">
        <f aca="false" t="array" ref="W536:W536">COUNT(J536:S536)</f>
        <v>0</v>
      </c>
      <c r="X536" s="19"/>
      <c r="Y536" s="19"/>
      <c r="Z536" s="19"/>
      <c r="AA536" s="19"/>
      <c r="AB536" s="0"/>
      <c r="AC536" s="19"/>
      <c r="AD536" s="19"/>
      <c r="AE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</row>
    <row r="537" s="25" customFormat="true" ht="16.5" hidden="false" customHeight="true" outlineLevel="0" collapsed="false">
      <c r="A537" s="19" t="n">
        <v>293</v>
      </c>
      <c r="B537" s="19" t="n">
        <f aca="false" t="array" ref="B537:B537">RANK(V537,$V$2:$V$607)</f>
        <v>536</v>
      </c>
      <c r="C537" s="20" t="s">
        <v>846</v>
      </c>
      <c r="D537" s="20" t="s">
        <v>396</v>
      </c>
      <c r="E537" s="20" t="s">
        <v>46</v>
      </c>
      <c r="F537" s="19" t="n">
        <v>0</v>
      </c>
      <c r="G537" s="19" t="n">
        <v>0</v>
      </c>
      <c r="H537" s="19" t="n">
        <v>0</v>
      </c>
      <c r="I537" s="19" t="n">
        <v>0</v>
      </c>
      <c r="J537" s="21" t="n">
        <v>0.212962962962963</v>
      </c>
      <c r="K537" s="19"/>
      <c r="L537" s="19"/>
      <c r="M537" s="19"/>
      <c r="N537" s="19"/>
      <c r="O537" s="19"/>
      <c r="P537" s="19"/>
      <c r="Q537" s="19"/>
      <c r="R537" s="19"/>
      <c r="S537" s="22"/>
      <c r="T537" s="21" t="n">
        <f aca="false" t="array" ref="T537:T537">SUM(J537:S537)</f>
        <v>0.212962962962963</v>
      </c>
      <c r="U537" s="19" t="n">
        <f aca="false" t="array" ref="U537:U537">IF(S537="",0,S537)+IF((COUNT(J537:R537)&lt;6),SUM(J537:R537),(MAX(J537:R537)+LARGE(J537:R537,2)+LARGE(J537:R537,3)+LARGE(J537:R537,4)+LARGE(J537:R537,5)))</f>
        <v>0.212962962962963</v>
      </c>
      <c r="V537" s="19" t="n">
        <f aca="false">U537+G537+I537</f>
        <v>0.212962962962963</v>
      </c>
      <c r="W537" s="19" t="n">
        <f aca="false" t="array" ref="W537:W537">COUNT(J537:S537)</f>
        <v>1</v>
      </c>
      <c r="X537" s="19"/>
      <c r="Y537" s="19"/>
      <c r="Z537" s="4"/>
      <c r="AA537" s="19"/>
      <c r="AB537" s="19"/>
      <c r="AC537" s="4"/>
      <c r="AD537" s="4"/>
      <c r="AE537" s="27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</row>
    <row r="538" s="25" customFormat="true" ht="16.5" hidden="false" customHeight="true" outlineLevel="0" collapsed="false">
      <c r="A538" s="19" t="n">
        <v>173</v>
      </c>
      <c r="B538" s="19" t="n">
        <f aca="false" t="array" ref="B538:B538">RANK(V538,$V$2:$V$607)</f>
        <v>537</v>
      </c>
      <c r="C538" s="20" t="s">
        <v>847</v>
      </c>
      <c r="D538" s="20" t="s">
        <v>65</v>
      </c>
      <c r="E538" s="20"/>
      <c r="F538" s="19" t="n">
        <v>0</v>
      </c>
      <c r="G538" s="19" t="n">
        <v>0</v>
      </c>
      <c r="H538" s="19" t="n">
        <v>0.317052402994457</v>
      </c>
      <c r="I538" s="19" t="n">
        <v>0.211368268662971</v>
      </c>
      <c r="J538" s="21"/>
      <c r="K538" s="19"/>
      <c r="L538" s="19"/>
      <c r="M538" s="19"/>
      <c r="N538" s="19"/>
      <c r="O538" s="19"/>
      <c r="P538" s="19"/>
      <c r="Q538" s="19"/>
      <c r="R538" s="19"/>
      <c r="S538" s="22"/>
      <c r="T538" s="21" t="n">
        <f aca="false" t="array" ref="T538:T538">SUM(J538:S538)</f>
        <v>0</v>
      </c>
      <c r="U538" s="19" t="n">
        <f aca="false" t="array" ref="U538:U538">IF(S538="",0,S538)+IF((COUNT(J538:R538)&lt;6),SUM(J538:R538),(MAX(J538:R538)+LARGE(J538:R538,2)+LARGE(J538:R538,3)+LARGE(J538:R538,4)+LARGE(J538:R538,5)))</f>
        <v>0</v>
      </c>
      <c r="V538" s="19" t="n">
        <f aca="false">U538+G538+I538</f>
        <v>0.211368268662971</v>
      </c>
      <c r="W538" s="19" t="n">
        <f aca="false" t="array" ref="W538:W538">COUNT(J538:S538)</f>
        <v>0</v>
      </c>
      <c r="X538" s="19"/>
      <c r="Y538" s="19"/>
      <c r="Z538" s="4"/>
      <c r="AA538" s="4"/>
      <c r="AB538" s="0"/>
      <c r="AC538" s="4"/>
      <c r="AD538" s="4"/>
      <c r="AE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</row>
    <row r="539" s="25" customFormat="true" ht="16.5" hidden="false" customHeight="true" outlineLevel="0" collapsed="false">
      <c r="A539" s="19" t="n">
        <v>540</v>
      </c>
      <c r="B539" s="19" t="n">
        <f aca="false" t="array" ref="B539:B539">RANK(V539,$V$2:$V$607)</f>
        <v>538</v>
      </c>
      <c r="C539" s="20" t="s">
        <v>848</v>
      </c>
      <c r="D539" s="20" t="s">
        <v>175</v>
      </c>
      <c r="E539" s="20"/>
      <c r="F539" s="19" t="n">
        <v>0.59135883673876</v>
      </c>
      <c r="G539" s="19" t="n">
        <v>0.197119612246253</v>
      </c>
      <c r="H539" s="19" t="n">
        <v>0</v>
      </c>
      <c r="I539" s="19" t="n">
        <v>0</v>
      </c>
      <c r="J539" s="21"/>
      <c r="K539" s="19"/>
      <c r="L539" s="19"/>
      <c r="M539" s="19"/>
      <c r="N539" s="19"/>
      <c r="O539" s="19"/>
      <c r="P539" s="19"/>
      <c r="Q539" s="19"/>
      <c r="R539" s="19"/>
      <c r="S539" s="22"/>
      <c r="T539" s="21" t="n">
        <f aca="false" t="array" ref="T539:T539">SUM(J539:S539)</f>
        <v>0</v>
      </c>
      <c r="U539" s="19" t="n">
        <f aca="false" t="array" ref="U539:U539">IF(S539="",0,S539)+IF((COUNT(J539:R539)&lt;6),SUM(J539:R539),(MAX(J539:R539)+LARGE(J539:R539,2)+LARGE(J539:R539,3)+LARGE(J539:R539,4)+LARGE(J539:R539,5)))</f>
        <v>0</v>
      </c>
      <c r="V539" s="19" t="n">
        <f aca="false">U539+G539+I539</f>
        <v>0.197119612246253</v>
      </c>
      <c r="W539" s="19" t="n">
        <f aca="false" t="array" ref="W539:W539">COUNT(J539:S539)</f>
        <v>0</v>
      </c>
      <c r="X539" s="19"/>
      <c r="Y539" s="19"/>
      <c r="Z539" s="4"/>
      <c r="AA539" s="19"/>
      <c r="AB539" s="19"/>
      <c r="AC539" s="4"/>
      <c r="AD539" s="4"/>
      <c r="AE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</row>
    <row r="540" s="25" customFormat="true" ht="16.5" hidden="false" customHeight="true" outlineLevel="0" collapsed="false">
      <c r="A540" s="19" t="n">
        <v>289</v>
      </c>
      <c r="B540" s="19" t="n">
        <f aca="false" t="array" ref="B540:B540">RANK(V540,$V$2:$V$607)</f>
        <v>539</v>
      </c>
      <c r="C540" s="20" t="s">
        <v>849</v>
      </c>
      <c r="D540" s="20" t="s">
        <v>544</v>
      </c>
      <c r="E540" s="20"/>
      <c r="F540" s="19" t="n">
        <v>0</v>
      </c>
      <c r="G540" s="19" t="n">
        <v>0</v>
      </c>
      <c r="H540" s="19" t="n">
        <v>0.258371040723982</v>
      </c>
      <c r="I540" s="19" t="n">
        <v>0.172247360482655</v>
      </c>
      <c r="J540" s="21"/>
      <c r="K540" s="19"/>
      <c r="L540" s="19"/>
      <c r="M540" s="19"/>
      <c r="N540" s="19"/>
      <c r="O540" s="19"/>
      <c r="P540" s="19"/>
      <c r="Q540" s="19"/>
      <c r="R540" s="19"/>
      <c r="S540" s="22"/>
      <c r="T540" s="21" t="n">
        <f aca="false" t="array" ref="T540:T540">SUM(J540:S540)</f>
        <v>0</v>
      </c>
      <c r="U540" s="19" t="n">
        <f aca="false" t="array" ref="U540:U540">IF(S540="",0,S540)+IF((COUNT(J540:R540)&lt;6),SUM(J540:R540),(MAX(J540:R540)+LARGE(J540:R540,2)+LARGE(J540:R540,3)+LARGE(J540:R540,4)+LARGE(J540:R540,5)))</f>
        <v>0</v>
      </c>
      <c r="V540" s="19" t="n">
        <f aca="false">U540+G540+I540</f>
        <v>0.172247360482655</v>
      </c>
      <c r="W540" s="19" t="n">
        <f aca="false" t="array" ref="W540:W540">COUNT(J540:S540)</f>
        <v>0</v>
      </c>
      <c r="X540" s="19"/>
      <c r="Y540" s="19"/>
      <c r="Z540" s="4"/>
      <c r="AA540" s="19"/>
      <c r="AB540" s="19"/>
      <c r="AC540" s="4"/>
      <c r="AD540" s="4"/>
      <c r="AE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</row>
    <row r="541" s="25" customFormat="true" ht="16.5" hidden="false" customHeight="true" outlineLevel="0" collapsed="false">
      <c r="A541" s="19" t="n">
        <v>267</v>
      </c>
      <c r="B541" s="19" t="n">
        <f aca="false" t="array" ref="B541:B541">RANK(V541,$V$2:$V$607)</f>
        <v>540</v>
      </c>
      <c r="C541" s="20" t="s">
        <v>495</v>
      </c>
      <c r="D541" s="20" t="s">
        <v>63</v>
      </c>
      <c r="E541" s="20" t="s">
        <v>46</v>
      </c>
      <c r="F541" s="19" t="n">
        <v>0</v>
      </c>
      <c r="G541" s="19" t="n">
        <v>0</v>
      </c>
      <c r="H541" s="19" t="n">
        <v>0</v>
      </c>
      <c r="I541" s="19" t="n">
        <v>0</v>
      </c>
      <c r="J541" s="21" t="n">
        <v>0.159645232815965</v>
      </c>
      <c r="K541" s="19"/>
      <c r="L541" s="19"/>
      <c r="M541" s="19"/>
      <c r="N541" s="19"/>
      <c r="O541" s="19"/>
      <c r="P541" s="19"/>
      <c r="Q541" s="19"/>
      <c r="R541" s="19"/>
      <c r="S541" s="22"/>
      <c r="T541" s="21" t="n">
        <f aca="false" t="array" ref="T541:T541">SUM(J541:S541)</f>
        <v>0.159645232815965</v>
      </c>
      <c r="U541" s="19" t="n">
        <f aca="false" t="array" ref="U541:U541">IF(S541="",0,S541)+IF((COUNT(J541:R541)&lt;6),SUM(J541:R541),(MAX(J541:R541)+LARGE(J541:R541,2)+LARGE(J541:R541,3)+LARGE(J541:R541,4)+LARGE(J541:R541,5)))</f>
        <v>0.159645232815965</v>
      </c>
      <c r="V541" s="19" t="n">
        <f aca="false">U541+G541+I541</f>
        <v>0.159645232815965</v>
      </c>
      <c r="W541" s="19" t="n">
        <f aca="false" t="array" ref="W541:W541">COUNT(J541:S541)</f>
        <v>1</v>
      </c>
      <c r="X541" s="19"/>
      <c r="Y541" s="19"/>
      <c r="Z541" s="4"/>
      <c r="AA541" s="19"/>
      <c r="AB541" s="19"/>
      <c r="AC541" s="4"/>
      <c r="AD541" s="4"/>
      <c r="AE541" s="27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</row>
    <row r="542" s="25" customFormat="true" ht="16.5" hidden="false" customHeight="true" outlineLevel="0" collapsed="false">
      <c r="A542" s="19" t="n">
        <v>232</v>
      </c>
      <c r="B542" s="19" t="n">
        <f aca="false" t="array" ref="B542:B542">RANK(V542,$V$2:$V$607)</f>
        <v>541</v>
      </c>
      <c r="C542" s="20" t="s">
        <v>850</v>
      </c>
      <c r="D542" s="20" t="s">
        <v>851</v>
      </c>
      <c r="E542" s="20" t="s">
        <v>91</v>
      </c>
      <c r="F542" s="19" t="n">
        <v>0</v>
      </c>
      <c r="G542" s="19" t="n">
        <v>0</v>
      </c>
      <c r="H542" s="19" t="n">
        <v>0</v>
      </c>
      <c r="I542" s="19" t="n">
        <v>0</v>
      </c>
      <c r="J542" s="21" t="n">
        <v>0.149184149184149</v>
      </c>
      <c r="K542" s="19"/>
      <c r="L542" s="19"/>
      <c r="M542" s="19"/>
      <c r="N542" s="19"/>
      <c r="O542" s="19"/>
      <c r="P542" s="19"/>
      <c r="Q542" s="19"/>
      <c r="R542" s="19"/>
      <c r="S542" s="22"/>
      <c r="T542" s="21" t="n">
        <f aca="false" t="array" ref="T542:T542">SUM(J542:S542)</f>
        <v>0.149184149184149</v>
      </c>
      <c r="U542" s="19" t="n">
        <f aca="false" t="array" ref="U542:U542">IF(S542="",0,S542)+IF((COUNT(J542:R542)&lt;6),SUM(J542:R542),(MAX(J542:R542)+LARGE(J542:R542,2)+LARGE(J542:R542,3)+LARGE(J542:R542,4)+LARGE(J542:R542,5)))</f>
        <v>0.149184149184149</v>
      </c>
      <c r="V542" s="19" t="n">
        <f aca="false">U542+G542+I542</f>
        <v>0.149184149184149</v>
      </c>
      <c r="W542" s="19" t="n">
        <f aca="false" t="array" ref="W542:W542">COUNT(J542:S542)</f>
        <v>1</v>
      </c>
      <c r="X542" s="19"/>
      <c r="Y542" s="19"/>
      <c r="Z542" s="4"/>
      <c r="AA542" s="4"/>
      <c r="AB542" s="0"/>
      <c r="AC542" s="4"/>
      <c r="AD542" s="4"/>
      <c r="AE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</row>
    <row r="543" s="25" customFormat="true" ht="16.5" hidden="false" customHeight="true" outlineLevel="0" collapsed="false">
      <c r="A543" s="19" t="n">
        <v>564</v>
      </c>
      <c r="B543" s="19" t="n">
        <f aca="false" t="array" ref="B543:B543">RANK(V543,$V$2:$V$607)</f>
        <v>542</v>
      </c>
      <c r="C543" s="20" t="s">
        <v>852</v>
      </c>
      <c r="D543" s="20" t="s">
        <v>703</v>
      </c>
      <c r="E543" s="20"/>
      <c r="F543" s="19" t="n">
        <v>0.335477941176471</v>
      </c>
      <c r="G543" s="19" t="n">
        <v>0.111825980392157</v>
      </c>
      <c r="H543" s="19" t="n">
        <v>0</v>
      </c>
      <c r="I543" s="19" t="n">
        <v>0</v>
      </c>
      <c r="J543" s="21"/>
      <c r="K543" s="19"/>
      <c r="L543" s="19"/>
      <c r="M543" s="19"/>
      <c r="N543" s="19"/>
      <c r="O543" s="19"/>
      <c r="P543" s="19"/>
      <c r="Q543" s="19"/>
      <c r="R543" s="19"/>
      <c r="S543" s="22"/>
      <c r="T543" s="21" t="n">
        <f aca="false" t="array" ref="T543:T543">SUM(J543:S543)</f>
        <v>0</v>
      </c>
      <c r="U543" s="19" t="n">
        <f aca="false" t="array" ref="U543:U543">IF(S543="",0,S543)+IF((COUNT(J543:R543)&lt;6),SUM(J543:R543),(MAX(J543:R543)+LARGE(J543:R543,2)+LARGE(J543:R543,3)+LARGE(J543:R543,4)+LARGE(J543:R543,5)))</f>
        <v>0</v>
      </c>
      <c r="V543" s="19" t="n">
        <f aca="false">U543+G543+I543</f>
        <v>0.111825980392157</v>
      </c>
      <c r="W543" s="19" t="n">
        <f aca="false" t="array" ref="W543:W543">COUNT(J543:S543)</f>
        <v>0</v>
      </c>
      <c r="X543" s="19"/>
      <c r="Y543" s="19"/>
      <c r="Z543" s="4"/>
      <c r="AA543" s="19"/>
      <c r="AB543" s="19"/>
      <c r="AC543" s="4"/>
      <c r="AD543" s="4"/>
      <c r="AE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</row>
    <row r="544" s="25" customFormat="true" ht="16.5" hidden="false" customHeight="true" outlineLevel="0" collapsed="false">
      <c r="A544" s="19" t="n">
        <v>164</v>
      </c>
      <c r="B544" s="19" t="n">
        <f aca="false" t="array" ref="B544:B544">RANK(V544,$V$2:$V$607)</f>
        <v>543</v>
      </c>
      <c r="C544" s="20" t="s">
        <v>488</v>
      </c>
      <c r="D544" s="20" t="s">
        <v>667</v>
      </c>
      <c r="E544" s="20"/>
      <c r="F544" s="19" t="n">
        <v>0</v>
      </c>
      <c r="G544" s="19" t="n">
        <v>0</v>
      </c>
      <c r="H544" s="19" t="n">
        <v>0.167630057803468</v>
      </c>
      <c r="I544" s="19" t="n">
        <v>0.111753371868979</v>
      </c>
      <c r="J544" s="21"/>
      <c r="K544" s="19"/>
      <c r="L544" s="19"/>
      <c r="M544" s="19"/>
      <c r="N544" s="19"/>
      <c r="O544" s="19"/>
      <c r="P544" s="19"/>
      <c r="Q544" s="19"/>
      <c r="R544" s="19"/>
      <c r="S544" s="22"/>
      <c r="T544" s="21" t="n">
        <f aca="false" t="array" ref="T544:T544">SUM(J544:S544)</f>
        <v>0</v>
      </c>
      <c r="U544" s="19" t="n">
        <f aca="false" t="array" ref="U544:U544">IF(S544="",0,S544)+IF((COUNT(J544:R544)&lt;6),SUM(J544:R544),(MAX(J544:R544)+LARGE(J544:R544,2)+LARGE(J544:R544,3)+LARGE(J544:R544,4)+LARGE(J544:R544,5)))</f>
        <v>0</v>
      </c>
      <c r="V544" s="19" t="n">
        <f aca="false">U544+G544+I544</f>
        <v>0.111753371868979</v>
      </c>
      <c r="W544" s="19" t="n">
        <f aca="false" t="array" ref="W544:W544">COUNT(J544:S544)</f>
        <v>0</v>
      </c>
      <c r="X544" s="19"/>
      <c r="Y544" s="19"/>
      <c r="Z544" s="4"/>
      <c r="AA544" s="19"/>
      <c r="AB544" s="19"/>
      <c r="AC544" s="4"/>
      <c r="AD544" s="4"/>
      <c r="AE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</row>
    <row r="545" s="25" customFormat="true" ht="16.5" hidden="false" customHeight="true" outlineLevel="0" collapsed="false">
      <c r="A545" s="19" t="n">
        <v>581</v>
      </c>
      <c r="B545" s="19" t="n">
        <f aca="false" t="array" ref="B545:B545">RANK(V545,$V$2:$V$607)</f>
        <v>544</v>
      </c>
      <c r="C545" s="20" t="s">
        <v>503</v>
      </c>
      <c r="D545" s="20" t="s">
        <v>853</v>
      </c>
      <c r="E545" s="20"/>
      <c r="F545" s="19" t="n">
        <v>0.2</v>
      </c>
      <c r="G545" s="19" t="n">
        <v>0.0666666666666667</v>
      </c>
      <c r="H545" s="19" t="n">
        <v>0</v>
      </c>
      <c r="I545" s="19" t="n">
        <v>0</v>
      </c>
      <c r="J545" s="21"/>
      <c r="K545" s="19"/>
      <c r="L545" s="19"/>
      <c r="M545" s="19"/>
      <c r="N545" s="19"/>
      <c r="O545" s="19"/>
      <c r="P545" s="19"/>
      <c r="Q545" s="19"/>
      <c r="R545" s="19"/>
      <c r="S545" s="22"/>
      <c r="T545" s="21" t="n">
        <f aca="false" t="array" ref="T545:T545">SUM(J545:S545)</f>
        <v>0</v>
      </c>
      <c r="U545" s="19" t="n">
        <f aca="false" t="array" ref="U545:U545">IF(S545="",0,S545)+IF((COUNT(J545:R545)&lt;6),SUM(J545:R545),(MAX(J545:R545)+LARGE(J545:R545,2)+LARGE(J545:R545,3)+LARGE(J545:R545,4)+LARGE(J545:R545,5)))</f>
        <v>0</v>
      </c>
      <c r="V545" s="19" t="n">
        <f aca="false">U545+G545+I545</f>
        <v>0.0666666666666667</v>
      </c>
      <c r="W545" s="19" t="n">
        <f aca="false" t="array" ref="W545:W545">COUNT(J545:S545)</f>
        <v>0</v>
      </c>
      <c r="X545" s="19"/>
      <c r="Y545" s="19"/>
      <c r="Z545" s="4"/>
      <c r="AA545" s="19"/>
      <c r="AB545" s="19"/>
      <c r="AC545" s="4"/>
      <c r="AD545" s="4"/>
      <c r="AE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</row>
    <row r="546" s="25" customFormat="true" ht="16.5" hidden="false" customHeight="true" outlineLevel="0" collapsed="false">
      <c r="A546" s="19" t="n">
        <v>104</v>
      </c>
      <c r="B546" s="19" t="n">
        <f aca="false" t="array" ref="B546:B546">RANK(V546,$V$2:$V$607)</f>
        <v>545</v>
      </c>
      <c r="C546" s="20" t="s">
        <v>854</v>
      </c>
      <c r="D546" s="20" t="s">
        <v>855</v>
      </c>
      <c r="E546" s="20" t="s">
        <v>32</v>
      </c>
      <c r="F546" s="19" t="n">
        <v>0</v>
      </c>
      <c r="G546" s="19" t="n">
        <v>0</v>
      </c>
      <c r="H546" s="19" t="n">
        <v>0</v>
      </c>
      <c r="I546" s="19" t="n">
        <v>0</v>
      </c>
      <c r="J546" s="21"/>
      <c r="K546" s="19"/>
      <c r="L546" s="19"/>
      <c r="M546" s="19"/>
      <c r="N546" s="19"/>
      <c r="O546" s="19"/>
      <c r="P546" s="19"/>
      <c r="Q546" s="19"/>
      <c r="R546" s="19"/>
      <c r="S546" s="22"/>
      <c r="T546" s="21" t="n">
        <f aca="false" t="array" ref="T546:T546">SUM(J546:S546)</f>
        <v>0</v>
      </c>
      <c r="U546" s="19" t="n">
        <f aca="false" t="array" ref="U546:U546">IF(S546="",0,S546)+IF((COUNT(J546:R546)&lt;6),SUM(J546:R546),(MAX(J546:R546)+LARGE(J546:R546,2)+LARGE(J546:R546,3)+LARGE(J546:R546,4)+LARGE(J546:R546,5)))</f>
        <v>0</v>
      </c>
      <c r="V546" s="19" t="n">
        <f aca="false">U546+G546+I546</f>
        <v>0</v>
      </c>
      <c r="W546" s="19" t="n">
        <f aca="false" t="array" ref="W546:W546">COUNT(J546:S546)</f>
        <v>0</v>
      </c>
      <c r="X546" s="19"/>
      <c r="Y546" s="19"/>
      <c r="Z546" s="4"/>
      <c r="AA546" s="19"/>
      <c r="AB546" s="19"/>
      <c r="AC546" s="4"/>
      <c r="AD546" s="4"/>
      <c r="AE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</row>
    <row r="547" s="25" customFormat="true" ht="16.5" hidden="false" customHeight="true" outlineLevel="0" collapsed="false">
      <c r="A547" s="19" t="n">
        <v>163</v>
      </c>
      <c r="B547" s="19" t="n">
        <f aca="false" t="array" ref="B547:B547">RANK(V547,$V$2:$V$607)</f>
        <v>545</v>
      </c>
      <c r="C547" s="20" t="s">
        <v>662</v>
      </c>
      <c r="D547" s="20" t="s">
        <v>856</v>
      </c>
      <c r="E547" s="20" t="s">
        <v>91</v>
      </c>
      <c r="F547" s="19" t="n">
        <v>0</v>
      </c>
      <c r="G547" s="19" t="n">
        <v>0</v>
      </c>
      <c r="H547" s="19" t="n">
        <v>0</v>
      </c>
      <c r="I547" s="19" t="n">
        <v>0</v>
      </c>
      <c r="J547" s="21" t="n">
        <v>0</v>
      </c>
      <c r="K547" s="19"/>
      <c r="L547" s="19"/>
      <c r="M547" s="19"/>
      <c r="N547" s="19"/>
      <c r="O547" s="19"/>
      <c r="P547" s="19"/>
      <c r="Q547" s="19"/>
      <c r="R547" s="19"/>
      <c r="S547" s="22"/>
      <c r="T547" s="21" t="n">
        <f aca="false" t="array" ref="T547:T547">SUM(J547:S547)</f>
        <v>0</v>
      </c>
      <c r="U547" s="19" t="n">
        <f aca="false" t="array" ref="U547:U547">IF(S547="",0,S547)+IF((COUNT(J547:R547)&lt;6),SUM(J547:R547),(MAX(J547:R547)+LARGE(J547:R547,2)+LARGE(J547:R547,3)+LARGE(J547:R547,4)+LARGE(J547:R547,5)))</f>
        <v>0</v>
      </c>
      <c r="V547" s="19" t="n">
        <f aca="false">U547+G547+I547</f>
        <v>0</v>
      </c>
      <c r="W547" s="19" t="n">
        <f aca="false" t="array" ref="W547:W547">COUNT(J547:S547)</f>
        <v>1</v>
      </c>
      <c r="X547" s="19"/>
      <c r="Y547" s="19"/>
      <c r="Z547" s="4"/>
      <c r="AA547" s="19"/>
      <c r="AB547" s="19"/>
      <c r="AC547" s="4"/>
      <c r="AD547" s="4"/>
      <c r="AE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</row>
    <row r="548" s="25" customFormat="true" ht="16.5" hidden="false" customHeight="true" outlineLevel="0" collapsed="false">
      <c r="A548" s="19" t="n">
        <v>256</v>
      </c>
      <c r="B548" s="19" t="n">
        <f aca="false" t="array" ref="B548:B548">RANK(V548,$V$2:$V$607)</f>
        <v>545</v>
      </c>
      <c r="C548" s="20" t="s">
        <v>857</v>
      </c>
      <c r="D548" s="20" t="s">
        <v>858</v>
      </c>
      <c r="E548" s="20" t="s">
        <v>46</v>
      </c>
      <c r="F548" s="19" t="n">
        <v>0</v>
      </c>
      <c r="G548" s="19" t="n">
        <v>0</v>
      </c>
      <c r="H548" s="19" t="n">
        <v>0</v>
      </c>
      <c r="I548" s="19" t="n">
        <v>0</v>
      </c>
      <c r="J548" s="21" t="n">
        <v>0</v>
      </c>
      <c r="K548" s="19"/>
      <c r="L548" s="19"/>
      <c r="M548" s="19"/>
      <c r="N548" s="19"/>
      <c r="O548" s="19"/>
      <c r="P548" s="19"/>
      <c r="Q548" s="19"/>
      <c r="R548" s="19"/>
      <c r="S548" s="22"/>
      <c r="T548" s="21" t="n">
        <f aca="false" t="array" ref="T548:T548">SUM(J548:S548)</f>
        <v>0</v>
      </c>
      <c r="U548" s="19" t="n">
        <f aca="false" t="array" ref="U548:U548">IF(S548="",0,S548)+IF((COUNT(J548:R548)&lt;6),SUM(J548:R548),(MAX(J548:R548)+LARGE(J548:R548,2)+LARGE(J548:R548,3)+LARGE(J548:R548,4)+LARGE(J548:R548,5)))</f>
        <v>0</v>
      </c>
      <c r="V548" s="19" t="n">
        <f aca="false">U548+G548+I548</f>
        <v>0</v>
      </c>
      <c r="W548" s="19" t="n">
        <f aca="false" t="array" ref="W548:W548">COUNT(J548:S548)</f>
        <v>1</v>
      </c>
      <c r="X548" s="19"/>
      <c r="Y548" s="19"/>
      <c r="Z548" s="4"/>
      <c r="AA548" s="19"/>
      <c r="AB548" s="19"/>
      <c r="AC548" s="4"/>
      <c r="AD548" s="4"/>
      <c r="AE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</row>
    <row r="549" s="25" customFormat="true" ht="16.5" hidden="false" customHeight="true" outlineLevel="0" collapsed="false">
      <c r="A549" s="19" t="n">
        <v>300</v>
      </c>
      <c r="B549" s="19" t="n">
        <f aca="false" t="array" ref="B549:B549">RANK(V549,$V$2:$V$607)</f>
        <v>545</v>
      </c>
      <c r="C549" s="20" t="s">
        <v>859</v>
      </c>
      <c r="D549" s="20" t="s">
        <v>860</v>
      </c>
      <c r="E549" s="20"/>
      <c r="F549" s="19" t="n">
        <v>0</v>
      </c>
      <c r="G549" s="19" t="n">
        <v>0</v>
      </c>
      <c r="H549" s="19" t="n">
        <v>0</v>
      </c>
      <c r="I549" s="19" t="n">
        <v>0</v>
      </c>
      <c r="J549" s="21"/>
      <c r="K549" s="19"/>
      <c r="L549" s="19"/>
      <c r="M549" s="19"/>
      <c r="N549" s="19"/>
      <c r="O549" s="19"/>
      <c r="P549" s="19"/>
      <c r="Q549" s="19"/>
      <c r="R549" s="19"/>
      <c r="S549" s="22"/>
      <c r="T549" s="21" t="n">
        <f aca="false" t="array" ref="T549:T549">SUM(J549:S549)</f>
        <v>0</v>
      </c>
      <c r="U549" s="19" t="n">
        <f aca="false" t="array" ref="U549:U549">IF(S549="",0,S549)+IF((COUNT(J549:R549)&lt;6),SUM(J549:R549),(MAX(J549:R549)+LARGE(J549:R549,2)+LARGE(J549:R549,3)+LARGE(J549:R549,4)+LARGE(J549:R549,5)))</f>
        <v>0</v>
      </c>
      <c r="V549" s="19" t="n">
        <f aca="false">U549+G549+I549</f>
        <v>0</v>
      </c>
      <c r="W549" s="19" t="n">
        <f aca="false" t="array" ref="W549:W549">COUNT(J549:S549)</f>
        <v>0</v>
      </c>
      <c r="X549" s="19"/>
      <c r="Y549" s="19"/>
      <c r="Z549" s="4"/>
      <c r="AA549" s="4"/>
      <c r="AB549" s="0"/>
      <c r="AC549" s="4"/>
      <c r="AD549" s="4"/>
      <c r="AE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</row>
    <row r="550" s="25" customFormat="true" ht="16.5" hidden="false" customHeight="true" outlineLevel="0" collapsed="false">
      <c r="A550" s="19" t="n">
        <v>371</v>
      </c>
      <c r="B550" s="19" t="n">
        <f aca="false" t="array" ref="B550:B550">RANK(V550,$V$2:$V$607)</f>
        <v>545</v>
      </c>
      <c r="C550" s="20" t="s">
        <v>861</v>
      </c>
      <c r="D550" s="20" t="s">
        <v>505</v>
      </c>
      <c r="E550" s="20"/>
      <c r="F550" s="19" t="n">
        <v>0</v>
      </c>
      <c r="G550" s="19" t="n">
        <v>0</v>
      </c>
      <c r="H550" s="19" t="n">
        <v>0</v>
      </c>
      <c r="I550" s="19" t="n">
        <v>0</v>
      </c>
      <c r="J550" s="21"/>
      <c r="K550" s="19"/>
      <c r="L550" s="19"/>
      <c r="M550" s="19"/>
      <c r="N550" s="19" t="n">
        <v>0</v>
      </c>
      <c r="O550" s="19"/>
      <c r="P550" s="19"/>
      <c r="Q550" s="19"/>
      <c r="R550" s="19"/>
      <c r="S550" s="22"/>
      <c r="T550" s="21" t="n">
        <f aca="false" t="array" ref="T550:T550">SUM(J550:S550)</f>
        <v>0</v>
      </c>
      <c r="U550" s="19" t="n">
        <f aca="false" t="array" ref="U550:U550">IF(S550="",0,S550)+IF((COUNT(J550:R550)&lt;6),SUM(J550:R550),(MAX(J550:R550)+LARGE(J550:R550,2)+LARGE(J550:R550,3)+LARGE(J550:R550,4)+LARGE(J550:R550,5)))</f>
        <v>0</v>
      </c>
      <c r="V550" s="19" t="n">
        <f aca="false">U550+G550+I550</f>
        <v>0</v>
      </c>
      <c r="W550" s="19" t="n">
        <f aca="false" t="array" ref="W550:W550">COUNT(J550:S550)</f>
        <v>1</v>
      </c>
      <c r="X550" s="19"/>
      <c r="Y550" s="19"/>
      <c r="Z550" s="4"/>
      <c r="AA550" s="19"/>
      <c r="AB550" s="19"/>
      <c r="AC550" s="4"/>
      <c r="AD550" s="4"/>
      <c r="AE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</row>
    <row r="551" s="25" customFormat="true" ht="16.5" hidden="false" customHeight="true" outlineLevel="0" collapsed="false">
      <c r="A551" s="19" t="n">
        <v>413</v>
      </c>
      <c r="B551" s="19" t="n">
        <f aca="false" t="array" ref="B551:B551">RANK(V551,$V$2:$V$607)</f>
        <v>545</v>
      </c>
      <c r="C551" s="20" t="s">
        <v>862</v>
      </c>
      <c r="D551" s="20" t="s">
        <v>863</v>
      </c>
      <c r="E551" s="20"/>
      <c r="F551" s="19" t="n">
        <v>0</v>
      </c>
      <c r="G551" s="19" t="n">
        <v>0</v>
      </c>
      <c r="H551" s="19" t="n">
        <v>0</v>
      </c>
      <c r="I551" s="19" t="n">
        <v>0</v>
      </c>
      <c r="J551" s="21"/>
      <c r="K551" s="19"/>
      <c r="L551" s="19"/>
      <c r="M551" s="19"/>
      <c r="N551" s="19"/>
      <c r="O551" s="19"/>
      <c r="P551" s="19"/>
      <c r="Q551" s="19"/>
      <c r="R551" s="19"/>
      <c r="S551" s="22"/>
      <c r="T551" s="21" t="n">
        <f aca="false" t="array" ref="T551:T551">SUM(J551:S551)</f>
        <v>0</v>
      </c>
      <c r="U551" s="19" t="n">
        <f aca="false" t="array" ref="U551:U551">IF(S551="",0,S551)+IF((COUNT(J551:R551)&lt;6),SUM(J551:R551),(MAX(J551:R551)+LARGE(J551:R551,2)+LARGE(J551:R551,3)+LARGE(J551:R551,4)+LARGE(J551:R551,5)))</f>
        <v>0</v>
      </c>
      <c r="V551" s="19" t="n">
        <f aca="false">U551+G551+I551</f>
        <v>0</v>
      </c>
      <c r="W551" s="19" t="n">
        <f aca="false" t="array" ref="W551:W551">COUNT(J551:S551)</f>
        <v>0</v>
      </c>
      <c r="X551" s="19"/>
      <c r="Y551" s="19"/>
      <c r="Z551" s="4"/>
      <c r="AA551" s="4"/>
      <c r="AB551" s="0"/>
      <c r="AC551" s="4"/>
      <c r="AD551" s="4"/>
      <c r="AE551" s="0"/>
      <c r="AG551" s="27"/>
      <c r="ER551" s="0"/>
      <c r="ES551" s="0"/>
      <c r="ET551" s="0"/>
      <c r="EU551" s="0"/>
      <c r="EV551" s="0"/>
      <c r="EW551" s="0"/>
      <c r="EX551" s="0"/>
      <c r="EY551" s="0"/>
      <c r="EZ551" s="0"/>
      <c r="FA551" s="0"/>
      <c r="FB551" s="0"/>
      <c r="FC551" s="0"/>
      <c r="FD551" s="0"/>
      <c r="FE551" s="0"/>
      <c r="FF551" s="0"/>
      <c r="FG551" s="0"/>
      <c r="FH551" s="0"/>
      <c r="FI551" s="0"/>
      <c r="FJ551" s="0"/>
      <c r="FK551" s="0"/>
      <c r="FL551" s="0"/>
      <c r="FM551" s="0"/>
      <c r="FN551" s="0"/>
      <c r="FO551" s="0"/>
      <c r="FP551" s="0"/>
      <c r="FQ551" s="0"/>
      <c r="FR551" s="0"/>
      <c r="FS551" s="0"/>
      <c r="FT551" s="0"/>
      <c r="FU551" s="0"/>
      <c r="FV551" s="0"/>
      <c r="FW551" s="0"/>
      <c r="FX551" s="0"/>
      <c r="FY551" s="0"/>
      <c r="FZ551" s="0"/>
      <c r="GA551" s="0"/>
      <c r="GB551" s="0"/>
      <c r="GC551" s="0"/>
      <c r="GD551" s="0"/>
      <c r="GE551" s="0"/>
      <c r="GF551" s="0"/>
      <c r="GG551" s="0"/>
      <c r="GH551" s="0"/>
      <c r="GI551" s="0"/>
      <c r="GJ551" s="0"/>
      <c r="GK551" s="0"/>
      <c r="GL551" s="0"/>
      <c r="GM551" s="0"/>
      <c r="GN551" s="0"/>
      <c r="GO551" s="0"/>
      <c r="GP551" s="0"/>
      <c r="GQ551" s="0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</row>
    <row r="552" s="25" customFormat="true" ht="16.5" hidden="false" customHeight="true" outlineLevel="0" collapsed="false">
      <c r="A552" s="19" t="n">
        <v>414</v>
      </c>
      <c r="B552" s="19" t="n">
        <f aca="false" t="array" ref="B552:B552">RANK(V552,$V$2:$V$607)</f>
        <v>545</v>
      </c>
      <c r="C552" s="20" t="s">
        <v>864</v>
      </c>
      <c r="D552" s="20" t="s">
        <v>865</v>
      </c>
      <c r="E552" s="20"/>
      <c r="F552" s="19" t="n">
        <v>0</v>
      </c>
      <c r="G552" s="19" t="n">
        <v>0</v>
      </c>
      <c r="H552" s="19" t="n">
        <v>0</v>
      </c>
      <c r="I552" s="19" t="n">
        <v>0</v>
      </c>
      <c r="J552" s="21"/>
      <c r="K552" s="19"/>
      <c r="L552" s="19"/>
      <c r="M552" s="19"/>
      <c r="N552" s="19"/>
      <c r="O552" s="19"/>
      <c r="P552" s="19"/>
      <c r="Q552" s="19"/>
      <c r="R552" s="19"/>
      <c r="S552" s="22"/>
      <c r="T552" s="21" t="n">
        <f aca="false" t="array" ref="T552:T552">SUM(J552:S552)</f>
        <v>0</v>
      </c>
      <c r="U552" s="19" t="n">
        <f aca="false" t="array" ref="U552:U552">IF(S552="",0,S552)+IF((COUNT(J552:R552)&lt;6),SUM(J552:R552),(MAX(J552:R552)+LARGE(J552:R552,2)+LARGE(J552:R552,3)+LARGE(J552:R552,4)+LARGE(J552:R552,5)))</f>
        <v>0</v>
      </c>
      <c r="V552" s="19" t="n">
        <f aca="false">U552+G552+I552</f>
        <v>0</v>
      </c>
      <c r="W552" s="19" t="n">
        <f aca="false" t="array" ref="W552:W552">COUNT(J552:S552)</f>
        <v>0</v>
      </c>
      <c r="X552" s="19"/>
      <c r="Y552" s="19"/>
      <c r="Z552" s="4"/>
      <c r="AA552" s="4"/>
      <c r="AB552" s="0"/>
      <c r="AC552" s="4"/>
      <c r="AD552" s="4"/>
      <c r="AE552" s="0"/>
      <c r="AG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</row>
    <row r="553" s="25" customFormat="true" ht="16.5" hidden="false" customHeight="true" outlineLevel="0" collapsed="false">
      <c r="A553" s="19" t="n">
        <v>422</v>
      </c>
      <c r="B553" s="19" t="n">
        <f aca="false" t="array" ref="B553:B553">RANK(V553,$V$2:$V$607)</f>
        <v>545</v>
      </c>
      <c r="C553" s="20" t="s">
        <v>866</v>
      </c>
      <c r="D553" s="20" t="s">
        <v>867</v>
      </c>
      <c r="E553" s="20"/>
      <c r="F553" s="19" t="n">
        <v>0</v>
      </c>
      <c r="G553" s="19" t="n">
        <v>0</v>
      </c>
      <c r="H553" s="19" t="n">
        <v>0</v>
      </c>
      <c r="I553" s="19" t="n">
        <v>0</v>
      </c>
      <c r="J553" s="21"/>
      <c r="K553" s="19"/>
      <c r="L553" s="19"/>
      <c r="M553" s="19"/>
      <c r="N553" s="19"/>
      <c r="O553" s="19"/>
      <c r="P553" s="19"/>
      <c r="Q553" s="19"/>
      <c r="R553" s="19"/>
      <c r="S553" s="22"/>
      <c r="T553" s="21" t="n">
        <f aca="false" t="array" ref="T553:T553">SUM(J553:S553)</f>
        <v>0</v>
      </c>
      <c r="U553" s="19" t="n">
        <f aca="false" t="array" ref="U553:U553">IF(S553="",0,S553)+IF((COUNT(J553:R553)&lt;6),SUM(J553:R553),(MAX(J553:R553)+LARGE(J553:R553,2)+LARGE(J553:R553,3)+LARGE(J553:R553,4)+LARGE(J553:R553,5)))</f>
        <v>0</v>
      </c>
      <c r="V553" s="19" t="n">
        <f aca="false">U553+G553+I553</f>
        <v>0</v>
      </c>
      <c r="W553" s="19" t="n">
        <f aca="false" t="array" ref="W553:W553">COUNT(J553:S553)</f>
        <v>0</v>
      </c>
      <c r="X553" s="19"/>
      <c r="Y553" s="19"/>
      <c r="Z553" s="4"/>
      <c r="AA553" s="4"/>
      <c r="AB553" s="0"/>
      <c r="AC553" s="4"/>
      <c r="AD553" s="4"/>
      <c r="AE553" s="0"/>
      <c r="AG553" s="0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</row>
    <row r="554" s="25" customFormat="true" ht="16.5" hidden="false" customHeight="true" outlineLevel="0" collapsed="false">
      <c r="A554" s="19" t="n">
        <v>425</v>
      </c>
      <c r="B554" s="19" t="n">
        <f aca="false" t="array" ref="B554:B554">RANK(V554,$V$2:$V$607)</f>
        <v>545</v>
      </c>
      <c r="C554" s="20" t="s">
        <v>124</v>
      </c>
      <c r="D554" s="20" t="s">
        <v>868</v>
      </c>
      <c r="E554" s="20"/>
      <c r="F554" s="19" t="n">
        <v>0</v>
      </c>
      <c r="G554" s="19" t="n">
        <v>0</v>
      </c>
      <c r="H554" s="19" t="n">
        <v>0</v>
      </c>
      <c r="I554" s="19" t="n">
        <v>0</v>
      </c>
      <c r="J554" s="21"/>
      <c r="K554" s="19"/>
      <c r="L554" s="19"/>
      <c r="M554" s="19"/>
      <c r="N554" s="19"/>
      <c r="O554" s="19"/>
      <c r="P554" s="19"/>
      <c r="Q554" s="19"/>
      <c r="R554" s="19"/>
      <c r="S554" s="22"/>
      <c r="T554" s="21" t="n">
        <f aca="false" t="array" ref="T554:T554">SUM(J554:S554)</f>
        <v>0</v>
      </c>
      <c r="U554" s="19" t="n">
        <f aca="false" t="array" ref="U554:U554">IF(S554="",0,S554)+IF((COUNT(J554:R554)&lt;6),SUM(J554:R554),(MAX(J554:R554)+LARGE(J554:R554,2)+LARGE(J554:R554,3)+LARGE(J554:R554,4)+LARGE(J554:R554,5)))</f>
        <v>0</v>
      </c>
      <c r="V554" s="19" t="n">
        <f aca="false">U554+G554+I554</f>
        <v>0</v>
      </c>
      <c r="W554" s="19" t="n">
        <f aca="false" t="array" ref="W554:W554">COUNT(J554:S554)</f>
        <v>0</v>
      </c>
      <c r="X554" s="19"/>
      <c r="Y554" s="19"/>
      <c r="Z554" s="4"/>
      <c r="AA554" s="4"/>
      <c r="AB554" s="0"/>
      <c r="AC554" s="4"/>
      <c r="AD554" s="4"/>
      <c r="AE554" s="0"/>
      <c r="AG554" s="0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</row>
    <row r="555" s="25" customFormat="true" ht="16.5" hidden="false" customHeight="true" outlineLevel="0" collapsed="false">
      <c r="A555" s="19" t="n">
        <v>436</v>
      </c>
      <c r="B555" s="19" t="n">
        <f aca="false" t="array" ref="B555:B555">RANK(V555,$V$2:$V$607)</f>
        <v>545</v>
      </c>
      <c r="C555" s="20" t="s">
        <v>869</v>
      </c>
      <c r="D555" s="20" t="s">
        <v>208</v>
      </c>
      <c r="E555" s="20"/>
      <c r="F555" s="19" t="n">
        <v>0</v>
      </c>
      <c r="G555" s="19" t="n">
        <v>0</v>
      </c>
      <c r="H555" s="19" t="n">
        <v>0</v>
      </c>
      <c r="I555" s="19" t="n">
        <v>0</v>
      </c>
      <c r="J555" s="21"/>
      <c r="K555" s="19"/>
      <c r="L555" s="19"/>
      <c r="M555" s="19"/>
      <c r="N555" s="19"/>
      <c r="O555" s="19"/>
      <c r="P555" s="19"/>
      <c r="Q555" s="19"/>
      <c r="R555" s="19"/>
      <c r="S555" s="22"/>
      <c r="T555" s="21" t="n">
        <f aca="false" t="array" ref="T555:T555">SUM(J555:S555)</f>
        <v>0</v>
      </c>
      <c r="U555" s="19" t="n">
        <f aca="false" t="array" ref="U555:U555">IF(S555="",0,S555)+IF((COUNT(J555:R555)&lt;6),SUM(J555:R555),(MAX(J555:R555)+LARGE(J555:R555,2)+LARGE(J555:R555,3)+LARGE(J555:R555,4)+LARGE(J555:R555,5)))</f>
        <v>0</v>
      </c>
      <c r="V555" s="19" t="n">
        <f aca="false">U555+G555+I555</f>
        <v>0</v>
      </c>
      <c r="W555" s="19" t="n">
        <f aca="false" t="array" ref="W555:W555">COUNT(J555:S555)</f>
        <v>0</v>
      </c>
      <c r="X555" s="19"/>
      <c r="Y555" s="19"/>
      <c r="Z555" s="4"/>
      <c r="AA555" s="19"/>
      <c r="AB555" s="19"/>
      <c r="AC555" s="4"/>
      <c r="AD555" s="4"/>
      <c r="AE555" s="27"/>
      <c r="AG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</row>
    <row r="556" s="25" customFormat="true" ht="16.5" hidden="false" customHeight="true" outlineLevel="0" collapsed="false">
      <c r="A556" s="19" t="n">
        <v>439</v>
      </c>
      <c r="B556" s="19" t="n">
        <f aca="false" t="array" ref="B556:B556">RANK(V556,$V$2:$V$607)</f>
        <v>545</v>
      </c>
      <c r="C556" s="20" t="s">
        <v>869</v>
      </c>
      <c r="D556" s="20" t="s">
        <v>41</v>
      </c>
      <c r="E556" s="20"/>
      <c r="F556" s="19" t="n">
        <v>0</v>
      </c>
      <c r="G556" s="19" t="n">
        <v>0</v>
      </c>
      <c r="H556" s="19" t="n">
        <v>0</v>
      </c>
      <c r="I556" s="19" t="n">
        <v>0</v>
      </c>
      <c r="J556" s="21"/>
      <c r="K556" s="19"/>
      <c r="L556" s="19"/>
      <c r="M556" s="19"/>
      <c r="N556" s="19"/>
      <c r="O556" s="19"/>
      <c r="P556" s="19"/>
      <c r="Q556" s="19"/>
      <c r="R556" s="19"/>
      <c r="S556" s="22"/>
      <c r="T556" s="21" t="n">
        <f aca="false" t="array" ref="T556:T556">SUM(J556:S556)</f>
        <v>0</v>
      </c>
      <c r="U556" s="19" t="n">
        <f aca="false" t="array" ref="U556:U556">IF(S556="",0,S556)+IF((COUNT(J556:R556)&lt;6),SUM(J556:R556),(MAX(J556:R556)+LARGE(J556:R556,2)+LARGE(J556:R556,3)+LARGE(J556:R556,4)+LARGE(J556:R556,5)))</f>
        <v>0</v>
      </c>
      <c r="V556" s="19" t="n">
        <f aca="false">U556+G556+I556</f>
        <v>0</v>
      </c>
      <c r="W556" s="19" t="n">
        <f aca="false" t="array" ref="W556:W556">COUNT(J556:S556)</f>
        <v>0</v>
      </c>
      <c r="X556" s="19"/>
      <c r="Y556" s="19"/>
      <c r="Z556" s="4"/>
      <c r="AA556" s="19"/>
      <c r="AB556" s="19"/>
      <c r="AC556" s="4"/>
      <c r="AD556" s="4"/>
      <c r="AE556" s="0"/>
      <c r="AG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</row>
    <row r="557" s="25" customFormat="true" ht="16.5" hidden="false" customHeight="true" outlineLevel="0" collapsed="false">
      <c r="A557" s="19" t="n">
        <v>441</v>
      </c>
      <c r="B557" s="19" t="n">
        <f aca="false" t="array" ref="B557:B557">RANK(V557,$V$2:$V$607)</f>
        <v>545</v>
      </c>
      <c r="C557" s="20" t="s">
        <v>870</v>
      </c>
      <c r="D557" s="20" t="s">
        <v>24</v>
      </c>
      <c r="E557" s="20"/>
      <c r="F557" s="19" t="n">
        <v>0</v>
      </c>
      <c r="G557" s="19" t="n">
        <v>0</v>
      </c>
      <c r="H557" s="19" t="n">
        <v>0</v>
      </c>
      <c r="I557" s="19" t="n">
        <v>0</v>
      </c>
      <c r="J557" s="21"/>
      <c r="K557" s="19"/>
      <c r="L557" s="19"/>
      <c r="M557" s="19"/>
      <c r="N557" s="19"/>
      <c r="O557" s="19"/>
      <c r="P557" s="19"/>
      <c r="Q557" s="19"/>
      <c r="R557" s="19"/>
      <c r="S557" s="22"/>
      <c r="T557" s="21" t="n">
        <f aca="false" t="array" ref="T557:T557">SUM(J557:S557)</f>
        <v>0</v>
      </c>
      <c r="U557" s="19" t="n">
        <f aca="false" t="array" ref="U557:U557">IF(S557="",0,S557)+IF((COUNT(J557:R557)&lt;6),SUM(J557:R557),(MAX(J557:R557)+LARGE(J557:R557,2)+LARGE(J557:R557,3)+LARGE(J557:R557,4)+LARGE(J557:R557,5)))</f>
        <v>0</v>
      </c>
      <c r="V557" s="19" t="n">
        <f aca="false">U557+G557+I557</f>
        <v>0</v>
      </c>
      <c r="W557" s="19" t="n">
        <f aca="false" t="array" ref="W557:W557">COUNT(J557:S557)</f>
        <v>0</v>
      </c>
      <c r="X557" s="19"/>
      <c r="Y557" s="19"/>
      <c r="Z557" s="19"/>
      <c r="AA557" s="19"/>
      <c r="AB557" s="0"/>
      <c r="AC557" s="19"/>
      <c r="AD557" s="19"/>
      <c r="AE557" s="0"/>
      <c r="AG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</row>
    <row r="558" s="25" customFormat="true" ht="16.5" hidden="false" customHeight="true" outlineLevel="0" collapsed="false">
      <c r="A558" s="19" t="n">
        <v>449</v>
      </c>
      <c r="B558" s="19" t="n">
        <f aca="false" t="array" ref="B558:B558">RANK(V558,$V$2:$V$607)</f>
        <v>545</v>
      </c>
      <c r="C558" s="20" t="s">
        <v>871</v>
      </c>
      <c r="D558" s="20" t="s">
        <v>41</v>
      </c>
      <c r="E558" s="20"/>
      <c r="F558" s="19" t="n">
        <v>0</v>
      </c>
      <c r="G558" s="19" t="n">
        <v>0</v>
      </c>
      <c r="H558" s="19" t="n">
        <v>0</v>
      </c>
      <c r="I558" s="19" t="n">
        <v>0</v>
      </c>
      <c r="J558" s="21"/>
      <c r="K558" s="19"/>
      <c r="L558" s="19"/>
      <c r="M558" s="19"/>
      <c r="N558" s="19"/>
      <c r="O558" s="19"/>
      <c r="P558" s="19"/>
      <c r="Q558" s="19"/>
      <c r="R558" s="19"/>
      <c r="S558" s="22"/>
      <c r="T558" s="21" t="n">
        <f aca="false" t="array" ref="T558:T558">SUM(J558:S558)</f>
        <v>0</v>
      </c>
      <c r="U558" s="19" t="n">
        <f aca="false" t="array" ref="U558:U558">IF(S558="",0,S558)+IF((COUNT(J558:R558)&lt;6),SUM(J558:R558),(MAX(J558:R558)+LARGE(J558:R558,2)+LARGE(J558:R558,3)+LARGE(J558:R558,4)+LARGE(J558:R558,5)))</f>
        <v>0</v>
      </c>
      <c r="V558" s="19" t="n">
        <f aca="false">U558+G558+I558</f>
        <v>0</v>
      </c>
      <c r="W558" s="19" t="n">
        <f aca="false" t="array" ref="W558:W558">COUNT(J558:S558)</f>
        <v>0</v>
      </c>
      <c r="X558" s="19"/>
      <c r="Y558" s="19"/>
      <c r="Z558" s="19"/>
      <c r="AA558" s="19"/>
      <c r="AB558" s="0"/>
      <c r="AC558" s="19"/>
      <c r="AD558" s="19"/>
      <c r="AE558" s="0"/>
      <c r="AG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</row>
    <row r="559" s="25" customFormat="true" ht="16.5" hidden="false" customHeight="true" outlineLevel="0" collapsed="false">
      <c r="A559" s="19" t="n">
        <v>452</v>
      </c>
      <c r="B559" s="19" t="n">
        <f aca="false" t="array" ref="B559:B559">RANK(V559,$V$2:$V$607)</f>
        <v>545</v>
      </c>
      <c r="C559" s="20" t="s">
        <v>872</v>
      </c>
      <c r="D559" s="20" t="s">
        <v>873</v>
      </c>
      <c r="E559" s="20"/>
      <c r="F559" s="19" t="n">
        <v>0</v>
      </c>
      <c r="G559" s="19" t="n">
        <v>0</v>
      </c>
      <c r="H559" s="19" t="n">
        <v>0</v>
      </c>
      <c r="I559" s="19" t="n">
        <v>0</v>
      </c>
      <c r="J559" s="21"/>
      <c r="K559" s="19"/>
      <c r="L559" s="19"/>
      <c r="M559" s="19"/>
      <c r="N559" s="19"/>
      <c r="O559" s="19"/>
      <c r="P559" s="19"/>
      <c r="Q559" s="19"/>
      <c r="R559" s="19"/>
      <c r="S559" s="22"/>
      <c r="T559" s="21" t="n">
        <f aca="false" t="array" ref="T559:T559">SUM(J559:S559)</f>
        <v>0</v>
      </c>
      <c r="U559" s="19" t="n">
        <f aca="false" t="array" ref="U559:U559">IF(S559="",0,S559)+IF((COUNT(J559:R559)&lt;6),SUM(J559:R559),(MAX(J559:R559)+LARGE(J559:R559,2)+LARGE(J559:R559,3)+LARGE(J559:R559,4)+LARGE(J559:R559,5)))</f>
        <v>0</v>
      </c>
      <c r="V559" s="19" t="n">
        <f aca="false">U559+G559+I559</f>
        <v>0</v>
      </c>
      <c r="W559" s="19" t="n">
        <f aca="false" t="array" ref="W559:W559">COUNT(J559:S559)</f>
        <v>0</v>
      </c>
      <c r="X559" s="19"/>
      <c r="Y559" s="19"/>
      <c r="Z559" s="19"/>
      <c r="AA559" s="19"/>
      <c r="AB559" s="0"/>
      <c r="AC559" s="19"/>
      <c r="AD559" s="19"/>
      <c r="AE559" s="0"/>
      <c r="AG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</row>
    <row r="560" s="25" customFormat="true" ht="16.5" hidden="false" customHeight="true" outlineLevel="0" collapsed="false">
      <c r="A560" s="19" t="n">
        <v>454</v>
      </c>
      <c r="B560" s="19" t="n">
        <f aca="false" t="array" ref="B560:B560">RANK(V560,$V$2:$V$607)</f>
        <v>545</v>
      </c>
      <c r="C560" s="20" t="s">
        <v>874</v>
      </c>
      <c r="D560" s="20" t="s">
        <v>279</v>
      </c>
      <c r="E560" s="20"/>
      <c r="F560" s="19" t="n">
        <v>0</v>
      </c>
      <c r="G560" s="19" t="n">
        <v>0</v>
      </c>
      <c r="H560" s="19" t="n">
        <v>0</v>
      </c>
      <c r="I560" s="19" t="n">
        <v>0</v>
      </c>
      <c r="J560" s="21"/>
      <c r="K560" s="19"/>
      <c r="L560" s="19"/>
      <c r="M560" s="19"/>
      <c r="N560" s="19"/>
      <c r="O560" s="19"/>
      <c r="P560" s="19"/>
      <c r="Q560" s="19"/>
      <c r="R560" s="19"/>
      <c r="S560" s="22"/>
      <c r="T560" s="21" t="n">
        <f aca="false" t="array" ref="T560:T560">SUM(J560:S560)</f>
        <v>0</v>
      </c>
      <c r="U560" s="19" t="n">
        <f aca="false" t="array" ref="U560:U560">IF(S560="",0,S560)+IF((COUNT(J560:R560)&lt;6),SUM(J560:R560),(MAX(J560:R560)+LARGE(J560:R560,2)+LARGE(J560:R560,3)+LARGE(J560:R560,4)+LARGE(J560:R560,5)))</f>
        <v>0</v>
      </c>
      <c r="V560" s="19" t="n">
        <f aca="false">U560+G560+I560</f>
        <v>0</v>
      </c>
      <c r="W560" s="19" t="n">
        <f aca="false" t="array" ref="W560:W560">COUNT(J560:S560)</f>
        <v>0</v>
      </c>
      <c r="X560" s="19"/>
      <c r="Y560" s="19"/>
      <c r="Z560" s="19"/>
      <c r="AA560" s="19"/>
      <c r="AB560" s="0"/>
      <c r="AC560" s="19"/>
      <c r="AD560" s="19"/>
      <c r="AE560" s="32"/>
      <c r="AF560" s="32"/>
      <c r="AG560" s="24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</row>
    <row r="561" s="25" customFormat="true" ht="16.5" hidden="false" customHeight="true" outlineLevel="0" collapsed="false">
      <c r="A561" s="19" t="n">
        <v>461</v>
      </c>
      <c r="B561" s="19" t="n">
        <f aca="false" t="array" ref="B561:B561">RANK(V561,$V$2:$V$607)</f>
        <v>545</v>
      </c>
      <c r="C561" s="20" t="s">
        <v>875</v>
      </c>
      <c r="D561" s="20" t="s">
        <v>876</v>
      </c>
      <c r="E561" s="20"/>
      <c r="F561" s="19" t="n">
        <v>0</v>
      </c>
      <c r="G561" s="19" t="n">
        <v>0</v>
      </c>
      <c r="H561" s="19" t="n">
        <v>0</v>
      </c>
      <c r="I561" s="19" t="n">
        <v>0</v>
      </c>
      <c r="J561" s="21"/>
      <c r="K561" s="19"/>
      <c r="L561" s="19"/>
      <c r="M561" s="19"/>
      <c r="N561" s="19"/>
      <c r="O561" s="19"/>
      <c r="P561" s="19"/>
      <c r="Q561" s="19"/>
      <c r="R561" s="19"/>
      <c r="S561" s="22"/>
      <c r="T561" s="21" t="n">
        <f aca="false" t="array" ref="T561:T561">SUM(J561:S561)</f>
        <v>0</v>
      </c>
      <c r="U561" s="19" t="n">
        <f aca="false" t="array" ref="U561:U561">IF(S561="",0,S561)+IF((COUNT(J561:R561)&lt;6),SUM(J561:R561),(MAX(J561:R561)+LARGE(J561:R561,2)+LARGE(J561:R561,3)+LARGE(J561:R561,4)+LARGE(J561:R561,5)))</f>
        <v>0</v>
      </c>
      <c r="V561" s="19" t="n">
        <f aca="false">U561+G561+I561</f>
        <v>0</v>
      </c>
      <c r="W561" s="19" t="n">
        <f aca="false" t="array" ref="W561:W561">COUNT(J561:S561)</f>
        <v>0</v>
      </c>
      <c r="X561" s="19"/>
      <c r="Y561" s="19"/>
      <c r="Z561" s="4"/>
      <c r="AA561" s="19"/>
      <c r="AB561" s="19"/>
      <c r="AC561" s="4"/>
      <c r="AD561" s="4"/>
      <c r="AE561" s="0"/>
      <c r="AF561" s="0"/>
      <c r="AG561" s="0"/>
      <c r="ER561" s="0"/>
      <c r="ES561" s="0"/>
      <c r="ET561" s="0"/>
      <c r="EU561" s="0"/>
      <c r="EV561" s="0"/>
      <c r="EW561" s="0"/>
      <c r="EX561" s="0"/>
      <c r="EY561" s="0"/>
      <c r="EZ561" s="0"/>
      <c r="FA561" s="0"/>
      <c r="FB561" s="0"/>
      <c r="FC561" s="0"/>
      <c r="FD561" s="0"/>
      <c r="FE561" s="0"/>
      <c r="FF561" s="0"/>
      <c r="FG561" s="0"/>
      <c r="FH561" s="0"/>
      <c r="FI561" s="0"/>
      <c r="FJ561" s="0"/>
      <c r="FK561" s="0"/>
      <c r="FL561" s="0"/>
      <c r="FM561" s="0"/>
      <c r="FN561" s="0"/>
      <c r="FO561" s="0"/>
      <c r="FP561" s="0"/>
      <c r="FQ561" s="0"/>
      <c r="FR561" s="0"/>
      <c r="FS561" s="0"/>
      <c r="FT561" s="0"/>
      <c r="FU561" s="0"/>
      <c r="FV561" s="0"/>
      <c r="FW561" s="0"/>
      <c r="FX561" s="0"/>
      <c r="FY561" s="0"/>
      <c r="FZ561" s="0"/>
      <c r="GA561" s="0"/>
      <c r="GB561" s="0"/>
      <c r="GC561" s="0"/>
      <c r="GD561" s="0"/>
      <c r="GE561" s="0"/>
      <c r="GF561" s="0"/>
      <c r="GG561" s="0"/>
      <c r="GH561" s="0"/>
      <c r="GI561" s="0"/>
      <c r="GJ561" s="0"/>
      <c r="GK561" s="0"/>
      <c r="GL561" s="0"/>
      <c r="GM561" s="0"/>
      <c r="GN561" s="0"/>
      <c r="GO561" s="0"/>
      <c r="GP561" s="0"/>
      <c r="GQ561" s="0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</row>
    <row r="562" s="25" customFormat="true" ht="16.5" hidden="false" customHeight="true" outlineLevel="0" collapsed="false">
      <c r="A562" s="19" t="n">
        <v>463</v>
      </c>
      <c r="B562" s="19" t="n">
        <f aca="false" t="array" ref="B562:B562">RANK(V562,$V$2:$V$607)</f>
        <v>545</v>
      </c>
      <c r="C562" s="20" t="s">
        <v>877</v>
      </c>
      <c r="D562" s="20" t="s">
        <v>878</v>
      </c>
      <c r="E562" s="20"/>
      <c r="F562" s="19" t="n">
        <v>0</v>
      </c>
      <c r="G562" s="19" t="n">
        <v>0</v>
      </c>
      <c r="H562" s="19" t="n">
        <v>0</v>
      </c>
      <c r="I562" s="19" t="n">
        <v>0</v>
      </c>
      <c r="J562" s="21"/>
      <c r="K562" s="19"/>
      <c r="L562" s="19"/>
      <c r="M562" s="19"/>
      <c r="N562" s="19"/>
      <c r="O562" s="19"/>
      <c r="P562" s="19"/>
      <c r="Q562" s="19"/>
      <c r="R562" s="19"/>
      <c r="S562" s="22"/>
      <c r="T562" s="21" t="n">
        <f aca="false" t="array" ref="T562:T562">SUM(J562:S562)</f>
        <v>0</v>
      </c>
      <c r="U562" s="19" t="n">
        <f aca="false" t="array" ref="U562:U562">IF(S562="",0,S562)+IF((COUNT(J562:R562)&lt;6),SUM(J562:R562),(MAX(J562:R562)+LARGE(J562:R562,2)+LARGE(J562:R562,3)+LARGE(J562:R562,4)+LARGE(J562:R562,5)))</f>
        <v>0</v>
      </c>
      <c r="V562" s="19" t="n">
        <f aca="false">U562+G562+I562</f>
        <v>0</v>
      </c>
      <c r="W562" s="19" t="n">
        <f aca="false" t="array" ref="W562:W562">COUNT(J562:S562)</f>
        <v>0</v>
      </c>
      <c r="X562" s="19"/>
      <c r="Y562" s="19"/>
      <c r="Z562" s="19"/>
      <c r="AA562" s="19"/>
      <c r="AB562" s="0"/>
      <c r="AC562" s="19"/>
      <c r="AD562" s="19"/>
      <c r="AE562" s="0"/>
      <c r="AF562" s="0"/>
      <c r="AG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</row>
    <row r="563" customFormat="false" ht="16.5" hidden="false" customHeight="true" outlineLevel="0" collapsed="false">
      <c r="A563" s="19" t="n">
        <v>467</v>
      </c>
      <c r="B563" s="19" t="n">
        <f aca="false" t="array" ref="B563:B563">RANK(V563,$V$2:$V$607)</f>
        <v>545</v>
      </c>
      <c r="C563" s="20" t="s">
        <v>879</v>
      </c>
      <c r="D563" s="20" t="s">
        <v>236</v>
      </c>
      <c r="E563" s="20"/>
      <c r="F563" s="19" t="n">
        <v>0</v>
      </c>
      <c r="G563" s="19" t="n">
        <v>0</v>
      </c>
      <c r="H563" s="19" t="n">
        <v>0</v>
      </c>
      <c r="I563" s="19" t="n">
        <v>0</v>
      </c>
      <c r="J563" s="21"/>
      <c r="K563" s="19"/>
      <c r="L563" s="19"/>
      <c r="M563" s="19"/>
      <c r="N563" s="19"/>
      <c r="O563" s="19"/>
      <c r="P563" s="19"/>
      <c r="Q563" s="19"/>
      <c r="R563" s="19"/>
      <c r="S563" s="22"/>
      <c r="T563" s="21" t="n">
        <f aca="false" t="array" ref="T563:T563">SUM(J563:S563)</f>
        <v>0</v>
      </c>
      <c r="U563" s="19" t="n">
        <f aca="false" t="array" ref="U563:U563">IF(S563="",0,S563)+IF((COUNT(J563:R563)&lt;6),SUM(J563:R563),(MAX(J563:R563)+LARGE(J563:R563,2)+LARGE(J563:R563,3)+LARGE(J563:R563,4)+LARGE(J563:R563,5)))</f>
        <v>0</v>
      </c>
      <c r="V563" s="19" t="n">
        <f aca="false">U563+G563+I563</f>
        <v>0</v>
      </c>
      <c r="W563" s="19" t="n">
        <f aca="false" t="array" ref="W563:W563">COUNT(J563:S563)</f>
        <v>0</v>
      </c>
      <c r="X563" s="19"/>
      <c r="Y563" s="19"/>
      <c r="Z563" s="4"/>
      <c r="AA563" s="19"/>
      <c r="AB563" s="19"/>
      <c r="AC563" s="4"/>
      <c r="AD563" s="4"/>
      <c r="AE563" s="0"/>
      <c r="AF563" s="0"/>
      <c r="AG563" s="0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  <c r="IE563" s="26"/>
      <c r="IF563" s="26"/>
      <c r="IG563" s="26"/>
      <c r="IH563" s="26"/>
      <c r="II563" s="26"/>
      <c r="IJ563" s="26"/>
      <c r="IK563" s="26"/>
      <c r="IL563" s="26"/>
      <c r="IM563" s="26"/>
      <c r="IN563" s="26"/>
      <c r="IO563" s="26"/>
      <c r="IP563" s="26"/>
      <c r="IQ563" s="26"/>
      <c r="IR563" s="26"/>
      <c r="IS563" s="26"/>
      <c r="IT563" s="26"/>
      <c r="IU563" s="26"/>
      <c r="IV563" s="26"/>
      <c r="IW563" s="0"/>
      <c r="IX563" s="0"/>
      <c r="IY563" s="0"/>
      <c r="IZ563" s="0"/>
      <c r="JA563" s="0"/>
      <c r="JB563" s="0"/>
      <c r="JC563" s="0"/>
      <c r="JD563" s="0"/>
      <c r="JE563" s="0"/>
      <c r="JF563" s="0"/>
      <c r="JG563" s="0"/>
      <c r="JH563" s="0"/>
      <c r="JI563" s="0"/>
      <c r="JJ563" s="0"/>
      <c r="JK563" s="0"/>
      <c r="JL563" s="0"/>
      <c r="JM563" s="0"/>
      <c r="JN563" s="0"/>
      <c r="JO563" s="0"/>
      <c r="JP563" s="0"/>
      <c r="JQ563" s="0"/>
      <c r="JR563" s="0"/>
      <c r="JS563" s="0"/>
      <c r="JT563" s="0"/>
      <c r="JU563" s="0"/>
      <c r="JV563" s="0"/>
      <c r="JW563" s="0"/>
      <c r="JX563" s="0"/>
      <c r="JY563" s="0"/>
      <c r="JZ563" s="0"/>
      <c r="KA563" s="0"/>
      <c r="KB563" s="0"/>
      <c r="KC563" s="0"/>
      <c r="KD563" s="0"/>
      <c r="KE563" s="0"/>
      <c r="KF563" s="0"/>
      <c r="KG563" s="0"/>
      <c r="KH563" s="0"/>
      <c r="KI563" s="0"/>
      <c r="KJ563" s="0"/>
      <c r="KK563" s="0"/>
      <c r="KL563" s="0"/>
      <c r="KM563" s="0"/>
      <c r="KN563" s="0"/>
      <c r="KO563" s="0"/>
      <c r="KP563" s="0"/>
      <c r="KQ563" s="0"/>
      <c r="KR563" s="0"/>
      <c r="KS563" s="0"/>
      <c r="KT563" s="0"/>
      <c r="KU563" s="0"/>
      <c r="KV563" s="0"/>
      <c r="KW563" s="0"/>
      <c r="KX563" s="0"/>
      <c r="KY563" s="0"/>
      <c r="KZ563" s="0"/>
      <c r="LA563" s="0"/>
      <c r="LB563" s="0"/>
      <c r="LC563" s="0"/>
      <c r="LD563" s="0"/>
      <c r="LE563" s="0"/>
      <c r="LF563" s="0"/>
      <c r="LG563" s="0"/>
      <c r="LH563" s="0"/>
      <c r="LI563" s="0"/>
      <c r="LJ563" s="0"/>
      <c r="LK563" s="0"/>
      <c r="LL563" s="0"/>
      <c r="LM563" s="0"/>
      <c r="LN563" s="0"/>
      <c r="LO563" s="0"/>
      <c r="LP563" s="0"/>
      <c r="LQ563" s="0"/>
      <c r="LR563" s="0"/>
      <c r="LS563" s="0"/>
      <c r="LT563" s="0"/>
      <c r="LU563" s="0"/>
      <c r="LV563" s="0"/>
      <c r="LW563" s="0"/>
      <c r="LX563" s="0"/>
      <c r="LY563" s="0"/>
      <c r="LZ563" s="0"/>
      <c r="MA563" s="0"/>
      <c r="MB563" s="0"/>
      <c r="MC563" s="0"/>
      <c r="MD563" s="0"/>
      <c r="ME563" s="0"/>
      <c r="MF563" s="0"/>
      <c r="MG563" s="0"/>
      <c r="MH563" s="0"/>
      <c r="MI563" s="0"/>
      <c r="MJ563" s="0"/>
      <c r="MK563" s="0"/>
      <c r="ML563" s="0"/>
      <c r="MM563" s="0"/>
      <c r="MN563" s="0"/>
      <c r="MO563" s="0"/>
      <c r="MP563" s="0"/>
      <c r="MQ563" s="0"/>
      <c r="MR563" s="0"/>
      <c r="MS563" s="0"/>
      <c r="MT563" s="0"/>
      <c r="MU563" s="0"/>
      <c r="MV563" s="0"/>
      <c r="MW563" s="0"/>
      <c r="MX563" s="0"/>
      <c r="MY563" s="0"/>
      <c r="MZ563" s="0"/>
      <c r="NA563" s="0"/>
      <c r="NB563" s="0"/>
      <c r="NC563" s="0"/>
      <c r="ND563" s="0"/>
      <c r="NE563" s="0"/>
      <c r="NF563" s="0"/>
      <c r="NG563" s="0"/>
      <c r="NH563" s="0"/>
      <c r="NI563" s="0"/>
      <c r="NJ563" s="0"/>
      <c r="NK563" s="0"/>
      <c r="NL563" s="0"/>
      <c r="NM563" s="0"/>
      <c r="NN563" s="0"/>
      <c r="NO563" s="0"/>
      <c r="NP563" s="0"/>
      <c r="NQ563" s="0"/>
      <c r="NR563" s="0"/>
      <c r="NS563" s="0"/>
      <c r="NT563" s="0"/>
      <c r="NU563" s="0"/>
      <c r="NV563" s="0"/>
      <c r="NW563" s="0"/>
      <c r="NX563" s="0"/>
      <c r="NY563" s="0"/>
      <c r="NZ563" s="0"/>
      <c r="OA563" s="0"/>
      <c r="OB563" s="0"/>
      <c r="OC563" s="0"/>
      <c r="OD563" s="0"/>
      <c r="OE563" s="0"/>
      <c r="OF563" s="0"/>
      <c r="OG563" s="0"/>
      <c r="OH563" s="0"/>
      <c r="OI563" s="0"/>
      <c r="OJ563" s="0"/>
      <c r="OK563" s="0"/>
      <c r="OL563" s="0"/>
      <c r="OM563" s="0"/>
      <c r="ON563" s="0"/>
      <c r="OO563" s="0"/>
      <c r="OP563" s="0"/>
      <c r="OQ563" s="0"/>
      <c r="OR563" s="0"/>
      <c r="OS563" s="0"/>
      <c r="OT563" s="0"/>
      <c r="OU563" s="0"/>
      <c r="OV563" s="0"/>
      <c r="OW563" s="0"/>
      <c r="OX563" s="0"/>
      <c r="OY563" s="0"/>
      <c r="OZ563" s="0"/>
      <c r="PA563" s="0"/>
      <c r="PB563" s="0"/>
      <c r="PC563" s="0"/>
      <c r="PD563" s="0"/>
      <c r="PE563" s="0"/>
      <c r="PF563" s="0"/>
      <c r="PG563" s="0"/>
      <c r="PH563" s="0"/>
      <c r="PI563" s="0"/>
      <c r="PJ563" s="0"/>
      <c r="PK563" s="0"/>
      <c r="PL563" s="0"/>
      <c r="PM563" s="0"/>
      <c r="PN563" s="0"/>
      <c r="PO563" s="0"/>
      <c r="PP563" s="0"/>
      <c r="PQ563" s="0"/>
      <c r="PR563" s="0"/>
      <c r="PS563" s="0"/>
      <c r="PT563" s="0"/>
      <c r="PU563" s="0"/>
      <c r="PV563" s="0"/>
      <c r="PW563" s="0"/>
      <c r="PX563" s="0"/>
      <c r="PY563" s="0"/>
      <c r="PZ563" s="0"/>
      <c r="QA563" s="0"/>
      <c r="QB563" s="0"/>
      <c r="QC563" s="0"/>
      <c r="QD563" s="0"/>
      <c r="QE563" s="0"/>
      <c r="QF563" s="0"/>
      <c r="QG563" s="0"/>
      <c r="QH563" s="0"/>
      <c r="QI563" s="0"/>
      <c r="QJ563" s="0"/>
      <c r="QK563" s="0"/>
      <c r="QL563" s="0"/>
      <c r="QM563" s="0"/>
      <c r="QN563" s="0"/>
      <c r="QO563" s="0"/>
      <c r="QP563" s="0"/>
      <c r="QQ563" s="0"/>
      <c r="QR563" s="0"/>
      <c r="QS563" s="0"/>
      <c r="QT563" s="0"/>
      <c r="QU563" s="0"/>
      <c r="QV563" s="0"/>
      <c r="QW563" s="0"/>
      <c r="QX563" s="0"/>
      <c r="QY563" s="0"/>
      <c r="QZ563" s="0"/>
      <c r="RA563" s="0"/>
      <c r="RB563" s="0"/>
      <c r="RC563" s="0"/>
      <c r="RD563" s="0"/>
      <c r="RE563" s="0"/>
      <c r="RF563" s="0"/>
      <c r="RG563" s="0"/>
      <c r="RH563" s="0"/>
      <c r="RI563" s="0"/>
      <c r="RJ563" s="0"/>
      <c r="RK563" s="0"/>
      <c r="RL563" s="0"/>
      <c r="RM563" s="0"/>
      <c r="RN563" s="0"/>
      <c r="RO563" s="0"/>
      <c r="RP563" s="0"/>
      <c r="RQ563" s="0"/>
      <c r="RR563" s="0"/>
      <c r="RS563" s="0"/>
      <c r="RT563" s="0"/>
      <c r="RU563" s="0"/>
      <c r="RV563" s="0"/>
      <c r="RW563" s="0"/>
      <c r="RX563" s="0"/>
      <c r="RY563" s="0"/>
      <c r="RZ563" s="0"/>
      <c r="SA563" s="0"/>
      <c r="SB563" s="0"/>
      <c r="SC563" s="0"/>
      <c r="SD563" s="0"/>
      <c r="SE563" s="0"/>
      <c r="SF563" s="0"/>
      <c r="SG563" s="0"/>
      <c r="SH563" s="0"/>
      <c r="SI563" s="0"/>
      <c r="SJ563" s="0"/>
      <c r="SK563" s="0"/>
      <c r="SL563" s="0"/>
      <c r="SM563" s="0"/>
      <c r="SN563" s="0"/>
      <c r="SO563" s="0"/>
      <c r="SP563" s="0"/>
      <c r="SQ563" s="0"/>
      <c r="SR563" s="0"/>
      <c r="SS563" s="0"/>
      <c r="ST563" s="0"/>
      <c r="SU563" s="0"/>
      <c r="SV563" s="0"/>
      <c r="SW563" s="0"/>
      <c r="SX563" s="0"/>
      <c r="SY563" s="0"/>
      <c r="SZ563" s="0"/>
      <c r="TA563" s="0"/>
      <c r="TB563" s="0"/>
      <c r="TC563" s="0"/>
      <c r="TD563" s="0"/>
      <c r="TE563" s="0"/>
      <c r="TF563" s="0"/>
      <c r="TG563" s="0"/>
      <c r="TH563" s="0"/>
      <c r="TI563" s="0"/>
      <c r="TJ563" s="0"/>
      <c r="TK563" s="0"/>
      <c r="TL563" s="0"/>
      <c r="TM563" s="0"/>
      <c r="TN563" s="0"/>
      <c r="TO563" s="0"/>
      <c r="TP563" s="0"/>
      <c r="TQ563" s="0"/>
      <c r="TR563" s="0"/>
      <c r="TS563" s="0"/>
      <c r="TT563" s="0"/>
      <c r="TU563" s="0"/>
      <c r="TV563" s="0"/>
      <c r="TW563" s="0"/>
      <c r="TX563" s="0"/>
      <c r="TY563" s="0"/>
      <c r="TZ563" s="0"/>
      <c r="UA563" s="0"/>
      <c r="UB563" s="0"/>
      <c r="UC563" s="0"/>
      <c r="UD563" s="0"/>
      <c r="UE563" s="0"/>
      <c r="UF563" s="0"/>
      <c r="UG563" s="0"/>
      <c r="UH563" s="0"/>
      <c r="UI563" s="0"/>
      <c r="UJ563" s="0"/>
      <c r="UK563" s="0"/>
      <c r="UL563" s="0"/>
      <c r="UM563" s="0"/>
      <c r="UN563" s="0"/>
      <c r="UO563" s="0"/>
      <c r="UP563" s="0"/>
      <c r="UQ563" s="0"/>
      <c r="UR563" s="0"/>
      <c r="US563" s="0"/>
      <c r="UT563" s="0"/>
      <c r="UU563" s="0"/>
      <c r="UV563" s="0"/>
      <c r="UW563" s="0"/>
      <c r="UX563" s="0"/>
      <c r="UY563" s="0"/>
      <c r="UZ563" s="0"/>
      <c r="VA563" s="0"/>
      <c r="VB563" s="0"/>
      <c r="VC563" s="0"/>
      <c r="VD563" s="0"/>
      <c r="VE563" s="0"/>
      <c r="VF563" s="0"/>
      <c r="VG563" s="0"/>
      <c r="VH563" s="0"/>
      <c r="VI563" s="0"/>
      <c r="VJ563" s="0"/>
      <c r="VK563" s="0"/>
      <c r="VL563" s="0"/>
      <c r="VM563" s="0"/>
      <c r="VN563" s="0"/>
      <c r="VO563" s="0"/>
      <c r="VP563" s="0"/>
      <c r="VQ563" s="0"/>
      <c r="VR563" s="0"/>
      <c r="VS563" s="0"/>
      <c r="VT563" s="0"/>
      <c r="VU563" s="0"/>
      <c r="VV563" s="0"/>
      <c r="VW563" s="0"/>
      <c r="VX563" s="0"/>
      <c r="VY563" s="0"/>
      <c r="VZ563" s="0"/>
      <c r="WA563" s="0"/>
      <c r="WB563" s="0"/>
      <c r="WC563" s="0"/>
      <c r="WD563" s="0"/>
      <c r="WE563" s="0"/>
      <c r="WF563" s="0"/>
      <c r="WG563" s="0"/>
      <c r="WH563" s="0"/>
      <c r="WI563" s="0"/>
      <c r="WJ563" s="0"/>
      <c r="WK563" s="0"/>
      <c r="WL563" s="0"/>
      <c r="WM563" s="0"/>
      <c r="WN563" s="0"/>
      <c r="WO563" s="0"/>
      <c r="WP563" s="0"/>
      <c r="WQ563" s="0"/>
      <c r="WR563" s="0"/>
      <c r="WS563" s="0"/>
      <c r="WT563" s="0"/>
      <c r="WU563" s="0"/>
      <c r="WV563" s="0"/>
      <c r="WW563" s="0"/>
      <c r="WX563" s="0"/>
      <c r="WY563" s="0"/>
      <c r="WZ563" s="0"/>
      <c r="XA563" s="0"/>
      <c r="XB563" s="0"/>
      <c r="XC563" s="0"/>
      <c r="XD563" s="0"/>
      <c r="XE563" s="0"/>
      <c r="XF563" s="0"/>
      <c r="XG563" s="0"/>
      <c r="XH563" s="0"/>
      <c r="XI563" s="0"/>
      <c r="XJ563" s="0"/>
      <c r="XK563" s="0"/>
      <c r="XL563" s="0"/>
      <c r="XM563" s="0"/>
      <c r="XN563" s="0"/>
      <c r="XO563" s="0"/>
      <c r="XP563" s="0"/>
      <c r="XQ563" s="0"/>
      <c r="XR563" s="0"/>
      <c r="XS563" s="0"/>
      <c r="XT563" s="0"/>
      <c r="XU563" s="0"/>
      <c r="XV563" s="0"/>
      <c r="XW563" s="0"/>
      <c r="XX563" s="0"/>
      <c r="XY563" s="0"/>
      <c r="XZ563" s="0"/>
      <c r="YA563" s="0"/>
      <c r="YB563" s="0"/>
      <c r="YC563" s="0"/>
      <c r="YD563" s="0"/>
      <c r="YE563" s="0"/>
      <c r="YF563" s="0"/>
      <c r="YG563" s="0"/>
      <c r="YH563" s="0"/>
      <c r="YI563" s="0"/>
      <c r="YJ563" s="0"/>
      <c r="YK563" s="0"/>
      <c r="YL563" s="0"/>
      <c r="YM563" s="0"/>
      <c r="YN563" s="0"/>
      <c r="YO563" s="0"/>
      <c r="YP563" s="0"/>
      <c r="YQ563" s="0"/>
      <c r="YR563" s="0"/>
      <c r="YS563" s="0"/>
      <c r="YT563" s="0"/>
      <c r="YU563" s="0"/>
      <c r="YV563" s="0"/>
      <c r="YW563" s="0"/>
      <c r="YX563" s="0"/>
      <c r="YY563" s="0"/>
      <c r="YZ563" s="0"/>
      <c r="ZA563" s="0"/>
      <c r="ZB563" s="0"/>
      <c r="ZC563" s="0"/>
      <c r="ZD563" s="0"/>
      <c r="ZE563" s="0"/>
      <c r="ZF563" s="0"/>
      <c r="ZG563" s="0"/>
      <c r="ZH563" s="0"/>
      <c r="ZI563" s="0"/>
      <c r="ZJ563" s="0"/>
      <c r="ZK563" s="0"/>
      <c r="ZL563" s="0"/>
      <c r="ZM563" s="0"/>
      <c r="ZN563" s="0"/>
      <c r="ZO563" s="0"/>
      <c r="ZP563" s="0"/>
      <c r="ZQ563" s="0"/>
      <c r="ZR563" s="0"/>
      <c r="ZS563" s="0"/>
      <c r="ZT563" s="0"/>
      <c r="ZU563" s="0"/>
      <c r="ZV563" s="0"/>
      <c r="ZW563" s="0"/>
      <c r="ZX563" s="0"/>
      <c r="ZY563" s="0"/>
      <c r="ZZ563" s="0"/>
      <c r="AAA563" s="0"/>
      <c r="AAB563" s="0"/>
      <c r="AAC563" s="0"/>
      <c r="AAD563" s="0"/>
      <c r="AAE563" s="0"/>
      <c r="AAF563" s="0"/>
      <c r="AAG563" s="0"/>
      <c r="AAH563" s="0"/>
      <c r="AAI563" s="0"/>
      <c r="AAJ563" s="0"/>
      <c r="AAK563" s="0"/>
      <c r="AAL563" s="0"/>
      <c r="AAM563" s="0"/>
      <c r="AAN563" s="0"/>
      <c r="AAO563" s="0"/>
      <c r="AAP563" s="0"/>
      <c r="AAQ563" s="0"/>
      <c r="AAR563" s="0"/>
      <c r="AAS563" s="0"/>
      <c r="AAT563" s="0"/>
      <c r="AAU563" s="0"/>
      <c r="AAV563" s="0"/>
      <c r="AAW563" s="0"/>
      <c r="AAX563" s="0"/>
      <c r="AAY563" s="0"/>
      <c r="AAZ563" s="0"/>
      <c r="ABA563" s="0"/>
      <c r="ABB563" s="0"/>
      <c r="ABC563" s="0"/>
      <c r="ABD563" s="0"/>
      <c r="ABE563" s="0"/>
      <c r="ABF563" s="0"/>
      <c r="ABG563" s="0"/>
      <c r="ABH563" s="0"/>
      <c r="ABI563" s="0"/>
      <c r="ABJ563" s="0"/>
      <c r="ABK563" s="0"/>
      <c r="ABL563" s="0"/>
      <c r="ABM563" s="0"/>
      <c r="ABN563" s="0"/>
      <c r="ABO563" s="0"/>
      <c r="ABP563" s="0"/>
      <c r="ABQ563" s="0"/>
      <c r="ABR563" s="0"/>
      <c r="ABS563" s="0"/>
      <c r="ABT563" s="0"/>
      <c r="ABU563" s="0"/>
      <c r="ABV563" s="0"/>
      <c r="ABW563" s="0"/>
      <c r="ABX563" s="0"/>
      <c r="ABY563" s="0"/>
      <c r="ABZ563" s="0"/>
      <c r="ACA563" s="0"/>
      <c r="ACB563" s="0"/>
      <c r="ACC563" s="0"/>
      <c r="ACD563" s="0"/>
      <c r="ACE563" s="0"/>
      <c r="ACF563" s="0"/>
      <c r="ACG563" s="0"/>
      <c r="ACH563" s="0"/>
      <c r="ACI563" s="0"/>
      <c r="ACJ563" s="0"/>
      <c r="ACK563" s="0"/>
      <c r="ACL563" s="0"/>
      <c r="ACM563" s="0"/>
      <c r="ACN563" s="0"/>
      <c r="ACO563" s="0"/>
      <c r="ACP563" s="0"/>
      <c r="ACQ563" s="0"/>
      <c r="ACR563" s="0"/>
      <c r="ACS563" s="0"/>
      <c r="ACT563" s="0"/>
      <c r="ACU563" s="0"/>
      <c r="ACV563" s="0"/>
      <c r="ACW563" s="0"/>
      <c r="ACX563" s="0"/>
      <c r="ACY563" s="0"/>
      <c r="ACZ563" s="0"/>
      <c r="ADA563" s="0"/>
      <c r="ADB563" s="0"/>
      <c r="ADC563" s="0"/>
      <c r="ADD563" s="0"/>
      <c r="ADE563" s="0"/>
      <c r="ADF563" s="0"/>
      <c r="ADG563" s="0"/>
      <c r="ADH563" s="0"/>
      <c r="ADI563" s="0"/>
      <c r="ADJ563" s="0"/>
      <c r="ADK563" s="0"/>
      <c r="ADL563" s="0"/>
      <c r="ADM563" s="0"/>
      <c r="ADN563" s="0"/>
      <c r="ADO563" s="0"/>
      <c r="ADP563" s="0"/>
      <c r="ADQ563" s="0"/>
      <c r="ADR563" s="0"/>
      <c r="ADS563" s="0"/>
      <c r="ADT563" s="0"/>
      <c r="ADU563" s="0"/>
      <c r="ADV563" s="0"/>
      <c r="ADW563" s="0"/>
      <c r="ADX563" s="0"/>
      <c r="ADY563" s="0"/>
      <c r="ADZ563" s="0"/>
      <c r="AEA563" s="0"/>
      <c r="AEB563" s="0"/>
      <c r="AEC563" s="0"/>
      <c r="AED563" s="0"/>
      <c r="AEE563" s="0"/>
      <c r="AEF563" s="0"/>
      <c r="AEG563" s="0"/>
      <c r="AEH563" s="0"/>
      <c r="AEI563" s="0"/>
      <c r="AEJ563" s="0"/>
      <c r="AEK563" s="0"/>
      <c r="AEL563" s="0"/>
      <c r="AEM563" s="0"/>
      <c r="AEN563" s="0"/>
      <c r="AEO563" s="0"/>
      <c r="AEP563" s="0"/>
      <c r="AEQ563" s="0"/>
      <c r="AER563" s="0"/>
      <c r="AES563" s="0"/>
      <c r="AET563" s="0"/>
      <c r="AEU563" s="0"/>
      <c r="AEV563" s="0"/>
      <c r="AEW563" s="0"/>
      <c r="AEX563" s="0"/>
      <c r="AEY563" s="0"/>
      <c r="AEZ563" s="0"/>
      <c r="AFA563" s="0"/>
      <c r="AFB563" s="0"/>
      <c r="AFC563" s="0"/>
      <c r="AFD563" s="0"/>
      <c r="AFE563" s="0"/>
      <c r="AFF563" s="0"/>
      <c r="AFG563" s="0"/>
      <c r="AFH563" s="0"/>
      <c r="AFI563" s="0"/>
      <c r="AFJ563" s="0"/>
      <c r="AFK563" s="0"/>
      <c r="AFL563" s="0"/>
      <c r="AFM563" s="0"/>
      <c r="AFN563" s="0"/>
      <c r="AFO563" s="0"/>
      <c r="AFP563" s="0"/>
      <c r="AFQ563" s="0"/>
      <c r="AFR563" s="0"/>
      <c r="AFS563" s="0"/>
      <c r="AFT563" s="0"/>
      <c r="AFU563" s="0"/>
      <c r="AFV563" s="0"/>
      <c r="AFW563" s="0"/>
      <c r="AFX563" s="0"/>
      <c r="AFY563" s="0"/>
      <c r="AFZ563" s="0"/>
      <c r="AGA563" s="0"/>
      <c r="AGB563" s="0"/>
      <c r="AGC563" s="0"/>
      <c r="AGD563" s="0"/>
      <c r="AGE563" s="0"/>
      <c r="AGF563" s="0"/>
      <c r="AGG563" s="0"/>
      <c r="AGH563" s="0"/>
      <c r="AGI563" s="0"/>
      <c r="AGJ563" s="0"/>
      <c r="AGK563" s="0"/>
      <c r="AGL563" s="0"/>
      <c r="AGM563" s="0"/>
      <c r="AGN563" s="0"/>
      <c r="AGO563" s="0"/>
      <c r="AGP563" s="0"/>
      <c r="AGQ563" s="0"/>
      <c r="AGR563" s="0"/>
      <c r="AGS563" s="0"/>
      <c r="AGT563" s="0"/>
      <c r="AGU563" s="0"/>
      <c r="AGV563" s="0"/>
      <c r="AGW563" s="0"/>
      <c r="AGX563" s="0"/>
      <c r="AGY563" s="0"/>
      <c r="AGZ563" s="0"/>
      <c r="AHA563" s="0"/>
      <c r="AHB563" s="0"/>
      <c r="AHC563" s="0"/>
      <c r="AHD563" s="0"/>
      <c r="AHE563" s="0"/>
      <c r="AHF563" s="0"/>
      <c r="AHG563" s="0"/>
      <c r="AHH563" s="0"/>
      <c r="AHI563" s="0"/>
      <c r="AHJ563" s="0"/>
      <c r="AHK563" s="0"/>
      <c r="AHL563" s="0"/>
      <c r="AHM563" s="0"/>
      <c r="AHN563" s="0"/>
      <c r="AHO563" s="0"/>
      <c r="AHP563" s="0"/>
      <c r="AHQ563" s="0"/>
      <c r="AHR563" s="0"/>
      <c r="AHS563" s="0"/>
      <c r="AHT563" s="0"/>
      <c r="AHU563" s="0"/>
      <c r="AHV563" s="0"/>
      <c r="AHW563" s="0"/>
      <c r="AHX563" s="0"/>
      <c r="AHY563" s="0"/>
      <c r="AHZ563" s="0"/>
      <c r="AIA563" s="0"/>
      <c r="AIB563" s="0"/>
      <c r="AIC563" s="0"/>
      <c r="AID563" s="0"/>
      <c r="AIE563" s="0"/>
      <c r="AIF563" s="0"/>
      <c r="AIG563" s="0"/>
      <c r="AIH563" s="0"/>
      <c r="AII563" s="0"/>
      <c r="AIJ563" s="0"/>
      <c r="AIK563" s="0"/>
      <c r="AIL563" s="0"/>
      <c r="AIM563" s="0"/>
      <c r="AIN563" s="0"/>
      <c r="AIO563" s="0"/>
      <c r="AIP563" s="0"/>
      <c r="AIQ563" s="0"/>
      <c r="AIR563" s="0"/>
      <c r="AIS563" s="0"/>
      <c r="AIT563" s="0"/>
      <c r="AIU563" s="0"/>
      <c r="AIV563" s="0"/>
      <c r="AIW563" s="0"/>
      <c r="AIX563" s="0"/>
      <c r="AIY563" s="0"/>
      <c r="AIZ563" s="0"/>
      <c r="AJA563" s="0"/>
      <c r="AJB563" s="0"/>
      <c r="AJC563" s="0"/>
      <c r="AJD563" s="0"/>
      <c r="AJE563" s="0"/>
      <c r="AJF563" s="0"/>
      <c r="AJG563" s="0"/>
      <c r="AJH563" s="0"/>
      <c r="AJI563" s="0"/>
      <c r="AJJ563" s="0"/>
      <c r="AJK563" s="0"/>
      <c r="AJL563" s="0"/>
      <c r="AJM563" s="0"/>
      <c r="AJN563" s="0"/>
      <c r="AJO563" s="0"/>
      <c r="AJP563" s="0"/>
      <c r="AJQ563" s="0"/>
      <c r="AJR563" s="0"/>
      <c r="AJS563" s="0"/>
      <c r="AJT563" s="0"/>
      <c r="AJU563" s="0"/>
      <c r="AJV563" s="0"/>
      <c r="AJW563" s="0"/>
      <c r="AJX563" s="0"/>
      <c r="AJY563" s="0"/>
      <c r="AJZ563" s="0"/>
      <c r="AKA563" s="0"/>
      <c r="AKB563" s="0"/>
      <c r="AKC563" s="0"/>
      <c r="AKD563" s="0"/>
      <c r="AKE563" s="0"/>
      <c r="AKF563" s="0"/>
      <c r="AKG563" s="0"/>
      <c r="AKH563" s="0"/>
      <c r="AKI563" s="0"/>
      <c r="AKJ563" s="0"/>
      <c r="AKK563" s="0"/>
      <c r="AKL563" s="0"/>
      <c r="AKM563" s="0"/>
      <c r="AKN563" s="0"/>
      <c r="AKO563" s="0"/>
      <c r="AKP563" s="0"/>
      <c r="AKQ563" s="0"/>
      <c r="AKR563" s="0"/>
      <c r="AKS563" s="0"/>
      <c r="AKT563" s="0"/>
      <c r="AKU563" s="0"/>
      <c r="AKV563" s="0"/>
      <c r="AKW563" s="0"/>
      <c r="AKX563" s="0"/>
      <c r="AKY563" s="0"/>
      <c r="AKZ563" s="0"/>
      <c r="ALA563" s="0"/>
      <c r="ALB563" s="0"/>
      <c r="ALC563" s="0"/>
      <c r="ALD563" s="0"/>
      <c r="ALE563" s="0"/>
      <c r="ALF563" s="0"/>
      <c r="ALG563" s="0"/>
      <c r="ALH563" s="0"/>
      <c r="ALI563" s="0"/>
      <c r="ALJ563" s="0"/>
      <c r="ALK563" s="0"/>
      <c r="ALL563" s="0"/>
      <c r="ALM563" s="0"/>
      <c r="ALN563" s="0"/>
      <c r="ALO563" s="0"/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customFormat="false" ht="16.5" hidden="false" customHeight="true" outlineLevel="0" collapsed="false">
      <c r="A564" s="19" t="n">
        <v>469</v>
      </c>
      <c r="B564" s="19" t="n">
        <f aca="false" t="array" ref="B564:B564">RANK(V564,$V$2:$V$607)</f>
        <v>545</v>
      </c>
      <c r="C564" s="20" t="s">
        <v>334</v>
      </c>
      <c r="D564" s="20" t="s">
        <v>210</v>
      </c>
      <c r="E564" s="20"/>
      <c r="F564" s="19" t="n">
        <v>0</v>
      </c>
      <c r="G564" s="19" t="n">
        <v>0</v>
      </c>
      <c r="H564" s="19" t="n">
        <v>0</v>
      </c>
      <c r="I564" s="19" t="n">
        <v>0</v>
      </c>
      <c r="J564" s="21"/>
      <c r="K564" s="19"/>
      <c r="L564" s="19"/>
      <c r="M564" s="19"/>
      <c r="N564" s="19"/>
      <c r="O564" s="19"/>
      <c r="P564" s="19"/>
      <c r="Q564" s="19"/>
      <c r="R564" s="19"/>
      <c r="S564" s="22"/>
      <c r="T564" s="21" t="n">
        <f aca="false" t="array" ref="T564:T564">SUM(J564:S564)</f>
        <v>0</v>
      </c>
      <c r="U564" s="19" t="n">
        <f aca="false" t="array" ref="U564:U564">IF(S564="",0,S564)+IF((COUNT(J564:R564)&lt;6),SUM(J564:R564),(MAX(J564:R564)+LARGE(J564:R564,2)+LARGE(J564:R564,3)+LARGE(J564:R564,4)+LARGE(J564:R564,5)))</f>
        <v>0</v>
      </c>
      <c r="V564" s="19" t="n">
        <f aca="false">U564+G564+I564</f>
        <v>0</v>
      </c>
      <c r="W564" s="19" t="n">
        <f aca="false" t="array" ref="W564:W564">COUNT(J564:S564)</f>
        <v>0</v>
      </c>
      <c r="X564" s="19"/>
      <c r="Y564" s="19"/>
      <c r="Z564" s="19"/>
      <c r="AA564" s="4"/>
      <c r="AB564" s="0"/>
      <c r="AC564" s="19"/>
      <c r="AD564" s="19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  <c r="CI564" s="0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0"/>
      <c r="DA564" s="0"/>
      <c r="DB564" s="0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  <c r="IX564" s="0"/>
      <c r="IY564" s="0"/>
      <c r="IZ564" s="0"/>
      <c r="JA564" s="0"/>
      <c r="JB564" s="0"/>
      <c r="JC564" s="0"/>
      <c r="JD564" s="0"/>
      <c r="JE564" s="0"/>
      <c r="JF564" s="0"/>
      <c r="JG564" s="0"/>
      <c r="JH564" s="0"/>
      <c r="JI564" s="0"/>
      <c r="JJ564" s="0"/>
      <c r="JK564" s="0"/>
      <c r="JL564" s="0"/>
      <c r="JM564" s="0"/>
      <c r="JN564" s="0"/>
      <c r="JO564" s="0"/>
      <c r="JP564" s="0"/>
      <c r="JQ564" s="0"/>
      <c r="JR564" s="0"/>
      <c r="JS564" s="0"/>
      <c r="JT564" s="0"/>
      <c r="JU564" s="0"/>
      <c r="JV564" s="0"/>
      <c r="JW564" s="0"/>
      <c r="JX564" s="0"/>
      <c r="JY564" s="0"/>
      <c r="JZ564" s="0"/>
      <c r="KA564" s="0"/>
      <c r="KB564" s="0"/>
      <c r="KC564" s="0"/>
      <c r="KD564" s="0"/>
      <c r="KE564" s="0"/>
      <c r="KF564" s="0"/>
      <c r="KG564" s="0"/>
      <c r="KH564" s="0"/>
      <c r="KI564" s="0"/>
      <c r="KJ564" s="0"/>
      <c r="KK564" s="0"/>
      <c r="KL564" s="0"/>
      <c r="KM564" s="0"/>
      <c r="KN564" s="0"/>
      <c r="KO564" s="0"/>
      <c r="KP564" s="0"/>
      <c r="KQ564" s="0"/>
      <c r="KR564" s="0"/>
      <c r="KS564" s="0"/>
      <c r="KT564" s="0"/>
      <c r="KU564" s="0"/>
      <c r="KV564" s="0"/>
      <c r="KW564" s="0"/>
      <c r="KX564" s="0"/>
      <c r="KY564" s="0"/>
      <c r="KZ564" s="0"/>
      <c r="LA564" s="0"/>
      <c r="LB564" s="0"/>
      <c r="LC564" s="0"/>
      <c r="LD564" s="0"/>
      <c r="LE564" s="0"/>
      <c r="LF564" s="0"/>
      <c r="LG564" s="0"/>
      <c r="LH564" s="0"/>
      <c r="LI564" s="0"/>
      <c r="LJ564" s="0"/>
      <c r="LK564" s="0"/>
      <c r="LL564" s="0"/>
      <c r="LM564" s="0"/>
      <c r="LN564" s="0"/>
      <c r="LO564" s="0"/>
      <c r="LP564" s="0"/>
      <c r="LQ564" s="0"/>
      <c r="LR564" s="0"/>
      <c r="LS564" s="0"/>
      <c r="LT564" s="0"/>
      <c r="LU564" s="0"/>
      <c r="LV564" s="0"/>
      <c r="LW564" s="0"/>
      <c r="LX564" s="0"/>
      <c r="LY564" s="0"/>
      <c r="LZ564" s="0"/>
      <c r="MA564" s="0"/>
      <c r="MB564" s="0"/>
      <c r="MC564" s="0"/>
      <c r="MD564" s="0"/>
      <c r="ME564" s="0"/>
      <c r="MF564" s="0"/>
      <c r="MG564" s="0"/>
      <c r="MH564" s="0"/>
      <c r="MI564" s="0"/>
      <c r="MJ564" s="0"/>
      <c r="MK564" s="0"/>
      <c r="ML564" s="0"/>
      <c r="MM564" s="0"/>
      <c r="MN564" s="0"/>
      <c r="MO564" s="0"/>
      <c r="MP564" s="0"/>
      <c r="MQ564" s="0"/>
      <c r="MR564" s="0"/>
      <c r="MS564" s="0"/>
      <c r="MT564" s="0"/>
      <c r="MU564" s="0"/>
      <c r="MV564" s="0"/>
      <c r="MW564" s="0"/>
      <c r="MX564" s="0"/>
      <c r="MY564" s="0"/>
      <c r="MZ564" s="0"/>
      <c r="NA564" s="0"/>
      <c r="NB564" s="0"/>
      <c r="NC564" s="0"/>
      <c r="ND564" s="0"/>
      <c r="NE564" s="0"/>
      <c r="NF564" s="0"/>
      <c r="NG564" s="0"/>
      <c r="NH564" s="0"/>
      <c r="NI564" s="0"/>
      <c r="NJ564" s="0"/>
      <c r="NK564" s="0"/>
      <c r="NL564" s="0"/>
      <c r="NM564" s="0"/>
      <c r="NN564" s="0"/>
      <c r="NO564" s="0"/>
      <c r="NP564" s="0"/>
      <c r="NQ564" s="0"/>
      <c r="NR564" s="0"/>
      <c r="NS564" s="0"/>
      <c r="NT564" s="0"/>
      <c r="NU564" s="0"/>
      <c r="NV564" s="0"/>
      <c r="NW564" s="0"/>
      <c r="NX564" s="0"/>
      <c r="NY564" s="0"/>
      <c r="NZ564" s="0"/>
      <c r="OA564" s="0"/>
      <c r="OB564" s="0"/>
      <c r="OC564" s="0"/>
      <c r="OD564" s="0"/>
      <c r="OE564" s="0"/>
      <c r="OF564" s="0"/>
      <c r="OG564" s="0"/>
      <c r="OH564" s="0"/>
      <c r="OI564" s="0"/>
      <c r="OJ564" s="0"/>
      <c r="OK564" s="0"/>
      <c r="OL564" s="0"/>
      <c r="OM564" s="0"/>
      <c r="ON564" s="0"/>
      <c r="OO564" s="0"/>
      <c r="OP564" s="0"/>
      <c r="OQ564" s="0"/>
      <c r="OR564" s="0"/>
      <c r="OS564" s="0"/>
      <c r="OT564" s="0"/>
      <c r="OU564" s="0"/>
      <c r="OV564" s="0"/>
      <c r="OW564" s="0"/>
      <c r="OX564" s="0"/>
      <c r="OY564" s="0"/>
      <c r="OZ564" s="0"/>
      <c r="PA564" s="0"/>
      <c r="PB564" s="0"/>
      <c r="PC564" s="0"/>
      <c r="PD564" s="0"/>
      <c r="PE564" s="0"/>
      <c r="PF564" s="0"/>
      <c r="PG564" s="0"/>
      <c r="PH564" s="0"/>
      <c r="PI564" s="0"/>
      <c r="PJ564" s="0"/>
      <c r="PK564" s="0"/>
      <c r="PL564" s="0"/>
      <c r="PM564" s="0"/>
      <c r="PN564" s="0"/>
      <c r="PO564" s="0"/>
      <c r="PP564" s="0"/>
      <c r="PQ564" s="0"/>
      <c r="PR564" s="0"/>
      <c r="PS564" s="0"/>
      <c r="PT564" s="0"/>
      <c r="PU564" s="0"/>
      <c r="PV564" s="0"/>
      <c r="PW564" s="0"/>
      <c r="PX564" s="0"/>
      <c r="PY564" s="0"/>
      <c r="PZ564" s="0"/>
      <c r="QA564" s="0"/>
      <c r="QB564" s="0"/>
      <c r="QC564" s="0"/>
      <c r="QD564" s="0"/>
      <c r="QE564" s="0"/>
      <c r="QF564" s="0"/>
      <c r="QG564" s="0"/>
      <c r="QH564" s="0"/>
      <c r="QI564" s="0"/>
      <c r="QJ564" s="0"/>
      <c r="QK564" s="0"/>
      <c r="QL564" s="0"/>
      <c r="QM564" s="0"/>
      <c r="QN564" s="0"/>
      <c r="QO564" s="0"/>
      <c r="QP564" s="0"/>
      <c r="QQ564" s="0"/>
      <c r="QR564" s="0"/>
      <c r="QS564" s="0"/>
      <c r="QT564" s="0"/>
      <c r="QU564" s="0"/>
      <c r="QV564" s="0"/>
      <c r="QW564" s="0"/>
      <c r="QX564" s="0"/>
      <c r="QY564" s="0"/>
      <c r="QZ564" s="0"/>
      <c r="RA564" s="0"/>
      <c r="RB564" s="0"/>
      <c r="RC564" s="0"/>
      <c r="RD564" s="0"/>
      <c r="RE564" s="0"/>
      <c r="RF564" s="0"/>
      <c r="RG564" s="0"/>
      <c r="RH564" s="0"/>
      <c r="RI564" s="0"/>
      <c r="RJ564" s="0"/>
      <c r="RK564" s="0"/>
      <c r="RL564" s="0"/>
      <c r="RM564" s="0"/>
      <c r="RN564" s="0"/>
      <c r="RO564" s="0"/>
      <c r="RP564" s="0"/>
      <c r="RQ564" s="0"/>
      <c r="RR564" s="0"/>
      <c r="RS564" s="0"/>
      <c r="RT564" s="0"/>
      <c r="RU564" s="0"/>
      <c r="RV564" s="0"/>
      <c r="RW564" s="0"/>
      <c r="RX564" s="0"/>
      <c r="RY564" s="0"/>
      <c r="RZ564" s="0"/>
      <c r="SA564" s="0"/>
      <c r="SB564" s="0"/>
      <c r="SC564" s="0"/>
      <c r="SD564" s="0"/>
      <c r="SE564" s="0"/>
      <c r="SF564" s="0"/>
      <c r="SG564" s="0"/>
      <c r="SH564" s="0"/>
      <c r="SI564" s="0"/>
      <c r="SJ564" s="0"/>
      <c r="SK564" s="0"/>
      <c r="SL564" s="0"/>
      <c r="SM564" s="0"/>
      <c r="SN564" s="0"/>
      <c r="SO564" s="0"/>
      <c r="SP564" s="0"/>
      <c r="SQ564" s="0"/>
      <c r="SR564" s="0"/>
      <c r="SS564" s="0"/>
      <c r="ST564" s="0"/>
      <c r="SU564" s="0"/>
      <c r="SV564" s="0"/>
      <c r="SW564" s="0"/>
      <c r="SX564" s="0"/>
      <c r="SY564" s="0"/>
      <c r="SZ564" s="0"/>
      <c r="TA564" s="0"/>
      <c r="TB564" s="0"/>
      <c r="TC564" s="0"/>
      <c r="TD564" s="0"/>
      <c r="TE564" s="0"/>
      <c r="TF564" s="0"/>
      <c r="TG564" s="0"/>
      <c r="TH564" s="0"/>
      <c r="TI564" s="0"/>
      <c r="TJ564" s="0"/>
      <c r="TK564" s="0"/>
      <c r="TL564" s="0"/>
      <c r="TM564" s="0"/>
      <c r="TN564" s="0"/>
      <c r="TO564" s="0"/>
      <c r="TP564" s="0"/>
      <c r="TQ564" s="0"/>
      <c r="TR564" s="0"/>
      <c r="TS564" s="0"/>
      <c r="TT564" s="0"/>
      <c r="TU564" s="0"/>
      <c r="TV564" s="0"/>
      <c r="TW564" s="0"/>
      <c r="TX564" s="0"/>
      <c r="TY564" s="0"/>
      <c r="TZ564" s="0"/>
      <c r="UA564" s="0"/>
      <c r="UB564" s="0"/>
      <c r="UC564" s="0"/>
      <c r="UD564" s="0"/>
      <c r="UE564" s="0"/>
      <c r="UF564" s="0"/>
      <c r="UG564" s="0"/>
      <c r="UH564" s="0"/>
      <c r="UI564" s="0"/>
      <c r="UJ564" s="0"/>
      <c r="UK564" s="0"/>
      <c r="UL564" s="0"/>
      <c r="UM564" s="0"/>
      <c r="UN564" s="0"/>
      <c r="UO564" s="0"/>
      <c r="UP564" s="0"/>
      <c r="UQ564" s="0"/>
      <c r="UR564" s="0"/>
      <c r="US564" s="0"/>
      <c r="UT564" s="0"/>
      <c r="UU564" s="0"/>
      <c r="UV564" s="0"/>
      <c r="UW564" s="0"/>
      <c r="UX564" s="0"/>
      <c r="UY564" s="0"/>
      <c r="UZ564" s="0"/>
      <c r="VA564" s="0"/>
      <c r="VB564" s="0"/>
      <c r="VC564" s="0"/>
      <c r="VD564" s="0"/>
      <c r="VE564" s="0"/>
      <c r="VF564" s="0"/>
      <c r="VG564" s="0"/>
      <c r="VH564" s="0"/>
      <c r="VI564" s="0"/>
      <c r="VJ564" s="0"/>
      <c r="VK564" s="0"/>
      <c r="VL564" s="0"/>
      <c r="VM564" s="0"/>
      <c r="VN564" s="0"/>
      <c r="VO564" s="0"/>
      <c r="VP564" s="0"/>
      <c r="VQ564" s="0"/>
      <c r="VR564" s="0"/>
      <c r="VS564" s="0"/>
      <c r="VT564" s="0"/>
      <c r="VU564" s="0"/>
      <c r="VV564" s="0"/>
      <c r="VW564" s="0"/>
      <c r="VX564" s="0"/>
      <c r="VY564" s="0"/>
      <c r="VZ564" s="0"/>
      <c r="WA564" s="0"/>
      <c r="WB564" s="0"/>
      <c r="WC564" s="0"/>
      <c r="WD564" s="0"/>
      <c r="WE564" s="0"/>
      <c r="WF564" s="0"/>
      <c r="WG564" s="0"/>
      <c r="WH564" s="0"/>
      <c r="WI564" s="0"/>
      <c r="WJ564" s="0"/>
      <c r="WK564" s="0"/>
      <c r="WL564" s="0"/>
      <c r="WM564" s="0"/>
      <c r="WN564" s="0"/>
      <c r="WO564" s="0"/>
      <c r="WP564" s="0"/>
      <c r="WQ564" s="0"/>
      <c r="WR564" s="0"/>
      <c r="WS564" s="0"/>
      <c r="WT564" s="0"/>
      <c r="WU564" s="0"/>
      <c r="WV564" s="0"/>
      <c r="WW564" s="0"/>
      <c r="WX564" s="0"/>
      <c r="WY564" s="0"/>
      <c r="WZ564" s="0"/>
      <c r="XA564" s="0"/>
      <c r="XB564" s="0"/>
      <c r="XC564" s="0"/>
      <c r="XD564" s="0"/>
      <c r="XE564" s="0"/>
      <c r="XF564" s="0"/>
      <c r="XG564" s="0"/>
      <c r="XH564" s="0"/>
      <c r="XI564" s="0"/>
      <c r="XJ564" s="0"/>
      <c r="XK564" s="0"/>
      <c r="XL564" s="0"/>
      <c r="XM564" s="0"/>
      <c r="XN564" s="0"/>
      <c r="XO564" s="0"/>
      <c r="XP564" s="0"/>
      <c r="XQ564" s="0"/>
      <c r="XR564" s="0"/>
      <c r="XS564" s="0"/>
      <c r="XT564" s="0"/>
      <c r="XU564" s="0"/>
      <c r="XV564" s="0"/>
      <c r="XW564" s="0"/>
      <c r="XX564" s="0"/>
      <c r="XY564" s="0"/>
      <c r="XZ564" s="0"/>
      <c r="YA564" s="0"/>
      <c r="YB564" s="0"/>
      <c r="YC564" s="0"/>
      <c r="YD564" s="0"/>
      <c r="YE564" s="0"/>
      <c r="YF564" s="0"/>
      <c r="YG564" s="0"/>
      <c r="YH564" s="0"/>
      <c r="YI564" s="0"/>
      <c r="YJ564" s="0"/>
      <c r="YK564" s="0"/>
      <c r="YL564" s="0"/>
      <c r="YM564" s="0"/>
      <c r="YN564" s="0"/>
      <c r="YO564" s="0"/>
      <c r="YP564" s="0"/>
      <c r="YQ564" s="0"/>
      <c r="YR564" s="0"/>
      <c r="YS564" s="0"/>
      <c r="YT564" s="0"/>
      <c r="YU564" s="0"/>
      <c r="YV564" s="0"/>
      <c r="YW564" s="0"/>
      <c r="YX564" s="0"/>
      <c r="YY564" s="0"/>
      <c r="YZ564" s="0"/>
      <c r="ZA564" s="0"/>
      <c r="ZB564" s="0"/>
      <c r="ZC564" s="0"/>
      <c r="ZD564" s="0"/>
      <c r="ZE564" s="0"/>
      <c r="ZF564" s="0"/>
      <c r="ZG564" s="0"/>
      <c r="ZH564" s="0"/>
      <c r="ZI564" s="0"/>
      <c r="ZJ564" s="0"/>
      <c r="ZK564" s="0"/>
      <c r="ZL564" s="0"/>
      <c r="ZM564" s="0"/>
      <c r="ZN564" s="0"/>
      <c r="ZO564" s="0"/>
      <c r="ZP564" s="0"/>
      <c r="ZQ564" s="0"/>
      <c r="ZR564" s="0"/>
      <c r="ZS564" s="0"/>
      <c r="ZT564" s="0"/>
      <c r="ZU564" s="0"/>
      <c r="ZV564" s="0"/>
      <c r="ZW564" s="0"/>
      <c r="ZX564" s="0"/>
      <c r="ZY564" s="0"/>
      <c r="ZZ564" s="0"/>
      <c r="AAA564" s="0"/>
      <c r="AAB564" s="0"/>
      <c r="AAC564" s="0"/>
      <c r="AAD564" s="0"/>
      <c r="AAE564" s="0"/>
      <c r="AAF564" s="0"/>
      <c r="AAG564" s="0"/>
      <c r="AAH564" s="0"/>
      <c r="AAI564" s="0"/>
      <c r="AAJ564" s="0"/>
      <c r="AAK564" s="0"/>
      <c r="AAL564" s="0"/>
      <c r="AAM564" s="0"/>
      <c r="AAN564" s="0"/>
      <c r="AAO564" s="0"/>
      <c r="AAP564" s="0"/>
      <c r="AAQ564" s="0"/>
      <c r="AAR564" s="0"/>
      <c r="AAS564" s="0"/>
      <c r="AAT564" s="0"/>
      <c r="AAU564" s="0"/>
      <c r="AAV564" s="0"/>
      <c r="AAW564" s="0"/>
      <c r="AAX564" s="0"/>
      <c r="AAY564" s="0"/>
      <c r="AAZ564" s="0"/>
      <c r="ABA564" s="0"/>
      <c r="ABB564" s="0"/>
      <c r="ABC564" s="0"/>
      <c r="ABD564" s="0"/>
      <c r="ABE564" s="0"/>
      <c r="ABF564" s="0"/>
      <c r="ABG564" s="0"/>
      <c r="ABH564" s="0"/>
      <c r="ABI564" s="0"/>
      <c r="ABJ564" s="0"/>
      <c r="ABK564" s="0"/>
      <c r="ABL564" s="0"/>
      <c r="ABM564" s="0"/>
      <c r="ABN564" s="0"/>
      <c r="ABO564" s="0"/>
      <c r="ABP564" s="0"/>
      <c r="ABQ564" s="0"/>
      <c r="ABR564" s="0"/>
      <c r="ABS564" s="0"/>
      <c r="ABT564" s="0"/>
      <c r="ABU564" s="0"/>
      <c r="ABV564" s="0"/>
      <c r="ABW564" s="0"/>
      <c r="ABX564" s="0"/>
      <c r="ABY564" s="0"/>
      <c r="ABZ564" s="0"/>
      <c r="ACA564" s="0"/>
      <c r="ACB564" s="0"/>
      <c r="ACC564" s="0"/>
      <c r="ACD564" s="0"/>
      <c r="ACE564" s="0"/>
      <c r="ACF564" s="0"/>
      <c r="ACG564" s="0"/>
      <c r="ACH564" s="0"/>
      <c r="ACI564" s="0"/>
      <c r="ACJ564" s="0"/>
      <c r="ACK564" s="0"/>
      <c r="ACL564" s="0"/>
      <c r="ACM564" s="0"/>
      <c r="ACN564" s="0"/>
      <c r="ACO564" s="0"/>
      <c r="ACP564" s="0"/>
      <c r="ACQ564" s="0"/>
      <c r="ACR564" s="0"/>
      <c r="ACS564" s="0"/>
      <c r="ACT564" s="0"/>
      <c r="ACU564" s="0"/>
      <c r="ACV564" s="0"/>
      <c r="ACW564" s="0"/>
      <c r="ACX564" s="0"/>
      <c r="ACY564" s="0"/>
      <c r="ACZ564" s="0"/>
      <c r="ADA564" s="0"/>
      <c r="ADB564" s="0"/>
      <c r="ADC564" s="0"/>
      <c r="ADD564" s="0"/>
      <c r="ADE564" s="0"/>
      <c r="ADF564" s="0"/>
      <c r="ADG564" s="0"/>
      <c r="ADH564" s="0"/>
      <c r="ADI564" s="0"/>
      <c r="ADJ564" s="0"/>
      <c r="ADK564" s="0"/>
      <c r="ADL564" s="0"/>
      <c r="ADM564" s="0"/>
      <c r="ADN564" s="0"/>
      <c r="ADO564" s="0"/>
      <c r="ADP564" s="0"/>
      <c r="ADQ564" s="0"/>
      <c r="ADR564" s="0"/>
      <c r="ADS564" s="0"/>
      <c r="ADT564" s="0"/>
      <c r="ADU564" s="0"/>
      <c r="ADV564" s="0"/>
      <c r="ADW564" s="0"/>
      <c r="ADX564" s="0"/>
      <c r="ADY564" s="0"/>
      <c r="ADZ564" s="0"/>
      <c r="AEA564" s="0"/>
      <c r="AEB564" s="0"/>
      <c r="AEC564" s="0"/>
      <c r="AED564" s="0"/>
      <c r="AEE564" s="0"/>
      <c r="AEF564" s="0"/>
      <c r="AEG564" s="0"/>
      <c r="AEH564" s="0"/>
      <c r="AEI564" s="0"/>
      <c r="AEJ564" s="0"/>
      <c r="AEK564" s="0"/>
      <c r="AEL564" s="0"/>
      <c r="AEM564" s="0"/>
      <c r="AEN564" s="0"/>
      <c r="AEO564" s="0"/>
      <c r="AEP564" s="0"/>
      <c r="AEQ564" s="0"/>
      <c r="AER564" s="0"/>
      <c r="AES564" s="0"/>
      <c r="AET564" s="0"/>
      <c r="AEU564" s="0"/>
      <c r="AEV564" s="0"/>
      <c r="AEW564" s="0"/>
      <c r="AEX564" s="0"/>
      <c r="AEY564" s="0"/>
      <c r="AEZ564" s="0"/>
      <c r="AFA564" s="0"/>
      <c r="AFB564" s="0"/>
      <c r="AFC564" s="0"/>
      <c r="AFD564" s="0"/>
      <c r="AFE564" s="0"/>
      <c r="AFF564" s="0"/>
      <c r="AFG564" s="0"/>
      <c r="AFH564" s="0"/>
      <c r="AFI564" s="0"/>
      <c r="AFJ564" s="0"/>
      <c r="AFK564" s="0"/>
      <c r="AFL564" s="0"/>
      <c r="AFM564" s="0"/>
      <c r="AFN564" s="0"/>
      <c r="AFO564" s="0"/>
      <c r="AFP564" s="0"/>
      <c r="AFQ564" s="0"/>
      <c r="AFR564" s="0"/>
      <c r="AFS564" s="0"/>
      <c r="AFT564" s="0"/>
      <c r="AFU564" s="0"/>
      <c r="AFV564" s="0"/>
      <c r="AFW564" s="0"/>
      <c r="AFX564" s="0"/>
      <c r="AFY564" s="0"/>
      <c r="AFZ564" s="0"/>
      <c r="AGA564" s="0"/>
      <c r="AGB564" s="0"/>
      <c r="AGC564" s="0"/>
      <c r="AGD564" s="0"/>
      <c r="AGE564" s="0"/>
      <c r="AGF564" s="0"/>
      <c r="AGG564" s="0"/>
      <c r="AGH564" s="0"/>
      <c r="AGI564" s="0"/>
      <c r="AGJ564" s="0"/>
      <c r="AGK564" s="0"/>
      <c r="AGL564" s="0"/>
      <c r="AGM564" s="0"/>
      <c r="AGN564" s="0"/>
      <c r="AGO564" s="0"/>
      <c r="AGP564" s="0"/>
      <c r="AGQ564" s="0"/>
      <c r="AGR564" s="0"/>
      <c r="AGS564" s="0"/>
      <c r="AGT564" s="0"/>
      <c r="AGU564" s="0"/>
      <c r="AGV564" s="0"/>
      <c r="AGW564" s="0"/>
      <c r="AGX564" s="0"/>
      <c r="AGY564" s="0"/>
      <c r="AGZ564" s="0"/>
      <c r="AHA564" s="0"/>
      <c r="AHB564" s="0"/>
      <c r="AHC564" s="0"/>
      <c r="AHD564" s="0"/>
      <c r="AHE564" s="0"/>
      <c r="AHF564" s="0"/>
      <c r="AHG564" s="0"/>
      <c r="AHH564" s="0"/>
      <c r="AHI564" s="0"/>
      <c r="AHJ564" s="0"/>
      <c r="AHK564" s="0"/>
      <c r="AHL564" s="0"/>
      <c r="AHM564" s="0"/>
      <c r="AHN564" s="0"/>
      <c r="AHO564" s="0"/>
      <c r="AHP564" s="0"/>
      <c r="AHQ564" s="0"/>
      <c r="AHR564" s="0"/>
      <c r="AHS564" s="0"/>
      <c r="AHT564" s="0"/>
      <c r="AHU564" s="0"/>
      <c r="AHV564" s="0"/>
      <c r="AHW564" s="0"/>
      <c r="AHX564" s="0"/>
      <c r="AHY564" s="0"/>
      <c r="AHZ564" s="0"/>
      <c r="AIA564" s="0"/>
      <c r="AIB564" s="0"/>
      <c r="AIC564" s="0"/>
      <c r="AID564" s="0"/>
      <c r="AIE564" s="0"/>
      <c r="AIF564" s="0"/>
      <c r="AIG564" s="0"/>
      <c r="AIH564" s="0"/>
      <c r="AII564" s="0"/>
      <c r="AIJ564" s="0"/>
      <c r="AIK564" s="0"/>
      <c r="AIL564" s="0"/>
      <c r="AIM564" s="0"/>
      <c r="AIN564" s="0"/>
      <c r="AIO564" s="0"/>
      <c r="AIP564" s="0"/>
      <c r="AIQ564" s="0"/>
      <c r="AIR564" s="0"/>
      <c r="AIS564" s="0"/>
      <c r="AIT564" s="0"/>
      <c r="AIU564" s="0"/>
      <c r="AIV564" s="0"/>
      <c r="AIW564" s="0"/>
      <c r="AIX564" s="0"/>
      <c r="AIY564" s="0"/>
      <c r="AIZ564" s="0"/>
      <c r="AJA564" s="0"/>
      <c r="AJB564" s="0"/>
      <c r="AJC564" s="0"/>
      <c r="AJD564" s="0"/>
      <c r="AJE564" s="0"/>
      <c r="AJF564" s="0"/>
      <c r="AJG564" s="0"/>
      <c r="AJH564" s="0"/>
      <c r="AJI564" s="0"/>
      <c r="AJJ564" s="0"/>
      <c r="AJK564" s="0"/>
      <c r="AJL564" s="0"/>
      <c r="AJM564" s="0"/>
      <c r="AJN564" s="0"/>
      <c r="AJO564" s="0"/>
      <c r="AJP564" s="0"/>
      <c r="AJQ564" s="0"/>
      <c r="AJR564" s="0"/>
      <c r="AJS564" s="0"/>
      <c r="AJT564" s="0"/>
      <c r="AJU564" s="0"/>
      <c r="AJV564" s="0"/>
      <c r="AJW564" s="0"/>
      <c r="AJX564" s="0"/>
      <c r="AJY564" s="0"/>
      <c r="AJZ564" s="0"/>
      <c r="AKA564" s="0"/>
      <c r="AKB564" s="0"/>
      <c r="AKC564" s="0"/>
      <c r="AKD564" s="0"/>
      <c r="AKE564" s="0"/>
      <c r="AKF564" s="0"/>
      <c r="AKG564" s="0"/>
      <c r="AKH564" s="0"/>
      <c r="AKI564" s="0"/>
      <c r="AKJ564" s="0"/>
      <c r="AKK564" s="0"/>
      <c r="AKL564" s="0"/>
      <c r="AKM564" s="0"/>
      <c r="AKN564" s="0"/>
      <c r="AKO564" s="0"/>
      <c r="AKP564" s="0"/>
      <c r="AKQ564" s="0"/>
      <c r="AKR564" s="0"/>
      <c r="AKS564" s="0"/>
      <c r="AKT564" s="0"/>
      <c r="AKU564" s="0"/>
      <c r="AKV564" s="0"/>
      <c r="AKW564" s="0"/>
      <c r="AKX564" s="0"/>
      <c r="AKY564" s="0"/>
      <c r="AKZ564" s="0"/>
      <c r="ALA564" s="0"/>
      <c r="ALB564" s="0"/>
      <c r="ALC564" s="0"/>
      <c r="ALD564" s="0"/>
      <c r="ALE564" s="0"/>
      <c r="ALF564" s="0"/>
      <c r="ALG564" s="0"/>
      <c r="ALH564" s="0"/>
      <c r="ALI564" s="0"/>
      <c r="ALJ564" s="0"/>
      <c r="ALK564" s="0"/>
      <c r="ALL564" s="0"/>
      <c r="ALM564" s="0"/>
      <c r="ALN564" s="0"/>
      <c r="ALO564" s="0"/>
      <c r="ALP564" s="0"/>
      <c r="ALQ564" s="0"/>
      <c r="ALR564" s="0"/>
      <c r="ALS564" s="0"/>
      <c r="ALT564" s="0"/>
      <c r="ALU564" s="0"/>
      <c r="ALV564" s="0"/>
      <c r="ALW564" s="0"/>
      <c r="ALX564" s="0"/>
      <c r="ALY564" s="0"/>
      <c r="ALZ564" s="0"/>
      <c r="AMA564" s="0"/>
      <c r="AMB564" s="0"/>
      <c r="AMC564" s="0"/>
      <c r="AMD564" s="0"/>
      <c r="AME564" s="0"/>
      <c r="AMF564" s="0"/>
      <c r="AMG564" s="0"/>
      <c r="AMH564" s="0"/>
      <c r="AMI564" s="0"/>
      <c r="AMJ564" s="0"/>
    </row>
    <row r="565" customFormat="false" ht="16.5" hidden="false" customHeight="true" outlineLevel="0" collapsed="false">
      <c r="A565" s="19" t="n">
        <v>470</v>
      </c>
      <c r="B565" s="19" t="n">
        <f aca="false" t="array" ref="B565:B565">RANK(V565,$V$2:$V$607)</f>
        <v>545</v>
      </c>
      <c r="C565" s="20" t="s">
        <v>880</v>
      </c>
      <c r="D565" s="20" t="s">
        <v>881</v>
      </c>
      <c r="E565" s="20"/>
      <c r="F565" s="19" t="n">
        <v>0</v>
      </c>
      <c r="G565" s="19" t="n">
        <v>0</v>
      </c>
      <c r="H565" s="19" t="n">
        <v>0</v>
      </c>
      <c r="I565" s="19" t="n">
        <v>0</v>
      </c>
      <c r="J565" s="21"/>
      <c r="K565" s="19"/>
      <c r="L565" s="19"/>
      <c r="M565" s="19"/>
      <c r="N565" s="19"/>
      <c r="O565" s="19"/>
      <c r="P565" s="19"/>
      <c r="Q565" s="19"/>
      <c r="R565" s="19"/>
      <c r="S565" s="22"/>
      <c r="T565" s="21" t="n">
        <f aca="false" t="array" ref="T565:T565">SUM(J565:S565)</f>
        <v>0</v>
      </c>
      <c r="U565" s="19" t="n">
        <f aca="false" t="array" ref="U565:U565">IF(S565="",0,S565)+IF((COUNT(J565:R565)&lt;6),SUM(J565:R565),(MAX(J565:R565)+LARGE(J565:R565,2)+LARGE(J565:R565,3)+LARGE(J565:R565,4)+LARGE(J565:R565,5)))</f>
        <v>0</v>
      </c>
      <c r="V565" s="19" t="n">
        <f aca="false">U565+G565+I565</f>
        <v>0</v>
      </c>
      <c r="W565" s="19" t="n">
        <f aca="false" t="array" ref="W565:W565">COUNT(J565:S565)</f>
        <v>0</v>
      </c>
      <c r="X565" s="19"/>
      <c r="Y565" s="19"/>
      <c r="Z565" s="4"/>
      <c r="AA565" s="19"/>
      <c r="AB565" s="19"/>
      <c r="AC565" s="4"/>
      <c r="AD565" s="4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CA565" s="0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  <c r="IX565" s="0"/>
      <c r="IY565" s="0"/>
      <c r="IZ565" s="0"/>
      <c r="JA565" s="0"/>
      <c r="JB565" s="0"/>
      <c r="JC565" s="0"/>
      <c r="JD565" s="0"/>
      <c r="JE565" s="0"/>
      <c r="JF565" s="0"/>
      <c r="JG565" s="0"/>
      <c r="JH565" s="0"/>
      <c r="JI565" s="0"/>
      <c r="JJ565" s="0"/>
      <c r="JK565" s="0"/>
      <c r="JL565" s="0"/>
      <c r="JM565" s="0"/>
      <c r="JN565" s="0"/>
      <c r="JO565" s="0"/>
      <c r="JP565" s="0"/>
      <c r="JQ565" s="0"/>
      <c r="JR565" s="0"/>
      <c r="JS565" s="0"/>
      <c r="JT565" s="0"/>
      <c r="JU565" s="0"/>
      <c r="JV565" s="0"/>
      <c r="JW565" s="0"/>
      <c r="JX565" s="0"/>
      <c r="JY565" s="0"/>
      <c r="JZ565" s="0"/>
      <c r="KA565" s="0"/>
      <c r="KB565" s="0"/>
      <c r="KC565" s="0"/>
      <c r="KD565" s="0"/>
      <c r="KE565" s="0"/>
      <c r="KF565" s="0"/>
      <c r="KG565" s="0"/>
      <c r="KH565" s="0"/>
      <c r="KI565" s="0"/>
      <c r="KJ565" s="0"/>
      <c r="KK565" s="0"/>
      <c r="KL565" s="0"/>
      <c r="KM565" s="0"/>
      <c r="KN565" s="0"/>
      <c r="KO565" s="0"/>
      <c r="KP565" s="0"/>
      <c r="KQ565" s="0"/>
      <c r="KR565" s="0"/>
      <c r="KS565" s="0"/>
      <c r="KT565" s="0"/>
      <c r="KU565" s="0"/>
      <c r="KV565" s="0"/>
      <c r="KW565" s="0"/>
      <c r="KX565" s="0"/>
      <c r="KY565" s="0"/>
      <c r="KZ565" s="0"/>
      <c r="LA565" s="0"/>
      <c r="LB565" s="0"/>
      <c r="LC565" s="0"/>
      <c r="LD565" s="0"/>
      <c r="LE565" s="0"/>
      <c r="LF565" s="0"/>
      <c r="LG565" s="0"/>
      <c r="LH565" s="0"/>
      <c r="LI565" s="0"/>
      <c r="LJ565" s="0"/>
      <c r="LK565" s="0"/>
      <c r="LL565" s="0"/>
      <c r="LM565" s="0"/>
      <c r="LN565" s="0"/>
      <c r="LO565" s="0"/>
      <c r="LP565" s="0"/>
      <c r="LQ565" s="0"/>
      <c r="LR565" s="0"/>
      <c r="LS565" s="0"/>
      <c r="LT565" s="0"/>
      <c r="LU565" s="0"/>
      <c r="LV565" s="0"/>
      <c r="LW565" s="0"/>
      <c r="LX565" s="0"/>
      <c r="LY565" s="0"/>
      <c r="LZ565" s="0"/>
      <c r="MA565" s="0"/>
      <c r="MB565" s="0"/>
      <c r="MC565" s="0"/>
      <c r="MD565" s="0"/>
      <c r="ME565" s="0"/>
      <c r="MF565" s="0"/>
      <c r="MG565" s="0"/>
      <c r="MH565" s="0"/>
      <c r="MI565" s="0"/>
      <c r="MJ565" s="0"/>
      <c r="MK565" s="0"/>
      <c r="ML565" s="0"/>
      <c r="MM565" s="0"/>
      <c r="MN565" s="0"/>
      <c r="MO565" s="0"/>
      <c r="MP565" s="0"/>
      <c r="MQ565" s="0"/>
      <c r="MR565" s="0"/>
      <c r="MS565" s="0"/>
      <c r="MT565" s="0"/>
      <c r="MU565" s="0"/>
      <c r="MV565" s="0"/>
      <c r="MW565" s="0"/>
      <c r="MX565" s="0"/>
      <c r="MY565" s="0"/>
      <c r="MZ565" s="0"/>
      <c r="NA565" s="0"/>
      <c r="NB565" s="0"/>
      <c r="NC565" s="0"/>
      <c r="ND565" s="0"/>
      <c r="NE565" s="0"/>
      <c r="NF565" s="0"/>
      <c r="NG565" s="0"/>
      <c r="NH565" s="0"/>
      <c r="NI565" s="0"/>
      <c r="NJ565" s="0"/>
      <c r="NK565" s="0"/>
      <c r="NL565" s="0"/>
      <c r="NM565" s="0"/>
      <c r="NN565" s="0"/>
      <c r="NO565" s="0"/>
      <c r="NP565" s="0"/>
      <c r="NQ565" s="0"/>
      <c r="NR565" s="0"/>
      <c r="NS565" s="0"/>
      <c r="NT565" s="0"/>
      <c r="NU565" s="0"/>
      <c r="NV565" s="0"/>
      <c r="NW565" s="0"/>
      <c r="NX565" s="0"/>
      <c r="NY565" s="0"/>
      <c r="NZ565" s="0"/>
      <c r="OA565" s="0"/>
      <c r="OB565" s="0"/>
      <c r="OC565" s="0"/>
      <c r="OD565" s="0"/>
      <c r="OE565" s="0"/>
      <c r="OF565" s="0"/>
      <c r="OG565" s="0"/>
      <c r="OH565" s="0"/>
      <c r="OI565" s="0"/>
      <c r="OJ565" s="0"/>
      <c r="OK565" s="0"/>
      <c r="OL565" s="0"/>
      <c r="OM565" s="0"/>
      <c r="ON565" s="0"/>
      <c r="OO565" s="0"/>
      <c r="OP565" s="0"/>
      <c r="OQ565" s="0"/>
      <c r="OR565" s="0"/>
      <c r="OS565" s="0"/>
      <c r="OT565" s="0"/>
      <c r="OU565" s="0"/>
      <c r="OV565" s="0"/>
      <c r="OW565" s="0"/>
      <c r="OX565" s="0"/>
      <c r="OY565" s="0"/>
      <c r="OZ565" s="0"/>
      <c r="PA565" s="0"/>
      <c r="PB565" s="0"/>
      <c r="PC565" s="0"/>
      <c r="PD565" s="0"/>
      <c r="PE565" s="0"/>
      <c r="PF565" s="0"/>
      <c r="PG565" s="0"/>
      <c r="PH565" s="0"/>
      <c r="PI565" s="0"/>
      <c r="PJ565" s="0"/>
      <c r="PK565" s="0"/>
      <c r="PL565" s="0"/>
      <c r="PM565" s="0"/>
      <c r="PN565" s="0"/>
      <c r="PO565" s="0"/>
      <c r="PP565" s="0"/>
      <c r="PQ565" s="0"/>
      <c r="PR565" s="0"/>
      <c r="PS565" s="0"/>
      <c r="PT565" s="0"/>
      <c r="PU565" s="0"/>
      <c r="PV565" s="0"/>
      <c r="PW565" s="0"/>
      <c r="PX565" s="0"/>
      <c r="PY565" s="0"/>
      <c r="PZ565" s="0"/>
      <c r="QA565" s="0"/>
      <c r="QB565" s="0"/>
      <c r="QC565" s="0"/>
      <c r="QD565" s="0"/>
      <c r="QE565" s="0"/>
      <c r="QF565" s="0"/>
      <c r="QG565" s="0"/>
      <c r="QH565" s="0"/>
      <c r="QI565" s="0"/>
      <c r="QJ565" s="0"/>
      <c r="QK565" s="0"/>
      <c r="QL565" s="0"/>
      <c r="QM565" s="0"/>
      <c r="QN565" s="0"/>
      <c r="QO565" s="0"/>
      <c r="QP565" s="0"/>
      <c r="QQ565" s="0"/>
      <c r="QR565" s="0"/>
      <c r="QS565" s="0"/>
      <c r="QT565" s="0"/>
      <c r="QU565" s="0"/>
      <c r="QV565" s="0"/>
      <c r="QW565" s="0"/>
      <c r="QX565" s="0"/>
      <c r="QY565" s="0"/>
      <c r="QZ565" s="0"/>
      <c r="RA565" s="0"/>
      <c r="RB565" s="0"/>
      <c r="RC565" s="0"/>
      <c r="RD565" s="0"/>
      <c r="RE565" s="0"/>
      <c r="RF565" s="0"/>
      <c r="RG565" s="0"/>
      <c r="RH565" s="0"/>
      <c r="RI565" s="0"/>
      <c r="RJ565" s="0"/>
      <c r="RK565" s="0"/>
      <c r="RL565" s="0"/>
      <c r="RM565" s="0"/>
      <c r="RN565" s="0"/>
      <c r="RO565" s="0"/>
      <c r="RP565" s="0"/>
      <c r="RQ565" s="0"/>
      <c r="RR565" s="0"/>
      <c r="RS565" s="0"/>
      <c r="RT565" s="0"/>
      <c r="RU565" s="0"/>
      <c r="RV565" s="0"/>
      <c r="RW565" s="0"/>
      <c r="RX565" s="0"/>
      <c r="RY565" s="0"/>
      <c r="RZ565" s="0"/>
      <c r="SA565" s="0"/>
      <c r="SB565" s="0"/>
      <c r="SC565" s="0"/>
      <c r="SD565" s="0"/>
      <c r="SE565" s="0"/>
      <c r="SF565" s="0"/>
      <c r="SG565" s="0"/>
      <c r="SH565" s="0"/>
      <c r="SI565" s="0"/>
      <c r="SJ565" s="0"/>
      <c r="SK565" s="0"/>
      <c r="SL565" s="0"/>
      <c r="SM565" s="0"/>
      <c r="SN565" s="0"/>
      <c r="SO565" s="0"/>
      <c r="SP565" s="0"/>
      <c r="SQ565" s="0"/>
      <c r="SR565" s="0"/>
      <c r="SS565" s="0"/>
      <c r="ST565" s="0"/>
      <c r="SU565" s="0"/>
      <c r="SV565" s="0"/>
      <c r="SW565" s="0"/>
      <c r="SX565" s="0"/>
      <c r="SY565" s="0"/>
      <c r="SZ565" s="0"/>
      <c r="TA565" s="0"/>
      <c r="TB565" s="0"/>
      <c r="TC565" s="0"/>
      <c r="TD565" s="0"/>
      <c r="TE565" s="0"/>
      <c r="TF565" s="0"/>
      <c r="TG565" s="0"/>
      <c r="TH565" s="0"/>
      <c r="TI565" s="0"/>
      <c r="TJ565" s="0"/>
      <c r="TK565" s="0"/>
      <c r="TL565" s="0"/>
      <c r="TM565" s="0"/>
      <c r="TN565" s="0"/>
      <c r="TO565" s="0"/>
      <c r="TP565" s="0"/>
      <c r="TQ565" s="0"/>
      <c r="TR565" s="0"/>
      <c r="TS565" s="0"/>
      <c r="TT565" s="0"/>
      <c r="TU565" s="0"/>
      <c r="TV565" s="0"/>
      <c r="TW565" s="0"/>
      <c r="TX565" s="0"/>
      <c r="TY565" s="0"/>
      <c r="TZ565" s="0"/>
      <c r="UA565" s="0"/>
      <c r="UB565" s="0"/>
      <c r="UC565" s="0"/>
      <c r="UD565" s="0"/>
      <c r="UE565" s="0"/>
      <c r="UF565" s="0"/>
      <c r="UG565" s="0"/>
      <c r="UH565" s="0"/>
      <c r="UI565" s="0"/>
      <c r="UJ565" s="0"/>
      <c r="UK565" s="0"/>
      <c r="UL565" s="0"/>
      <c r="UM565" s="0"/>
      <c r="UN565" s="0"/>
      <c r="UO565" s="0"/>
      <c r="UP565" s="0"/>
      <c r="UQ565" s="0"/>
      <c r="UR565" s="0"/>
      <c r="US565" s="0"/>
      <c r="UT565" s="0"/>
      <c r="UU565" s="0"/>
      <c r="UV565" s="0"/>
      <c r="UW565" s="0"/>
      <c r="UX565" s="0"/>
      <c r="UY565" s="0"/>
      <c r="UZ565" s="0"/>
      <c r="VA565" s="0"/>
      <c r="VB565" s="0"/>
      <c r="VC565" s="0"/>
      <c r="VD565" s="0"/>
      <c r="VE565" s="0"/>
      <c r="VF565" s="0"/>
      <c r="VG565" s="0"/>
      <c r="VH565" s="0"/>
      <c r="VI565" s="0"/>
      <c r="VJ565" s="0"/>
      <c r="VK565" s="0"/>
      <c r="VL565" s="0"/>
      <c r="VM565" s="0"/>
      <c r="VN565" s="0"/>
      <c r="VO565" s="0"/>
      <c r="VP565" s="0"/>
      <c r="VQ565" s="0"/>
      <c r="VR565" s="0"/>
      <c r="VS565" s="0"/>
      <c r="VT565" s="0"/>
      <c r="VU565" s="0"/>
      <c r="VV565" s="0"/>
      <c r="VW565" s="0"/>
      <c r="VX565" s="0"/>
      <c r="VY565" s="0"/>
      <c r="VZ565" s="0"/>
      <c r="WA565" s="0"/>
      <c r="WB565" s="0"/>
      <c r="WC565" s="0"/>
      <c r="WD565" s="0"/>
      <c r="WE565" s="0"/>
      <c r="WF565" s="0"/>
      <c r="WG565" s="0"/>
      <c r="WH565" s="0"/>
      <c r="WI565" s="0"/>
      <c r="WJ565" s="0"/>
      <c r="WK565" s="0"/>
      <c r="WL565" s="0"/>
      <c r="WM565" s="0"/>
      <c r="WN565" s="0"/>
      <c r="WO565" s="0"/>
      <c r="WP565" s="0"/>
      <c r="WQ565" s="0"/>
      <c r="WR565" s="0"/>
      <c r="WS565" s="0"/>
      <c r="WT565" s="0"/>
      <c r="WU565" s="0"/>
      <c r="WV565" s="0"/>
      <c r="WW565" s="0"/>
      <c r="WX565" s="0"/>
      <c r="WY565" s="0"/>
      <c r="WZ565" s="0"/>
      <c r="XA565" s="0"/>
      <c r="XB565" s="0"/>
      <c r="XC565" s="0"/>
      <c r="XD565" s="0"/>
      <c r="XE565" s="0"/>
      <c r="XF565" s="0"/>
      <c r="XG565" s="0"/>
      <c r="XH565" s="0"/>
      <c r="XI565" s="0"/>
      <c r="XJ565" s="0"/>
      <c r="XK565" s="0"/>
      <c r="XL565" s="0"/>
      <c r="XM565" s="0"/>
      <c r="XN565" s="0"/>
      <c r="XO565" s="0"/>
      <c r="XP565" s="0"/>
      <c r="XQ565" s="0"/>
      <c r="XR565" s="0"/>
      <c r="XS565" s="0"/>
      <c r="XT565" s="0"/>
      <c r="XU565" s="0"/>
      <c r="XV565" s="0"/>
      <c r="XW565" s="0"/>
      <c r="XX565" s="0"/>
      <c r="XY565" s="0"/>
      <c r="XZ565" s="0"/>
      <c r="YA565" s="0"/>
      <c r="YB565" s="0"/>
      <c r="YC565" s="0"/>
      <c r="YD565" s="0"/>
      <c r="YE565" s="0"/>
      <c r="YF565" s="0"/>
      <c r="YG565" s="0"/>
      <c r="YH565" s="0"/>
      <c r="YI565" s="0"/>
      <c r="YJ565" s="0"/>
      <c r="YK565" s="0"/>
      <c r="YL565" s="0"/>
      <c r="YM565" s="0"/>
      <c r="YN565" s="0"/>
      <c r="YO565" s="0"/>
      <c r="YP565" s="0"/>
      <c r="YQ565" s="0"/>
      <c r="YR565" s="0"/>
      <c r="YS565" s="0"/>
      <c r="YT565" s="0"/>
      <c r="YU565" s="0"/>
      <c r="YV565" s="0"/>
      <c r="YW565" s="0"/>
      <c r="YX565" s="0"/>
      <c r="YY565" s="0"/>
      <c r="YZ565" s="0"/>
      <c r="ZA565" s="0"/>
      <c r="ZB565" s="0"/>
      <c r="ZC565" s="0"/>
      <c r="ZD565" s="0"/>
      <c r="ZE565" s="0"/>
      <c r="ZF565" s="0"/>
      <c r="ZG565" s="0"/>
      <c r="ZH565" s="0"/>
      <c r="ZI565" s="0"/>
      <c r="ZJ565" s="0"/>
      <c r="ZK565" s="0"/>
      <c r="ZL565" s="0"/>
      <c r="ZM565" s="0"/>
      <c r="ZN565" s="0"/>
      <c r="ZO565" s="0"/>
      <c r="ZP565" s="0"/>
      <c r="ZQ565" s="0"/>
      <c r="ZR565" s="0"/>
      <c r="ZS565" s="0"/>
      <c r="ZT565" s="0"/>
      <c r="ZU565" s="0"/>
      <c r="ZV565" s="0"/>
      <c r="ZW565" s="0"/>
      <c r="ZX565" s="0"/>
      <c r="ZY565" s="0"/>
      <c r="ZZ565" s="0"/>
      <c r="AAA565" s="0"/>
      <c r="AAB565" s="0"/>
      <c r="AAC565" s="0"/>
      <c r="AAD565" s="0"/>
      <c r="AAE565" s="0"/>
      <c r="AAF565" s="0"/>
      <c r="AAG565" s="0"/>
      <c r="AAH565" s="0"/>
      <c r="AAI565" s="0"/>
      <c r="AAJ565" s="0"/>
      <c r="AAK565" s="0"/>
      <c r="AAL565" s="0"/>
      <c r="AAM565" s="0"/>
      <c r="AAN565" s="0"/>
      <c r="AAO565" s="0"/>
      <c r="AAP565" s="0"/>
      <c r="AAQ565" s="0"/>
      <c r="AAR565" s="0"/>
      <c r="AAS565" s="0"/>
      <c r="AAT565" s="0"/>
      <c r="AAU565" s="0"/>
      <c r="AAV565" s="0"/>
      <c r="AAW565" s="0"/>
      <c r="AAX565" s="0"/>
      <c r="AAY565" s="0"/>
      <c r="AAZ565" s="0"/>
      <c r="ABA565" s="0"/>
      <c r="ABB565" s="0"/>
      <c r="ABC565" s="0"/>
      <c r="ABD565" s="0"/>
      <c r="ABE565" s="0"/>
      <c r="ABF565" s="0"/>
      <c r="ABG565" s="0"/>
      <c r="ABH565" s="0"/>
      <c r="ABI565" s="0"/>
      <c r="ABJ565" s="0"/>
      <c r="ABK565" s="0"/>
      <c r="ABL565" s="0"/>
      <c r="ABM565" s="0"/>
      <c r="ABN565" s="0"/>
      <c r="ABO565" s="0"/>
      <c r="ABP565" s="0"/>
      <c r="ABQ565" s="0"/>
      <c r="ABR565" s="0"/>
      <c r="ABS565" s="0"/>
      <c r="ABT565" s="0"/>
      <c r="ABU565" s="0"/>
      <c r="ABV565" s="0"/>
      <c r="ABW565" s="0"/>
      <c r="ABX565" s="0"/>
      <c r="ABY565" s="0"/>
      <c r="ABZ565" s="0"/>
      <c r="ACA565" s="0"/>
      <c r="ACB565" s="0"/>
      <c r="ACC565" s="0"/>
      <c r="ACD565" s="0"/>
      <c r="ACE565" s="0"/>
      <c r="ACF565" s="0"/>
      <c r="ACG565" s="0"/>
      <c r="ACH565" s="0"/>
      <c r="ACI565" s="0"/>
      <c r="ACJ565" s="0"/>
      <c r="ACK565" s="0"/>
      <c r="ACL565" s="0"/>
      <c r="ACM565" s="0"/>
      <c r="ACN565" s="0"/>
      <c r="ACO565" s="0"/>
      <c r="ACP565" s="0"/>
      <c r="ACQ565" s="0"/>
      <c r="ACR565" s="0"/>
      <c r="ACS565" s="0"/>
      <c r="ACT565" s="0"/>
      <c r="ACU565" s="0"/>
      <c r="ACV565" s="0"/>
      <c r="ACW565" s="0"/>
      <c r="ACX565" s="0"/>
      <c r="ACY565" s="0"/>
      <c r="ACZ565" s="0"/>
      <c r="ADA565" s="0"/>
      <c r="ADB565" s="0"/>
      <c r="ADC565" s="0"/>
      <c r="ADD565" s="0"/>
      <c r="ADE565" s="0"/>
      <c r="ADF565" s="0"/>
      <c r="ADG565" s="0"/>
      <c r="ADH565" s="0"/>
      <c r="ADI565" s="0"/>
      <c r="ADJ565" s="0"/>
      <c r="ADK565" s="0"/>
      <c r="ADL565" s="0"/>
      <c r="ADM565" s="0"/>
      <c r="ADN565" s="0"/>
      <c r="ADO565" s="0"/>
      <c r="ADP565" s="0"/>
      <c r="ADQ565" s="0"/>
      <c r="ADR565" s="0"/>
      <c r="ADS565" s="0"/>
      <c r="ADT565" s="0"/>
      <c r="ADU565" s="0"/>
      <c r="ADV565" s="0"/>
      <c r="ADW565" s="0"/>
      <c r="ADX565" s="0"/>
      <c r="ADY565" s="0"/>
      <c r="ADZ565" s="0"/>
      <c r="AEA565" s="0"/>
      <c r="AEB565" s="0"/>
      <c r="AEC565" s="0"/>
      <c r="AED565" s="0"/>
      <c r="AEE565" s="0"/>
      <c r="AEF565" s="0"/>
      <c r="AEG565" s="0"/>
      <c r="AEH565" s="0"/>
      <c r="AEI565" s="0"/>
      <c r="AEJ565" s="0"/>
      <c r="AEK565" s="0"/>
      <c r="AEL565" s="0"/>
      <c r="AEM565" s="0"/>
      <c r="AEN565" s="0"/>
      <c r="AEO565" s="0"/>
      <c r="AEP565" s="0"/>
      <c r="AEQ565" s="0"/>
      <c r="AER565" s="0"/>
      <c r="AES565" s="0"/>
      <c r="AET565" s="0"/>
      <c r="AEU565" s="0"/>
      <c r="AEV565" s="0"/>
      <c r="AEW565" s="0"/>
      <c r="AEX565" s="0"/>
      <c r="AEY565" s="0"/>
      <c r="AEZ565" s="0"/>
      <c r="AFA565" s="0"/>
      <c r="AFB565" s="0"/>
      <c r="AFC565" s="0"/>
      <c r="AFD565" s="0"/>
      <c r="AFE565" s="0"/>
      <c r="AFF565" s="0"/>
      <c r="AFG565" s="0"/>
      <c r="AFH565" s="0"/>
      <c r="AFI565" s="0"/>
      <c r="AFJ565" s="0"/>
      <c r="AFK565" s="0"/>
      <c r="AFL565" s="0"/>
      <c r="AFM565" s="0"/>
      <c r="AFN565" s="0"/>
      <c r="AFO565" s="0"/>
      <c r="AFP565" s="0"/>
      <c r="AFQ565" s="0"/>
      <c r="AFR565" s="0"/>
      <c r="AFS565" s="0"/>
      <c r="AFT565" s="0"/>
      <c r="AFU565" s="0"/>
      <c r="AFV565" s="0"/>
      <c r="AFW565" s="0"/>
      <c r="AFX565" s="0"/>
      <c r="AFY565" s="0"/>
      <c r="AFZ565" s="0"/>
      <c r="AGA565" s="0"/>
      <c r="AGB565" s="0"/>
      <c r="AGC565" s="0"/>
      <c r="AGD565" s="0"/>
      <c r="AGE565" s="0"/>
      <c r="AGF565" s="0"/>
      <c r="AGG565" s="0"/>
      <c r="AGH565" s="0"/>
      <c r="AGI565" s="0"/>
      <c r="AGJ565" s="0"/>
      <c r="AGK565" s="0"/>
      <c r="AGL565" s="0"/>
      <c r="AGM565" s="0"/>
      <c r="AGN565" s="0"/>
      <c r="AGO565" s="0"/>
      <c r="AGP565" s="0"/>
      <c r="AGQ565" s="0"/>
      <c r="AGR565" s="0"/>
      <c r="AGS565" s="0"/>
      <c r="AGT565" s="0"/>
      <c r="AGU565" s="0"/>
      <c r="AGV565" s="0"/>
      <c r="AGW565" s="0"/>
      <c r="AGX565" s="0"/>
      <c r="AGY565" s="0"/>
      <c r="AGZ565" s="0"/>
      <c r="AHA565" s="0"/>
      <c r="AHB565" s="0"/>
      <c r="AHC565" s="0"/>
      <c r="AHD565" s="0"/>
      <c r="AHE565" s="0"/>
      <c r="AHF565" s="0"/>
      <c r="AHG565" s="0"/>
      <c r="AHH565" s="0"/>
      <c r="AHI565" s="0"/>
      <c r="AHJ565" s="0"/>
      <c r="AHK565" s="0"/>
      <c r="AHL565" s="0"/>
      <c r="AHM565" s="0"/>
      <c r="AHN565" s="0"/>
      <c r="AHO565" s="0"/>
      <c r="AHP565" s="0"/>
      <c r="AHQ565" s="0"/>
      <c r="AHR565" s="0"/>
      <c r="AHS565" s="0"/>
      <c r="AHT565" s="0"/>
      <c r="AHU565" s="0"/>
      <c r="AHV565" s="0"/>
      <c r="AHW565" s="0"/>
      <c r="AHX565" s="0"/>
      <c r="AHY565" s="0"/>
      <c r="AHZ565" s="0"/>
      <c r="AIA565" s="0"/>
      <c r="AIB565" s="0"/>
      <c r="AIC565" s="0"/>
      <c r="AID565" s="0"/>
      <c r="AIE565" s="0"/>
      <c r="AIF565" s="0"/>
      <c r="AIG565" s="0"/>
      <c r="AIH565" s="0"/>
      <c r="AII565" s="0"/>
      <c r="AIJ565" s="0"/>
      <c r="AIK565" s="0"/>
      <c r="AIL565" s="0"/>
      <c r="AIM565" s="0"/>
      <c r="AIN565" s="0"/>
      <c r="AIO565" s="0"/>
      <c r="AIP565" s="0"/>
      <c r="AIQ565" s="0"/>
      <c r="AIR565" s="0"/>
      <c r="AIS565" s="0"/>
      <c r="AIT565" s="0"/>
      <c r="AIU565" s="0"/>
      <c r="AIV565" s="0"/>
      <c r="AIW565" s="0"/>
      <c r="AIX565" s="0"/>
      <c r="AIY565" s="0"/>
      <c r="AIZ565" s="0"/>
      <c r="AJA565" s="0"/>
      <c r="AJB565" s="0"/>
      <c r="AJC565" s="0"/>
      <c r="AJD565" s="0"/>
      <c r="AJE565" s="0"/>
      <c r="AJF565" s="0"/>
      <c r="AJG565" s="0"/>
      <c r="AJH565" s="0"/>
      <c r="AJI565" s="0"/>
      <c r="AJJ565" s="0"/>
      <c r="AJK565" s="0"/>
      <c r="AJL565" s="0"/>
      <c r="AJM565" s="0"/>
      <c r="AJN565" s="0"/>
      <c r="AJO565" s="0"/>
      <c r="AJP565" s="0"/>
      <c r="AJQ565" s="0"/>
      <c r="AJR565" s="0"/>
      <c r="AJS565" s="0"/>
      <c r="AJT565" s="0"/>
      <c r="AJU565" s="0"/>
      <c r="AJV565" s="0"/>
      <c r="AJW565" s="0"/>
      <c r="AJX565" s="0"/>
      <c r="AJY565" s="0"/>
      <c r="AJZ565" s="0"/>
      <c r="AKA565" s="0"/>
      <c r="AKB565" s="0"/>
      <c r="AKC565" s="0"/>
      <c r="AKD565" s="0"/>
      <c r="AKE565" s="0"/>
      <c r="AKF565" s="0"/>
      <c r="AKG565" s="0"/>
      <c r="AKH565" s="0"/>
      <c r="AKI565" s="0"/>
      <c r="AKJ565" s="0"/>
      <c r="AKK565" s="0"/>
      <c r="AKL565" s="0"/>
      <c r="AKM565" s="0"/>
      <c r="AKN565" s="0"/>
      <c r="AKO565" s="0"/>
      <c r="AKP565" s="0"/>
      <c r="AKQ565" s="0"/>
      <c r="AKR565" s="0"/>
      <c r="AKS565" s="0"/>
      <c r="AKT565" s="0"/>
      <c r="AKU565" s="0"/>
      <c r="AKV565" s="0"/>
      <c r="AKW565" s="0"/>
      <c r="AKX565" s="0"/>
      <c r="AKY565" s="0"/>
      <c r="AKZ565" s="0"/>
      <c r="ALA565" s="0"/>
      <c r="ALB565" s="0"/>
      <c r="ALC565" s="0"/>
      <c r="ALD565" s="0"/>
      <c r="ALE565" s="0"/>
      <c r="ALF565" s="0"/>
      <c r="ALG565" s="0"/>
      <c r="ALH565" s="0"/>
      <c r="ALI565" s="0"/>
      <c r="ALJ565" s="0"/>
      <c r="ALK565" s="0"/>
      <c r="ALL565" s="0"/>
      <c r="ALM565" s="0"/>
      <c r="ALN565" s="0"/>
      <c r="ALO565" s="0"/>
      <c r="ALP565" s="0"/>
      <c r="ALQ565" s="0"/>
      <c r="ALR565" s="0"/>
      <c r="ALS565" s="0"/>
      <c r="ALT565" s="0"/>
      <c r="ALU565" s="0"/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  <c r="AMJ565" s="0"/>
    </row>
    <row r="566" customFormat="false" ht="16.5" hidden="false" customHeight="true" outlineLevel="0" collapsed="false">
      <c r="A566" s="19" t="n">
        <v>472</v>
      </c>
      <c r="B566" s="19" t="n">
        <f aca="false" t="array" ref="B566:B566">RANK(V566,$V$2:$V$607)</f>
        <v>545</v>
      </c>
      <c r="C566" s="20" t="s">
        <v>882</v>
      </c>
      <c r="D566" s="20" t="s">
        <v>24</v>
      </c>
      <c r="E566" s="20" t="s">
        <v>167</v>
      </c>
      <c r="F566" s="19" t="n">
        <v>0</v>
      </c>
      <c r="G566" s="19" t="n">
        <v>0</v>
      </c>
      <c r="H566" s="19" t="n">
        <v>0</v>
      </c>
      <c r="I566" s="19" t="n">
        <v>0</v>
      </c>
      <c r="J566" s="21"/>
      <c r="K566" s="19"/>
      <c r="L566" s="19"/>
      <c r="M566" s="19"/>
      <c r="N566" s="19"/>
      <c r="O566" s="19"/>
      <c r="P566" s="19"/>
      <c r="Q566" s="19"/>
      <c r="R566" s="19"/>
      <c r="S566" s="22"/>
      <c r="T566" s="21" t="n">
        <f aca="false" t="array" ref="T566:T566">SUM(J566:S566)</f>
        <v>0</v>
      </c>
      <c r="U566" s="19" t="n">
        <f aca="false" t="array" ref="U566:U566">IF(S566="",0,S566)+IF((COUNT(J566:R566)&lt;6),SUM(J566:R566),(MAX(J566:R566)+LARGE(J566:R566,2)+LARGE(J566:R566,3)+LARGE(J566:R566,4)+LARGE(J566:R566,5)))</f>
        <v>0</v>
      </c>
      <c r="V566" s="19" t="n">
        <f aca="false">U566+G566+I566</f>
        <v>0</v>
      </c>
      <c r="W566" s="19" t="n">
        <f aca="false" t="array" ref="W566:W566">COUNT(J566:S566)</f>
        <v>0</v>
      </c>
      <c r="X566" s="19"/>
      <c r="Y566" s="19"/>
      <c r="Z566" s="4"/>
      <c r="AA566" s="19"/>
      <c r="AB566" s="19"/>
      <c r="AC566" s="4"/>
      <c r="AD566" s="4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CA566" s="0"/>
      <c r="CB566" s="0"/>
      <c r="CC566" s="0"/>
      <c r="CD566" s="0"/>
      <c r="CE566" s="0"/>
      <c r="CF566" s="0"/>
      <c r="CG566" s="0"/>
      <c r="CH566" s="0"/>
      <c r="CI566" s="0"/>
      <c r="CJ566" s="0"/>
      <c r="CK566" s="0"/>
      <c r="CL566" s="0"/>
      <c r="CM566" s="0"/>
      <c r="CN566" s="0"/>
      <c r="CO566" s="0"/>
      <c r="CP566" s="0"/>
      <c r="CQ566" s="0"/>
      <c r="CR566" s="0"/>
      <c r="CS566" s="0"/>
      <c r="CT566" s="0"/>
      <c r="CU566" s="0"/>
      <c r="CV566" s="0"/>
      <c r="CW566" s="0"/>
      <c r="CX566" s="0"/>
      <c r="CY566" s="0"/>
      <c r="CZ566" s="0"/>
      <c r="DA566" s="0"/>
      <c r="DB566" s="0"/>
      <c r="DC566" s="0"/>
      <c r="DD566" s="0"/>
      <c r="DE566" s="0"/>
      <c r="DF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  <c r="EE566" s="0"/>
      <c r="EF566" s="0"/>
      <c r="EG566" s="0"/>
      <c r="EH566" s="0"/>
      <c r="EI566" s="0"/>
      <c r="EJ566" s="0"/>
      <c r="EK566" s="0"/>
      <c r="EL566" s="0"/>
      <c r="EM566" s="0"/>
      <c r="EN566" s="0"/>
      <c r="EO566" s="0"/>
      <c r="EP566" s="0"/>
      <c r="EQ566" s="0"/>
      <c r="ER566" s="0"/>
      <c r="ES566" s="0"/>
      <c r="ET566" s="0"/>
      <c r="EU566" s="0"/>
      <c r="EV566" s="0"/>
      <c r="EW566" s="0"/>
      <c r="EX566" s="0"/>
      <c r="EY566" s="0"/>
      <c r="EZ566" s="0"/>
      <c r="FA566" s="0"/>
      <c r="FB566" s="0"/>
      <c r="FC566" s="0"/>
      <c r="FD566" s="0"/>
      <c r="FE566" s="0"/>
      <c r="FF566" s="0"/>
      <c r="FG566" s="0"/>
      <c r="FH566" s="0"/>
      <c r="FI566" s="0"/>
      <c r="FJ566" s="0"/>
      <c r="FK566" s="0"/>
      <c r="FL566" s="0"/>
      <c r="FM566" s="0"/>
      <c r="FN566" s="0"/>
      <c r="FO566" s="0"/>
      <c r="FP566" s="0"/>
      <c r="FQ566" s="0"/>
      <c r="FR566" s="0"/>
      <c r="FS566" s="0"/>
      <c r="FT566" s="0"/>
      <c r="FU566" s="0"/>
      <c r="FV566" s="0"/>
      <c r="FW566" s="0"/>
      <c r="FX566" s="0"/>
      <c r="FY566" s="0"/>
      <c r="FZ566" s="0"/>
      <c r="GA566" s="0"/>
      <c r="GB566" s="0"/>
      <c r="GC566" s="0"/>
      <c r="GD566" s="0"/>
      <c r="GE566" s="0"/>
      <c r="GF566" s="0"/>
      <c r="GG566" s="0"/>
      <c r="GH566" s="0"/>
      <c r="GI566" s="0"/>
      <c r="GJ566" s="0"/>
      <c r="GK566" s="0"/>
      <c r="GL566" s="0"/>
      <c r="GM566" s="0"/>
      <c r="GN566" s="0"/>
      <c r="GO566" s="0"/>
      <c r="GP566" s="0"/>
      <c r="GQ566" s="0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  <c r="IX566" s="0"/>
      <c r="IY566" s="0"/>
      <c r="IZ566" s="0"/>
      <c r="JA566" s="0"/>
      <c r="JB566" s="0"/>
      <c r="JC566" s="0"/>
      <c r="JD566" s="0"/>
      <c r="JE566" s="0"/>
      <c r="JF566" s="0"/>
      <c r="JG566" s="0"/>
      <c r="JH566" s="0"/>
      <c r="JI566" s="0"/>
      <c r="JJ566" s="0"/>
      <c r="JK566" s="0"/>
      <c r="JL566" s="0"/>
      <c r="JM566" s="0"/>
      <c r="JN566" s="0"/>
      <c r="JO566" s="0"/>
      <c r="JP566" s="0"/>
      <c r="JQ566" s="0"/>
      <c r="JR566" s="0"/>
      <c r="JS566" s="0"/>
      <c r="JT566" s="0"/>
      <c r="JU566" s="0"/>
      <c r="JV566" s="0"/>
      <c r="JW566" s="0"/>
      <c r="JX566" s="0"/>
      <c r="JY566" s="0"/>
      <c r="JZ566" s="0"/>
      <c r="KA566" s="0"/>
      <c r="KB566" s="0"/>
      <c r="KC566" s="0"/>
      <c r="KD566" s="0"/>
      <c r="KE566" s="0"/>
      <c r="KF566" s="0"/>
      <c r="KG566" s="0"/>
      <c r="KH566" s="0"/>
      <c r="KI566" s="0"/>
      <c r="KJ566" s="0"/>
      <c r="KK566" s="0"/>
      <c r="KL566" s="0"/>
      <c r="KM566" s="0"/>
      <c r="KN566" s="0"/>
      <c r="KO566" s="0"/>
      <c r="KP566" s="0"/>
      <c r="KQ566" s="0"/>
      <c r="KR566" s="0"/>
      <c r="KS566" s="0"/>
      <c r="KT566" s="0"/>
      <c r="KU566" s="0"/>
      <c r="KV566" s="0"/>
      <c r="KW566" s="0"/>
      <c r="KX566" s="0"/>
      <c r="KY566" s="0"/>
      <c r="KZ566" s="0"/>
      <c r="LA566" s="0"/>
      <c r="LB566" s="0"/>
      <c r="LC566" s="0"/>
      <c r="LD566" s="0"/>
      <c r="LE566" s="0"/>
      <c r="LF566" s="0"/>
      <c r="LG566" s="0"/>
      <c r="LH566" s="0"/>
      <c r="LI566" s="0"/>
      <c r="LJ566" s="0"/>
      <c r="LK566" s="0"/>
      <c r="LL566" s="0"/>
      <c r="LM566" s="0"/>
      <c r="LN566" s="0"/>
      <c r="LO566" s="0"/>
      <c r="LP566" s="0"/>
      <c r="LQ566" s="0"/>
      <c r="LR566" s="0"/>
      <c r="LS566" s="0"/>
      <c r="LT566" s="0"/>
      <c r="LU566" s="0"/>
      <c r="LV566" s="0"/>
      <c r="LW566" s="0"/>
      <c r="LX566" s="0"/>
      <c r="LY566" s="0"/>
      <c r="LZ566" s="0"/>
      <c r="MA566" s="0"/>
      <c r="MB566" s="0"/>
      <c r="MC566" s="0"/>
      <c r="MD566" s="0"/>
      <c r="ME566" s="0"/>
      <c r="MF566" s="0"/>
      <c r="MG566" s="0"/>
      <c r="MH566" s="0"/>
      <c r="MI566" s="0"/>
      <c r="MJ566" s="0"/>
      <c r="MK566" s="0"/>
      <c r="ML566" s="0"/>
      <c r="MM566" s="0"/>
      <c r="MN566" s="0"/>
      <c r="MO566" s="0"/>
      <c r="MP566" s="0"/>
      <c r="MQ566" s="0"/>
      <c r="MR566" s="0"/>
      <c r="MS566" s="0"/>
      <c r="MT566" s="0"/>
      <c r="MU566" s="0"/>
      <c r="MV566" s="0"/>
      <c r="MW566" s="0"/>
      <c r="MX566" s="0"/>
      <c r="MY566" s="0"/>
      <c r="MZ566" s="0"/>
      <c r="NA566" s="0"/>
      <c r="NB566" s="0"/>
      <c r="NC566" s="0"/>
      <c r="ND566" s="0"/>
      <c r="NE566" s="0"/>
      <c r="NF566" s="0"/>
      <c r="NG566" s="0"/>
      <c r="NH566" s="0"/>
      <c r="NI566" s="0"/>
      <c r="NJ566" s="0"/>
      <c r="NK566" s="0"/>
      <c r="NL566" s="0"/>
      <c r="NM566" s="0"/>
      <c r="NN566" s="0"/>
      <c r="NO566" s="0"/>
      <c r="NP566" s="0"/>
      <c r="NQ566" s="0"/>
      <c r="NR566" s="0"/>
      <c r="NS566" s="0"/>
      <c r="NT566" s="0"/>
      <c r="NU566" s="0"/>
      <c r="NV566" s="0"/>
      <c r="NW566" s="0"/>
      <c r="NX566" s="0"/>
      <c r="NY566" s="0"/>
      <c r="NZ566" s="0"/>
      <c r="OA566" s="0"/>
      <c r="OB566" s="0"/>
      <c r="OC566" s="0"/>
      <c r="OD566" s="0"/>
      <c r="OE566" s="0"/>
      <c r="OF566" s="0"/>
      <c r="OG566" s="0"/>
      <c r="OH566" s="0"/>
      <c r="OI566" s="0"/>
      <c r="OJ566" s="0"/>
      <c r="OK566" s="0"/>
      <c r="OL566" s="0"/>
      <c r="OM566" s="0"/>
      <c r="ON566" s="0"/>
      <c r="OO566" s="0"/>
      <c r="OP566" s="0"/>
      <c r="OQ566" s="0"/>
      <c r="OR566" s="0"/>
      <c r="OS566" s="0"/>
      <c r="OT566" s="0"/>
      <c r="OU566" s="0"/>
      <c r="OV566" s="0"/>
      <c r="OW566" s="0"/>
      <c r="OX566" s="0"/>
      <c r="OY566" s="0"/>
      <c r="OZ566" s="0"/>
      <c r="PA566" s="0"/>
      <c r="PB566" s="0"/>
      <c r="PC566" s="0"/>
      <c r="PD566" s="0"/>
      <c r="PE566" s="0"/>
      <c r="PF566" s="0"/>
      <c r="PG566" s="0"/>
      <c r="PH566" s="0"/>
      <c r="PI566" s="0"/>
      <c r="PJ566" s="0"/>
      <c r="PK566" s="0"/>
      <c r="PL566" s="0"/>
      <c r="PM566" s="0"/>
      <c r="PN566" s="0"/>
      <c r="PO566" s="0"/>
      <c r="PP566" s="0"/>
      <c r="PQ566" s="0"/>
      <c r="PR566" s="0"/>
      <c r="PS566" s="0"/>
      <c r="PT566" s="0"/>
      <c r="PU566" s="0"/>
      <c r="PV566" s="0"/>
      <c r="PW566" s="0"/>
      <c r="PX566" s="0"/>
      <c r="PY566" s="0"/>
      <c r="PZ566" s="0"/>
      <c r="QA566" s="0"/>
      <c r="QB566" s="0"/>
      <c r="QC566" s="0"/>
      <c r="QD566" s="0"/>
      <c r="QE566" s="0"/>
      <c r="QF566" s="0"/>
      <c r="QG566" s="0"/>
      <c r="QH566" s="0"/>
      <c r="QI566" s="0"/>
      <c r="QJ566" s="0"/>
      <c r="QK566" s="0"/>
      <c r="QL566" s="0"/>
      <c r="QM566" s="0"/>
      <c r="QN566" s="0"/>
      <c r="QO566" s="0"/>
      <c r="QP566" s="0"/>
      <c r="QQ566" s="0"/>
      <c r="QR566" s="0"/>
      <c r="QS566" s="0"/>
      <c r="QT566" s="0"/>
      <c r="QU566" s="0"/>
      <c r="QV566" s="0"/>
      <c r="QW566" s="0"/>
      <c r="QX566" s="0"/>
      <c r="QY566" s="0"/>
      <c r="QZ566" s="0"/>
      <c r="RA566" s="0"/>
      <c r="RB566" s="0"/>
      <c r="RC566" s="0"/>
      <c r="RD566" s="0"/>
      <c r="RE566" s="0"/>
      <c r="RF566" s="0"/>
      <c r="RG566" s="0"/>
      <c r="RH566" s="0"/>
      <c r="RI566" s="0"/>
      <c r="RJ566" s="0"/>
      <c r="RK566" s="0"/>
      <c r="RL566" s="0"/>
      <c r="RM566" s="0"/>
      <c r="RN566" s="0"/>
      <c r="RO566" s="0"/>
      <c r="RP566" s="0"/>
      <c r="RQ566" s="0"/>
      <c r="RR566" s="0"/>
      <c r="RS566" s="0"/>
      <c r="RT566" s="0"/>
      <c r="RU566" s="0"/>
      <c r="RV566" s="0"/>
      <c r="RW566" s="0"/>
      <c r="RX566" s="0"/>
      <c r="RY566" s="0"/>
      <c r="RZ566" s="0"/>
      <c r="SA566" s="0"/>
      <c r="SB566" s="0"/>
      <c r="SC566" s="0"/>
      <c r="SD566" s="0"/>
      <c r="SE566" s="0"/>
      <c r="SF566" s="0"/>
      <c r="SG566" s="0"/>
      <c r="SH566" s="0"/>
      <c r="SI566" s="0"/>
      <c r="SJ566" s="0"/>
      <c r="SK566" s="0"/>
      <c r="SL566" s="0"/>
      <c r="SM566" s="0"/>
      <c r="SN566" s="0"/>
      <c r="SO566" s="0"/>
      <c r="SP566" s="0"/>
      <c r="SQ566" s="0"/>
      <c r="SR566" s="0"/>
      <c r="SS566" s="0"/>
      <c r="ST566" s="0"/>
      <c r="SU566" s="0"/>
      <c r="SV566" s="0"/>
      <c r="SW566" s="0"/>
      <c r="SX566" s="0"/>
      <c r="SY566" s="0"/>
      <c r="SZ566" s="0"/>
      <c r="TA566" s="0"/>
      <c r="TB566" s="0"/>
      <c r="TC566" s="0"/>
      <c r="TD566" s="0"/>
      <c r="TE566" s="0"/>
      <c r="TF566" s="0"/>
      <c r="TG566" s="0"/>
      <c r="TH566" s="0"/>
      <c r="TI566" s="0"/>
      <c r="TJ566" s="0"/>
      <c r="TK566" s="0"/>
      <c r="TL566" s="0"/>
      <c r="TM566" s="0"/>
      <c r="TN566" s="0"/>
      <c r="TO566" s="0"/>
      <c r="TP566" s="0"/>
      <c r="TQ566" s="0"/>
      <c r="TR566" s="0"/>
      <c r="TS566" s="0"/>
      <c r="TT566" s="0"/>
      <c r="TU566" s="0"/>
      <c r="TV566" s="0"/>
      <c r="TW566" s="0"/>
      <c r="TX566" s="0"/>
      <c r="TY566" s="0"/>
      <c r="TZ566" s="0"/>
      <c r="UA566" s="0"/>
      <c r="UB566" s="0"/>
      <c r="UC566" s="0"/>
      <c r="UD566" s="0"/>
      <c r="UE566" s="0"/>
      <c r="UF566" s="0"/>
      <c r="UG566" s="0"/>
      <c r="UH566" s="0"/>
      <c r="UI566" s="0"/>
      <c r="UJ566" s="0"/>
      <c r="UK566" s="0"/>
      <c r="UL566" s="0"/>
      <c r="UM566" s="0"/>
      <c r="UN566" s="0"/>
      <c r="UO566" s="0"/>
      <c r="UP566" s="0"/>
      <c r="UQ566" s="0"/>
      <c r="UR566" s="0"/>
      <c r="US566" s="0"/>
      <c r="UT566" s="0"/>
      <c r="UU566" s="0"/>
      <c r="UV566" s="0"/>
      <c r="UW566" s="0"/>
      <c r="UX566" s="0"/>
      <c r="UY566" s="0"/>
      <c r="UZ566" s="0"/>
      <c r="VA566" s="0"/>
      <c r="VB566" s="0"/>
      <c r="VC566" s="0"/>
      <c r="VD566" s="0"/>
      <c r="VE566" s="0"/>
      <c r="VF566" s="0"/>
      <c r="VG566" s="0"/>
      <c r="VH566" s="0"/>
      <c r="VI566" s="0"/>
      <c r="VJ566" s="0"/>
      <c r="VK566" s="0"/>
      <c r="VL566" s="0"/>
      <c r="VM566" s="0"/>
      <c r="VN566" s="0"/>
      <c r="VO566" s="0"/>
      <c r="VP566" s="0"/>
      <c r="VQ566" s="0"/>
      <c r="VR566" s="0"/>
      <c r="VS566" s="0"/>
      <c r="VT566" s="0"/>
      <c r="VU566" s="0"/>
      <c r="VV566" s="0"/>
      <c r="VW566" s="0"/>
      <c r="VX566" s="0"/>
      <c r="VY566" s="0"/>
      <c r="VZ566" s="0"/>
      <c r="WA566" s="0"/>
      <c r="WB566" s="0"/>
      <c r="WC566" s="0"/>
      <c r="WD566" s="0"/>
      <c r="WE566" s="0"/>
      <c r="WF566" s="0"/>
      <c r="WG566" s="0"/>
      <c r="WH566" s="0"/>
      <c r="WI566" s="0"/>
      <c r="WJ566" s="0"/>
      <c r="WK566" s="0"/>
      <c r="WL566" s="0"/>
      <c r="WM566" s="0"/>
      <c r="WN566" s="0"/>
      <c r="WO566" s="0"/>
      <c r="WP566" s="0"/>
      <c r="WQ566" s="0"/>
      <c r="WR566" s="0"/>
      <c r="WS566" s="0"/>
      <c r="WT566" s="0"/>
      <c r="WU566" s="0"/>
      <c r="WV566" s="0"/>
      <c r="WW566" s="0"/>
      <c r="WX566" s="0"/>
      <c r="WY566" s="0"/>
      <c r="WZ566" s="0"/>
      <c r="XA566" s="0"/>
      <c r="XB566" s="0"/>
      <c r="XC566" s="0"/>
      <c r="XD566" s="0"/>
      <c r="XE566" s="0"/>
      <c r="XF566" s="0"/>
      <c r="XG566" s="0"/>
      <c r="XH566" s="0"/>
      <c r="XI566" s="0"/>
      <c r="XJ566" s="0"/>
      <c r="XK566" s="0"/>
      <c r="XL566" s="0"/>
      <c r="XM566" s="0"/>
      <c r="XN566" s="0"/>
      <c r="XO566" s="0"/>
      <c r="XP566" s="0"/>
      <c r="XQ566" s="0"/>
      <c r="XR566" s="0"/>
      <c r="XS566" s="0"/>
      <c r="XT566" s="0"/>
      <c r="XU566" s="0"/>
      <c r="XV566" s="0"/>
      <c r="XW566" s="0"/>
      <c r="XX566" s="0"/>
      <c r="XY566" s="0"/>
      <c r="XZ566" s="0"/>
      <c r="YA566" s="0"/>
      <c r="YB566" s="0"/>
      <c r="YC566" s="0"/>
      <c r="YD566" s="0"/>
      <c r="YE566" s="0"/>
      <c r="YF566" s="0"/>
      <c r="YG566" s="0"/>
      <c r="YH566" s="0"/>
      <c r="YI566" s="0"/>
      <c r="YJ566" s="0"/>
      <c r="YK566" s="0"/>
      <c r="YL566" s="0"/>
      <c r="YM566" s="0"/>
      <c r="YN566" s="0"/>
      <c r="YO566" s="0"/>
      <c r="YP566" s="0"/>
      <c r="YQ566" s="0"/>
      <c r="YR566" s="0"/>
      <c r="YS566" s="0"/>
      <c r="YT566" s="0"/>
      <c r="YU566" s="0"/>
      <c r="YV566" s="0"/>
      <c r="YW566" s="0"/>
      <c r="YX566" s="0"/>
      <c r="YY566" s="0"/>
      <c r="YZ566" s="0"/>
      <c r="ZA566" s="0"/>
      <c r="ZB566" s="0"/>
      <c r="ZC566" s="0"/>
      <c r="ZD566" s="0"/>
      <c r="ZE566" s="0"/>
      <c r="ZF566" s="0"/>
      <c r="ZG566" s="0"/>
      <c r="ZH566" s="0"/>
      <c r="ZI566" s="0"/>
      <c r="ZJ566" s="0"/>
      <c r="ZK566" s="0"/>
      <c r="ZL566" s="0"/>
      <c r="ZM566" s="0"/>
      <c r="ZN566" s="0"/>
      <c r="ZO566" s="0"/>
      <c r="ZP566" s="0"/>
      <c r="ZQ566" s="0"/>
      <c r="ZR566" s="0"/>
      <c r="ZS566" s="0"/>
      <c r="ZT566" s="0"/>
      <c r="ZU566" s="0"/>
      <c r="ZV566" s="0"/>
      <c r="ZW566" s="0"/>
      <c r="ZX566" s="0"/>
      <c r="ZY566" s="0"/>
      <c r="ZZ566" s="0"/>
      <c r="AAA566" s="0"/>
      <c r="AAB566" s="0"/>
      <c r="AAC566" s="0"/>
      <c r="AAD566" s="0"/>
      <c r="AAE566" s="0"/>
      <c r="AAF566" s="0"/>
      <c r="AAG566" s="0"/>
      <c r="AAH566" s="0"/>
      <c r="AAI566" s="0"/>
      <c r="AAJ566" s="0"/>
      <c r="AAK566" s="0"/>
      <c r="AAL566" s="0"/>
      <c r="AAM566" s="0"/>
      <c r="AAN566" s="0"/>
      <c r="AAO566" s="0"/>
      <c r="AAP566" s="0"/>
      <c r="AAQ566" s="0"/>
      <c r="AAR566" s="0"/>
      <c r="AAS566" s="0"/>
      <c r="AAT566" s="0"/>
      <c r="AAU566" s="0"/>
      <c r="AAV566" s="0"/>
      <c r="AAW566" s="0"/>
      <c r="AAX566" s="0"/>
      <c r="AAY566" s="0"/>
      <c r="AAZ566" s="0"/>
      <c r="ABA566" s="0"/>
      <c r="ABB566" s="0"/>
      <c r="ABC566" s="0"/>
      <c r="ABD566" s="0"/>
      <c r="ABE566" s="0"/>
      <c r="ABF566" s="0"/>
      <c r="ABG566" s="0"/>
      <c r="ABH566" s="0"/>
      <c r="ABI566" s="0"/>
      <c r="ABJ566" s="0"/>
      <c r="ABK566" s="0"/>
      <c r="ABL566" s="0"/>
      <c r="ABM566" s="0"/>
      <c r="ABN566" s="0"/>
      <c r="ABO566" s="0"/>
      <c r="ABP566" s="0"/>
      <c r="ABQ566" s="0"/>
      <c r="ABR566" s="0"/>
      <c r="ABS566" s="0"/>
      <c r="ABT566" s="0"/>
      <c r="ABU566" s="0"/>
      <c r="ABV566" s="0"/>
      <c r="ABW566" s="0"/>
      <c r="ABX566" s="0"/>
      <c r="ABY566" s="0"/>
      <c r="ABZ566" s="0"/>
      <c r="ACA566" s="0"/>
      <c r="ACB566" s="0"/>
      <c r="ACC566" s="0"/>
      <c r="ACD566" s="0"/>
      <c r="ACE566" s="0"/>
      <c r="ACF566" s="0"/>
      <c r="ACG566" s="0"/>
      <c r="ACH566" s="0"/>
      <c r="ACI566" s="0"/>
      <c r="ACJ566" s="0"/>
      <c r="ACK566" s="0"/>
      <c r="ACL566" s="0"/>
      <c r="ACM566" s="0"/>
      <c r="ACN566" s="0"/>
      <c r="ACO566" s="0"/>
      <c r="ACP566" s="0"/>
      <c r="ACQ566" s="0"/>
      <c r="ACR566" s="0"/>
      <c r="ACS566" s="0"/>
      <c r="ACT566" s="0"/>
      <c r="ACU566" s="0"/>
      <c r="ACV566" s="0"/>
      <c r="ACW566" s="0"/>
      <c r="ACX566" s="0"/>
      <c r="ACY566" s="0"/>
      <c r="ACZ566" s="0"/>
      <c r="ADA566" s="0"/>
      <c r="ADB566" s="0"/>
      <c r="ADC566" s="0"/>
      <c r="ADD566" s="0"/>
      <c r="ADE566" s="0"/>
      <c r="ADF566" s="0"/>
      <c r="ADG566" s="0"/>
      <c r="ADH566" s="0"/>
      <c r="ADI566" s="0"/>
      <c r="ADJ566" s="0"/>
      <c r="ADK566" s="0"/>
      <c r="ADL566" s="0"/>
      <c r="ADM566" s="0"/>
      <c r="ADN566" s="0"/>
      <c r="ADO566" s="0"/>
      <c r="ADP566" s="0"/>
      <c r="ADQ566" s="0"/>
      <c r="ADR566" s="0"/>
      <c r="ADS566" s="0"/>
      <c r="ADT566" s="0"/>
      <c r="ADU566" s="0"/>
      <c r="ADV566" s="0"/>
      <c r="ADW566" s="0"/>
      <c r="ADX566" s="0"/>
      <c r="ADY566" s="0"/>
      <c r="ADZ566" s="0"/>
      <c r="AEA566" s="0"/>
      <c r="AEB566" s="0"/>
      <c r="AEC566" s="0"/>
      <c r="AED566" s="0"/>
      <c r="AEE566" s="0"/>
      <c r="AEF566" s="0"/>
      <c r="AEG566" s="0"/>
      <c r="AEH566" s="0"/>
      <c r="AEI566" s="0"/>
      <c r="AEJ566" s="0"/>
      <c r="AEK566" s="0"/>
      <c r="AEL566" s="0"/>
      <c r="AEM566" s="0"/>
      <c r="AEN566" s="0"/>
      <c r="AEO566" s="0"/>
      <c r="AEP566" s="0"/>
      <c r="AEQ566" s="0"/>
      <c r="AER566" s="0"/>
      <c r="AES566" s="0"/>
      <c r="AET566" s="0"/>
      <c r="AEU566" s="0"/>
      <c r="AEV566" s="0"/>
      <c r="AEW566" s="0"/>
      <c r="AEX566" s="0"/>
      <c r="AEY566" s="0"/>
      <c r="AEZ566" s="0"/>
      <c r="AFA566" s="0"/>
      <c r="AFB566" s="0"/>
      <c r="AFC566" s="0"/>
      <c r="AFD566" s="0"/>
      <c r="AFE566" s="0"/>
      <c r="AFF566" s="0"/>
      <c r="AFG566" s="0"/>
      <c r="AFH566" s="0"/>
      <c r="AFI566" s="0"/>
      <c r="AFJ566" s="0"/>
      <c r="AFK566" s="0"/>
      <c r="AFL566" s="0"/>
      <c r="AFM566" s="0"/>
      <c r="AFN566" s="0"/>
      <c r="AFO566" s="0"/>
      <c r="AFP566" s="0"/>
      <c r="AFQ566" s="0"/>
      <c r="AFR566" s="0"/>
      <c r="AFS566" s="0"/>
      <c r="AFT566" s="0"/>
      <c r="AFU566" s="0"/>
      <c r="AFV566" s="0"/>
      <c r="AFW566" s="0"/>
      <c r="AFX566" s="0"/>
      <c r="AFY566" s="0"/>
      <c r="AFZ566" s="0"/>
      <c r="AGA566" s="0"/>
      <c r="AGB566" s="0"/>
      <c r="AGC566" s="0"/>
      <c r="AGD566" s="0"/>
      <c r="AGE566" s="0"/>
      <c r="AGF566" s="0"/>
      <c r="AGG566" s="0"/>
      <c r="AGH566" s="0"/>
      <c r="AGI566" s="0"/>
      <c r="AGJ566" s="0"/>
      <c r="AGK566" s="0"/>
      <c r="AGL566" s="0"/>
      <c r="AGM566" s="0"/>
      <c r="AGN566" s="0"/>
      <c r="AGO566" s="0"/>
      <c r="AGP566" s="0"/>
      <c r="AGQ566" s="0"/>
      <c r="AGR566" s="0"/>
      <c r="AGS566" s="0"/>
      <c r="AGT566" s="0"/>
      <c r="AGU566" s="0"/>
      <c r="AGV566" s="0"/>
      <c r="AGW566" s="0"/>
      <c r="AGX566" s="0"/>
      <c r="AGY566" s="0"/>
      <c r="AGZ566" s="0"/>
      <c r="AHA566" s="0"/>
      <c r="AHB566" s="0"/>
      <c r="AHC566" s="0"/>
      <c r="AHD566" s="0"/>
      <c r="AHE566" s="0"/>
      <c r="AHF566" s="0"/>
      <c r="AHG566" s="0"/>
      <c r="AHH566" s="0"/>
      <c r="AHI566" s="0"/>
      <c r="AHJ566" s="0"/>
      <c r="AHK566" s="0"/>
      <c r="AHL566" s="0"/>
      <c r="AHM566" s="0"/>
      <c r="AHN566" s="0"/>
      <c r="AHO566" s="0"/>
      <c r="AHP566" s="0"/>
      <c r="AHQ566" s="0"/>
      <c r="AHR566" s="0"/>
      <c r="AHS566" s="0"/>
      <c r="AHT566" s="0"/>
      <c r="AHU566" s="0"/>
      <c r="AHV566" s="0"/>
      <c r="AHW566" s="0"/>
      <c r="AHX566" s="0"/>
      <c r="AHY566" s="0"/>
      <c r="AHZ566" s="0"/>
      <c r="AIA566" s="0"/>
      <c r="AIB566" s="0"/>
      <c r="AIC566" s="0"/>
      <c r="AID566" s="0"/>
      <c r="AIE566" s="0"/>
      <c r="AIF566" s="0"/>
      <c r="AIG566" s="0"/>
      <c r="AIH566" s="0"/>
      <c r="AII566" s="0"/>
      <c r="AIJ566" s="0"/>
      <c r="AIK566" s="0"/>
      <c r="AIL566" s="0"/>
      <c r="AIM566" s="0"/>
      <c r="AIN566" s="0"/>
      <c r="AIO566" s="0"/>
      <c r="AIP566" s="0"/>
      <c r="AIQ566" s="0"/>
      <c r="AIR566" s="0"/>
      <c r="AIS566" s="0"/>
      <c r="AIT566" s="0"/>
      <c r="AIU566" s="0"/>
      <c r="AIV566" s="0"/>
      <c r="AIW566" s="0"/>
      <c r="AIX566" s="0"/>
      <c r="AIY566" s="0"/>
      <c r="AIZ566" s="0"/>
      <c r="AJA566" s="0"/>
      <c r="AJB566" s="0"/>
      <c r="AJC566" s="0"/>
      <c r="AJD566" s="0"/>
      <c r="AJE566" s="0"/>
      <c r="AJF566" s="0"/>
      <c r="AJG566" s="0"/>
      <c r="AJH566" s="0"/>
      <c r="AJI566" s="0"/>
      <c r="AJJ566" s="0"/>
      <c r="AJK566" s="0"/>
      <c r="AJL566" s="0"/>
      <c r="AJM566" s="0"/>
      <c r="AJN566" s="0"/>
      <c r="AJO566" s="0"/>
      <c r="AJP566" s="0"/>
      <c r="AJQ566" s="0"/>
      <c r="AJR566" s="0"/>
      <c r="AJS566" s="0"/>
      <c r="AJT566" s="0"/>
      <c r="AJU566" s="0"/>
      <c r="AJV566" s="0"/>
      <c r="AJW566" s="0"/>
      <c r="AJX566" s="0"/>
      <c r="AJY566" s="0"/>
      <c r="AJZ566" s="0"/>
      <c r="AKA566" s="0"/>
      <c r="AKB566" s="0"/>
      <c r="AKC566" s="0"/>
      <c r="AKD566" s="0"/>
      <c r="AKE566" s="0"/>
      <c r="AKF566" s="0"/>
      <c r="AKG566" s="0"/>
      <c r="AKH566" s="0"/>
      <c r="AKI566" s="0"/>
      <c r="AKJ566" s="0"/>
      <c r="AKK566" s="0"/>
      <c r="AKL566" s="0"/>
      <c r="AKM566" s="0"/>
      <c r="AKN566" s="0"/>
      <c r="AKO566" s="0"/>
      <c r="AKP566" s="0"/>
      <c r="AKQ566" s="0"/>
      <c r="AKR566" s="0"/>
      <c r="AKS566" s="0"/>
      <c r="AKT566" s="0"/>
      <c r="AKU566" s="0"/>
      <c r="AKV566" s="0"/>
      <c r="AKW566" s="0"/>
      <c r="AKX566" s="0"/>
      <c r="AKY566" s="0"/>
      <c r="AKZ566" s="0"/>
      <c r="ALA566" s="0"/>
      <c r="ALB566" s="0"/>
      <c r="ALC566" s="0"/>
      <c r="ALD566" s="0"/>
      <c r="ALE566" s="0"/>
      <c r="ALF566" s="0"/>
      <c r="ALG566" s="0"/>
      <c r="ALH566" s="0"/>
      <c r="ALI566" s="0"/>
      <c r="ALJ566" s="0"/>
      <c r="ALK566" s="0"/>
      <c r="ALL566" s="0"/>
      <c r="ALM566" s="0"/>
      <c r="ALN566" s="0"/>
      <c r="ALO566" s="0"/>
      <c r="ALP566" s="0"/>
      <c r="ALQ566" s="0"/>
      <c r="ALR566" s="0"/>
      <c r="ALS566" s="0"/>
      <c r="ALT566" s="0"/>
      <c r="ALU566" s="0"/>
      <c r="ALV566" s="0"/>
      <c r="ALW566" s="0"/>
      <c r="ALX566" s="0"/>
      <c r="ALY566" s="0"/>
      <c r="ALZ566" s="0"/>
      <c r="AMA566" s="0"/>
      <c r="AMB566" s="0"/>
      <c r="AMC566" s="0"/>
      <c r="AMD566" s="0"/>
      <c r="AME566" s="0"/>
      <c r="AMF566" s="0"/>
      <c r="AMG566" s="0"/>
      <c r="AMH566" s="0"/>
      <c r="AMI566" s="0"/>
      <c r="AMJ566" s="0"/>
    </row>
    <row r="567" customFormat="false" ht="16.5" hidden="false" customHeight="true" outlineLevel="0" collapsed="false">
      <c r="A567" s="19" t="n">
        <v>474</v>
      </c>
      <c r="B567" s="19" t="n">
        <f aca="false" t="array" ref="B567:B567">RANK(V567,$V$2:$V$607)</f>
        <v>545</v>
      </c>
      <c r="C567" s="20" t="s">
        <v>883</v>
      </c>
      <c r="D567" s="20" t="s">
        <v>776</v>
      </c>
      <c r="E567" s="20"/>
      <c r="F567" s="19" t="n">
        <v>0</v>
      </c>
      <c r="G567" s="19" t="n">
        <v>0</v>
      </c>
      <c r="H567" s="19" t="n">
        <v>0</v>
      </c>
      <c r="I567" s="19" t="n">
        <v>0</v>
      </c>
      <c r="J567" s="21"/>
      <c r="K567" s="19"/>
      <c r="L567" s="19"/>
      <c r="M567" s="19"/>
      <c r="N567" s="19"/>
      <c r="O567" s="19"/>
      <c r="P567" s="19"/>
      <c r="Q567" s="19"/>
      <c r="R567" s="19"/>
      <c r="S567" s="22"/>
      <c r="T567" s="21" t="n">
        <f aca="false" t="array" ref="T567:T567">SUM(J567:S567)</f>
        <v>0</v>
      </c>
      <c r="U567" s="19" t="n">
        <f aca="false" t="array" ref="U567:U567">IF(S567="",0,S567)+IF((COUNT(J567:R567)&lt;6),SUM(J567:R567),(MAX(J567:R567)+LARGE(J567:R567,2)+LARGE(J567:R567,3)+LARGE(J567:R567,4)+LARGE(J567:R567,5)))</f>
        <v>0</v>
      </c>
      <c r="V567" s="19" t="n">
        <f aca="false">U567+G567+I567</f>
        <v>0</v>
      </c>
      <c r="W567" s="19" t="n">
        <f aca="false" t="array" ref="W567:W567">COUNT(J567:S567)</f>
        <v>0</v>
      </c>
      <c r="X567" s="19"/>
      <c r="Y567" s="19"/>
      <c r="Z567" s="4"/>
      <c r="AA567" s="19"/>
      <c r="AB567" s="19"/>
      <c r="AC567" s="4"/>
      <c r="AD567" s="4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CA567" s="0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  <c r="IX567" s="0"/>
      <c r="IY567" s="0"/>
      <c r="IZ567" s="0"/>
      <c r="JA567" s="0"/>
      <c r="JB567" s="0"/>
      <c r="JC567" s="0"/>
      <c r="JD567" s="0"/>
      <c r="JE567" s="0"/>
      <c r="JF567" s="0"/>
      <c r="JG567" s="0"/>
      <c r="JH567" s="0"/>
      <c r="JI567" s="0"/>
      <c r="JJ567" s="0"/>
      <c r="JK567" s="0"/>
      <c r="JL567" s="0"/>
      <c r="JM567" s="0"/>
      <c r="JN567" s="0"/>
      <c r="JO567" s="0"/>
      <c r="JP567" s="0"/>
      <c r="JQ567" s="0"/>
      <c r="JR567" s="0"/>
      <c r="JS567" s="0"/>
      <c r="JT567" s="0"/>
      <c r="JU567" s="0"/>
      <c r="JV567" s="0"/>
      <c r="JW567" s="0"/>
      <c r="JX567" s="0"/>
      <c r="JY567" s="0"/>
      <c r="JZ567" s="0"/>
      <c r="KA567" s="0"/>
      <c r="KB567" s="0"/>
      <c r="KC567" s="0"/>
      <c r="KD567" s="0"/>
      <c r="KE567" s="0"/>
      <c r="KF567" s="0"/>
      <c r="KG567" s="0"/>
      <c r="KH567" s="0"/>
      <c r="KI567" s="0"/>
      <c r="KJ567" s="0"/>
      <c r="KK567" s="0"/>
      <c r="KL567" s="0"/>
      <c r="KM567" s="0"/>
      <c r="KN567" s="0"/>
      <c r="KO567" s="0"/>
      <c r="KP567" s="0"/>
      <c r="KQ567" s="0"/>
      <c r="KR567" s="0"/>
      <c r="KS567" s="0"/>
      <c r="KT567" s="0"/>
      <c r="KU567" s="0"/>
      <c r="KV567" s="0"/>
      <c r="KW567" s="0"/>
      <c r="KX567" s="0"/>
      <c r="KY567" s="0"/>
      <c r="KZ567" s="0"/>
      <c r="LA567" s="0"/>
      <c r="LB567" s="0"/>
      <c r="LC567" s="0"/>
      <c r="LD567" s="0"/>
      <c r="LE567" s="0"/>
      <c r="LF567" s="0"/>
      <c r="LG567" s="0"/>
      <c r="LH567" s="0"/>
      <c r="LI567" s="0"/>
      <c r="LJ567" s="0"/>
      <c r="LK567" s="0"/>
      <c r="LL567" s="0"/>
      <c r="LM567" s="0"/>
      <c r="LN567" s="0"/>
      <c r="LO567" s="0"/>
      <c r="LP567" s="0"/>
      <c r="LQ567" s="0"/>
      <c r="LR567" s="0"/>
      <c r="LS567" s="0"/>
      <c r="LT567" s="0"/>
      <c r="LU567" s="0"/>
      <c r="LV567" s="0"/>
      <c r="LW567" s="0"/>
      <c r="LX567" s="0"/>
      <c r="LY567" s="0"/>
      <c r="LZ567" s="0"/>
      <c r="MA567" s="0"/>
      <c r="MB567" s="0"/>
      <c r="MC567" s="0"/>
      <c r="MD567" s="0"/>
      <c r="ME567" s="0"/>
      <c r="MF567" s="0"/>
      <c r="MG567" s="0"/>
      <c r="MH567" s="0"/>
      <c r="MI567" s="0"/>
      <c r="MJ567" s="0"/>
      <c r="MK567" s="0"/>
      <c r="ML567" s="0"/>
      <c r="MM567" s="0"/>
      <c r="MN567" s="0"/>
      <c r="MO567" s="0"/>
      <c r="MP567" s="0"/>
      <c r="MQ567" s="0"/>
      <c r="MR567" s="0"/>
      <c r="MS567" s="0"/>
      <c r="MT567" s="0"/>
      <c r="MU567" s="0"/>
      <c r="MV567" s="0"/>
      <c r="MW567" s="0"/>
      <c r="MX567" s="0"/>
      <c r="MY567" s="0"/>
      <c r="MZ567" s="0"/>
      <c r="NA567" s="0"/>
      <c r="NB567" s="0"/>
      <c r="NC567" s="0"/>
      <c r="ND567" s="0"/>
      <c r="NE567" s="0"/>
      <c r="NF567" s="0"/>
      <c r="NG567" s="0"/>
      <c r="NH567" s="0"/>
      <c r="NI567" s="0"/>
      <c r="NJ567" s="0"/>
      <c r="NK567" s="0"/>
      <c r="NL567" s="0"/>
      <c r="NM567" s="0"/>
      <c r="NN567" s="0"/>
      <c r="NO567" s="0"/>
      <c r="NP567" s="0"/>
      <c r="NQ567" s="0"/>
      <c r="NR567" s="0"/>
      <c r="NS567" s="0"/>
      <c r="NT567" s="0"/>
      <c r="NU567" s="0"/>
      <c r="NV567" s="0"/>
      <c r="NW567" s="0"/>
      <c r="NX567" s="0"/>
      <c r="NY567" s="0"/>
      <c r="NZ567" s="0"/>
      <c r="OA567" s="0"/>
      <c r="OB567" s="0"/>
      <c r="OC567" s="0"/>
      <c r="OD567" s="0"/>
      <c r="OE567" s="0"/>
      <c r="OF567" s="0"/>
      <c r="OG567" s="0"/>
      <c r="OH567" s="0"/>
      <c r="OI567" s="0"/>
      <c r="OJ567" s="0"/>
      <c r="OK567" s="0"/>
      <c r="OL567" s="0"/>
      <c r="OM567" s="0"/>
      <c r="ON567" s="0"/>
      <c r="OO567" s="0"/>
      <c r="OP567" s="0"/>
      <c r="OQ567" s="0"/>
      <c r="OR567" s="0"/>
      <c r="OS567" s="0"/>
      <c r="OT567" s="0"/>
      <c r="OU567" s="0"/>
      <c r="OV567" s="0"/>
      <c r="OW567" s="0"/>
      <c r="OX567" s="0"/>
      <c r="OY567" s="0"/>
      <c r="OZ567" s="0"/>
      <c r="PA567" s="0"/>
      <c r="PB567" s="0"/>
      <c r="PC567" s="0"/>
      <c r="PD567" s="0"/>
      <c r="PE567" s="0"/>
      <c r="PF567" s="0"/>
      <c r="PG567" s="0"/>
      <c r="PH567" s="0"/>
      <c r="PI567" s="0"/>
      <c r="PJ567" s="0"/>
      <c r="PK567" s="0"/>
      <c r="PL567" s="0"/>
      <c r="PM567" s="0"/>
      <c r="PN567" s="0"/>
      <c r="PO567" s="0"/>
      <c r="PP567" s="0"/>
      <c r="PQ567" s="0"/>
      <c r="PR567" s="0"/>
      <c r="PS567" s="0"/>
      <c r="PT567" s="0"/>
      <c r="PU567" s="0"/>
      <c r="PV567" s="0"/>
      <c r="PW567" s="0"/>
      <c r="PX567" s="0"/>
      <c r="PY567" s="0"/>
      <c r="PZ567" s="0"/>
      <c r="QA567" s="0"/>
      <c r="QB567" s="0"/>
      <c r="QC567" s="0"/>
      <c r="QD567" s="0"/>
      <c r="QE567" s="0"/>
      <c r="QF567" s="0"/>
      <c r="QG567" s="0"/>
      <c r="QH567" s="0"/>
      <c r="QI567" s="0"/>
      <c r="QJ567" s="0"/>
      <c r="QK567" s="0"/>
      <c r="QL567" s="0"/>
      <c r="QM567" s="0"/>
      <c r="QN567" s="0"/>
      <c r="QO567" s="0"/>
      <c r="QP567" s="0"/>
      <c r="QQ567" s="0"/>
      <c r="QR567" s="0"/>
      <c r="QS567" s="0"/>
      <c r="QT567" s="0"/>
      <c r="QU567" s="0"/>
      <c r="QV567" s="0"/>
      <c r="QW567" s="0"/>
      <c r="QX567" s="0"/>
      <c r="QY567" s="0"/>
      <c r="QZ567" s="0"/>
      <c r="RA567" s="0"/>
      <c r="RB567" s="0"/>
      <c r="RC567" s="0"/>
      <c r="RD567" s="0"/>
      <c r="RE567" s="0"/>
      <c r="RF567" s="0"/>
      <c r="RG567" s="0"/>
      <c r="RH567" s="0"/>
      <c r="RI567" s="0"/>
      <c r="RJ567" s="0"/>
      <c r="RK567" s="0"/>
      <c r="RL567" s="0"/>
      <c r="RM567" s="0"/>
      <c r="RN567" s="0"/>
      <c r="RO567" s="0"/>
      <c r="RP567" s="0"/>
      <c r="RQ567" s="0"/>
      <c r="RR567" s="0"/>
      <c r="RS567" s="0"/>
      <c r="RT567" s="0"/>
      <c r="RU567" s="0"/>
      <c r="RV567" s="0"/>
      <c r="RW567" s="0"/>
      <c r="RX567" s="0"/>
      <c r="RY567" s="0"/>
      <c r="RZ567" s="0"/>
      <c r="SA567" s="0"/>
      <c r="SB567" s="0"/>
      <c r="SC567" s="0"/>
      <c r="SD567" s="0"/>
      <c r="SE567" s="0"/>
      <c r="SF567" s="0"/>
      <c r="SG567" s="0"/>
      <c r="SH567" s="0"/>
      <c r="SI567" s="0"/>
      <c r="SJ567" s="0"/>
      <c r="SK567" s="0"/>
      <c r="SL567" s="0"/>
      <c r="SM567" s="0"/>
      <c r="SN567" s="0"/>
      <c r="SO567" s="0"/>
      <c r="SP567" s="0"/>
      <c r="SQ567" s="0"/>
      <c r="SR567" s="0"/>
      <c r="SS567" s="0"/>
      <c r="ST567" s="0"/>
      <c r="SU567" s="0"/>
      <c r="SV567" s="0"/>
      <c r="SW567" s="0"/>
      <c r="SX567" s="0"/>
      <c r="SY567" s="0"/>
      <c r="SZ567" s="0"/>
      <c r="TA567" s="0"/>
      <c r="TB567" s="0"/>
      <c r="TC567" s="0"/>
      <c r="TD567" s="0"/>
      <c r="TE567" s="0"/>
      <c r="TF567" s="0"/>
      <c r="TG567" s="0"/>
      <c r="TH567" s="0"/>
      <c r="TI567" s="0"/>
      <c r="TJ567" s="0"/>
      <c r="TK567" s="0"/>
      <c r="TL567" s="0"/>
      <c r="TM567" s="0"/>
      <c r="TN567" s="0"/>
      <c r="TO567" s="0"/>
      <c r="TP567" s="0"/>
      <c r="TQ567" s="0"/>
      <c r="TR567" s="0"/>
      <c r="TS567" s="0"/>
      <c r="TT567" s="0"/>
      <c r="TU567" s="0"/>
      <c r="TV567" s="0"/>
      <c r="TW567" s="0"/>
      <c r="TX567" s="0"/>
      <c r="TY567" s="0"/>
      <c r="TZ567" s="0"/>
      <c r="UA567" s="0"/>
      <c r="UB567" s="0"/>
      <c r="UC567" s="0"/>
      <c r="UD567" s="0"/>
      <c r="UE567" s="0"/>
      <c r="UF567" s="0"/>
      <c r="UG567" s="0"/>
      <c r="UH567" s="0"/>
      <c r="UI567" s="0"/>
      <c r="UJ567" s="0"/>
      <c r="UK567" s="0"/>
      <c r="UL567" s="0"/>
      <c r="UM567" s="0"/>
      <c r="UN567" s="0"/>
      <c r="UO567" s="0"/>
      <c r="UP567" s="0"/>
      <c r="UQ567" s="0"/>
      <c r="UR567" s="0"/>
      <c r="US567" s="0"/>
      <c r="UT567" s="0"/>
      <c r="UU567" s="0"/>
      <c r="UV567" s="0"/>
      <c r="UW567" s="0"/>
      <c r="UX567" s="0"/>
      <c r="UY567" s="0"/>
      <c r="UZ567" s="0"/>
      <c r="VA567" s="0"/>
      <c r="VB567" s="0"/>
      <c r="VC567" s="0"/>
      <c r="VD567" s="0"/>
      <c r="VE567" s="0"/>
      <c r="VF567" s="0"/>
      <c r="VG567" s="0"/>
      <c r="VH567" s="0"/>
      <c r="VI567" s="0"/>
      <c r="VJ567" s="0"/>
      <c r="VK567" s="0"/>
      <c r="VL567" s="0"/>
      <c r="VM567" s="0"/>
      <c r="VN567" s="0"/>
      <c r="VO567" s="0"/>
      <c r="VP567" s="0"/>
      <c r="VQ567" s="0"/>
      <c r="VR567" s="0"/>
      <c r="VS567" s="0"/>
      <c r="VT567" s="0"/>
      <c r="VU567" s="0"/>
      <c r="VV567" s="0"/>
      <c r="VW567" s="0"/>
      <c r="VX567" s="0"/>
      <c r="VY567" s="0"/>
      <c r="VZ567" s="0"/>
      <c r="WA567" s="0"/>
      <c r="WB567" s="0"/>
      <c r="WC567" s="0"/>
      <c r="WD567" s="0"/>
      <c r="WE567" s="0"/>
      <c r="WF567" s="0"/>
      <c r="WG567" s="0"/>
      <c r="WH567" s="0"/>
      <c r="WI567" s="0"/>
      <c r="WJ567" s="0"/>
      <c r="WK567" s="0"/>
      <c r="WL567" s="0"/>
      <c r="WM567" s="0"/>
      <c r="WN567" s="0"/>
      <c r="WO567" s="0"/>
      <c r="WP567" s="0"/>
      <c r="WQ567" s="0"/>
      <c r="WR567" s="0"/>
      <c r="WS567" s="0"/>
      <c r="WT567" s="0"/>
      <c r="WU567" s="0"/>
      <c r="WV567" s="0"/>
      <c r="WW567" s="0"/>
      <c r="WX567" s="0"/>
      <c r="WY567" s="0"/>
      <c r="WZ567" s="0"/>
      <c r="XA567" s="0"/>
      <c r="XB567" s="0"/>
      <c r="XC567" s="0"/>
      <c r="XD567" s="0"/>
      <c r="XE567" s="0"/>
      <c r="XF567" s="0"/>
      <c r="XG567" s="0"/>
      <c r="XH567" s="0"/>
      <c r="XI567" s="0"/>
      <c r="XJ567" s="0"/>
      <c r="XK567" s="0"/>
      <c r="XL567" s="0"/>
      <c r="XM567" s="0"/>
      <c r="XN567" s="0"/>
      <c r="XO567" s="0"/>
      <c r="XP567" s="0"/>
      <c r="XQ567" s="0"/>
      <c r="XR567" s="0"/>
      <c r="XS567" s="0"/>
      <c r="XT567" s="0"/>
      <c r="XU567" s="0"/>
      <c r="XV567" s="0"/>
      <c r="XW567" s="0"/>
      <c r="XX567" s="0"/>
      <c r="XY567" s="0"/>
      <c r="XZ567" s="0"/>
      <c r="YA567" s="0"/>
      <c r="YB567" s="0"/>
      <c r="YC567" s="0"/>
      <c r="YD567" s="0"/>
      <c r="YE567" s="0"/>
      <c r="YF567" s="0"/>
      <c r="YG567" s="0"/>
      <c r="YH567" s="0"/>
      <c r="YI567" s="0"/>
      <c r="YJ567" s="0"/>
      <c r="YK567" s="0"/>
      <c r="YL567" s="0"/>
      <c r="YM567" s="0"/>
      <c r="YN567" s="0"/>
      <c r="YO567" s="0"/>
      <c r="YP567" s="0"/>
      <c r="YQ567" s="0"/>
      <c r="YR567" s="0"/>
      <c r="YS567" s="0"/>
      <c r="YT567" s="0"/>
      <c r="YU567" s="0"/>
      <c r="YV567" s="0"/>
      <c r="YW567" s="0"/>
      <c r="YX567" s="0"/>
      <c r="YY567" s="0"/>
      <c r="YZ567" s="0"/>
      <c r="ZA567" s="0"/>
      <c r="ZB567" s="0"/>
      <c r="ZC567" s="0"/>
      <c r="ZD567" s="0"/>
      <c r="ZE567" s="0"/>
      <c r="ZF567" s="0"/>
      <c r="ZG567" s="0"/>
      <c r="ZH567" s="0"/>
      <c r="ZI567" s="0"/>
      <c r="ZJ567" s="0"/>
      <c r="ZK567" s="0"/>
      <c r="ZL567" s="0"/>
      <c r="ZM567" s="0"/>
      <c r="ZN567" s="0"/>
      <c r="ZO567" s="0"/>
      <c r="ZP567" s="0"/>
      <c r="ZQ567" s="0"/>
      <c r="ZR567" s="0"/>
      <c r="ZS567" s="0"/>
      <c r="ZT567" s="0"/>
      <c r="ZU567" s="0"/>
      <c r="ZV567" s="0"/>
      <c r="ZW567" s="0"/>
      <c r="ZX567" s="0"/>
      <c r="ZY567" s="0"/>
      <c r="ZZ567" s="0"/>
      <c r="AAA567" s="0"/>
      <c r="AAB567" s="0"/>
      <c r="AAC567" s="0"/>
      <c r="AAD567" s="0"/>
      <c r="AAE567" s="0"/>
      <c r="AAF567" s="0"/>
      <c r="AAG567" s="0"/>
      <c r="AAH567" s="0"/>
      <c r="AAI567" s="0"/>
      <c r="AAJ567" s="0"/>
      <c r="AAK567" s="0"/>
      <c r="AAL567" s="0"/>
      <c r="AAM567" s="0"/>
      <c r="AAN567" s="0"/>
      <c r="AAO567" s="0"/>
      <c r="AAP567" s="0"/>
      <c r="AAQ567" s="0"/>
      <c r="AAR567" s="0"/>
      <c r="AAS567" s="0"/>
      <c r="AAT567" s="0"/>
      <c r="AAU567" s="0"/>
      <c r="AAV567" s="0"/>
      <c r="AAW567" s="0"/>
      <c r="AAX567" s="0"/>
      <c r="AAY567" s="0"/>
      <c r="AAZ567" s="0"/>
      <c r="ABA567" s="0"/>
      <c r="ABB567" s="0"/>
      <c r="ABC567" s="0"/>
      <c r="ABD567" s="0"/>
      <c r="ABE567" s="0"/>
      <c r="ABF567" s="0"/>
      <c r="ABG567" s="0"/>
      <c r="ABH567" s="0"/>
      <c r="ABI567" s="0"/>
      <c r="ABJ567" s="0"/>
      <c r="ABK567" s="0"/>
      <c r="ABL567" s="0"/>
      <c r="ABM567" s="0"/>
      <c r="ABN567" s="0"/>
      <c r="ABO567" s="0"/>
      <c r="ABP567" s="0"/>
      <c r="ABQ567" s="0"/>
      <c r="ABR567" s="0"/>
      <c r="ABS567" s="0"/>
      <c r="ABT567" s="0"/>
      <c r="ABU567" s="0"/>
      <c r="ABV567" s="0"/>
      <c r="ABW567" s="0"/>
      <c r="ABX567" s="0"/>
      <c r="ABY567" s="0"/>
      <c r="ABZ567" s="0"/>
      <c r="ACA567" s="0"/>
      <c r="ACB567" s="0"/>
      <c r="ACC567" s="0"/>
      <c r="ACD567" s="0"/>
      <c r="ACE567" s="0"/>
      <c r="ACF567" s="0"/>
      <c r="ACG567" s="0"/>
      <c r="ACH567" s="0"/>
      <c r="ACI567" s="0"/>
      <c r="ACJ567" s="0"/>
      <c r="ACK567" s="0"/>
      <c r="ACL567" s="0"/>
      <c r="ACM567" s="0"/>
      <c r="ACN567" s="0"/>
      <c r="ACO567" s="0"/>
      <c r="ACP567" s="0"/>
      <c r="ACQ567" s="0"/>
      <c r="ACR567" s="0"/>
      <c r="ACS567" s="0"/>
      <c r="ACT567" s="0"/>
      <c r="ACU567" s="0"/>
      <c r="ACV567" s="0"/>
      <c r="ACW567" s="0"/>
      <c r="ACX567" s="0"/>
      <c r="ACY567" s="0"/>
      <c r="ACZ567" s="0"/>
      <c r="ADA567" s="0"/>
      <c r="ADB567" s="0"/>
      <c r="ADC567" s="0"/>
      <c r="ADD567" s="0"/>
      <c r="ADE567" s="0"/>
      <c r="ADF567" s="0"/>
      <c r="ADG567" s="0"/>
      <c r="ADH567" s="0"/>
      <c r="ADI567" s="0"/>
      <c r="ADJ567" s="0"/>
      <c r="ADK567" s="0"/>
      <c r="ADL567" s="0"/>
      <c r="ADM567" s="0"/>
      <c r="ADN567" s="0"/>
      <c r="ADO567" s="0"/>
      <c r="ADP567" s="0"/>
      <c r="ADQ567" s="0"/>
      <c r="ADR567" s="0"/>
      <c r="ADS567" s="0"/>
      <c r="ADT567" s="0"/>
      <c r="ADU567" s="0"/>
      <c r="ADV567" s="0"/>
      <c r="ADW567" s="0"/>
      <c r="ADX567" s="0"/>
      <c r="ADY567" s="0"/>
      <c r="ADZ567" s="0"/>
      <c r="AEA567" s="0"/>
      <c r="AEB567" s="0"/>
      <c r="AEC567" s="0"/>
      <c r="AED567" s="0"/>
      <c r="AEE567" s="0"/>
      <c r="AEF567" s="0"/>
      <c r="AEG567" s="0"/>
      <c r="AEH567" s="0"/>
      <c r="AEI567" s="0"/>
      <c r="AEJ567" s="0"/>
      <c r="AEK567" s="0"/>
      <c r="AEL567" s="0"/>
      <c r="AEM567" s="0"/>
      <c r="AEN567" s="0"/>
      <c r="AEO567" s="0"/>
      <c r="AEP567" s="0"/>
      <c r="AEQ567" s="0"/>
      <c r="AER567" s="0"/>
      <c r="AES567" s="0"/>
      <c r="AET567" s="0"/>
      <c r="AEU567" s="0"/>
      <c r="AEV567" s="0"/>
      <c r="AEW567" s="0"/>
      <c r="AEX567" s="0"/>
      <c r="AEY567" s="0"/>
      <c r="AEZ567" s="0"/>
      <c r="AFA567" s="0"/>
      <c r="AFB567" s="0"/>
      <c r="AFC567" s="0"/>
      <c r="AFD567" s="0"/>
      <c r="AFE567" s="0"/>
      <c r="AFF567" s="0"/>
      <c r="AFG567" s="0"/>
      <c r="AFH567" s="0"/>
      <c r="AFI567" s="0"/>
      <c r="AFJ567" s="0"/>
      <c r="AFK567" s="0"/>
      <c r="AFL567" s="0"/>
      <c r="AFM567" s="0"/>
      <c r="AFN567" s="0"/>
      <c r="AFO567" s="0"/>
      <c r="AFP567" s="0"/>
      <c r="AFQ567" s="0"/>
      <c r="AFR567" s="0"/>
      <c r="AFS567" s="0"/>
      <c r="AFT567" s="0"/>
      <c r="AFU567" s="0"/>
      <c r="AFV567" s="0"/>
      <c r="AFW567" s="0"/>
      <c r="AFX567" s="0"/>
      <c r="AFY567" s="0"/>
      <c r="AFZ567" s="0"/>
      <c r="AGA567" s="0"/>
      <c r="AGB567" s="0"/>
      <c r="AGC567" s="0"/>
      <c r="AGD567" s="0"/>
      <c r="AGE567" s="0"/>
      <c r="AGF567" s="0"/>
      <c r="AGG567" s="0"/>
      <c r="AGH567" s="0"/>
      <c r="AGI567" s="0"/>
      <c r="AGJ567" s="0"/>
      <c r="AGK567" s="0"/>
      <c r="AGL567" s="0"/>
      <c r="AGM567" s="0"/>
      <c r="AGN567" s="0"/>
      <c r="AGO567" s="0"/>
      <c r="AGP567" s="0"/>
      <c r="AGQ567" s="0"/>
      <c r="AGR567" s="0"/>
      <c r="AGS567" s="0"/>
      <c r="AGT567" s="0"/>
      <c r="AGU567" s="0"/>
      <c r="AGV567" s="0"/>
      <c r="AGW567" s="0"/>
      <c r="AGX567" s="0"/>
      <c r="AGY567" s="0"/>
      <c r="AGZ567" s="0"/>
      <c r="AHA567" s="0"/>
      <c r="AHB567" s="0"/>
      <c r="AHC567" s="0"/>
      <c r="AHD567" s="0"/>
      <c r="AHE567" s="0"/>
      <c r="AHF567" s="0"/>
      <c r="AHG567" s="0"/>
      <c r="AHH567" s="0"/>
      <c r="AHI567" s="0"/>
      <c r="AHJ567" s="0"/>
      <c r="AHK567" s="0"/>
      <c r="AHL567" s="0"/>
      <c r="AHM567" s="0"/>
      <c r="AHN567" s="0"/>
      <c r="AHO567" s="0"/>
      <c r="AHP567" s="0"/>
      <c r="AHQ567" s="0"/>
      <c r="AHR567" s="0"/>
      <c r="AHS567" s="0"/>
      <c r="AHT567" s="0"/>
      <c r="AHU567" s="0"/>
      <c r="AHV567" s="0"/>
      <c r="AHW567" s="0"/>
      <c r="AHX567" s="0"/>
      <c r="AHY567" s="0"/>
      <c r="AHZ567" s="0"/>
      <c r="AIA567" s="0"/>
      <c r="AIB567" s="0"/>
      <c r="AIC567" s="0"/>
      <c r="AID567" s="0"/>
      <c r="AIE567" s="0"/>
      <c r="AIF567" s="0"/>
      <c r="AIG567" s="0"/>
      <c r="AIH567" s="0"/>
      <c r="AII567" s="0"/>
      <c r="AIJ567" s="0"/>
      <c r="AIK567" s="0"/>
      <c r="AIL567" s="0"/>
      <c r="AIM567" s="0"/>
      <c r="AIN567" s="0"/>
      <c r="AIO567" s="0"/>
      <c r="AIP567" s="0"/>
      <c r="AIQ567" s="0"/>
      <c r="AIR567" s="0"/>
      <c r="AIS567" s="0"/>
      <c r="AIT567" s="0"/>
      <c r="AIU567" s="0"/>
      <c r="AIV567" s="0"/>
      <c r="AIW567" s="0"/>
      <c r="AIX567" s="0"/>
      <c r="AIY567" s="0"/>
      <c r="AIZ567" s="0"/>
      <c r="AJA567" s="0"/>
      <c r="AJB567" s="0"/>
      <c r="AJC567" s="0"/>
      <c r="AJD567" s="0"/>
      <c r="AJE567" s="0"/>
      <c r="AJF567" s="0"/>
      <c r="AJG567" s="0"/>
      <c r="AJH567" s="0"/>
      <c r="AJI567" s="0"/>
      <c r="AJJ567" s="0"/>
      <c r="AJK567" s="0"/>
      <c r="AJL567" s="0"/>
      <c r="AJM567" s="0"/>
      <c r="AJN567" s="0"/>
      <c r="AJO567" s="0"/>
      <c r="AJP567" s="0"/>
      <c r="AJQ567" s="0"/>
      <c r="AJR567" s="0"/>
      <c r="AJS567" s="0"/>
      <c r="AJT567" s="0"/>
      <c r="AJU567" s="0"/>
      <c r="AJV567" s="0"/>
      <c r="AJW567" s="0"/>
      <c r="AJX567" s="0"/>
      <c r="AJY567" s="0"/>
      <c r="AJZ567" s="0"/>
      <c r="AKA567" s="0"/>
      <c r="AKB567" s="0"/>
      <c r="AKC567" s="0"/>
      <c r="AKD567" s="0"/>
      <c r="AKE567" s="0"/>
      <c r="AKF567" s="0"/>
      <c r="AKG567" s="0"/>
      <c r="AKH567" s="0"/>
      <c r="AKI567" s="0"/>
      <c r="AKJ567" s="0"/>
      <c r="AKK567" s="0"/>
      <c r="AKL567" s="0"/>
      <c r="AKM567" s="0"/>
      <c r="AKN567" s="0"/>
      <c r="AKO567" s="0"/>
      <c r="AKP567" s="0"/>
      <c r="AKQ567" s="0"/>
      <c r="AKR567" s="0"/>
      <c r="AKS567" s="0"/>
      <c r="AKT567" s="0"/>
      <c r="AKU567" s="0"/>
      <c r="AKV567" s="0"/>
      <c r="AKW567" s="0"/>
      <c r="AKX567" s="0"/>
      <c r="AKY567" s="0"/>
      <c r="AKZ567" s="0"/>
      <c r="ALA567" s="0"/>
      <c r="ALB567" s="0"/>
      <c r="ALC567" s="0"/>
      <c r="ALD567" s="0"/>
      <c r="ALE567" s="0"/>
      <c r="ALF567" s="0"/>
      <c r="ALG567" s="0"/>
      <c r="ALH567" s="0"/>
      <c r="ALI567" s="0"/>
      <c r="ALJ567" s="0"/>
      <c r="ALK567" s="0"/>
      <c r="ALL567" s="0"/>
      <c r="ALM567" s="0"/>
      <c r="ALN567" s="0"/>
      <c r="ALO567" s="0"/>
      <c r="ALP567" s="0"/>
      <c r="ALQ567" s="0"/>
      <c r="ALR567" s="0"/>
      <c r="ALS567" s="0"/>
      <c r="ALT567" s="0"/>
      <c r="ALU567" s="0"/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  <c r="AMJ567" s="0"/>
    </row>
    <row r="568" customFormat="false" ht="16.5" hidden="false" customHeight="true" outlineLevel="0" collapsed="false">
      <c r="A568" s="19" t="n">
        <v>476</v>
      </c>
      <c r="B568" s="19" t="n">
        <f aca="false" t="array" ref="B568:B568">RANK(V568,$V$2:$V$607)</f>
        <v>545</v>
      </c>
      <c r="C568" s="20" t="s">
        <v>180</v>
      </c>
      <c r="D568" s="20" t="s">
        <v>416</v>
      </c>
      <c r="E568" s="20"/>
      <c r="F568" s="19" t="n">
        <v>0</v>
      </c>
      <c r="G568" s="19" t="n">
        <v>0</v>
      </c>
      <c r="H568" s="19" t="n">
        <v>0</v>
      </c>
      <c r="I568" s="19" t="n">
        <v>0</v>
      </c>
      <c r="J568" s="21"/>
      <c r="K568" s="19"/>
      <c r="L568" s="19"/>
      <c r="M568" s="19"/>
      <c r="N568" s="19"/>
      <c r="O568" s="19"/>
      <c r="P568" s="19"/>
      <c r="Q568" s="19"/>
      <c r="R568" s="19"/>
      <c r="S568" s="22"/>
      <c r="T568" s="21" t="n">
        <f aca="false" t="array" ref="T568:T568">SUM(J568:S568)</f>
        <v>0</v>
      </c>
      <c r="U568" s="19" t="n">
        <f aca="false" t="array" ref="U568:U568">IF(S568="",0,S568)+IF((COUNT(J568:R568)&lt;6),SUM(J568:R568),(MAX(J568:R568)+LARGE(J568:R568,2)+LARGE(J568:R568,3)+LARGE(J568:R568,4)+LARGE(J568:R568,5)))</f>
        <v>0</v>
      </c>
      <c r="V568" s="19" t="n">
        <f aca="false">U568+G568+I568</f>
        <v>0</v>
      </c>
      <c r="W568" s="19" t="n">
        <f aca="false" t="array" ref="W568:W568">COUNT(J568:S568)</f>
        <v>0</v>
      </c>
      <c r="X568" s="19"/>
      <c r="Y568" s="19"/>
      <c r="Z568" s="4"/>
      <c r="AA568" s="19"/>
      <c r="AB568" s="19"/>
      <c r="AC568" s="4"/>
      <c r="AD568" s="4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CA568" s="0"/>
      <c r="CB568" s="0"/>
      <c r="CC568" s="0"/>
      <c r="CD568" s="0"/>
      <c r="CE568" s="0"/>
      <c r="CF568" s="0"/>
      <c r="CG568" s="0"/>
      <c r="CH568" s="0"/>
      <c r="CI568" s="0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0"/>
      <c r="DA568" s="0"/>
      <c r="DB568" s="0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  <c r="IX568" s="0"/>
      <c r="IY568" s="0"/>
      <c r="IZ568" s="0"/>
      <c r="JA568" s="0"/>
      <c r="JB568" s="0"/>
      <c r="JC568" s="0"/>
      <c r="JD568" s="0"/>
      <c r="JE568" s="0"/>
      <c r="JF568" s="0"/>
      <c r="JG568" s="0"/>
      <c r="JH568" s="0"/>
      <c r="JI568" s="0"/>
      <c r="JJ568" s="0"/>
      <c r="JK568" s="0"/>
      <c r="JL568" s="0"/>
      <c r="JM568" s="0"/>
      <c r="JN568" s="0"/>
      <c r="JO568" s="0"/>
      <c r="JP568" s="0"/>
      <c r="JQ568" s="0"/>
      <c r="JR568" s="0"/>
      <c r="JS568" s="0"/>
      <c r="JT568" s="0"/>
      <c r="JU568" s="0"/>
      <c r="JV568" s="0"/>
      <c r="JW568" s="0"/>
      <c r="JX568" s="0"/>
      <c r="JY568" s="0"/>
      <c r="JZ568" s="0"/>
      <c r="KA568" s="0"/>
      <c r="KB568" s="0"/>
      <c r="KC568" s="0"/>
      <c r="KD568" s="0"/>
      <c r="KE568" s="0"/>
      <c r="KF568" s="0"/>
      <c r="KG568" s="0"/>
      <c r="KH568" s="0"/>
      <c r="KI568" s="0"/>
      <c r="KJ568" s="0"/>
      <c r="KK568" s="0"/>
      <c r="KL568" s="0"/>
      <c r="KM568" s="0"/>
      <c r="KN568" s="0"/>
      <c r="KO568" s="0"/>
      <c r="KP568" s="0"/>
      <c r="KQ568" s="0"/>
      <c r="KR568" s="0"/>
      <c r="KS568" s="0"/>
      <c r="KT568" s="0"/>
      <c r="KU568" s="0"/>
      <c r="KV568" s="0"/>
      <c r="KW568" s="0"/>
      <c r="KX568" s="0"/>
      <c r="KY568" s="0"/>
      <c r="KZ568" s="0"/>
      <c r="LA568" s="0"/>
      <c r="LB568" s="0"/>
      <c r="LC568" s="0"/>
      <c r="LD568" s="0"/>
      <c r="LE568" s="0"/>
      <c r="LF568" s="0"/>
      <c r="LG568" s="0"/>
      <c r="LH568" s="0"/>
      <c r="LI568" s="0"/>
      <c r="LJ568" s="0"/>
      <c r="LK568" s="0"/>
      <c r="LL568" s="0"/>
      <c r="LM568" s="0"/>
      <c r="LN568" s="0"/>
      <c r="LO568" s="0"/>
      <c r="LP568" s="0"/>
      <c r="LQ568" s="0"/>
      <c r="LR568" s="0"/>
      <c r="LS568" s="0"/>
      <c r="LT568" s="0"/>
      <c r="LU568" s="0"/>
      <c r="LV568" s="0"/>
      <c r="LW568" s="0"/>
      <c r="LX568" s="0"/>
      <c r="LY568" s="0"/>
      <c r="LZ568" s="0"/>
      <c r="MA568" s="0"/>
      <c r="MB568" s="0"/>
      <c r="MC568" s="0"/>
      <c r="MD568" s="0"/>
      <c r="ME568" s="0"/>
      <c r="MF568" s="0"/>
      <c r="MG568" s="0"/>
      <c r="MH568" s="0"/>
      <c r="MI568" s="0"/>
      <c r="MJ568" s="0"/>
      <c r="MK568" s="0"/>
      <c r="ML568" s="0"/>
      <c r="MM568" s="0"/>
      <c r="MN568" s="0"/>
      <c r="MO568" s="0"/>
      <c r="MP568" s="0"/>
      <c r="MQ568" s="0"/>
      <c r="MR568" s="0"/>
      <c r="MS568" s="0"/>
      <c r="MT568" s="0"/>
      <c r="MU568" s="0"/>
      <c r="MV568" s="0"/>
      <c r="MW568" s="0"/>
      <c r="MX568" s="0"/>
      <c r="MY568" s="0"/>
      <c r="MZ568" s="0"/>
      <c r="NA568" s="0"/>
      <c r="NB568" s="0"/>
      <c r="NC568" s="0"/>
      <c r="ND568" s="0"/>
      <c r="NE568" s="0"/>
      <c r="NF568" s="0"/>
      <c r="NG568" s="0"/>
      <c r="NH568" s="0"/>
      <c r="NI568" s="0"/>
      <c r="NJ568" s="0"/>
      <c r="NK568" s="0"/>
      <c r="NL568" s="0"/>
      <c r="NM568" s="0"/>
      <c r="NN568" s="0"/>
      <c r="NO568" s="0"/>
      <c r="NP568" s="0"/>
      <c r="NQ568" s="0"/>
      <c r="NR568" s="0"/>
      <c r="NS568" s="0"/>
      <c r="NT568" s="0"/>
      <c r="NU568" s="0"/>
      <c r="NV568" s="0"/>
      <c r="NW568" s="0"/>
      <c r="NX568" s="0"/>
      <c r="NY568" s="0"/>
      <c r="NZ568" s="0"/>
      <c r="OA568" s="0"/>
      <c r="OB568" s="0"/>
      <c r="OC568" s="0"/>
      <c r="OD568" s="0"/>
      <c r="OE568" s="0"/>
      <c r="OF568" s="0"/>
      <c r="OG568" s="0"/>
      <c r="OH568" s="0"/>
      <c r="OI568" s="0"/>
      <c r="OJ568" s="0"/>
      <c r="OK568" s="0"/>
      <c r="OL568" s="0"/>
      <c r="OM568" s="0"/>
      <c r="ON568" s="0"/>
      <c r="OO568" s="0"/>
      <c r="OP568" s="0"/>
      <c r="OQ568" s="0"/>
      <c r="OR568" s="0"/>
      <c r="OS568" s="0"/>
      <c r="OT568" s="0"/>
      <c r="OU568" s="0"/>
      <c r="OV568" s="0"/>
      <c r="OW568" s="0"/>
      <c r="OX568" s="0"/>
      <c r="OY568" s="0"/>
      <c r="OZ568" s="0"/>
      <c r="PA568" s="0"/>
      <c r="PB568" s="0"/>
      <c r="PC568" s="0"/>
      <c r="PD568" s="0"/>
      <c r="PE568" s="0"/>
      <c r="PF568" s="0"/>
      <c r="PG568" s="0"/>
      <c r="PH568" s="0"/>
      <c r="PI568" s="0"/>
      <c r="PJ568" s="0"/>
      <c r="PK568" s="0"/>
      <c r="PL568" s="0"/>
      <c r="PM568" s="0"/>
      <c r="PN568" s="0"/>
      <c r="PO568" s="0"/>
      <c r="PP568" s="0"/>
      <c r="PQ568" s="0"/>
      <c r="PR568" s="0"/>
      <c r="PS568" s="0"/>
      <c r="PT568" s="0"/>
      <c r="PU568" s="0"/>
      <c r="PV568" s="0"/>
      <c r="PW568" s="0"/>
      <c r="PX568" s="0"/>
      <c r="PY568" s="0"/>
      <c r="PZ568" s="0"/>
      <c r="QA568" s="0"/>
      <c r="QB568" s="0"/>
      <c r="QC568" s="0"/>
      <c r="QD568" s="0"/>
      <c r="QE568" s="0"/>
      <c r="QF568" s="0"/>
      <c r="QG568" s="0"/>
      <c r="QH568" s="0"/>
      <c r="QI568" s="0"/>
      <c r="QJ568" s="0"/>
      <c r="QK568" s="0"/>
      <c r="QL568" s="0"/>
      <c r="QM568" s="0"/>
      <c r="QN568" s="0"/>
      <c r="QO568" s="0"/>
      <c r="QP568" s="0"/>
      <c r="QQ568" s="0"/>
      <c r="QR568" s="0"/>
      <c r="QS568" s="0"/>
      <c r="QT568" s="0"/>
      <c r="QU568" s="0"/>
      <c r="QV568" s="0"/>
      <c r="QW568" s="0"/>
      <c r="QX568" s="0"/>
      <c r="QY568" s="0"/>
      <c r="QZ568" s="0"/>
      <c r="RA568" s="0"/>
      <c r="RB568" s="0"/>
      <c r="RC568" s="0"/>
      <c r="RD568" s="0"/>
      <c r="RE568" s="0"/>
      <c r="RF568" s="0"/>
      <c r="RG568" s="0"/>
      <c r="RH568" s="0"/>
      <c r="RI568" s="0"/>
      <c r="RJ568" s="0"/>
      <c r="RK568" s="0"/>
      <c r="RL568" s="0"/>
      <c r="RM568" s="0"/>
      <c r="RN568" s="0"/>
      <c r="RO568" s="0"/>
      <c r="RP568" s="0"/>
      <c r="RQ568" s="0"/>
      <c r="RR568" s="0"/>
      <c r="RS568" s="0"/>
      <c r="RT568" s="0"/>
      <c r="RU568" s="0"/>
      <c r="RV568" s="0"/>
      <c r="RW568" s="0"/>
      <c r="RX568" s="0"/>
      <c r="RY568" s="0"/>
      <c r="RZ568" s="0"/>
      <c r="SA568" s="0"/>
      <c r="SB568" s="0"/>
      <c r="SC568" s="0"/>
      <c r="SD568" s="0"/>
      <c r="SE568" s="0"/>
      <c r="SF568" s="0"/>
      <c r="SG568" s="0"/>
      <c r="SH568" s="0"/>
      <c r="SI568" s="0"/>
      <c r="SJ568" s="0"/>
      <c r="SK568" s="0"/>
      <c r="SL568" s="0"/>
      <c r="SM568" s="0"/>
      <c r="SN568" s="0"/>
      <c r="SO568" s="0"/>
      <c r="SP568" s="0"/>
      <c r="SQ568" s="0"/>
      <c r="SR568" s="0"/>
      <c r="SS568" s="0"/>
      <c r="ST568" s="0"/>
      <c r="SU568" s="0"/>
      <c r="SV568" s="0"/>
      <c r="SW568" s="0"/>
      <c r="SX568" s="0"/>
      <c r="SY568" s="0"/>
      <c r="SZ568" s="0"/>
      <c r="TA568" s="0"/>
      <c r="TB568" s="0"/>
      <c r="TC568" s="0"/>
      <c r="TD568" s="0"/>
      <c r="TE568" s="0"/>
      <c r="TF568" s="0"/>
      <c r="TG568" s="0"/>
      <c r="TH568" s="0"/>
      <c r="TI568" s="0"/>
      <c r="TJ568" s="0"/>
      <c r="TK568" s="0"/>
      <c r="TL568" s="0"/>
      <c r="TM568" s="0"/>
      <c r="TN568" s="0"/>
      <c r="TO568" s="0"/>
      <c r="TP568" s="0"/>
      <c r="TQ568" s="0"/>
      <c r="TR568" s="0"/>
      <c r="TS568" s="0"/>
      <c r="TT568" s="0"/>
      <c r="TU568" s="0"/>
      <c r="TV568" s="0"/>
      <c r="TW568" s="0"/>
      <c r="TX568" s="0"/>
      <c r="TY568" s="0"/>
      <c r="TZ568" s="0"/>
      <c r="UA568" s="0"/>
      <c r="UB568" s="0"/>
      <c r="UC568" s="0"/>
      <c r="UD568" s="0"/>
      <c r="UE568" s="0"/>
      <c r="UF568" s="0"/>
      <c r="UG568" s="0"/>
      <c r="UH568" s="0"/>
      <c r="UI568" s="0"/>
      <c r="UJ568" s="0"/>
      <c r="UK568" s="0"/>
      <c r="UL568" s="0"/>
      <c r="UM568" s="0"/>
      <c r="UN568" s="0"/>
      <c r="UO568" s="0"/>
      <c r="UP568" s="0"/>
      <c r="UQ568" s="0"/>
      <c r="UR568" s="0"/>
      <c r="US568" s="0"/>
      <c r="UT568" s="0"/>
      <c r="UU568" s="0"/>
      <c r="UV568" s="0"/>
      <c r="UW568" s="0"/>
      <c r="UX568" s="0"/>
      <c r="UY568" s="0"/>
      <c r="UZ568" s="0"/>
      <c r="VA568" s="0"/>
      <c r="VB568" s="0"/>
      <c r="VC568" s="0"/>
      <c r="VD568" s="0"/>
      <c r="VE568" s="0"/>
      <c r="VF568" s="0"/>
      <c r="VG568" s="0"/>
      <c r="VH568" s="0"/>
      <c r="VI568" s="0"/>
      <c r="VJ568" s="0"/>
      <c r="VK568" s="0"/>
      <c r="VL568" s="0"/>
      <c r="VM568" s="0"/>
      <c r="VN568" s="0"/>
      <c r="VO568" s="0"/>
      <c r="VP568" s="0"/>
      <c r="VQ568" s="0"/>
      <c r="VR568" s="0"/>
      <c r="VS568" s="0"/>
      <c r="VT568" s="0"/>
      <c r="VU568" s="0"/>
      <c r="VV568" s="0"/>
      <c r="VW568" s="0"/>
      <c r="VX568" s="0"/>
      <c r="VY568" s="0"/>
      <c r="VZ568" s="0"/>
      <c r="WA568" s="0"/>
      <c r="WB568" s="0"/>
      <c r="WC568" s="0"/>
      <c r="WD568" s="0"/>
      <c r="WE568" s="0"/>
      <c r="WF568" s="0"/>
      <c r="WG568" s="0"/>
      <c r="WH568" s="0"/>
      <c r="WI568" s="0"/>
      <c r="WJ568" s="0"/>
      <c r="WK568" s="0"/>
      <c r="WL568" s="0"/>
      <c r="WM568" s="0"/>
      <c r="WN568" s="0"/>
      <c r="WO568" s="0"/>
      <c r="WP568" s="0"/>
      <c r="WQ568" s="0"/>
      <c r="WR568" s="0"/>
      <c r="WS568" s="0"/>
      <c r="WT568" s="0"/>
      <c r="WU568" s="0"/>
      <c r="WV568" s="0"/>
      <c r="WW568" s="0"/>
      <c r="WX568" s="0"/>
      <c r="WY568" s="0"/>
      <c r="WZ568" s="0"/>
      <c r="XA568" s="0"/>
      <c r="XB568" s="0"/>
      <c r="XC568" s="0"/>
      <c r="XD568" s="0"/>
      <c r="XE568" s="0"/>
      <c r="XF568" s="0"/>
      <c r="XG568" s="0"/>
      <c r="XH568" s="0"/>
      <c r="XI568" s="0"/>
      <c r="XJ568" s="0"/>
      <c r="XK568" s="0"/>
      <c r="XL568" s="0"/>
      <c r="XM568" s="0"/>
      <c r="XN568" s="0"/>
      <c r="XO568" s="0"/>
      <c r="XP568" s="0"/>
      <c r="XQ568" s="0"/>
      <c r="XR568" s="0"/>
      <c r="XS568" s="0"/>
      <c r="XT568" s="0"/>
      <c r="XU568" s="0"/>
      <c r="XV568" s="0"/>
      <c r="XW568" s="0"/>
      <c r="XX568" s="0"/>
      <c r="XY568" s="0"/>
      <c r="XZ568" s="0"/>
      <c r="YA568" s="0"/>
      <c r="YB568" s="0"/>
      <c r="YC568" s="0"/>
      <c r="YD568" s="0"/>
      <c r="YE568" s="0"/>
      <c r="YF568" s="0"/>
      <c r="YG568" s="0"/>
      <c r="YH568" s="0"/>
      <c r="YI568" s="0"/>
      <c r="YJ568" s="0"/>
      <c r="YK568" s="0"/>
      <c r="YL568" s="0"/>
      <c r="YM568" s="0"/>
      <c r="YN568" s="0"/>
      <c r="YO568" s="0"/>
      <c r="YP568" s="0"/>
      <c r="YQ568" s="0"/>
      <c r="YR568" s="0"/>
      <c r="YS568" s="0"/>
      <c r="YT568" s="0"/>
      <c r="YU568" s="0"/>
      <c r="YV568" s="0"/>
      <c r="YW568" s="0"/>
      <c r="YX568" s="0"/>
      <c r="YY568" s="0"/>
      <c r="YZ568" s="0"/>
      <c r="ZA568" s="0"/>
      <c r="ZB568" s="0"/>
      <c r="ZC568" s="0"/>
      <c r="ZD568" s="0"/>
      <c r="ZE568" s="0"/>
      <c r="ZF568" s="0"/>
      <c r="ZG568" s="0"/>
      <c r="ZH568" s="0"/>
      <c r="ZI568" s="0"/>
      <c r="ZJ568" s="0"/>
      <c r="ZK568" s="0"/>
      <c r="ZL568" s="0"/>
      <c r="ZM568" s="0"/>
      <c r="ZN568" s="0"/>
      <c r="ZO568" s="0"/>
      <c r="ZP568" s="0"/>
      <c r="ZQ568" s="0"/>
      <c r="ZR568" s="0"/>
      <c r="ZS568" s="0"/>
      <c r="ZT568" s="0"/>
      <c r="ZU568" s="0"/>
      <c r="ZV568" s="0"/>
      <c r="ZW568" s="0"/>
      <c r="ZX568" s="0"/>
      <c r="ZY568" s="0"/>
      <c r="ZZ568" s="0"/>
      <c r="AAA568" s="0"/>
      <c r="AAB568" s="0"/>
      <c r="AAC568" s="0"/>
      <c r="AAD568" s="0"/>
      <c r="AAE568" s="0"/>
      <c r="AAF568" s="0"/>
      <c r="AAG568" s="0"/>
      <c r="AAH568" s="0"/>
      <c r="AAI568" s="0"/>
      <c r="AAJ568" s="0"/>
      <c r="AAK568" s="0"/>
      <c r="AAL568" s="0"/>
      <c r="AAM568" s="0"/>
      <c r="AAN568" s="0"/>
      <c r="AAO568" s="0"/>
      <c r="AAP568" s="0"/>
      <c r="AAQ568" s="0"/>
      <c r="AAR568" s="0"/>
      <c r="AAS568" s="0"/>
      <c r="AAT568" s="0"/>
      <c r="AAU568" s="0"/>
      <c r="AAV568" s="0"/>
      <c r="AAW568" s="0"/>
      <c r="AAX568" s="0"/>
      <c r="AAY568" s="0"/>
      <c r="AAZ568" s="0"/>
      <c r="ABA568" s="0"/>
      <c r="ABB568" s="0"/>
      <c r="ABC568" s="0"/>
      <c r="ABD568" s="0"/>
      <c r="ABE568" s="0"/>
      <c r="ABF568" s="0"/>
      <c r="ABG568" s="0"/>
      <c r="ABH568" s="0"/>
      <c r="ABI568" s="0"/>
      <c r="ABJ568" s="0"/>
      <c r="ABK568" s="0"/>
      <c r="ABL568" s="0"/>
      <c r="ABM568" s="0"/>
      <c r="ABN568" s="0"/>
      <c r="ABO568" s="0"/>
      <c r="ABP568" s="0"/>
      <c r="ABQ568" s="0"/>
      <c r="ABR568" s="0"/>
      <c r="ABS568" s="0"/>
      <c r="ABT568" s="0"/>
      <c r="ABU568" s="0"/>
      <c r="ABV568" s="0"/>
      <c r="ABW568" s="0"/>
      <c r="ABX568" s="0"/>
      <c r="ABY568" s="0"/>
      <c r="ABZ568" s="0"/>
      <c r="ACA568" s="0"/>
      <c r="ACB568" s="0"/>
      <c r="ACC568" s="0"/>
      <c r="ACD568" s="0"/>
      <c r="ACE568" s="0"/>
      <c r="ACF568" s="0"/>
      <c r="ACG568" s="0"/>
      <c r="ACH568" s="0"/>
      <c r="ACI568" s="0"/>
      <c r="ACJ568" s="0"/>
      <c r="ACK568" s="0"/>
      <c r="ACL568" s="0"/>
      <c r="ACM568" s="0"/>
      <c r="ACN568" s="0"/>
      <c r="ACO568" s="0"/>
      <c r="ACP568" s="0"/>
      <c r="ACQ568" s="0"/>
      <c r="ACR568" s="0"/>
      <c r="ACS568" s="0"/>
      <c r="ACT568" s="0"/>
      <c r="ACU568" s="0"/>
      <c r="ACV568" s="0"/>
      <c r="ACW568" s="0"/>
      <c r="ACX568" s="0"/>
      <c r="ACY568" s="0"/>
      <c r="ACZ568" s="0"/>
      <c r="ADA568" s="0"/>
      <c r="ADB568" s="0"/>
      <c r="ADC568" s="0"/>
      <c r="ADD568" s="0"/>
      <c r="ADE568" s="0"/>
      <c r="ADF568" s="0"/>
      <c r="ADG568" s="0"/>
      <c r="ADH568" s="0"/>
      <c r="ADI568" s="0"/>
      <c r="ADJ568" s="0"/>
      <c r="ADK568" s="0"/>
      <c r="ADL568" s="0"/>
      <c r="ADM568" s="0"/>
      <c r="ADN568" s="0"/>
      <c r="ADO568" s="0"/>
      <c r="ADP568" s="0"/>
      <c r="ADQ568" s="0"/>
      <c r="ADR568" s="0"/>
      <c r="ADS568" s="0"/>
      <c r="ADT568" s="0"/>
      <c r="ADU568" s="0"/>
      <c r="ADV568" s="0"/>
      <c r="ADW568" s="0"/>
      <c r="ADX568" s="0"/>
      <c r="ADY568" s="0"/>
      <c r="ADZ568" s="0"/>
      <c r="AEA568" s="0"/>
      <c r="AEB568" s="0"/>
      <c r="AEC568" s="0"/>
      <c r="AED568" s="0"/>
      <c r="AEE568" s="0"/>
      <c r="AEF568" s="0"/>
      <c r="AEG568" s="0"/>
      <c r="AEH568" s="0"/>
      <c r="AEI568" s="0"/>
      <c r="AEJ568" s="0"/>
      <c r="AEK568" s="0"/>
      <c r="AEL568" s="0"/>
      <c r="AEM568" s="0"/>
      <c r="AEN568" s="0"/>
      <c r="AEO568" s="0"/>
      <c r="AEP568" s="0"/>
      <c r="AEQ568" s="0"/>
      <c r="AER568" s="0"/>
      <c r="AES568" s="0"/>
      <c r="AET568" s="0"/>
      <c r="AEU568" s="0"/>
      <c r="AEV568" s="0"/>
      <c r="AEW568" s="0"/>
      <c r="AEX568" s="0"/>
      <c r="AEY568" s="0"/>
      <c r="AEZ568" s="0"/>
      <c r="AFA568" s="0"/>
      <c r="AFB568" s="0"/>
      <c r="AFC568" s="0"/>
      <c r="AFD568" s="0"/>
      <c r="AFE568" s="0"/>
      <c r="AFF568" s="0"/>
      <c r="AFG568" s="0"/>
      <c r="AFH568" s="0"/>
      <c r="AFI568" s="0"/>
      <c r="AFJ568" s="0"/>
      <c r="AFK568" s="0"/>
      <c r="AFL568" s="0"/>
      <c r="AFM568" s="0"/>
      <c r="AFN568" s="0"/>
      <c r="AFO568" s="0"/>
      <c r="AFP568" s="0"/>
      <c r="AFQ568" s="0"/>
      <c r="AFR568" s="0"/>
      <c r="AFS568" s="0"/>
      <c r="AFT568" s="0"/>
      <c r="AFU568" s="0"/>
      <c r="AFV568" s="0"/>
      <c r="AFW568" s="0"/>
      <c r="AFX568" s="0"/>
      <c r="AFY568" s="0"/>
      <c r="AFZ568" s="0"/>
      <c r="AGA568" s="0"/>
      <c r="AGB568" s="0"/>
      <c r="AGC568" s="0"/>
      <c r="AGD568" s="0"/>
      <c r="AGE568" s="0"/>
      <c r="AGF568" s="0"/>
      <c r="AGG568" s="0"/>
      <c r="AGH568" s="0"/>
      <c r="AGI568" s="0"/>
      <c r="AGJ568" s="0"/>
      <c r="AGK568" s="0"/>
      <c r="AGL568" s="0"/>
      <c r="AGM568" s="0"/>
      <c r="AGN568" s="0"/>
      <c r="AGO568" s="0"/>
      <c r="AGP568" s="0"/>
      <c r="AGQ568" s="0"/>
      <c r="AGR568" s="0"/>
      <c r="AGS568" s="0"/>
      <c r="AGT568" s="0"/>
      <c r="AGU568" s="0"/>
      <c r="AGV568" s="0"/>
      <c r="AGW568" s="0"/>
      <c r="AGX568" s="0"/>
      <c r="AGY568" s="0"/>
      <c r="AGZ568" s="0"/>
      <c r="AHA568" s="0"/>
      <c r="AHB568" s="0"/>
      <c r="AHC568" s="0"/>
      <c r="AHD568" s="0"/>
      <c r="AHE568" s="0"/>
      <c r="AHF568" s="0"/>
      <c r="AHG568" s="0"/>
      <c r="AHH568" s="0"/>
      <c r="AHI568" s="0"/>
      <c r="AHJ568" s="0"/>
      <c r="AHK568" s="0"/>
      <c r="AHL568" s="0"/>
      <c r="AHM568" s="0"/>
      <c r="AHN568" s="0"/>
      <c r="AHO568" s="0"/>
      <c r="AHP568" s="0"/>
      <c r="AHQ568" s="0"/>
      <c r="AHR568" s="0"/>
      <c r="AHS568" s="0"/>
      <c r="AHT568" s="0"/>
      <c r="AHU568" s="0"/>
      <c r="AHV568" s="0"/>
      <c r="AHW568" s="0"/>
      <c r="AHX568" s="0"/>
      <c r="AHY568" s="0"/>
      <c r="AHZ568" s="0"/>
      <c r="AIA568" s="0"/>
      <c r="AIB568" s="0"/>
      <c r="AIC568" s="0"/>
      <c r="AID568" s="0"/>
      <c r="AIE568" s="0"/>
      <c r="AIF568" s="0"/>
      <c r="AIG568" s="0"/>
      <c r="AIH568" s="0"/>
      <c r="AII568" s="0"/>
      <c r="AIJ568" s="0"/>
      <c r="AIK568" s="0"/>
      <c r="AIL568" s="0"/>
      <c r="AIM568" s="0"/>
      <c r="AIN568" s="0"/>
      <c r="AIO568" s="0"/>
      <c r="AIP568" s="0"/>
      <c r="AIQ568" s="0"/>
      <c r="AIR568" s="0"/>
      <c r="AIS568" s="0"/>
      <c r="AIT568" s="0"/>
      <c r="AIU568" s="0"/>
      <c r="AIV568" s="0"/>
      <c r="AIW568" s="0"/>
      <c r="AIX568" s="0"/>
      <c r="AIY568" s="0"/>
      <c r="AIZ568" s="0"/>
      <c r="AJA568" s="0"/>
      <c r="AJB568" s="0"/>
      <c r="AJC568" s="0"/>
      <c r="AJD568" s="0"/>
      <c r="AJE568" s="0"/>
      <c r="AJF568" s="0"/>
      <c r="AJG568" s="0"/>
      <c r="AJH568" s="0"/>
      <c r="AJI568" s="0"/>
      <c r="AJJ568" s="0"/>
      <c r="AJK568" s="0"/>
      <c r="AJL568" s="0"/>
      <c r="AJM568" s="0"/>
      <c r="AJN568" s="0"/>
      <c r="AJO568" s="0"/>
      <c r="AJP568" s="0"/>
      <c r="AJQ568" s="0"/>
      <c r="AJR568" s="0"/>
      <c r="AJS568" s="0"/>
      <c r="AJT568" s="0"/>
      <c r="AJU568" s="0"/>
      <c r="AJV568" s="0"/>
      <c r="AJW568" s="0"/>
      <c r="AJX568" s="0"/>
      <c r="AJY568" s="0"/>
      <c r="AJZ568" s="0"/>
      <c r="AKA568" s="0"/>
      <c r="AKB568" s="0"/>
      <c r="AKC568" s="0"/>
      <c r="AKD568" s="0"/>
      <c r="AKE568" s="0"/>
      <c r="AKF568" s="0"/>
      <c r="AKG568" s="0"/>
      <c r="AKH568" s="0"/>
      <c r="AKI568" s="0"/>
      <c r="AKJ568" s="0"/>
      <c r="AKK568" s="0"/>
      <c r="AKL568" s="0"/>
      <c r="AKM568" s="0"/>
      <c r="AKN568" s="0"/>
      <c r="AKO568" s="0"/>
      <c r="AKP568" s="0"/>
      <c r="AKQ568" s="0"/>
      <c r="AKR568" s="0"/>
      <c r="AKS568" s="0"/>
      <c r="AKT568" s="0"/>
      <c r="AKU568" s="0"/>
      <c r="AKV568" s="0"/>
      <c r="AKW568" s="0"/>
      <c r="AKX568" s="0"/>
      <c r="AKY568" s="0"/>
      <c r="AKZ568" s="0"/>
      <c r="ALA568" s="0"/>
      <c r="ALB568" s="0"/>
      <c r="ALC568" s="0"/>
      <c r="ALD568" s="0"/>
      <c r="ALE568" s="0"/>
      <c r="ALF568" s="0"/>
      <c r="ALG568" s="0"/>
      <c r="ALH568" s="0"/>
      <c r="ALI568" s="0"/>
      <c r="ALJ568" s="0"/>
      <c r="ALK568" s="0"/>
      <c r="ALL568" s="0"/>
      <c r="ALM568" s="0"/>
      <c r="ALN568" s="0"/>
      <c r="ALO568" s="0"/>
      <c r="ALP568" s="0"/>
      <c r="ALQ568" s="0"/>
      <c r="ALR568" s="0"/>
      <c r="ALS568" s="0"/>
      <c r="ALT568" s="0"/>
      <c r="ALU568" s="0"/>
      <c r="ALV568" s="0"/>
      <c r="ALW568" s="0"/>
      <c r="ALX568" s="0"/>
      <c r="ALY568" s="0"/>
      <c r="ALZ568" s="0"/>
      <c r="AMA568" s="0"/>
      <c r="AMB568" s="0"/>
      <c r="AMC568" s="0"/>
      <c r="AMD568" s="0"/>
      <c r="AME568" s="0"/>
      <c r="AMF568" s="0"/>
      <c r="AMG568" s="0"/>
      <c r="AMH568" s="0"/>
      <c r="AMI568" s="0"/>
      <c r="AMJ568" s="0"/>
    </row>
    <row r="569" customFormat="false" ht="16.5" hidden="false" customHeight="true" outlineLevel="0" collapsed="false">
      <c r="A569" s="19" t="n">
        <v>477</v>
      </c>
      <c r="B569" s="19" t="n">
        <f aca="false" t="array" ref="B569:B569">RANK(V569,$V$2:$V$607)</f>
        <v>545</v>
      </c>
      <c r="C569" s="20" t="s">
        <v>884</v>
      </c>
      <c r="D569" s="20" t="s">
        <v>885</v>
      </c>
      <c r="E569" s="20"/>
      <c r="F569" s="19" t="n">
        <v>0</v>
      </c>
      <c r="G569" s="19" t="n">
        <v>0</v>
      </c>
      <c r="H569" s="19" t="n">
        <v>0</v>
      </c>
      <c r="I569" s="19" t="n">
        <v>0</v>
      </c>
      <c r="J569" s="21"/>
      <c r="K569" s="19"/>
      <c r="L569" s="19"/>
      <c r="M569" s="19"/>
      <c r="N569" s="19"/>
      <c r="O569" s="19"/>
      <c r="P569" s="19"/>
      <c r="Q569" s="19"/>
      <c r="R569" s="19"/>
      <c r="S569" s="22"/>
      <c r="T569" s="21" t="n">
        <f aca="false" t="array" ref="T569:T569">SUM(J569:S569)</f>
        <v>0</v>
      </c>
      <c r="U569" s="19" t="n">
        <f aca="false" t="array" ref="U569:U569">IF(S569="",0,S569)+IF((COUNT(J569:R569)&lt;6),SUM(J569:R569),(MAX(J569:R569)+LARGE(J569:R569,2)+LARGE(J569:R569,3)+LARGE(J569:R569,4)+LARGE(J569:R569,5)))</f>
        <v>0</v>
      </c>
      <c r="V569" s="19" t="n">
        <f aca="false">U569+G569+I569</f>
        <v>0</v>
      </c>
      <c r="W569" s="19" t="n">
        <f aca="false" t="array" ref="W569:W569">COUNT(J569:S569)</f>
        <v>0</v>
      </c>
      <c r="X569" s="19"/>
      <c r="Y569" s="19"/>
      <c r="Z569" s="4"/>
      <c r="AA569" s="4"/>
      <c r="AB569" s="0"/>
      <c r="AC569" s="4"/>
      <c r="AD569" s="4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CA569" s="0"/>
      <c r="CB569" s="0"/>
      <c r="CC569" s="0"/>
      <c r="CD569" s="0"/>
      <c r="CE569" s="0"/>
      <c r="CF569" s="0"/>
      <c r="CG569" s="0"/>
      <c r="CH569" s="0"/>
      <c r="CI569" s="0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0"/>
      <c r="DA569" s="0"/>
      <c r="DB569" s="0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  <c r="IX569" s="0"/>
      <c r="IY569" s="0"/>
      <c r="IZ569" s="0"/>
      <c r="JA569" s="0"/>
      <c r="JB569" s="0"/>
      <c r="JC569" s="0"/>
      <c r="JD569" s="0"/>
      <c r="JE569" s="0"/>
      <c r="JF569" s="0"/>
      <c r="JG569" s="0"/>
      <c r="JH569" s="0"/>
      <c r="JI569" s="0"/>
      <c r="JJ569" s="0"/>
      <c r="JK569" s="0"/>
      <c r="JL569" s="0"/>
      <c r="JM569" s="0"/>
      <c r="JN569" s="0"/>
      <c r="JO569" s="0"/>
      <c r="JP569" s="0"/>
      <c r="JQ569" s="0"/>
      <c r="JR569" s="0"/>
      <c r="JS569" s="0"/>
      <c r="JT569" s="0"/>
      <c r="JU569" s="0"/>
      <c r="JV569" s="0"/>
      <c r="JW569" s="0"/>
      <c r="JX569" s="0"/>
      <c r="JY569" s="0"/>
      <c r="JZ569" s="0"/>
      <c r="KA569" s="0"/>
      <c r="KB569" s="0"/>
      <c r="KC569" s="0"/>
      <c r="KD569" s="0"/>
      <c r="KE569" s="0"/>
      <c r="KF569" s="0"/>
      <c r="KG569" s="0"/>
      <c r="KH569" s="0"/>
      <c r="KI569" s="0"/>
      <c r="KJ569" s="0"/>
      <c r="KK569" s="0"/>
      <c r="KL569" s="0"/>
      <c r="KM569" s="0"/>
      <c r="KN569" s="0"/>
      <c r="KO569" s="0"/>
      <c r="KP569" s="0"/>
      <c r="KQ569" s="0"/>
      <c r="KR569" s="0"/>
      <c r="KS569" s="0"/>
      <c r="KT569" s="0"/>
      <c r="KU569" s="0"/>
      <c r="KV569" s="0"/>
      <c r="KW569" s="0"/>
      <c r="KX569" s="0"/>
      <c r="KY569" s="0"/>
      <c r="KZ569" s="0"/>
      <c r="LA569" s="0"/>
      <c r="LB569" s="0"/>
      <c r="LC569" s="0"/>
      <c r="LD569" s="0"/>
      <c r="LE569" s="0"/>
      <c r="LF569" s="0"/>
      <c r="LG569" s="0"/>
      <c r="LH569" s="0"/>
      <c r="LI569" s="0"/>
      <c r="LJ569" s="0"/>
      <c r="LK569" s="0"/>
      <c r="LL569" s="0"/>
      <c r="LM569" s="0"/>
      <c r="LN569" s="0"/>
      <c r="LO569" s="0"/>
      <c r="LP569" s="0"/>
      <c r="LQ569" s="0"/>
      <c r="LR569" s="0"/>
      <c r="LS569" s="0"/>
      <c r="LT569" s="0"/>
      <c r="LU569" s="0"/>
      <c r="LV569" s="0"/>
      <c r="LW569" s="0"/>
      <c r="LX569" s="0"/>
      <c r="LY569" s="0"/>
      <c r="LZ569" s="0"/>
      <c r="MA569" s="0"/>
      <c r="MB569" s="0"/>
      <c r="MC569" s="0"/>
      <c r="MD569" s="0"/>
      <c r="ME569" s="0"/>
      <c r="MF569" s="0"/>
      <c r="MG569" s="0"/>
      <c r="MH569" s="0"/>
      <c r="MI569" s="0"/>
      <c r="MJ569" s="0"/>
      <c r="MK569" s="0"/>
      <c r="ML569" s="0"/>
      <c r="MM569" s="0"/>
      <c r="MN569" s="0"/>
      <c r="MO569" s="0"/>
      <c r="MP569" s="0"/>
      <c r="MQ569" s="0"/>
      <c r="MR569" s="0"/>
      <c r="MS569" s="0"/>
      <c r="MT569" s="0"/>
      <c r="MU569" s="0"/>
      <c r="MV569" s="0"/>
      <c r="MW569" s="0"/>
      <c r="MX569" s="0"/>
      <c r="MY569" s="0"/>
      <c r="MZ569" s="0"/>
      <c r="NA569" s="0"/>
      <c r="NB569" s="0"/>
      <c r="NC569" s="0"/>
      <c r="ND569" s="0"/>
      <c r="NE569" s="0"/>
      <c r="NF569" s="0"/>
      <c r="NG569" s="0"/>
      <c r="NH569" s="0"/>
      <c r="NI569" s="0"/>
      <c r="NJ569" s="0"/>
      <c r="NK569" s="0"/>
      <c r="NL569" s="0"/>
      <c r="NM569" s="0"/>
      <c r="NN569" s="0"/>
      <c r="NO569" s="0"/>
      <c r="NP569" s="0"/>
      <c r="NQ569" s="0"/>
      <c r="NR569" s="0"/>
      <c r="NS569" s="0"/>
      <c r="NT569" s="0"/>
      <c r="NU569" s="0"/>
      <c r="NV569" s="0"/>
      <c r="NW569" s="0"/>
      <c r="NX569" s="0"/>
      <c r="NY569" s="0"/>
      <c r="NZ569" s="0"/>
      <c r="OA569" s="0"/>
      <c r="OB569" s="0"/>
      <c r="OC569" s="0"/>
      <c r="OD569" s="0"/>
      <c r="OE569" s="0"/>
      <c r="OF569" s="0"/>
      <c r="OG569" s="0"/>
      <c r="OH569" s="0"/>
      <c r="OI569" s="0"/>
      <c r="OJ569" s="0"/>
      <c r="OK569" s="0"/>
      <c r="OL569" s="0"/>
      <c r="OM569" s="0"/>
      <c r="ON569" s="0"/>
      <c r="OO569" s="0"/>
      <c r="OP569" s="0"/>
      <c r="OQ569" s="0"/>
      <c r="OR569" s="0"/>
      <c r="OS569" s="0"/>
      <c r="OT569" s="0"/>
      <c r="OU569" s="0"/>
      <c r="OV569" s="0"/>
      <c r="OW569" s="0"/>
      <c r="OX569" s="0"/>
      <c r="OY569" s="0"/>
      <c r="OZ569" s="0"/>
      <c r="PA569" s="0"/>
      <c r="PB569" s="0"/>
      <c r="PC569" s="0"/>
      <c r="PD569" s="0"/>
      <c r="PE569" s="0"/>
      <c r="PF569" s="0"/>
      <c r="PG569" s="0"/>
      <c r="PH569" s="0"/>
      <c r="PI569" s="0"/>
      <c r="PJ569" s="0"/>
      <c r="PK569" s="0"/>
      <c r="PL569" s="0"/>
      <c r="PM569" s="0"/>
      <c r="PN569" s="0"/>
      <c r="PO569" s="0"/>
      <c r="PP569" s="0"/>
      <c r="PQ569" s="0"/>
      <c r="PR569" s="0"/>
      <c r="PS569" s="0"/>
      <c r="PT569" s="0"/>
      <c r="PU569" s="0"/>
      <c r="PV569" s="0"/>
      <c r="PW569" s="0"/>
      <c r="PX569" s="0"/>
      <c r="PY569" s="0"/>
      <c r="PZ569" s="0"/>
      <c r="QA569" s="0"/>
      <c r="QB569" s="0"/>
      <c r="QC569" s="0"/>
      <c r="QD569" s="0"/>
      <c r="QE569" s="0"/>
      <c r="QF569" s="0"/>
      <c r="QG569" s="0"/>
      <c r="QH569" s="0"/>
      <c r="QI569" s="0"/>
      <c r="QJ569" s="0"/>
      <c r="QK569" s="0"/>
      <c r="QL569" s="0"/>
      <c r="QM569" s="0"/>
      <c r="QN569" s="0"/>
      <c r="QO569" s="0"/>
      <c r="QP569" s="0"/>
      <c r="QQ569" s="0"/>
      <c r="QR569" s="0"/>
      <c r="QS569" s="0"/>
      <c r="QT569" s="0"/>
      <c r="QU569" s="0"/>
      <c r="QV569" s="0"/>
      <c r="QW569" s="0"/>
      <c r="QX569" s="0"/>
      <c r="QY569" s="0"/>
      <c r="QZ569" s="0"/>
      <c r="RA569" s="0"/>
      <c r="RB569" s="0"/>
      <c r="RC569" s="0"/>
      <c r="RD569" s="0"/>
      <c r="RE569" s="0"/>
      <c r="RF569" s="0"/>
      <c r="RG569" s="0"/>
      <c r="RH569" s="0"/>
      <c r="RI569" s="0"/>
      <c r="RJ569" s="0"/>
      <c r="RK569" s="0"/>
      <c r="RL569" s="0"/>
      <c r="RM569" s="0"/>
      <c r="RN569" s="0"/>
      <c r="RO569" s="0"/>
      <c r="RP569" s="0"/>
      <c r="RQ569" s="0"/>
      <c r="RR569" s="0"/>
      <c r="RS569" s="0"/>
      <c r="RT569" s="0"/>
      <c r="RU569" s="0"/>
      <c r="RV569" s="0"/>
      <c r="RW569" s="0"/>
      <c r="RX569" s="0"/>
      <c r="RY569" s="0"/>
      <c r="RZ569" s="0"/>
      <c r="SA569" s="0"/>
      <c r="SB569" s="0"/>
      <c r="SC569" s="0"/>
      <c r="SD569" s="0"/>
      <c r="SE569" s="0"/>
      <c r="SF569" s="0"/>
      <c r="SG569" s="0"/>
      <c r="SH569" s="0"/>
      <c r="SI569" s="0"/>
      <c r="SJ569" s="0"/>
      <c r="SK569" s="0"/>
      <c r="SL569" s="0"/>
      <c r="SM569" s="0"/>
      <c r="SN569" s="0"/>
      <c r="SO569" s="0"/>
      <c r="SP569" s="0"/>
      <c r="SQ569" s="0"/>
      <c r="SR569" s="0"/>
      <c r="SS569" s="0"/>
      <c r="ST569" s="0"/>
      <c r="SU569" s="0"/>
      <c r="SV569" s="0"/>
      <c r="SW569" s="0"/>
      <c r="SX569" s="0"/>
      <c r="SY569" s="0"/>
      <c r="SZ569" s="0"/>
      <c r="TA569" s="0"/>
      <c r="TB569" s="0"/>
      <c r="TC569" s="0"/>
      <c r="TD569" s="0"/>
      <c r="TE569" s="0"/>
      <c r="TF569" s="0"/>
      <c r="TG569" s="0"/>
      <c r="TH569" s="0"/>
      <c r="TI569" s="0"/>
      <c r="TJ569" s="0"/>
      <c r="TK569" s="0"/>
      <c r="TL569" s="0"/>
      <c r="TM569" s="0"/>
      <c r="TN569" s="0"/>
      <c r="TO569" s="0"/>
      <c r="TP569" s="0"/>
      <c r="TQ569" s="0"/>
      <c r="TR569" s="0"/>
      <c r="TS569" s="0"/>
      <c r="TT569" s="0"/>
      <c r="TU569" s="0"/>
      <c r="TV569" s="0"/>
      <c r="TW569" s="0"/>
      <c r="TX569" s="0"/>
      <c r="TY569" s="0"/>
      <c r="TZ569" s="0"/>
      <c r="UA569" s="0"/>
      <c r="UB569" s="0"/>
      <c r="UC569" s="0"/>
      <c r="UD569" s="0"/>
      <c r="UE569" s="0"/>
      <c r="UF569" s="0"/>
      <c r="UG569" s="0"/>
      <c r="UH569" s="0"/>
      <c r="UI569" s="0"/>
      <c r="UJ569" s="0"/>
      <c r="UK569" s="0"/>
      <c r="UL569" s="0"/>
      <c r="UM569" s="0"/>
      <c r="UN569" s="0"/>
      <c r="UO569" s="0"/>
      <c r="UP569" s="0"/>
      <c r="UQ569" s="0"/>
      <c r="UR569" s="0"/>
      <c r="US569" s="0"/>
      <c r="UT569" s="0"/>
      <c r="UU569" s="0"/>
      <c r="UV569" s="0"/>
      <c r="UW569" s="0"/>
      <c r="UX569" s="0"/>
      <c r="UY569" s="0"/>
      <c r="UZ569" s="0"/>
      <c r="VA569" s="0"/>
      <c r="VB569" s="0"/>
      <c r="VC569" s="0"/>
      <c r="VD569" s="0"/>
      <c r="VE569" s="0"/>
      <c r="VF569" s="0"/>
      <c r="VG569" s="0"/>
      <c r="VH569" s="0"/>
      <c r="VI569" s="0"/>
      <c r="VJ569" s="0"/>
      <c r="VK569" s="0"/>
      <c r="VL569" s="0"/>
      <c r="VM569" s="0"/>
      <c r="VN569" s="0"/>
      <c r="VO569" s="0"/>
      <c r="VP569" s="0"/>
      <c r="VQ569" s="0"/>
      <c r="VR569" s="0"/>
      <c r="VS569" s="0"/>
      <c r="VT569" s="0"/>
      <c r="VU569" s="0"/>
      <c r="VV569" s="0"/>
      <c r="VW569" s="0"/>
      <c r="VX569" s="0"/>
      <c r="VY569" s="0"/>
      <c r="VZ569" s="0"/>
      <c r="WA569" s="0"/>
      <c r="WB569" s="0"/>
      <c r="WC569" s="0"/>
      <c r="WD569" s="0"/>
      <c r="WE569" s="0"/>
      <c r="WF569" s="0"/>
      <c r="WG569" s="0"/>
      <c r="WH569" s="0"/>
      <c r="WI569" s="0"/>
      <c r="WJ569" s="0"/>
      <c r="WK569" s="0"/>
      <c r="WL569" s="0"/>
      <c r="WM569" s="0"/>
      <c r="WN569" s="0"/>
      <c r="WO569" s="0"/>
      <c r="WP569" s="0"/>
      <c r="WQ569" s="0"/>
      <c r="WR569" s="0"/>
      <c r="WS569" s="0"/>
      <c r="WT569" s="0"/>
      <c r="WU569" s="0"/>
      <c r="WV569" s="0"/>
      <c r="WW569" s="0"/>
      <c r="WX569" s="0"/>
      <c r="WY569" s="0"/>
      <c r="WZ569" s="0"/>
      <c r="XA569" s="0"/>
      <c r="XB569" s="0"/>
      <c r="XC569" s="0"/>
      <c r="XD569" s="0"/>
      <c r="XE569" s="0"/>
      <c r="XF569" s="0"/>
      <c r="XG569" s="0"/>
      <c r="XH569" s="0"/>
      <c r="XI569" s="0"/>
      <c r="XJ569" s="0"/>
      <c r="XK569" s="0"/>
      <c r="XL569" s="0"/>
      <c r="XM569" s="0"/>
      <c r="XN569" s="0"/>
      <c r="XO569" s="0"/>
      <c r="XP569" s="0"/>
      <c r="XQ569" s="0"/>
      <c r="XR569" s="0"/>
      <c r="XS569" s="0"/>
      <c r="XT569" s="0"/>
      <c r="XU569" s="0"/>
      <c r="XV569" s="0"/>
      <c r="XW569" s="0"/>
      <c r="XX569" s="0"/>
      <c r="XY569" s="0"/>
      <c r="XZ569" s="0"/>
      <c r="YA569" s="0"/>
      <c r="YB569" s="0"/>
      <c r="YC569" s="0"/>
      <c r="YD569" s="0"/>
      <c r="YE569" s="0"/>
      <c r="YF569" s="0"/>
      <c r="YG569" s="0"/>
      <c r="YH569" s="0"/>
      <c r="YI569" s="0"/>
      <c r="YJ569" s="0"/>
      <c r="YK569" s="0"/>
      <c r="YL569" s="0"/>
      <c r="YM569" s="0"/>
      <c r="YN569" s="0"/>
      <c r="YO569" s="0"/>
      <c r="YP569" s="0"/>
      <c r="YQ569" s="0"/>
      <c r="YR569" s="0"/>
      <c r="YS569" s="0"/>
      <c r="YT569" s="0"/>
      <c r="YU569" s="0"/>
      <c r="YV569" s="0"/>
      <c r="YW569" s="0"/>
      <c r="YX569" s="0"/>
      <c r="YY569" s="0"/>
      <c r="YZ569" s="0"/>
      <c r="ZA569" s="0"/>
      <c r="ZB569" s="0"/>
      <c r="ZC569" s="0"/>
      <c r="ZD569" s="0"/>
      <c r="ZE569" s="0"/>
      <c r="ZF569" s="0"/>
      <c r="ZG569" s="0"/>
      <c r="ZH569" s="0"/>
      <c r="ZI569" s="0"/>
      <c r="ZJ569" s="0"/>
      <c r="ZK569" s="0"/>
      <c r="ZL569" s="0"/>
      <c r="ZM569" s="0"/>
      <c r="ZN569" s="0"/>
      <c r="ZO569" s="0"/>
      <c r="ZP569" s="0"/>
      <c r="ZQ569" s="0"/>
      <c r="ZR569" s="0"/>
      <c r="ZS569" s="0"/>
      <c r="ZT569" s="0"/>
      <c r="ZU569" s="0"/>
      <c r="ZV569" s="0"/>
      <c r="ZW569" s="0"/>
      <c r="ZX569" s="0"/>
      <c r="ZY569" s="0"/>
      <c r="ZZ569" s="0"/>
      <c r="AAA569" s="0"/>
      <c r="AAB569" s="0"/>
      <c r="AAC569" s="0"/>
      <c r="AAD569" s="0"/>
      <c r="AAE569" s="0"/>
      <c r="AAF569" s="0"/>
      <c r="AAG569" s="0"/>
      <c r="AAH569" s="0"/>
      <c r="AAI569" s="0"/>
      <c r="AAJ569" s="0"/>
      <c r="AAK569" s="0"/>
      <c r="AAL569" s="0"/>
      <c r="AAM569" s="0"/>
      <c r="AAN569" s="0"/>
      <c r="AAO569" s="0"/>
      <c r="AAP569" s="0"/>
      <c r="AAQ569" s="0"/>
      <c r="AAR569" s="0"/>
      <c r="AAS569" s="0"/>
      <c r="AAT569" s="0"/>
      <c r="AAU569" s="0"/>
      <c r="AAV569" s="0"/>
      <c r="AAW569" s="0"/>
      <c r="AAX569" s="0"/>
      <c r="AAY569" s="0"/>
      <c r="AAZ569" s="0"/>
      <c r="ABA569" s="0"/>
      <c r="ABB569" s="0"/>
      <c r="ABC569" s="0"/>
      <c r="ABD569" s="0"/>
      <c r="ABE569" s="0"/>
      <c r="ABF569" s="0"/>
      <c r="ABG569" s="0"/>
      <c r="ABH569" s="0"/>
      <c r="ABI569" s="0"/>
      <c r="ABJ569" s="0"/>
      <c r="ABK569" s="0"/>
      <c r="ABL569" s="0"/>
      <c r="ABM569" s="0"/>
      <c r="ABN569" s="0"/>
      <c r="ABO569" s="0"/>
      <c r="ABP569" s="0"/>
      <c r="ABQ569" s="0"/>
      <c r="ABR569" s="0"/>
      <c r="ABS569" s="0"/>
      <c r="ABT569" s="0"/>
      <c r="ABU569" s="0"/>
      <c r="ABV569" s="0"/>
      <c r="ABW569" s="0"/>
      <c r="ABX569" s="0"/>
      <c r="ABY569" s="0"/>
      <c r="ABZ569" s="0"/>
      <c r="ACA569" s="0"/>
      <c r="ACB569" s="0"/>
      <c r="ACC569" s="0"/>
      <c r="ACD569" s="0"/>
      <c r="ACE569" s="0"/>
      <c r="ACF569" s="0"/>
      <c r="ACG569" s="0"/>
      <c r="ACH569" s="0"/>
      <c r="ACI569" s="0"/>
      <c r="ACJ569" s="0"/>
      <c r="ACK569" s="0"/>
      <c r="ACL569" s="0"/>
      <c r="ACM569" s="0"/>
      <c r="ACN569" s="0"/>
      <c r="ACO569" s="0"/>
      <c r="ACP569" s="0"/>
      <c r="ACQ569" s="0"/>
      <c r="ACR569" s="0"/>
      <c r="ACS569" s="0"/>
      <c r="ACT569" s="0"/>
      <c r="ACU569" s="0"/>
      <c r="ACV569" s="0"/>
      <c r="ACW569" s="0"/>
      <c r="ACX569" s="0"/>
      <c r="ACY569" s="0"/>
      <c r="ACZ569" s="0"/>
      <c r="ADA569" s="0"/>
      <c r="ADB569" s="0"/>
      <c r="ADC569" s="0"/>
      <c r="ADD569" s="0"/>
      <c r="ADE569" s="0"/>
      <c r="ADF569" s="0"/>
      <c r="ADG569" s="0"/>
      <c r="ADH569" s="0"/>
      <c r="ADI569" s="0"/>
      <c r="ADJ569" s="0"/>
      <c r="ADK569" s="0"/>
      <c r="ADL569" s="0"/>
      <c r="ADM569" s="0"/>
      <c r="ADN569" s="0"/>
      <c r="ADO569" s="0"/>
      <c r="ADP569" s="0"/>
      <c r="ADQ569" s="0"/>
      <c r="ADR569" s="0"/>
      <c r="ADS569" s="0"/>
      <c r="ADT569" s="0"/>
      <c r="ADU569" s="0"/>
      <c r="ADV569" s="0"/>
      <c r="ADW569" s="0"/>
      <c r="ADX569" s="0"/>
      <c r="ADY569" s="0"/>
      <c r="ADZ569" s="0"/>
      <c r="AEA569" s="0"/>
      <c r="AEB569" s="0"/>
      <c r="AEC569" s="0"/>
      <c r="AED569" s="0"/>
      <c r="AEE569" s="0"/>
      <c r="AEF569" s="0"/>
      <c r="AEG569" s="0"/>
      <c r="AEH569" s="0"/>
      <c r="AEI569" s="0"/>
      <c r="AEJ569" s="0"/>
      <c r="AEK569" s="0"/>
      <c r="AEL569" s="0"/>
      <c r="AEM569" s="0"/>
      <c r="AEN569" s="0"/>
      <c r="AEO569" s="0"/>
      <c r="AEP569" s="0"/>
      <c r="AEQ569" s="0"/>
      <c r="AER569" s="0"/>
      <c r="AES569" s="0"/>
      <c r="AET569" s="0"/>
      <c r="AEU569" s="0"/>
      <c r="AEV569" s="0"/>
      <c r="AEW569" s="0"/>
      <c r="AEX569" s="0"/>
      <c r="AEY569" s="0"/>
      <c r="AEZ569" s="0"/>
      <c r="AFA569" s="0"/>
      <c r="AFB569" s="0"/>
      <c r="AFC569" s="0"/>
      <c r="AFD569" s="0"/>
      <c r="AFE569" s="0"/>
      <c r="AFF569" s="0"/>
      <c r="AFG569" s="0"/>
      <c r="AFH569" s="0"/>
      <c r="AFI569" s="0"/>
      <c r="AFJ569" s="0"/>
      <c r="AFK569" s="0"/>
      <c r="AFL569" s="0"/>
      <c r="AFM569" s="0"/>
      <c r="AFN569" s="0"/>
      <c r="AFO569" s="0"/>
      <c r="AFP569" s="0"/>
      <c r="AFQ569" s="0"/>
      <c r="AFR569" s="0"/>
      <c r="AFS569" s="0"/>
      <c r="AFT569" s="0"/>
      <c r="AFU569" s="0"/>
      <c r="AFV569" s="0"/>
      <c r="AFW569" s="0"/>
      <c r="AFX569" s="0"/>
      <c r="AFY569" s="0"/>
      <c r="AFZ569" s="0"/>
      <c r="AGA569" s="0"/>
      <c r="AGB569" s="0"/>
      <c r="AGC569" s="0"/>
      <c r="AGD569" s="0"/>
      <c r="AGE569" s="0"/>
      <c r="AGF569" s="0"/>
      <c r="AGG569" s="0"/>
      <c r="AGH569" s="0"/>
      <c r="AGI569" s="0"/>
      <c r="AGJ569" s="0"/>
      <c r="AGK569" s="0"/>
      <c r="AGL569" s="0"/>
      <c r="AGM569" s="0"/>
      <c r="AGN569" s="0"/>
      <c r="AGO569" s="0"/>
      <c r="AGP569" s="0"/>
      <c r="AGQ569" s="0"/>
      <c r="AGR569" s="0"/>
      <c r="AGS569" s="0"/>
      <c r="AGT569" s="0"/>
      <c r="AGU569" s="0"/>
      <c r="AGV569" s="0"/>
      <c r="AGW569" s="0"/>
      <c r="AGX569" s="0"/>
      <c r="AGY569" s="0"/>
      <c r="AGZ569" s="0"/>
      <c r="AHA569" s="0"/>
      <c r="AHB569" s="0"/>
      <c r="AHC569" s="0"/>
      <c r="AHD569" s="0"/>
      <c r="AHE569" s="0"/>
      <c r="AHF569" s="0"/>
      <c r="AHG569" s="0"/>
      <c r="AHH569" s="0"/>
      <c r="AHI569" s="0"/>
      <c r="AHJ569" s="0"/>
      <c r="AHK569" s="0"/>
      <c r="AHL569" s="0"/>
      <c r="AHM569" s="0"/>
      <c r="AHN569" s="0"/>
      <c r="AHO569" s="0"/>
      <c r="AHP569" s="0"/>
      <c r="AHQ569" s="0"/>
      <c r="AHR569" s="0"/>
      <c r="AHS569" s="0"/>
      <c r="AHT569" s="0"/>
      <c r="AHU569" s="0"/>
      <c r="AHV569" s="0"/>
      <c r="AHW569" s="0"/>
      <c r="AHX569" s="0"/>
      <c r="AHY569" s="0"/>
      <c r="AHZ569" s="0"/>
      <c r="AIA569" s="0"/>
      <c r="AIB569" s="0"/>
      <c r="AIC569" s="0"/>
      <c r="AID569" s="0"/>
      <c r="AIE569" s="0"/>
      <c r="AIF569" s="0"/>
      <c r="AIG569" s="0"/>
      <c r="AIH569" s="0"/>
      <c r="AII569" s="0"/>
      <c r="AIJ569" s="0"/>
      <c r="AIK569" s="0"/>
      <c r="AIL569" s="0"/>
      <c r="AIM569" s="0"/>
      <c r="AIN569" s="0"/>
      <c r="AIO569" s="0"/>
      <c r="AIP569" s="0"/>
      <c r="AIQ569" s="0"/>
      <c r="AIR569" s="0"/>
      <c r="AIS569" s="0"/>
      <c r="AIT569" s="0"/>
      <c r="AIU569" s="0"/>
      <c r="AIV569" s="0"/>
      <c r="AIW569" s="0"/>
      <c r="AIX569" s="0"/>
      <c r="AIY569" s="0"/>
      <c r="AIZ569" s="0"/>
      <c r="AJA569" s="0"/>
      <c r="AJB569" s="0"/>
      <c r="AJC569" s="0"/>
      <c r="AJD569" s="0"/>
      <c r="AJE569" s="0"/>
      <c r="AJF569" s="0"/>
      <c r="AJG569" s="0"/>
      <c r="AJH569" s="0"/>
      <c r="AJI569" s="0"/>
      <c r="AJJ569" s="0"/>
      <c r="AJK569" s="0"/>
      <c r="AJL569" s="0"/>
      <c r="AJM569" s="0"/>
      <c r="AJN569" s="0"/>
      <c r="AJO569" s="0"/>
      <c r="AJP569" s="0"/>
      <c r="AJQ569" s="0"/>
      <c r="AJR569" s="0"/>
      <c r="AJS569" s="0"/>
      <c r="AJT569" s="0"/>
      <c r="AJU569" s="0"/>
      <c r="AJV569" s="0"/>
      <c r="AJW569" s="0"/>
      <c r="AJX569" s="0"/>
      <c r="AJY569" s="0"/>
      <c r="AJZ569" s="0"/>
      <c r="AKA569" s="0"/>
      <c r="AKB569" s="0"/>
      <c r="AKC569" s="0"/>
      <c r="AKD569" s="0"/>
      <c r="AKE569" s="0"/>
      <c r="AKF569" s="0"/>
      <c r="AKG569" s="0"/>
      <c r="AKH569" s="0"/>
      <c r="AKI569" s="0"/>
      <c r="AKJ569" s="0"/>
      <c r="AKK569" s="0"/>
      <c r="AKL569" s="0"/>
      <c r="AKM569" s="0"/>
      <c r="AKN569" s="0"/>
      <c r="AKO569" s="0"/>
      <c r="AKP569" s="0"/>
      <c r="AKQ569" s="0"/>
      <c r="AKR569" s="0"/>
      <c r="AKS569" s="0"/>
      <c r="AKT569" s="0"/>
      <c r="AKU569" s="0"/>
      <c r="AKV569" s="0"/>
      <c r="AKW569" s="0"/>
      <c r="AKX569" s="0"/>
      <c r="AKY569" s="0"/>
      <c r="AKZ569" s="0"/>
      <c r="ALA569" s="0"/>
      <c r="ALB569" s="0"/>
      <c r="ALC569" s="0"/>
      <c r="ALD569" s="0"/>
      <c r="ALE569" s="0"/>
      <c r="ALF569" s="0"/>
      <c r="ALG569" s="0"/>
      <c r="ALH569" s="0"/>
      <c r="ALI569" s="0"/>
      <c r="ALJ569" s="0"/>
      <c r="ALK569" s="0"/>
      <c r="ALL569" s="0"/>
      <c r="ALM569" s="0"/>
      <c r="ALN569" s="0"/>
      <c r="ALO569" s="0"/>
      <c r="ALP569" s="0"/>
      <c r="ALQ569" s="0"/>
      <c r="ALR569" s="0"/>
      <c r="ALS569" s="0"/>
      <c r="ALT569" s="0"/>
      <c r="ALU569" s="0"/>
      <c r="ALV569" s="0"/>
      <c r="ALW569" s="0"/>
      <c r="ALX569" s="0"/>
      <c r="ALY569" s="0"/>
      <c r="ALZ569" s="0"/>
      <c r="AMA569" s="0"/>
      <c r="AMB569" s="0"/>
      <c r="AMC569" s="0"/>
      <c r="AMD569" s="0"/>
      <c r="AME569" s="0"/>
      <c r="AMF569" s="0"/>
      <c r="AMG569" s="0"/>
      <c r="AMH569" s="0"/>
      <c r="AMI569" s="0"/>
      <c r="AMJ569" s="0"/>
    </row>
    <row r="570" customFormat="false" ht="16.5" hidden="false" customHeight="true" outlineLevel="0" collapsed="false">
      <c r="A570" s="19" t="n">
        <v>478</v>
      </c>
      <c r="B570" s="19" t="n">
        <f aca="false" t="array" ref="B570:B570">RANK(V570,$V$2:$V$607)</f>
        <v>545</v>
      </c>
      <c r="C570" s="20" t="s">
        <v>886</v>
      </c>
      <c r="D570" s="20" t="s">
        <v>208</v>
      </c>
      <c r="E570" s="20"/>
      <c r="F570" s="19" t="n">
        <v>0</v>
      </c>
      <c r="G570" s="19" t="n">
        <v>0</v>
      </c>
      <c r="H570" s="19" t="n">
        <v>0</v>
      </c>
      <c r="I570" s="19" t="n">
        <v>0</v>
      </c>
      <c r="J570" s="21"/>
      <c r="K570" s="19"/>
      <c r="L570" s="19"/>
      <c r="M570" s="19"/>
      <c r="N570" s="19"/>
      <c r="O570" s="19"/>
      <c r="P570" s="19"/>
      <c r="Q570" s="19"/>
      <c r="R570" s="19"/>
      <c r="S570" s="22"/>
      <c r="T570" s="21" t="n">
        <f aca="false" t="array" ref="T570:T570">SUM(J570:S570)</f>
        <v>0</v>
      </c>
      <c r="U570" s="19" t="n">
        <f aca="false" t="array" ref="U570:U570">IF(S570="",0,S570)+IF((COUNT(J570:R570)&lt;6),SUM(J570:R570),(MAX(J570:R570)+LARGE(J570:R570,2)+LARGE(J570:R570,3)+LARGE(J570:R570,4)+LARGE(J570:R570,5)))</f>
        <v>0</v>
      </c>
      <c r="V570" s="19" t="n">
        <f aca="false">U570+G570+I570</f>
        <v>0</v>
      </c>
      <c r="W570" s="19" t="n">
        <f aca="false" t="array" ref="W570:W570">COUNT(J570:S570)</f>
        <v>0</v>
      </c>
      <c r="X570" s="19"/>
      <c r="Y570" s="19"/>
      <c r="Z570" s="4"/>
      <c r="AA570" s="4"/>
      <c r="AB570" s="0"/>
      <c r="AC570" s="4"/>
      <c r="AD570" s="4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CA570" s="0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  <c r="IX570" s="0"/>
      <c r="IY570" s="0"/>
      <c r="IZ570" s="0"/>
      <c r="JA570" s="0"/>
      <c r="JB570" s="0"/>
      <c r="JC570" s="0"/>
      <c r="JD570" s="0"/>
      <c r="JE570" s="0"/>
      <c r="JF570" s="0"/>
      <c r="JG570" s="0"/>
      <c r="JH570" s="0"/>
      <c r="JI570" s="0"/>
      <c r="JJ570" s="0"/>
      <c r="JK570" s="0"/>
      <c r="JL570" s="0"/>
      <c r="JM570" s="0"/>
      <c r="JN570" s="0"/>
      <c r="JO570" s="0"/>
      <c r="JP570" s="0"/>
      <c r="JQ570" s="0"/>
      <c r="JR570" s="0"/>
      <c r="JS570" s="0"/>
      <c r="JT570" s="0"/>
      <c r="JU570" s="0"/>
      <c r="JV570" s="0"/>
      <c r="JW570" s="0"/>
      <c r="JX570" s="0"/>
      <c r="JY570" s="0"/>
      <c r="JZ570" s="0"/>
      <c r="KA570" s="0"/>
      <c r="KB570" s="0"/>
      <c r="KC570" s="0"/>
      <c r="KD570" s="0"/>
      <c r="KE570" s="0"/>
      <c r="KF570" s="0"/>
      <c r="KG570" s="0"/>
      <c r="KH570" s="0"/>
      <c r="KI570" s="0"/>
      <c r="KJ570" s="0"/>
      <c r="KK570" s="0"/>
      <c r="KL570" s="0"/>
      <c r="KM570" s="0"/>
      <c r="KN570" s="0"/>
      <c r="KO570" s="0"/>
      <c r="KP570" s="0"/>
      <c r="KQ570" s="0"/>
      <c r="KR570" s="0"/>
      <c r="KS570" s="0"/>
      <c r="KT570" s="0"/>
      <c r="KU570" s="0"/>
      <c r="KV570" s="0"/>
      <c r="KW570" s="0"/>
      <c r="KX570" s="0"/>
      <c r="KY570" s="0"/>
      <c r="KZ570" s="0"/>
      <c r="LA570" s="0"/>
      <c r="LB570" s="0"/>
      <c r="LC570" s="0"/>
      <c r="LD570" s="0"/>
      <c r="LE570" s="0"/>
      <c r="LF570" s="0"/>
      <c r="LG570" s="0"/>
      <c r="LH570" s="0"/>
      <c r="LI570" s="0"/>
      <c r="LJ570" s="0"/>
      <c r="LK570" s="0"/>
      <c r="LL570" s="0"/>
      <c r="LM570" s="0"/>
      <c r="LN570" s="0"/>
      <c r="LO570" s="0"/>
      <c r="LP570" s="0"/>
      <c r="LQ570" s="0"/>
      <c r="LR570" s="0"/>
      <c r="LS570" s="0"/>
      <c r="LT570" s="0"/>
      <c r="LU570" s="0"/>
      <c r="LV570" s="0"/>
      <c r="LW570" s="0"/>
      <c r="LX570" s="0"/>
      <c r="LY570" s="0"/>
      <c r="LZ570" s="0"/>
      <c r="MA570" s="0"/>
      <c r="MB570" s="0"/>
      <c r="MC570" s="0"/>
      <c r="MD570" s="0"/>
      <c r="ME570" s="0"/>
      <c r="MF570" s="0"/>
      <c r="MG570" s="0"/>
      <c r="MH570" s="0"/>
      <c r="MI570" s="0"/>
      <c r="MJ570" s="0"/>
      <c r="MK570" s="0"/>
      <c r="ML570" s="0"/>
      <c r="MM570" s="0"/>
      <c r="MN570" s="0"/>
      <c r="MO570" s="0"/>
      <c r="MP570" s="0"/>
      <c r="MQ570" s="0"/>
      <c r="MR570" s="0"/>
      <c r="MS570" s="0"/>
      <c r="MT570" s="0"/>
      <c r="MU570" s="0"/>
      <c r="MV570" s="0"/>
      <c r="MW570" s="0"/>
      <c r="MX570" s="0"/>
      <c r="MY570" s="0"/>
      <c r="MZ570" s="0"/>
      <c r="NA570" s="0"/>
      <c r="NB570" s="0"/>
      <c r="NC570" s="0"/>
      <c r="ND570" s="0"/>
      <c r="NE570" s="0"/>
      <c r="NF570" s="0"/>
      <c r="NG570" s="0"/>
      <c r="NH570" s="0"/>
      <c r="NI570" s="0"/>
      <c r="NJ570" s="0"/>
      <c r="NK570" s="0"/>
      <c r="NL570" s="0"/>
      <c r="NM570" s="0"/>
      <c r="NN570" s="0"/>
      <c r="NO570" s="0"/>
      <c r="NP570" s="0"/>
      <c r="NQ570" s="0"/>
      <c r="NR570" s="0"/>
      <c r="NS570" s="0"/>
      <c r="NT570" s="0"/>
      <c r="NU570" s="0"/>
      <c r="NV570" s="0"/>
      <c r="NW570" s="0"/>
      <c r="NX570" s="0"/>
      <c r="NY570" s="0"/>
      <c r="NZ570" s="0"/>
      <c r="OA570" s="0"/>
      <c r="OB570" s="0"/>
      <c r="OC570" s="0"/>
      <c r="OD570" s="0"/>
      <c r="OE570" s="0"/>
      <c r="OF570" s="0"/>
      <c r="OG570" s="0"/>
      <c r="OH570" s="0"/>
      <c r="OI570" s="0"/>
      <c r="OJ570" s="0"/>
      <c r="OK570" s="0"/>
      <c r="OL570" s="0"/>
      <c r="OM570" s="0"/>
      <c r="ON570" s="0"/>
      <c r="OO570" s="0"/>
      <c r="OP570" s="0"/>
      <c r="OQ570" s="0"/>
      <c r="OR570" s="0"/>
      <c r="OS570" s="0"/>
      <c r="OT570" s="0"/>
      <c r="OU570" s="0"/>
      <c r="OV570" s="0"/>
      <c r="OW570" s="0"/>
      <c r="OX570" s="0"/>
      <c r="OY570" s="0"/>
      <c r="OZ570" s="0"/>
      <c r="PA570" s="0"/>
      <c r="PB570" s="0"/>
      <c r="PC570" s="0"/>
      <c r="PD570" s="0"/>
      <c r="PE570" s="0"/>
      <c r="PF570" s="0"/>
      <c r="PG570" s="0"/>
      <c r="PH570" s="0"/>
      <c r="PI570" s="0"/>
      <c r="PJ570" s="0"/>
      <c r="PK570" s="0"/>
      <c r="PL570" s="0"/>
      <c r="PM570" s="0"/>
      <c r="PN570" s="0"/>
      <c r="PO570" s="0"/>
      <c r="PP570" s="0"/>
      <c r="PQ570" s="0"/>
      <c r="PR570" s="0"/>
      <c r="PS570" s="0"/>
      <c r="PT570" s="0"/>
      <c r="PU570" s="0"/>
      <c r="PV570" s="0"/>
      <c r="PW570" s="0"/>
      <c r="PX570" s="0"/>
      <c r="PY570" s="0"/>
      <c r="PZ570" s="0"/>
      <c r="QA570" s="0"/>
      <c r="QB570" s="0"/>
      <c r="QC570" s="0"/>
      <c r="QD570" s="0"/>
      <c r="QE570" s="0"/>
      <c r="QF570" s="0"/>
      <c r="QG570" s="0"/>
      <c r="QH570" s="0"/>
      <c r="QI570" s="0"/>
      <c r="QJ570" s="0"/>
      <c r="QK570" s="0"/>
      <c r="QL570" s="0"/>
      <c r="QM570" s="0"/>
      <c r="QN570" s="0"/>
      <c r="QO570" s="0"/>
      <c r="QP570" s="0"/>
      <c r="QQ570" s="0"/>
      <c r="QR570" s="0"/>
      <c r="QS570" s="0"/>
      <c r="QT570" s="0"/>
      <c r="QU570" s="0"/>
      <c r="QV570" s="0"/>
      <c r="QW570" s="0"/>
      <c r="QX570" s="0"/>
      <c r="QY570" s="0"/>
      <c r="QZ570" s="0"/>
      <c r="RA570" s="0"/>
      <c r="RB570" s="0"/>
      <c r="RC570" s="0"/>
      <c r="RD570" s="0"/>
      <c r="RE570" s="0"/>
      <c r="RF570" s="0"/>
      <c r="RG570" s="0"/>
      <c r="RH570" s="0"/>
      <c r="RI570" s="0"/>
      <c r="RJ570" s="0"/>
      <c r="RK570" s="0"/>
      <c r="RL570" s="0"/>
      <c r="RM570" s="0"/>
      <c r="RN570" s="0"/>
      <c r="RO570" s="0"/>
      <c r="RP570" s="0"/>
      <c r="RQ570" s="0"/>
      <c r="RR570" s="0"/>
      <c r="RS570" s="0"/>
      <c r="RT570" s="0"/>
      <c r="RU570" s="0"/>
      <c r="RV570" s="0"/>
      <c r="RW570" s="0"/>
      <c r="RX570" s="0"/>
      <c r="RY570" s="0"/>
      <c r="RZ570" s="0"/>
      <c r="SA570" s="0"/>
      <c r="SB570" s="0"/>
      <c r="SC570" s="0"/>
      <c r="SD570" s="0"/>
      <c r="SE570" s="0"/>
      <c r="SF570" s="0"/>
      <c r="SG570" s="0"/>
      <c r="SH570" s="0"/>
      <c r="SI570" s="0"/>
      <c r="SJ570" s="0"/>
      <c r="SK570" s="0"/>
      <c r="SL570" s="0"/>
      <c r="SM570" s="0"/>
      <c r="SN570" s="0"/>
      <c r="SO570" s="0"/>
      <c r="SP570" s="0"/>
      <c r="SQ570" s="0"/>
      <c r="SR570" s="0"/>
      <c r="SS570" s="0"/>
      <c r="ST570" s="0"/>
      <c r="SU570" s="0"/>
      <c r="SV570" s="0"/>
      <c r="SW570" s="0"/>
      <c r="SX570" s="0"/>
      <c r="SY570" s="0"/>
      <c r="SZ570" s="0"/>
      <c r="TA570" s="0"/>
      <c r="TB570" s="0"/>
      <c r="TC570" s="0"/>
      <c r="TD570" s="0"/>
      <c r="TE570" s="0"/>
      <c r="TF570" s="0"/>
      <c r="TG570" s="0"/>
      <c r="TH570" s="0"/>
      <c r="TI570" s="0"/>
      <c r="TJ570" s="0"/>
      <c r="TK570" s="0"/>
      <c r="TL570" s="0"/>
      <c r="TM570" s="0"/>
      <c r="TN570" s="0"/>
      <c r="TO570" s="0"/>
      <c r="TP570" s="0"/>
      <c r="TQ570" s="0"/>
      <c r="TR570" s="0"/>
      <c r="TS570" s="0"/>
      <c r="TT570" s="0"/>
      <c r="TU570" s="0"/>
      <c r="TV570" s="0"/>
      <c r="TW570" s="0"/>
      <c r="TX570" s="0"/>
      <c r="TY570" s="0"/>
      <c r="TZ570" s="0"/>
      <c r="UA570" s="0"/>
      <c r="UB570" s="0"/>
      <c r="UC570" s="0"/>
      <c r="UD570" s="0"/>
      <c r="UE570" s="0"/>
      <c r="UF570" s="0"/>
      <c r="UG570" s="0"/>
      <c r="UH570" s="0"/>
      <c r="UI570" s="0"/>
      <c r="UJ570" s="0"/>
      <c r="UK570" s="0"/>
      <c r="UL570" s="0"/>
      <c r="UM570" s="0"/>
      <c r="UN570" s="0"/>
      <c r="UO570" s="0"/>
      <c r="UP570" s="0"/>
      <c r="UQ570" s="0"/>
      <c r="UR570" s="0"/>
      <c r="US570" s="0"/>
      <c r="UT570" s="0"/>
      <c r="UU570" s="0"/>
      <c r="UV570" s="0"/>
      <c r="UW570" s="0"/>
      <c r="UX570" s="0"/>
      <c r="UY570" s="0"/>
      <c r="UZ570" s="0"/>
      <c r="VA570" s="0"/>
      <c r="VB570" s="0"/>
      <c r="VC570" s="0"/>
      <c r="VD570" s="0"/>
      <c r="VE570" s="0"/>
      <c r="VF570" s="0"/>
      <c r="VG570" s="0"/>
      <c r="VH570" s="0"/>
      <c r="VI570" s="0"/>
      <c r="VJ570" s="0"/>
      <c r="VK570" s="0"/>
      <c r="VL570" s="0"/>
      <c r="VM570" s="0"/>
      <c r="VN570" s="0"/>
      <c r="VO570" s="0"/>
      <c r="VP570" s="0"/>
      <c r="VQ570" s="0"/>
      <c r="VR570" s="0"/>
      <c r="VS570" s="0"/>
      <c r="VT570" s="0"/>
      <c r="VU570" s="0"/>
      <c r="VV570" s="0"/>
      <c r="VW570" s="0"/>
      <c r="VX570" s="0"/>
      <c r="VY570" s="0"/>
      <c r="VZ570" s="0"/>
      <c r="WA570" s="0"/>
      <c r="WB570" s="0"/>
      <c r="WC570" s="0"/>
      <c r="WD570" s="0"/>
      <c r="WE570" s="0"/>
      <c r="WF570" s="0"/>
      <c r="WG570" s="0"/>
      <c r="WH570" s="0"/>
      <c r="WI570" s="0"/>
      <c r="WJ570" s="0"/>
      <c r="WK570" s="0"/>
      <c r="WL570" s="0"/>
      <c r="WM570" s="0"/>
      <c r="WN570" s="0"/>
      <c r="WO570" s="0"/>
      <c r="WP570" s="0"/>
      <c r="WQ570" s="0"/>
      <c r="WR570" s="0"/>
      <c r="WS570" s="0"/>
      <c r="WT570" s="0"/>
      <c r="WU570" s="0"/>
      <c r="WV570" s="0"/>
      <c r="WW570" s="0"/>
      <c r="WX570" s="0"/>
      <c r="WY570" s="0"/>
      <c r="WZ570" s="0"/>
      <c r="XA570" s="0"/>
      <c r="XB570" s="0"/>
      <c r="XC570" s="0"/>
      <c r="XD570" s="0"/>
      <c r="XE570" s="0"/>
      <c r="XF570" s="0"/>
      <c r="XG570" s="0"/>
      <c r="XH570" s="0"/>
      <c r="XI570" s="0"/>
      <c r="XJ570" s="0"/>
      <c r="XK570" s="0"/>
      <c r="XL570" s="0"/>
      <c r="XM570" s="0"/>
      <c r="XN570" s="0"/>
      <c r="XO570" s="0"/>
      <c r="XP570" s="0"/>
      <c r="XQ570" s="0"/>
      <c r="XR570" s="0"/>
      <c r="XS570" s="0"/>
      <c r="XT570" s="0"/>
      <c r="XU570" s="0"/>
      <c r="XV570" s="0"/>
      <c r="XW570" s="0"/>
      <c r="XX570" s="0"/>
      <c r="XY570" s="0"/>
      <c r="XZ570" s="0"/>
      <c r="YA570" s="0"/>
      <c r="YB570" s="0"/>
      <c r="YC570" s="0"/>
      <c r="YD570" s="0"/>
      <c r="YE570" s="0"/>
      <c r="YF570" s="0"/>
      <c r="YG570" s="0"/>
      <c r="YH570" s="0"/>
      <c r="YI570" s="0"/>
      <c r="YJ570" s="0"/>
      <c r="YK570" s="0"/>
      <c r="YL570" s="0"/>
      <c r="YM570" s="0"/>
      <c r="YN570" s="0"/>
      <c r="YO570" s="0"/>
      <c r="YP570" s="0"/>
      <c r="YQ570" s="0"/>
      <c r="YR570" s="0"/>
      <c r="YS570" s="0"/>
      <c r="YT570" s="0"/>
      <c r="YU570" s="0"/>
      <c r="YV570" s="0"/>
      <c r="YW570" s="0"/>
      <c r="YX570" s="0"/>
      <c r="YY570" s="0"/>
      <c r="YZ570" s="0"/>
      <c r="ZA570" s="0"/>
      <c r="ZB570" s="0"/>
      <c r="ZC570" s="0"/>
      <c r="ZD570" s="0"/>
      <c r="ZE570" s="0"/>
      <c r="ZF570" s="0"/>
      <c r="ZG570" s="0"/>
      <c r="ZH570" s="0"/>
      <c r="ZI570" s="0"/>
      <c r="ZJ570" s="0"/>
      <c r="ZK570" s="0"/>
      <c r="ZL570" s="0"/>
      <c r="ZM570" s="0"/>
      <c r="ZN570" s="0"/>
      <c r="ZO570" s="0"/>
      <c r="ZP570" s="0"/>
      <c r="ZQ570" s="0"/>
      <c r="ZR570" s="0"/>
      <c r="ZS570" s="0"/>
      <c r="ZT570" s="0"/>
      <c r="ZU570" s="0"/>
      <c r="ZV570" s="0"/>
      <c r="ZW570" s="0"/>
      <c r="ZX570" s="0"/>
      <c r="ZY570" s="0"/>
      <c r="ZZ570" s="0"/>
      <c r="AAA570" s="0"/>
      <c r="AAB570" s="0"/>
      <c r="AAC570" s="0"/>
      <c r="AAD570" s="0"/>
      <c r="AAE570" s="0"/>
      <c r="AAF570" s="0"/>
      <c r="AAG570" s="0"/>
      <c r="AAH570" s="0"/>
      <c r="AAI570" s="0"/>
      <c r="AAJ570" s="0"/>
      <c r="AAK570" s="0"/>
      <c r="AAL570" s="0"/>
      <c r="AAM570" s="0"/>
      <c r="AAN570" s="0"/>
      <c r="AAO570" s="0"/>
      <c r="AAP570" s="0"/>
      <c r="AAQ570" s="0"/>
      <c r="AAR570" s="0"/>
      <c r="AAS570" s="0"/>
      <c r="AAT570" s="0"/>
      <c r="AAU570" s="0"/>
      <c r="AAV570" s="0"/>
      <c r="AAW570" s="0"/>
      <c r="AAX570" s="0"/>
      <c r="AAY570" s="0"/>
      <c r="AAZ570" s="0"/>
      <c r="ABA570" s="0"/>
      <c r="ABB570" s="0"/>
      <c r="ABC570" s="0"/>
      <c r="ABD570" s="0"/>
      <c r="ABE570" s="0"/>
      <c r="ABF570" s="0"/>
      <c r="ABG570" s="0"/>
      <c r="ABH570" s="0"/>
      <c r="ABI570" s="0"/>
      <c r="ABJ570" s="0"/>
      <c r="ABK570" s="0"/>
      <c r="ABL570" s="0"/>
      <c r="ABM570" s="0"/>
      <c r="ABN570" s="0"/>
      <c r="ABO570" s="0"/>
      <c r="ABP570" s="0"/>
      <c r="ABQ570" s="0"/>
      <c r="ABR570" s="0"/>
      <c r="ABS570" s="0"/>
      <c r="ABT570" s="0"/>
      <c r="ABU570" s="0"/>
      <c r="ABV570" s="0"/>
      <c r="ABW570" s="0"/>
      <c r="ABX570" s="0"/>
      <c r="ABY570" s="0"/>
      <c r="ABZ570" s="0"/>
      <c r="ACA570" s="0"/>
      <c r="ACB570" s="0"/>
      <c r="ACC570" s="0"/>
      <c r="ACD570" s="0"/>
      <c r="ACE570" s="0"/>
      <c r="ACF570" s="0"/>
      <c r="ACG570" s="0"/>
      <c r="ACH570" s="0"/>
      <c r="ACI570" s="0"/>
      <c r="ACJ570" s="0"/>
      <c r="ACK570" s="0"/>
      <c r="ACL570" s="0"/>
      <c r="ACM570" s="0"/>
      <c r="ACN570" s="0"/>
      <c r="ACO570" s="0"/>
      <c r="ACP570" s="0"/>
      <c r="ACQ570" s="0"/>
      <c r="ACR570" s="0"/>
      <c r="ACS570" s="0"/>
      <c r="ACT570" s="0"/>
      <c r="ACU570" s="0"/>
      <c r="ACV570" s="0"/>
      <c r="ACW570" s="0"/>
      <c r="ACX570" s="0"/>
      <c r="ACY570" s="0"/>
      <c r="ACZ570" s="0"/>
      <c r="ADA570" s="0"/>
      <c r="ADB570" s="0"/>
      <c r="ADC570" s="0"/>
      <c r="ADD570" s="0"/>
      <c r="ADE570" s="0"/>
      <c r="ADF570" s="0"/>
      <c r="ADG570" s="0"/>
      <c r="ADH570" s="0"/>
      <c r="ADI570" s="0"/>
      <c r="ADJ570" s="0"/>
      <c r="ADK570" s="0"/>
      <c r="ADL570" s="0"/>
      <c r="ADM570" s="0"/>
      <c r="ADN570" s="0"/>
      <c r="ADO570" s="0"/>
      <c r="ADP570" s="0"/>
      <c r="ADQ570" s="0"/>
      <c r="ADR570" s="0"/>
      <c r="ADS570" s="0"/>
      <c r="ADT570" s="0"/>
      <c r="ADU570" s="0"/>
      <c r="ADV570" s="0"/>
      <c r="ADW570" s="0"/>
      <c r="ADX570" s="0"/>
      <c r="ADY570" s="0"/>
      <c r="ADZ570" s="0"/>
      <c r="AEA570" s="0"/>
      <c r="AEB570" s="0"/>
      <c r="AEC570" s="0"/>
      <c r="AED570" s="0"/>
      <c r="AEE570" s="0"/>
      <c r="AEF570" s="0"/>
      <c r="AEG570" s="0"/>
      <c r="AEH570" s="0"/>
      <c r="AEI570" s="0"/>
      <c r="AEJ570" s="0"/>
      <c r="AEK570" s="0"/>
      <c r="AEL570" s="0"/>
      <c r="AEM570" s="0"/>
      <c r="AEN570" s="0"/>
      <c r="AEO570" s="0"/>
      <c r="AEP570" s="0"/>
      <c r="AEQ570" s="0"/>
      <c r="AER570" s="0"/>
      <c r="AES570" s="0"/>
      <c r="AET570" s="0"/>
      <c r="AEU570" s="0"/>
      <c r="AEV570" s="0"/>
      <c r="AEW570" s="0"/>
      <c r="AEX570" s="0"/>
      <c r="AEY570" s="0"/>
      <c r="AEZ570" s="0"/>
      <c r="AFA570" s="0"/>
      <c r="AFB570" s="0"/>
      <c r="AFC570" s="0"/>
      <c r="AFD570" s="0"/>
      <c r="AFE570" s="0"/>
      <c r="AFF570" s="0"/>
      <c r="AFG570" s="0"/>
      <c r="AFH570" s="0"/>
      <c r="AFI570" s="0"/>
      <c r="AFJ570" s="0"/>
      <c r="AFK570" s="0"/>
      <c r="AFL570" s="0"/>
      <c r="AFM570" s="0"/>
      <c r="AFN570" s="0"/>
      <c r="AFO570" s="0"/>
      <c r="AFP570" s="0"/>
      <c r="AFQ570" s="0"/>
      <c r="AFR570" s="0"/>
      <c r="AFS570" s="0"/>
      <c r="AFT570" s="0"/>
      <c r="AFU570" s="0"/>
      <c r="AFV570" s="0"/>
      <c r="AFW570" s="0"/>
      <c r="AFX570" s="0"/>
      <c r="AFY570" s="0"/>
      <c r="AFZ570" s="0"/>
      <c r="AGA570" s="0"/>
      <c r="AGB570" s="0"/>
      <c r="AGC570" s="0"/>
      <c r="AGD570" s="0"/>
      <c r="AGE570" s="0"/>
      <c r="AGF570" s="0"/>
      <c r="AGG570" s="0"/>
      <c r="AGH570" s="0"/>
      <c r="AGI570" s="0"/>
      <c r="AGJ570" s="0"/>
      <c r="AGK570" s="0"/>
      <c r="AGL570" s="0"/>
      <c r="AGM570" s="0"/>
      <c r="AGN570" s="0"/>
      <c r="AGO570" s="0"/>
      <c r="AGP570" s="0"/>
      <c r="AGQ570" s="0"/>
      <c r="AGR570" s="0"/>
      <c r="AGS570" s="0"/>
      <c r="AGT570" s="0"/>
      <c r="AGU570" s="0"/>
      <c r="AGV570" s="0"/>
      <c r="AGW570" s="0"/>
      <c r="AGX570" s="0"/>
      <c r="AGY570" s="0"/>
      <c r="AGZ570" s="0"/>
      <c r="AHA570" s="0"/>
      <c r="AHB570" s="0"/>
      <c r="AHC570" s="0"/>
      <c r="AHD570" s="0"/>
      <c r="AHE570" s="0"/>
      <c r="AHF570" s="0"/>
      <c r="AHG570" s="0"/>
      <c r="AHH570" s="0"/>
      <c r="AHI570" s="0"/>
      <c r="AHJ570" s="0"/>
      <c r="AHK570" s="0"/>
      <c r="AHL570" s="0"/>
      <c r="AHM570" s="0"/>
      <c r="AHN570" s="0"/>
      <c r="AHO570" s="0"/>
      <c r="AHP570" s="0"/>
      <c r="AHQ570" s="0"/>
      <c r="AHR570" s="0"/>
      <c r="AHS570" s="0"/>
      <c r="AHT570" s="0"/>
      <c r="AHU570" s="0"/>
      <c r="AHV570" s="0"/>
      <c r="AHW570" s="0"/>
      <c r="AHX570" s="0"/>
      <c r="AHY570" s="0"/>
      <c r="AHZ570" s="0"/>
      <c r="AIA570" s="0"/>
      <c r="AIB570" s="0"/>
      <c r="AIC570" s="0"/>
      <c r="AID570" s="0"/>
      <c r="AIE570" s="0"/>
      <c r="AIF570" s="0"/>
      <c r="AIG570" s="0"/>
      <c r="AIH570" s="0"/>
      <c r="AII570" s="0"/>
      <c r="AIJ570" s="0"/>
      <c r="AIK570" s="0"/>
      <c r="AIL570" s="0"/>
      <c r="AIM570" s="0"/>
      <c r="AIN570" s="0"/>
      <c r="AIO570" s="0"/>
      <c r="AIP570" s="0"/>
      <c r="AIQ570" s="0"/>
      <c r="AIR570" s="0"/>
      <c r="AIS570" s="0"/>
      <c r="AIT570" s="0"/>
      <c r="AIU570" s="0"/>
      <c r="AIV570" s="0"/>
      <c r="AIW570" s="0"/>
      <c r="AIX570" s="0"/>
      <c r="AIY570" s="0"/>
      <c r="AIZ570" s="0"/>
      <c r="AJA570" s="0"/>
      <c r="AJB570" s="0"/>
      <c r="AJC570" s="0"/>
      <c r="AJD570" s="0"/>
      <c r="AJE570" s="0"/>
      <c r="AJF570" s="0"/>
      <c r="AJG570" s="0"/>
      <c r="AJH570" s="0"/>
      <c r="AJI570" s="0"/>
      <c r="AJJ570" s="0"/>
      <c r="AJK570" s="0"/>
      <c r="AJL570" s="0"/>
      <c r="AJM570" s="0"/>
      <c r="AJN570" s="0"/>
      <c r="AJO570" s="0"/>
      <c r="AJP570" s="0"/>
      <c r="AJQ570" s="0"/>
      <c r="AJR570" s="0"/>
      <c r="AJS570" s="0"/>
      <c r="AJT570" s="0"/>
      <c r="AJU570" s="0"/>
      <c r="AJV570" s="0"/>
      <c r="AJW570" s="0"/>
      <c r="AJX570" s="0"/>
      <c r="AJY570" s="0"/>
      <c r="AJZ570" s="0"/>
      <c r="AKA570" s="0"/>
      <c r="AKB570" s="0"/>
      <c r="AKC570" s="0"/>
      <c r="AKD570" s="0"/>
      <c r="AKE570" s="0"/>
      <c r="AKF570" s="0"/>
      <c r="AKG570" s="0"/>
      <c r="AKH570" s="0"/>
      <c r="AKI570" s="0"/>
      <c r="AKJ570" s="0"/>
      <c r="AKK570" s="0"/>
      <c r="AKL570" s="0"/>
      <c r="AKM570" s="0"/>
      <c r="AKN570" s="0"/>
      <c r="AKO570" s="0"/>
      <c r="AKP570" s="0"/>
      <c r="AKQ570" s="0"/>
      <c r="AKR570" s="0"/>
      <c r="AKS570" s="0"/>
      <c r="AKT570" s="0"/>
      <c r="AKU570" s="0"/>
      <c r="AKV570" s="0"/>
      <c r="AKW570" s="0"/>
      <c r="AKX570" s="0"/>
      <c r="AKY570" s="0"/>
      <c r="AKZ570" s="0"/>
      <c r="ALA570" s="0"/>
      <c r="ALB570" s="0"/>
      <c r="ALC570" s="0"/>
      <c r="ALD570" s="0"/>
      <c r="ALE570" s="0"/>
      <c r="ALF570" s="0"/>
      <c r="ALG570" s="0"/>
      <c r="ALH570" s="0"/>
      <c r="ALI570" s="0"/>
      <c r="ALJ570" s="0"/>
      <c r="ALK570" s="0"/>
      <c r="ALL570" s="0"/>
      <c r="ALM570" s="0"/>
      <c r="ALN570" s="0"/>
      <c r="ALO570" s="0"/>
      <c r="ALP570" s="0"/>
      <c r="ALQ570" s="0"/>
      <c r="ALR570" s="0"/>
      <c r="ALS570" s="0"/>
      <c r="ALT570" s="0"/>
      <c r="ALU570" s="0"/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  <c r="AMJ570" s="0"/>
    </row>
    <row r="571" customFormat="false" ht="16.5" hidden="false" customHeight="true" outlineLevel="0" collapsed="false">
      <c r="A571" s="19" t="n">
        <v>479</v>
      </c>
      <c r="B571" s="19" t="n">
        <f aca="false" t="array" ref="B571:B571">RANK(V571,$V$2:$V$607)</f>
        <v>545</v>
      </c>
      <c r="C571" s="20" t="s">
        <v>886</v>
      </c>
      <c r="D571" s="20" t="s">
        <v>887</v>
      </c>
      <c r="E571" s="20"/>
      <c r="F571" s="19" t="n">
        <v>0</v>
      </c>
      <c r="G571" s="19" t="n">
        <v>0</v>
      </c>
      <c r="H571" s="19" t="n">
        <v>0</v>
      </c>
      <c r="I571" s="19" t="n">
        <v>0</v>
      </c>
      <c r="J571" s="21"/>
      <c r="K571" s="19"/>
      <c r="L571" s="19"/>
      <c r="M571" s="19"/>
      <c r="N571" s="19"/>
      <c r="O571" s="19"/>
      <c r="P571" s="19"/>
      <c r="Q571" s="19"/>
      <c r="R571" s="19"/>
      <c r="S571" s="22"/>
      <c r="T571" s="21" t="n">
        <f aca="false" t="array" ref="T571:T571">SUM(J571:S571)</f>
        <v>0</v>
      </c>
      <c r="U571" s="19" t="n">
        <f aca="false" t="array" ref="U571:U571">IF(S571="",0,S571)+IF((COUNT(J571:R571)&lt;6),SUM(J571:R571),(MAX(J571:R571)+LARGE(J571:R571,2)+LARGE(J571:R571,3)+LARGE(J571:R571,4)+LARGE(J571:R571,5)))</f>
        <v>0</v>
      </c>
      <c r="V571" s="19" t="n">
        <f aca="false">U571+G571+I571</f>
        <v>0</v>
      </c>
      <c r="W571" s="19" t="n">
        <f aca="false" t="array" ref="W571:W571">COUNT(J571:S571)</f>
        <v>0</v>
      </c>
      <c r="X571" s="19"/>
      <c r="Y571" s="19"/>
      <c r="Z571" s="4"/>
      <c r="AA571" s="19"/>
      <c r="AB571" s="19"/>
      <c r="AC571" s="4"/>
      <c r="AD571" s="4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CA571" s="0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  <c r="IX571" s="0"/>
      <c r="IY571" s="0"/>
      <c r="IZ571" s="0"/>
      <c r="JA571" s="0"/>
      <c r="JB571" s="0"/>
      <c r="JC571" s="0"/>
      <c r="JD571" s="0"/>
      <c r="JE571" s="0"/>
      <c r="JF571" s="0"/>
      <c r="JG571" s="0"/>
      <c r="JH571" s="0"/>
      <c r="JI571" s="0"/>
      <c r="JJ571" s="0"/>
      <c r="JK571" s="0"/>
      <c r="JL571" s="0"/>
      <c r="JM571" s="0"/>
      <c r="JN571" s="0"/>
      <c r="JO571" s="0"/>
      <c r="JP571" s="0"/>
      <c r="JQ571" s="0"/>
      <c r="JR571" s="0"/>
      <c r="JS571" s="0"/>
      <c r="JT571" s="0"/>
      <c r="JU571" s="0"/>
      <c r="JV571" s="0"/>
      <c r="JW571" s="0"/>
      <c r="JX571" s="0"/>
      <c r="JY571" s="0"/>
      <c r="JZ571" s="0"/>
      <c r="KA571" s="0"/>
      <c r="KB571" s="0"/>
      <c r="KC571" s="0"/>
      <c r="KD571" s="0"/>
      <c r="KE571" s="0"/>
      <c r="KF571" s="0"/>
      <c r="KG571" s="0"/>
      <c r="KH571" s="0"/>
      <c r="KI571" s="0"/>
      <c r="KJ571" s="0"/>
      <c r="KK571" s="0"/>
      <c r="KL571" s="0"/>
      <c r="KM571" s="0"/>
      <c r="KN571" s="0"/>
      <c r="KO571" s="0"/>
      <c r="KP571" s="0"/>
      <c r="KQ571" s="0"/>
      <c r="KR571" s="0"/>
      <c r="KS571" s="0"/>
      <c r="KT571" s="0"/>
      <c r="KU571" s="0"/>
      <c r="KV571" s="0"/>
      <c r="KW571" s="0"/>
      <c r="KX571" s="0"/>
      <c r="KY571" s="0"/>
      <c r="KZ571" s="0"/>
      <c r="LA571" s="0"/>
      <c r="LB571" s="0"/>
      <c r="LC571" s="0"/>
      <c r="LD571" s="0"/>
      <c r="LE571" s="0"/>
      <c r="LF571" s="0"/>
      <c r="LG571" s="0"/>
      <c r="LH571" s="0"/>
      <c r="LI571" s="0"/>
      <c r="LJ571" s="0"/>
      <c r="LK571" s="0"/>
      <c r="LL571" s="0"/>
      <c r="LM571" s="0"/>
      <c r="LN571" s="0"/>
      <c r="LO571" s="0"/>
      <c r="LP571" s="0"/>
      <c r="LQ571" s="0"/>
      <c r="LR571" s="0"/>
      <c r="LS571" s="0"/>
      <c r="LT571" s="0"/>
      <c r="LU571" s="0"/>
      <c r="LV571" s="0"/>
      <c r="LW571" s="0"/>
      <c r="LX571" s="0"/>
      <c r="LY571" s="0"/>
      <c r="LZ571" s="0"/>
      <c r="MA571" s="0"/>
      <c r="MB571" s="0"/>
      <c r="MC571" s="0"/>
      <c r="MD571" s="0"/>
      <c r="ME571" s="0"/>
      <c r="MF571" s="0"/>
      <c r="MG571" s="0"/>
      <c r="MH571" s="0"/>
      <c r="MI571" s="0"/>
      <c r="MJ571" s="0"/>
      <c r="MK571" s="0"/>
      <c r="ML571" s="0"/>
      <c r="MM571" s="0"/>
      <c r="MN571" s="0"/>
      <c r="MO571" s="0"/>
      <c r="MP571" s="0"/>
      <c r="MQ571" s="0"/>
      <c r="MR571" s="0"/>
      <c r="MS571" s="0"/>
      <c r="MT571" s="0"/>
      <c r="MU571" s="0"/>
      <c r="MV571" s="0"/>
      <c r="MW571" s="0"/>
      <c r="MX571" s="0"/>
      <c r="MY571" s="0"/>
      <c r="MZ571" s="0"/>
      <c r="NA571" s="0"/>
      <c r="NB571" s="0"/>
      <c r="NC571" s="0"/>
      <c r="ND571" s="0"/>
      <c r="NE571" s="0"/>
      <c r="NF571" s="0"/>
      <c r="NG571" s="0"/>
      <c r="NH571" s="0"/>
      <c r="NI571" s="0"/>
      <c r="NJ571" s="0"/>
      <c r="NK571" s="0"/>
      <c r="NL571" s="0"/>
      <c r="NM571" s="0"/>
      <c r="NN571" s="0"/>
      <c r="NO571" s="0"/>
      <c r="NP571" s="0"/>
      <c r="NQ571" s="0"/>
      <c r="NR571" s="0"/>
      <c r="NS571" s="0"/>
      <c r="NT571" s="0"/>
      <c r="NU571" s="0"/>
      <c r="NV571" s="0"/>
      <c r="NW571" s="0"/>
      <c r="NX571" s="0"/>
      <c r="NY571" s="0"/>
      <c r="NZ571" s="0"/>
      <c r="OA571" s="0"/>
      <c r="OB571" s="0"/>
      <c r="OC571" s="0"/>
      <c r="OD571" s="0"/>
      <c r="OE571" s="0"/>
      <c r="OF571" s="0"/>
      <c r="OG571" s="0"/>
      <c r="OH571" s="0"/>
      <c r="OI571" s="0"/>
      <c r="OJ571" s="0"/>
      <c r="OK571" s="0"/>
      <c r="OL571" s="0"/>
      <c r="OM571" s="0"/>
      <c r="ON571" s="0"/>
      <c r="OO571" s="0"/>
      <c r="OP571" s="0"/>
      <c r="OQ571" s="0"/>
      <c r="OR571" s="0"/>
      <c r="OS571" s="0"/>
      <c r="OT571" s="0"/>
      <c r="OU571" s="0"/>
      <c r="OV571" s="0"/>
      <c r="OW571" s="0"/>
      <c r="OX571" s="0"/>
      <c r="OY571" s="0"/>
      <c r="OZ571" s="0"/>
      <c r="PA571" s="0"/>
      <c r="PB571" s="0"/>
      <c r="PC571" s="0"/>
      <c r="PD571" s="0"/>
      <c r="PE571" s="0"/>
      <c r="PF571" s="0"/>
      <c r="PG571" s="0"/>
      <c r="PH571" s="0"/>
      <c r="PI571" s="0"/>
      <c r="PJ571" s="0"/>
      <c r="PK571" s="0"/>
      <c r="PL571" s="0"/>
      <c r="PM571" s="0"/>
      <c r="PN571" s="0"/>
      <c r="PO571" s="0"/>
      <c r="PP571" s="0"/>
      <c r="PQ571" s="0"/>
      <c r="PR571" s="0"/>
      <c r="PS571" s="0"/>
      <c r="PT571" s="0"/>
      <c r="PU571" s="0"/>
      <c r="PV571" s="0"/>
      <c r="PW571" s="0"/>
      <c r="PX571" s="0"/>
      <c r="PY571" s="0"/>
      <c r="PZ571" s="0"/>
      <c r="QA571" s="0"/>
      <c r="QB571" s="0"/>
      <c r="QC571" s="0"/>
      <c r="QD571" s="0"/>
      <c r="QE571" s="0"/>
      <c r="QF571" s="0"/>
      <c r="QG571" s="0"/>
      <c r="QH571" s="0"/>
      <c r="QI571" s="0"/>
      <c r="QJ571" s="0"/>
      <c r="QK571" s="0"/>
      <c r="QL571" s="0"/>
      <c r="QM571" s="0"/>
      <c r="QN571" s="0"/>
      <c r="QO571" s="0"/>
      <c r="QP571" s="0"/>
      <c r="QQ571" s="0"/>
      <c r="QR571" s="0"/>
      <c r="QS571" s="0"/>
      <c r="QT571" s="0"/>
      <c r="QU571" s="0"/>
      <c r="QV571" s="0"/>
      <c r="QW571" s="0"/>
      <c r="QX571" s="0"/>
      <c r="QY571" s="0"/>
      <c r="QZ571" s="0"/>
      <c r="RA571" s="0"/>
      <c r="RB571" s="0"/>
      <c r="RC571" s="0"/>
      <c r="RD571" s="0"/>
      <c r="RE571" s="0"/>
      <c r="RF571" s="0"/>
      <c r="RG571" s="0"/>
      <c r="RH571" s="0"/>
      <c r="RI571" s="0"/>
      <c r="RJ571" s="0"/>
      <c r="RK571" s="0"/>
      <c r="RL571" s="0"/>
      <c r="RM571" s="0"/>
      <c r="RN571" s="0"/>
      <c r="RO571" s="0"/>
      <c r="RP571" s="0"/>
      <c r="RQ571" s="0"/>
      <c r="RR571" s="0"/>
      <c r="RS571" s="0"/>
      <c r="RT571" s="0"/>
      <c r="RU571" s="0"/>
      <c r="RV571" s="0"/>
      <c r="RW571" s="0"/>
      <c r="RX571" s="0"/>
      <c r="RY571" s="0"/>
      <c r="RZ571" s="0"/>
      <c r="SA571" s="0"/>
      <c r="SB571" s="0"/>
      <c r="SC571" s="0"/>
      <c r="SD571" s="0"/>
      <c r="SE571" s="0"/>
      <c r="SF571" s="0"/>
      <c r="SG571" s="0"/>
      <c r="SH571" s="0"/>
      <c r="SI571" s="0"/>
      <c r="SJ571" s="0"/>
      <c r="SK571" s="0"/>
      <c r="SL571" s="0"/>
      <c r="SM571" s="0"/>
      <c r="SN571" s="0"/>
      <c r="SO571" s="0"/>
      <c r="SP571" s="0"/>
      <c r="SQ571" s="0"/>
      <c r="SR571" s="0"/>
      <c r="SS571" s="0"/>
      <c r="ST571" s="0"/>
      <c r="SU571" s="0"/>
      <c r="SV571" s="0"/>
      <c r="SW571" s="0"/>
      <c r="SX571" s="0"/>
      <c r="SY571" s="0"/>
      <c r="SZ571" s="0"/>
      <c r="TA571" s="0"/>
      <c r="TB571" s="0"/>
      <c r="TC571" s="0"/>
      <c r="TD571" s="0"/>
      <c r="TE571" s="0"/>
      <c r="TF571" s="0"/>
      <c r="TG571" s="0"/>
      <c r="TH571" s="0"/>
      <c r="TI571" s="0"/>
      <c r="TJ571" s="0"/>
      <c r="TK571" s="0"/>
      <c r="TL571" s="0"/>
      <c r="TM571" s="0"/>
      <c r="TN571" s="0"/>
      <c r="TO571" s="0"/>
      <c r="TP571" s="0"/>
      <c r="TQ571" s="0"/>
      <c r="TR571" s="0"/>
      <c r="TS571" s="0"/>
      <c r="TT571" s="0"/>
      <c r="TU571" s="0"/>
      <c r="TV571" s="0"/>
      <c r="TW571" s="0"/>
      <c r="TX571" s="0"/>
      <c r="TY571" s="0"/>
      <c r="TZ571" s="0"/>
      <c r="UA571" s="0"/>
      <c r="UB571" s="0"/>
      <c r="UC571" s="0"/>
      <c r="UD571" s="0"/>
      <c r="UE571" s="0"/>
      <c r="UF571" s="0"/>
      <c r="UG571" s="0"/>
      <c r="UH571" s="0"/>
      <c r="UI571" s="0"/>
      <c r="UJ571" s="0"/>
      <c r="UK571" s="0"/>
      <c r="UL571" s="0"/>
      <c r="UM571" s="0"/>
      <c r="UN571" s="0"/>
      <c r="UO571" s="0"/>
      <c r="UP571" s="0"/>
      <c r="UQ571" s="0"/>
      <c r="UR571" s="0"/>
      <c r="US571" s="0"/>
      <c r="UT571" s="0"/>
      <c r="UU571" s="0"/>
      <c r="UV571" s="0"/>
      <c r="UW571" s="0"/>
      <c r="UX571" s="0"/>
      <c r="UY571" s="0"/>
      <c r="UZ571" s="0"/>
      <c r="VA571" s="0"/>
      <c r="VB571" s="0"/>
      <c r="VC571" s="0"/>
      <c r="VD571" s="0"/>
      <c r="VE571" s="0"/>
      <c r="VF571" s="0"/>
      <c r="VG571" s="0"/>
      <c r="VH571" s="0"/>
      <c r="VI571" s="0"/>
      <c r="VJ571" s="0"/>
      <c r="VK571" s="0"/>
      <c r="VL571" s="0"/>
      <c r="VM571" s="0"/>
      <c r="VN571" s="0"/>
      <c r="VO571" s="0"/>
      <c r="VP571" s="0"/>
      <c r="VQ571" s="0"/>
      <c r="VR571" s="0"/>
      <c r="VS571" s="0"/>
      <c r="VT571" s="0"/>
      <c r="VU571" s="0"/>
      <c r="VV571" s="0"/>
      <c r="VW571" s="0"/>
      <c r="VX571" s="0"/>
      <c r="VY571" s="0"/>
      <c r="VZ571" s="0"/>
      <c r="WA571" s="0"/>
      <c r="WB571" s="0"/>
      <c r="WC571" s="0"/>
      <c r="WD571" s="0"/>
      <c r="WE571" s="0"/>
      <c r="WF571" s="0"/>
      <c r="WG571" s="0"/>
      <c r="WH571" s="0"/>
      <c r="WI571" s="0"/>
      <c r="WJ571" s="0"/>
      <c r="WK571" s="0"/>
      <c r="WL571" s="0"/>
      <c r="WM571" s="0"/>
      <c r="WN571" s="0"/>
      <c r="WO571" s="0"/>
      <c r="WP571" s="0"/>
      <c r="WQ571" s="0"/>
      <c r="WR571" s="0"/>
      <c r="WS571" s="0"/>
      <c r="WT571" s="0"/>
      <c r="WU571" s="0"/>
      <c r="WV571" s="0"/>
      <c r="WW571" s="0"/>
      <c r="WX571" s="0"/>
      <c r="WY571" s="0"/>
      <c r="WZ571" s="0"/>
      <c r="XA571" s="0"/>
      <c r="XB571" s="0"/>
      <c r="XC571" s="0"/>
      <c r="XD571" s="0"/>
      <c r="XE571" s="0"/>
      <c r="XF571" s="0"/>
      <c r="XG571" s="0"/>
      <c r="XH571" s="0"/>
      <c r="XI571" s="0"/>
      <c r="XJ571" s="0"/>
      <c r="XK571" s="0"/>
      <c r="XL571" s="0"/>
      <c r="XM571" s="0"/>
      <c r="XN571" s="0"/>
      <c r="XO571" s="0"/>
      <c r="XP571" s="0"/>
      <c r="XQ571" s="0"/>
      <c r="XR571" s="0"/>
      <c r="XS571" s="0"/>
      <c r="XT571" s="0"/>
      <c r="XU571" s="0"/>
      <c r="XV571" s="0"/>
      <c r="XW571" s="0"/>
      <c r="XX571" s="0"/>
      <c r="XY571" s="0"/>
      <c r="XZ571" s="0"/>
      <c r="YA571" s="0"/>
      <c r="YB571" s="0"/>
      <c r="YC571" s="0"/>
      <c r="YD571" s="0"/>
      <c r="YE571" s="0"/>
      <c r="YF571" s="0"/>
      <c r="YG571" s="0"/>
      <c r="YH571" s="0"/>
      <c r="YI571" s="0"/>
      <c r="YJ571" s="0"/>
      <c r="YK571" s="0"/>
      <c r="YL571" s="0"/>
      <c r="YM571" s="0"/>
      <c r="YN571" s="0"/>
      <c r="YO571" s="0"/>
      <c r="YP571" s="0"/>
      <c r="YQ571" s="0"/>
      <c r="YR571" s="0"/>
      <c r="YS571" s="0"/>
      <c r="YT571" s="0"/>
      <c r="YU571" s="0"/>
      <c r="YV571" s="0"/>
      <c r="YW571" s="0"/>
      <c r="YX571" s="0"/>
      <c r="YY571" s="0"/>
      <c r="YZ571" s="0"/>
      <c r="ZA571" s="0"/>
      <c r="ZB571" s="0"/>
      <c r="ZC571" s="0"/>
      <c r="ZD571" s="0"/>
      <c r="ZE571" s="0"/>
      <c r="ZF571" s="0"/>
      <c r="ZG571" s="0"/>
      <c r="ZH571" s="0"/>
      <c r="ZI571" s="0"/>
      <c r="ZJ571" s="0"/>
      <c r="ZK571" s="0"/>
      <c r="ZL571" s="0"/>
      <c r="ZM571" s="0"/>
      <c r="ZN571" s="0"/>
      <c r="ZO571" s="0"/>
      <c r="ZP571" s="0"/>
      <c r="ZQ571" s="0"/>
      <c r="ZR571" s="0"/>
      <c r="ZS571" s="0"/>
      <c r="ZT571" s="0"/>
      <c r="ZU571" s="0"/>
      <c r="ZV571" s="0"/>
      <c r="ZW571" s="0"/>
      <c r="ZX571" s="0"/>
      <c r="ZY571" s="0"/>
      <c r="ZZ571" s="0"/>
      <c r="AAA571" s="0"/>
      <c r="AAB571" s="0"/>
      <c r="AAC571" s="0"/>
      <c r="AAD571" s="0"/>
      <c r="AAE571" s="0"/>
      <c r="AAF571" s="0"/>
      <c r="AAG571" s="0"/>
      <c r="AAH571" s="0"/>
      <c r="AAI571" s="0"/>
      <c r="AAJ571" s="0"/>
      <c r="AAK571" s="0"/>
      <c r="AAL571" s="0"/>
      <c r="AAM571" s="0"/>
      <c r="AAN571" s="0"/>
      <c r="AAO571" s="0"/>
      <c r="AAP571" s="0"/>
      <c r="AAQ571" s="0"/>
      <c r="AAR571" s="0"/>
      <c r="AAS571" s="0"/>
      <c r="AAT571" s="0"/>
      <c r="AAU571" s="0"/>
      <c r="AAV571" s="0"/>
      <c r="AAW571" s="0"/>
      <c r="AAX571" s="0"/>
      <c r="AAY571" s="0"/>
      <c r="AAZ571" s="0"/>
      <c r="ABA571" s="0"/>
      <c r="ABB571" s="0"/>
      <c r="ABC571" s="0"/>
      <c r="ABD571" s="0"/>
      <c r="ABE571" s="0"/>
      <c r="ABF571" s="0"/>
      <c r="ABG571" s="0"/>
      <c r="ABH571" s="0"/>
      <c r="ABI571" s="0"/>
      <c r="ABJ571" s="0"/>
      <c r="ABK571" s="0"/>
      <c r="ABL571" s="0"/>
      <c r="ABM571" s="0"/>
      <c r="ABN571" s="0"/>
      <c r="ABO571" s="0"/>
      <c r="ABP571" s="0"/>
      <c r="ABQ571" s="0"/>
      <c r="ABR571" s="0"/>
      <c r="ABS571" s="0"/>
      <c r="ABT571" s="0"/>
      <c r="ABU571" s="0"/>
      <c r="ABV571" s="0"/>
      <c r="ABW571" s="0"/>
      <c r="ABX571" s="0"/>
      <c r="ABY571" s="0"/>
      <c r="ABZ571" s="0"/>
      <c r="ACA571" s="0"/>
      <c r="ACB571" s="0"/>
      <c r="ACC571" s="0"/>
      <c r="ACD571" s="0"/>
      <c r="ACE571" s="0"/>
      <c r="ACF571" s="0"/>
      <c r="ACG571" s="0"/>
      <c r="ACH571" s="0"/>
      <c r="ACI571" s="0"/>
      <c r="ACJ571" s="0"/>
      <c r="ACK571" s="0"/>
      <c r="ACL571" s="0"/>
      <c r="ACM571" s="0"/>
      <c r="ACN571" s="0"/>
      <c r="ACO571" s="0"/>
      <c r="ACP571" s="0"/>
      <c r="ACQ571" s="0"/>
      <c r="ACR571" s="0"/>
      <c r="ACS571" s="0"/>
      <c r="ACT571" s="0"/>
      <c r="ACU571" s="0"/>
      <c r="ACV571" s="0"/>
      <c r="ACW571" s="0"/>
      <c r="ACX571" s="0"/>
      <c r="ACY571" s="0"/>
      <c r="ACZ571" s="0"/>
      <c r="ADA571" s="0"/>
      <c r="ADB571" s="0"/>
      <c r="ADC571" s="0"/>
      <c r="ADD571" s="0"/>
      <c r="ADE571" s="0"/>
      <c r="ADF571" s="0"/>
      <c r="ADG571" s="0"/>
      <c r="ADH571" s="0"/>
      <c r="ADI571" s="0"/>
      <c r="ADJ571" s="0"/>
      <c r="ADK571" s="0"/>
      <c r="ADL571" s="0"/>
      <c r="ADM571" s="0"/>
      <c r="ADN571" s="0"/>
      <c r="ADO571" s="0"/>
      <c r="ADP571" s="0"/>
      <c r="ADQ571" s="0"/>
      <c r="ADR571" s="0"/>
      <c r="ADS571" s="0"/>
      <c r="ADT571" s="0"/>
      <c r="ADU571" s="0"/>
      <c r="ADV571" s="0"/>
      <c r="ADW571" s="0"/>
      <c r="ADX571" s="0"/>
      <c r="ADY571" s="0"/>
      <c r="ADZ571" s="0"/>
      <c r="AEA571" s="0"/>
      <c r="AEB571" s="0"/>
      <c r="AEC571" s="0"/>
      <c r="AED571" s="0"/>
      <c r="AEE571" s="0"/>
      <c r="AEF571" s="0"/>
      <c r="AEG571" s="0"/>
      <c r="AEH571" s="0"/>
      <c r="AEI571" s="0"/>
      <c r="AEJ571" s="0"/>
      <c r="AEK571" s="0"/>
      <c r="AEL571" s="0"/>
      <c r="AEM571" s="0"/>
      <c r="AEN571" s="0"/>
      <c r="AEO571" s="0"/>
      <c r="AEP571" s="0"/>
      <c r="AEQ571" s="0"/>
      <c r="AER571" s="0"/>
      <c r="AES571" s="0"/>
      <c r="AET571" s="0"/>
      <c r="AEU571" s="0"/>
      <c r="AEV571" s="0"/>
      <c r="AEW571" s="0"/>
      <c r="AEX571" s="0"/>
      <c r="AEY571" s="0"/>
      <c r="AEZ571" s="0"/>
      <c r="AFA571" s="0"/>
      <c r="AFB571" s="0"/>
      <c r="AFC571" s="0"/>
      <c r="AFD571" s="0"/>
      <c r="AFE571" s="0"/>
      <c r="AFF571" s="0"/>
      <c r="AFG571" s="0"/>
      <c r="AFH571" s="0"/>
      <c r="AFI571" s="0"/>
      <c r="AFJ571" s="0"/>
      <c r="AFK571" s="0"/>
      <c r="AFL571" s="0"/>
      <c r="AFM571" s="0"/>
      <c r="AFN571" s="0"/>
      <c r="AFO571" s="0"/>
      <c r="AFP571" s="0"/>
      <c r="AFQ571" s="0"/>
      <c r="AFR571" s="0"/>
      <c r="AFS571" s="0"/>
      <c r="AFT571" s="0"/>
      <c r="AFU571" s="0"/>
      <c r="AFV571" s="0"/>
      <c r="AFW571" s="0"/>
      <c r="AFX571" s="0"/>
      <c r="AFY571" s="0"/>
      <c r="AFZ571" s="0"/>
      <c r="AGA571" s="0"/>
      <c r="AGB571" s="0"/>
      <c r="AGC571" s="0"/>
      <c r="AGD571" s="0"/>
      <c r="AGE571" s="0"/>
      <c r="AGF571" s="0"/>
      <c r="AGG571" s="0"/>
      <c r="AGH571" s="0"/>
      <c r="AGI571" s="0"/>
      <c r="AGJ571" s="0"/>
      <c r="AGK571" s="0"/>
      <c r="AGL571" s="0"/>
      <c r="AGM571" s="0"/>
      <c r="AGN571" s="0"/>
      <c r="AGO571" s="0"/>
      <c r="AGP571" s="0"/>
      <c r="AGQ571" s="0"/>
      <c r="AGR571" s="0"/>
      <c r="AGS571" s="0"/>
      <c r="AGT571" s="0"/>
      <c r="AGU571" s="0"/>
      <c r="AGV571" s="0"/>
      <c r="AGW571" s="0"/>
      <c r="AGX571" s="0"/>
      <c r="AGY571" s="0"/>
      <c r="AGZ571" s="0"/>
      <c r="AHA571" s="0"/>
      <c r="AHB571" s="0"/>
      <c r="AHC571" s="0"/>
      <c r="AHD571" s="0"/>
      <c r="AHE571" s="0"/>
      <c r="AHF571" s="0"/>
      <c r="AHG571" s="0"/>
      <c r="AHH571" s="0"/>
      <c r="AHI571" s="0"/>
      <c r="AHJ571" s="0"/>
      <c r="AHK571" s="0"/>
      <c r="AHL571" s="0"/>
      <c r="AHM571" s="0"/>
      <c r="AHN571" s="0"/>
      <c r="AHO571" s="0"/>
      <c r="AHP571" s="0"/>
      <c r="AHQ571" s="0"/>
      <c r="AHR571" s="0"/>
      <c r="AHS571" s="0"/>
      <c r="AHT571" s="0"/>
      <c r="AHU571" s="0"/>
      <c r="AHV571" s="0"/>
      <c r="AHW571" s="0"/>
      <c r="AHX571" s="0"/>
      <c r="AHY571" s="0"/>
      <c r="AHZ571" s="0"/>
      <c r="AIA571" s="0"/>
      <c r="AIB571" s="0"/>
      <c r="AIC571" s="0"/>
      <c r="AID571" s="0"/>
      <c r="AIE571" s="0"/>
      <c r="AIF571" s="0"/>
      <c r="AIG571" s="0"/>
      <c r="AIH571" s="0"/>
      <c r="AII571" s="0"/>
      <c r="AIJ571" s="0"/>
      <c r="AIK571" s="0"/>
      <c r="AIL571" s="0"/>
      <c r="AIM571" s="0"/>
      <c r="AIN571" s="0"/>
      <c r="AIO571" s="0"/>
      <c r="AIP571" s="0"/>
      <c r="AIQ571" s="0"/>
      <c r="AIR571" s="0"/>
      <c r="AIS571" s="0"/>
      <c r="AIT571" s="0"/>
      <c r="AIU571" s="0"/>
      <c r="AIV571" s="0"/>
      <c r="AIW571" s="0"/>
      <c r="AIX571" s="0"/>
      <c r="AIY571" s="0"/>
      <c r="AIZ571" s="0"/>
      <c r="AJA571" s="0"/>
      <c r="AJB571" s="0"/>
      <c r="AJC571" s="0"/>
      <c r="AJD571" s="0"/>
      <c r="AJE571" s="0"/>
      <c r="AJF571" s="0"/>
      <c r="AJG571" s="0"/>
      <c r="AJH571" s="0"/>
      <c r="AJI571" s="0"/>
      <c r="AJJ571" s="0"/>
      <c r="AJK571" s="0"/>
      <c r="AJL571" s="0"/>
      <c r="AJM571" s="0"/>
      <c r="AJN571" s="0"/>
      <c r="AJO571" s="0"/>
      <c r="AJP571" s="0"/>
      <c r="AJQ571" s="0"/>
      <c r="AJR571" s="0"/>
      <c r="AJS571" s="0"/>
      <c r="AJT571" s="0"/>
      <c r="AJU571" s="0"/>
      <c r="AJV571" s="0"/>
      <c r="AJW571" s="0"/>
      <c r="AJX571" s="0"/>
      <c r="AJY571" s="0"/>
      <c r="AJZ571" s="0"/>
      <c r="AKA571" s="0"/>
      <c r="AKB571" s="0"/>
      <c r="AKC571" s="0"/>
      <c r="AKD571" s="0"/>
      <c r="AKE571" s="0"/>
      <c r="AKF571" s="0"/>
      <c r="AKG571" s="0"/>
      <c r="AKH571" s="0"/>
      <c r="AKI571" s="0"/>
      <c r="AKJ571" s="0"/>
      <c r="AKK571" s="0"/>
      <c r="AKL571" s="0"/>
      <c r="AKM571" s="0"/>
      <c r="AKN571" s="0"/>
      <c r="AKO571" s="0"/>
      <c r="AKP571" s="0"/>
      <c r="AKQ571" s="0"/>
      <c r="AKR571" s="0"/>
      <c r="AKS571" s="0"/>
      <c r="AKT571" s="0"/>
      <c r="AKU571" s="0"/>
      <c r="AKV571" s="0"/>
      <c r="AKW571" s="0"/>
      <c r="AKX571" s="0"/>
      <c r="AKY571" s="0"/>
      <c r="AKZ571" s="0"/>
      <c r="ALA571" s="0"/>
      <c r="ALB571" s="0"/>
      <c r="ALC571" s="0"/>
      <c r="ALD571" s="0"/>
      <c r="ALE571" s="0"/>
      <c r="ALF571" s="0"/>
      <c r="ALG571" s="0"/>
      <c r="ALH571" s="0"/>
      <c r="ALI571" s="0"/>
      <c r="ALJ571" s="0"/>
      <c r="ALK571" s="0"/>
      <c r="ALL571" s="0"/>
      <c r="ALM571" s="0"/>
      <c r="ALN571" s="0"/>
      <c r="ALO571" s="0"/>
      <c r="ALP571" s="0"/>
      <c r="ALQ571" s="0"/>
      <c r="ALR571" s="0"/>
      <c r="ALS571" s="0"/>
      <c r="ALT571" s="0"/>
      <c r="ALU571" s="0"/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  <c r="AMJ571" s="0"/>
    </row>
    <row r="572" customFormat="false" ht="16.5" hidden="false" customHeight="true" outlineLevel="0" collapsed="false">
      <c r="A572" s="19" t="n">
        <v>483</v>
      </c>
      <c r="B572" s="19" t="n">
        <f aca="false" t="array" ref="B572:B572">RANK(V572,$V$2:$V$607)</f>
        <v>545</v>
      </c>
      <c r="C572" s="20" t="s">
        <v>888</v>
      </c>
      <c r="D572" s="20" t="s">
        <v>889</v>
      </c>
      <c r="E572" s="20"/>
      <c r="F572" s="19" t="n">
        <v>0</v>
      </c>
      <c r="G572" s="19" t="n">
        <v>0</v>
      </c>
      <c r="H572" s="19" t="n">
        <v>0</v>
      </c>
      <c r="I572" s="19" t="n">
        <v>0</v>
      </c>
      <c r="J572" s="21"/>
      <c r="K572" s="19"/>
      <c r="L572" s="19"/>
      <c r="M572" s="19"/>
      <c r="N572" s="19"/>
      <c r="O572" s="19"/>
      <c r="P572" s="19"/>
      <c r="Q572" s="19"/>
      <c r="R572" s="19"/>
      <c r="S572" s="22"/>
      <c r="T572" s="21" t="n">
        <f aca="false" t="array" ref="T572:T572">SUM(J572:S572)</f>
        <v>0</v>
      </c>
      <c r="U572" s="19" t="n">
        <f aca="false" t="array" ref="U572:U572">IF(S572="",0,S572)+IF((COUNT(J572:R572)&lt;6),SUM(J572:R572),(MAX(J572:R572)+LARGE(J572:R572,2)+LARGE(J572:R572,3)+LARGE(J572:R572,4)+LARGE(J572:R572,5)))</f>
        <v>0</v>
      </c>
      <c r="V572" s="19" t="n">
        <f aca="false">U572+G572+I572</f>
        <v>0</v>
      </c>
      <c r="W572" s="19" t="n">
        <f aca="false" t="array" ref="W572:W572">COUNT(J572:S572)</f>
        <v>0</v>
      </c>
      <c r="X572" s="19"/>
      <c r="Y572" s="19"/>
      <c r="Z572" s="4"/>
      <c r="AA572" s="19"/>
      <c r="AB572" s="19"/>
      <c r="AC572" s="4"/>
      <c r="AD572" s="4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CA572" s="0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  <c r="IX572" s="0"/>
      <c r="IY572" s="0"/>
      <c r="IZ572" s="0"/>
      <c r="JA572" s="0"/>
      <c r="JB572" s="0"/>
      <c r="JC572" s="0"/>
      <c r="JD572" s="0"/>
      <c r="JE572" s="0"/>
      <c r="JF572" s="0"/>
      <c r="JG572" s="0"/>
      <c r="JH572" s="0"/>
      <c r="JI572" s="0"/>
      <c r="JJ572" s="0"/>
      <c r="JK572" s="0"/>
      <c r="JL572" s="0"/>
      <c r="JM572" s="0"/>
      <c r="JN572" s="0"/>
      <c r="JO572" s="0"/>
      <c r="JP572" s="0"/>
      <c r="JQ572" s="0"/>
      <c r="JR572" s="0"/>
      <c r="JS572" s="0"/>
      <c r="JT572" s="0"/>
      <c r="JU572" s="0"/>
      <c r="JV572" s="0"/>
      <c r="JW572" s="0"/>
      <c r="JX572" s="0"/>
      <c r="JY572" s="0"/>
      <c r="JZ572" s="0"/>
      <c r="KA572" s="0"/>
      <c r="KB572" s="0"/>
      <c r="KC572" s="0"/>
      <c r="KD572" s="0"/>
      <c r="KE572" s="0"/>
      <c r="KF572" s="0"/>
      <c r="KG572" s="0"/>
      <c r="KH572" s="0"/>
      <c r="KI572" s="0"/>
      <c r="KJ572" s="0"/>
      <c r="KK572" s="0"/>
      <c r="KL572" s="0"/>
      <c r="KM572" s="0"/>
      <c r="KN572" s="0"/>
      <c r="KO572" s="0"/>
      <c r="KP572" s="0"/>
      <c r="KQ572" s="0"/>
      <c r="KR572" s="0"/>
      <c r="KS572" s="0"/>
      <c r="KT572" s="0"/>
      <c r="KU572" s="0"/>
      <c r="KV572" s="0"/>
      <c r="KW572" s="0"/>
      <c r="KX572" s="0"/>
      <c r="KY572" s="0"/>
      <c r="KZ572" s="0"/>
      <c r="LA572" s="0"/>
      <c r="LB572" s="0"/>
      <c r="LC572" s="0"/>
      <c r="LD572" s="0"/>
      <c r="LE572" s="0"/>
      <c r="LF572" s="0"/>
      <c r="LG572" s="0"/>
      <c r="LH572" s="0"/>
      <c r="LI572" s="0"/>
      <c r="LJ572" s="0"/>
      <c r="LK572" s="0"/>
      <c r="LL572" s="0"/>
      <c r="LM572" s="0"/>
      <c r="LN572" s="0"/>
      <c r="LO572" s="0"/>
      <c r="LP572" s="0"/>
      <c r="LQ572" s="0"/>
      <c r="LR572" s="0"/>
      <c r="LS572" s="0"/>
      <c r="LT572" s="0"/>
      <c r="LU572" s="0"/>
      <c r="LV572" s="0"/>
      <c r="LW572" s="0"/>
      <c r="LX572" s="0"/>
      <c r="LY572" s="0"/>
      <c r="LZ572" s="0"/>
      <c r="MA572" s="0"/>
      <c r="MB572" s="0"/>
      <c r="MC572" s="0"/>
      <c r="MD572" s="0"/>
      <c r="ME572" s="0"/>
      <c r="MF572" s="0"/>
      <c r="MG572" s="0"/>
      <c r="MH572" s="0"/>
      <c r="MI572" s="0"/>
      <c r="MJ572" s="0"/>
      <c r="MK572" s="0"/>
      <c r="ML572" s="0"/>
      <c r="MM572" s="0"/>
      <c r="MN572" s="0"/>
      <c r="MO572" s="0"/>
      <c r="MP572" s="0"/>
      <c r="MQ572" s="0"/>
      <c r="MR572" s="0"/>
      <c r="MS572" s="0"/>
      <c r="MT572" s="0"/>
      <c r="MU572" s="0"/>
      <c r="MV572" s="0"/>
      <c r="MW572" s="0"/>
      <c r="MX572" s="0"/>
      <c r="MY572" s="0"/>
      <c r="MZ572" s="0"/>
      <c r="NA572" s="0"/>
      <c r="NB572" s="0"/>
      <c r="NC572" s="0"/>
      <c r="ND572" s="0"/>
      <c r="NE572" s="0"/>
      <c r="NF572" s="0"/>
      <c r="NG572" s="0"/>
      <c r="NH572" s="0"/>
      <c r="NI572" s="0"/>
      <c r="NJ572" s="0"/>
      <c r="NK572" s="0"/>
      <c r="NL572" s="0"/>
      <c r="NM572" s="0"/>
      <c r="NN572" s="0"/>
      <c r="NO572" s="0"/>
      <c r="NP572" s="0"/>
      <c r="NQ572" s="0"/>
      <c r="NR572" s="0"/>
      <c r="NS572" s="0"/>
      <c r="NT572" s="0"/>
      <c r="NU572" s="0"/>
      <c r="NV572" s="0"/>
      <c r="NW572" s="0"/>
      <c r="NX572" s="0"/>
      <c r="NY572" s="0"/>
      <c r="NZ572" s="0"/>
      <c r="OA572" s="0"/>
      <c r="OB572" s="0"/>
      <c r="OC572" s="0"/>
      <c r="OD572" s="0"/>
      <c r="OE572" s="0"/>
      <c r="OF572" s="0"/>
      <c r="OG572" s="0"/>
      <c r="OH572" s="0"/>
      <c r="OI572" s="0"/>
      <c r="OJ572" s="0"/>
      <c r="OK572" s="0"/>
      <c r="OL572" s="0"/>
      <c r="OM572" s="0"/>
      <c r="ON572" s="0"/>
      <c r="OO572" s="0"/>
      <c r="OP572" s="0"/>
      <c r="OQ572" s="0"/>
      <c r="OR572" s="0"/>
      <c r="OS572" s="0"/>
      <c r="OT572" s="0"/>
      <c r="OU572" s="0"/>
      <c r="OV572" s="0"/>
      <c r="OW572" s="0"/>
      <c r="OX572" s="0"/>
      <c r="OY572" s="0"/>
      <c r="OZ572" s="0"/>
      <c r="PA572" s="0"/>
      <c r="PB572" s="0"/>
      <c r="PC572" s="0"/>
      <c r="PD572" s="0"/>
      <c r="PE572" s="0"/>
      <c r="PF572" s="0"/>
      <c r="PG572" s="0"/>
      <c r="PH572" s="0"/>
      <c r="PI572" s="0"/>
      <c r="PJ572" s="0"/>
      <c r="PK572" s="0"/>
      <c r="PL572" s="0"/>
      <c r="PM572" s="0"/>
      <c r="PN572" s="0"/>
      <c r="PO572" s="0"/>
      <c r="PP572" s="0"/>
      <c r="PQ572" s="0"/>
      <c r="PR572" s="0"/>
      <c r="PS572" s="0"/>
      <c r="PT572" s="0"/>
      <c r="PU572" s="0"/>
      <c r="PV572" s="0"/>
      <c r="PW572" s="0"/>
      <c r="PX572" s="0"/>
      <c r="PY572" s="0"/>
      <c r="PZ572" s="0"/>
      <c r="QA572" s="0"/>
      <c r="QB572" s="0"/>
      <c r="QC572" s="0"/>
      <c r="QD572" s="0"/>
      <c r="QE572" s="0"/>
      <c r="QF572" s="0"/>
      <c r="QG572" s="0"/>
      <c r="QH572" s="0"/>
      <c r="QI572" s="0"/>
      <c r="QJ572" s="0"/>
      <c r="QK572" s="0"/>
      <c r="QL572" s="0"/>
      <c r="QM572" s="0"/>
      <c r="QN572" s="0"/>
      <c r="QO572" s="0"/>
      <c r="QP572" s="0"/>
      <c r="QQ572" s="0"/>
      <c r="QR572" s="0"/>
      <c r="QS572" s="0"/>
      <c r="QT572" s="0"/>
      <c r="QU572" s="0"/>
      <c r="QV572" s="0"/>
      <c r="QW572" s="0"/>
      <c r="QX572" s="0"/>
      <c r="QY572" s="0"/>
      <c r="QZ572" s="0"/>
      <c r="RA572" s="0"/>
      <c r="RB572" s="0"/>
      <c r="RC572" s="0"/>
      <c r="RD572" s="0"/>
      <c r="RE572" s="0"/>
      <c r="RF572" s="0"/>
      <c r="RG572" s="0"/>
      <c r="RH572" s="0"/>
      <c r="RI572" s="0"/>
      <c r="RJ572" s="0"/>
      <c r="RK572" s="0"/>
      <c r="RL572" s="0"/>
      <c r="RM572" s="0"/>
      <c r="RN572" s="0"/>
      <c r="RO572" s="0"/>
      <c r="RP572" s="0"/>
      <c r="RQ572" s="0"/>
      <c r="RR572" s="0"/>
      <c r="RS572" s="0"/>
      <c r="RT572" s="0"/>
      <c r="RU572" s="0"/>
      <c r="RV572" s="0"/>
      <c r="RW572" s="0"/>
      <c r="RX572" s="0"/>
      <c r="RY572" s="0"/>
      <c r="RZ572" s="0"/>
      <c r="SA572" s="0"/>
      <c r="SB572" s="0"/>
      <c r="SC572" s="0"/>
      <c r="SD572" s="0"/>
      <c r="SE572" s="0"/>
      <c r="SF572" s="0"/>
      <c r="SG572" s="0"/>
      <c r="SH572" s="0"/>
      <c r="SI572" s="0"/>
      <c r="SJ572" s="0"/>
      <c r="SK572" s="0"/>
      <c r="SL572" s="0"/>
      <c r="SM572" s="0"/>
      <c r="SN572" s="0"/>
      <c r="SO572" s="0"/>
      <c r="SP572" s="0"/>
      <c r="SQ572" s="0"/>
      <c r="SR572" s="0"/>
      <c r="SS572" s="0"/>
      <c r="ST572" s="0"/>
      <c r="SU572" s="0"/>
      <c r="SV572" s="0"/>
      <c r="SW572" s="0"/>
      <c r="SX572" s="0"/>
      <c r="SY572" s="0"/>
      <c r="SZ572" s="0"/>
      <c r="TA572" s="0"/>
      <c r="TB572" s="0"/>
      <c r="TC572" s="0"/>
      <c r="TD572" s="0"/>
      <c r="TE572" s="0"/>
      <c r="TF572" s="0"/>
      <c r="TG572" s="0"/>
      <c r="TH572" s="0"/>
      <c r="TI572" s="0"/>
      <c r="TJ572" s="0"/>
      <c r="TK572" s="0"/>
      <c r="TL572" s="0"/>
      <c r="TM572" s="0"/>
      <c r="TN572" s="0"/>
      <c r="TO572" s="0"/>
      <c r="TP572" s="0"/>
      <c r="TQ572" s="0"/>
      <c r="TR572" s="0"/>
      <c r="TS572" s="0"/>
      <c r="TT572" s="0"/>
      <c r="TU572" s="0"/>
      <c r="TV572" s="0"/>
      <c r="TW572" s="0"/>
      <c r="TX572" s="0"/>
      <c r="TY572" s="0"/>
      <c r="TZ572" s="0"/>
      <c r="UA572" s="0"/>
      <c r="UB572" s="0"/>
      <c r="UC572" s="0"/>
      <c r="UD572" s="0"/>
      <c r="UE572" s="0"/>
      <c r="UF572" s="0"/>
      <c r="UG572" s="0"/>
      <c r="UH572" s="0"/>
      <c r="UI572" s="0"/>
      <c r="UJ572" s="0"/>
      <c r="UK572" s="0"/>
      <c r="UL572" s="0"/>
      <c r="UM572" s="0"/>
      <c r="UN572" s="0"/>
      <c r="UO572" s="0"/>
      <c r="UP572" s="0"/>
      <c r="UQ572" s="0"/>
      <c r="UR572" s="0"/>
      <c r="US572" s="0"/>
      <c r="UT572" s="0"/>
      <c r="UU572" s="0"/>
      <c r="UV572" s="0"/>
      <c r="UW572" s="0"/>
      <c r="UX572" s="0"/>
      <c r="UY572" s="0"/>
      <c r="UZ572" s="0"/>
      <c r="VA572" s="0"/>
      <c r="VB572" s="0"/>
      <c r="VC572" s="0"/>
      <c r="VD572" s="0"/>
      <c r="VE572" s="0"/>
      <c r="VF572" s="0"/>
      <c r="VG572" s="0"/>
      <c r="VH572" s="0"/>
      <c r="VI572" s="0"/>
      <c r="VJ572" s="0"/>
      <c r="VK572" s="0"/>
      <c r="VL572" s="0"/>
      <c r="VM572" s="0"/>
      <c r="VN572" s="0"/>
      <c r="VO572" s="0"/>
      <c r="VP572" s="0"/>
      <c r="VQ572" s="0"/>
      <c r="VR572" s="0"/>
      <c r="VS572" s="0"/>
      <c r="VT572" s="0"/>
      <c r="VU572" s="0"/>
      <c r="VV572" s="0"/>
      <c r="VW572" s="0"/>
      <c r="VX572" s="0"/>
      <c r="VY572" s="0"/>
      <c r="VZ572" s="0"/>
      <c r="WA572" s="0"/>
      <c r="WB572" s="0"/>
      <c r="WC572" s="0"/>
      <c r="WD572" s="0"/>
      <c r="WE572" s="0"/>
      <c r="WF572" s="0"/>
      <c r="WG572" s="0"/>
      <c r="WH572" s="0"/>
      <c r="WI572" s="0"/>
      <c r="WJ572" s="0"/>
      <c r="WK572" s="0"/>
      <c r="WL572" s="0"/>
      <c r="WM572" s="0"/>
      <c r="WN572" s="0"/>
      <c r="WO572" s="0"/>
      <c r="WP572" s="0"/>
      <c r="WQ572" s="0"/>
      <c r="WR572" s="0"/>
      <c r="WS572" s="0"/>
      <c r="WT572" s="0"/>
      <c r="WU572" s="0"/>
      <c r="WV572" s="0"/>
      <c r="WW572" s="0"/>
      <c r="WX572" s="0"/>
      <c r="WY572" s="0"/>
      <c r="WZ572" s="0"/>
      <c r="XA572" s="0"/>
      <c r="XB572" s="0"/>
      <c r="XC572" s="0"/>
      <c r="XD572" s="0"/>
      <c r="XE572" s="0"/>
      <c r="XF572" s="0"/>
      <c r="XG572" s="0"/>
      <c r="XH572" s="0"/>
      <c r="XI572" s="0"/>
      <c r="XJ572" s="0"/>
      <c r="XK572" s="0"/>
      <c r="XL572" s="0"/>
      <c r="XM572" s="0"/>
      <c r="XN572" s="0"/>
      <c r="XO572" s="0"/>
      <c r="XP572" s="0"/>
      <c r="XQ572" s="0"/>
      <c r="XR572" s="0"/>
      <c r="XS572" s="0"/>
      <c r="XT572" s="0"/>
      <c r="XU572" s="0"/>
      <c r="XV572" s="0"/>
      <c r="XW572" s="0"/>
      <c r="XX572" s="0"/>
      <c r="XY572" s="0"/>
      <c r="XZ572" s="0"/>
      <c r="YA572" s="0"/>
      <c r="YB572" s="0"/>
      <c r="YC572" s="0"/>
      <c r="YD572" s="0"/>
      <c r="YE572" s="0"/>
      <c r="YF572" s="0"/>
      <c r="YG572" s="0"/>
      <c r="YH572" s="0"/>
      <c r="YI572" s="0"/>
      <c r="YJ572" s="0"/>
      <c r="YK572" s="0"/>
      <c r="YL572" s="0"/>
      <c r="YM572" s="0"/>
      <c r="YN572" s="0"/>
      <c r="YO572" s="0"/>
      <c r="YP572" s="0"/>
      <c r="YQ572" s="0"/>
      <c r="YR572" s="0"/>
      <c r="YS572" s="0"/>
      <c r="YT572" s="0"/>
      <c r="YU572" s="0"/>
      <c r="YV572" s="0"/>
      <c r="YW572" s="0"/>
      <c r="YX572" s="0"/>
      <c r="YY572" s="0"/>
      <c r="YZ572" s="0"/>
      <c r="ZA572" s="0"/>
      <c r="ZB572" s="0"/>
      <c r="ZC572" s="0"/>
      <c r="ZD572" s="0"/>
      <c r="ZE572" s="0"/>
      <c r="ZF572" s="0"/>
      <c r="ZG572" s="0"/>
      <c r="ZH572" s="0"/>
      <c r="ZI572" s="0"/>
      <c r="ZJ572" s="0"/>
      <c r="ZK572" s="0"/>
      <c r="ZL572" s="0"/>
      <c r="ZM572" s="0"/>
      <c r="ZN572" s="0"/>
      <c r="ZO572" s="0"/>
      <c r="ZP572" s="0"/>
      <c r="ZQ572" s="0"/>
      <c r="ZR572" s="0"/>
      <c r="ZS572" s="0"/>
      <c r="ZT572" s="0"/>
      <c r="ZU572" s="0"/>
      <c r="ZV572" s="0"/>
      <c r="ZW572" s="0"/>
      <c r="ZX572" s="0"/>
      <c r="ZY572" s="0"/>
      <c r="ZZ572" s="0"/>
      <c r="AAA572" s="0"/>
      <c r="AAB572" s="0"/>
      <c r="AAC572" s="0"/>
      <c r="AAD572" s="0"/>
      <c r="AAE572" s="0"/>
      <c r="AAF572" s="0"/>
      <c r="AAG572" s="0"/>
      <c r="AAH572" s="0"/>
      <c r="AAI572" s="0"/>
      <c r="AAJ572" s="0"/>
      <c r="AAK572" s="0"/>
      <c r="AAL572" s="0"/>
      <c r="AAM572" s="0"/>
      <c r="AAN572" s="0"/>
      <c r="AAO572" s="0"/>
      <c r="AAP572" s="0"/>
      <c r="AAQ572" s="0"/>
      <c r="AAR572" s="0"/>
      <c r="AAS572" s="0"/>
      <c r="AAT572" s="0"/>
      <c r="AAU572" s="0"/>
      <c r="AAV572" s="0"/>
      <c r="AAW572" s="0"/>
      <c r="AAX572" s="0"/>
      <c r="AAY572" s="0"/>
      <c r="AAZ572" s="0"/>
      <c r="ABA572" s="0"/>
      <c r="ABB572" s="0"/>
      <c r="ABC572" s="0"/>
      <c r="ABD572" s="0"/>
      <c r="ABE572" s="0"/>
      <c r="ABF572" s="0"/>
      <c r="ABG572" s="0"/>
      <c r="ABH572" s="0"/>
      <c r="ABI572" s="0"/>
      <c r="ABJ572" s="0"/>
      <c r="ABK572" s="0"/>
      <c r="ABL572" s="0"/>
      <c r="ABM572" s="0"/>
      <c r="ABN572" s="0"/>
      <c r="ABO572" s="0"/>
      <c r="ABP572" s="0"/>
      <c r="ABQ572" s="0"/>
      <c r="ABR572" s="0"/>
      <c r="ABS572" s="0"/>
      <c r="ABT572" s="0"/>
      <c r="ABU572" s="0"/>
      <c r="ABV572" s="0"/>
      <c r="ABW572" s="0"/>
      <c r="ABX572" s="0"/>
      <c r="ABY572" s="0"/>
      <c r="ABZ572" s="0"/>
      <c r="ACA572" s="0"/>
      <c r="ACB572" s="0"/>
      <c r="ACC572" s="0"/>
      <c r="ACD572" s="0"/>
      <c r="ACE572" s="0"/>
      <c r="ACF572" s="0"/>
      <c r="ACG572" s="0"/>
      <c r="ACH572" s="0"/>
      <c r="ACI572" s="0"/>
      <c r="ACJ572" s="0"/>
      <c r="ACK572" s="0"/>
      <c r="ACL572" s="0"/>
      <c r="ACM572" s="0"/>
      <c r="ACN572" s="0"/>
      <c r="ACO572" s="0"/>
      <c r="ACP572" s="0"/>
      <c r="ACQ572" s="0"/>
      <c r="ACR572" s="0"/>
      <c r="ACS572" s="0"/>
      <c r="ACT572" s="0"/>
      <c r="ACU572" s="0"/>
      <c r="ACV572" s="0"/>
      <c r="ACW572" s="0"/>
      <c r="ACX572" s="0"/>
      <c r="ACY572" s="0"/>
      <c r="ACZ572" s="0"/>
      <c r="ADA572" s="0"/>
      <c r="ADB572" s="0"/>
      <c r="ADC572" s="0"/>
      <c r="ADD572" s="0"/>
      <c r="ADE572" s="0"/>
      <c r="ADF572" s="0"/>
      <c r="ADG572" s="0"/>
      <c r="ADH572" s="0"/>
      <c r="ADI572" s="0"/>
      <c r="ADJ572" s="0"/>
      <c r="ADK572" s="0"/>
      <c r="ADL572" s="0"/>
      <c r="ADM572" s="0"/>
      <c r="ADN572" s="0"/>
      <c r="ADO572" s="0"/>
      <c r="ADP572" s="0"/>
      <c r="ADQ572" s="0"/>
      <c r="ADR572" s="0"/>
      <c r="ADS572" s="0"/>
      <c r="ADT572" s="0"/>
      <c r="ADU572" s="0"/>
      <c r="ADV572" s="0"/>
      <c r="ADW572" s="0"/>
      <c r="ADX572" s="0"/>
      <c r="ADY572" s="0"/>
      <c r="ADZ572" s="0"/>
      <c r="AEA572" s="0"/>
      <c r="AEB572" s="0"/>
      <c r="AEC572" s="0"/>
      <c r="AED572" s="0"/>
      <c r="AEE572" s="0"/>
      <c r="AEF572" s="0"/>
      <c r="AEG572" s="0"/>
      <c r="AEH572" s="0"/>
      <c r="AEI572" s="0"/>
      <c r="AEJ572" s="0"/>
      <c r="AEK572" s="0"/>
      <c r="AEL572" s="0"/>
      <c r="AEM572" s="0"/>
      <c r="AEN572" s="0"/>
      <c r="AEO572" s="0"/>
      <c r="AEP572" s="0"/>
      <c r="AEQ572" s="0"/>
      <c r="AER572" s="0"/>
      <c r="AES572" s="0"/>
      <c r="AET572" s="0"/>
      <c r="AEU572" s="0"/>
      <c r="AEV572" s="0"/>
      <c r="AEW572" s="0"/>
      <c r="AEX572" s="0"/>
      <c r="AEY572" s="0"/>
      <c r="AEZ572" s="0"/>
      <c r="AFA572" s="0"/>
      <c r="AFB572" s="0"/>
      <c r="AFC572" s="0"/>
      <c r="AFD572" s="0"/>
      <c r="AFE572" s="0"/>
      <c r="AFF572" s="0"/>
      <c r="AFG572" s="0"/>
      <c r="AFH572" s="0"/>
      <c r="AFI572" s="0"/>
      <c r="AFJ572" s="0"/>
      <c r="AFK572" s="0"/>
      <c r="AFL572" s="0"/>
      <c r="AFM572" s="0"/>
      <c r="AFN572" s="0"/>
      <c r="AFO572" s="0"/>
      <c r="AFP572" s="0"/>
      <c r="AFQ572" s="0"/>
      <c r="AFR572" s="0"/>
      <c r="AFS572" s="0"/>
      <c r="AFT572" s="0"/>
      <c r="AFU572" s="0"/>
      <c r="AFV572" s="0"/>
      <c r="AFW572" s="0"/>
      <c r="AFX572" s="0"/>
      <c r="AFY572" s="0"/>
      <c r="AFZ572" s="0"/>
      <c r="AGA572" s="0"/>
      <c r="AGB572" s="0"/>
      <c r="AGC572" s="0"/>
      <c r="AGD572" s="0"/>
      <c r="AGE572" s="0"/>
      <c r="AGF572" s="0"/>
      <c r="AGG572" s="0"/>
      <c r="AGH572" s="0"/>
      <c r="AGI572" s="0"/>
      <c r="AGJ572" s="0"/>
      <c r="AGK572" s="0"/>
      <c r="AGL572" s="0"/>
      <c r="AGM572" s="0"/>
      <c r="AGN572" s="0"/>
      <c r="AGO572" s="0"/>
      <c r="AGP572" s="0"/>
      <c r="AGQ572" s="0"/>
      <c r="AGR572" s="0"/>
      <c r="AGS572" s="0"/>
      <c r="AGT572" s="0"/>
      <c r="AGU572" s="0"/>
      <c r="AGV572" s="0"/>
      <c r="AGW572" s="0"/>
      <c r="AGX572" s="0"/>
      <c r="AGY572" s="0"/>
      <c r="AGZ572" s="0"/>
      <c r="AHA572" s="0"/>
      <c r="AHB572" s="0"/>
      <c r="AHC572" s="0"/>
      <c r="AHD572" s="0"/>
      <c r="AHE572" s="0"/>
      <c r="AHF572" s="0"/>
      <c r="AHG572" s="0"/>
      <c r="AHH572" s="0"/>
      <c r="AHI572" s="0"/>
      <c r="AHJ572" s="0"/>
      <c r="AHK572" s="0"/>
      <c r="AHL572" s="0"/>
      <c r="AHM572" s="0"/>
      <c r="AHN572" s="0"/>
      <c r="AHO572" s="0"/>
      <c r="AHP572" s="0"/>
      <c r="AHQ572" s="0"/>
      <c r="AHR572" s="0"/>
      <c r="AHS572" s="0"/>
      <c r="AHT572" s="0"/>
      <c r="AHU572" s="0"/>
      <c r="AHV572" s="0"/>
      <c r="AHW572" s="0"/>
      <c r="AHX572" s="0"/>
      <c r="AHY572" s="0"/>
      <c r="AHZ572" s="0"/>
      <c r="AIA572" s="0"/>
      <c r="AIB572" s="0"/>
      <c r="AIC572" s="0"/>
      <c r="AID572" s="0"/>
      <c r="AIE572" s="0"/>
      <c r="AIF572" s="0"/>
      <c r="AIG572" s="0"/>
      <c r="AIH572" s="0"/>
      <c r="AII572" s="0"/>
      <c r="AIJ572" s="0"/>
      <c r="AIK572" s="0"/>
      <c r="AIL572" s="0"/>
      <c r="AIM572" s="0"/>
      <c r="AIN572" s="0"/>
      <c r="AIO572" s="0"/>
      <c r="AIP572" s="0"/>
      <c r="AIQ572" s="0"/>
      <c r="AIR572" s="0"/>
      <c r="AIS572" s="0"/>
      <c r="AIT572" s="0"/>
      <c r="AIU572" s="0"/>
      <c r="AIV572" s="0"/>
      <c r="AIW572" s="0"/>
      <c r="AIX572" s="0"/>
      <c r="AIY572" s="0"/>
      <c r="AIZ572" s="0"/>
      <c r="AJA572" s="0"/>
      <c r="AJB572" s="0"/>
      <c r="AJC572" s="0"/>
      <c r="AJD572" s="0"/>
      <c r="AJE572" s="0"/>
      <c r="AJF572" s="0"/>
      <c r="AJG572" s="0"/>
      <c r="AJH572" s="0"/>
      <c r="AJI572" s="0"/>
      <c r="AJJ572" s="0"/>
      <c r="AJK572" s="0"/>
      <c r="AJL572" s="0"/>
      <c r="AJM572" s="0"/>
      <c r="AJN572" s="0"/>
      <c r="AJO572" s="0"/>
      <c r="AJP572" s="0"/>
      <c r="AJQ572" s="0"/>
      <c r="AJR572" s="0"/>
      <c r="AJS572" s="0"/>
      <c r="AJT572" s="0"/>
      <c r="AJU572" s="0"/>
      <c r="AJV572" s="0"/>
      <c r="AJW572" s="0"/>
      <c r="AJX572" s="0"/>
      <c r="AJY572" s="0"/>
      <c r="AJZ572" s="0"/>
      <c r="AKA572" s="0"/>
      <c r="AKB572" s="0"/>
      <c r="AKC572" s="0"/>
      <c r="AKD572" s="0"/>
      <c r="AKE572" s="0"/>
      <c r="AKF572" s="0"/>
      <c r="AKG572" s="0"/>
      <c r="AKH572" s="0"/>
      <c r="AKI572" s="0"/>
      <c r="AKJ572" s="0"/>
      <c r="AKK572" s="0"/>
      <c r="AKL572" s="0"/>
      <c r="AKM572" s="0"/>
      <c r="AKN572" s="0"/>
      <c r="AKO572" s="0"/>
      <c r="AKP572" s="0"/>
      <c r="AKQ572" s="0"/>
      <c r="AKR572" s="0"/>
      <c r="AKS572" s="0"/>
      <c r="AKT572" s="0"/>
      <c r="AKU572" s="0"/>
      <c r="AKV572" s="0"/>
      <c r="AKW572" s="0"/>
      <c r="AKX572" s="0"/>
      <c r="AKY572" s="0"/>
      <c r="AKZ572" s="0"/>
      <c r="ALA572" s="0"/>
      <c r="ALB572" s="0"/>
      <c r="ALC572" s="0"/>
      <c r="ALD572" s="0"/>
      <c r="ALE572" s="0"/>
      <c r="ALF572" s="0"/>
      <c r="ALG572" s="0"/>
      <c r="ALH572" s="0"/>
      <c r="ALI572" s="0"/>
      <c r="ALJ572" s="0"/>
      <c r="ALK572" s="0"/>
      <c r="ALL572" s="0"/>
      <c r="ALM572" s="0"/>
      <c r="ALN572" s="0"/>
      <c r="ALO572" s="0"/>
      <c r="ALP572" s="0"/>
      <c r="ALQ572" s="0"/>
      <c r="ALR572" s="0"/>
      <c r="ALS572" s="0"/>
      <c r="ALT572" s="0"/>
      <c r="ALU572" s="0"/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  <c r="AMJ572" s="0"/>
    </row>
    <row r="573" customFormat="false" ht="16.5" hidden="false" customHeight="true" outlineLevel="0" collapsed="false">
      <c r="A573" s="19" t="n">
        <v>484</v>
      </c>
      <c r="B573" s="19" t="n">
        <f aca="false" t="array" ref="B573:B573">RANK(V573,$V$2:$V$607)</f>
        <v>545</v>
      </c>
      <c r="C573" s="20" t="s">
        <v>890</v>
      </c>
      <c r="D573" s="20" t="s">
        <v>891</v>
      </c>
      <c r="E573" s="20"/>
      <c r="F573" s="19" t="n">
        <v>0</v>
      </c>
      <c r="G573" s="19" t="n">
        <v>0</v>
      </c>
      <c r="H573" s="19" t="n">
        <v>0</v>
      </c>
      <c r="I573" s="19" t="n">
        <v>0</v>
      </c>
      <c r="J573" s="21"/>
      <c r="K573" s="19"/>
      <c r="L573" s="19"/>
      <c r="M573" s="19"/>
      <c r="N573" s="19"/>
      <c r="O573" s="19"/>
      <c r="P573" s="19"/>
      <c r="Q573" s="19"/>
      <c r="R573" s="19"/>
      <c r="S573" s="22"/>
      <c r="T573" s="21" t="n">
        <f aca="false" t="array" ref="T573:T573">SUM(J573:S573)</f>
        <v>0</v>
      </c>
      <c r="U573" s="19" t="n">
        <f aca="false" t="array" ref="U573:U573">IF(S573="",0,S573)+IF((COUNT(J573:R573)&lt;6),SUM(J573:R573),(MAX(J573:R573)+LARGE(J573:R573,2)+LARGE(J573:R573,3)+LARGE(J573:R573,4)+LARGE(J573:R573,5)))</f>
        <v>0</v>
      </c>
      <c r="V573" s="19" t="n">
        <f aca="false">U573+G573+I573</f>
        <v>0</v>
      </c>
      <c r="W573" s="19" t="n">
        <f aca="false" t="array" ref="W573:W573">COUNT(J573:S573)</f>
        <v>0</v>
      </c>
      <c r="X573" s="19"/>
      <c r="Y573" s="19"/>
      <c r="Z573" s="19"/>
      <c r="AA573" s="19"/>
      <c r="AB573" s="0"/>
      <c r="AC573" s="19"/>
      <c r="AD573" s="19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CA573" s="0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  <c r="IX573" s="0"/>
      <c r="IY573" s="0"/>
      <c r="IZ573" s="0"/>
      <c r="JA573" s="0"/>
      <c r="JB573" s="0"/>
      <c r="JC573" s="0"/>
      <c r="JD573" s="0"/>
      <c r="JE573" s="0"/>
      <c r="JF573" s="0"/>
      <c r="JG573" s="0"/>
      <c r="JH573" s="0"/>
      <c r="JI573" s="0"/>
      <c r="JJ573" s="0"/>
      <c r="JK573" s="0"/>
      <c r="JL573" s="0"/>
      <c r="JM573" s="0"/>
      <c r="JN573" s="0"/>
      <c r="JO573" s="0"/>
      <c r="JP573" s="0"/>
      <c r="JQ573" s="0"/>
      <c r="JR573" s="0"/>
      <c r="JS573" s="0"/>
      <c r="JT573" s="0"/>
      <c r="JU573" s="0"/>
      <c r="JV573" s="0"/>
      <c r="JW573" s="0"/>
      <c r="JX573" s="0"/>
      <c r="JY573" s="0"/>
      <c r="JZ573" s="0"/>
      <c r="KA573" s="0"/>
      <c r="KB573" s="0"/>
      <c r="KC573" s="0"/>
      <c r="KD573" s="0"/>
      <c r="KE573" s="0"/>
      <c r="KF573" s="0"/>
      <c r="KG573" s="0"/>
      <c r="KH573" s="0"/>
      <c r="KI573" s="0"/>
      <c r="KJ573" s="0"/>
      <c r="KK573" s="0"/>
      <c r="KL573" s="0"/>
      <c r="KM573" s="0"/>
      <c r="KN573" s="0"/>
      <c r="KO573" s="0"/>
      <c r="KP573" s="0"/>
      <c r="KQ573" s="0"/>
      <c r="KR573" s="0"/>
      <c r="KS573" s="0"/>
      <c r="KT573" s="0"/>
      <c r="KU573" s="0"/>
      <c r="KV573" s="0"/>
      <c r="KW573" s="0"/>
      <c r="KX573" s="0"/>
      <c r="KY573" s="0"/>
      <c r="KZ573" s="0"/>
      <c r="LA573" s="0"/>
      <c r="LB573" s="0"/>
      <c r="LC573" s="0"/>
      <c r="LD573" s="0"/>
      <c r="LE573" s="0"/>
      <c r="LF573" s="0"/>
      <c r="LG573" s="0"/>
      <c r="LH573" s="0"/>
      <c r="LI573" s="0"/>
      <c r="LJ573" s="0"/>
      <c r="LK573" s="0"/>
      <c r="LL573" s="0"/>
      <c r="LM573" s="0"/>
      <c r="LN573" s="0"/>
      <c r="LO573" s="0"/>
      <c r="LP573" s="0"/>
      <c r="LQ573" s="0"/>
      <c r="LR573" s="0"/>
      <c r="LS573" s="0"/>
      <c r="LT573" s="0"/>
      <c r="LU573" s="0"/>
      <c r="LV573" s="0"/>
      <c r="LW573" s="0"/>
      <c r="LX573" s="0"/>
      <c r="LY573" s="0"/>
      <c r="LZ573" s="0"/>
      <c r="MA573" s="0"/>
      <c r="MB573" s="0"/>
      <c r="MC573" s="0"/>
      <c r="MD573" s="0"/>
      <c r="ME573" s="0"/>
      <c r="MF573" s="0"/>
      <c r="MG573" s="0"/>
      <c r="MH573" s="0"/>
      <c r="MI573" s="0"/>
      <c r="MJ573" s="0"/>
      <c r="MK573" s="0"/>
      <c r="ML573" s="0"/>
      <c r="MM573" s="0"/>
      <c r="MN573" s="0"/>
      <c r="MO573" s="0"/>
      <c r="MP573" s="0"/>
      <c r="MQ573" s="0"/>
      <c r="MR573" s="0"/>
      <c r="MS573" s="0"/>
      <c r="MT573" s="0"/>
      <c r="MU573" s="0"/>
      <c r="MV573" s="0"/>
      <c r="MW573" s="0"/>
      <c r="MX573" s="0"/>
      <c r="MY573" s="0"/>
      <c r="MZ573" s="0"/>
      <c r="NA573" s="0"/>
      <c r="NB573" s="0"/>
      <c r="NC573" s="0"/>
      <c r="ND573" s="0"/>
      <c r="NE573" s="0"/>
      <c r="NF573" s="0"/>
      <c r="NG573" s="0"/>
      <c r="NH573" s="0"/>
      <c r="NI573" s="0"/>
      <c r="NJ573" s="0"/>
      <c r="NK573" s="0"/>
      <c r="NL573" s="0"/>
      <c r="NM573" s="0"/>
      <c r="NN573" s="0"/>
      <c r="NO573" s="0"/>
      <c r="NP573" s="0"/>
      <c r="NQ573" s="0"/>
      <c r="NR573" s="0"/>
      <c r="NS573" s="0"/>
      <c r="NT573" s="0"/>
      <c r="NU573" s="0"/>
      <c r="NV573" s="0"/>
      <c r="NW573" s="0"/>
      <c r="NX573" s="0"/>
      <c r="NY573" s="0"/>
      <c r="NZ573" s="0"/>
      <c r="OA573" s="0"/>
      <c r="OB573" s="0"/>
      <c r="OC573" s="0"/>
      <c r="OD573" s="0"/>
      <c r="OE573" s="0"/>
      <c r="OF573" s="0"/>
      <c r="OG573" s="0"/>
      <c r="OH573" s="0"/>
      <c r="OI573" s="0"/>
      <c r="OJ573" s="0"/>
      <c r="OK573" s="0"/>
      <c r="OL573" s="0"/>
      <c r="OM573" s="0"/>
      <c r="ON573" s="0"/>
      <c r="OO573" s="0"/>
      <c r="OP573" s="0"/>
      <c r="OQ573" s="0"/>
      <c r="OR573" s="0"/>
      <c r="OS573" s="0"/>
      <c r="OT573" s="0"/>
      <c r="OU573" s="0"/>
      <c r="OV573" s="0"/>
      <c r="OW573" s="0"/>
      <c r="OX573" s="0"/>
      <c r="OY573" s="0"/>
      <c r="OZ573" s="0"/>
      <c r="PA573" s="0"/>
      <c r="PB573" s="0"/>
      <c r="PC573" s="0"/>
      <c r="PD573" s="0"/>
      <c r="PE573" s="0"/>
      <c r="PF573" s="0"/>
      <c r="PG573" s="0"/>
      <c r="PH573" s="0"/>
      <c r="PI573" s="0"/>
      <c r="PJ573" s="0"/>
      <c r="PK573" s="0"/>
      <c r="PL573" s="0"/>
      <c r="PM573" s="0"/>
      <c r="PN573" s="0"/>
      <c r="PO573" s="0"/>
      <c r="PP573" s="0"/>
      <c r="PQ573" s="0"/>
      <c r="PR573" s="0"/>
      <c r="PS573" s="0"/>
      <c r="PT573" s="0"/>
      <c r="PU573" s="0"/>
      <c r="PV573" s="0"/>
      <c r="PW573" s="0"/>
      <c r="PX573" s="0"/>
      <c r="PY573" s="0"/>
      <c r="PZ573" s="0"/>
      <c r="QA573" s="0"/>
      <c r="QB573" s="0"/>
      <c r="QC573" s="0"/>
      <c r="QD573" s="0"/>
      <c r="QE573" s="0"/>
      <c r="QF573" s="0"/>
      <c r="QG573" s="0"/>
      <c r="QH573" s="0"/>
      <c r="QI573" s="0"/>
      <c r="QJ573" s="0"/>
      <c r="QK573" s="0"/>
      <c r="QL573" s="0"/>
      <c r="QM573" s="0"/>
      <c r="QN573" s="0"/>
      <c r="QO573" s="0"/>
      <c r="QP573" s="0"/>
      <c r="QQ573" s="0"/>
      <c r="QR573" s="0"/>
      <c r="QS573" s="0"/>
      <c r="QT573" s="0"/>
      <c r="QU573" s="0"/>
      <c r="QV573" s="0"/>
      <c r="QW573" s="0"/>
      <c r="QX573" s="0"/>
      <c r="QY573" s="0"/>
      <c r="QZ573" s="0"/>
      <c r="RA573" s="0"/>
      <c r="RB573" s="0"/>
      <c r="RC573" s="0"/>
      <c r="RD573" s="0"/>
      <c r="RE573" s="0"/>
      <c r="RF573" s="0"/>
      <c r="RG573" s="0"/>
      <c r="RH573" s="0"/>
      <c r="RI573" s="0"/>
      <c r="RJ573" s="0"/>
      <c r="RK573" s="0"/>
      <c r="RL573" s="0"/>
      <c r="RM573" s="0"/>
      <c r="RN573" s="0"/>
      <c r="RO573" s="0"/>
      <c r="RP573" s="0"/>
      <c r="RQ573" s="0"/>
      <c r="RR573" s="0"/>
      <c r="RS573" s="0"/>
      <c r="RT573" s="0"/>
      <c r="RU573" s="0"/>
      <c r="RV573" s="0"/>
      <c r="RW573" s="0"/>
      <c r="RX573" s="0"/>
      <c r="RY573" s="0"/>
      <c r="RZ573" s="0"/>
      <c r="SA573" s="0"/>
      <c r="SB573" s="0"/>
      <c r="SC573" s="0"/>
      <c r="SD573" s="0"/>
      <c r="SE573" s="0"/>
      <c r="SF573" s="0"/>
      <c r="SG573" s="0"/>
      <c r="SH573" s="0"/>
      <c r="SI573" s="0"/>
      <c r="SJ573" s="0"/>
      <c r="SK573" s="0"/>
      <c r="SL573" s="0"/>
      <c r="SM573" s="0"/>
      <c r="SN573" s="0"/>
      <c r="SO573" s="0"/>
      <c r="SP573" s="0"/>
      <c r="SQ573" s="0"/>
      <c r="SR573" s="0"/>
      <c r="SS573" s="0"/>
      <c r="ST573" s="0"/>
      <c r="SU573" s="0"/>
      <c r="SV573" s="0"/>
      <c r="SW573" s="0"/>
      <c r="SX573" s="0"/>
      <c r="SY573" s="0"/>
      <c r="SZ573" s="0"/>
      <c r="TA573" s="0"/>
      <c r="TB573" s="0"/>
      <c r="TC573" s="0"/>
      <c r="TD573" s="0"/>
      <c r="TE573" s="0"/>
      <c r="TF573" s="0"/>
      <c r="TG573" s="0"/>
      <c r="TH573" s="0"/>
      <c r="TI573" s="0"/>
      <c r="TJ573" s="0"/>
      <c r="TK573" s="0"/>
      <c r="TL573" s="0"/>
      <c r="TM573" s="0"/>
      <c r="TN573" s="0"/>
      <c r="TO573" s="0"/>
      <c r="TP573" s="0"/>
      <c r="TQ573" s="0"/>
      <c r="TR573" s="0"/>
      <c r="TS573" s="0"/>
      <c r="TT573" s="0"/>
      <c r="TU573" s="0"/>
      <c r="TV573" s="0"/>
      <c r="TW573" s="0"/>
      <c r="TX573" s="0"/>
      <c r="TY573" s="0"/>
      <c r="TZ573" s="0"/>
      <c r="UA573" s="0"/>
      <c r="UB573" s="0"/>
      <c r="UC573" s="0"/>
      <c r="UD573" s="0"/>
      <c r="UE573" s="0"/>
      <c r="UF573" s="0"/>
      <c r="UG573" s="0"/>
      <c r="UH573" s="0"/>
      <c r="UI573" s="0"/>
      <c r="UJ573" s="0"/>
      <c r="UK573" s="0"/>
      <c r="UL573" s="0"/>
      <c r="UM573" s="0"/>
      <c r="UN573" s="0"/>
      <c r="UO573" s="0"/>
      <c r="UP573" s="0"/>
      <c r="UQ573" s="0"/>
      <c r="UR573" s="0"/>
      <c r="US573" s="0"/>
      <c r="UT573" s="0"/>
      <c r="UU573" s="0"/>
      <c r="UV573" s="0"/>
      <c r="UW573" s="0"/>
      <c r="UX573" s="0"/>
      <c r="UY573" s="0"/>
      <c r="UZ573" s="0"/>
      <c r="VA573" s="0"/>
      <c r="VB573" s="0"/>
      <c r="VC573" s="0"/>
      <c r="VD573" s="0"/>
      <c r="VE573" s="0"/>
      <c r="VF573" s="0"/>
      <c r="VG573" s="0"/>
      <c r="VH573" s="0"/>
      <c r="VI573" s="0"/>
      <c r="VJ573" s="0"/>
      <c r="VK573" s="0"/>
      <c r="VL573" s="0"/>
      <c r="VM573" s="0"/>
      <c r="VN573" s="0"/>
      <c r="VO573" s="0"/>
      <c r="VP573" s="0"/>
      <c r="VQ573" s="0"/>
      <c r="VR573" s="0"/>
      <c r="VS573" s="0"/>
      <c r="VT573" s="0"/>
      <c r="VU573" s="0"/>
      <c r="VV573" s="0"/>
      <c r="VW573" s="0"/>
      <c r="VX573" s="0"/>
      <c r="VY573" s="0"/>
      <c r="VZ573" s="0"/>
      <c r="WA573" s="0"/>
      <c r="WB573" s="0"/>
      <c r="WC573" s="0"/>
      <c r="WD573" s="0"/>
      <c r="WE573" s="0"/>
      <c r="WF573" s="0"/>
      <c r="WG573" s="0"/>
      <c r="WH573" s="0"/>
      <c r="WI573" s="0"/>
      <c r="WJ573" s="0"/>
      <c r="WK573" s="0"/>
      <c r="WL573" s="0"/>
      <c r="WM573" s="0"/>
      <c r="WN573" s="0"/>
      <c r="WO573" s="0"/>
      <c r="WP573" s="0"/>
      <c r="WQ573" s="0"/>
      <c r="WR573" s="0"/>
      <c r="WS573" s="0"/>
      <c r="WT573" s="0"/>
      <c r="WU573" s="0"/>
      <c r="WV573" s="0"/>
      <c r="WW573" s="0"/>
      <c r="WX573" s="0"/>
      <c r="WY573" s="0"/>
      <c r="WZ573" s="0"/>
      <c r="XA573" s="0"/>
      <c r="XB573" s="0"/>
      <c r="XC573" s="0"/>
      <c r="XD573" s="0"/>
      <c r="XE573" s="0"/>
      <c r="XF573" s="0"/>
      <c r="XG573" s="0"/>
      <c r="XH573" s="0"/>
      <c r="XI573" s="0"/>
      <c r="XJ573" s="0"/>
      <c r="XK573" s="0"/>
      <c r="XL573" s="0"/>
      <c r="XM573" s="0"/>
      <c r="XN573" s="0"/>
      <c r="XO573" s="0"/>
      <c r="XP573" s="0"/>
      <c r="XQ573" s="0"/>
      <c r="XR573" s="0"/>
      <c r="XS573" s="0"/>
      <c r="XT573" s="0"/>
      <c r="XU573" s="0"/>
      <c r="XV573" s="0"/>
      <c r="XW573" s="0"/>
      <c r="XX573" s="0"/>
      <c r="XY573" s="0"/>
      <c r="XZ573" s="0"/>
      <c r="YA573" s="0"/>
      <c r="YB573" s="0"/>
      <c r="YC573" s="0"/>
      <c r="YD573" s="0"/>
      <c r="YE573" s="0"/>
      <c r="YF573" s="0"/>
      <c r="YG573" s="0"/>
      <c r="YH573" s="0"/>
      <c r="YI573" s="0"/>
      <c r="YJ573" s="0"/>
      <c r="YK573" s="0"/>
      <c r="YL573" s="0"/>
      <c r="YM573" s="0"/>
      <c r="YN573" s="0"/>
      <c r="YO573" s="0"/>
      <c r="YP573" s="0"/>
      <c r="YQ573" s="0"/>
      <c r="YR573" s="0"/>
      <c r="YS573" s="0"/>
      <c r="YT573" s="0"/>
      <c r="YU573" s="0"/>
      <c r="YV573" s="0"/>
      <c r="YW573" s="0"/>
      <c r="YX573" s="0"/>
      <c r="YY573" s="0"/>
      <c r="YZ573" s="0"/>
      <c r="ZA573" s="0"/>
      <c r="ZB573" s="0"/>
      <c r="ZC573" s="0"/>
      <c r="ZD573" s="0"/>
      <c r="ZE573" s="0"/>
      <c r="ZF573" s="0"/>
      <c r="ZG573" s="0"/>
      <c r="ZH573" s="0"/>
      <c r="ZI573" s="0"/>
      <c r="ZJ573" s="0"/>
      <c r="ZK573" s="0"/>
      <c r="ZL573" s="0"/>
      <c r="ZM573" s="0"/>
      <c r="ZN573" s="0"/>
      <c r="ZO573" s="0"/>
      <c r="ZP573" s="0"/>
      <c r="ZQ573" s="0"/>
      <c r="ZR573" s="0"/>
      <c r="ZS573" s="0"/>
      <c r="ZT573" s="0"/>
      <c r="ZU573" s="0"/>
      <c r="ZV573" s="0"/>
      <c r="ZW573" s="0"/>
      <c r="ZX573" s="0"/>
      <c r="ZY573" s="0"/>
      <c r="ZZ573" s="0"/>
      <c r="AAA573" s="0"/>
      <c r="AAB573" s="0"/>
      <c r="AAC573" s="0"/>
      <c r="AAD573" s="0"/>
      <c r="AAE573" s="0"/>
      <c r="AAF573" s="0"/>
      <c r="AAG573" s="0"/>
      <c r="AAH573" s="0"/>
      <c r="AAI573" s="0"/>
      <c r="AAJ573" s="0"/>
      <c r="AAK573" s="0"/>
      <c r="AAL573" s="0"/>
      <c r="AAM573" s="0"/>
      <c r="AAN573" s="0"/>
      <c r="AAO573" s="0"/>
      <c r="AAP573" s="0"/>
      <c r="AAQ573" s="0"/>
      <c r="AAR573" s="0"/>
      <c r="AAS573" s="0"/>
      <c r="AAT573" s="0"/>
      <c r="AAU573" s="0"/>
      <c r="AAV573" s="0"/>
      <c r="AAW573" s="0"/>
      <c r="AAX573" s="0"/>
      <c r="AAY573" s="0"/>
      <c r="AAZ573" s="0"/>
      <c r="ABA573" s="0"/>
      <c r="ABB573" s="0"/>
      <c r="ABC573" s="0"/>
      <c r="ABD573" s="0"/>
      <c r="ABE573" s="0"/>
      <c r="ABF573" s="0"/>
      <c r="ABG573" s="0"/>
      <c r="ABH573" s="0"/>
      <c r="ABI573" s="0"/>
      <c r="ABJ573" s="0"/>
      <c r="ABK573" s="0"/>
      <c r="ABL573" s="0"/>
      <c r="ABM573" s="0"/>
      <c r="ABN573" s="0"/>
      <c r="ABO573" s="0"/>
      <c r="ABP573" s="0"/>
      <c r="ABQ573" s="0"/>
      <c r="ABR573" s="0"/>
      <c r="ABS573" s="0"/>
      <c r="ABT573" s="0"/>
      <c r="ABU573" s="0"/>
      <c r="ABV573" s="0"/>
      <c r="ABW573" s="0"/>
      <c r="ABX573" s="0"/>
      <c r="ABY573" s="0"/>
      <c r="ABZ573" s="0"/>
      <c r="ACA573" s="0"/>
      <c r="ACB573" s="0"/>
      <c r="ACC573" s="0"/>
      <c r="ACD573" s="0"/>
      <c r="ACE573" s="0"/>
      <c r="ACF573" s="0"/>
      <c r="ACG573" s="0"/>
      <c r="ACH573" s="0"/>
      <c r="ACI573" s="0"/>
      <c r="ACJ573" s="0"/>
      <c r="ACK573" s="0"/>
      <c r="ACL573" s="0"/>
      <c r="ACM573" s="0"/>
      <c r="ACN573" s="0"/>
      <c r="ACO573" s="0"/>
      <c r="ACP573" s="0"/>
      <c r="ACQ573" s="0"/>
      <c r="ACR573" s="0"/>
      <c r="ACS573" s="0"/>
      <c r="ACT573" s="0"/>
      <c r="ACU573" s="0"/>
      <c r="ACV573" s="0"/>
      <c r="ACW573" s="0"/>
      <c r="ACX573" s="0"/>
      <c r="ACY573" s="0"/>
      <c r="ACZ573" s="0"/>
      <c r="ADA573" s="0"/>
      <c r="ADB573" s="0"/>
      <c r="ADC573" s="0"/>
      <c r="ADD573" s="0"/>
      <c r="ADE573" s="0"/>
      <c r="ADF573" s="0"/>
      <c r="ADG573" s="0"/>
      <c r="ADH573" s="0"/>
      <c r="ADI573" s="0"/>
      <c r="ADJ573" s="0"/>
      <c r="ADK573" s="0"/>
      <c r="ADL573" s="0"/>
      <c r="ADM573" s="0"/>
      <c r="ADN573" s="0"/>
      <c r="ADO573" s="0"/>
      <c r="ADP573" s="0"/>
      <c r="ADQ573" s="0"/>
      <c r="ADR573" s="0"/>
      <c r="ADS573" s="0"/>
      <c r="ADT573" s="0"/>
      <c r="ADU573" s="0"/>
      <c r="ADV573" s="0"/>
      <c r="ADW573" s="0"/>
      <c r="ADX573" s="0"/>
      <c r="ADY573" s="0"/>
      <c r="ADZ573" s="0"/>
      <c r="AEA573" s="0"/>
      <c r="AEB573" s="0"/>
      <c r="AEC573" s="0"/>
      <c r="AED573" s="0"/>
      <c r="AEE573" s="0"/>
      <c r="AEF573" s="0"/>
      <c r="AEG573" s="0"/>
      <c r="AEH573" s="0"/>
      <c r="AEI573" s="0"/>
      <c r="AEJ573" s="0"/>
      <c r="AEK573" s="0"/>
      <c r="AEL573" s="0"/>
      <c r="AEM573" s="0"/>
      <c r="AEN573" s="0"/>
      <c r="AEO573" s="0"/>
      <c r="AEP573" s="0"/>
      <c r="AEQ573" s="0"/>
      <c r="AER573" s="0"/>
      <c r="AES573" s="0"/>
      <c r="AET573" s="0"/>
      <c r="AEU573" s="0"/>
      <c r="AEV573" s="0"/>
      <c r="AEW573" s="0"/>
      <c r="AEX573" s="0"/>
      <c r="AEY573" s="0"/>
      <c r="AEZ573" s="0"/>
      <c r="AFA573" s="0"/>
      <c r="AFB573" s="0"/>
      <c r="AFC573" s="0"/>
      <c r="AFD573" s="0"/>
      <c r="AFE573" s="0"/>
      <c r="AFF573" s="0"/>
      <c r="AFG573" s="0"/>
      <c r="AFH573" s="0"/>
      <c r="AFI573" s="0"/>
      <c r="AFJ573" s="0"/>
      <c r="AFK573" s="0"/>
      <c r="AFL573" s="0"/>
      <c r="AFM573" s="0"/>
      <c r="AFN573" s="0"/>
      <c r="AFO573" s="0"/>
      <c r="AFP573" s="0"/>
      <c r="AFQ573" s="0"/>
      <c r="AFR573" s="0"/>
      <c r="AFS573" s="0"/>
      <c r="AFT573" s="0"/>
      <c r="AFU573" s="0"/>
      <c r="AFV573" s="0"/>
      <c r="AFW573" s="0"/>
      <c r="AFX573" s="0"/>
      <c r="AFY573" s="0"/>
      <c r="AFZ573" s="0"/>
      <c r="AGA573" s="0"/>
      <c r="AGB573" s="0"/>
      <c r="AGC573" s="0"/>
      <c r="AGD573" s="0"/>
      <c r="AGE573" s="0"/>
      <c r="AGF573" s="0"/>
      <c r="AGG573" s="0"/>
      <c r="AGH573" s="0"/>
      <c r="AGI573" s="0"/>
      <c r="AGJ573" s="0"/>
      <c r="AGK573" s="0"/>
      <c r="AGL573" s="0"/>
      <c r="AGM573" s="0"/>
      <c r="AGN573" s="0"/>
      <c r="AGO573" s="0"/>
      <c r="AGP573" s="0"/>
      <c r="AGQ573" s="0"/>
      <c r="AGR573" s="0"/>
      <c r="AGS573" s="0"/>
      <c r="AGT573" s="0"/>
      <c r="AGU573" s="0"/>
      <c r="AGV573" s="0"/>
      <c r="AGW573" s="0"/>
      <c r="AGX573" s="0"/>
      <c r="AGY573" s="0"/>
      <c r="AGZ573" s="0"/>
      <c r="AHA573" s="0"/>
      <c r="AHB573" s="0"/>
      <c r="AHC573" s="0"/>
      <c r="AHD573" s="0"/>
      <c r="AHE573" s="0"/>
      <c r="AHF573" s="0"/>
      <c r="AHG573" s="0"/>
      <c r="AHH573" s="0"/>
      <c r="AHI573" s="0"/>
      <c r="AHJ573" s="0"/>
      <c r="AHK573" s="0"/>
      <c r="AHL573" s="0"/>
      <c r="AHM573" s="0"/>
      <c r="AHN573" s="0"/>
      <c r="AHO573" s="0"/>
      <c r="AHP573" s="0"/>
      <c r="AHQ573" s="0"/>
      <c r="AHR573" s="0"/>
      <c r="AHS573" s="0"/>
      <c r="AHT573" s="0"/>
      <c r="AHU573" s="0"/>
      <c r="AHV573" s="0"/>
      <c r="AHW573" s="0"/>
      <c r="AHX573" s="0"/>
      <c r="AHY573" s="0"/>
      <c r="AHZ573" s="0"/>
      <c r="AIA573" s="0"/>
      <c r="AIB573" s="0"/>
      <c r="AIC573" s="0"/>
      <c r="AID573" s="0"/>
      <c r="AIE573" s="0"/>
      <c r="AIF573" s="0"/>
      <c r="AIG573" s="0"/>
      <c r="AIH573" s="0"/>
      <c r="AII573" s="0"/>
      <c r="AIJ573" s="0"/>
      <c r="AIK573" s="0"/>
      <c r="AIL573" s="0"/>
      <c r="AIM573" s="0"/>
      <c r="AIN573" s="0"/>
      <c r="AIO573" s="0"/>
      <c r="AIP573" s="0"/>
      <c r="AIQ573" s="0"/>
      <c r="AIR573" s="0"/>
      <c r="AIS573" s="0"/>
      <c r="AIT573" s="0"/>
      <c r="AIU573" s="0"/>
      <c r="AIV573" s="0"/>
      <c r="AIW573" s="0"/>
      <c r="AIX573" s="0"/>
      <c r="AIY573" s="0"/>
      <c r="AIZ573" s="0"/>
      <c r="AJA573" s="0"/>
      <c r="AJB573" s="0"/>
      <c r="AJC573" s="0"/>
      <c r="AJD573" s="0"/>
      <c r="AJE573" s="0"/>
      <c r="AJF573" s="0"/>
      <c r="AJG573" s="0"/>
      <c r="AJH573" s="0"/>
      <c r="AJI573" s="0"/>
      <c r="AJJ573" s="0"/>
      <c r="AJK573" s="0"/>
      <c r="AJL573" s="0"/>
      <c r="AJM573" s="0"/>
      <c r="AJN573" s="0"/>
      <c r="AJO573" s="0"/>
      <c r="AJP573" s="0"/>
      <c r="AJQ573" s="0"/>
      <c r="AJR573" s="0"/>
      <c r="AJS573" s="0"/>
      <c r="AJT573" s="0"/>
      <c r="AJU573" s="0"/>
      <c r="AJV573" s="0"/>
      <c r="AJW573" s="0"/>
      <c r="AJX573" s="0"/>
      <c r="AJY573" s="0"/>
      <c r="AJZ573" s="0"/>
      <c r="AKA573" s="0"/>
      <c r="AKB573" s="0"/>
      <c r="AKC573" s="0"/>
      <c r="AKD573" s="0"/>
      <c r="AKE573" s="0"/>
      <c r="AKF573" s="0"/>
      <c r="AKG573" s="0"/>
      <c r="AKH573" s="0"/>
      <c r="AKI573" s="0"/>
      <c r="AKJ573" s="0"/>
      <c r="AKK573" s="0"/>
      <c r="AKL573" s="0"/>
      <c r="AKM573" s="0"/>
      <c r="AKN573" s="0"/>
      <c r="AKO573" s="0"/>
      <c r="AKP573" s="0"/>
      <c r="AKQ573" s="0"/>
      <c r="AKR573" s="0"/>
      <c r="AKS573" s="0"/>
      <c r="AKT573" s="0"/>
      <c r="AKU573" s="0"/>
      <c r="AKV573" s="0"/>
      <c r="AKW573" s="0"/>
      <c r="AKX573" s="0"/>
      <c r="AKY573" s="0"/>
      <c r="AKZ573" s="0"/>
      <c r="ALA573" s="0"/>
      <c r="ALB573" s="0"/>
      <c r="ALC573" s="0"/>
      <c r="ALD573" s="0"/>
      <c r="ALE573" s="0"/>
      <c r="ALF573" s="0"/>
      <c r="ALG573" s="0"/>
      <c r="ALH573" s="0"/>
      <c r="ALI573" s="0"/>
      <c r="ALJ573" s="0"/>
      <c r="ALK573" s="0"/>
      <c r="ALL573" s="0"/>
      <c r="ALM573" s="0"/>
      <c r="ALN573" s="0"/>
      <c r="ALO573" s="0"/>
      <c r="ALP573" s="0"/>
      <c r="ALQ573" s="0"/>
      <c r="ALR573" s="0"/>
      <c r="ALS573" s="0"/>
      <c r="ALT573" s="0"/>
      <c r="ALU573" s="0"/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  <c r="AMJ573" s="0"/>
    </row>
    <row r="574" customFormat="false" ht="16.5" hidden="false" customHeight="true" outlineLevel="0" collapsed="false">
      <c r="A574" s="19" t="n">
        <v>485</v>
      </c>
      <c r="B574" s="19" t="n">
        <f aca="false" t="array" ref="B574:B574">RANK(V574,$V$2:$V$607)</f>
        <v>545</v>
      </c>
      <c r="C574" s="20" t="s">
        <v>892</v>
      </c>
      <c r="D574" s="20" t="s">
        <v>452</v>
      </c>
      <c r="E574" s="20"/>
      <c r="F574" s="19" t="n">
        <v>0</v>
      </c>
      <c r="G574" s="19" t="n">
        <v>0</v>
      </c>
      <c r="H574" s="19" t="n">
        <v>0</v>
      </c>
      <c r="I574" s="19" t="n">
        <v>0</v>
      </c>
      <c r="J574" s="21"/>
      <c r="K574" s="19"/>
      <c r="L574" s="19"/>
      <c r="M574" s="19"/>
      <c r="N574" s="19"/>
      <c r="O574" s="19"/>
      <c r="P574" s="19"/>
      <c r="Q574" s="19"/>
      <c r="R574" s="19"/>
      <c r="S574" s="22"/>
      <c r="T574" s="21" t="n">
        <f aca="false" t="array" ref="T574:T574">SUM(J574:S574)</f>
        <v>0</v>
      </c>
      <c r="U574" s="19" t="n">
        <f aca="false" t="array" ref="U574:U574">IF(S574="",0,S574)+IF((COUNT(J574:R574)&lt;6),SUM(J574:R574),(MAX(J574:R574)+LARGE(J574:R574,2)+LARGE(J574:R574,3)+LARGE(J574:R574,4)+LARGE(J574:R574,5)))</f>
        <v>0</v>
      </c>
      <c r="V574" s="19" t="n">
        <f aca="false">U574+G574+I574</f>
        <v>0</v>
      </c>
      <c r="W574" s="19" t="n">
        <f aca="false" t="array" ref="W574:W574">COUNT(J574:S574)</f>
        <v>0</v>
      </c>
      <c r="X574" s="19"/>
      <c r="Y574" s="19"/>
      <c r="Z574" s="19"/>
      <c r="AA574" s="19"/>
      <c r="AB574" s="0"/>
      <c r="AC574" s="19"/>
      <c r="AD574" s="19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CA574" s="0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  <c r="IX574" s="0"/>
      <c r="IY574" s="0"/>
      <c r="IZ574" s="0"/>
      <c r="JA574" s="0"/>
      <c r="JB574" s="0"/>
      <c r="JC574" s="0"/>
      <c r="JD574" s="0"/>
      <c r="JE574" s="0"/>
      <c r="JF574" s="0"/>
      <c r="JG574" s="0"/>
      <c r="JH574" s="0"/>
      <c r="JI574" s="0"/>
      <c r="JJ574" s="0"/>
      <c r="JK574" s="0"/>
      <c r="JL574" s="0"/>
      <c r="JM574" s="0"/>
      <c r="JN574" s="0"/>
      <c r="JO574" s="0"/>
      <c r="JP574" s="0"/>
      <c r="JQ574" s="0"/>
      <c r="JR574" s="0"/>
      <c r="JS574" s="0"/>
      <c r="JT574" s="0"/>
      <c r="JU574" s="0"/>
      <c r="JV574" s="0"/>
      <c r="JW574" s="0"/>
      <c r="JX574" s="0"/>
      <c r="JY574" s="0"/>
      <c r="JZ574" s="0"/>
      <c r="KA574" s="0"/>
      <c r="KB574" s="0"/>
      <c r="KC574" s="0"/>
      <c r="KD574" s="0"/>
      <c r="KE574" s="0"/>
      <c r="KF574" s="0"/>
      <c r="KG574" s="0"/>
      <c r="KH574" s="0"/>
      <c r="KI574" s="0"/>
      <c r="KJ574" s="0"/>
      <c r="KK574" s="0"/>
      <c r="KL574" s="0"/>
      <c r="KM574" s="0"/>
      <c r="KN574" s="0"/>
      <c r="KO574" s="0"/>
      <c r="KP574" s="0"/>
      <c r="KQ574" s="0"/>
      <c r="KR574" s="0"/>
      <c r="KS574" s="0"/>
      <c r="KT574" s="0"/>
      <c r="KU574" s="0"/>
      <c r="KV574" s="0"/>
      <c r="KW574" s="0"/>
      <c r="KX574" s="0"/>
      <c r="KY574" s="0"/>
      <c r="KZ574" s="0"/>
      <c r="LA574" s="0"/>
      <c r="LB574" s="0"/>
      <c r="LC574" s="0"/>
      <c r="LD574" s="0"/>
      <c r="LE574" s="0"/>
      <c r="LF574" s="0"/>
      <c r="LG574" s="0"/>
      <c r="LH574" s="0"/>
      <c r="LI574" s="0"/>
      <c r="LJ574" s="0"/>
      <c r="LK574" s="0"/>
      <c r="LL574" s="0"/>
      <c r="LM574" s="0"/>
      <c r="LN574" s="0"/>
      <c r="LO574" s="0"/>
      <c r="LP574" s="0"/>
      <c r="LQ574" s="0"/>
      <c r="LR574" s="0"/>
      <c r="LS574" s="0"/>
      <c r="LT574" s="0"/>
      <c r="LU574" s="0"/>
      <c r="LV574" s="0"/>
      <c r="LW574" s="0"/>
      <c r="LX574" s="0"/>
      <c r="LY574" s="0"/>
      <c r="LZ574" s="0"/>
      <c r="MA574" s="0"/>
      <c r="MB574" s="0"/>
      <c r="MC574" s="0"/>
      <c r="MD574" s="0"/>
      <c r="ME574" s="0"/>
      <c r="MF574" s="0"/>
      <c r="MG574" s="0"/>
      <c r="MH574" s="0"/>
      <c r="MI574" s="0"/>
      <c r="MJ574" s="0"/>
      <c r="MK574" s="0"/>
      <c r="ML574" s="0"/>
      <c r="MM574" s="0"/>
      <c r="MN574" s="0"/>
      <c r="MO574" s="0"/>
      <c r="MP574" s="0"/>
      <c r="MQ574" s="0"/>
      <c r="MR574" s="0"/>
      <c r="MS574" s="0"/>
      <c r="MT574" s="0"/>
      <c r="MU574" s="0"/>
      <c r="MV574" s="0"/>
      <c r="MW574" s="0"/>
      <c r="MX574" s="0"/>
      <c r="MY574" s="0"/>
      <c r="MZ574" s="0"/>
      <c r="NA574" s="0"/>
      <c r="NB574" s="0"/>
      <c r="NC574" s="0"/>
      <c r="ND574" s="0"/>
      <c r="NE574" s="0"/>
      <c r="NF574" s="0"/>
      <c r="NG574" s="0"/>
      <c r="NH574" s="0"/>
      <c r="NI574" s="0"/>
      <c r="NJ574" s="0"/>
      <c r="NK574" s="0"/>
      <c r="NL574" s="0"/>
      <c r="NM574" s="0"/>
      <c r="NN574" s="0"/>
      <c r="NO574" s="0"/>
      <c r="NP574" s="0"/>
      <c r="NQ574" s="0"/>
      <c r="NR574" s="0"/>
      <c r="NS574" s="0"/>
      <c r="NT574" s="0"/>
      <c r="NU574" s="0"/>
      <c r="NV574" s="0"/>
      <c r="NW574" s="0"/>
      <c r="NX574" s="0"/>
      <c r="NY574" s="0"/>
      <c r="NZ574" s="0"/>
      <c r="OA574" s="0"/>
      <c r="OB574" s="0"/>
      <c r="OC574" s="0"/>
      <c r="OD574" s="0"/>
      <c r="OE574" s="0"/>
      <c r="OF574" s="0"/>
      <c r="OG574" s="0"/>
      <c r="OH574" s="0"/>
      <c r="OI574" s="0"/>
      <c r="OJ574" s="0"/>
      <c r="OK574" s="0"/>
      <c r="OL574" s="0"/>
      <c r="OM574" s="0"/>
      <c r="ON574" s="0"/>
      <c r="OO574" s="0"/>
      <c r="OP574" s="0"/>
      <c r="OQ574" s="0"/>
      <c r="OR574" s="0"/>
      <c r="OS574" s="0"/>
      <c r="OT574" s="0"/>
      <c r="OU574" s="0"/>
      <c r="OV574" s="0"/>
      <c r="OW574" s="0"/>
      <c r="OX574" s="0"/>
      <c r="OY574" s="0"/>
      <c r="OZ574" s="0"/>
      <c r="PA574" s="0"/>
      <c r="PB574" s="0"/>
      <c r="PC574" s="0"/>
      <c r="PD574" s="0"/>
      <c r="PE574" s="0"/>
      <c r="PF574" s="0"/>
      <c r="PG574" s="0"/>
      <c r="PH574" s="0"/>
      <c r="PI574" s="0"/>
      <c r="PJ574" s="0"/>
      <c r="PK574" s="0"/>
      <c r="PL574" s="0"/>
      <c r="PM574" s="0"/>
      <c r="PN574" s="0"/>
      <c r="PO574" s="0"/>
      <c r="PP574" s="0"/>
      <c r="PQ574" s="0"/>
      <c r="PR574" s="0"/>
      <c r="PS574" s="0"/>
      <c r="PT574" s="0"/>
      <c r="PU574" s="0"/>
      <c r="PV574" s="0"/>
      <c r="PW574" s="0"/>
      <c r="PX574" s="0"/>
      <c r="PY574" s="0"/>
      <c r="PZ574" s="0"/>
      <c r="QA574" s="0"/>
      <c r="QB574" s="0"/>
      <c r="QC574" s="0"/>
      <c r="QD574" s="0"/>
      <c r="QE574" s="0"/>
      <c r="QF574" s="0"/>
      <c r="QG574" s="0"/>
      <c r="QH574" s="0"/>
      <c r="QI574" s="0"/>
      <c r="QJ574" s="0"/>
      <c r="QK574" s="0"/>
      <c r="QL574" s="0"/>
      <c r="QM574" s="0"/>
      <c r="QN574" s="0"/>
      <c r="QO574" s="0"/>
      <c r="QP574" s="0"/>
      <c r="QQ574" s="0"/>
      <c r="QR574" s="0"/>
      <c r="QS574" s="0"/>
      <c r="QT574" s="0"/>
      <c r="QU574" s="0"/>
      <c r="QV574" s="0"/>
      <c r="QW574" s="0"/>
      <c r="QX574" s="0"/>
      <c r="QY574" s="0"/>
      <c r="QZ574" s="0"/>
      <c r="RA574" s="0"/>
      <c r="RB574" s="0"/>
      <c r="RC574" s="0"/>
      <c r="RD574" s="0"/>
      <c r="RE574" s="0"/>
      <c r="RF574" s="0"/>
      <c r="RG574" s="0"/>
      <c r="RH574" s="0"/>
      <c r="RI574" s="0"/>
      <c r="RJ574" s="0"/>
      <c r="RK574" s="0"/>
      <c r="RL574" s="0"/>
      <c r="RM574" s="0"/>
      <c r="RN574" s="0"/>
      <c r="RO574" s="0"/>
      <c r="RP574" s="0"/>
      <c r="RQ574" s="0"/>
      <c r="RR574" s="0"/>
      <c r="RS574" s="0"/>
      <c r="RT574" s="0"/>
      <c r="RU574" s="0"/>
      <c r="RV574" s="0"/>
      <c r="RW574" s="0"/>
      <c r="RX574" s="0"/>
      <c r="RY574" s="0"/>
      <c r="RZ574" s="0"/>
      <c r="SA574" s="0"/>
      <c r="SB574" s="0"/>
      <c r="SC574" s="0"/>
      <c r="SD574" s="0"/>
      <c r="SE574" s="0"/>
      <c r="SF574" s="0"/>
      <c r="SG574" s="0"/>
      <c r="SH574" s="0"/>
      <c r="SI574" s="0"/>
      <c r="SJ574" s="0"/>
      <c r="SK574" s="0"/>
      <c r="SL574" s="0"/>
      <c r="SM574" s="0"/>
      <c r="SN574" s="0"/>
      <c r="SO574" s="0"/>
      <c r="SP574" s="0"/>
      <c r="SQ574" s="0"/>
      <c r="SR574" s="0"/>
      <c r="SS574" s="0"/>
      <c r="ST574" s="0"/>
      <c r="SU574" s="0"/>
      <c r="SV574" s="0"/>
      <c r="SW574" s="0"/>
      <c r="SX574" s="0"/>
      <c r="SY574" s="0"/>
      <c r="SZ574" s="0"/>
      <c r="TA574" s="0"/>
      <c r="TB574" s="0"/>
      <c r="TC574" s="0"/>
      <c r="TD574" s="0"/>
      <c r="TE574" s="0"/>
      <c r="TF574" s="0"/>
      <c r="TG574" s="0"/>
      <c r="TH574" s="0"/>
      <c r="TI574" s="0"/>
      <c r="TJ574" s="0"/>
      <c r="TK574" s="0"/>
      <c r="TL574" s="0"/>
      <c r="TM574" s="0"/>
      <c r="TN574" s="0"/>
      <c r="TO574" s="0"/>
      <c r="TP574" s="0"/>
      <c r="TQ574" s="0"/>
      <c r="TR574" s="0"/>
      <c r="TS574" s="0"/>
      <c r="TT574" s="0"/>
      <c r="TU574" s="0"/>
      <c r="TV574" s="0"/>
      <c r="TW574" s="0"/>
      <c r="TX574" s="0"/>
      <c r="TY574" s="0"/>
      <c r="TZ574" s="0"/>
      <c r="UA574" s="0"/>
      <c r="UB574" s="0"/>
      <c r="UC574" s="0"/>
      <c r="UD574" s="0"/>
      <c r="UE574" s="0"/>
      <c r="UF574" s="0"/>
      <c r="UG574" s="0"/>
      <c r="UH574" s="0"/>
      <c r="UI574" s="0"/>
      <c r="UJ574" s="0"/>
      <c r="UK574" s="0"/>
      <c r="UL574" s="0"/>
      <c r="UM574" s="0"/>
      <c r="UN574" s="0"/>
      <c r="UO574" s="0"/>
      <c r="UP574" s="0"/>
      <c r="UQ574" s="0"/>
      <c r="UR574" s="0"/>
      <c r="US574" s="0"/>
      <c r="UT574" s="0"/>
      <c r="UU574" s="0"/>
      <c r="UV574" s="0"/>
      <c r="UW574" s="0"/>
      <c r="UX574" s="0"/>
      <c r="UY574" s="0"/>
      <c r="UZ574" s="0"/>
      <c r="VA574" s="0"/>
      <c r="VB574" s="0"/>
      <c r="VC574" s="0"/>
      <c r="VD574" s="0"/>
      <c r="VE574" s="0"/>
      <c r="VF574" s="0"/>
      <c r="VG574" s="0"/>
      <c r="VH574" s="0"/>
      <c r="VI574" s="0"/>
      <c r="VJ574" s="0"/>
      <c r="VK574" s="0"/>
      <c r="VL574" s="0"/>
      <c r="VM574" s="0"/>
      <c r="VN574" s="0"/>
      <c r="VO574" s="0"/>
      <c r="VP574" s="0"/>
      <c r="VQ574" s="0"/>
      <c r="VR574" s="0"/>
      <c r="VS574" s="0"/>
      <c r="VT574" s="0"/>
      <c r="VU574" s="0"/>
      <c r="VV574" s="0"/>
      <c r="VW574" s="0"/>
      <c r="VX574" s="0"/>
      <c r="VY574" s="0"/>
      <c r="VZ574" s="0"/>
      <c r="WA574" s="0"/>
      <c r="WB574" s="0"/>
      <c r="WC574" s="0"/>
      <c r="WD574" s="0"/>
      <c r="WE574" s="0"/>
      <c r="WF574" s="0"/>
      <c r="WG574" s="0"/>
      <c r="WH574" s="0"/>
      <c r="WI574" s="0"/>
      <c r="WJ574" s="0"/>
      <c r="WK574" s="0"/>
      <c r="WL574" s="0"/>
      <c r="WM574" s="0"/>
      <c r="WN574" s="0"/>
      <c r="WO574" s="0"/>
      <c r="WP574" s="0"/>
      <c r="WQ574" s="0"/>
      <c r="WR574" s="0"/>
      <c r="WS574" s="0"/>
      <c r="WT574" s="0"/>
      <c r="WU574" s="0"/>
      <c r="WV574" s="0"/>
      <c r="WW574" s="0"/>
      <c r="WX574" s="0"/>
      <c r="WY574" s="0"/>
      <c r="WZ574" s="0"/>
      <c r="XA574" s="0"/>
      <c r="XB574" s="0"/>
      <c r="XC574" s="0"/>
      <c r="XD574" s="0"/>
      <c r="XE574" s="0"/>
      <c r="XF574" s="0"/>
      <c r="XG574" s="0"/>
      <c r="XH574" s="0"/>
      <c r="XI574" s="0"/>
      <c r="XJ574" s="0"/>
      <c r="XK574" s="0"/>
      <c r="XL574" s="0"/>
      <c r="XM574" s="0"/>
      <c r="XN574" s="0"/>
      <c r="XO574" s="0"/>
      <c r="XP574" s="0"/>
      <c r="XQ574" s="0"/>
      <c r="XR574" s="0"/>
      <c r="XS574" s="0"/>
      <c r="XT574" s="0"/>
      <c r="XU574" s="0"/>
      <c r="XV574" s="0"/>
      <c r="XW574" s="0"/>
      <c r="XX574" s="0"/>
      <c r="XY574" s="0"/>
      <c r="XZ574" s="0"/>
      <c r="YA574" s="0"/>
      <c r="YB574" s="0"/>
      <c r="YC574" s="0"/>
      <c r="YD574" s="0"/>
      <c r="YE574" s="0"/>
      <c r="YF574" s="0"/>
      <c r="YG574" s="0"/>
      <c r="YH574" s="0"/>
      <c r="YI574" s="0"/>
      <c r="YJ574" s="0"/>
      <c r="YK574" s="0"/>
      <c r="YL574" s="0"/>
      <c r="YM574" s="0"/>
      <c r="YN574" s="0"/>
      <c r="YO574" s="0"/>
      <c r="YP574" s="0"/>
      <c r="YQ574" s="0"/>
      <c r="YR574" s="0"/>
      <c r="YS574" s="0"/>
      <c r="YT574" s="0"/>
      <c r="YU574" s="0"/>
      <c r="YV574" s="0"/>
      <c r="YW574" s="0"/>
      <c r="YX574" s="0"/>
      <c r="YY574" s="0"/>
      <c r="YZ574" s="0"/>
      <c r="ZA574" s="0"/>
      <c r="ZB574" s="0"/>
      <c r="ZC574" s="0"/>
      <c r="ZD574" s="0"/>
      <c r="ZE574" s="0"/>
      <c r="ZF574" s="0"/>
      <c r="ZG574" s="0"/>
      <c r="ZH574" s="0"/>
      <c r="ZI574" s="0"/>
      <c r="ZJ574" s="0"/>
      <c r="ZK574" s="0"/>
      <c r="ZL574" s="0"/>
      <c r="ZM574" s="0"/>
      <c r="ZN574" s="0"/>
      <c r="ZO574" s="0"/>
      <c r="ZP574" s="0"/>
      <c r="ZQ574" s="0"/>
      <c r="ZR574" s="0"/>
      <c r="ZS574" s="0"/>
      <c r="ZT574" s="0"/>
      <c r="ZU574" s="0"/>
      <c r="ZV574" s="0"/>
      <c r="ZW574" s="0"/>
      <c r="ZX574" s="0"/>
      <c r="ZY574" s="0"/>
      <c r="ZZ574" s="0"/>
      <c r="AAA574" s="0"/>
      <c r="AAB574" s="0"/>
      <c r="AAC574" s="0"/>
      <c r="AAD574" s="0"/>
      <c r="AAE574" s="0"/>
      <c r="AAF574" s="0"/>
      <c r="AAG574" s="0"/>
      <c r="AAH574" s="0"/>
      <c r="AAI574" s="0"/>
      <c r="AAJ574" s="0"/>
      <c r="AAK574" s="0"/>
      <c r="AAL574" s="0"/>
      <c r="AAM574" s="0"/>
      <c r="AAN574" s="0"/>
      <c r="AAO574" s="0"/>
      <c r="AAP574" s="0"/>
      <c r="AAQ574" s="0"/>
      <c r="AAR574" s="0"/>
      <c r="AAS574" s="0"/>
      <c r="AAT574" s="0"/>
      <c r="AAU574" s="0"/>
      <c r="AAV574" s="0"/>
      <c r="AAW574" s="0"/>
      <c r="AAX574" s="0"/>
      <c r="AAY574" s="0"/>
      <c r="AAZ574" s="0"/>
      <c r="ABA574" s="0"/>
      <c r="ABB574" s="0"/>
      <c r="ABC574" s="0"/>
      <c r="ABD574" s="0"/>
      <c r="ABE574" s="0"/>
      <c r="ABF574" s="0"/>
      <c r="ABG574" s="0"/>
      <c r="ABH574" s="0"/>
      <c r="ABI574" s="0"/>
      <c r="ABJ574" s="0"/>
      <c r="ABK574" s="0"/>
      <c r="ABL574" s="0"/>
      <c r="ABM574" s="0"/>
      <c r="ABN574" s="0"/>
      <c r="ABO574" s="0"/>
      <c r="ABP574" s="0"/>
      <c r="ABQ574" s="0"/>
      <c r="ABR574" s="0"/>
      <c r="ABS574" s="0"/>
      <c r="ABT574" s="0"/>
      <c r="ABU574" s="0"/>
      <c r="ABV574" s="0"/>
      <c r="ABW574" s="0"/>
      <c r="ABX574" s="0"/>
      <c r="ABY574" s="0"/>
      <c r="ABZ574" s="0"/>
      <c r="ACA574" s="0"/>
      <c r="ACB574" s="0"/>
      <c r="ACC574" s="0"/>
      <c r="ACD574" s="0"/>
      <c r="ACE574" s="0"/>
      <c r="ACF574" s="0"/>
      <c r="ACG574" s="0"/>
      <c r="ACH574" s="0"/>
      <c r="ACI574" s="0"/>
      <c r="ACJ574" s="0"/>
      <c r="ACK574" s="0"/>
      <c r="ACL574" s="0"/>
      <c r="ACM574" s="0"/>
      <c r="ACN574" s="0"/>
      <c r="ACO574" s="0"/>
      <c r="ACP574" s="0"/>
      <c r="ACQ574" s="0"/>
      <c r="ACR574" s="0"/>
      <c r="ACS574" s="0"/>
      <c r="ACT574" s="0"/>
      <c r="ACU574" s="0"/>
      <c r="ACV574" s="0"/>
      <c r="ACW574" s="0"/>
      <c r="ACX574" s="0"/>
      <c r="ACY574" s="0"/>
      <c r="ACZ574" s="0"/>
      <c r="ADA574" s="0"/>
      <c r="ADB574" s="0"/>
      <c r="ADC574" s="0"/>
      <c r="ADD574" s="0"/>
      <c r="ADE574" s="0"/>
      <c r="ADF574" s="0"/>
      <c r="ADG574" s="0"/>
      <c r="ADH574" s="0"/>
      <c r="ADI574" s="0"/>
      <c r="ADJ574" s="0"/>
      <c r="ADK574" s="0"/>
      <c r="ADL574" s="0"/>
      <c r="ADM574" s="0"/>
      <c r="ADN574" s="0"/>
      <c r="ADO574" s="0"/>
      <c r="ADP574" s="0"/>
      <c r="ADQ574" s="0"/>
      <c r="ADR574" s="0"/>
      <c r="ADS574" s="0"/>
      <c r="ADT574" s="0"/>
      <c r="ADU574" s="0"/>
      <c r="ADV574" s="0"/>
      <c r="ADW574" s="0"/>
      <c r="ADX574" s="0"/>
      <c r="ADY574" s="0"/>
      <c r="ADZ574" s="0"/>
      <c r="AEA574" s="0"/>
      <c r="AEB574" s="0"/>
      <c r="AEC574" s="0"/>
      <c r="AED574" s="0"/>
      <c r="AEE574" s="0"/>
      <c r="AEF574" s="0"/>
      <c r="AEG574" s="0"/>
      <c r="AEH574" s="0"/>
      <c r="AEI574" s="0"/>
      <c r="AEJ574" s="0"/>
      <c r="AEK574" s="0"/>
      <c r="AEL574" s="0"/>
      <c r="AEM574" s="0"/>
      <c r="AEN574" s="0"/>
      <c r="AEO574" s="0"/>
      <c r="AEP574" s="0"/>
      <c r="AEQ574" s="0"/>
      <c r="AER574" s="0"/>
      <c r="AES574" s="0"/>
      <c r="AET574" s="0"/>
      <c r="AEU574" s="0"/>
      <c r="AEV574" s="0"/>
      <c r="AEW574" s="0"/>
      <c r="AEX574" s="0"/>
      <c r="AEY574" s="0"/>
      <c r="AEZ574" s="0"/>
      <c r="AFA574" s="0"/>
      <c r="AFB574" s="0"/>
      <c r="AFC574" s="0"/>
      <c r="AFD574" s="0"/>
      <c r="AFE574" s="0"/>
      <c r="AFF574" s="0"/>
      <c r="AFG574" s="0"/>
      <c r="AFH574" s="0"/>
      <c r="AFI574" s="0"/>
      <c r="AFJ574" s="0"/>
      <c r="AFK574" s="0"/>
      <c r="AFL574" s="0"/>
      <c r="AFM574" s="0"/>
      <c r="AFN574" s="0"/>
      <c r="AFO574" s="0"/>
      <c r="AFP574" s="0"/>
      <c r="AFQ574" s="0"/>
      <c r="AFR574" s="0"/>
      <c r="AFS574" s="0"/>
      <c r="AFT574" s="0"/>
      <c r="AFU574" s="0"/>
      <c r="AFV574" s="0"/>
      <c r="AFW574" s="0"/>
      <c r="AFX574" s="0"/>
      <c r="AFY574" s="0"/>
      <c r="AFZ574" s="0"/>
      <c r="AGA574" s="0"/>
      <c r="AGB574" s="0"/>
      <c r="AGC574" s="0"/>
      <c r="AGD574" s="0"/>
      <c r="AGE574" s="0"/>
      <c r="AGF574" s="0"/>
      <c r="AGG574" s="0"/>
      <c r="AGH574" s="0"/>
      <c r="AGI574" s="0"/>
      <c r="AGJ574" s="0"/>
      <c r="AGK574" s="0"/>
      <c r="AGL574" s="0"/>
      <c r="AGM574" s="0"/>
      <c r="AGN574" s="0"/>
      <c r="AGO574" s="0"/>
      <c r="AGP574" s="0"/>
      <c r="AGQ574" s="0"/>
      <c r="AGR574" s="0"/>
      <c r="AGS574" s="0"/>
      <c r="AGT574" s="0"/>
      <c r="AGU574" s="0"/>
      <c r="AGV574" s="0"/>
      <c r="AGW574" s="0"/>
      <c r="AGX574" s="0"/>
      <c r="AGY574" s="0"/>
      <c r="AGZ574" s="0"/>
      <c r="AHA574" s="0"/>
      <c r="AHB574" s="0"/>
      <c r="AHC574" s="0"/>
      <c r="AHD574" s="0"/>
      <c r="AHE574" s="0"/>
      <c r="AHF574" s="0"/>
      <c r="AHG574" s="0"/>
      <c r="AHH574" s="0"/>
      <c r="AHI574" s="0"/>
      <c r="AHJ574" s="0"/>
      <c r="AHK574" s="0"/>
      <c r="AHL574" s="0"/>
      <c r="AHM574" s="0"/>
      <c r="AHN574" s="0"/>
      <c r="AHO574" s="0"/>
      <c r="AHP574" s="0"/>
      <c r="AHQ574" s="0"/>
      <c r="AHR574" s="0"/>
      <c r="AHS574" s="0"/>
      <c r="AHT574" s="0"/>
      <c r="AHU574" s="0"/>
      <c r="AHV574" s="0"/>
      <c r="AHW574" s="0"/>
      <c r="AHX574" s="0"/>
      <c r="AHY574" s="0"/>
      <c r="AHZ574" s="0"/>
      <c r="AIA574" s="0"/>
      <c r="AIB574" s="0"/>
      <c r="AIC574" s="0"/>
      <c r="AID574" s="0"/>
      <c r="AIE574" s="0"/>
      <c r="AIF574" s="0"/>
      <c r="AIG574" s="0"/>
      <c r="AIH574" s="0"/>
      <c r="AII574" s="0"/>
      <c r="AIJ574" s="0"/>
      <c r="AIK574" s="0"/>
      <c r="AIL574" s="0"/>
      <c r="AIM574" s="0"/>
      <c r="AIN574" s="0"/>
      <c r="AIO574" s="0"/>
      <c r="AIP574" s="0"/>
      <c r="AIQ574" s="0"/>
      <c r="AIR574" s="0"/>
      <c r="AIS574" s="0"/>
      <c r="AIT574" s="0"/>
      <c r="AIU574" s="0"/>
      <c r="AIV574" s="0"/>
      <c r="AIW574" s="0"/>
      <c r="AIX574" s="0"/>
      <c r="AIY574" s="0"/>
      <c r="AIZ574" s="0"/>
      <c r="AJA574" s="0"/>
      <c r="AJB574" s="0"/>
      <c r="AJC574" s="0"/>
      <c r="AJD574" s="0"/>
      <c r="AJE574" s="0"/>
      <c r="AJF574" s="0"/>
      <c r="AJG574" s="0"/>
      <c r="AJH574" s="0"/>
      <c r="AJI574" s="0"/>
      <c r="AJJ574" s="0"/>
      <c r="AJK574" s="0"/>
      <c r="AJL574" s="0"/>
      <c r="AJM574" s="0"/>
      <c r="AJN574" s="0"/>
      <c r="AJO574" s="0"/>
      <c r="AJP574" s="0"/>
      <c r="AJQ574" s="0"/>
      <c r="AJR574" s="0"/>
      <c r="AJS574" s="0"/>
      <c r="AJT574" s="0"/>
      <c r="AJU574" s="0"/>
      <c r="AJV574" s="0"/>
      <c r="AJW574" s="0"/>
      <c r="AJX574" s="0"/>
      <c r="AJY574" s="0"/>
      <c r="AJZ574" s="0"/>
      <c r="AKA574" s="0"/>
      <c r="AKB574" s="0"/>
      <c r="AKC574" s="0"/>
      <c r="AKD574" s="0"/>
      <c r="AKE574" s="0"/>
      <c r="AKF574" s="0"/>
      <c r="AKG574" s="0"/>
      <c r="AKH574" s="0"/>
      <c r="AKI574" s="0"/>
      <c r="AKJ574" s="0"/>
      <c r="AKK574" s="0"/>
      <c r="AKL574" s="0"/>
      <c r="AKM574" s="0"/>
      <c r="AKN574" s="0"/>
      <c r="AKO574" s="0"/>
      <c r="AKP574" s="0"/>
      <c r="AKQ574" s="0"/>
      <c r="AKR574" s="0"/>
      <c r="AKS574" s="0"/>
      <c r="AKT574" s="0"/>
      <c r="AKU574" s="0"/>
      <c r="AKV574" s="0"/>
      <c r="AKW574" s="0"/>
      <c r="AKX574" s="0"/>
      <c r="AKY574" s="0"/>
      <c r="AKZ574" s="0"/>
      <c r="ALA574" s="0"/>
      <c r="ALB574" s="0"/>
      <c r="ALC574" s="0"/>
      <c r="ALD574" s="0"/>
      <c r="ALE574" s="0"/>
      <c r="ALF574" s="0"/>
      <c r="ALG574" s="0"/>
      <c r="ALH574" s="0"/>
      <c r="ALI574" s="0"/>
      <c r="ALJ574" s="0"/>
      <c r="ALK574" s="0"/>
      <c r="ALL574" s="0"/>
      <c r="ALM574" s="0"/>
      <c r="ALN574" s="0"/>
      <c r="ALO574" s="0"/>
      <c r="ALP574" s="0"/>
      <c r="ALQ574" s="0"/>
      <c r="ALR574" s="0"/>
      <c r="ALS574" s="0"/>
      <c r="ALT574" s="0"/>
      <c r="ALU574" s="0"/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  <c r="AMJ574" s="0"/>
    </row>
    <row r="575" customFormat="false" ht="16.5" hidden="false" customHeight="true" outlineLevel="0" collapsed="false">
      <c r="A575" s="19" t="n">
        <v>486</v>
      </c>
      <c r="B575" s="19" t="n">
        <f aca="false" t="array" ref="B575:B575">RANK(V575,$V$2:$V$607)</f>
        <v>545</v>
      </c>
      <c r="C575" s="20" t="s">
        <v>893</v>
      </c>
      <c r="D575" s="20" t="s">
        <v>894</v>
      </c>
      <c r="E575" s="20"/>
      <c r="F575" s="19" t="n">
        <v>0</v>
      </c>
      <c r="G575" s="19" t="n">
        <v>0</v>
      </c>
      <c r="H575" s="19" t="n">
        <v>0</v>
      </c>
      <c r="I575" s="19" t="n">
        <v>0</v>
      </c>
      <c r="J575" s="21"/>
      <c r="K575" s="19"/>
      <c r="L575" s="19"/>
      <c r="M575" s="19"/>
      <c r="N575" s="19"/>
      <c r="O575" s="19"/>
      <c r="P575" s="19"/>
      <c r="Q575" s="19"/>
      <c r="R575" s="19"/>
      <c r="S575" s="22"/>
      <c r="T575" s="21" t="n">
        <f aca="false" t="array" ref="T575:T575">SUM(J575:S575)</f>
        <v>0</v>
      </c>
      <c r="U575" s="19" t="n">
        <f aca="false" t="array" ref="U575:U575">IF(S575="",0,S575)+IF((COUNT(J575:R575)&lt;6),SUM(J575:R575),(MAX(J575:R575)+LARGE(J575:R575,2)+LARGE(J575:R575,3)+LARGE(J575:R575,4)+LARGE(J575:R575,5)))</f>
        <v>0</v>
      </c>
      <c r="V575" s="19" t="n">
        <f aca="false">U575+G575+I575</f>
        <v>0</v>
      </c>
      <c r="W575" s="19" t="n">
        <f aca="false" t="array" ref="W575:W575">COUNT(J575:S575)</f>
        <v>0</v>
      </c>
      <c r="X575" s="19"/>
      <c r="Y575" s="19"/>
      <c r="Z575" s="4"/>
      <c r="AA575" s="19"/>
      <c r="AB575" s="19"/>
      <c r="AC575" s="4"/>
      <c r="AD575" s="4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CA575" s="0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  <c r="IX575" s="0"/>
      <c r="IY575" s="0"/>
      <c r="IZ575" s="0"/>
      <c r="JA575" s="0"/>
      <c r="JB575" s="0"/>
      <c r="JC575" s="0"/>
      <c r="JD575" s="0"/>
      <c r="JE575" s="0"/>
      <c r="JF575" s="0"/>
      <c r="JG575" s="0"/>
      <c r="JH575" s="0"/>
      <c r="JI575" s="0"/>
      <c r="JJ575" s="0"/>
      <c r="JK575" s="0"/>
      <c r="JL575" s="0"/>
      <c r="JM575" s="0"/>
      <c r="JN575" s="0"/>
      <c r="JO575" s="0"/>
      <c r="JP575" s="0"/>
      <c r="JQ575" s="0"/>
      <c r="JR575" s="0"/>
      <c r="JS575" s="0"/>
      <c r="JT575" s="0"/>
      <c r="JU575" s="0"/>
      <c r="JV575" s="0"/>
      <c r="JW575" s="0"/>
      <c r="JX575" s="0"/>
      <c r="JY575" s="0"/>
      <c r="JZ575" s="0"/>
      <c r="KA575" s="0"/>
      <c r="KB575" s="0"/>
      <c r="KC575" s="0"/>
      <c r="KD575" s="0"/>
      <c r="KE575" s="0"/>
      <c r="KF575" s="0"/>
      <c r="KG575" s="0"/>
      <c r="KH575" s="0"/>
      <c r="KI575" s="0"/>
      <c r="KJ575" s="0"/>
      <c r="KK575" s="0"/>
      <c r="KL575" s="0"/>
      <c r="KM575" s="0"/>
      <c r="KN575" s="0"/>
      <c r="KO575" s="0"/>
      <c r="KP575" s="0"/>
      <c r="KQ575" s="0"/>
      <c r="KR575" s="0"/>
      <c r="KS575" s="0"/>
      <c r="KT575" s="0"/>
      <c r="KU575" s="0"/>
      <c r="KV575" s="0"/>
      <c r="KW575" s="0"/>
      <c r="KX575" s="0"/>
      <c r="KY575" s="0"/>
      <c r="KZ575" s="0"/>
      <c r="LA575" s="0"/>
      <c r="LB575" s="0"/>
      <c r="LC575" s="0"/>
      <c r="LD575" s="0"/>
      <c r="LE575" s="0"/>
      <c r="LF575" s="0"/>
      <c r="LG575" s="0"/>
      <c r="LH575" s="0"/>
      <c r="LI575" s="0"/>
      <c r="LJ575" s="0"/>
      <c r="LK575" s="0"/>
      <c r="LL575" s="0"/>
      <c r="LM575" s="0"/>
      <c r="LN575" s="0"/>
      <c r="LO575" s="0"/>
      <c r="LP575" s="0"/>
      <c r="LQ575" s="0"/>
      <c r="LR575" s="0"/>
      <c r="LS575" s="0"/>
      <c r="LT575" s="0"/>
      <c r="LU575" s="0"/>
      <c r="LV575" s="0"/>
      <c r="LW575" s="0"/>
      <c r="LX575" s="0"/>
      <c r="LY575" s="0"/>
      <c r="LZ575" s="0"/>
      <c r="MA575" s="0"/>
      <c r="MB575" s="0"/>
      <c r="MC575" s="0"/>
      <c r="MD575" s="0"/>
      <c r="ME575" s="0"/>
      <c r="MF575" s="0"/>
      <c r="MG575" s="0"/>
      <c r="MH575" s="0"/>
      <c r="MI575" s="0"/>
      <c r="MJ575" s="0"/>
      <c r="MK575" s="0"/>
      <c r="ML575" s="0"/>
      <c r="MM575" s="0"/>
      <c r="MN575" s="0"/>
      <c r="MO575" s="0"/>
      <c r="MP575" s="0"/>
      <c r="MQ575" s="0"/>
      <c r="MR575" s="0"/>
      <c r="MS575" s="0"/>
      <c r="MT575" s="0"/>
      <c r="MU575" s="0"/>
      <c r="MV575" s="0"/>
      <c r="MW575" s="0"/>
      <c r="MX575" s="0"/>
      <c r="MY575" s="0"/>
      <c r="MZ575" s="0"/>
      <c r="NA575" s="0"/>
      <c r="NB575" s="0"/>
      <c r="NC575" s="0"/>
      <c r="ND575" s="0"/>
      <c r="NE575" s="0"/>
      <c r="NF575" s="0"/>
      <c r="NG575" s="0"/>
      <c r="NH575" s="0"/>
      <c r="NI575" s="0"/>
      <c r="NJ575" s="0"/>
      <c r="NK575" s="0"/>
      <c r="NL575" s="0"/>
      <c r="NM575" s="0"/>
      <c r="NN575" s="0"/>
      <c r="NO575" s="0"/>
      <c r="NP575" s="0"/>
      <c r="NQ575" s="0"/>
      <c r="NR575" s="0"/>
      <c r="NS575" s="0"/>
      <c r="NT575" s="0"/>
      <c r="NU575" s="0"/>
      <c r="NV575" s="0"/>
      <c r="NW575" s="0"/>
      <c r="NX575" s="0"/>
      <c r="NY575" s="0"/>
      <c r="NZ575" s="0"/>
      <c r="OA575" s="0"/>
      <c r="OB575" s="0"/>
      <c r="OC575" s="0"/>
      <c r="OD575" s="0"/>
      <c r="OE575" s="0"/>
      <c r="OF575" s="0"/>
      <c r="OG575" s="0"/>
      <c r="OH575" s="0"/>
      <c r="OI575" s="0"/>
      <c r="OJ575" s="0"/>
      <c r="OK575" s="0"/>
      <c r="OL575" s="0"/>
      <c r="OM575" s="0"/>
      <c r="ON575" s="0"/>
      <c r="OO575" s="0"/>
      <c r="OP575" s="0"/>
      <c r="OQ575" s="0"/>
      <c r="OR575" s="0"/>
      <c r="OS575" s="0"/>
      <c r="OT575" s="0"/>
      <c r="OU575" s="0"/>
      <c r="OV575" s="0"/>
      <c r="OW575" s="0"/>
      <c r="OX575" s="0"/>
      <c r="OY575" s="0"/>
      <c r="OZ575" s="0"/>
      <c r="PA575" s="0"/>
      <c r="PB575" s="0"/>
      <c r="PC575" s="0"/>
      <c r="PD575" s="0"/>
      <c r="PE575" s="0"/>
      <c r="PF575" s="0"/>
      <c r="PG575" s="0"/>
      <c r="PH575" s="0"/>
      <c r="PI575" s="0"/>
      <c r="PJ575" s="0"/>
      <c r="PK575" s="0"/>
      <c r="PL575" s="0"/>
      <c r="PM575" s="0"/>
      <c r="PN575" s="0"/>
      <c r="PO575" s="0"/>
      <c r="PP575" s="0"/>
      <c r="PQ575" s="0"/>
      <c r="PR575" s="0"/>
      <c r="PS575" s="0"/>
      <c r="PT575" s="0"/>
      <c r="PU575" s="0"/>
      <c r="PV575" s="0"/>
      <c r="PW575" s="0"/>
      <c r="PX575" s="0"/>
      <c r="PY575" s="0"/>
      <c r="PZ575" s="0"/>
      <c r="QA575" s="0"/>
      <c r="QB575" s="0"/>
      <c r="QC575" s="0"/>
      <c r="QD575" s="0"/>
      <c r="QE575" s="0"/>
      <c r="QF575" s="0"/>
      <c r="QG575" s="0"/>
      <c r="QH575" s="0"/>
      <c r="QI575" s="0"/>
      <c r="QJ575" s="0"/>
      <c r="QK575" s="0"/>
      <c r="QL575" s="0"/>
      <c r="QM575" s="0"/>
      <c r="QN575" s="0"/>
      <c r="QO575" s="0"/>
      <c r="QP575" s="0"/>
      <c r="QQ575" s="0"/>
      <c r="QR575" s="0"/>
      <c r="QS575" s="0"/>
      <c r="QT575" s="0"/>
      <c r="QU575" s="0"/>
      <c r="QV575" s="0"/>
      <c r="QW575" s="0"/>
      <c r="QX575" s="0"/>
      <c r="QY575" s="0"/>
      <c r="QZ575" s="0"/>
      <c r="RA575" s="0"/>
      <c r="RB575" s="0"/>
      <c r="RC575" s="0"/>
      <c r="RD575" s="0"/>
      <c r="RE575" s="0"/>
      <c r="RF575" s="0"/>
      <c r="RG575" s="0"/>
      <c r="RH575" s="0"/>
      <c r="RI575" s="0"/>
      <c r="RJ575" s="0"/>
      <c r="RK575" s="0"/>
      <c r="RL575" s="0"/>
      <c r="RM575" s="0"/>
      <c r="RN575" s="0"/>
      <c r="RO575" s="0"/>
      <c r="RP575" s="0"/>
      <c r="RQ575" s="0"/>
      <c r="RR575" s="0"/>
      <c r="RS575" s="0"/>
      <c r="RT575" s="0"/>
      <c r="RU575" s="0"/>
      <c r="RV575" s="0"/>
      <c r="RW575" s="0"/>
      <c r="RX575" s="0"/>
      <c r="RY575" s="0"/>
      <c r="RZ575" s="0"/>
      <c r="SA575" s="0"/>
      <c r="SB575" s="0"/>
      <c r="SC575" s="0"/>
      <c r="SD575" s="0"/>
      <c r="SE575" s="0"/>
      <c r="SF575" s="0"/>
      <c r="SG575" s="0"/>
      <c r="SH575" s="0"/>
      <c r="SI575" s="0"/>
      <c r="SJ575" s="0"/>
      <c r="SK575" s="0"/>
      <c r="SL575" s="0"/>
      <c r="SM575" s="0"/>
      <c r="SN575" s="0"/>
      <c r="SO575" s="0"/>
      <c r="SP575" s="0"/>
      <c r="SQ575" s="0"/>
      <c r="SR575" s="0"/>
      <c r="SS575" s="0"/>
      <c r="ST575" s="0"/>
      <c r="SU575" s="0"/>
      <c r="SV575" s="0"/>
      <c r="SW575" s="0"/>
      <c r="SX575" s="0"/>
      <c r="SY575" s="0"/>
      <c r="SZ575" s="0"/>
      <c r="TA575" s="0"/>
      <c r="TB575" s="0"/>
      <c r="TC575" s="0"/>
      <c r="TD575" s="0"/>
      <c r="TE575" s="0"/>
      <c r="TF575" s="0"/>
      <c r="TG575" s="0"/>
      <c r="TH575" s="0"/>
      <c r="TI575" s="0"/>
      <c r="TJ575" s="0"/>
      <c r="TK575" s="0"/>
      <c r="TL575" s="0"/>
      <c r="TM575" s="0"/>
      <c r="TN575" s="0"/>
      <c r="TO575" s="0"/>
      <c r="TP575" s="0"/>
      <c r="TQ575" s="0"/>
      <c r="TR575" s="0"/>
      <c r="TS575" s="0"/>
      <c r="TT575" s="0"/>
      <c r="TU575" s="0"/>
      <c r="TV575" s="0"/>
      <c r="TW575" s="0"/>
      <c r="TX575" s="0"/>
      <c r="TY575" s="0"/>
      <c r="TZ575" s="0"/>
      <c r="UA575" s="0"/>
      <c r="UB575" s="0"/>
      <c r="UC575" s="0"/>
      <c r="UD575" s="0"/>
      <c r="UE575" s="0"/>
      <c r="UF575" s="0"/>
      <c r="UG575" s="0"/>
      <c r="UH575" s="0"/>
      <c r="UI575" s="0"/>
      <c r="UJ575" s="0"/>
      <c r="UK575" s="0"/>
      <c r="UL575" s="0"/>
      <c r="UM575" s="0"/>
      <c r="UN575" s="0"/>
      <c r="UO575" s="0"/>
      <c r="UP575" s="0"/>
      <c r="UQ575" s="0"/>
      <c r="UR575" s="0"/>
      <c r="US575" s="0"/>
      <c r="UT575" s="0"/>
      <c r="UU575" s="0"/>
      <c r="UV575" s="0"/>
      <c r="UW575" s="0"/>
      <c r="UX575" s="0"/>
      <c r="UY575" s="0"/>
      <c r="UZ575" s="0"/>
      <c r="VA575" s="0"/>
      <c r="VB575" s="0"/>
      <c r="VC575" s="0"/>
      <c r="VD575" s="0"/>
      <c r="VE575" s="0"/>
      <c r="VF575" s="0"/>
      <c r="VG575" s="0"/>
      <c r="VH575" s="0"/>
      <c r="VI575" s="0"/>
      <c r="VJ575" s="0"/>
      <c r="VK575" s="0"/>
      <c r="VL575" s="0"/>
      <c r="VM575" s="0"/>
      <c r="VN575" s="0"/>
      <c r="VO575" s="0"/>
      <c r="VP575" s="0"/>
      <c r="VQ575" s="0"/>
      <c r="VR575" s="0"/>
      <c r="VS575" s="0"/>
      <c r="VT575" s="0"/>
      <c r="VU575" s="0"/>
      <c r="VV575" s="0"/>
      <c r="VW575" s="0"/>
      <c r="VX575" s="0"/>
      <c r="VY575" s="0"/>
      <c r="VZ575" s="0"/>
      <c r="WA575" s="0"/>
      <c r="WB575" s="0"/>
      <c r="WC575" s="0"/>
      <c r="WD575" s="0"/>
      <c r="WE575" s="0"/>
      <c r="WF575" s="0"/>
      <c r="WG575" s="0"/>
      <c r="WH575" s="0"/>
      <c r="WI575" s="0"/>
      <c r="WJ575" s="0"/>
      <c r="WK575" s="0"/>
      <c r="WL575" s="0"/>
      <c r="WM575" s="0"/>
      <c r="WN575" s="0"/>
      <c r="WO575" s="0"/>
      <c r="WP575" s="0"/>
      <c r="WQ575" s="0"/>
      <c r="WR575" s="0"/>
      <c r="WS575" s="0"/>
      <c r="WT575" s="0"/>
      <c r="WU575" s="0"/>
      <c r="WV575" s="0"/>
      <c r="WW575" s="0"/>
      <c r="WX575" s="0"/>
      <c r="WY575" s="0"/>
      <c r="WZ575" s="0"/>
      <c r="XA575" s="0"/>
      <c r="XB575" s="0"/>
      <c r="XC575" s="0"/>
      <c r="XD575" s="0"/>
      <c r="XE575" s="0"/>
      <c r="XF575" s="0"/>
      <c r="XG575" s="0"/>
      <c r="XH575" s="0"/>
      <c r="XI575" s="0"/>
      <c r="XJ575" s="0"/>
      <c r="XK575" s="0"/>
      <c r="XL575" s="0"/>
      <c r="XM575" s="0"/>
      <c r="XN575" s="0"/>
      <c r="XO575" s="0"/>
      <c r="XP575" s="0"/>
      <c r="XQ575" s="0"/>
      <c r="XR575" s="0"/>
      <c r="XS575" s="0"/>
      <c r="XT575" s="0"/>
      <c r="XU575" s="0"/>
      <c r="XV575" s="0"/>
      <c r="XW575" s="0"/>
      <c r="XX575" s="0"/>
      <c r="XY575" s="0"/>
      <c r="XZ575" s="0"/>
      <c r="YA575" s="0"/>
      <c r="YB575" s="0"/>
      <c r="YC575" s="0"/>
      <c r="YD575" s="0"/>
      <c r="YE575" s="0"/>
      <c r="YF575" s="0"/>
      <c r="YG575" s="0"/>
      <c r="YH575" s="0"/>
      <c r="YI575" s="0"/>
      <c r="YJ575" s="0"/>
      <c r="YK575" s="0"/>
      <c r="YL575" s="0"/>
      <c r="YM575" s="0"/>
      <c r="YN575" s="0"/>
      <c r="YO575" s="0"/>
      <c r="YP575" s="0"/>
      <c r="YQ575" s="0"/>
      <c r="YR575" s="0"/>
      <c r="YS575" s="0"/>
      <c r="YT575" s="0"/>
      <c r="YU575" s="0"/>
      <c r="YV575" s="0"/>
      <c r="YW575" s="0"/>
      <c r="YX575" s="0"/>
      <c r="YY575" s="0"/>
      <c r="YZ575" s="0"/>
      <c r="ZA575" s="0"/>
      <c r="ZB575" s="0"/>
      <c r="ZC575" s="0"/>
      <c r="ZD575" s="0"/>
      <c r="ZE575" s="0"/>
      <c r="ZF575" s="0"/>
      <c r="ZG575" s="0"/>
      <c r="ZH575" s="0"/>
      <c r="ZI575" s="0"/>
      <c r="ZJ575" s="0"/>
      <c r="ZK575" s="0"/>
      <c r="ZL575" s="0"/>
      <c r="ZM575" s="0"/>
      <c r="ZN575" s="0"/>
      <c r="ZO575" s="0"/>
      <c r="ZP575" s="0"/>
      <c r="ZQ575" s="0"/>
      <c r="ZR575" s="0"/>
      <c r="ZS575" s="0"/>
      <c r="ZT575" s="0"/>
      <c r="ZU575" s="0"/>
      <c r="ZV575" s="0"/>
      <c r="ZW575" s="0"/>
      <c r="ZX575" s="0"/>
      <c r="ZY575" s="0"/>
      <c r="ZZ575" s="0"/>
      <c r="AAA575" s="0"/>
      <c r="AAB575" s="0"/>
      <c r="AAC575" s="0"/>
      <c r="AAD575" s="0"/>
      <c r="AAE575" s="0"/>
      <c r="AAF575" s="0"/>
      <c r="AAG575" s="0"/>
      <c r="AAH575" s="0"/>
      <c r="AAI575" s="0"/>
      <c r="AAJ575" s="0"/>
      <c r="AAK575" s="0"/>
      <c r="AAL575" s="0"/>
      <c r="AAM575" s="0"/>
      <c r="AAN575" s="0"/>
      <c r="AAO575" s="0"/>
      <c r="AAP575" s="0"/>
      <c r="AAQ575" s="0"/>
      <c r="AAR575" s="0"/>
      <c r="AAS575" s="0"/>
      <c r="AAT575" s="0"/>
      <c r="AAU575" s="0"/>
      <c r="AAV575" s="0"/>
      <c r="AAW575" s="0"/>
      <c r="AAX575" s="0"/>
      <c r="AAY575" s="0"/>
      <c r="AAZ575" s="0"/>
      <c r="ABA575" s="0"/>
      <c r="ABB575" s="0"/>
      <c r="ABC575" s="0"/>
      <c r="ABD575" s="0"/>
      <c r="ABE575" s="0"/>
      <c r="ABF575" s="0"/>
      <c r="ABG575" s="0"/>
      <c r="ABH575" s="0"/>
      <c r="ABI575" s="0"/>
      <c r="ABJ575" s="0"/>
      <c r="ABK575" s="0"/>
      <c r="ABL575" s="0"/>
      <c r="ABM575" s="0"/>
      <c r="ABN575" s="0"/>
      <c r="ABO575" s="0"/>
      <c r="ABP575" s="0"/>
      <c r="ABQ575" s="0"/>
      <c r="ABR575" s="0"/>
      <c r="ABS575" s="0"/>
      <c r="ABT575" s="0"/>
      <c r="ABU575" s="0"/>
      <c r="ABV575" s="0"/>
      <c r="ABW575" s="0"/>
      <c r="ABX575" s="0"/>
      <c r="ABY575" s="0"/>
      <c r="ABZ575" s="0"/>
      <c r="ACA575" s="0"/>
      <c r="ACB575" s="0"/>
      <c r="ACC575" s="0"/>
      <c r="ACD575" s="0"/>
      <c r="ACE575" s="0"/>
      <c r="ACF575" s="0"/>
      <c r="ACG575" s="0"/>
      <c r="ACH575" s="0"/>
      <c r="ACI575" s="0"/>
      <c r="ACJ575" s="0"/>
      <c r="ACK575" s="0"/>
      <c r="ACL575" s="0"/>
      <c r="ACM575" s="0"/>
      <c r="ACN575" s="0"/>
      <c r="ACO575" s="0"/>
      <c r="ACP575" s="0"/>
      <c r="ACQ575" s="0"/>
      <c r="ACR575" s="0"/>
      <c r="ACS575" s="0"/>
      <c r="ACT575" s="0"/>
      <c r="ACU575" s="0"/>
      <c r="ACV575" s="0"/>
      <c r="ACW575" s="0"/>
      <c r="ACX575" s="0"/>
      <c r="ACY575" s="0"/>
      <c r="ACZ575" s="0"/>
      <c r="ADA575" s="0"/>
      <c r="ADB575" s="0"/>
      <c r="ADC575" s="0"/>
      <c r="ADD575" s="0"/>
      <c r="ADE575" s="0"/>
      <c r="ADF575" s="0"/>
      <c r="ADG575" s="0"/>
      <c r="ADH575" s="0"/>
      <c r="ADI575" s="0"/>
      <c r="ADJ575" s="0"/>
      <c r="ADK575" s="0"/>
      <c r="ADL575" s="0"/>
      <c r="ADM575" s="0"/>
      <c r="ADN575" s="0"/>
      <c r="ADO575" s="0"/>
      <c r="ADP575" s="0"/>
      <c r="ADQ575" s="0"/>
      <c r="ADR575" s="0"/>
      <c r="ADS575" s="0"/>
      <c r="ADT575" s="0"/>
      <c r="ADU575" s="0"/>
      <c r="ADV575" s="0"/>
      <c r="ADW575" s="0"/>
      <c r="ADX575" s="0"/>
      <c r="ADY575" s="0"/>
      <c r="ADZ575" s="0"/>
      <c r="AEA575" s="0"/>
      <c r="AEB575" s="0"/>
      <c r="AEC575" s="0"/>
      <c r="AED575" s="0"/>
      <c r="AEE575" s="0"/>
      <c r="AEF575" s="0"/>
      <c r="AEG575" s="0"/>
      <c r="AEH575" s="0"/>
      <c r="AEI575" s="0"/>
      <c r="AEJ575" s="0"/>
      <c r="AEK575" s="0"/>
      <c r="AEL575" s="0"/>
      <c r="AEM575" s="0"/>
      <c r="AEN575" s="0"/>
      <c r="AEO575" s="0"/>
      <c r="AEP575" s="0"/>
      <c r="AEQ575" s="0"/>
      <c r="AER575" s="0"/>
      <c r="AES575" s="0"/>
      <c r="AET575" s="0"/>
      <c r="AEU575" s="0"/>
      <c r="AEV575" s="0"/>
      <c r="AEW575" s="0"/>
      <c r="AEX575" s="0"/>
      <c r="AEY575" s="0"/>
      <c r="AEZ575" s="0"/>
      <c r="AFA575" s="0"/>
      <c r="AFB575" s="0"/>
      <c r="AFC575" s="0"/>
      <c r="AFD575" s="0"/>
      <c r="AFE575" s="0"/>
      <c r="AFF575" s="0"/>
      <c r="AFG575" s="0"/>
      <c r="AFH575" s="0"/>
      <c r="AFI575" s="0"/>
      <c r="AFJ575" s="0"/>
      <c r="AFK575" s="0"/>
      <c r="AFL575" s="0"/>
      <c r="AFM575" s="0"/>
      <c r="AFN575" s="0"/>
      <c r="AFO575" s="0"/>
      <c r="AFP575" s="0"/>
      <c r="AFQ575" s="0"/>
      <c r="AFR575" s="0"/>
      <c r="AFS575" s="0"/>
      <c r="AFT575" s="0"/>
      <c r="AFU575" s="0"/>
      <c r="AFV575" s="0"/>
      <c r="AFW575" s="0"/>
      <c r="AFX575" s="0"/>
      <c r="AFY575" s="0"/>
      <c r="AFZ575" s="0"/>
      <c r="AGA575" s="0"/>
      <c r="AGB575" s="0"/>
      <c r="AGC575" s="0"/>
      <c r="AGD575" s="0"/>
      <c r="AGE575" s="0"/>
      <c r="AGF575" s="0"/>
      <c r="AGG575" s="0"/>
      <c r="AGH575" s="0"/>
      <c r="AGI575" s="0"/>
      <c r="AGJ575" s="0"/>
      <c r="AGK575" s="0"/>
      <c r="AGL575" s="0"/>
      <c r="AGM575" s="0"/>
      <c r="AGN575" s="0"/>
      <c r="AGO575" s="0"/>
      <c r="AGP575" s="0"/>
      <c r="AGQ575" s="0"/>
      <c r="AGR575" s="0"/>
      <c r="AGS575" s="0"/>
      <c r="AGT575" s="0"/>
      <c r="AGU575" s="0"/>
      <c r="AGV575" s="0"/>
      <c r="AGW575" s="0"/>
      <c r="AGX575" s="0"/>
      <c r="AGY575" s="0"/>
      <c r="AGZ575" s="0"/>
      <c r="AHA575" s="0"/>
      <c r="AHB575" s="0"/>
      <c r="AHC575" s="0"/>
      <c r="AHD575" s="0"/>
      <c r="AHE575" s="0"/>
      <c r="AHF575" s="0"/>
      <c r="AHG575" s="0"/>
      <c r="AHH575" s="0"/>
      <c r="AHI575" s="0"/>
      <c r="AHJ575" s="0"/>
      <c r="AHK575" s="0"/>
      <c r="AHL575" s="0"/>
      <c r="AHM575" s="0"/>
      <c r="AHN575" s="0"/>
      <c r="AHO575" s="0"/>
      <c r="AHP575" s="0"/>
      <c r="AHQ575" s="0"/>
      <c r="AHR575" s="0"/>
      <c r="AHS575" s="0"/>
      <c r="AHT575" s="0"/>
      <c r="AHU575" s="0"/>
      <c r="AHV575" s="0"/>
      <c r="AHW575" s="0"/>
      <c r="AHX575" s="0"/>
      <c r="AHY575" s="0"/>
      <c r="AHZ575" s="0"/>
      <c r="AIA575" s="0"/>
      <c r="AIB575" s="0"/>
      <c r="AIC575" s="0"/>
      <c r="AID575" s="0"/>
      <c r="AIE575" s="0"/>
      <c r="AIF575" s="0"/>
      <c r="AIG575" s="0"/>
      <c r="AIH575" s="0"/>
      <c r="AII575" s="0"/>
      <c r="AIJ575" s="0"/>
      <c r="AIK575" s="0"/>
      <c r="AIL575" s="0"/>
      <c r="AIM575" s="0"/>
      <c r="AIN575" s="0"/>
      <c r="AIO575" s="0"/>
      <c r="AIP575" s="0"/>
      <c r="AIQ575" s="0"/>
      <c r="AIR575" s="0"/>
      <c r="AIS575" s="0"/>
      <c r="AIT575" s="0"/>
      <c r="AIU575" s="0"/>
      <c r="AIV575" s="0"/>
      <c r="AIW575" s="0"/>
      <c r="AIX575" s="0"/>
      <c r="AIY575" s="0"/>
      <c r="AIZ575" s="0"/>
      <c r="AJA575" s="0"/>
      <c r="AJB575" s="0"/>
      <c r="AJC575" s="0"/>
      <c r="AJD575" s="0"/>
      <c r="AJE575" s="0"/>
      <c r="AJF575" s="0"/>
      <c r="AJG575" s="0"/>
      <c r="AJH575" s="0"/>
      <c r="AJI575" s="0"/>
      <c r="AJJ575" s="0"/>
      <c r="AJK575" s="0"/>
      <c r="AJL575" s="0"/>
      <c r="AJM575" s="0"/>
      <c r="AJN575" s="0"/>
      <c r="AJO575" s="0"/>
      <c r="AJP575" s="0"/>
      <c r="AJQ575" s="0"/>
      <c r="AJR575" s="0"/>
      <c r="AJS575" s="0"/>
      <c r="AJT575" s="0"/>
      <c r="AJU575" s="0"/>
      <c r="AJV575" s="0"/>
      <c r="AJW575" s="0"/>
      <c r="AJX575" s="0"/>
      <c r="AJY575" s="0"/>
      <c r="AJZ575" s="0"/>
      <c r="AKA575" s="0"/>
      <c r="AKB575" s="0"/>
      <c r="AKC575" s="0"/>
      <c r="AKD575" s="0"/>
      <c r="AKE575" s="0"/>
      <c r="AKF575" s="0"/>
      <c r="AKG575" s="0"/>
      <c r="AKH575" s="0"/>
      <c r="AKI575" s="0"/>
      <c r="AKJ575" s="0"/>
      <c r="AKK575" s="0"/>
      <c r="AKL575" s="0"/>
      <c r="AKM575" s="0"/>
      <c r="AKN575" s="0"/>
      <c r="AKO575" s="0"/>
      <c r="AKP575" s="0"/>
      <c r="AKQ575" s="0"/>
      <c r="AKR575" s="0"/>
      <c r="AKS575" s="0"/>
      <c r="AKT575" s="0"/>
      <c r="AKU575" s="0"/>
      <c r="AKV575" s="0"/>
      <c r="AKW575" s="0"/>
      <c r="AKX575" s="0"/>
      <c r="AKY575" s="0"/>
      <c r="AKZ575" s="0"/>
      <c r="ALA575" s="0"/>
      <c r="ALB575" s="0"/>
      <c r="ALC575" s="0"/>
      <c r="ALD575" s="0"/>
      <c r="ALE575" s="0"/>
      <c r="ALF575" s="0"/>
      <c r="ALG575" s="0"/>
      <c r="ALH575" s="0"/>
      <c r="ALI575" s="0"/>
      <c r="ALJ575" s="0"/>
      <c r="ALK575" s="0"/>
      <c r="ALL575" s="0"/>
      <c r="ALM575" s="0"/>
      <c r="ALN575" s="0"/>
      <c r="ALO575" s="0"/>
      <c r="ALP575" s="0"/>
      <c r="ALQ575" s="0"/>
      <c r="ALR575" s="0"/>
      <c r="ALS575" s="0"/>
      <c r="ALT575" s="0"/>
      <c r="ALU575" s="0"/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  <c r="AMJ575" s="0"/>
    </row>
    <row r="576" customFormat="false" ht="16.5" hidden="false" customHeight="true" outlineLevel="0" collapsed="false">
      <c r="A576" s="19" t="n">
        <v>487</v>
      </c>
      <c r="B576" s="19" t="n">
        <f aca="false" t="array" ref="B576:B576">RANK(V576,$V$2:$V$607)</f>
        <v>545</v>
      </c>
      <c r="C576" s="20" t="s">
        <v>895</v>
      </c>
      <c r="D576" s="20" t="s">
        <v>67</v>
      </c>
      <c r="E576" s="20"/>
      <c r="F576" s="19" t="n">
        <v>0</v>
      </c>
      <c r="G576" s="19" t="n">
        <v>0</v>
      </c>
      <c r="H576" s="19" t="n">
        <v>0</v>
      </c>
      <c r="I576" s="19" t="n">
        <v>0</v>
      </c>
      <c r="J576" s="21"/>
      <c r="K576" s="19"/>
      <c r="L576" s="19"/>
      <c r="M576" s="19"/>
      <c r="N576" s="19"/>
      <c r="O576" s="19"/>
      <c r="P576" s="19"/>
      <c r="Q576" s="19"/>
      <c r="R576" s="19"/>
      <c r="S576" s="22"/>
      <c r="T576" s="21" t="n">
        <f aca="false" t="array" ref="T576:T576">SUM(J576:S576)</f>
        <v>0</v>
      </c>
      <c r="U576" s="19" t="n">
        <f aca="false" t="array" ref="U576:U576">IF(S576="",0,S576)+IF((COUNT(J576:R576)&lt;6),SUM(J576:R576),(MAX(J576:R576)+LARGE(J576:R576,2)+LARGE(J576:R576,3)+LARGE(J576:R576,4)+LARGE(J576:R576,5)))</f>
        <v>0</v>
      </c>
      <c r="V576" s="19" t="n">
        <f aca="false">U576+G576+I576</f>
        <v>0</v>
      </c>
      <c r="W576" s="19" t="n">
        <f aca="false" t="array" ref="W576:W576">COUNT(J576:S576)</f>
        <v>0</v>
      </c>
      <c r="X576" s="19"/>
      <c r="Y576" s="19"/>
      <c r="Z576" s="19"/>
      <c r="AA576" s="19"/>
      <c r="AB576" s="0"/>
      <c r="AC576" s="19"/>
      <c r="AD576" s="19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  <c r="IX576" s="0"/>
      <c r="IY576" s="0"/>
      <c r="IZ576" s="0"/>
      <c r="JA576" s="0"/>
      <c r="JB576" s="0"/>
      <c r="JC576" s="0"/>
      <c r="JD576" s="0"/>
      <c r="JE576" s="0"/>
      <c r="JF576" s="0"/>
      <c r="JG576" s="0"/>
      <c r="JH576" s="0"/>
      <c r="JI576" s="0"/>
      <c r="JJ576" s="0"/>
      <c r="JK576" s="0"/>
      <c r="JL576" s="0"/>
      <c r="JM576" s="0"/>
      <c r="JN576" s="0"/>
      <c r="JO576" s="0"/>
      <c r="JP576" s="0"/>
      <c r="JQ576" s="0"/>
      <c r="JR576" s="0"/>
      <c r="JS576" s="0"/>
      <c r="JT576" s="0"/>
      <c r="JU576" s="0"/>
      <c r="JV576" s="0"/>
      <c r="JW576" s="0"/>
      <c r="JX576" s="0"/>
      <c r="JY576" s="0"/>
      <c r="JZ576" s="0"/>
      <c r="KA576" s="0"/>
      <c r="KB576" s="0"/>
      <c r="KC576" s="0"/>
      <c r="KD576" s="0"/>
      <c r="KE576" s="0"/>
      <c r="KF576" s="0"/>
      <c r="KG576" s="0"/>
      <c r="KH576" s="0"/>
      <c r="KI576" s="0"/>
      <c r="KJ576" s="0"/>
      <c r="KK576" s="0"/>
      <c r="KL576" s="0"/>
      <c r="KM576" s="0"/>
      <c r="KN576" s="0"/>
      <c r="KO576" s="0"/>
      <c r="KP576" s="0"/>
      <c r="KQ576" s="0"/>
      <c r="KR576" s="0"/>
      <c r="KS576" s="0"/>
      <c r="KT576" s="0"/>
      <c r="KU576" s="0"/>
      <c r="KV576" s="0"/>
      <c r="KW576" s="0"/>
      <c r="KX576" s="0"/>
      <c r="KY576" s="0"/>
      <c r="KZ576" s="0"/>
      <c r="LA576" s="0"/>
      <c r="LB576" s="0"/>
      <c r="LC576" s="0"/>
      <c r="LD576" s="0"/>
      <c r="LE576" s="0"/>
      <c r="LF576" s="0"/>
      <c r="LG576" s="0"/>
      <c r="LH576" s="0"/>
      <c r="LI576" s="0"/>
      <c r="LJ576" s="0"/>
      <c r="LK576" s="0"/>
      <c r="LL576" s="0"/>
      <c r="LM576" s="0"/>
      <c r="LN576" s="0"/>
      <c r="LO576" s="0"/>
      <c r="LP576" s="0"/>
      <c r="LQ576" s="0"/>
      <c r="LR576" s="0"/>
      <c r="LS576" s="0"/>
      <c r="LT576" s="0"/>
      <c r="LU576" s="0"/>
      <c r="LV576" s="0"/>
      <c r="LW576" s="0"/>
      <c r="LX576" s="0"/>
      <c r="LY576" s="0"/>
      <c r="LZ576" s="0"/>
      <c r="MA576" s="0"/>
      <c r="MB576" s="0"/>
      <c r="MC576" s="0"/>
      <c r="MD576" s="0"/>
      <c r="ME576" s="0"/>
      <c r="MF576" s="0"/>
      <c r="MG576" s="0"/>
      <c r="MH576" s="0"/>
      <c r="MI576" s="0"/>
      <c r="MJ576" s="0"/>
      <c r="MK576" s="0"/>
      <c r="ML576" s="0"/>
      <c r="MM576" s="0"/>
      <c r="MN576" s="0"/>
      <c r="MO576" s="0"/>
      <c r="MP576" s="0"/>
      <c r="MQ576" s="0"/>
      <c r="MR576" s="0"/>
      <c r="MS576" s="0"/>
      <c r="MT576" s="0"/>
      <c r="MU576" s="0"/>
      <c r="MV576" s="0"/>
      <c r="MW576" s="0"/>
      <c r="MX576" s="0"/>
      <c r="MY576" s="0"/>
      <c r="MZ576" s="0"/>
      <c r="NA576" s="0"/>
      <c r="NB576" s="0"/>
      <c r="NC576" s="0"/>
      <c r="ND576" s="0"/>
      <c r="NE576" s="0"/>
      <c r="NF576" s="0"/>
      <c r="NG576" s="0"/>
      <c r="NH576" s="0"/>
      <c r="NI576" s="0"/>
      <c r="NJ576" s="0"/>
      <c r="NK576" s="0"/>
      <c r="NL576" s="0"/>
      <c r="NM576" s="0"/>
      <c r="NN576" s="0"/>
      <c r="NO576" s="0"/>
      <c r="NP576" s="0"/>
      <c r="NQ576" s="0"/>
      <c r="NR576" s="0"/>
      <c r="NS576" s="0"/>
      <c r="NT576" s="0"/>
      <c r="NU576" s="0"/>
      <c r="NV576" s="0"/>
      <c r="NW576" s="0"/>
      <c r="NX576" s="0"/>
      <c r="NY576" s="0"/>
      <c r="NZ576" s="0"/>
      <c r="OA576" s="0"/>
      <c r="OB576" s="0"/>
      <c r="OC576" s="0"/>
      <c r="OD576" s="0"/>
      <c r="OE576" s="0"/>
      <c r="OF576" s="0"/>
      <c r="OG576" s="0"/>
      <c r="OH576" s="0"/>
      <c r="OI576" s="0"/>
      <c r="OJ576" s="0"/>
      <c r="OK576" s="0"/>
      <c r="OL576" s="0"/>
      <c r="OM576" s="0"/>
      <c r="ON576" s="0"/>
      <c r="OO576" s="0"/>
      <c r="OP576" s="0"/>
      <c r="OQ576" s="0"/>
      <c r="OR576" s="0"/>
      <c r="OS576" s="0"/>
      <c r="OT576" s="0"/>
      <c r="OU576" s="0"/>
      <c r="OV576" s="0"/>
      <c r="OW576" s="0"/>
      <c r="OX576" s="0"/>
      <c r="OY576" s="0"/>
      <c r="OZ576" s="0"/>
      <c r="PA576" s="0"/>
      <c r="PB576" s="0"/>
      <c r="PC576" s="0"/>
      <c r="PD576" s="0"/>
      <c r="PE576" s="0"/>
      <c r="PF576" s="0"/>
      <c r="PG576" s="0"/>
      <c r="PH576" s="0"/>
      <c r="PI576" s="0"/>
      <c r="PJ576" s="0"/>
      <c r="PK576" s="0"/>
      <c r="PL576" s="0"/>
      <c r="PM576" s="0"/>
      <c r="PN576" s="0"/>
      <c r="PO576" s="0"/>
      <c r="PP576" s="0"/>
      <c r="PQ576" s="0"/>
      <c r="PR576" s="0"/>
      <c r="PS576" s="0"/>
      <c r="PT576" s="0"/>
      <c r="PU576" s="0"/>
      <c r="PV576" s="0"/>
      <c r="PW576" s="0"/>
      <c r="PX576" s="0"/>
      <c r="PY576" s="0"/>
      <c r="PZ576" s="0"/>
      <c r="QA576" s="0"/>
      <c r="QB576" s="0"/>
      <c r="QC576" s="0"/>
      <c r="QD576" s="0"/>
      <c r="QE576" s="0"/>
      <c r="QF576" s="0"/>
      <c r="QG576" s="0"/>
      <c r="QH576" s="0"/>
      <c r="QI576" s="0"/>
      <c r="QJ576" s="0"/>
      <c r="QK576" s="0"/>
      <c r="QL576" s="0"/>
      <c r="QM576" s="0"/>
      <c r="QN576" s="0"/>
      <c r="QO576" s="0"/>
      <c r="QP576" s="0"/>
      <c r="QQ576" s="0"/>
      <c r="QR576" s="0"/>
      <c r="QS576" s="0"/>
      <c r="QT576" s="0"/>
      <c r="QU576" s="0"/>
      <c r="QV576" s="0"/>
      <c r="QW576" s="0"/>
      <c r="QX576" s="0"/>
      <c r="QY576" s="0"/>
      <c r="QZ576" s="0"/>
      <c r="RA576" s="0"/>
      <c r="RB576" s="0"/>
      <c r="RC576" s="0"/>
      <c r="RD576" s="0"/>
      <c r="RE576" s="0"/>
      <c r="RF576" s="0"/>
      <c r="RG576" s="0"/>
      <c r="RH576" s="0"/>
      <c r="RI576" s="0"/>
      <c r="RJ576" s="0"/>
      <c r="RK576" s="0"/>
      <c r="RL576" s="0"/>
      <c r="RM576" s="0"/>
      <c r="RN576" s="0"/>
      <c r="RO576" s="0"/>
      <c r="RP576" s="0"/>
      <c r="RQ576" s="0"/>
      <c r="RR576" s="0"/>
      <c r="RS576" s="0"/>
      <c r="RT576" s="0"/>
      <c r="RU576" s="0"/>
      <c r="RV576" s="0"/>
      <c r="RW576" s="0"/>
      <c r="RX576" s="0"/>
      <c r="RY576" s="0"/>
      <c r="RZ576" s="0"/>
      <c r="SA576" s="0"/>
      <c r="SB576" s="0"/>
      <c r="SC576" s="0"/>
      <c r="SD576" s="0"/>
      <c r="SE576" s="0"/>
      <c r="SF576" s="0"/>
      <c r="SG576" s="0"/>
      <c r="SH576" s="0"/>
      <c r="SI576" s="0"/>
      <c r="SJ576" s="0"/>
      <c r="SK576" s="0"/>
      <c r="SL576" s="0"/>
      <c r="SM576" s="0"/>
      <c r="SN576" s="0"/>
      <c r="SO576" s="0"/>
      <c r="SP576" s="0"/>
      <c r="SQ576" s="0"/>
      <c r="SR576" s="0"/>
      <c r="SS576" s="0"/>
      <c r="ST576" s="0"/>
      <c r="SU576" s="0"/>
      <c r="SV576" s="0"/>
      <c r="SW576" s="0"/>
      <c r="SX576" s="0"/>
      <c r="SY576" s="0"/>
      <c r="SZ576" s="0"/>
      <c r="TA576" s="0"/>
      <c r="TB576" s="0"/>
      <c r="TC576" s="0"/>
      <c r="TD576" s="0"/>
      <c r="TE576" s="0"/>
      <c r="TF576" s="0"/>
      <c r="TG576" s="0"/>
      <c r="TH576" s="0"/>
      <c r="TI576" s="0"/>
      <c r="TJ576" s="0"/>
      <c r="TK576" s="0"/>
      <c r="TL576" s="0"/>
      <c r="TM576" s="0"/>
      <c r="TN576" s="0"/>
      <c r="TO576" s="0"/>
      <c r="TP576" s="0"/>
      <c r="TQ576" s="0"/>
      <c r="TR576" s="0"/>
      <c r="TS576" s="0"/>
      <c r="TT576" s="0"/>
      <c r="TU576" s="0"/>
      <c r="TV576" s="0"/>
      <c r="TW576" s="0"/>
      <c r="TX576" s="0"/>
      <c r="TY576" s="0"/>
      <c r="TZ576" s="0"/>
      <c r="UA576" s="0"/>
      <c r="UB576" s="0"/>
      <c r="UC576" s="0"/>
      <c r="UD576" s="0"/>
      <c r="UE576" s="0"/>
      <c r="UF576" s="0"/>
      <c r="UG576" s="0"/>
      <c r="UH576" s="0"/>
      <c r="UI576" s="0"/>
      <c r="UJ576" s="0"/>
      <c r="UK576" s="0"/>
      <c r="UL576" s="0"/>
      <c r="UM576" s="0"/>
      <c r="UN576" s="0"/>
      <c r="UO576" s="0"/>
      <c r="UP576" s="0"/>
      <c r="UQ576" s="0"/>
      <c r="UR576" s="0"/>
      <c r="US576" s="0"/>
      <c r="UT576" s="0"/>
      <c r="UU576" s="0"/>
      <c r="UV576" s="0"/>
      <c r="UW576" s="0"/>
      <c r="UX576" s="0"/>
      <c r="UY576" s="0"/>
      <c r="UZ576" s="0"/>
      <c r="VA576" s="0"/>
      <c r="VB576" s="0"/>
      <c r="VC576" s="0"/>
      <c r="VD576" s="0"/>
      <c r="VE576" s="0"/>
      <c r="VF576" s="0"/>
      <c r="VG576" s="0"/>
      <c r="VH576" s="0"/>
      <c r="VI576" s="0"/>
      <c r="VJ576" s="0"/>
      <c r="VK576" s="0"/>
      <c r="VL576" s="0"/>
      <c r="VM576" s="0"/>
      <c r="VN576" s="0"/>
      <c r="VO576" s="0"/>
      <c r="VP576" s="0"/>
      <c r="VQ576" s="0"/>
      <c r="VR576" s="0"/>
      <c r="VS576" s="0"/>
      <c r="VT576" s="0"/>
      <c r="VU576" s="0"/>
      <c r="VV576" s="0"/>
      <c r="VW576" s="0"/>
      <c r="VX576" s="0"/>
      <c r="VY576" s="0"/>
      <c r="VZ576" s="0"/>
      <c r="WA576" s="0"/>
      <c r="WB576" s="0"/>
      <c r="WC576" s="0"/>
      <c r="WD576" s="0"/>
      <c r="WE576" s="0"/>
      <c r="WF576" s="0"/>
      <c r="WG576" s="0"/>
      <c r="WH576" s="0"/>
      <c r="WI576" s="0"/>
      <c r="WJ576" s="0"/>
      <c r="WK576" s="0"/>
      <c r="WL576" s="0"/>
      <c r="WM576" s="0"/>
      <c r="WN576" s="0"/>
      <c r="WO576" s="0"/>
      <c r="WP576" s="0"/>
      <c r="WQ576" s="0"/>
      <c r="WR576" s="0"/>
      <c r="WS576" s="0"/>
      <c r="WT576" s="0"/>
      <c r="WU576" s="0"/>
      <c r="WV576" s="0"/>
      <c r="WW576" s="0"/>
      <c r="WX576" s="0"/>
      <c r="WY576" s="0"/>
      <c r="WZ576" s="0"/>
      <c r="XA576" s="0"/>
      <c r="XB576" s="0"/>
      <c r="XC576" s="0"/>
      <c r="XD576" s="0"/>
      <c r="XE576" s="0"/>
      <c r="XF576" s="0"/>
      <c r="XG576" s="0"/>
      <c r="XH576" s="0"/>
      <c r="XI576" s="0"/>
      <c r="XJ576" s="0"/>
      <c r="XK576" s="0"/>
      <c r="XL576" s="0"/>
      <c r="XM576" s="0"/>
      <c r="XN576" s="0"/>
      <c r="XO576" s="0"/>
      <c r="XP576" s="0"/>
      <c r="XQ576" s="0"/>
      <c r="XR576" s="0"/>
      <c r="XS576" s="0"/>
      <c r="XT576" s="0"/>
      <c r="XU576" s="0"/>
      <c r="XV576" s="0"/>
      <c r="XW576" s="0"/>
      <c r="XX576" s="0"/>
      <c r="XY576" s="0"/>
      <c r="XZ576" s="0"/>
      <c r="YA576" s="0"/>
      <c r="YB576" s="0"/>
      <c r="YC576" s="0"/>
      <c r="YD576" s="0"/>
      <c r="YE576" s="0"/>
      <c r="YF576" s="0"/>
      <c r="YG576" s="0"/>
      <c r="YH576" s="0"/>
      <c r="YI576" s="0"/>
      <c r="YJ576" s="0"/>
      <c r="YK576" s="0"/>
      <c r="YL576" s="0"/>
      <c r="YM576" s="0"/>
      <c r="YN576" s="0"/>
      <c r="YO576" s="0"/>
      <c r="YP576" s="0"/>
      <c r="YQ576" s="0"/>
      <c r="YR576" s="0"/>
      <c r="YS576" s="0"/>
      <c r="YT576" s="0"/>
      <c r="YU576" s="0"/>
      <c r="YV576" s="0"/>
      <c r="YW576" s="0"/>
      <c r="YX576" s="0"/>
      <c r="YY576" s="0"/>
      <c r="YZ576" s="0"/>
      <c r="ZA576" s="0"/>
      <c r="ZB576" s="0"/>
      <c r="ZC576" s="0"/>
      <c r="ZD576" s="0"/>
      <c r="ZE576" s="0"/>
      <c r="ZF576" s="0"/>
      <c r="ZG576" s="0"/>
      <c r="ZH576" s="0"/>
      <c r="ZI576" s="0"/>
      <c r="ZJ576" s="0"/>
      <c r="ZK576" s="0"/>
      <c r="ZL576" s="0"/>
      <c r="ZM576" s="0"/>
      <c r="ZN576" s="0"/>
      <c r="ZO576" s="0"/>
      <c r="ZP576" s="0"/>
      <c r="ZQ576" s="0"/>
      <c r="ZR576" s="0"/>
      <c r="ZS576" s="0"/>
      <c r="ZT576" s="0"/>
      <c r="ZU576" s="0"/>
      <c r="ZV576" s="0"/>
      <c r="ZW576" s="0"/>
      <c r="ZX576" s="0"/>
      <c r="ZY576" s="0"/>
      <c r="ZZ576" s="0"/>
      <c r="AAA576" s="0"/>
      <c r="AAB576" s="0"/>
      <c r="AAC576" s="0"/>
      <c r="AAD576" s="0"/>
      <c r="AAE576" s="0"/>
      <c r="AAF576" s="0"/>
      <c r="AAG576" s="0"/>
      <c r="AAH576" s="0"/>
      <c r="AAI576" s="0"/>
      <c r="AAJ576" s="0"/>
      <c r="AAK576" s="0"/>
      <c r="AAL576" s="0"/>
      <c r="AAM576" s="0"/>
      <c r="AAN576" s="0"/>
      <c r="AAO576" s="0"/>
      <c r="AAP576" s="0"/>
      <c r="AAQ576" s="0"/>
      <c r="AAR576" s="0"/>
      <c r="AAS576" s="0"/>
      <c r="AAT576" s="0"/>
      <c r="AAU576" s="0"/>
      <c r="AAV576" s="0"/>
      <c r="AAW576" s="0"/>
      <c r="AAX576" s="0"/>
      <c r="AAY576" s="0"/>
      <c r="AAZ576" s="0"/>
      <c r="ABA576" s="0"/>
      <c r="ABB576" s="0"/>
      <c r="ABC576" s="0"/>
      <c r="ABD576" s="0"/>
      <c r="ABE576" s="0"/>
      <c r="ABF576" s="0"/>
      <c r="ABG576" s="0"/>
      <c r="ABH576" s="0"/>
      <c r="ABI576" s="0"/>
      <c r="ABJ576" s="0"/>
      <c r="ABK576" s="0"/>
      <c r="ABL576" s="0"/>
      <c r="ABM576" s="0"/>
      <c r="ABN576" s="0"/>
      <c r="ABO576" s="0"/>
      <c r="ABP576" s="0"/>
      <c r="ABQ576" s="0"/>
      <c r="ABR576" s="0"/>
      <c r="ABS576" s="0"/>
      <c r="ABT576" s="0"/>
      <c r="ABU576" s="0"/>
      <c r="ABV576" s="0"/>
      <c r="ABW576" s="0"/>
      <c r="ABX576" s="0"/>
      <c r="ABY576" s="0"/>
      <c r="ABZ576" s="0"/>
      <c r="ACA576" s="0"/>
      <c r="ACB576" s="0"/>
      <c r="ACC576" s="0"/>
      <c r="ACD576" s="0"/>
      <c r="ACE576" s="0"/>
      <c r="ACF576" s="0"/>
      <c r="ACG576" s="0"/>
      <c r="ACH576" s="0"/>
      <c r="ACI576" s="0"/>
      <c r="ACJ576" s="0"/>
      <c r="ACK576" s="0"/>
      <c r="ACL576" s="0"/>
      <c r="ACM576" s="0"/>
      <c r="ACN576" s="0"/>
      <c r="ACO576" s="0"/>
      <c r="ACP576" s="0"/>
      <c r="ACQ576" s="0"/>
      <c r="ACR576" s="0"/>
      <c r="ACS576" s="0"/>
      <c r="ACT576" s="0"/>
      <c r="ACU576" s="0"/>
      <c r="ACV576" s="0"/>
      <c r="ACW576" s="0"/>
      <c r="ACX576" s="0"/>
      <c r="ACY576" s="0"/>
      <c r="ACZ576" s="0"/>
      <c r="ADA576" s="0"/>
      <c r="ADB576" s="0"/>
      <c r="ADC576" s="0"/>
      <c r="ADD576" s="0"/>
      <c r="ADE576" s="0"/>
      <c r="ADF576" s="0"/>
      <c r="ADG576" s="0"/>
      <c r="ADH576" s="0"/>
      <c r="ADI576" s="0"/>
      <c r="ADJ576" s="0"/>
      <c r="ADK576" s="0"/>
      <c r="ADL576" s="0"/>
      <c r="ADM576" s="0"/>
      <c r="ADN576" s="0"/>
      <c r="ADO576" s="0"/>
      <c r="ADP576" s="0"/>
      <c r="ADQ576" s="0"/>
      <c r="ADR576" s="0"/>
      <c r="ADS576" s="0"/>
      <c r="ADT576" s="0"/>
      <c r="ADU576" s="0"/>
      <c r="ADV576" s="0"/>
      <c r="ADW576" s="0"/>
      <c r="ADX576" s="0"/>
      <c r="ADY576" s="0"/>
      <c r="ADZ576" s="0"/>
      <c r="AEA576" s="0"/>
      <c r="AEB576" s="0"/>
      <c r="AEC576" s="0"/>
      <c r="AED576" s="0"/>
      <c r="AEE576" s="0"/>
      <c r="AEF576" s="0"/>
      <c r="AEG576" s="0"/>
      <c r="AEH576" s="0"/>
      <c r="AEI576" s="0"/>
      <c r="AEJ576" s="0"/>
      <c r="AEK576" s="0"/>
      <c r="AEL576" s="0"/>
      <c r="AEM576" s="0"/>
      <c r="AEN576" s="0"/>
      <c r="AEO576" s="0"/>
      <c r="AEP576" s="0"/>
      <c r="AEQ576" s="0"/>
      <c r="AER576" s="0"/>
      <c r="AES576" s="0"/>
      <c r="AET576" s="0"/>
      <c r="AEU576" s="0"/>
      <c r="AEV576" s="0"/>
      <c r="AEW576" s="0"/>
      <c r="AEX576" s="0"/>
      <c r="AEY576" s="0"/>
      <c r="AEZ576" s="0"/>
      <c r="AFA576" s="0"/>
      <c r="AFB576" s="0"/>
      <c r="AFC576" s="0"/>
      <c r="AFD576" s="0"/>
      <c r="AFE576" s="0"/>
      <c r="AFF576" s="0"/>
      <c r="AFG576" s="0"/>
      <c r="AFH576" s="0"/>
      <c r="AFI576" s="0"/>
      <c r="AFJ576" s="0"/>
      <c r="AFK576" s="0"/>
      <c r="AFL576" s="0"/>
      <c r="AFM576" s="0"/>
      <c r="AFN576" s="0"/>
      <c r="AFO576" s="0"/>
      <c r="AFP576" s="0"/>
      <c r="AFQ576" s="0"/>
      <c r="AFR576" s="0"/>
      <c r="AFS576" s="0"/>
      <c r="AFT576" s="0"/>
      <c r="AFU576" s="0"/>
      <c r="AFV576" s="0"/>
      <c r="AFW576" s="0"/>
      <c r="AFX576" s="0"/>
      <c r="AFY576" s="0"/>
      <c r="AFZ576" s="0"/>
      <c r="AGA576" s="0"/>
      <c r="AGB576" s="0"/>
      <c r="AGC576" s="0"/>
      <c r="AGD576" s="0"/>
      <c r="AGE576" s="0"/>
      <c r="AGF576" s="0"/>
      <c r="AGG576" s="0"/>
      <c r="AGH576" s="0"/>
      <c r="AGI576" s="0"/>
      <c r="AGJ576" s="0"/>
      <c r="AGK576" s="0"/>
      <c r="AGL576" s="0"/>
      <c r="AGM576" s="0"/>
      <c r="AGN576" s="0"/>
      <c r="AGO576" s="0"/>
      <c r="AGP576" s="0"/>
      <c r="AGQ576" s="0"/>
      <c r="AGR576" s="0"/>
      <c r="AGS576" s="0"/>
      <c r="AGT576" s="0"/>
      <c r="AGU576" s="0"/>
      <c r="AGV576" s="0"/>
      <c r="AGW576" s="0"/>
      <c r="AGX576" s="0"/>
      <c r="AGY576" s="0"/>
      <c r="AGZ576" s="0"/>
      <c r="AHA576" s="0"/>
      <c r="AHB576" s="0"/>
      <c r="AHC576" s="0"/>
      <c r="AHD576" s="0"/>
      <c r="AHE576" s="0"/>
      <c r="AHF576" s="0"/>
      <c r="AHG576" s="0"/>
      <c r="AHH576" s="0"/>
      <c r="AHI576" s="0"/>
      <c r="AHJ576" s="0"/>
      <c r="AHK576" s="0"/>
      <c r="AHL576" s="0"/>
      <c r="AHM576" s="0"/>
      <c r="AHN576" s="0"/>
      <c r="AHO576" s="0"/>
      <c r="AHP576" s="0"/>
      <c r="AHQ576" s="0"/>
      <c r="AHR576" s="0"/>
      <c r="AHS576" s="0"/>
      <c r="AHT576" s="0"/>
      <c r="AHU576" s="0"/>
      <c r="AHV576" s="0"/>
      <c r="AHW576" s="0"/>
      <c r="AHX576" s="0"/>
      <c r="AHY576" s="0"/>
      <c r="AHZ576" s="0"/>
      <c r="AIA576" s="0"/>
      <c r="AIB576" s="0"/>
      <c r="AIC576" s="0"/>
      <c r="AID576" s="0"/>
      <c r="AIE576" s="0"/>
      <c r="AIF576" s="0"/>
      <c r="AIG576" s="0"/>
      <c r="AIH576" s="0"/>
      <c r="AII576" s="0"/>
      <c r="AIJ576" s="0"/>
      <c r="AIK576" s="0"/>
      <c r="AIL576" s="0"/>
      <c r="AIM576" s="0"/>
      <c r="AIN576" s="0"/>
      <c r="AIO576" s="0"/>
      <c r="AIP576" s="0"/>
      <c r="AIQ576" s="0"/>
      <c r="AIR576" s="0"/>
      <c r="AIS576" s="0"/>
      <c r="AIT576" s="0"/>
      <c r="AIU576" s="0"/>
      <c r="AIV576" s="0"/>
      <c r="AIW576" s="0"/>
      <c r="AIX576" s="0"/>
      <c r="AIY576" s="0"/>
      <c r="AIZ576" s="0"/>
      <c r="AJA576" s="0"/>
      <c r="AJB576" s="0"/>
      <c r="AJC576" s="0"/>
      <c r="AJD576" s="0"/>
      <c r="AJE576" s="0"/>
      <c r="AJF576" s="0"/>
      <c r="AJG576" s="0"/>
      <c r="AJH576" s="0"/>
      <c r="AJI576" s="0"/>
      <c r="AJJ576" s="0"/>
      <c r="AJK576" s="0"/>
      <c r="AJL576" s="0"/>
      <c r="AJM576" s="0"/>
      <c r="AJN576" s="0"/>
      <c r="AJO576" s="0"/>
      <c r="AJP576" s="0"/>
      <c r="AJQ576" s="0"/>
      <c r="AJR576" s="0"/>
      <c r="AJS576" s="0"/>
      <c r="AJT576" s="0"/>
      <c r="AJU576" s="0"/>
      <c r="AJV576" s="0"/>
      <c r="AJW576" s="0"/>
      <c r="AJX576" s="0"/>
      <c r="AJY576" s="0"/>
      <c r="AJZ576" s="0"/>
      <c r="AKA576" s="0"/>
      <c r="AKB576" s="0"/>
      <c r="AKC576" s="0"/>
      <c r="AKD576" s="0"/>
      <c r="AKE576" s="0"/>
      <c r="AKF576" s="0"/>
      <c r="AKG576" s="0"/>
      <c r="AKH576" s="0"/>
      <c r="AKI576" s="0"/>
      <c r="AKJ576" s="0"/>
      <c r="AKK576" s="0"/>
      <c r="AKL576" s="0"/>
      <c r="AKM576" s="0"/>
      <c r="AKN576" s="0"/>
      <c r="AKO576" s="0"/>
      <c r="AKP576" s="0"/>
      <c r="AKQ576" s="0"/>
      <c r="AKR576" s="0"/>
      <c r="AKS576" s="0"/>
      <c r="AKT576" s="0"/>
      <c r="AKU576" s="0"/>
      <c r="AKV576" s="0"/>
      <c r="AKW576" s="0"/>
      <c r="AKX576" s="0"/>
      <c r="AKY576" s="0"/>
      <c r="AKZ576" s="0"/>
      <c r="ALA576" s="0"/>
      <c r="ALB576" s="0"/>
      <c r="ALC576" s="0"/>
      <c r="ALD576" s="0"/>
      <c r="ALE576" s="0"/>
      <c r="ALF576" s="0"/>
      <c r="ALG576" s="0"/>
      <c r="ALH576" s="0"/>
      <c r="ALI576" s="0"/>
      <c r="ALJ576" s="0"/>
      <c r="ALK576" s="0"/>
      <c r="ALL576" s="0"/>
      <c r="ALM576" s="0"/>
      <c r="ALN576" s="0"/>
      <c r="ALO576" s="0"/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customFormat="false" ht="16.5" hidden="false" customHeight="true" outlineLevel="0" collapsed="false">
      <c r="A577" s="19" t="n">
        <v>491</v>
      </c>
      <c r="B577" s="19" t="n">
        <f aca="false" t="array" ref="B577:B577">RANK(V577,$V$2:$V$607)</f>
        <v>545</v>
      </c>
      <c r="C577" s="20" t="s">
        <v>896</v>
      </c>
      <c r="D577" s="20" t="s">
        <v>897</v>
      </c>
      <c r="E577" s="20"/>
      <c r="F577" s="19" t="n">
        <v>0</v>
      </c>
      <c r="G577" s="19" t="n">
        <v>0</v>
      </c>
      <c r="H577" s="19" t="n">
        <v>0</v>
      </c>
      <c r="I577" s="19" t="n">
        <v>0</v>
      </c>
      <c r="J577" s="21"/>
      <c r="K577" s="19"/>
      <c r="L577" s="19"/>
      <c r="M577" s="19"/>
      <c r="N577" s="19"/>
      <c r="O577" s="19"/>
      <c r="P577" s="19"/>
      <c r="Q577" s="19"/>
      <c r="R577" s="19"/>
      <c r="S577" s="22"/>
      <c r="T577" s="21" t="n">
        <f aca="false" t="array" ref="T577:T577">SUM(J577:S577)</f>
        <v>0</v>
      </c>
      <c r="U577" s="19" t="n">
        <f aca="false" t="array" ref="U577:U577">IF(S577="",0,S577)+IF((COUNT(J577:R577)&lt;6),SUM(J577:R577),(MAX(J577:R577)+LARGE(J577:R577,2)+LARGE(J577:R577,3)+LARGE(J577:R577,4)+LARGE(J577:R577,5)))</f>
        <v>0</v>
      </c>
      <c r="V577" s="19" t="n">
        <f aca="false">U577+G577+I577</f>
        <v>0</v>
      </c>
      <c r="W577" s="19" t="n">
        <f aca="false" t="array" ref="W577:W577">COUNT(J577:S577)</f>
        <v>0</v>
      </c>
      <c r="X577" s="19"/>
      <c r="Y577" s="19"/>
      <c r="Z577" s="19"/>
      <c r="AA577" s="19"/>
      <c r="AB577" s="0"/>
      <c r="AC577" s="19"/>
      <c r="AD577" s="19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CA577" s="0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  <c r="IX577" s="0"/>
      <c r="IY577" s="0"/>
      <c r="IZ577" s="0"/>
      <c r="JA577" s="0"/>
      <c r="JB577" s="0"/>
      <c r="JC577" s="0"/>
      <c r="JD577" s="0"/>
      <c r="JE577" s="0"/>
      <c r="JF577" s="0"/>
      <c r="JG577" s="0"/>
      <c r="JH577" s="0"/>
      <c r="JI577" s="0"/>
      <c r="JJ577" s="0"/>
      <c r="JK577" s="0"/>
      <c r="JL577" s="0"/>
      <c r="JM577" s="0"/>
      <c r="JN577" s="0"/>
      <c r="JO577" s="0"/>
      <c r="JP577" s="0"/>
      <c r="JQ577" s="0"/>
      <c r="JR577" s="0"/>
      <c r="JS577" s="0"/>
      <c r="JT577" s="0"/>
      <c r="JU577" s="0"/>
      <c r="JV577" s="0"/>
      <c r="JW577" s="0"/>
      <c r="JX577" s="0"/>
      <c r="JY577" s="0"/>
      <c r="JZ577" s="0"/>
      <c r="KA577" s="0"/>
      <c r="KB577" s="0"/>
      <c r="KC577" s="0"/>
      <c r="KD577" s="0"/>
      <c r="KE577" s="0"/>
      <c r="KF577" s="0"/>
      <c r="KG577" s="0"/>
      <c r="KH577" s="0"/>
      <c r="KI577" s="0"/>
      <c r="KJ577" s="0"/>
      <c r="KK577" s="0"/>
      <c r="KL577" s="0"/>
      <c r="KM577" s="0"/>
      <c r="KN577" s="0"/>
      <c r="KO577" s="0"/>
      <c r="KP577" s="0"/>
      <c r="KQ577" s="0"/>
      <c r="KR577" s="0"/>
      <c r="KS577" s="0"/>
      <c r="KT577" s="0"/>
      <c r="KU577" s="0"/>
      <c r="KV577" s="0"/>
      <c r="KW577" s="0"/>
      <c r="KX577" s="0"/>
      <c r="KY577" s="0"/>
      <c r="KZ577" s="0"/>
      <c r="LA577" s="0"/>
      <c r="LB577" s="0"/>
      <c r="LC577" s="0"/>
      <c r="LD577" s="0"/>
      <c r="LE577" s="0"/>
      <c r="LF577" s="0"/>
      <c r="LG577" s="0"/>
      <c r="LH577" s="0"/>
      <c r="LI577" s="0"/>
      <c r="LJ577" s="0"/>
      <c r="LK577" s="0"/>
      <c r="LL577" s="0"/>
      <c r="LM577" s="0"/>
      <c r="LN577" s="0"/>
      <c r="LO577" s="0"/>
      <c r="LP577" s="0"/>
      <c r="LQ577" s="0"/>
      <c r="LR577" s="0"/>
      <c r="LS577" s="0"/>
      <c r="LT577" s="0"/>
      <c r="LU577" s="0"/>
      <c r="LV577" s="0"/>
      <c r="LW577" s="0"/>
      <c r="LX577" s="0"/>
      <c r="LY577" s="0"/>
      <c r="LZ577" s="0"/>
      <c r="MA577" s="0"/>
      <c r="MB577" s="0"/>
      <c r="MC577" s="0"/>
      <c r="MD577" s="0"/>
      <c r="ME577" s="0"/>
      <c r="MF577" s="0"/>
      <c r="MG577" s="0"/>
      <c r="MH577" s="0"/>
      <c r="MI577" s="0"/>
      <c r="MJ577" s="0"/>
      <c r="MK577" s="0"/>
      <c r="ML577" s="0"/>
      <c r="MM577" s="0"/>
      <c r="MN577" s="0"/>
      <c r="MO577" s="0"/>
      <c r="MP577" s="0"/>
      <c r="MQ577" s="0"/>
      <c r="MR577" s="0"/>
      <c r="MS577" s="0"/>
      <c r="MT577" s="0"/>
      <c r="MU577" s="0"/>
      <c r="MV577" s="0"/>
      <c r="MW577" s="0"/>
      <c r="MX577" s="0"/>
      <c r="MY577" s="0"/>
      <c r="MZ577" s="0"/>
      <c r="NA577" s="0"/>
      <c r="NB577" s="0"/>
      <c r="NC577" s="0"/>
      <c r="ND577" s="0"/>
      <c r="NE577" s="0"/>
      <c r="NF577" s="0"/>
      <c r="NG577" s="0"/>
      <c r="NH577" s="0"/>
      <c r="NI577" s="0"/>
      <c r="NJ577" s="0"/>
      <c r="NK577" s="0"/>
      <c r="NL577" s="0"/>
      <c r="NM577" s="0"/>
      <c r="NN577" s="0"/>
      <c r="NO577" s="0"/>
      <c r="NP577" s="0"/>
      <c r="NQ577" s="0"/>
      <c r="NR577" s="0"/>
      <c r="NS577" s="0"/>
      <c r="NT577" s="0"/>
      <c r="NU577" s="0"/>
      <c r="NV577" s="0"/>
      <c r="NW577" s="0"/>
      <c r="NX577" s="0"/>
      <c r="NY577" s="0"/>
      <c r="NZ577" s="0"/>
      <c r="OA577" s="0"/>
      <c r="OB577" s="0"/>
      <c r="OC577" s="0"/>
      <c r="OD577" s="0"/>
      <c r="OE577" s="0"/>
      <c r="OF577" s="0"/>
      <c r="OG577" s="0"/>
      <c r="OH577" s="0"/>
      <c r="OI577" s="0"/>
      <c r="OJ577" s="0"/>
      <c r="OK577" s="0"/>
      <c r="OL577" s="0"/>
      <c r="OM577" s="0"/>
      <c r="ON577" s="0"/>
      <c r="OO577" s="0"/>
      <c r="OP577" s="0"/>
      <c r="OQ577" s="0"/>
      <c r="OR577" s="0"/>
      <c r="OS577" s="0"/>
      <c r="OT577" s="0"/>
      <c r="OU577" s="0"/>
      <c r="OV577" s="0"/>
      <c r="OW577" s="0"/>
      <c r="OX577" s="0"/>
      <c r="OY577" s="0"/>
      <c r="OZ577" s="0"/>
      <c r="PA577" s="0"/>
      <c r="PB577" s="0"/>
      <c r="PC577" s="0"/>
      <c r="PD577" s="0"/>
      <c r="PE577" s="0"/>
      <c r="PF577" s="0"/>
      <c r="PG577" s="0"/>
      <c r="PH577" s="0"/>
      <c r="PI577" s="0"/>
      <c r="PJ577" s="0"/>
      <c r="PK577" s="0"/>
      <c r="PL577" s="0"/>
      <c r="PM577" s="0"/>
      <c r="PN577" s="0"/>
      <c r="PO577" s="0"/>
      <c r="PP577" s="0"/>
      <c r="PQ577" s="0"/>
      <c r="PR577" s="0"/>
      <c r="PS577" s="0"/>
      <c r="PT577" s="0"/>
      <c r="PU577" s="0"/>
      <c r="PV577" s="0"/>
      <c r="PW577" s="0"/>
      <c r="PX577" s="0"/>
      <c r="PY577" s="0"/>
      <c r="PZ577" s="0"/>
      <c r="QA577" s="0"/>
      <c r="QB577" s="0"/>
      <c r="QC577" s="0"/>
      <c r="QD577" s="0"/>
      <c r="QE577" s="0"/>
      <c r="QF577" s="0"/>
      <c r="QG577" s="0"/>
      <c r="QH577" s="0"/>
      <c r="QI577" s="0"/>
      <c r="QJ577" s="0"/>
      <c r="QK577" s="0"/>
      <c r="QL577" s="0"/>
      <c r="QM577" s="0"/>
      <c r="QN577" s="0"/>
      <c r="QO577" s="0"/>
      <c r="QP577" s="0"/>
      <c r="QQ577" s="0"/>
      <c r="QR577" s="0"/>
      <c r="QS577" s="0"/>
      <c r="QT577" s="0"/>
      <c r="QU577" s="0"/>
      <c r="QV577" s="0"/>
      <c r="QW577" s="0"/>
      <c r="QX577" s="0"/>
      <c r="QY577" s="0"/>
      <c r="QZ577" s="0"/>
      <c r="RA577" s="0"/>
      <c r="RB577" s="0"/>
      <c r="RC577" s="0"/>
      <c r="RD577" s="0"/>
      <c r="RE577" s="0"/>
      <c r="RF577" s="0"/>
      <c r="RG577" s="0"/>
      <c r="RH577" s="0"/>
      <c r="RI577" s="0"/>
      <c r="RJ577" s="0"/>
      <c r="RK577" s="0"/>
      <c r="RL577" s="0"/>
      <c r="RM577" s="0"/>
      <c r="RN577" s="0"/>
      <c r="RO577" s="0"/>
      <c r="RP577" s="0"/>
      <c r="RQ577" s="0"/>
      <c r="RR577" s="0"/>
      <c r="RS577" s="0"/>
      <c r="RT577" s="0"/>
      <c r="RU577" s="0"/>
      <c r="RV577" s="0"/>
      <c r="RW577" s="0"/>
      <c r="RX577" s="0"/>
      <c r="RY577" s="0"/>
      <c r="RZ577" s="0"/>
      <c r="SA577" s="0"/>
      <c r="SB577" s="0"/>
      <c r="SC577" s="0"/>
      <c r="SD577" s="0"/>
      <c r="SE577" s="0"/>
      <c r="SF577" s="0"/>
      <c r="SG577" s="0"/>
      <c r="SH577" s="0"/>
      <c r="SI577" s="0"/>
      <c r="SJ577" s="0"/>
      <c r="SK577" s="0"/>
      <c r="SL577" s="0"/>
      <c r="SM577" s="0"/>
      <c r="SN577" s="0"/>
      <c r="SO577" s="0"/>
      <c r="SP577" s="0"/>
      <c r="SQ577" s="0"/>
      <c r="SR577" s="0"/>
      <c r="SS577" s="0"/>
      <c r="ST577" s="0"/>
      <c r="SU577" s="0"/>
      <c r="SV577" s="0"/>
      <c r="SW577" s="0"/>
      <c r="SX577" s="0"/>
      <c r="SY577" s="0"/>
      <c r="SZ577" s="0"/>
      <c r="TA577" s="0"/>
      <c r="TB577" s="0"/>
      <c r="TC577" s="0"/>
      <c r="TD577" s="0"/>
      <c r="TE577" s="0"/>
      <c r="TF577" s="0"/>
      <c r="TG577" s="0"/>
      <c r="TH577" s="0"/>
      <c r="TI577" s="0"/>
      <c r="TJ577" s="0"/>
      <c r="TK577" s="0"/>
      <c r="TL577" s="0"/>
      <c r="TM577" s="0"/>
      <c r="TN577" s="0"/>
      <c r="TO577" s="0"/>
      <c r="TP577" s="0"/>
      <c r="TQ577" s="0"/>
      <c r="TR577" s="0"/>
      <c r="TS577" s="0"/>
      <c r="TT577" s="0"/>
      <c r="TU577" s="0"/>
      <c r="TV577" s="0"/>
      <c r="TW577" s="0"/>
      <c r="TX577" s="0"/>
      <c r="TY577" s="0"/>
      <c r="TZ577" s="0"/>
      <c r="UA577" s="0"/>
      <c r="UB577" s="0"/>
      <c r="UC577" s="0"/>
      <c r="UD577" s="0"/>
      <c r="UE577" s="0"/>
      <c r="UF577" s="0"/>
      <c r="UG577" s="0"/>
      <c r="UH577" s="0"/>
      <c r="UI577" s="0"/>
      <c r="UJ577" s="0"/>
      <c r="UK577" s="0"/>
      <c r="UL577" s="0"/>
      <c r="UM577" s="0"/>
      <c r="UN577" s="0"/>
      <c r="UO577" s="0"/>
      <c r="UP577" s="0"/>
      <c r="UQ577" s="0"/>
      <c r="UR577" s="0"/>
      <c r="US577" s="0"/>
      <c r="UT577" s="0"/>
      <c r="UU577" s="0"/>
      <c r="UV577" s="0"/>
      <c r="UW577" s="0"/>
      <c r="UX577" s="0"/>
      <c r="UY577" s="0"/>
      <c r="UZ577" s="0"/>
      <c r="VA577" s="0"/>
      <c r="VB577" s="0"/>
      <c r="VC577" s="0"/>
      <c r="VD577" s="0"/>
      <c r="VE577" s="0"/>
      <c r="VF577" s="0"/>
      <c r="VG577" s="0"/>
      <c r="VH577" s="0"/>
      <c r="VI577" s="0"/>
      <c r="VJ577" s="0"/>
      <c r="VK577" s="0"/>
      <c r="VL577" s="0"/>
      <c r="VM577" s="0"/>
      <c r="VN577" s="0"/>
      <c r="VO577" s="0"/>
      <c r="VP577" s="0"/>
      <c r="VQ577" s="0"/>
      <c r="VR577" s="0"/>
      <c r="VS577" s="0"/>
      <c r="VT577" s="0"/>
      <c r="VU577" s="0"/>
      <c r="VV577" s="0"/>
      <c r="VW577" s="0"/>
      <c r="VX577" s="0"/>
      <c r="VY577" s="0"/>
      <c r="VZ577" s="0"/>
      <c r="WA577" s="0"/>
      <c r="WB577" s="0"/>
      <c r="WC577" s="0"/>
      <c r="WD577" s="0"/>
      <c r="WE577" s="0"/>
      <c r="WF577" s="0"/>
      <c r="WG577" s="0"/>
      <c r="WH577" s="0"/>
      <c r="WI577" s="0"/>
      <c r="WJ577" s="0"/>
      <c r="WK577" s="0"/>
      <c r="WL577" s="0"/>
      <c r="WM577" s="0"/>
      <c r="WN577" s="0"/>
      <c r="WO577" s="0"/>
      <c r="WP577" s="0"/>
      <c r="WQ577" s="0"/>
      <c r="WR577" s="0"/>
      <c r="WS577" s="0"/>
      <c r="WT577" s="0"/>
      <c r="WU577" s="0"/>
      <c r="WV577" s="0"/>
      <c r="WW577" s="0"/>
      <c r="WX577" s="0"/>
      <c r="WY577" s="0"/>
      <c r="WZ577" s="0"/>
      <c r="XA577" s="0"/>
      <c r="XB577" s="0"/>
      <c r="XC577" s="0"/>
      <c r="XD577" s="0"/>
      <c r="XE577" s="0"/>
      <c r="XF577" s="0"/>
      <c r="XG577" s="0"/>
      <c r="XH577" s="0"/>
      <c r="XI577" s="0"/>
      <c r="XJ577" s="0"/>
      <c r="XK577" s="0"/>
      <c r="XL577" s="0"/>
      <c r="XM577" s="0"/>
      <c r="XN577" s="0"/>
      <c r="XO577" s="0"/>
      <c r="XP577" s="0"/>
      <c r="XQ577" s="0"/>
      <c r="XR577" s="0"/>
      <c r="XS577" s="0"/>
      <c r="XT577" s="0"/>
      <c r="XU577" s="0"/>
      <c r="XV577" s="0"/>
      <c r="XW577" s="0"/>
      <c r="XX577" s="0"/>
      <c r="XY577" s="0"/>
      <c r="XZ577" s="0"/>
      <c r="YA577" s="0"/>
      <c r="YB577" s="0"/>
      <c r="YC577" s="0"/>
      <c r="YD577" s="0"/>
      <c r="YE577" s="0"/>
      <c r="YF577" s="0"/>
      <c r="YG577" s="0"/>
      <c r="YH577" s="0"/>
      <c r="YI577" s="0"/>
      <c r="YJ577" s="0"/>
      <c r="YK577" s="0"/>
      <c r="YL577" s="0"/>
      <c r="YM577" s="0"/>
      <c r="YN577" s="0"/>
      <c r="YO577" s="0"/>
      <c r="YP577" s="0"/>
      <c r="YQ577" s="0"/>
      <c r="YR577" s="0"/>
      <c r="YS577" s="0"/>
      <c r="YT577" s="0"/>
      <c r="YU577" s="0"/>
      <c r="YV577" s="0"/>
      <c r="YW577" s="0"/>
      <c r="YX577" s="0"/>
      <c r="YY577" s="0"/>
      <c r="YZ577" s="0"/>
      <c r="ZA577" s="0"/>
      <c r="ZB577" s="0"/>
      <c r="ZC577" s="0"/>
      <c r="ZD577" s="0"/>
      <c r="ZE577" s="0"/>
      <c r="ZF577" s="0"/>
      <c r="ZG577" s="0"/>
      <c r="ZH577" s="0"/>
      <c r="ZI577" s="0"/>
      <c r="ZJ577" s="0"/>
      <c r="ZK577" s="0"/>
      <c r="ZL577" s="0"/>
      <c r="ZM577" s="0"/>
      <c r="ZN577" s="0"/>
      <c r="ZO577" s="0"/>
      <c r="ZP577" s="0"/>
      <c r="ZQ577" s="0"/>
      <c r="ZR577" s="0"/>
      <c r="ZS577" s="0"/>
      <c r="ZT577" s="0"/>
      <c r="ZU577" s="0"/>
      <c r="ZV577" s="0"/>
      <c r="ZW577" s="0"/>
      <c r="ZX577" s="0"/>
      <c r="ZY577" s="0"/>
      <c r="ZZ577" s="0"/>
      <c r="AAA577" s="0"/>
      <c r="AAB577" s="0"/>
      <c r="AAC577" s="0"/>
      <c r="AAD577" s="0"/>
      <c r="AAE577" s="0"/>
      <c r="AAF577" s="0"/>
      <c r="AAG577" s="0"/>
      <c r="AAH577" s="0"/>
      <c r="AAI577" s="0"/>
      <c r="AAJ577" s="0"/>
      <c r="AAK577" s="0"/>
      <c r="AAL577" s="0"/>
      <c r="AAM577" s="0"/>
      <c r="AAN577" s="0"/>
      <c r="AAO577" s="0"/>
      <c r="AAP577" s="0"/>
      <c r="AAQ577" s="0"/>
      <c r="AAR577" s="0"/>
      <c r="AAS577" s="0"/>
      <c r="AAT577" s="0"/>
      <c r="AAU577" s="0"/>
      <c r="AAV577" s="0"/>
      <c r="AAW577" s="0"/>
      <c r="AAX577" s="0"/>
      <c r="AAY577" s="0"/>
      <c r="AAZ577" s="0"/>
      <c r="ABA577" s="0"/>
      <c r="ABB577" s="0"/>
      <c r="ABC577" s="0"/>
      <c r="ABD577" s="0"/>
      <c r="ABE577" s="0"/>
      <c r="ABF577" s="0"/>
      <c r="ABG577" s="0"/>
      <c r="ABH577" s="0"/>
      <c r="ABI577" s="0"/>
      <c r="ABJ577" s="0"/>
      <c r="ABK577" s="0"/>
      <c r="ABL577" s="0"/>
      <c r="ABM577" s="0"/>
      <c r="ABN577" s="0"/>
      <c r="ABO577" s="0"/>
      <c r="ABP577" s="0"/>
      <c r="ABQ577" s="0"/>
      <c r="ABR577" s="0"/>
      <c r="ABS577" s="0"/>
      <c r="ABT577" s="0"/>
      <c r="ABU577" s="0"/>
      <c r="ABV577" s="0"/>
      <c r="ABW577" s="0"/>
      <c r="ABX577" s="0"/>
      <c r="ABY577" s="0"/>
      <c r="ABZ577" s="0"/>
      <c r="ACA577" s="0"/>
      <c r="ACB577" s="0"/>
      <c r="ACC577" s="0"/>
      <c r="ACD577" s="0"/>
      <c r="ACE577" s="0"/>
      <c r="ACF577" s="0"/>
      <c r="ACG577" s="0"/>
      <c r="ACH577" s="0"/>
      <c r="ACI577" s="0"/>
      <c r="ACJ577" s="0"/>
      <c r="ACK577" s="0"/>
      <c r="ACL577" s="0"/>
      <c r="ACM577" s="0"/>
      <c r="ACN577" s="0"/>
      <c r="ACO577" s="0"/>
      <c r="ACP577" s="0"/>
      <c r="ACQ577" s="0"/>
      <c r="ACR577" s="0"/>
      <c r="ACS577" s="0"/>
      <c r="ACT577" s="0"/>
      <c r="ACU577" s="0"/>
      <c r="ACV577" s="0"/>
      <c r="ACW577" s="0"/>
      <c r="ACX577" s="0"/>
      <c r="ACY577" s="0"/>
      <c r="ACZ577" s="0"/>
      <c r="ADA577" s="0"/>
      <c r="ADB577" s="0"/>
      <c r="ADC577" s="0"/>
      <c r="ADD577" s="0"/>
      <c r="ADE577" s="0"/>
      <c r="ADF577" s="0"/>
      <c r="ADG577" s="0"/>
      <c r="ADH577" s="0"/>
      <c r="ADI577" s="0"/>
      <c r="ADJ577" s="0"/>
      <c r="ADK577" s="0"/>
      <c r="ADL577" s="0"/>
      <c r="ADM577" s="0"/>
      <c r="ADN577" s="0"/>
      <c r="ADO577" s="0"/>
      <c r="ADP577" s="0"/>
      <c r="ADQ577" s="0"/>
      <c r="ADR577" s="0"/>
      <c r="ADS577" s="0"/>
      <c r="ADT577" s="0"/>
      <c r="ADU577" s="0"/>
      <c r="ADV577" s="0"/>
      <c r="ADW577" s="0"/>
      <c r="ADX577" s="0"/>
      <c r="ADY577" s="0"/>
      <c r="ADZ577" s="0"/>
      <c r="AEA577" s="0"/>
      <c r="AEB577" s="0"/>
      <c r="AEC577" s="0"/>
      <c r="AED577" s="0"/>
      <c r="AEE577" s="0"/>
      <c r="AEF577" s="0"/>
      <c r="AEG577" s="0"/>
      <c r="AEH577" s="0"/>
      <c r="AEI577" s="0"/>
      <c r="AEJ577" s="0"/>
      <c r="AEK577" s="0"/>
      <c r="AEL577" s="0"/>
      <c r="AEM577" s="0"/>
      <c r="AEN577" s="0"/>
      <c r="AEO577" s="0"/>
      <c r="AEP577" s="0"/>
      <c r="AEQ577" s="0"/>
      <c r="AER577" s="0"/>
      <c r="AES577" s="0"/>
      <c r="AET577" s="0"/>
      <c r="AEU577" s="0"/>
      <c r="AEV577" s="0"/>
      <c r="AEW577" s="0"/>
      <c r="AEX577" s="0"/>
      <c r="AEY577" s="0"/>
      <c r="AEZ577" s="0"/>
      <c r="AFA577" s="0"/>
      <c r="AFB577" s="0"/>
      <c r="AFC577" s="0"/>
      <c r="AFD577" s="0"/>
      <c r="AFE577" s="0"/>
      <c r="AFF577" s="0"/>
      <c r="AFG577" s="0"/>
      <c r="AFH577" s="0"/>
      <c r="AFI577" s="0"/>
      <c r="AFJ577" s="0"/>
      <c r="AFK577" s="0"/>
      <c r="AFL577" s="0"/>
      <c r="AFM577" s="0"/>
      <c r="AFN577" s="0"/>
      <c r="AFO577" s="0"/>
      <c r="AFP577" s="0"/>
      <c r="AFQ577" s="0"/>
      <c r="AFR577" s="0"/>
      <c r="AFS577" s="0"/>
      <c r="AFT577" s="0"/>
      <c r="AFU577" s="0"/>
      <c r="AFV577" s="0"/>
      <c r="AFW577" s="0"/>
      <c r="AFX577" s="0"/>
      <c r="AFY577" s="0"/>
      <c r="AFZ577" s="0"/>
      <c r="AGA577" s="0"/>
      <c r="AGB577" s="0"/>
      <c r="AGC577" s="0"/>
      <c r="AGD577" s="0"/>
      <c r="AGE577" s="0"/>
      <c r="AGF577" s="0"/>
      <c r="AGG577" s="0"/>
      <c r="AGH577" s="0"/>
      <c r="AGI577" s="0"/>
      <c r="AGJ577" s="0"/>
      <c r="AGK577" s="0"/>
      <c r="AGL577" s="0"/>
      <c r="AGM577" s="0"/>
      <c r="AGN577" s="0"/>
      <c r="AGO577" s="0"/>
      <c r="AGP577" s="0"/>
      <c r="AGQ577" s="0"/>
      <c r="AGR577" s="0"/>
      <c r="AGS577" s="0"/>
      <c r="AGT577" s="0"/>
      <c r="AGU577" s="0"/>
      <c r="AGV577" s="0"/>
      <c r="AGW577" s="0"/>
      <c r="AGX577" s="0"/>
      <c r="AGY577" s="0"/>
      <c r="AGZ577" s="0"/>
      <c r="AHA577" s="0"/>
      <c r="AHB577" s="0"/>
      <c r="AHC577" s="0"/>
      <c r="AHD577" s="0"/>
      <c r="AHE577" s="0"/>
      <c r="AHF577" s="0"/>
      <c r="AHG577" s="0"/>
      <c r="AHH577" s="0"/>
      <c r="AHI577" s="0"/>
      <c r="AHJ577" s="0"/>
      <c r="AHK577" s="0"/>
      <c r="AHL577" s="0"/>
      <c r="AHM577" s="0"/>
      <c r="AHN577" s="0"/>
      <c r="AHO577" s="0"/>
      <c r="AHP577" s="0"/>
      <c r="AHQ577" s="0"/>
      <c r="AHR577" s="0"/>
      <c r="AHS577" s="0"/>
      <c r="AHT577" s="0"/>
      <c r="AHU577" s="0"/>
      <c r="AHV577" s="0"/>
      <c r="AHW577" s="0"/>
      <c r="AHX577" s="0"/>
      <c r="AHY577" s="0"/>
      <c r="AHZ577" s="0"/>
      <c r="AIA577" s="0"/>
      <c r="AIB577" s="0"/>
      <c r="AIC577" s="0"/>
      <c r="AID577" s="0"/>
      <c r="AIE577" s="0"/>
      <c r="AIF577" s="0"/>
      <c r="AIG577" s="0"/>
      <c r="AIH577" s="0"/>
      <c r="AII577" s="0"/>
      <c r="AIJ577" s="0"/>
      <c r="AIK577" s="0"/>
      <c r="AIL577" s="0"/>
      <c r="AIM577" s="0"/>
      <c r="AIN577" s="0"/>
      <c r="AIO577" s="0"/>
      <c r="AIP577" s="0"/>
      <c r="AIQ577" s="0"/>
      <c r="AIR577" s="0"/>
      <c r="AIS577" s="0"/>
      <c r="AIT577" s="0"/>
      <c r="AIU577" s="0"/>
      <c r="AIV577" s="0"/>
      <c r="AIW577" s="0"/>
      <c r="AIX577" s="0"/>
      <c r="AIY577" s="0"/>
      <c r="AIZ577" s="0"/>
      <c r="AJA577" s="0"/>
      <c r="AJB577" s="0"/>
      <c r="AJC577" s="0"/>
      <c r="AJD577" s="0"/>
      <c r="AJE577" s="0"/>
      <c r="AJF577" s="0"/>
      <c r="AJG577" s="0"/>
      <c r="AJH577" s="0"/>
      <c r="AJI577" s="0"/>
      <c r="AJJ577" s="0"/>
      <c r="AJK577" s="0"/>
      <c r="AJL577" s="0"/>
      <c r="AJM577" s="0"/>
      <c r="AJN577" s="0"/>
      <c r="AJO577" s="0"/>
      <c r="AJP577" s="0"/>
      <c r="AJQ577" s="0"/>
      <c r="AJR577" s="0"/>
      <c r="AJS577" s="0"/>
      <c r="AJT577" s="0"/>
      <c r="AJU577" s="0"/>
      <c r="AJV577" s="0"/>
      <c r="AJW577" s="0"/>
      <c r="AJX577" s="0"/>
      <c r="AJY577" s="0"/>
      <c r="AJZ577" s="0"/>
      <c r="AKA577" s="0"/>
      <c r="AKB577" s="0"/>
      <c r="AKC577" s="0"/>
      <c r="AKD577" s="0"/>
      <c r="AKE577" s="0"/>
      <c r="AKF577" s="0"/>
      <c r="AKG577" s="0"/>
      <c r="AKH577" s="0"/>
      <c r="AKI577" s="0"/>
      <c r="AKJ577" s="0"/>
      <c r="AKK577" s="0"/>
      <c r="AKL577" s="0"/>
      <c r="AKM577" s="0"/>
      <c r="AKN577" s="0"/>
      <c r="AKO577" s="0"/>
      <c r="AKP577" s="0"/>
      <c r="AKQ577" s="0"/>
      <c r="AKR577" s="0"/>
      <c r="AKS577" s="0"/>
      <c r="AKT577" s="0"/>
      <c r="AKU577" s="0"/>
      <c r="AKV577" s="0"/>
      <c r="AKW577" s="0"/>
      <c r="AKX577" s="0"/>
      <c r="AKY577" s="0"/>
      <c r="AKZ577" s="0"/>
      <c r="ALA577" s="0"/>
      <c r="ALB577" s="0"/>
      <c r="ALC577" s="0"/>
      <c r="ALD577" s="0"/>
      <c r="ALE577" s="0"/>
      <c r="ALF577" s="0"/>
      <c r="ALG577" s="0"/>
      <c r="ALH577" s="0"/>
      <c r="ALI577" s="0"/>
      <c r="ALJ577" s="0"/>
      <c r="ALK577" s="0"/>
      <c r="ALL577" s="0"/>
      <c r="ALM577" s="0"/>
      <c r="ALN577" s="0"/>
      <c r="ALO577" s="0"/>
      <c r="ALP577" s="0"/>
      <c r="ALQ577" s="0"/>
      <c r="ALR577" s="0"/>
      <c r="ALS577" s="0"/>
      <c r="ALT577" s="0"/>
      <c r="ALU577" s="0"/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  <c r="AMJ577" s="0"/>
    </row>
    <row r="578" customFormat="false" ht="16.5" hidden="false" customHeight="true" outlineLevel="0" collapsed="false">
      <c r="A578" s="19" t="n">
        <v>498</v>
      </c>
      <c r="B578" s="19" t="n">
        <f aca="false" t="array" ref="B578:B578">RANK(V578,$V$2:$V$607)</f>
        <v>545</v>
      </c>
      <c r="C578" s="20" t="s">
        <v>898</v>
      </c>
      <c r="D578" s="20" t="s">
        <v>899</v>
      </c>
      <c r="E578" s="20"/>
      <c r="F578" s="19" t="n">
        <v>0</v>
      </c>
      <c r="G578" s="19" t="n">
        <v>0</v>
      </c>
      <c r="H578" s="19" t="n">
        <v>0</v>
      </c>
      <c r="I578" s="19" t="n">
        <v>0</v>
      </c>
      <c r="J578" s="21"/>
      <c r="K578" s="19"/>
      <c r="L578" s="19"/>
      <c r="M578" s="19"/>
      <c r="N578" s="19"/>
      <c r="O578" s="19"/>
      <c r="P578" s="19"/>
      <c r="Q578" s="19"/>
      <c r="R578" s="19"/>
      <c r="S578" s="22"/>
      <c r="T578" s="21" t="n">
        <f aca="false" t="array" ref="T578:T578">SUM(J578:S578)</f>
        <v>0</v>
      </c>
      <c r="U578" s="19" t="n">
        <f aca="false" t="array" ref="U578:U578">IF(S578="",0,S578)+IF((COUNT(J578:R578)&lt;6),SUM(J578:R578),(MAX(J578:R578)+LARGE(J578:R578,2)+LARGE(J578:R578,3)+LARGE(J578:R578,4)+LARGE(J578:R578,5)))</f>
        <v>0</v>
      </c>
      <c r="V578" s="19" t="n">
        <f aca="false">U578+G578+I578</f>
        <v>0</v>
      </c>
      <c r="W578" s="19" t="n">
        <f aca="false" t="array" ref="W578:W578">COUNT(J578:S578)</f>
        <v>0</v>
      </c>
      <c r="X578" s="19"/>
      <c r="Y578" s="19"/>
      <c r="Z578" s="4"/>
      <c r="AA578" s="19"/>
      <c r="AB578" s="19"/>
      <c r="AC578" s="4"/>
      <c r="AD578" s="4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CA578" s="0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  <c r="IX578" s="0"/>
      <c r="IY578" s="0"/>
      <c r="IZ578" s="0"/>
      <c r="JA578" s="0"/>
      <c r="JB578" s="0"/>
      <c r="JC578" s="0"/>
      <c r="JD578" s="0"/>
      <c r="JE578" s="0"/>
      <c r="JF578" s="0"/>
      <c r="JG578" s="0"/>
      <c r="JH578" s="0"/>
      <c r="JI578" s="0"/>
      <c r="JJ578" s="0"/>
      <c r="JK578" s="0"/>
      <c r="JL578" s="0"/>
      <c r="JM578" s="0"/>
      <c r="JN578" s="0"/>
      <c r="JO578" s="0"/>
      <c r="JP578" s="0"/>
      <c r="JQ578" s="0"/>
      <c r="JR578" s="0"/>
      <c r="JS578" s="0"/>
      <c r="JT578" s="0"/>
      <c r="JU578" s="0"/>
      <c r="JV578" s="0"/>
      <c r="JW578" s="0"/>
      <c r="JX578" s="0"/>
      <c r="JY578" s="0"/>
      <c r="JZ578" s="0"/>
      <c r="KA578" s="0"/>
      <c r="KB578" s="0"/>
      <c r="KC578" s="0"/>
      <c r="KD578" s="0"/>
      <c r="KE578" s="0"/>
      <c r="KF578" s="0"/>
      <c r="KG578" s="0"/>
      <c r="KH578" s="0"/>
      <c r="KI578" s="0"/>
      <c r="KJ578" s="0"/>
      <c r="KK578" s="0"/>
      <c r="KL578" s="0"/>
      <c r="KM578" s="0"/>
      <c r="KN578" s="0"/>
      <c r="KO578" s="0"/>
      <c r="KP578" s="0"/>
      <c r="KQ578" s="0"/>
      <c r="KR578" s="0"/>
      <c r="KS578" s="0"/>
      <c r="KT578" s="0"/>
      <c r="KU578" s="0"/>
      <c r="KV578" s="0"/>
      <c r="KW578" s="0"/>
      <c r="KX578" s="0"/>
      <c r="KY578" s="0"/>
      <c r="KZ578" s="0"/>
      <c r="LA578" s="0"/>
      <c r="LB578" s="0"/>
      <c r="LC578" s="0"/>
      <c r="LD578" s="0"/>
      <c r="LE578" s="0"/>
      <c r="LF578" s="0"/>
      <c r="LG578" s="0"/>
      <c r="LH578" s="0"/>
      <c r="LI578" s="0"/>
      <c r="LJ578" s="0"/>
      <c r="LK578" s="0"/>
      <c r="LL578" s="0"/>
      <c r="LM578" s="0"/>
      <c r="LN578" s="0"/>
      <c r="LO578" s="0"/>
      <c r="LP578" s="0"/>
      <c r="LQ578" s="0"/>
      <c r="LR578" s="0"/>
      <c r="LS578" s="0"/>
      <c r="LT578" s="0"/>
      <c r="LU578" s="0"/>
      <c r="LV578" s="0"/>
      <c r="LW578" s="0"/>
      <c r="LX578" s="0"/>
      <c r="LY578" s="0"/>
      <c r="LZ578" s="0"/>
      <c r="MA578" s="0"/>
      <c r="MB578" s="0"/>
      <c r="MC578" s="0"/>
      <c r="MD578" s="0"/>
      <c r="ME578" s="0"/>
      <c r="MF578" s="0"/>
      <c r="MG578" s="0"/>
      <c r="MH578" s="0"/>
      <c r="MI578" s="0"/>
      <c r="MJ578" s="0"/>
      <c r="MK578" s="0"/>
      <c r="ML578" s="0"/>
      <c r="MM578" s="0"/>
      <c r="MN578" s="0"/>
      <c r="MO578" s="0"/>
      <c r="MP578" s="0"/>
      <c r="MQ578" s="0"/>
      <c r="MR578" s="0"/>
      <c r="MS578" s="0"/>
      <c r="MT578" s="0"/>
      <c r="MU578" s="0"/>
      <c r="MV578" s="0"/>
      <c r="MW578" s="0"/>
      <c r="MX578" s="0"/>
      <c r="MY578" s="0"/>
      <c r="MZ578" s="0"/>
      <c r="NA578" s="0"/>
      <c r="NB578" s="0"/>
      <c r="NC578" s="0"/>
      <c r="ND578" s="0"/>
      <c r="NE578" s="0"/>
      <c r="NF578" s="0"/>
      <c r="NG578" s="0"/>
      <c r="NH578" s="0"/>
      <c r="NI578" s="0"/>
      <c r="NJ578" s="0"/>
      <c r="NK578" s="0"/>
      <c r="NL578" s="0"/>
      <c r="NM578" s="0"/>
      <c r="NN578" s="0"/>
      <c r="NO578" s="0"/>
      <c r="NP578" s="0"/>
      <c r="NQ578" s="0"/>
      <c r="NR578" s="0"/>
      <c r="NS578" s="0"/>
      <c r="NT578" s="0"/>
      <c r="NU578" s="0"/>
      <c r="NV578" s="0"/>
      <c r="NW578" s="0"/>
      <c r="NX578" s="0"/>
      <c r="NY578" s="0"/>
      <c r="NZ578" s="0"/>
      <c r="OA578" s="0"/>
      <c r="OB578" s="0"/>
      <c r="OC578" s="0"/>
      <c r="OD578" s="0"/>
      <c r="OE578" s="0"/>
      <c r="OF578" s="0"/>
      <c r="OG578" s="0"/>
      <c r="OH578" s="0"/>
      <c r="OI578" s="0"/>
      <c r="OJ578" s="0"/>
      <c r="OK578" s="0"/>
      <c r="OL578" s="0"/>
      <c r="OM578" s="0"/>
      <c r="ON578" s="0"/>
      <c r="OO578" s="0"/>
      <c r="OP578" s="0"/>
      <c r="OQ578" s="0"/>
      <c r="OR578" s="0"/>
      <c r="OS578" s="0"/>
      <c r="OT578" s="0"/>
      <c r="OU578" s="0"/>
      <c r="OV578" s="0"/>
      <c r="OW578" s="0"/>
      <c r="OX578" s="0"/>
      <c r="OY578" s="0"/>
      <c r="OZ578" s="0"/>
      <c r="PA578" s="0"/>
      <c r="PB578" s="0"/>
      <c r="PC578" s="0"/>
      <c r="PD578" s="0"/>
      <c r="PE578" s="0"/>
      <c r="PF578" s="0"/>
      <c r="PG578" s="0"/>
      <c r="PH578" s="0"/>
      <c r="PI578" s="0"/>
      <c r="PJ578" s="0"/>
      <c r="PK578" s="0"/>
      <c r="PL578" s="0"/>
      <c r="PM578" s="0"/>
      <c r="PN578" s="0"/>
      <c r="PO578" s="0"/>
      <c r="PP578" s="0"/>
      <c r="PQ578" s="0"/>
      <c r="PR578" s="0"/>
      <c r="PS578" s="0"/>
      <c r="PT578" s="0"/>
      <c r="PU578" s="0"/>
      <c r="PV578" s="0"/>
      <c r="PW578" s="0"/>
      <c r="PX578" s="0"/>
      <c r="PY578" s="0"/>
      <c r="PZ578" s="0"/>
      <c r="QA578" s="0"/>
      <c r="QB578" s="0"/>
      <c r="QC578" s="0"/>
      <c r="QD578" s="0"/>
      <c r="QE578" s="0"/>
      <c r="QF578" s="0"/>
      <c r="QG578" s="0"/>
      <c r="QH578" s="0"/>
      <c r="QI578" s="0"/>
      <c r="QJ578" s="0"/>
      <c r="QK578" s="0"/>
      <c r="QL578" s="0"/>
      <c r="QM578" s="0"/>
      <c r="QN578" s="0"/>
      <c r="QO578" s="0"/>
      <c r="QP578" s="0"/>
      <c r="QQ578" s="0"/>
      <c r="QR578" s="0"/>
      <c r="QS578" s="0"/>
      <c r="QT578" s="0"/>
      <c r="QU578" s="0"/>
      <c r="QV578" s="0"/>
      <c r="QW578" s="0"/>
      <c r="QX578" s="0"/>
      <c r="QY578" s="0"/>
      <c r="QZ578" s="0"/>
      <c r="RA578" s="0"/>
      <c r="RB578" s="0"/>
      <c r="RC578" s="0"/>
      <c r="RD578" s="0"/>
      <c r="RE578" s="0"/>
      <c r="RF578" s="0"/>
      <c r="RG578" s="0"/>
      <c r="RH578" s="0"/>
      <c r="RI578" s="0"/>
      <c r="RJ578" s="0"/>
      <c r="RK578" s="0"/>
      <c r="RL578" s="0"/>
      <c r="RM578" s="0"/>
      <c r="RN578" s="0"/>
      <c r="RO578" s="0"/>
      <c r="RP578" s="0"/>
      <c r="RQ578" s="0"/>
      <c r="RR578" s="0"/>
      <c r="RS578" s="0"/>
      <c r="RT578" s="0"/>
      <c r="RU578" s="0"/>
      <c r="RV578" s="0"/>
      <c r="RW578" s="0"/>
      <c r="RX578" s="0"/>
      <c r="RY578" s="0"/>
      <c r="RZ578" s="0"/>
      <c r="SA578" s="0"/>
      <c r="SB578" s="0"/>
      <c r="SC578" s="0"/>
      <c r="SD578" s="0"/>
      <c r="SE578" s="0"/>
      <c r="SF578" s="0"/>
      <c r="SG578" s="0"/>
      <c r="SH578" s="0"/>
      <c r="SI578" s="0"/>
      <c r="SJ578" s="0"/>
      <c r="SK578" s="0"/>
      <c r="SL578" s="0"/>
      <c r="SM578" s="0"/>
      <c r="SN578" s="0"/>
      <c r="SO578" s="0"/>
      <c r="SP578" s="0"/>
      <c r="SQ578" s="0"/>
      <c r="SR578" s="0"/>
      <c r="SS578" s="0"/>
      <c r="ST578" s="0"/>
      <c r="SU578" s="0"/>
      <c r="SV578" s="0"/>
      <c r="SW578" s="0"/>
      <c r="SX578" s="0"/>
      <c r="SY578" s="0"/>
      <c r="SZ578" s="0"/>
      <c r="TA578" s="0"/>
      <c r="TB578" s="0"/>
      <c r="TC578" s="0"/>
      <c r="TD578" s="0"/>
      <c r="TE578" s="0"/>
      <c r="TF578" s="0"/>
      <c r="TG578" s="0"/>
      <c r="TH578" s="0"/>
      <c r="TI578" s="0"/>
      <c r="TJ578" s="0"/>
      <c r="TK578" s="0"/>
      <c r="TL578" s="0"/>
      <c r="TM578" s="0"/>
      <c r="TN578" s="0"/>
      <c r="TO578" s="0"/>
      <c r="TP578" s="0"/>
      <c r="TQ578" s="0"/>
      <c r="TR578" s="0"/>
      <c r="TS578" s="0"/>
      <c r="TT578" s="0"/>
      <c r="TU578" s="0"/>
      <c r="TV578" s="0"/>
      <c r="TW578" s="0"/>
      <c r="TX578" s="0"/>
      <c r="TY578" s="0"/>
      <c r="TZ578" s="0"/>
      <c r="UA578" s="0"/>
      <c r="UB578" s="0"/>
      <c r="UC578" s="0"/>
      <c r="UD578" s="0"/>
      <c r="UE578" s="0"/>
      <c r="UF578" s="0"/>
      <c r="UG578" s="0"/>
      <c r="UH578" s="0"/>
      <c r="UI578" s="0"/>
      <c r="UJ578" s="0"/>
      <c r="UK578" s="0"/>
      <c r="UL578" s="0"/>
      <c r="UM578" s="0"/>
      <c r="UN578" s="0"/>
      <c r="UO578" s="0"/>
      <c r="UP578" s="0"/>
      <c r="UQ578" s="0"/>
      <c r="UR578" s="0"/>
      <c r="US578" s="0"/>
      <c r="UT578" s="0"/>
      <c r="UU578" s="0"/>
      <c r="UV578" s="0"/>
      <c r="UW578" s="0"/>
      <c r="UX578" s="0"/>
      <c r="UY578" s="0"/>
      <c r="UZ578" s="0"/>
      <c r="VA578" s="0"/>
      <c r="VB578" s="0"/>
      <c r="VC578" s="0"/>
      <c r="VD578" s="0"/>
      <c r="VE578" s="0"/>
      <c r="VF578" s="0"/>
      <c r="VG578" s="0"/>
      <c r="VH578" s="0"/>
      <c r="VI578" s="0"/>
      <c r="VJ578" s="0"/>
      <c r="VK578" s="0"/>
      <c r="VL578" s="0"/>
      <c r="VM578" s="0"/>
      <c r="VN578" s="0"/>
      <c r="VO578" s="0"/>
      <c r="VP578" s="0"/>
      <c r="VQ578" s="0"/>
      <c r="VR578" s="0"/>
      <c r="VS578" s="0"/>
      <c r="VT578" s="0"/>
      <c r="VU578" s="0"/>
      <c r="VV578" s="0"/>
      <c r="VW578" s="0"/>
      <c r="VX578" s="0"/>
      <c r="VY578" s="0"/>
      <c r="VZ578" s="0"/>
      <c r="WA578" s="0"/>
      <c r="WB578" s="0"/>
      <c r="WC578" s="0"/>
      <c r="WD578" s="0"/>
      <c r="WE578" s="0"/>
      <c r="WF578" s="0"/>
      <c r="WG578" s="0"/>
      <c r="WH578" s="0"/>
      <c r="WI578" s="0"/>
      <c r="WJ578" s="0"/>
      <c r="WK578" s="0"/>
      <c r="WL578" s="0"/>
      <c r="WM578" s="0"/>
      <c r="WN578" s="0"/>
      <c r="WO578" s="0"/>
      <c r="WP578" s="0"/>
      <c r="WQ578" s="0"/>
      <c r="WR578" s="0"/>
      <c r="WS578" s="0"/>
      <c r="WT578" s="0"/>
      <c r="WU578" s="0"/>
      <c r="WV578" s="0"/>
      <c r="WW578" s="0"/>
      <c r="WX578" s="0"/>
      <c r="WY578" s="0"/>
      <c r="WZ578" s="0"/>
      <c r="XA578" s="0"/>
      <c r="XB578" s="0"/>
      <c r="XC578" s="0"/>
      <c r="XD578" s="0"/>
      <c r="XE578" s="0"/>
      <c r="XF578" s="0"/>
      <c r="XG578" s="0"/>
      <c r="XH578" s="0"/>
      <c r="XI578" s="0"/>
      <c r="XJ578" s="0"/>
      <c r="XK578" s="0"/>
      <c r="XL578" s="0"/>
      <c r="XM578" s="0"/>
      <c r="XN578" s="0"/>
      <c r="XO578" s="0"/>
      <c r="XP578" s="0"/>
      <c r="XQ578" s="0"/>
      <c r="XR578" s="0"/>
      <c r="XS578" s="0"/>
      <c r="XT578" s="0"/>
      <c r="XU578" s="0"/>
      <c r="XV578" s="0"/>
      <c r="XW578" s="0"/>
      <c r="XX578" s="0"/>
      <c r="XY578" s="0"/>
      <c r="XZ578" s="0"/>
      <c r="YA578" s="0"/>
      <c r="YB578" s="0"/>
      <c r="YC578" s="0"/>
      <c r="YD578" s="0"/>
      <c r="YE578" s="0"/>
      <c r="YF578" s="0"/>
      <c r="YG578" s="0"/>
      <c r="YH578" s="0"/>
      <c r="YI578" s="0"/>
      <c r="YJ578" s="0"/>
      <c r="YK578" s="0"/>
      <c r="YL578" s="0"/>
      <c r="YM578" s="0"/>
      <c r="YN578" s="0"/>
      <c r="YO578" s="0"/>
      <c r="YP578" s="0"/>
      <c r="YQ578" s="0"/>
      <c r="YR578" s="0"/>
      <c r="YS578" s="0"/>
      <c r="YT578" s="0"/>
      <c r="YU578" s="0"/>
      <c r="YV578" s="0"/>
      <c r="YW578" s="0"/>
      <c r="YX578" s="0"/>
      <c r="YY578" s="0"/>
      <c r="YZ578" s="0"/>
      <c r="ZA578" s="0"/>
      <c r="ZB578" s="0"/>
      <c r="ZC578" s="0"/>
      <c r="ZD578" s="0"/>
      <c r="ZE578" s="0"/>
      <c r="ZF578" s="0"/>
      <c r="ZG578" s="0"/>
      <c r="ZH578" s="0"/>
      <c r="ZI578" s="0"/>
      <c r="ZJ578" s="0"/>
      <c r="ZK578" s="0"/>
      <c r="ZL578" s="0"/>
      <c r="ZM578" s="0"/>
      <c r="ZN578" s="0"/>
      <c r="ZO578" s="0"/>
      <c r="ZP578" s="0"/>
      <c r="ZQ578" s="0"/>
      <c r="ZR578" s="0"/>
      <c r="ZS578" s="0"/>
      <c r="ZT578" s="0"/>
      <c r="ZU578" s="0"/>
      <c r="ZV578" s="0"/>
      <c r="ZW578" s="0"/>
      <c r="ZX578" s="0"/>
      <c r="ZY578" s="0"/>
      <c r="ZZ578" s="0"/>
      <c r="AAA578" s="0"/>
      <c r="AAB578" s="0"/>
      <c r="AAC578" s="0"/>
      <c r="AAD578" s="0"/>
      <c r="AAE578" s="0"/>
      <c r="AAF578" s="0"/>
      <c r="AAG578" s="0"/>
      <c r="AAH578" s="0"/>
      <c r="AAI578" s="0"/>
      <c r="AAJ578" s="0"/>
      <c r="AAK578" s="0"/>
      <c r="AAL578" s="0"/>
      <c r="AAM578" s="0"/>
      <c r="AAN578" s="0"/>
      <c r="AAO578" s="0"/>
      <c r="AAP578" s="0"/>
      <c r="AAQ578" s="0"/>
      <c r="AAR578" s="0"/>
      <c r="AAS578" s="0"/>
      <c r="AAT578" s="0"/>
      <c r="AAU578" s="0"/>
      <c r="AAV578" s="0"/>
      <c r="AAW578" s="0"/>
      <c r="AAX578" s="0"/>
      <c r="AAY578" s="0"/>
      <c r="AAZ578" s="0"/>
      <c r="ABA578" s="0"/>
      <c r="ABB578" s="0"/>
      <c r="ABC578" s="0"/>
      <c r="ABD578" s="0"/>
      <c r="ABE578" s="0"/>
      <c r="ABF578" s="0"/>
      <c r="ABG578" s="0"/>
      <c r="ABH578" s="0"/>
      <c r="ABI578" s="0"/>
      <c r="ABJ578" s="0"/>
      <c r="ABK578" s="0"/>
      <c r="ABL578" s="0"/>
      <c r="ABM578" s="0"/>
      <c r="ABN578" s="0"/>
      <c r="ABO578" s="0"/>
      <c r="ABP578" s="0"/>
      <c r="ABQ578" s="0"/>
      <c r="ABR578" s="0"/>
      <c r="ABS578" s="0"/>
      <c r="ABT578" s="0"/>
      <c r="ABU578" s="0"/>
      <c r="ABV578" s="0"/>
      <c r="ABW578" s="0"/>
      <c r="ABX578" s="0"/>
      <c r="ABY578" s="0"/>
      <c r="ABZ578" s="0"/>
      <c r="ACA578" s="0"/>
      <c r="ACB578" s="0"/>
      <c r="ACC578" s="0"/>
      <c r="ACD578" s="0"/>
      <c r="ACE578" s="0"/>
      <c r="ACF578" s="0"/>
      <c r="ACG578" s="0"/>
      <c r="ACH578" s="0"/>
      <c r="ACI578" s="0"/>
      <c r="ACJ578" s="0"/>
      <c r="ACK578" s="0"/>
      <c r="ACL578" s="0"/>
      <c r="ACM578" s="0"/>
      <c r="ACN578" s="0"/>
      <c r="ACO578" s="0"/>
      <c r="ACP578" s="0"/>
      <c r="ACQ578" s="0"/>
      <c r="ACR578" s="0"/>
      <c r="ACS578" s="0"/>
      <c r="ACT578" s="0"/>
      <c r="ACU578" s="0"/>
      <c r="ACV578" s="0"/>
      <c r="ACW578" s="0"/>
      <c r="ACX578" s="0"/>
      <c r="ACY578" s="0"/>
      <c r="ACZ578" s="0"/>
      <c r="ADA578" s="0"/>
      <c r="ADB578" s="0"/>
      <c r="ADC578" s="0"/>
      <c r="ADD578" s="0"/>
      <c r="ADE578" s="0"/>
      <c r="ADF578" s="0"/>
      <c r="ADG578" s="0"/>
      <c r="ADH578" s="0"/>
      <c r="ADI578" s="0"/>
      <c r="ADJ578" s="0"/>
      <c r="ADK578" s="0"/>
      <c r="ADL578" s="0"/>
      <c r="ADM578" s="0"/>
      <c r="ADN578" s="0"/>
      <c r="ADO578" s="0"/>
      <c r="ADP578" s="0"/>
      <c r="ADQ578" s="0"/>
      <c r="ADR578" s="0"/>
      <c r="ADS578" s="0"/>
      <c r="ADT578" s="0"/>
      <c r="ADU578" s="0"/>
      <c r="ADV578" s="0"/>
      <c r="ADW578" s="0"/>
      <c r="ADX578" s="0"/>
      <c r="ADY578" s="0"/>
      <c r="ADZ578" s="0"/>
      <c r="AEA578" s="0"/>
      <c r="AEB578" s="0"/>
      <c r="AEC578" s="0"/>
      <c r="AED578" s="0"/>
      <c r="AEE578" s="0"/>
      <c r="AEF578" s="0"/>
      <c r="AEG578" s="0"/>
      <c r="AEH578" s="0"/>
      <c r="AEI578" s="0"/>
      <c r="AEJ578" s="0"/>
      <c r="AEK578" s="0"/>
      <c r="AEL578" s="0"/>
      <c r="AEM578" s="0"/>
      <c r="AEN578" s="0"/>
      <c r="AEO578" s="0"/>
      <c r="AEP578" s="0"/>
      <c r="AEQ578" s="0"/>
      <c r="AER578" s="0"/>
      <c r="AES578" s="0"/>
      <c r="AET578" s="0"/>
      <c r="AEU578" s="0"/>
      <c r="AEV578" s="0"/>
      <c r="AEW578" s="0"/>
      <c r="AEX578" s="0"/>
      <c r="AEY578" s="0"/>
      <c r="AEZ578" s="0"/>
      <c r="AFA578" s="0"/>
      <c r="AFB578" s="0"/>
      <c r="AFC578" s="0"/>
      <c r="AFD578" s="0"/>
      <c r="AFE578" s="0"/>
      <c r="AFF578" s="0"/>
      <c r="AFG578" s="0"/>
      <c r="AFH578" s="0"/>
      <c r="AFI578" s="0"/>
      <c r="AFJ578" s="0"/>
      <c r="AFK578" s="0"/>
      <c r="AFL578" s="0"/>
      <c r="AFM578" s="0"/>
      <c r="AFN578" s="0"/>
      <c r="AFO578" s="0"/>
      <c r="AFP578" s="0"/>
      <c r="AFQ578" s="0"/>
      <c r="AFR578" s="0"/>
      <c r="AFS578" s="0"/>
      <c r="AFT578" s="0"/>
      <c r="AFU578" s="0"/>
      <c r="AFV578" s="0"/>
      <c r="AFW578" s="0"/>
      <c r="AFX578" s="0"/>
      <c r="AFY578" s="0"/>
      <c r="AFZ578" s="0"/>
      <c r="AGA578" s="0"/>
      <c r="AGB578" s="0"/>
      <c r="AGC578" s="0"/>
      <c r="AGD578" s="0"/>
      <c r="AGE578" s="0"/>
      <c r="AGF578" s="0"/>
      <c r="AGG578" s="0"/>
      <c r="AGH578" s="0"/>
      <c r="AGI578" s="0"/>
      <c r="AGJ578" s="0"/>
      <c r="AGK578" s="0"/>
      <c r="AGL578" s="0"/>
      <c r="AGM578" s="0"/>
      <c r="AGN578" s="0"/>
      <c r="AGO578" s="0"/>
      <c r="AGP578" s="0"/>
      <c r="AGQ578" s="0"/>
      <c r="AGR578" s="0"/>
      <c r="AGS578" s="0"/>
      <c r="AGT578" s="0"/>
      <c r="AGU578" s="0"/>
      <c r="AGV578" s="0"/>
      <c r="AGW578" s="0"/>
      <c r="AGX578" s="0"/>
      <c r="AGY578" s="0"/>
      <c r="AGZ578" s="0"/>
      <c r="AHA578" s="0"/>
      <c r="AHB578" s="0"/>
      <c r="AHC578" s="0"/>
      <c r="AHD578" s="0"/>
      <c r="AHE578" s="0"/>
      <c r="AHF578" s="0"/>
      <c r="AHG578" s="0"/>
      <c r="AHH578" s="0"/>
      <c r="AHI578" s="0"/>
      <c r="AHJ578" s="0"/>
      <c r="AHK578" s="0"/>
      <c r="AHL578" s="0"/>
      <c r="AHM578" s="0"/>
      <c r="AHN578" s="0"/>
      <c r="AHO578" s="0"/>
      <c r="AHP578" s="0"/>
      <c r="AHQ578" s="0"/>
      <c r="AHR578" s="0"/>
      <c r="AHS578" s="0"/>
      <c r="AHT578" s="0"/>
      <c r="AHU578" s="0"/>
      <c r="AHV578" s="0"/>
      <c r="AHW578" s="0"/>
      <c r="AHX578" s="0"/>
      <c r="AHY578" s="0"/>
      <c r="AHZ578" s="0"/>
      <c r="AIA578" s="0"/>
      <c r="AIB578" s="0"/>
      <c r="AIC578" s="0"/>
      <c r="AID578" s="0"/>
      <c r="AIE578" s="0"/>
      <c r="AIF578" s="0"/>
      <c r="AIG578" s="0"/>
      <c r="AIH578" s="0"/>
      <c r="AII578" s="0"/>
      <c r="AIJ578" s="0"/>
      <c r="AIK578" s="0"/>
      <c r="AIL578" s="0"/>
      <c r="AIM578" s="0"/>
      <c r="AIN578" s="0"/>
      <c r="AIO578" s="0"/>
      <c r="AIP578" s="0"/>
      <c r="AIQ578" s="0"/>
      <c r="AIR578" s="0"/>
      <c r="AIS578" s="0"/>
      <c r="AIT578" s="0"/>
      <c r="AIU578" s="0"/>
      <c r="AIV578" s="0"/>
      <c r="AIW578" s="0"/>
      <c r="AIX578" s="0"/>
      <c r="AIY578" s="0"/>
      <c r="AIZ578" s="0"/>
      <c r="AJA578" s="0"/>
      <c r="AJB578" s="0"/>
      <c r="AJC578" s="0"/>
      <c r="AJD578" s="0"/>
      <c r="AJE578" s="0"/>
      <c r="AJF578" s="0"/>
      <c r="AJG578" s="0"/>
      <c r="AJH578" s="0"/>
      <c r="AJI578" s="0"/>
      <c r="AJJ578" s="0"/>
      <c r="AJK578" s="0"/>
      <c r="AJL578" s="0"/>
      <c r="AJM578" s="0"/>
      <c r="AJN578" s="0"/>
      <c r="AJO578" s="0"/>
      <c r="AJP578" s="0"/>
      <c r="AJQ578" s="0"/>
      <c r="AJR578" s="0"/>
      <c r="AJS578" s="0"/>
      <c r="AJT578" s="0"/>
      <c r="AJU578" s="0"/>
      <c r="AJV578" s="0"/>
      <c r="AJW578" s="0"/>
      <c r="AJX578" s="0"/>
      <c r="AJY578" s="0"/>
      <c r="AJZ578" s="0"/>
      <c r="AKA578" s="0"/>
      <c r="AKB578" s="0"/>
      <c r="AKC578" s="0"/>
      <c r="AKD578" s="0"/>
      <c r="AKE578" s="0"/>
      <c r="AKF578" s="0"/>
      <c r="AKG578" s="0"/>
      <c r="AKH578" s="0"/>
      <c r="AKI578" s="0"/>
      <c r="AKJ578" s="0"/>
      <c r="AKK578" s="0"/>
      <c r="AKL578" s="0"/>
      <c r="AKM578" s="0"/>
      <c r="AKN578" s="0"/>
      <c r="AKO578" s="0"/>
      <c r="AKP578" s="0"/>
      <c r="AKQ578" s="0"/>
      <c r="AKR578" s="0"/>
      <c r="AKS578" s="0"/>
      <c r="AKT578" s="0"/>
      <c r="AKU578" s="0"/>
      <c r="AKV578" s="0"/>
      <c r="AKW578" s="0"/>
      <c r="AKX578" s="0"/>
      <c r="AKY578" s="0"/>
      <c r="AKZ578" s="0"/>
      <c r="ALA578" s="0"/>
      <c r="ALB578" s="0"/>
      <c r="ALC578" s="0"/>
      <c r="ALD578" s="0"/>
      <c r="ALE578" s="0"/>
      <c r="ALF578" s="0"/>
      <c r="ALG578" s="0"/>
      <c r="ALH578" s="0"/>
      <c r="ALI578" s="0"/>
      <c r="ALJ578" s="0"/>
      <c r="ALK578" s="0"/>
      <c r="ALL578" s="0"/>
      <c r="ALM578" s="0"/>
      <c r="ALN578" s="0"/>
      <c r="ALO578" s="0"/>
      <c r="ALP578" s="0"/>
      <c r="ALQ578" s="0"/>
      <c r="ALR578" s="0"/>
      <c r="ALS578" s="0"/>
      <c r="ALT578" s="0"/>
      <c r="ALU578" s="0"/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  <c r="AMJ578" s="0"/>
    </row>
    <row r="579" customFormat="false" ht="16.5" hidden="false" customHeight="true" outlineLevel="0" collapsed="false">
      <c r="A579" s="19" t="n">
        <v>500</v>
      </c>
      <c r="B579" s="19" t="n">
        <f aca="false" t="array" ref="B579:B579">RANK(V579,$V$2:$V$607)</f>
        <v>545</v>
      </c>
      <c r="C579" s="20" t="s">
        <v>900</v>
      </c>
      <c r="D579" s="20" t="s">
        <v>901</v>
      </c>
      <c r="E579" s="20"/>
      <c r="F579" s="19" t="n">
        <v>0</v>
      </c>
      <c r="G579" s="19" t="n">
        <v>0</v>
      </c>
      <c r="H579" s="19" t="n">
        <v>0</v>
      </c>
      <c r="I579" s="19" t="n">
        <v>0</v>
      </c>
      <c r="J579" s="21"/>
      <c r="K579" s="19"/>
      <c r="L579" s="19"/>
      <c r="M579" s="19"/>
      <c r="N579" s="19"/>
      <c r="O579" s="19"/>
      <c r="P579" s="19"/>
      <c r="Q579" s="19"/>
      <c r="R579" s="19"/>
      <c r="S579" s="22"/>
      <c r="T579" s="21" t="n">
        <f aca="false" t="array" ref="T579:T579">SUM(J579:S579)</f>
        <v>0</v>
      </c>
      <c r="U579" s="19" t="n">
        <f aca="false" t="array" ref="U579:U579">IF(S579="",0,S579)+IF((COUNT(J579:R579)&lt;6),SUM(J579:R579),(MAX(J579:R579)+LARGE(J579:R579,2)+LARGE(J579:R579,3)+LARGE(J579:R579,4)+LARGE(J579:R579,5)))</f>
        <v>0</v>
      </c>
      <c r="V579" s="19" t="n">
        <f aca="false">U579+G579+I579</f>
        <v>0</v>
      </c>
      <c r="W579" s="19" t="n">
        <f aca="false" t="array" ref="W579:W579">COUNT(J579:S579)</f>
        <v>0</v>
      </c>
      <c r="X579" s="19"/>
      <c r="Y579" s="19"/>
      <c r="Z579" s="4"/>
      <c r="AA579" s="19"/>
      <c r="AB579" s="19"/>
      <c r="AC579" s="4"/>
      <c r="AD579" s="4"/>
      <c r="AE579" s="27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CA579" s="0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  <c r="IX579" s="0"/>
      <c r="IY579" s="0"/>
      <c r="IZ579" s="0"/>
      <c r="JA579" s="0"/>
      <c r="JB579" s="0"/>
      <c r="JC579" s="0"/>
      <c r="JD579" s="0"/>
      <c r="JE579" s="0"/>
      <c r="JF579" s="0"/>
      <c r="JG579" s="0"/>
      <c r="JH579" s="0"/>
      <c r="JI579" s="0"/>
      <c r="JJ579" s="0"/>
      <c r="JK579" s="0"/>
      <c r="JL579" s="0"/>
      <c r="JM579" s="0"/>
      <c r="JN579" s="0"/>
      <c r="JO579" s="0"/>
      <c r="JP579" s="0"/>
      <c r="JQ579" s="0"/>
      <c r="JR579" s="0"/>
      <c r="JS579" s="0"/>
      <c r="JT579" s="0"/>
      <c r="JU579" s="0"/>
      <c r="JV579" s="0"/>
      <c r="JW579" s="0"/>
      <c r="JX579" s="0"/>
      <c r="JY579" s="0"/>
      <c r="JZ579" s="0"/>
      <c r="KA579" s="0"/>
      <c r="KB579" s="0"/>
      <c r="KC579" s="0"/>
      <c r="KD579" s="0"/>
      <c r="KE579" s="0"/>
      <c r="KF579" s="0"/>
      <c r="KG579" s="0"/>
      <c r="KH579" s="0"/>
      <c r="KI579" s="0"/>
      <c r="KJ579" s="0"/>
      <c r="KK579" s="0"/>
      <c r="KL579" s="0"/>
      <c r="KM579" s="0"/>
      <c r="KN579" s="0"/>
      <c r="KO579" s="0"/>
      <c r="KP579" s="0"/>
      <c r="KQ579" s="0"/>
      <c r="KR579" s="0"/>
      <c r="KS579" s="0"/>
      <c r="KT579" s="0"/>
      <c r="KU579" s="0"/>
      <c r="KV579" s="0"/>
      <c r="KW579" s="0"/>
      <c r="KX579" s="0"/>
      <c r="KY579" s="0"/>
      <c r="KZ579" s="0"/>
      <c r="LA579" s="0"/>
      <c r="LB579" s="0"/>
      <c r="LC579" s="0"/>
      <c r="LD579" s="0"/>
      <c r="LE579" s="0"/>
      <c r="LF579" s="0"/>
      <c r="LG579" s="0"/>
      <c r="LH579" s="0"/>
      <c r="LI579" s="0"/>
      <c r="LJ579" s="0"/>
      <c r="LK579" s="0"/>
      <c r="LL579" s="0"/>
      <c r="LM579" s="0"/>
      <c r="LN579" s="0"/>
      <c r="LO579" s="0"/>
      <c r="LP579" s="0"/>
      <c r="LQ579" s="0"/>
      <c r="LR579" s="0"/>
      <c r="LS579" s="0"/>
      <c r="LT579" s="0"/>
      <c r="LU579" s="0"/>
      <c r="LV579" s="0"/>
      <c r="LW579" s="0"/>
      <c r="LX579" s="0"/>
      <c r="LY579" s="0"/>
      <c r="LZ579" s="0"/>
      <c r="MA579" s="0"/>
      <c r="MB579" s="0"/>
      <c r="MC579" s="0"/>
      <c r="MD579" s="0"/>
      <c r="ME579" s="0"/>
      <c r="MF579" s="0"/>
      <c r="MG579" s="0"/>
      <c r="MH579" s="0"/>
      <c r="MI579" s="0"/>
      <c r="MJ579" s="0"/>
      <c r="MK579" s="0"/>
      <c r="ML579" s="0"/>
      <c r="MM579" s="0"/>
      <c r="MN579" s="0"/>
      <c r="MO579" s="0"/>
      <c r="MP579" s="0"/>
      <c r="MQ579" s="0"/>
      <c r="MR579" s="0"/>
      <c r="MS579" s="0"/>
      <c r="MT579" s="0"/>
      <c r="MU579" s="0"/>
      <c r="MV579" s="0"/>
      <c r="MW579" s="0"/>
      <c r="MX579" s="0"/>
      <c r="MY579" s="0"/>
      <c r="MZ579" s="0"/>
      <c r="NA579" s="0"/>
      <c r="NB579" s="0"/>
      <c r="NC579" s="0"/>
      <c r="ND579" s="0"/>
      <c r="NE579" s="0"/>
      <c r="NF579" s="0"/>
      <c r="NG579" s="0"/>
      <c r="NH579" s="0"/>
      <c r="NI579" s="0"/>
      <c r="NJ579" s="0"/>
      <c r="NK579" s="0"/>
      <c r="NL579" s="0"/>
      <c r="NM579" s="0"/>
      <c r="NN579" s="0"/>
      <c r="NO579" s="0"/>
      <c r="NP579" s="0"/>
      <c r="NQ579" s="0"/>
      <c r="NR579" s="0"/>
      <c r="NS579" s="0"/>
      <c r="NT579" s="0"/>
      <c r="NU579" s="0"/>
      <c r="NV579" s="0"/>
      <c r="NW579" s="0"/>
      <c r="NX579" s="0"/>
      <c r="NY579" s="0"/>
      <c r="NZ579" s="0"/>
      <c r="OA579" s="0"/>
      <c r="OB579" s="0"/>
      <c r="OC579" s="0"/>
      <c r="OD579" s="0"/>
      <c r="OE579" s="0"/>
      <c r="OF579" s="0"/>
      <c r="OG579" s="0"/>
      <c r="OH579" s="0"/>
      <c r="OI579" s="0"/>
      <c r="OJ579" s="0"/>
      <c r="OK579" s="0"/>
      <c r="OL579" s="0"/>
      <c r="OM579" s="0"/>
      <c r="ON579" s="0"/>
      <c r="OO579" s="0"/>
      <c r="OP579" s="0"/>
      <c r="OQ579" s="0"/>
      <c r="OR579" s="0"/>
      <c r="OS579" s="0"/>
      <c r="OT579" s="0"/>
      <c r="OU579" s="0"/>
      <c r="OV579" s="0"/>
      <c r="OW579" s="0"/>
      <c r="OX579" s="0"/>
      <c r="OY579" s="0"/>
      <c r="OZ579" s="0"/>
      <c r="PA579" s="0"/>
      <c r="PB579" s="0"/>
      <c r="PC579" s="0"/>
      <c r="PD579" s="0"/>
      <c r="PE579" s="0"/>
      <c r="PF579" s="0"/>
      <c r="PG579" s="0"/>
      <c r="PH579" s="0"/>
      <c r="PI579" s="0"/>
      <c r="PJ579" s="0"/>
      <c r="PK579" s="0"/>
      <c r="PL579" s="0"/>
      <c r="PM579" s="0"/>
      <c r="PN579" s="0"/>
      <c r="PO579" s="0"/>
      <c r="PP579" s="0"/>
      <c r="PQ579" s="0"/>
      <c r="PR579" s="0"/>
      <c r="PS579" s="0"/>
      <c r="PT579" s="0"/>
      <c r="PU579" s="0"/>
      <c r="PV579" s="0"/>
      <c r="PW579" s="0"/>
      <c r="PX579" s="0"/>
      <c r="PY579" s="0"/>
      <c r="PZ579" s="0"/>
      <c r="QA579" s="0"/>
      <c r="QB579" s="0"/>
      <c r="QC579" s="0"/>
      <c r="QD579" s="0"/>
      <c r="QE579" s="0"/>
      <c r="QF579" s="0"/>
      <c r="QG579" s="0"/>
      <c r="QH579" s="0"/>
      <c r="QI579" s="0"/>
      <c r="QJ579" s="0"/>
      <c r="QK579" s="0"/>
      <c r="QL579" s="0"/>
      <c r="QM579" s="0"/>
      <c r="QN579" s="0"/>
      <c r="QO579" s="0"/>
      <c r="QP579" s="0"/>
      <c r="QQ579" s="0"/>
      <c r="QR579" s="0"/>
      <c r="QS579" s="0"/>
      <c r="QT579" s="0"/>
      <c r="QU579" s="0"/>
      <c r="QV579" s="0"/>
      <c r="QW579" s="0"/>
      <c r="QX579" s="0"/>
      <c r="QY579" s="0"/>
      <c r="QZ579" s="0"/>
      <c r="RA579" s="0"/>
      <c r="RB579" s="0"/>
      <c r="RC579" s="0"/>
      <c r="RD579" s="0"/>
      <c r="RE579" s="0"/>
      <c r="RF579" s="0"/>
      <c r="RG579" s="0"/>
      <c r="RH579" s="0"/>
      <c r="RI579" s="0"/>
      <c r="RJ579" s="0"/>
      <c r="RK579" s="0"/>
      <c r="RL579" s="0"/>
      <c r="RM579" s="0"/>
      <c r="RN579" s="0"/>
      <c r="RO579" s="0"/>
      <c r="RP579" s="0"/>
      <c r="RQ579" s="0"/>
      <c r="RR579" s="0"/>
      <c r="RS579" s="0"/>
      <c r="RT579" s="0"/>
      <c r="RU579" s="0"/>
      <c r="RV579" s="0"/>
      <c r="RW579" s="0"/>
      <c r="RX579" s="0"/>
      <c r="RY579" s="0"/>
      <c r="RZ579" s="0"/>
      <c r="SA579" s="0"/>
      <c r="SB579" s="0"/>
      <c r="SC579" s="0"/>
      <c r="SD579" s="0"/>
      <c r="SE579" s="0"/>
      <c r="SF579" s="0"/>
      <c r="SG579" s="0"/>
      <c r="SH579" s="0"/>
      <c r="SI579" s="0"/>
      <c r="SJ579" s="0"/>
      <c r="SK579" s="0"/>
      <c r="SL579" s="0"/>
      <c r="SM579" s="0"/>
      <c r="SN579" s="0"/>
      <c r="SO579" s="0"/>
      <c r="SP579" s="0"/>
      <c r="SQ579" s="0"/>
      <c r="SR579" s="0"/>
      <c r="SS579" s="0"/>
      <c r="ST579" s="0"/>
      <c r="SU579" s="0"/>
      <c r="SV579" s="0"/>
      <c r="SW579" s="0"/>
      <c r="SX579" s="0"/>
      <c r="SY579" s="0"/>
      <c r="SZ579" s="0"/>
      <c r="TA579" s="0"/>
      <c r="TB579" s="0"/>
      <c r="TC579" s="0"/>
      <c r="TD579" s="0"/>
      <c r="TE579" s="0"/>
      <c r="TF579" s="0"/>
      <c r="TG579" s="0"/>
      <c r="TH579" s="0"/>
      <c r="TI579" s="0"/>
      <c r="TJ579" s="0"/>
      <c r="TK579" s="0"/>
      <c r="TL579" s="0"/>
      <c r="TM579" s="0"/>
      <c r="TN579" s="0"/>
      <c r="TO579" s="0"/>
      <c r="TP579" s="0"/>
      <c r="TQ579" s="0"/>
      <c r="TR579" s="0"/>
      <c r="TS579" s="0"/>
      <c r="TT579" s="0"/>
      <c r="TU579" s="0"/>
      <c r="TV579" s="0"/>
      <c r="TW579" s="0"/>
      <c r="TX579" s="0"/>
      <c r="TY579" s="0"/>
      <c r="TZ579" s="0"/>
      <c r="UA579" s="0"/>
      <c r="UB579" s="0"/>
      <c r="UC579" s="0"/>
      <c r="UD579" s="0"/>
      <c r="UE579" s="0"/>
      <c r="UF579" s="0"/>
      <c r="UG579" s="0"/>
      <c r="UH579" s="0"/>
      <c r="UI579" s="0"/>
      <c r="UJ579" s="0"/>
      <c r="UK579" s="0"/>
      <c r="UL579" s="0"/>
      <c r="UM579" s="0"/>
      <c r="UN579" s="0"/>
      <c r="UO579" s="0"/>
      <c r="UP579" s="0"/>
      <c r="UQ579" s="0"/>
      <c r="UR579" s="0"/>
      <c r="US579" s="0"/>
      <c r="UT579" s="0"/>
      <c r="UU579" s="0"/>
      <c r="UV579" s="0"/>
      <c r="UW579" s="0"/>
      <c r="UX579" s="0"/>
      <c r="UY579" s="0"/>
      <c r="UZ579" s="0"/>
      <c r="VA579" s="0"/>
      <c r="VB579" s="0"/>
      <c r="VC579" s="0"/>
      <c r="VD579" s="0"/>
      <c r="VE579" s="0"/>
      <c r="VF579" s="0"/>
      <c r="VG579" s="0"/>
      <c r="VH579" s="0"/>
      <c r="VI579" s="0"/>
      <c r="VJ579" s="0"/>
      <c r="VK579" s="0"/>
      <c r="VL579" s="0"/>
      <c r="VM579" s="0"/>
      <c r="VN579" s="0"/>
      <c r="VO579" s="0"/>
      <c r="VP579" s="0"/>
      <c r="VQ579" s="0"/>
      <c r="VR579" s="0"/>
      <c r="VS579" s="0"/>
      <c r="VT579" s="0"/>
      <c r="VU579" s="0"/>
      <c r="VV579" s="0"/>
      <c r="VW579" s="0"/>
      <c r="VX579" s="0"/>
      <c r="VY579" s="0"/>
      <c r="VZ579" s="0"/>
      <c r="WA579" s="0"/>
      <c r="WB579" s="0"/>
      <c r="WC579" s="0"/>
      <c r="WD579" s="0"/>
      <c r="WE579" s="0"/>
      <c r="WF579" s="0"/>
      <c r="WG579" s="0"/>
      <c r="WH579" s="0"/>
      <c r="WI579" s="0"/>
      <c r="WJ579" s="0"/>
      <c r="WK579" s="0"/>
      <c r="WL579" s="0"/>
      <c r="WM579" s="0"/>
      <c r="WN579" s="0"/>
      <c r="WO579" s="0"/>
      <c r="WP579" s="0"/>
      <c r="WQ579" s="0"/>
      <c r="WR579" s="0"/>
      <c r="WS579" s="0"/>
      <c r="WT579" s="0"/>
      <c r="WU579" s="0"/>
      <c r="WV579" s="0"/>
      <c r="WW579" s="0"/>
      <c r="WX579" s="0"/>
      <c r="WY579" s="0"/>
      <c r="WZ579" s="0"/>
      <c r="XA579" s="0"/>
      <c r="XB579" s="0"/>
      <c r="XC579" s="0"/>
      <c r="XD579" s="0"/>
      <c r="XE579" s="0"/>
      <c r="XF579" s="0"/>
      <c r="XG579" s="0"/>
      <c r="XH579" s="0"/>
      <c r="XI579" s="0"/>
      <c r="XJ579" s="0"/>
      <c r="XK579" s="0"/>
      <c r="XL579" s="0"/>
      <c r="XM579" s="0"/>
      <c r="XN579" s="0"/>
      <c r="XO579" s="0"/>
      <c r="XP579" s="0"/>
      <c r="XQ579" s="0"/>
      <c r="XR579" s="0"/>
      <c r="XS579" s="0"/>
      <c r="XT579" s="0"/>
      <c r="XU579" s="0"/>
      <c r="XV579" s="0"/>
      <c r="XW579" s="0"/>
      <c r="XX579" s="0"/>
      <c r="XY579" s="0"/>
      <c r="XZ579" s="0"/>
      <c r="YA579" s="0"/>
      <c r="YB579" s="0"/>
      <c r="YC579" s="0"/>
      <c r="YD579" s="0"/>
      <c r="YE579" s="0"/>
      <c r="YF579" s="0"/>
      <c r="YG579" s="0"/>
      <c r="YH579" s="0"/>
      <c r="YI579" s="0"/>
      <c r="YJ579" s="0"/>
      <c r="YK579" s="0"/>
      <c r="YL579" s="0"/>
      <c r="YM579" s="0"/>
      <c r="YN579" s="0"/>
      <c r="YO579" s="0"/>
      <c r="YP579" s="0"/>
      <c r="YQ579" s="0"/>
      <c r="YR579" s="0"/>
      <c r="YS579" s="0"/>
      <c r="YT579" s="0"/>
      <c r="YU579" s="0"/>
      <c r="YV579" s="0"/>
      <c r="YW579" s="0"/>
      <c r="YX579" s="0"/>
      <c r="YY579" s="0"/>
      <c r="YZ579" s="0"/>
      <c r="ZA579" s="0"/>
      <c r="ZB579" s="0"/>
      <c r="ZC579" s="0"/>
      <c r="ZD579" s="0"/>
      <c r="ZE579" s="0"/>
      <c r="ZF579" s="0"/>
      <c r="ZG579" s="0"/>
      <c r="ZH579" s="0"/>
      <c r="ZI579" s="0"/>
      <c r="ZJ579" s="0"/>
      <c r="ZK579" s="0"/>
      <c r="ZL579" s="0"/>
      <c r="ZM579" s="0"/>
      <c r="ZN579" s="0"/>
      <c r="ZO579" s="0"/>
      <c r="ZP579" s="0"/>
      <c r="ZQ579" s="0"/>
      <c r="ZR579" s="0"/>
      <c r="ZS579" s="0"/>
      <c r="ZT579" s="0"/>
      <c r="ZU579" s="0"/>
      <c r="ZV579" s="0"/>
      <c r="ZW579" s="0"/>
      <c r="ZX579" s="0"/>
      <c r="ZY579" s="0"/>
      <c r="ZZ579" s="0"/>
      <c r="AAA579" s="0"/>
      <c r="AAB579" s="0"/>
      <c r="AAC579" s="0"/>
      <c r="AAD579" s="0"/>
      <c r="AAE579" s="0"/>
      <c r="AAF579" s="0"/>
      <c r="AAG579" s="0"/>
      <c r="AAH579" s="0"/>
      <c r="AAI579" s="0"/>
      <c r="AAJ579" s="0"/>
      <c r="AAK579" s="0"/>
      <c r="AAL579" s="0"/>
      <c r="AAM579" s="0"/>
      <c r="AAN579" s="0"/>
      <c r="AAO579" s="0"/>
      <c r="AAP579" s="0"/>
      <c r="AAQ579" s="0"/>
      <c r="AAR579" s="0"/>
      <c r="AAS579" s="0"/>
      <c r="AAT579" s="0"/>
      <c r="AAU579" s="0"/>
      <c r="AAV579" s="0"/>
      <c r="AAW579" s="0"/>
      <c r="AAX579" s="0"/>
      <c r="AAY579" s="0"/>
      <c r="AAZ579" s="0"/>
      <c r="ABA579" s="0"/>
      <c r="ABB579" s="0"/>
      <c r="ABC579" s="0"/>
      <c r="ABD579" s="0"/>
      <c r="ABE579" s="0"/>
      <c r="ABF579" s="0"/>
      <c r="ABG579" s="0"/>
      <c r="ABH579" s="0"/>
      <c r="ABI579" s="0"/>
      <c r="ABJ579" s="0"/>
      <c r="ABK579" s="0"/>
      <c r="ABL579" s="0"/>
      <c r="ABM579" s="0"/>
      <c r="ABN579" s="0"/>
      <c r="ABO579" s="0"/>
      <c r="ABP579" s="0"/>
      <c r="ABQ579" s="0"/>
      <c r="ABR579" s="0"/>
      <c r="ABS579" s="0"/>
      <c r="ABT579" s="0"/>
      <c r="ABU579" s="0"/>
      <c r="ABV579" s="0"/>
      <c r="ABW579" s="0"/>
      <c r="ABX579" s="0"/>
      <c r="ABY579" s="0"/>
      <c r="ABZ579" s="0"/>
      <c r="ACA579" s="0"/>
      <c r="ACB579" s="0"/>
      <c r="ACC579" s="0"/>
      <c r="ACD579" s="0"/>
      <c r="ACE579" s="0"/>
      <c r="ACF579" s="0"/>
      <c r="ACG579" s="0"/>
      <c r="ACH579" s="0"/>
      <c r="ACI579" s="0"/>
      <c r="ACJ579" s="0"/>
      <c r="ACK579" s="0"/>
      <c r="ACL579" s="0"/>
      <c r="ACM579" s="0"/>
      <c r="ACN579" s="0"/>
      <c r="ACO579" s="0"/>
      <c r="ACP579" s="0"/>
      <c r="ACQ579" s="0"/>
      <c r="ACR579" s="0"/>
      <c r="ACS579" s="0"/>
      <c r="ACT579" s="0"/>
      <c r="ACU579" s="0"/>
      <c r="ACV579" s="0"/>
      <c r="ACW579" s="0"/>
      <c r="ACX579" s="0"/>
      <c r="ACY579" s="0"/>
      <c r="ACZ579" s="0"/>
      <c r="ADA579" s="0"/>
      <c r="ADB579" s="0"/>
      <c r="ADC579" s="0"/>
      <c r="ADD579" s="0"/>
      <c r="ADE579" s="0"/>
      <c r="ADF579" s="0"/>
      <c r="ADG579" s="0"/>
      <c r="ADH579" s="0"/>
      <c r="ADI579" s="0"/>
      <c r="ADJ579" s="0"/>
      <c r="ADK579" s="0"/>
      <c r="ADL579" s="0"/>
      <c r="ADM579" s="0"/>
      <c r="ADN579" s="0"/>
      <c r="ADO579" s="0"/>
      <c r="ADP579" s="0"/>
      <c r="ADQ579" s="0"/>
      <c r="ADR579" s="0"/>
      <c r="ADS579" s="0"/>
      <c r="ADT579" s="0"/>
      <c r="ADU579" s="0"/>
      <c r="ADV579" s="0"/>
      <c r="ADW579" s="0"/>
      <c r="ADX579" s="0"/>
      <c r="ADY579" s="0"/>
      <c r="ADZ579" s="0"/>
      <c r="AEA579" s="0"/>
      <c r="AEB579" s="0"/>
      <c r="AEC579" s="0"/>
      <c r="AED579" s="0"/>
      <c r="AEE579" s="0"/>
      <c r="AEF579" s="0"/>
      <c r="AEG579" s="0"/>
      <c r="AEH579" s="0"/>
      <c r="AEI579" s="0"/>
      <c r="AEJ579" s="0"/>
      <c r="AEK579" s="0"/>
      <c r="AEL579" s="0"/>
      <c r="AEM579" s="0"/>
      <c r="AEN579" s="0"/>
      <c r="AEO579" s="0"/>
      <c r="AEP579" s="0"/>
      <c r="AEQ579" s="0"/>
      <c r="AER579" s="0"/>
      <c r="AES579" s="0"/>
      <c r="AET579" s="0"/>
      <c r="AEU579" s="0"/>
      <c r="AEV579" s="0"/>
      <c r="AEW579" s="0"/>
      <c r="AEX579" s="0"/>
      <c r="AEY579" s="0"/>
      <c r="AEZ579" s="0"/>
      <c r="AFA579" s="0"/>
      <c r="AFB579" s="0"/>
      <c r="AFC579" s="0"/>
      <c r="AFD579" s="0"/>
      <c r="AFE579" s="0"/>
      <c r="AFF579" s="0"/>
      <c r="AFG579" s="0"/>
      <c r="AFH579" s="0"/>
      <c r="AFI579" s="0"/>
      <c r="AFJ579" s="0"/>
      <c r="AFK579" s="0"/>
      <c r="AFL579" s="0"/>
      <c r="AFM579" s="0"/>
      <c r="AFN579" s="0"/>
      <c r="AFO579" s="0"/>
      <c r="AFP579" s="0"/>
      <c r="AFQ579" s="0"/>
      <c r="AFR579" s="0"/>
      <c r="AFS579" s="0"/>
      <c r="AFT579" s="0"/>
      <c r="AFU579" s="0"/>
      <c r="AFV579" s="0"/>
      <c r="AFW579" s="0"/>
      <c r="AFX579" s="0"/>
      <c r="AFY579" s="0"/>
      <c r="AFZ579" s="0"/>
      <c r="AGA579" s="0"/>
      <c r="AGB579" s="0"/>
      <c r="AGC579" s="0"/>
      <c r="AGD579" s="0"/>
      <c r="AGE579" s="0"/>
      <c r="AGF579" s="0"/>
      <c r="AGG579" s="0"/>
      <c r="AGH579" s="0"/>
      <c r="AGI579" s="0"/>
      <c r="AGJ579" s="0"/>
      <c r="AGK579" s="0"/>
      <c r="AGL579" s="0"/>
      <c r="AGM579" s="0"/>
      <c r="AGN579" s="0"/>
      <c r="AGO579" s="0"/>
      <c r="AGP579" s="0"/>
      <c r="AGQ579" s="0"/>
      <c r="AGR579" s="0"/>
      <c r="AGS579" s="0"/>
      <c r="AGT579" s="0"/>
      <c r="AGU579" s="0"/>
      <c r="AGV579" s="0"/>
      <c r="AGW579" s="0"/>
      <c r="AGX579" s="0"/>
      <c r="AGY579" s="0"/>
      <c r="AGZ579" s="0"/>
      <c r="AHA579" s="0"/>
      <c r="AHB579" s="0"/>
      <c r="AHC579" s="0"/>
      <c r="AHD579" s="0"/>
      <c r="AHE579" s="0"/>
      <c r="AHF579" s="0"/>
      <c r="AHG579" s="0"/>
      <c r="AHH579" s="0"/>
      <c r="AHI579" s="0"/>
      <c r="AHJ579" s="0"/>
      <c r="AHK579" s="0"/>
      <c r="AHL579" s="0"/>
      <c r="AHM579" s="0"/>
      <c r="AHN579" s="0"/>
      <c r="AHO579" s="0"/>
      <c r="AHP579" s="0"/>
      <c r="AHQ579" s="0"/>
      <c r="AHR579" s="0"/>
      <c r="AHS579" s="0"/>
      <c r="AHT579" s="0"/>
      <c r="AHU579" s="0"/>
      <c r="AHV579" s="0"/>
      <c r="AHW579" s="0"/>
      <c r="AHX579" s="0"/>
      <c r="AHY579" s="0"/>
      <c r="AHZ579" s="0"/>
      <c r="AIA579" s="0"/>
      <c r="AIB579" s="0"/>
      <c r="AIC579" s="0"/>
      <c r="AID579" s="0"/>
      <c r="AIE579" s="0"/>
      <c r="AIF579" s="0"/>
      <c r="AIG579" s="0"/>
      <c r="AIH579" s="0"/>
      <c r="AII579" s="0"/>
      <c r="AIJ579" s="0"/>
      <c r="AIK579" s="0"/>
      <c r="AIL579" s="0"/>
      <c r="AIM579" s="0"/>
      <c r="AIN579" s="0"/>
      <c r="AIO579" s="0"/>
      <c r="AIP579" s="0"/>
      <c r="AIQ579" s="0"/>
      <c r="AIR579" s="0"/>
      <c r="AIS579" s="0"/>
      <c r="AIT579" s="0"/>
      <c r="AIU579" s="0"/>
      <c r="AIV579" s="0"/>
      <c r="AIW579" s="0"/>
      <c r="AIX579" s="0"/>
      <c r="AIY579" s="0"/>
      <c r="AIZ579" s="0"/>
      <c r="AJA579" s="0"/>
      <c r="AJB579" s="0"/>
      <c r="AJC579" s="0"/>
      <c r="AJD579" s="0"/>
      <c r="AJE579" s="0"/>
      <c r="AJF579" s="0"/>
      <c r="AJG579" s="0"/>
      <c r="AJH579" s="0"/>
      <c r="AJI579" s="0"/>
      <c r="AJJ579" s="0"/>
      <c r="AJK579" s="0"/>
      <c r="AJL579" s="0"/>
      <c r="AJM579" s="0"/>
      <c r="AJN579" s="0"/>
      <c r="AJO579" s="0"/>
      <c r="AJP579" s="0"/>
      <c r="AJQ579" s="0"/>
      <c r="AJR579" s="0"/>
      <c r="AJS579" s="0"/>
      <c r="AJT579" s="0"/>
      <c r="AJU579" s="0"/>
      <c r="AJV579" s="0"/>
      <c r="AJW579" s="0"/>
      <c r="AJX579" s="0"/>
      <c r="AJY579" s="0"/>
      <c r="AJZ579" s="0"/>
      <c r="AKA579" s="0"/>
      <c r="AKB579" s="0"/>
      <c r="AKC579" s="0"/>
      <c r="AKD579" s="0"/>
      <c r="AKE579" s="0"/>
      <c r="AKF579" s="0"/>
      <c r="AKG579" s="0"/>
      <c r="AKH579" s="0"/>
      <c r="AKI579" s="0"/>
      <c r="AKJ579" s="0"/>
      <c r="AKK579" s="0"/>
      <c r="AKL579" s="0"/>
      <c r="AKM579" s="0"/>
      <c r="AKN579" s="0"/>
      <c r="AKO579" s="0"/>
      <c r="AKP579" s="0"/>
      <c r="AKQ579" s="0"/>
      <c r="AKR579" s="0"/>
      <c r="AKS579" s="0"/>
      <c r="AKT579" s="0"/>
      <c r="AKU579" s="0"/>
      <c r="AKV579" s="0"/>
      <c r="AKW579" s="0"/>
      <c r="AKX579" s="0"/>
      <c r="AKY579" s="0"/>
      <c r="AKZ579" s="0"/>
      <c r="ALA579" s="0"/>
      <c r="ALB579" s="0"/>
      <c r="ALC579" s="0"/>
      <c r="ALD579" s="0"/>
      <c r="ALE579" s="0"/>
      <c r="ALF579" s="0"/>
      <c r="ALG579" s="0"/>
      <c r="ALH579" s="0"/>
      <c r="ALI579" s="0"/>
      <c r="ALJ579" s="0"/>
      <c r="ALK579" s="0"/>
      <c r="ALL579" s="0"/>
      <c r="ALM579" s="0"/>
      <c r="ALN579" s="0"/>
      <c r="ALO579" s="0"/>
      <c r="ALP579" s="0"/>
      <c r="ALQ579" s="0"/>
      <c r="ALR579" s="0"/>
      <c r="ALS579" s="0"/>
      <c r="ALT579" s="0"/>
      <c r="ALU579" s="0"/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  <c r="AMJ579" s="0"/>
    </row>
    <row r="580" customFormat="false" ht="16.5" hidden="false" customHeight="true" outlineLevel="0" collapsed="false">
      <c r="A580" s="19" t="n">
        <v>506</v>
      </c>
      <c r="B580" s="19" t="n">
        <f aca="false" t="array" ref="B580:B580">RANK(V580,$V$2:$V$607)</f>
        <v>545</v>
      </c>
      <c r="C580" s="20" t="s">
        <v>241</v>
      </c>
      <c r="D580" s="20" t="s">
        <v>902</v>
      </c>
      <c r="E580" s="20"/>
      <c r="F580" s="19" t="n">
        <v>0</v>
      </c>
      <c r="G580" s="19" t="n">
        <v>0</v>
      </c>
      <c r="H580" s="19" t="n">
        <v>0</v>
      </c>
      <c r="I580" s="19" t="n">
        <v>0</v>
      </c>
      <c r="J580" s="21"/>
      <c r="K580" s="19"/>
      <c r="L580" s="19"/>
      <c r="M580" s="19"/>
      <c r="N580" s="19"/>
      <c r="O580" s="19"/>
      <c r="P580" s="19"/>
      <c r="Q580" s="19"/>
      <c r="R580" s="19"/>
      <c r="S580" s="22"/>
      <c r="T580" s="21" t="n">
        <f aca="false" t="array" ref="T580:T580">SUM(J580:S580)</f>
        <v>0</v>
      </c>
      <c r="U580" s="19" t="n">
        <f aca="false" t="array" ref="U580:U580">IF(S580="",0,S580)+IF((COUNT(J580:R580)&lt;6),SUM(J580:R580),(MAX(J580:R580)+LARGE(J580:R580,2)+LARGE(J580:R580,3)+LARGE(J580:R580,4)+LARGE(J580:R580,5)))</f>
        <v>0</v>
      </c>
      <c r="V580" s="19" t="n">
        <f aca="false">U580+G580+I580</f>
        <v>0</v>
      </c>
      <c r="W580" s="19" t="n">
        <f aca="false" t="array" ref="W580:W580">COUNT(J580:S580)</f>
        <v>0</v>
      </c>
      <c r="X580" s="19"/>
      <c r="Y580" s="19"/>
      <c r="Z580" s="4"/>
      <c r="AA580" s="4"/>
      <c r="AB580" s="0"/>
      <c r="AC580" s="4"/>
      <c r="AD580" s="4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CA580" s="0"/>
      <c r="CB580" s="0"/>
      <c r="CC580" s="0"/>
      <c r="CD580" s="0"/>
      <c r="CE580" s="0"/>
      <c r="CF580" s="0"/>
      <c r="CG580" s="0"/>
      <c r="CH580" s="0"/>
      <c r="CI580" s="0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0"/>
      <c r="DA580" s="0"/>
      <c r="DB580" s="0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  <c r="IX580" s="0"/>
      <c r="IY580" s="0"/>
      <c r="IZ580" s="0"/>
      <c r="JA580" s="0"/>
      <c r="JB580" s="0"/>
      <c r="JC580" s="0"/>
      <c r="JD580" s="0"/>
      <c r="JE580" s="0"/>
      <c r="JF580" s="0"/>
      <c r="JG580" s="0"/>
      <c r="JH580" s="0"/>
      <c r="JI580" s="0"/>
      <c r="JJ580" s="0"/>
      <c r="JK580" s="0"/>
      <c r="JL580" s="0"/>
      <c r="JM580" s="0"/>
      <c r="JN580" s="0"/>
      <c r="JO580" s="0"/>
      <c r="JP580" s="0"/>
      <c r="JQ580" s="0"/>
      <c r="JR580" s="0"/>
      <c r="JS580" s="0"/>
      <c r="JT580" s="0"/>
      <c r="JU580" s="0"/>
      <c r="JV580" s="0"/>
      <c r="JW580" s="0"/>
      <c r="JX580" s="0"/>
      <c r="JY580" s="0"/>
      <c r="JZ580" s="0"/>
      <c r="KA580" s="0"/>
      <c r="KB580" s="0"/>
      <c r="KC580" s="0"/>
      <c r="KD580" s="0"/>
      <c r="KE580" s="0"/>
      <c r="KF580" s="0"/>
      <c r="KG580" s="0"/>
      <c r="KH580" s="0"/>
      <c r="KI580" s="0"/>
      <c r="KJ580" s="0"/>
      <c r="KK580" s="0"/>
      <c r="KL580" s="0"/>
      <c r="KM580" s="0"/>
      <c r="KN580" s="0"/>
      <c r="KO580" s="0"/>
      <c r="KP580" s="0"/>
      <c r="KQ580" s="0"/>
      <c r="KR580" s="0"/>
      <c r="KS580" s="0"/>
      <c r="KT580" s="0"/>
      <c r="KU580" s="0"/>
      <c r="KV580" s="0"/>
      <c r="KW580" s="0"/>
      <c r="KX580" s="0"/>
      <c r="KY580" s="0"/>
      <c r="KZ580" s="0"/>
      <c r="LA580" s="0"/>
      <c r="LB580" s="0"/>
      <c r="LC580" s="0"/>
      <c r="LD580" s="0"/>
      <c r="LE580" s="0"/>
      <c r="LF580" s="0"/>
      <c r="LG580" s="0"/>
      <c r="LH580" s="0"/>
      <c r="LI580" s="0"/>
      <c r="LJ580" s="0"/>
      <c r="LK580" s="0"/>
      <c r="LL580" s="0"/>
      <c r="LM580" s="0"/>
      <c r="LN580" s="0"/>
      <c r="LO580" s="0"/>
      <c r="LP580" s="0"/>
      <c r="LQ580" s="0"/>
      <c r="LR580" s="0"/>
      <c r="LS580" s="0"/>
      <c r="LT580" s="0"/>
      <c r="LU580" s="0"/>
      <c r="LV580" s="0"/>
      <c r="LW580" s="0"/>
      <c r="LX580" s="0"/>
      <c r="LY580" s="0"/>
      <c r="LZ580" s="0"/>
      <c r="MA580" s="0"/>
      <c r="MB580" s="0"/>
      <c r="MC580" s="0"/>
      <c r="MD580" s="0"/>
      <c r="ME580" s="0"/>
      <c r="MF580" s="0"/>
      <c r="MG580" s="0"/>
      <c r="MH580" s="0"/>
      <c r="MI580" s="0"/>
      <c r="MJ580" s="0"/>
      <c r="MK580" s="0"/>
      <c r="ML580" s="0"/>
      <c r="MM580" s="0"/>
      <c r="MN580" s="0"/>
      <c r="MO580" s="0"/>
      <c r="MP580" s="0"/>
      <c r="MQ580" s="0"/>
      <c r="MR580" s="0"/>
      <c r="MS580" s="0"/>
      <c r="MT580" s="0"/>
      <c r="MU580" s="0"/>
      <c r="MV580" s="0"/>
      <c r="MW580" s="0"/>
      <c r="MX580" s="0"/>
      <c r="MY580" s="0"/>
      <c r="MZ580" s="0"/>
      <c r="NA580" s="0"/>
      <c r="NB580" s="0"/>
      <c r="NC580" s="0"/>
      <c r="ND580" s="0"/>
      <c r="NE580" s="0"/>
      <c r="NF580" s="0"/>
      <c r="NG580" s="0"/>
      <c r="NH580" s="0"/>
      <c r="NI580" s="0"/>
      <c r="NJ580" s="0"/>
      <c r="NK580" s="0"/>
      <c r="NL580" s="0"/>
      <c r="NM580" s="0"/>
      <c r="NN580" s="0"/>
      <c r="NO580" s="0"/>
      <c r="NP580" s="0"/>
      <c r="NQ580" s="0"/>
      <c r="NR580" s="0"/>
      <c r="NS580" s="0"/>
      <c r="NT580" s="0"/>
      <c r="NU580" s="0"/>
      <c r="NV580" s="0"/>
      <c r="NW580" s="0"/>
      <c r="NX580" s="0"/>
      <c r="NY580" s="0"/>
      <c r="NZ580" s="0"/>
      <c r="OA580" s="0"/>
      <c r="OB580" s="0"/>
      <c r="OC580" s="0"/>
      <c r="OD580" s="0"/>
      <c r="OE580" s="0"/>
      <c r="OF580" s="0"/>
      <c r="OG580" s="0"/>
      <c r="OH580" s="0"/>
      <c r="OI580" s="0"/>
      <c r="OJ580" s="0"/>
      <c r="OK580" s="0"/>
      <c r="OL580" s="0"/>
      <c r="OM580" s="0"/>
      <c r="ON580" s="0"/>
      <c r="OO580" s="0"/>
      <c r="OP580" s="0"/>
      <c r="OQ580" s="0"/>
      <c r="OR580" s="0"/>
      <c r="OS580" s="0"/>
      <c r="OT580" s="0"/>
      <c r="OU580" s="0"/>
      <c r="OV580" s="0"/>
      <c r="OW580" s="0"/>
      <c r="OX580" s="0"/>
      <c r="OY580" s="0"/>
      <c r="OZ580" s="0"/>
      <c r="PA580" s="0"/>
      <c r="PB580" s="0"/>
      <c r="PC580" s="0"/>
      <c r="PD580" s="0"/>
      <c r="PE580" s="0"/>
      <c r="PF580" s="0"/>
      <c r="PG580" s="0"/>
      <c r="PH580" s="0"/>
      <c r="PI580" s="0"/>
      <c r="PJ580" s="0"/>
      <c r="PK580" s="0"/>
      <c r="PL580" s="0"/>
      <c r="PM580" s="0"/>
      <c r="PN580" s="0"/>
      <c r="PO580" s="0"/>
      <c r="PP580" s="0"/>
      <c r="PQ580" s="0"/>
      <c r="PR580" s="0"/>
      <c r="PS580" s="0"/>
      <c r="PT580" s="0"/>
      <c r="PU580" s="0"/>
      <c r="PV580" s="0"/>
      <c r="PW580" s="0"/>
      <c r="PX580" s="0"/>
      <c r="PY580" s="0"/>
      <c r="PZ580" s="0"/>
      <c r="QA580" s="0"/>
      <c r="QB580" s="0"/>
      <c r="QC580" s="0"/>
      <c r="QD580" s="0"/>
      <c r="QE580" s="0"/>
      <c r="QF580" s="0"/>
      <c r="QG580" s="0"/>
      <c r="QH580" s="0"/>
      <c r="QI580" s="0"/>
      <c r="QJ580" s="0"/>
      <c r="QK580" s="0"/>
      <c r="QL580" s="0"/>
      <c r="QM580" s="0"/>
      <c r="QN580" s="0"/>
      <c r="QO580" s="0"/>
      <c r="QP580" s="0"/>
      <c r="QQ580" s="0"/>
      <c r="QR580" s="0"/>
      <c r="QS580" s="0"/>
      <c r="QT580" s="0"/>
      <c r="QU580" s="0"/>
      <c r="QV580" s="0"/>
      <c r="QW580" s="0"/>
      <c r="QX580" s="0"/>
      <c r="QY580" s="0"/>
      <c r="QZ580" s="0"/>
      <c r="RA580" s="0"/>
      <c r="RB580" s="0"/>
      <c r="RC580" s="0"/>
      <c r="RD580" s="0"/>
      <c r="RE580" s="0"/>
      <c r="RF580" s="0"/>
      <c r="RG580" s="0"/>
      <c r="RH580" s="0"/>
      <c r="RI580" s="0"/>
      <c r="RJ580" s="0"/>
      <c r="RK580" s="0"/>
      <c r="RL580" s="0"/>
      <c r="RM580" s="0"/>
      <c r="RN580" s="0"/>
      <c r="RO580" s="0"/>
      <c r="RP580" s="0"/>
      <c r="RQ580" s="0"/>
      <c r="RR580" s="0"/>
      <c r="RS580" s="0"/>
      <c r="RT580" s="0"/>
      <c r="RU580" s="0"/>
      <c r="RV580" s="0"/>
      <c r="RW580" s="0"/>
      <c r="RX580" s="0"/>
      <c r="RY580" s="0"/>
      <c r="RZ580" s="0"/>
      <c r="SA580" s="0"/>
      <c r="SB580" s="0"/>
      <c r="SC580" s="0"/>
      <c r="SD580" s="0"/>
      <c r="SE580" s="0"/>
      <c r="SF580" s="0"/>
      <c r="SG580" s="0"/>
      <c r="SH580" s="0"/>
      <c r="SI580" s="0"/>
      <c r="SJ580" s="0"/>
      <c r="SK580" s="0"/>
      <c r="SL580" s="0"/>
      <c r="SM580" s="0"/>
      <c r="SN580" s="0"/>
      <c r="SO580" s="0"/>
      <c r="SP580" s="0"/>
      <c r="SQ580" s="0"/>
      <c r="SR580" s="0"/>
      <c r="SS580" s="0"/>
      <c r="ST580" s="0"/>
      <c r="SU580" s="0"/>
      <c r="SV580" s="0"/>
      <c r="SW580" s="0"/>
      <c r="SX580" s="0"/>
      <c r="SY580" s="0"/>
      <c r="SZ580" s="0"/>
      <c r="TA580" s="0"/>
      <c r="TB580" s="0"/>
      <c r="TC580" s="0"/>
      <c r="TD580" s="0"/>
      <c r="TE580" s="0"/>
      <c r="TF580" s="0"/>
      <c r="TG580" s="0"/>
      <c r="TH580" s="0"/>
      <c r="TI580" s="0"/>
      <c r="TJ580" s="0"/>
      <c r="TK580" s="0"/>
      <c r="TL580" s="0"/>
      <c r="TM580" s="0"/>
      <c r="TN580" s="0"/>
      <c r="TO580" s="0"/>
      <c r="TP580" s="0"/>
      <c r="TQ580" s="0"/>
      <c r="TR580" s="0"/>
      <c r="TS580" s="0"/>
      <c r="TT580" s="0"/>
      <c r="TU580" s="0"/>
      <c r="TV580" s="0"/>
      <c r="TW580" s="0"/>
      <c r="TX580" s="0"/>
      <c r="TY580" s="0"/>
      <c r="TZ580" s="0"/>
      <c r="UA580" s="0"/>
      <c r="UB580" s="0"/>
      <c r="UC580" s="0"/>
      <c r="UD580" s="0"/>
      <c r="UE580" s="0"/>
      <c r="UF580" s="0"/>
      <c r="UG580" s="0"/>
      <c r="UH580" s="0"/>
      <c r="UI580" s="0"/>
      <c r="UJ580" s="0"/>
      <c r="UK580" s="0"/>
      <c r="UL580" s="0"/>
      <c r="UM580" s="0"/>
      <c r="UN580" s="0"/>
      <c r="UO580" s="0"/>
      <c r="UP580" s="0"/>
      <c r="UQ580" s="0"/>
      <c r="UR580" s="0"/>
      <c r="US580" s="0"/>
      <c r="UT580" s="0"/>
      <c r="UU580" s="0"/>
      <c r="UV580" s="0"/>
      <c r="UW580" s="0"/>
      <c r="UX580" s="0"/>
      <c r="UY580" s="0"/>
      <c r="UZ580" s="0"/>
      <c r="VA580" s="0"/>
      <c r="VB580" s="0"/>
      <c r="VC580" s="0"/>
      <c r="VD580" s="0"/>
      <c r="VE580" s="0"/>
      <c r="VF580" s="0"/>
      <c r="VG580" s="0"/>
      <c r="VH580" s="0"/>
      <c r="VI580" s="0"/>
      <c r="VJ580" s="0"/>
      <c r="VK580" s="0"/>
      <c r="VL580" s="0"/>
      <c r="VM580" s="0"/>
      <c r="VN580" s="0"/>
      <c r="VO580" s="0"/>
      <c r="VP580" s="0"/>
      <c r="VQ580" s="0"/>
      <c r="VR580" s="0"/>
      <c r="VS580" s="0"/>
      <c r="VT580" s="0"/>
      <c r="VU580" s="0"/>
      <c r="VV580" s="0"/>
      <c r="VW580" s="0"/>
      <c r="VX580" s="0"/>
      <c r="VY580" s="0"/>
      <c r="VZ580" s="0"/>
      <c r="WA580" s="0"/>
      <c r="WB580" s="0"/>
      <c r="WC580" s="0"/>
      <c r="WD580" s="0"/>
      <c r="WE580" s="0"/>
      <c r="WF580" s="0"/>
      <c r="WG580" s="0"/>
      <c r="WH580" s="0"/>
      <c r="WI580" s="0"/>
      <c r="WJ580" s="0"/>
      <c r="WK580" s="0"/>
      <c r="WL580" s="0"/>
      <c r="WM580" s="0"/>
      <c r="WN580" s="0"/>
      <c r="WO580" s="0"/>
      <c r="WP580" s="0"/>
      <c r="WQ580" s="0"/>
      <c r="WR580" s="0"/>
      <c r="WS580" s="0"/>
      <c r="WT580" s="0"/>
      <c r="WU580" s="0"/>
      <c r="WV580" s="0"/>
      <c r="WW580" s="0"/>
      <c r="WX580" s="0"/>
      <c r="WY580" s="0"/>
      <c r="WZ580" s="0"/>
      <c r="XA580" s="0"/>
      <c r="XB580" s="0"/>
      <c r="XC580" s="0"/>
      <c r="XD580" s="0"/>
      <c r="XE580" s="0"/>
      <c r="XF580" s="0"/>
      <c r="XG580" s="0"/>
      <c r="XH580" s="0"/>
      <c r="XI580" s="0"/>
      <c r="XJ580" s="0"/>
      <c r="XK580" s="0"/>
      <c r="XL580" s="0"/>
      <c r="XM580" s="0"/>
      <c r="XN580" s="0"/>
      <c r="XO580" s="0"/>
      <c r="XP580" s="0"/>
      <c r="XQ580" s="0"/>
      <c r="XR580" s="0"/>
      <c r="XS580" s="0"/>
      <c r="XT580" s="0"/>
      <c r="XU580" s="0"/>
      <c r="XV580" s="0"/>
      <c r="XW580" s="0"/>
      <c r="XX580" s="0"/>
      <c r="XY580" s="0"/>
      <c r="XZ580" s="0"/>
      <c r="YA580" s="0"/>
      <c r="YB580" s="0"/>
      <c r="YC580" s="0"/>
      <c r="YD580" s="0"/>
      <c r="YE580" s="0"/>
      <c r="YF580" s="0"/>
      <c r="YG580" s="0"/>
      <c r="YH580" s="0"/>
      <c r="YI580" s="0"/>
      <c r="YJ580" s="0"/>
      <c r="YK580" s="0"/>
      <c r="YL580" s="0"/>
      <c r="YM580" s="0"/>
      <c r="YN580" s="0"/>
      <c r="YO580" s="0"/>
      <c r="YP580" s="0"/>
      <c r="YQ580" s="0"/>
      <c r="YR580" s="0"/>
      <c r="YS580" s="0"/>
      <c r="YT580" s="0"/>
      <c r="YU580" s="0"/>
      <c r="YV580" s="0"/>
      <c r="YW580" s="0"/>
      <c r="YX580" s="0"/>
      <c r="YY580" s="0"/>
      <c r="YZ580" s="0"/>
      <c r="ZA580" s="0"/>
      <c r="ZB580" s="0"/>
      <c r="ZC580" s="0"/>
      <c r="ZD580" s="0"/>
      <c r="ZE580" s="0"/>
      <c r="ZF580" s="0"/>
      <c r="ZG580" s="0"/>
      <c r="ZH580" s="0"/>
      <c r="ZI580" s="0"/>
      <c r="ZJ580" s="0"/>
      <c r="ZK580" s="0"/>
      <c r="ZL580" s="0"/>
      <c r="ZM580" s="0"/>
      <c r="ZN580" s="0"/>
      <c r="ZO580" s="0"/>
      <c r="ZP580" s="0"/>
      <c r="ZQ580" s="0"/>
      <c r="ZR580" s="0"/>
      <c r="ZS580" s="0"/>
      <c r="ZT580" s="0"/>
      <c r="ZU580" s="0"/>
      <c r="ZV580" s="0"/>
      <c r="ZW580" s="0"/>
      <c r="ZX580" s="0"/>
      <c r="ZY580" s="0"/>
      <c r="ZZ580" s="0"/>
      <c r="AAA580" s="0"/>
      <c r="AAB580" s="0"/>
      <c r="AAC580" s="0"/>
      <c r="AAD580" s="0"/>
      <c r="AAE580" s="0"/>
      <c r="AAF580" s="0"/>
      <c r="AAG580" s="0"/>
      <c r="AAH580" s="0"/>
      <c r="AAI580" s="0"/>
      <c r="AAJ580" s="0"/>
      <c r="AAK580" s="0"/>
      <c r="AAL580" s="0"/>
      <c r="AAM580" s="0"/>
      <c r="AAN580" s="0"/>
      <c r="AAO580" s="0"/>
      <c r="AAP580" s="0"/>
      <c r="AAQ580" s="0"/>
      <c r="AAR580" s="0"/>
      <c r="AAS580" s="0"/>
      <c r="AAT580" s="0"/>
      <c r="AAU580" s="0"/>
      <c r="AAV580" s="0"/>
      <c r="AAW580" s="0"/>
      <c r="AAX580" s="0"/>
      <c r="AAY580" s="0"/>
      <c r="AAZ580" s="0"/>
      <c r="ABA580" s="0"/>
      <c r="ABB580" s="0"/>
      <c r="ABC580" s="0"/>
      <c r="ABD580" s="0"/>
      <c r="ABE580" s="0"/>
      <c r="ABF580" s="0"/>
      <c r="ABG580" s="0"/>
      <c r="ABH580" s="0"/>
      <c r="ABI580" s="0"/>
      <c r="ABJ580" s="0"/>
      <c r="ABK580" s="0"/>
      <c r="ABL580" s="0"/>
      <c r="ABM580" s="0"/>
      <c r="ABN580" s="0"/>
      <c r="ABO580" s="0"/>
      <c r="ABP580" s="0"/>
      <c r="ABQ580" s="0"/>
      <c r="ABR580" s="0"/>
      <c r="ABS580" s="0"/>
      <c r="ABT580" s="0"/>
      <c r="ABU580" s="0"/>
      <c r="ABV580" s="0"/>
      <c r="ABW580" s="0"/>
      <c r="ABX580" s="0"/>
      <c r="ABY580" s="0"/>
      <c r="ABZ580" s="0"/>
      <c r="ACA580" s="0"/>
      <c r="ACB580" s="0"/>
      <c r="ACC580" s="0"/>
      <c r="ACD580" s="0"/>
      <c r="ACE580" s="0"/>
      <c r="ACF580" s="0"/>
      <c r="ACG580" s="0"/>
      <c r="ACH580" s="0"/>
      <c r="ACI580" s="0"/>
      <c r="ACJ580" s="0"/>
      <c r="ACK580" s="0"/>
      <c r="ACL580" s="0"/>
      <c r="ACM580" s="0"/>
      <c r="ACN580" s="0"/>
      <c r="ACO580" s="0"/>
      <c r="ACP580" s="0"/>
      <c r="ACQ580" s="0"/>
      <c r="ACR580" s="0"/>
      <c r="ACS580" s="0"/>
      <c r="ACT580" s="0"/>
      <c r="ACU580" s="0"/>
      <c r="ACV580" s="0"/>
      <c r="ACW580" s="0"/>
      <c r="ACX580" s="0"/>
      <c r="ACY580" s="0"/>
      <c r="ACZ580" s="0"/>
      <c r="ADA580" s="0"/>
      <c r="ADB580" s="0"/>
      <c r="ADC580" s="0"/>
      <c r="ADD580" s="0"/>
      <c r="ADE580" s="0"/>
      <c r="ADF580" s="0"/>
      <c r="ADG580" s="0"/>
      <c r="ADH580" s="0"/>
      <c r="ADI580" s="0"/>
      <c r="ADJ580" s="0"/>
      <c r="ADK580" s="0"/>
      <c r="ADL580" s="0"/>
      <c r="ADM580" s="0"/>
      <c r="ADN580" s="0"/>
      <c r="ADO580" s="0"/>
      <c r="ADP580" s="0"/>
      <c r="ADQ580" s="0"/>
      <c r="ADR580" s="0"/>
      <c r="ADS580" s="0"/>
      <c r="ADT580" s="0"/>
      <c r="ADU580" s="0"/>
      <c r="ADV580" s="0"/>
      <c r="ADW580" s="0"/>
      <c r="ADX580" s="0"/>
      <c r="ADY580" s="0"/>
      <c r="ADZ580" s="0"/>
      <c r="AEA580" s="0"/>
      <c r="AEB580" s="0"/>
      <c r="AEC580" s="0"/>
      <c r="AED580" s="0"/>
      <c r="AEE580" s="0"/>
      <c r="AEF580" s="0"/>
      <c r="AEG580" s="0"/>
      <c r="AEH580" s="0"/>
      <c r="AEI580" s="0"/>
      <c r="AEJ580" s="0"/>
      <c r="AEK580" s="0"/>
      <c r="AEL580" s="0"/>
      <c r="AEM580" s="0"/>
      <c r="AEN580" s="0"/>
      <c r="AEO580" s="0"/>
      <c r="AEP580" s="0"/>
      <c r="AEQ580" s="0"/>
      <c r="AER580" s="0"/>
      <c r="AES580" s="0"/>
      <c r="AET580" s="0"/>
      <c r="AEU580" s="0"/>
      <c r="AEV580" s="0"/>
      <c r="AEW580" s="0"/>
      <c r="AEX580" s="0"/>
      <c r="AEY580" s="0"/>
      <c r="AEZ580" s="0"/>
      <c r="AFA580" s="0"/>
      <c r="AFB580" s="0"/>
      <c r="AFC580" s="0"/>
      <c r="AFD580" s="0"/>
      <c r="AFE580" s="0"/>
      <c r="AFF580" s="0"/>
      <c r="AFG580" s="0"/>
      <c r="AFH580" s="0"/>
      <c r="AFI580" s="0"/>
      <c r="AFJ580" s="0"/>
      <c r="AFK580" s="0"/>
      <c r="AFL580" s="0"/>
      <c r="AFM580" s="0"/>
      <c r="AFN580" s="0"/>
      <c r="AFO580" s="0"/>
      <c r="AFP580" s="0"/>
      <c r="AFQ580" s="0"/>
      <c r="AFR580" s="0"/>
      <c r="AFS580" s="0"/>
      <c r="AFT580" s="0"/>
      <c r="AFU580" s="0"/>
      <c r="AFV580" s="0"/>
      <c r="AFW580" s="0"/>
      <c r="AFX580" s="0"/>
      <c r="AFY580" s="0"/>
      <c r="AFZ580" s="0"/>
      <c r="AGA580" s="0"/>
      <c r="AGB580" s="0"/>
      <c r="AGC580" s="0"/>
      <c r="AGD580" s="0"/>
      <c r="AGE580" s="0"/>
      <c r="AGF580" s="0"/>
      <c r="AGG580" s="0"/>
      <c r="AGH580" s="0"/>
      <c r="AGI580" s="0"/>
      <c r="AGJ580" s="0"/>
      <c r="AGK580" s="0"/>
      <c r="AGL580" s="0"/>
      <c r="AGM580" s="0"/>
      <c r="AGN580" s="0"/>
      <c r="AGO580" s="0"/>
      <c r="AGP580" s="0"/>
      <c r="AGQ580" s="0"/>
      <c r="AGR580" s="0"/>
      <c r="AGS580" s="0"/>
      <c r="AGT580" s="0"/>
      <c r="AGU580" s="0"/>
      <c r="AGV580" s="0"/>
      <c r="AGW580" s="0"/>
      <c r="AGX580" s="0"/>
      <c r="AGY580" s="0"/>
      <c r="AGZ580" s="0"/>
      <c r="AHA580" s="0"/>
      <c r="AHB580" s="0"/>
      <c r="AHC580" s="0"/>
      <c r="AHD580" s="0"/>
      <c r="AHE580" s="0"/>
      <c r="AHF580" s="0"/>
      <c r="AHG580" s="0"/>
      <c r="AHH580" s="0"/>
      <c r="AHI580" s="0"/>
      <c r="AHJ580" s="0"/>
      <c r="AHK580" s="0"/>
      <c r="AHL580" s="0"/>
      <c r="AHM580" s="0"/>
      <c r="AHN580" s="0"/>
      <c r="AHO580" s="0"/>
      <c r="AHP580" s="0"/>
      <c r="AHQ580" s="0"/>
      <c r="AHR580" s="0"/>
      <c r="AHS580" s="0"/>
      <c r="AHT580" s="0"/>
      <c r="AHU580" s="0"/>
      <c r="AHV580" s="0"/>
      <c r="AHW580" s="0"/>
      <c r="AHX580" s="0"/>
      <c r="AHY580" s="0"/>
      <c r="AHZ580" s="0"/>
      <c r="AIA580" s="0"/>
      <c r="AIB580" s="0"/>
      <c r="AIC580" s="0"/>
      <c r="AID580" s="0"/>
      <c r="AIE580" s="0"/>
      <c r="AIF580" s="0"/>
      <c r="AIG580" s="0"/>
      <c r="AIH580" s="0"/>
      <c r="AII580" s="0"/>
      <c r="AIJ580" s="0"/>
      <c r="AIK580" s="0"/>
      <c r="AIL580" s="0"/>
      <c r="AIM580" s="0"/>
      <c r="AIN580" s="0"/>
      <c r="AIO580" s="0"/>
      <c r="AIP580" s="0"/>
      <c r="AIQ580" s="0"/>
      <c r="AIR580" s="0"/>
      <c r="AIS580" s="0"/>
      <c r="AIT580" s="0"/>
      <c r="AIU580" s="0"/>
      <c r="AIV580" s="0"/>
      <c r="AIW580" s="0"/>
      <c r="AIX580" s="0"/>
      <c r="AIY580" s="0"/>
      <c r="AIZ580" s="0"/>
      <c r="AJA580" s="0"/>
      <c r="AJB580" s="0"/>
      <c r="AJC580" s="0"/>
      <c r="AJD580" s="0"/>
      <c r="AJE580" s="0"/>
      <c r="AJF580" s="0"/>
      <c r="AJG580" s="0"/>
      <c r="AJH580" s="0"/>
      <c r="AJI580" s="0"/>
      <c r="AJJ580" s="0"/>
      <c r="AJK580" s="0"/>
      <c r="AJL580" s="0"/>
      <c r="AJM580" s="0"/>
      <c r="AJN580" s="0"/>
      <c r="AJO580" s="0"/>
      <c r="AJP580" s="0"/>
      <c r="AJQ580" s="0"/>
      <c r="AJR580" s="0"/>
      <c r="AJS580" s="0"/>
      <c r="AJT580" s="0"/>
      <c r="AJU580" s="0"/>
      <c r="AJV580" s="0"/>
      <c r="AJW580" s="0"/>
      <c r="AJX580" s="0"/>
      <c r="AJY580" s="0"/>
      <c r="AJZ580" s="0"/>
      <c r="AKA580" s="0"/>
      <c r="AKB580" s="0"/>
      <c r="AKC580" s="0"/>
      <c r="AKD580" s="0"/>
      <c r="AKE580" s="0"/>
      <c r="AKF580" s="0"/>
      <c r="AKG580" s="0"/>
      <c r="AKH580" s="0"/>
      <c r="AKI580" s="0"/>
      <c r="AKJ580" s="0"/>
      <c r="AKK580" s="0"/>
      <c r="AKL580" s="0"/>
      <c r="AKM580" s="0"/>
      <c r="AKN580" s="0"/>
      <c r="AKO580" s="0"/>
      <c r="AKP580" s="0"/>
      <c r="AKQ580" s="0"/>
      <c r="AKR580" s="0"/>
      <c r="AKS580" s="0"/>
      <c r="AKT580" s="0"/>
      <c r="AKU580" s="0"/>
      <c r="AKV580" s="0"/>
      <c r="AKW580" s="0"/>
      <c r="AKX580" s="0"/>
      <c r="AKY580" s="0"/>
      <c r="AKZ580" s="0"/>
      <c r="ALA580" s="0"/>
      <c r="ALB580" s="0"/>
      <c r="ALC580" s="0"/>
      <c r="ALD580" s="0"/>
      <c r="ALE580" s="0"/>
      <c r="ALF580" s="0"/>
      <c r="ALG580" s="0"/>
      <c r="ALH580" s="0"/>
      <c r="ALI580" s="0"/>
      <c r="ALJ580" s="0"/>
      <c r="ALK580" s="0"/>
      <c r="ALL580" s="0"/>
      <c r="ALM580" s="0"/>
      <c r="ALN580" s="0"/>
      <c r="ALO580" s="0"/>
      <c r="ALP580" s="0"/>
      <c r="ALQ580" s="0"/>
      <c r="ALR580" s="0"/>
      <c r="ALS580" s="0"/>
      <c r="ALT580" s="0"/>
      <c r="ALU580" s="0"/>
      <c r="ALV580" s="0"/>
      <c r="ALW580" s="0"/>
      <c r="ALX580" s="0"/>
      <c r="ALY580" s="0"/>
      <c r="ALZ580" s="0"/>
      <c r="AMA580" s="0"/>
      <c r="AMB580" s="0"/>
      <c r="AMC580" s="0"/>
      <c r="AMD580" s="0"/>
      <c r="AME580" s="0"/>
      <c r="AMF580" s="0"/>
      <c r="AMG580" s="0"/>
      <c r="AMH580" s="0"/>
      <c r="AMI580" s="0"/>
      <c r="AMJ580" s="0"/>
    </row>
    <row r="581" customFormat="false" ht="16.5" hidden="false" customHeight="true" outlineLevel="0" collapsed="false">
      <c r="A581" s="19" t="n">
        <v>508</v>
      </c>
      <c r="B581" s="19" t="n">
        <f aca="false" t="array" ref="B581:B581">RANK(V581,$V$2:$V$607)</f>
        <v>545</v>
      </c>
      <c r="C581" s="20" t="s">
        <v>272</v>
      </c>
      <c r="D581" s="20" t="s">
        <v>903</v>
      </c>
      <c r="E581" s="20"/>
      <c r="F581" s="19" t="n">
        <v>0</v>
      </c>
      <c r="G581" s="19" t="n">
        <v>0</v>
      </c>
      <c r="H581" s="19" t="n">
        <v>0</v>
      </c>
      <c r="I581" s="19" t="n">
        <v>0</v>
      </c>
      <c r="J581" s="21"/>
      <c r="K581" s="19"/>
      <c r="L581" s="19"/>
      <c r="M581" s="19"/>
      <c r="N581" s="19"/>
      <c r="O581" s="19"/>
      <c r="P581" s="19"/>
      <c r="Q581" s="19"/>
      <c r="R581" s="19"/>
      <c r="S581" s="22"/>
      <c r="T581" s="21" t="n">
        <f aca="false" t="array" ref="T581:T581">SUM(J581:S581)</f>
        <v>0</v>
      </c>
      <c r="U581" s="19" t="n">
        <f aca="false" t="array" ref="U581:U581">IF(S581="",0,S581)+IF((COUNT(J581:R581)&lt;6),SUM(J581:R581),(MAX(J581:R581)+LARGE(J581:R581,2)+LARGE(J581:R581,3)+LARGE(J581:R581,4)+LARGE(J581:R581,5)))</f>
        <v>0</v>
      </c>
      <c r="V581" s="19" t="n">
        <f aca="false">U581+G581+I581</f>
        <v>0</v>
      </c>
      <c r="W581" s="19" t="n">
        <f aca="false" t="array" ref="W581:W581">COUNT(J581:S581)</f>
        <v>0</v>
      </c>
      <c r="X581" s="19"/>
      <c r="Y581" s="19"/>
      <c r="Z581" s="4"/>
      <c r="AA581" s="4"/>
      <c r="AB581" s="0"/>
      <c r="AC581" s="4"/>
      <c r="AD581" s="4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CA581" s="0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  <c r="IX581" s="0"/>
      <c r="IY581" s="0"/>
      <c r="IZ581" s="0"/>
      <c r="JA581" s="0"/>
      <c r="JB581" s="0"/>
      <c r="JC581" s="0"/>
      <c r="JD581" s="0"/>
      <c r="JE581" s="0"/>
      <c r="JF581" s="0"/>
      <c r="JG581" s="0"/>
      <c r="JH581" s="0"/>
      <c r="JI581" s="0"/>
      <c r="JJ581" s="0"/>
      <c r="JK581" s="0"/>
      <c r="JL581" s="0"/>
      <c r="JM581" s="0"/>
      <c r="JN581" s="0"/>
      <c r="JO581" s="0"/>
      <c r="JP581" s="0"/>
      <c r="JQ581" s="0"/>
      <c r="JR581" s="0"/>
      <c r="JS581" s="0"/>
      <c r="JT581" s="0"/>
      <c r="JU581" s="0"/>
      <c r="JV581" s="0"/>
      <c r="JW581" s="0"/>
      <c r="JX581" s="0"/>
      <c r="JY581" s="0"/>
      <c r="JZ581" s="0"/>
      <c r="KA581" s="0"/>
      <c r="KB581" s="0"/>
      <c r="KC581" s="0"/>
      <c r="KD581" s="0"/>
      <c r="KE581" s="0"/>
      <c r="KF581" s="0"/>
      <c r="KG581" s="0"/>
      <c r="KH581" s="0"/>
      <c r="KI581" s="0"/>
      <c r="KJ581" s="0"/>
      <c r="KK581" s="0"/>
      <c r="KL581" s="0"/>
      <c r="KM581" s="0"/>
      <c r="KN581" s="0"/>
      <c r="KO581" s="0"/>
      <c r="KP581" s="0"/>
      <c r="KQ581" s="0"/>
      <c r="KR581" s="0"/>
      <c r="KS581" s="0"/>
      <c r="KT581" s="0"/>
      <c r="KU581" s="0"/>
      <c r="KV581" s="0"/>
      <c r="KW581" s="0"/>
      <c r="KX581" s="0"/>
      <c r="KY581" s="0"/>
      <c r="KZ581" s="0"/>
      <c r="LA581" s="0"/>
      <c r="LB581" s="0"/>
      <c r="LC581" s="0"/>
      <c r="LD581" s="0"/>
      <c r="LE581" s="0"/>
      <c r="LF581" s="0"/>
      <c r="LG581" s="0"/>
      <c r="LH581" s="0"/>
      <c r="LI581" s="0"/>
      <c r="LJ581" s="0"/>
      <c r="LK581" s="0"/>
      <c r="LL581" s="0"/>
      <c r="LM581" s="0"/>
      <c r="LN581" s="0"/>
      <c r="LO581" s="0"/>
      <c r="LP581" s="0"/>
      <c r="LQ581" s="0"/>
      <c r="LR581" s="0"/>
      <c r="LS581" s="0"/>
      <c r="LT581" s="0"/>
      <c r="LU581" s="0"/>
      <c r="LV581" s="0"/>
      <c r="LW581" s="0"/>
      <c r="LX581" s="0"/>
      <c r="LY581" s="0"/>
      <c r="LZ581" s="0"/>
      <c r="MA581" s="0"/>
      <c r="MB581" s="0"/>
      <c r="MC581" s="0"/>
      <c r="MD581" s="0"/>
      <c r="ME581" s="0"/>
      <c r="MF581" s="0"/>
      <c r="MG581" s="0"/>
      <c r="MH581" s="0"/>
      <c r="MI581" s="0"/>
      <c r="MJ581" s="0"/>
      <c r="MK581" s="0"/>
      <c r="ML581" s="0"/>
      <c r="MM581" s="0"/>
      <c r="MN581" s="0"/>
      <c r="MO581" s="0"/>
      <c r="MP581" s="0"/>
      <c r="MQ581" s="0"/>
      <c r="MR581" s="0"/>
      <c r="MS581" s="0"/>
      <c r="MT581" s="0"/>
      <c r="MU581" s="0"/>
      <c r="MV581" s="0"/>
      <c r="MW581" s="0"/>
      <c r="MX581" s="0"/>
      <c r="MY581" s="0"/>
      <c r="MZ581" s="0"/>
      <c r="NA581" s="0"/>
      <c r="NB581" s="0"/>
      <c r="NC581" s="0"/>
      <c r="ND581" s="0"/>
      <c r="NE581" s="0"/>
      <c r="NF581" s="0"/>
      <c r="NG581" s="0"/>
      <c r="NH581" s="0"/>
      <c r="NI581" s="0"/>
      <c r="NJ581" s="0"/>
      <c r="NK581" s="0"/>
      <c r="NL581" s="0"/>
      <c r="NM581" s="0"/>
      <c r="NN581" s="0"/>
      <c r="NO581" s="0"/>
      <c r="NP581" s="0"/>
      <c r="NQ581" s="0"/>
      <c r="NR581" s="0"/>
      <c r="NS581" s="0"/>
      <c r="NT581" s="0"/>
      <c r="NU581" s="0"/>
      <c r="NV581" s="0"/>
      <c r="NW581" s="0"/>
      <c r="NX581" s="0"/>
      <c r="NY581" s="0"/>
      <c r="NZ581" s="0"/>
      <c r="OA581" s="0"/>
      <c r="OB581" s="0"/>
      <c r="OC581" s="0"/>
      <c r="OD581" s="0"/>
      <c r="OE581" s="0"/>
      <c r="OF581" s="0"/>
      <c r="OG581" s="0"/>
      <c r="OH581" s="0"/>
      <c r="OI581" s="0"/>
      <c r="OJ581" s="0"/>
      <c r="OK581" s="0"/>
      <c r="OL581" s="0"/>
      <c r="OM581" s="0"/>
      <c r="ON581" s="0"/>
      <c r="OO581" s="0"/>
      <c r="OP581" s="0"/>
      <c r="OQ581" s="0"/>
      <c r="OR581" s="0"/>
      <c r="OS581" s="0"/>
      <c r="OT581" s="0"/>
      <c r="OU581" s="0"/>
      <c r="OV581" s="0"/>
      <c r="OW581" s="0"/>
      <c r="OX581" s="0"/>
      <c r="OY581" s="0"/>
      <c r="OZ581" s="0"/>
      <c r="PA581" s="0"/>
      <c r="PB581" s="0"/>
      <c r="PC581" s="0"/>
      <c r="PD581" s="0"/>
      <c r="PE581" s="0"/>
      <c r="PF581" s="0"/>
      <c r="PG581" s="0"/>
      <c r="PH581" s="0"/>
      <c r="PI581" s="0"/>
      <c r="PJ581" s="0"/>
      <c r="PK581" s="0"/>
      <c r="PL581" s="0"/>
      <c r="PM581" s="0"/>
      <c r="PN581" s="0"/>
      <c r="PO581" s="0"/>
      <c r="PP581" s="0"/>
      <c r="PQ581" s="0"/>
      <c r="PR581" s="0"/>
      <c r="PS581" s="0"/>
      <c r="PT581" s="0"/>
      <c r="PU581" s="0"/>
      <c r="PV581" s="0"/>
      <c r="PW581" s="0"/>
      <c r="PX581" s="0"/>
      <c r="PY581" s="0"/>
      <c r="PZ581" s="0"/>
      <c r="QA581" s="0"/>
      <c r="QB581" s="0"/>
      <c r="QC581" s="0"/>
      <c r="QD581" s="0"/>
      <c r="QE581" s="0"/>
      <c r="QF581" s="0"/>
      <c r="QG581" s="0"/>
      <c r="QH581" s="0"/>
      <c r="QI581" s="0"/>
      <c r="QJ581" s="0"/>
      <c r="QK581" s="0"/>
      <c r="QL581" s="0"/>
      <c r="QM581" s="0"/>
      <c r="QN581" s="0"/>
      <c r="QO581" s="0"/>
      <c r="QP581" s="0"/>
      <c r="QQ581" s="0"/>
      <c r="QR581" s="0"/>
      <c r="QS581" s="0"/>
      <c r="QT581" s="0"/>
      <c r="QU581" s="0"/>
      <c r="QV581" s="0"/>
      <c r="QW581" s="0"/>
      <c r="QX581" s="0"/>
      <c r="QY581" s="0"/>
      <c r="QZ581" s="0"/>
      <c r="RA581" s="0"/>
      <c r="RB581" s="0"/>
      <c r="RC581" s="0"/>
      <c r="RD581" s="0"/>
      <c r="RE581" s="0"/>
      <c r="RF581" s="0"/>
      <c r="RG581" s="0"/>
      <c r="RH581" s="0"/>
      <c r="RI581" s="0"/>
      <c r="RJ581" s="0"/>
      <c r="RK581" s="0"/>
      <c r="RL581" s="0"/>
      <c r="RM581" s="0"/>
      <c r="RN581" s="0"/>
      <c r="RO581" s="0"/>
      <c r="RP581" s="0"/>
      <c r="RQ581" s="0"/>
      <c r="RR581" s="0"/>
      <c r="RS581" s="0"/>
      <c r="RT581" s="0"/>
      <c r="RU581" s="0"/>
      <c r="RV581" s="0"/>
      <c r="RW581" s="0"/>
      <c r="RX581" s="0"/>
      <c r="RY581" s="0"/>
      <c r="RZ581" s="0"/>
      <c r="SA581" s="0"/>
      <c r="SB581" s="0"/>
      <c r="SC581" s="0"/>
      <c r="SD581" s="0"/>
      <c r="SE581" s="0"/>
      <c r="SF581" s="0"/>
      <c r="SG581" s="0"/>
      <c r="SH581" s="0"/>
      <c r="SI581" s="0"/>
      <c r="SJ581" s="0"/>
      <c r="SK581" s="0"/>
      <c r="SL581" s="0"/>
      <c r="SM581" s="0"/>
      <c r="SN581" s="0"/>
      <c r="SO581" s="0"/>
      <c r="SP581" s="0"/>
      <c r="SQ581" s="0"/>
      <c r="SR581" s="0"/>
      <c r="SS581" s="0"/>
      <c r="ST581" s="0"/>
      <c r="SU581" s="0"/>
      <c r="SV581" s="0"/>
      <c r="SW581" s="0"/>
      <c r="SX581" s="0"/>
      <c r="SY581" s="0"/>
      <c r="SZ581" s="0"/>
      <c r="TA581" s="0"/>
      <c r="TB581" s="0"/>
      <c r="TC581" s="0"/>
      <c r="TD581" s="0"/>
      <c r="TE581" s="0"/>
      <c r="TF581" s="0"/>
      <c r="TG581" s="0"/>
      <c r="TH581" s="0"/>
      <c r="TI581" s="0"/>
      <c r="TJ581" s="0"/>
      <c r="TK581" s="0"/>
      <c r="TL581" s="0"/>
      <c r="TM581" s="0"/>
      <c r="TN581" s="0"/>
      <c r="TO581" s="0"/>
      <c r="TP581" s="0"/>
      <c r="TQ581" s="0"/>
      <c r="TR581" s="0"/>
      <c r="TS581" s="0"/>
      <c r="TT581" s="0"/>
      <c r="TU581" s="0"/>
      <c r="TV581" s="0"/>
      <c r="TW581" s="0"/>
      <c r="TX581" s="0"/>
      <c r="TY581" s="0"/>
      <c r="TZ581" s="0"/>
      <c r="UA581" s="0"/>
      <c r="UB581" s="0"/>
      <c r="UC581" s="0"/>
      <c r="UD581" s="0"/>
      <c r="UE581" s="0"/>
      <c r="UF581" s="0"/>
      <c r="UG581" s="0"/>
      <c r="UH581" s="0"/>
      <c r="UI581" s="0"/>
      <c r="UJ581" s="0"/>
      <c r="UK581" s="0"/>
      <c r="UL581" s="0"/>
      <c r="UM581" s="0"/>
      <c r="UN581" s="0"/>
      <c r="UO581" s="0"/>
      <c r="UP581" s="0"/>
      <c r="UQ581" s="0"/>
      <c r="UR581" s="0"/>
      <c r="US581" s="0"/>
      <c r="UT581" s="0"/>
      <c r="UU581" s="0"/>
      <c r="UV581" s="0"/>
      <c r="UW581" s="0"/>
      <c r="UX581" s="0"/>
      <c r="UY581" s="0"/>
      <c r="UZ581" s="0"/>
      <c r="VA581" s="0"/>
      <c r="VB581" s="0"/>
      <c r="VC581" s="0"/>
      <c r="VD581" s="0"/>
      <c r="VE581" s="0"/>
      <c r="VF581" s="0"/>
      <c r="VG581" s="0"/>
      <c r="VH581" s="0"/>
      <c r="VI581" s="0"/>
      <c r="VJ581" s="0"/>
      <c r="VK581" s="0"/>
      <c r="VL581" s="0"/>
      <c r="VM581" s="0"/>
      <c r="VN581" s="0"/>
      <c r="VO581" s="0"/>
      <c r="VP581" s="0"/>
      <c r="VQ581" s="0"/>
      <c r="VR581" s="0"/>
      <c r="VS581" s="0"/>
      <c r="VT581" s="0"/>
      <c r="VU581" s="0"/>
      <c r="VV581" s="0"/>
      <c r="VW581" s="0"/>
      <c r="VX581" s="0"/>
      <c r="VY581" s="0"/>
      <c r="VZ581" s="0"/>
      <c r="WA581" s="0"/>
      <c r="WB581" s="0"/>
      <c r="WC581" s="0"/>
      <c r="WD581" s="0"/>
      <c r="WE581" s="0"/>
      <c r="WF581" s="0"/>
      <c r="WG581" s="0"/>
      <c r="WH581" s="0"/>
      <c r="WI581" s="0"/>
      <c r="WJ581" s="0"/>
      <c r="WK581" s="0"/>
      <c r="WL581" s="0"/>
      <c r="WM581" s="0"/>
      <c r="WN581" s="0"/>
      <c r="WO581" s="0"/>
      <c r="WP581" s="0"/>
      <c r="WQ581" s="0"/>
      <c r="WR581" s="0"/>
      <c r="WS581" s="0"/>
      <c r="WT581" s="0"/>
      <c r="WU581" s="0"/>
      <c r="WV581" s="0"/>
      <c r="WW581" s="0"/>
      <c r="WX581" s="0"/>
      <c r="WY581" s="0"/>
      <c r="WZ581" s="0"/>
      <c r="XA581" s="0"/>
      <c r="XB581" s="0"/>
      <c r="XC581" s="0"/>
      <c r="XD581" s="0"/>
      <c r="XE581" s="0"/>
      <c r="XF581" s="0"/>
      <c r="XG581" s="0"/>
      <c r="XH581" s="0"/>
      <c r="XI581" s="0"/>
      <c r="XJ581" s="0"/>
      <c r="XK581" s="0"/>
      <c r="XL581" s="0"/>
      <c r="XM581" s="0"/>
      <c r="XN581" s="0"/>
      <c r="XO581" s="0"/>
      <c r="XP581" s="0"/>
      <c r="XQ581" s="0"/>
      <c r="XR581" s="0"/>
      <c r="XS581" s="0"/>
      <c r="XT581" s="0"/>
      <c r="XU581" s="0"/>
      <c r="XV581" s="0"/>
      <c r="XW581" s="0"/>
      <c r="XX581" s="0"/>
      <c r="XY581" s="0"/>
      <c r="XZ581" s="0"/>
      <c r="YA581" s="0"/>
      <c r="YB581" s="0"/>
      <c r="YC581" s="0"/>
      <c r="YD581" s="0"/>
      <c r="YE581" s="0"/>
      <c r="YF581" s="0"/>
      <c r="YG581" s="0"/>
      <c r="YH581" s="0"/>
      <c r="YI581" s="0"/>
      <c r="YJ581" s="0"/>
      <c r="YK581" s="0"/>
      <c r="YL581" s="0"/>
      <c r="YM581" s="0"/>
      <c r="YN581" s="0"/>
      <c r="YO581" s="0"/>
      <c r="YP581" s="0"/>
      <c r="YQ581" s="0"/>
      <c r="YR581" s="0"/>
      <c r="YS581" s="0"/>
      <c r="YT581" s="0"/>
      <c r="YU581" s="0"/>
      <c r="YV581" s="0"/>
      <c r="YW581" s="0"/>
      <c r="YX581" s="0"/>
      <c r="YY581" s="0"/>
      <c r="YZ581" s="0"/>
      <c r="ZA581" s="0"/>
      <c r="ZB581" s="0"/>
      <c r="ZC581" s="0"/>
      <c r="ZD581" s="0"/>
      <c r="ZE581" s="0"/>
      <c r="ZF581" s="0"/>
      <c r="ZG581" s="0"/>
      <c r="ZH581" s="0"/>
      <c r="ZI581" s="0"/>
      <c r="ZJ581" s="0"/>
      <c r="ZK581" s="0"/>
      <c r="ZL581" s="0"/>
      <c r="ZM581" s="0"/>
      <c r="ZN581" s="0"/>
      <c r="ZO581" s="0"/>
      <c r="ZP581" s="0"/>
      <c r="ZQ581" s="0"/>
      <c r="ZR581" s="0"/>
      <c r="ZS581" s="0"/>
      <c r="ZT581" s="0"/>
      <c r="ZU581" s="0"/>
      <c r="ZV581" s="0"/>
      <c r="ZW581" s="0"/>
      <c r="ZX581" s="0"/>
      <c r="ZY581" s="0"/>
      <c r="ZZ581" s="0"/>
      <c r="AAA581" s="0"/>
      <c r="AAB581" s="0"/>
      <c r="AAC581" s="0"/>
      <c r="AAD581" s="0"/>
      <c r="AAE581" s="0"/>
      <c r="AAF581" s="0"/>
      <c r="AAG581" s="0"/>
      <c r="AAH581" s="0"/>
      <c r="AAI581" s="0"/>
      <c r="AAJ581" s="0"/>
      <c r="AAK581" s="0"/>
      <c r="AAL581" s="0"/>
      <c r="AAM581" s="0"/>
      <c r="AAN581" s="0"/>
      <c r="AAO581" s="0"/>
      <c r="AAP581" s="0"/>
      <c r="AAQ581" s="0"/>
      <c r="AAR581" s="0"/>
      <c r="AAS581" s="0"/>
      <c r="AAT581" s="0"/>
      <c r="AAU581" s="0"/>
      <c r="AAV581" s="0"/>
      <c r="AAW581" s="0"/>
      <c r="AAX581" s="0"/>
      <c r="AAY581" s="0"/>
      <c r="AAZ581" s="0"/>
      <c r="ABA581" s="0"/>
      <c r="ABB581" s="0"/>
      <c r="ABC581" s="0"/>
      <c r="ABD581" s="0"/>
      <c r="ABE581" s="0"/>
      <c r="ABF581" s="0"/>
      <c r="ABG581" s="0"/>
      <c r="ABH581" s="0"/>
      <c r="ABI581" s="0"/>
      <c r="ABJ581" s="0"/>
      <c r="ABK581" s="0"/>
      <c r="ABL581" s="0"/>
      <c r="ABM581" s="0"/>
      <c r="ABN581" s="0"/>
      <c r="ABO581" s="0"/>
      <c r="ABP581" s="0"/>
      <c r="ABQ581" s="0"/>
      <c r="ABR581" s="0"/>
      <c r="ABS581" s="0"/>
      <c r="ABT581" s="0"/>
      <c r="ABU581" s="0"/>
      <c r="ABV581" s="0"/>
      <c r="ABW581" s="0"/>
      <c r="ABX581" s="0"/>
      <c r="ABY581" s="0"/>
      <c r="ABZ581" s="0"/>
      <c r="ACA581" s="0"/>
      <c r="ACB581" s="0"/>
      <c r="ACC581" s="0"/>
      <c r="ACD581" s="0"/>
      <c r="ACE581" s="0"/>
      <c r="ACF581" s="0"/>
      <c r="ACG581" s="0"/>
      <c r="ACH581" s="0"/>
      <c r="ACI581" s="0"/>
      <c r="ACJ581" s="0"/>
      <c r="ACK581" s="0"/>
      <c r="ACL581" s="0"/>
      <c r="ACM581" s="0"/>
      <c r="ACN581" s="0"/>
      <c r="ACO581" s="0"/>
      <c r="ACP581" s="0"/>
      <c r="ACQ581" s="0"/>
      <c r="ACR581" s="0"/>
      <c r="ACS581" s="0"/>
      <c r="ACT581" s="0"/>
      <c r="ACU581" s="0"/>
      <c r="ACV581" s="0"/>
      <c r="ACW581" s="0"/>
      <c r="ACX581" s="0"/>
      <c r="ACY581" s="0"/>
      <c r="ACZ581" s="0"/>
      <c r="ADA581" s="0"/>
      <c r="ADB581" s="0"/>
      <c r="ADC581" s="0"/>
      <c r="ADD581" s="0"/>
      <c r="ADE581" s="0"/>
      <c r="ADF581" s="0"/>
      <c r="ADG581" s="0"/>
      <c r="ADH581" s="0"/>
      <c r="ADI581" s="0"/>
      <c r="ADJ581" s="0"/>
      <c r="ADK581" s="0"/>
      <c r="ADL581" s="0"/>
      <c r="ADM581" s="0"/>
      <c r="ADN581" s="0"/>
      <c r="ADO581" s="0"/>
      <c r="ADP581" s="0"/>
      <c r="ADQ581" s="0"/>
      <c r="ADR581" s="0"/>
      <c r="ADS581" s="0"/>
      <c r="ADT581" s="0"/>
      <c r="ADU581" s="0"/>
      <c r="ADV581" s="0"/>
      <c r="ADW581" s="0"/>
      <c r="ADX581" s="0"/>
      <c r="ADY581" s="0"/>
      <c r="ADZ581" s="0"/>
      <c r="AEA581" s="0"/>
      <c r="AEB581" s="0"/>
      <c r="AEC581" s="0"/>
      <c r="AED581" s="0"/>
      <c r="AEE581" s="0"/>
      <c r="AEF581" s="0"/>
      <c r="AEG581" s="0"/>
      <c r="AEH581" s="0"/>
      <c r="AEI581" s="0"/>
      <c r="AEJ581" s="0"/>
      <c r="AEK581" s="0"/>
      <c r="AEL581" s="0"/>
      <c r="AEM581" s="0"/>
      <c r="AEN581" s="0"/>
      <c r="AEO581" s="0"/>
      <c r="AEP581" s="0"/>
      <c r="AEQ581" s="0"/>
      <c r="AER581" s="0"/>
      <c r="AES581" s="0"/>
      <c r="AET581" s="0"/>
      <c r="AEU581" s="0"/>
      <c r="AEV581" s="0"/>
      <c r="AEW581" s="0"/>
      <c r="AEX581" s="0"/>
      <c r="AEY581" s="0"/>
      <c r="AEZ581" s="0"/>
      <c r="AFA581" s="0"/>
      <c r="AFB581" s="0"/>
      <c r="AFC581" s="0"/>
      <c r="AFD581" s="0"/>
      <c r="AFE581" s="0"/>
      <c r="AFF581" s="0"/>
      <c r="AFG581" s="0"/>
      <c r="AFH581" s="0"/>
      <c r="AFI581" s="0"/>
      <c r="AFJ581" s="0"/>
      <c r="AFK581" s="0"/>
      <c r="AFL581" s="0"/>
      <c r="AFM581" s="0"/>
      <c r="AFN581" s="0"/>
      <c r="AFO581" s="0"/>
      <c r="AFP581" s="0"/>
      <c r="AFQ581" s="0"/>
      <c r="AFR581" s="0"/>
      <c r="AFS581" s="0"/>
      <c r="AFT581" s="0"/>
      <c r="AFU581" s="0"/>
      <c r="AFV581" s="0"/>
      <c r="AFW581" s="0"/>
      <c r="AFX581" s="0"/>
      <c r="AFY581" s="0"/>
      <c r="AFZ581" s="0"/>
      <c r="AGA581" s="0"/>
      <c r="AGB581" s="0"/>
      <c r="AGC581" s="0"/>
      <c r="AGD581" s="0"/>
      <c r="AGE581" s="0"/>
      <c r="AGF581" s="0"/>
      <c r="AGG581" s="0"/>
      <c r="AGH581" s="0"/>
      <c r="AGI581" s="0"/>
      <c r="AGJ581" s="0"/>
      <c r="AGK581" s="0"/>
      <c r="AGL581" s="0"/>
      <c r="AGM581" s="0"/>
      <c r="AGN581" s="0"/>
      <c r="AGO581" s="0"/>
      <c r="AGP581" s="0"/>
      <c r="AGQ581" s="0"/>
      <c r="AGR581" s="0"/>
      <c r="AGS581" s="0"/>
      <c r="AGT581" s="0"/>
      <c r="AGU581" s="0"/>
      <c r="AGV581" s="0"/>
      <c r="AGW581" s="0"/>
      <c r="AGX581" s="0"/>
      <c r="AGY581" s="0"/>
      <c r="AGZ581" s="0"/>
      <c r="AHA581" s="0"/>
      <c r="AHB581" s="0"/>
      <c r="AHC581" s="0"/>
      <c r="AHD581" s="0"/>
      <c r="AHE581" s="0"/>
      <c r="AHF581" s="0"/>
      <c r="AHG581" s="0"/>
      <c r="AHH581" s="0"/>
      <c r="AHI581" s="0"/>
      <c r="AHJ581" s="0"/>
      <c r="AHK581" s="0"/>
      <c r="AHL581" s="0"/>
      <c r="AHM581" s="0"/>
      <c r="AHN581" s="0"/>
      <c r="AHO581" s="0"/>
      <c r="AHP581" s="0"/>
      <c r="AHQ581" s="0"/>
      <c r="AHR581" s="0"/>
      <c r="AHS581" s="0"/>
      <c r="AHT581" s="0"/>
      <c r="AHU581" s="0"/>
      <c r="AHV581" s="0"/>
      <c r="AHW581" s="0"/>
      <c r="AHX581" s="0"/>
      <c r="AHY581" s="0"/>
      <c r="AHZ581" s="0"/>
      <c r="AIA581" s="0"/>
      <c r="AIB581" s="0"/>
      <c r="AIC581" s="0"/>
      <c r="AID581" s="0"/>
      <c r="AIE581" s="0"/>
      <c r="AIF581" s="0"/>
      <c r="AIG581" s="0"/>
      <c r="AIH581" s="0"/>
      <c r="AII581" s="0"/>
      <c r="AIJ581" s="0"/>
      <c r="AIK581" s="0"/>
      <c r="AIL581" s="0"/>
      <c r="AIM581" s="0"/>
      <c r="AIN581" s="0"/>
      <c r="AIO581" s="0"/>
      <c r="AIP581" s="0"/>
      <c r="AIQ581" s="0"/>
      <c r="AIR581" s="0"/>
      <c r="AIS581" s="0"/>
      <c r="AIT581" s="0"/>
      <c r="AIU581" s="0"/>
      <c r="AIV581" s="0"/>
      <c r="AIW581" s="0"/>
      <c r="AIX581" s="0"/>
      <c r="AIY581" s="0"/>
      <c r="AIZ581" s="0"/>
      <c r="AJA581" s="0"/>
      <c r="AJB581" s="0"/>
      <c r="AJC581" s="0"/>
      <c r="AJD581" s="0"/>
      <c r="AJE581" s="0"/>
      <c r="AJF581" s="0"/>
      <c r="AJG581" s="0"/>
      <c r="AJH581" s="0"/>
      <c r="AJI581" s="0"/>
      <c r="AJJ581" s="0"/>
      <c r="AJK581" s="0"/>
      <c r="AJL581" s="0"/>
      <c r="AJM581" s="0"/>
      <c r="AJN581" s="0"/>
      <c r="AJO581" s="0"/>
      <c r="AJP581" s="0"/>
      <c r="AJQ581" s="0"/>
      <c r="AJR581" s="0"/>
      <c r="AJS581" s="0"/>
      <c r="AJT581" s="0"/>
      <c r="AJU581" s="0"/>
      <c r="AJV581" s="0"/>
      <c r="AJW581" s="0"/>
      <c r="AJX581" s="0"/>
      <c r="AJY581" s="0"/>
      <c r="AJZ581" s="0"/>
      <c r="AKA581" s="0"/>
      <c r="AKB581" s="0"/>
      <c r="AKC581" s="0"/>
      <c r="AKD581" s="0"/>
      <c r="AKE581" s="0"/>
      <c r="AKF581" s="0"/>
      <c r="AKG581" s="0"/>
      <c r="AKH581" s="0"/>
      <c r="AKI581" s="0"/>
      <c r="AKJ581" s="0"/>
      <c r="AKK581" s="0"/>
      <c r="AKL581" s="0"/>
      <c r="AKM581" s="0"/>
      <c r="AKN581" s="0"/>
      <c r="AKO581" s="0"/>
      <c r="AKP581" s="0"/>
      <c r="AKQ581" s="0"/>
      <c r="AKR581" s="0"/>
      <c r="AKS581" s="0"/>
      <c r="AKT581" s="0"/>
      <c r="AKU581" s="0"/>
      <c r="AKV581" s="0"/>
      <c r="AKW581" s="0"/>
      <c r="AKX581" s="0"/>
      <c r="AKY581" s="0"/>
      <c r="AKZ581" s="0"/>
      <c r="ALA581" s="0"/>
      <c r="ALB581" s="0"/>
      <c r="ALC581" s="0"/>
      <c r="ALD581" s="0"/>
      <c r="ALE581" s="0"/>
      <c r="ALF581" s="0"/>
      <c r="ALG581" s="0"/>
      <c r="ALH581" s="0"/>
      <c r="ALI581" s="0"/>
      <c r="ALJ581" s="0"/>
      <c r="ALK581" s="0"/>
      <c r="ALL581" s="0"/>
      <c r="ALM581" s="0"/>
      <c r="ALN581" s="0"/>
      <c r="ALO581" s="0"/>
      <c r="ALP581" s="0"/>
      <c r="ALQ581" s="0"/>
      <c r="ALR581" s="0"/>
      <c r="ALS581" s="0"/>
      <c r="ALT581" s="0"/>
      <c r="ALU581" s="0"/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  <c r="AMJ581" s="0"/>
    </row>
    <row r="582" customFormat="false" ht="16.5" hidden="false" customHeight="true" outlineLevel="0" collapsed="false">
      <c r="A582" s="19" t="n">
        <v>511</v>
      </c>
      <c r="B582" s="19" t="n">
        <f aca="false" t="array" ref="B582:B582">RANK(V582,$V$2:$V$607)</f>
        <v>545</v>
      </c>
      <c r="C582" s="20" t="s">
        <v>904</v>
      </c>
      <c r="D582" s="20" t="s">
        <v>905</v>
      </c>
      <c r="E582" s="20"/>
      <c r="F582" s="19" t="n">
        <v>0</v>
      </c>
      <c r="G582" s="19" t="n">
        <v>0</v>
      </c>
      <c r="H582" s="19" t="n">
        <v>0</v>
      </c>
      <c r="I582" s="19" t="n">
        <v>0</v>
      </c>
      <c r="J582" s="21"/>
      <c r="K582" s="19"/>
      <c r="L582" s="19"/>
      <c r="M582" s="19"/>
      <c r="N582" s="19"/>
      <c r="O582" s="19"/>
      <c r="P582" s="19"/>
      <c r="Q582" s="19"/>
      <c r="R582" s="19"/>
      <c r="S582" s="22"/>
      <c r="T582" s="21" t="n">
        <f aca="false" t="array" ref="T582:T582">SUM(J582:S582)</f>
        <v>0</v>
      </c>
      <c r="U582" s="19" t="n">
        <f aca="false" t="array" ref="U582:U582">IF(S582="",0,S582)+IF((COUNT(J582:R582)&lt;6),SUM(J582:R582),(MAX(J582:R582)+LARGE(J582:R582,2)+LARGE(J582:R582,3)+LARGE(J582:R582,4)+LARGE(J582:R582,5)))</f>
        <v>0</v>
      </c>
      <c r="V582" s="19" t="n">
        <f aca="false">U582+G582+I582</f>
        <v>0</v>
      </c>
      <c r="W582" s="19" t="n">
        <f aca="false" t="array" ref="W582:W582">COUNT(J582:S582)</f>
        <v>0</v>
      </c>
      <c r="X582" s="19"/>
      <c r="Y582" s="19"/>
      <c r="Z582" s="4"/>
      <c r="AA582" s="19"/>
      <c r="AB582" s="19"/>
      <c r="AC582" s="4"/>
      <c r="AD582" s="4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CA582" s="0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  <c r="IX582" s="0"/>
      <c r="IY582" s="0"/>
      <c r="IZ582" s="0"/>
      <c r="JA582" s="0"/>
      <c r="JB582" s="0"/>
      <c r="JC582" s="0"/>
      <c r="JD582" s="0"/>
      <c r="JE582" s="0"/>
      <c r="JF582" s="0"/>
      <c r="JG582" s="0"/>
      <c r="JH582" s="0"/>
      <c r="JI582" s="0"/>
      <c r="JJ582" s="0"/>
      <c r="JK582" s="0"/>
      <c r="JL582" s="0"/>
      <c r="JM582" s="0"/>
      <c r="JN582" s="0"/>
      <c r="JO582" s="0"/>
      <c r="JP582" s="0"/>
      <c r="JQ582" s="0"/>
      <c r="JR582" s="0"/>
      <c r="JS582" s="0"/>
      <c r="JT582" s="0"/>
      <c r="JU582" s="0"/>
      <c r="JV582" s="0"/>
      <c r="JW582" s="0"/>
      <c r="JX582" s="0"/>
      <c r="JY582" s="0"/>
      <c r="JZ582" s="0"/>
      <c r="KA582" s="0"/>
      <c r="KB582" s="0"/>
      <c r="KC582" s="0"/>
      <c r="KD582" s="0"/>
      <c r="KE582" s="0"/>
      <c r="KF582" s="0"/>
      <c r="KG582" s="0"/>
      <c r="KH582" s="0"/>
      <c r="KI582" s="0"/>
      <c r="KJ582" s="0"/>
      <c r="KK582" s="0"/>
      <c r="KL582" s="0"/>
      <c r="KM582" s="0"/>
      <c r="KN582" s="0"/>
      <c r="KO582" s="0"/>
      <c r="KP582" s="0"/>
      <c r="KQ582" s="0"/>
      <c r="KR582" s="0"/>
      <c r="KS582" s="0"/>
      <c r="KT582" s="0"/>
      <c r="KU582" s="0"/>
      <c r="KV582" s="0"/>
      <c r="KW582" s="0"/>
      <c r="KX582" s="0"/>
      <c r="KY582" s="0"/>
      <c r="KZ582" s="0"/>
      <c r="LA582" s="0"/>
      <c r="LB582" s="0"/>
      <c r="LC582" s="0"/>
      <c r="LD582" s="0"/>
      <c r="LE582" s="0"/>
      <c r="LF582" s="0"/>
      <c r="LG582" s="0"/>
      <c r="LH582" s="0"/>
      <c r="LI582" s="0"/>
      <c r="LJ582" s="0"/>
      <c r="LK582" s="0"/>
      <c r="LL582" s="0"/>
      <c r="LM582" s="0"/>
      <c r="LN582" s="0"/>
      <c r="LO582" s="0"/>
      <c r="LP582" s="0"/>
      <c r="LQ582" s="0"/>
      <c r="LR582" s="0"/>
      <c r="LS582" s="0"/>
      <c r="LT582" s="0"/>
      <c r="LU582" s="0"/>
      <c r="LV582" s="0"/>
      <c r="LW582" s="0"/>
      <c r="LX582" s="0"/>
      <c r="LY582" s="0"/>
      <c r="LZ582" s="0"/>
      <c r="MA582" s="0"/>
      <c r="MB582" s="0"/>
      <c r="MC582" s="0"/>
      <c r="MD582" s="0"/>
      <c r="ME582" s="0"/>
      <c r="MF582" s="0"/>
      <c r="MG582" s="0"/>
      <c r="MH582" s="0"/>
      <c r="MI582" s="0"/>
      <c r="MJ582" s="0"/>
      <c r="MK582" s="0"/>
      <c r="ML582" s="0"/>
      <c r="MM582" s="0"/>
      <c r="MN582" s="0"/>
      <c r="MO582" s="0"/>
      <c r="MP582" s="0"/>
      <c r="MQ582" s="0"/>
      <c r="MR582" s="0"/>
      <c r="MS582" s="0"/>
      <c r="MT582" s="0"/>
      <c r="MU582" s="0"/>
      <c r="MV582" s="0"/>
      <c r="MW582" s="0"/>
      <c r="MX582" s="0"/>
      <c r="MY582" s="0"/>
      <c r="MZ582" s="0"/>
      <c r="NA582" s="0"/>
      <c r="NB582" s="0"/>
      <c r="NC582" s="0"/>
      <c r="ND582" s="0"/>
      <c r="NE582" s="0"/>
      <c r="NF582" s="0"/>
      <c r="NG582" s="0"/>
      <c r="NH582" s="0"/>
      <c r="NI582" s="0"/>
      <c r="NJ582" s="0"/>
      <c r="NK582" s="0"/>
      <c r="NL582" s="0"/>
      <c r="NM582" s="0"/>
      <c r="NN582" s="0"/>
      <c r="NO582" s="0"/>
      <c r="NP582" s="0"/>
      <c r="NQ582" s="0"/>
      <c r="NR582" s="0"/>
      <c r="NS582" s="0"/>
      <c r="NT582" s="0"/>
      <c r="NU582" s="0"/>
      <c r="NV582" s="0"/>
      <c r="NW582" s="0"/>
      <c r="NX582" s="0"/>
      <c r="NY582" s="0"/>
      <c r="NZ582" s="0"/>
      <c r="OA582" s="0"/>
      <c r="OB582" s="0"/>
      <c r="OC582" s="0"/>
      <c r="OD582" s="0"/>
      <c r="OE582" s="0"/>
      <c r="OF582" s="0"/>
      <c r="OG582" s="0"/>
      <c r="OH582" s="0"/>
      <c r="OI582" s="0"/>
      <c r="OJ582" s="0"/>
      <c r="OK582" s="0"/>
      <c r="OL582" s="0"/>
      <c r="OM582" s="0"/>
      <c r="ON582" s="0"/>
      <c r="OO582" s="0"/>
      <c r="OP582" s="0"/>
      <c r="OQ582" s="0"/>
      <c r="OR582" s="0"/>
      <c r="OS582" s="0"/>
      <c r="OT582" s="0"/>
      <c r="OU582" s="0"/>
      <c r="OV582" s="0"/>
      <c r="OW582" s="0"/>
      <c r="OX582" s="0"/>
      <c r="OY582" s="0"/>
      <c r="OZ582" s="0"/>
      <c r="PA582" s="0"/>
      <c r="PB582" s="0"/>
      <c r="PC582" s="0"/>
      <c r="PD582" s="0"/>
      <c r="PE582" s="0"/>
      <c r="PF582" s="0"/>
      <c r="PG582" s="0"/>
      <c r="PH582" s="0"/>
      <c r="PI582" s="0"/>
      <c r="PJ582" s="0"/>
      <c r="PK582" s="0"/>
      <c r="PL582" s="0"/>
      <c r="PM582" s="0"/>
      <c r="PN582" s="0"/>
      <c r="PO582" s="0"/>
      <c r="PP582" s="0"/>
      <c r="PQ582" s="0"/>
      <c r="PR582" s="0"/>
      <c r="PS582" s="0"/>
      <c r="PT582" s="0"/>
      <c r="PU582" s="0"/>
      <c r="PV582" s="0"/>
      <c r="PW582" s="0"/>
      <c r="PX582" s="0"/>
      <c r="PY582" s="0"/>
      <c r="PZ582" s="0"/>
      <c r="QA582" s="0"/>
      <c r="QB582" s="0"/>
      <c r="QC582" s="0"/>
      <c r="QD582" s="0"/>
      <c r="QE582" s="0"/>
      <c r="QF582" s="0"/>
      <c r="QG582" s="0"/>
      <c r="QH582" s="0"/>
      <c r="QI582" s="0"/>
      <c r="QJ582" s="0"/>
      <c r="QK582" s="0"/>
      <c r="QL582" s="0"/>
      <c r="QM582" s="0"/>
      <c r="QN582" s="0"/>
      <c r="QO582" s="0"/>
      <c r="QP582" s="0"/>
      <c r="QQ582" s="0"/>
      <c r="QR582" s="0"/>
      <c r="QS582" s="0"/>
      <c r="QT582" s="0"/>
      <c r="QU582" s="0"/>
      <c r="QV582" s="0"/>
      <c r="QW582" s="0"/>
      <c r="QX582" s="0"/>
      <c r="QY582" s="0"/>
      <c r="QZ582" s="0"/>
      <c r="RA582" s="0"/>
      <c r="RB582" s="0"/>
      <c r="RC582" s="0"/>
      <c r="RD582" s="0"/>
      <c r="RE582" s="0"/>
      <c r="RF582" s="0"/>
      <c r="RG582" s="0"/>
      <c r="RH582" s="0"/>
      <c r="RI582" s="0"/>
      <c r="RJ582" s="0"/>
      <c r="RK582" s="0"/>
      <c r="RL582" s="0"/>
      <c r="RM582" s="0"/>
      <c r="RN582" s="0"/>
      <c r="RO582" s="0"/>
      <c r="RP582" s="0"/>
      <c r="RQ582" s="0"/>
      <c r="RR582" s="0"/>
      <c r="RS582" s="0"/>
      <c r="RT582" s="0"/>
      <c r="RU582" s="0"/>
      <c r="RV582" s="0"/>
      <c r="RW582" s="0"/>
      <c r="RX582" s="0"/>
      <c r="RY582" s="0"/>
      <c r="RZ582" s="0"/>
      <c r="SA582" s="0"/>
      <c r="SB582" s="0"/>
      <c r="SC582" s="0"/>
      <c r="SD582" s="0"/>
      <c r="SE582" s="0"/>
      <c r="SF582" s="0"/>
      <c r="SG582" s="0"/>
      <c r="SH582" s="0"/>
      <c r="SI582" s="0"/>
      <c r="SJ582" s="0"/>
      <c r="SK582" s="0"/>
      <c r="SL582" s="0"/>
      <c r="SM582" s="0"/>
      <c r="SN582" s="0"/>
      <c r="SO582" s="0"/>
      <c r="SP582" s="0"/>
      <c r="SQ582" s="0"/>
      <c r="SR582" s="0"/>
      <c r="SS582" s="0"/>
      <c r="ST582" s="0"/>
      <c r="SU582" s="0"/>
      <c r="SV582" s="0"/>
      <c r="SW582" s="0"/>
      <c r="SX582" s="0"/>
      <c r="SY582" s="0"/>
      <c r="SZ582" s="0"/>
      <c r="TA582" s="0"/>
      <c r="TB582" s="0"/>
      <c r="TC582" s="0"/>
      <c r="TD582" s="0"/>
      <c r="TE582" s="0"/>
      <c r="TF582" s="0"/>
      <c r="TG582" s="0"/>
      <c r="TH582" s="0"/>
      <c r="TI582" s="0"/>
      <c r="TJ582" s="0"/>
      <c r="TK582" s="0"/>
      <c r="TL582" s="0"/>
      <c r="TM582" s="0"/>
      <c r="TN582" s="0"/>
      <c r="TO582" s="0"/>
      <c r="TP582" s="0"/>
      <c r="TQ582" s="0"/>
      <c r="TR582" s="0"/>
      <c r="TS582" s="0"/>
      <c r="TT582" s="0"/>
      <c r="TU582" s="0"/>
      <c r="TV582" s="0"/>
      <c r="TW582" s="0"/>
      <c r="TX582" s="0"/>
      <c r="TY582" s="0"/>
      <c r="TZ582" s="0"/>
      <c r="UA582" s="0"/>
      <c r="UB582" s="0"/>
      <c r="UC582" s="0"/>
      <c r="UD582" s="0"/>
      <c r="UE582" s="0"/>
      <c r="UF582" s="0"/>
      <c r="UG582" s="0"/>
      <c r="UH582" s="0"/>
      <c r="UI582" s="0"/>
      <c r="UJ582" s="0"/>
      <c r="UK582" s="0"/>
      <c r="UL582" s="0"/>
      <c r="UM582" s="0"/>
      <c r="UN582" s="0"/>
      <c r="UO582" s="0"/>
      <c r="UP582" s="0"/>
      <c r="UQ582" s="0"/>
      <c r="UR582" s="0"/>
      <c r="US582" s="0"/>
      <c r="UT582" s="0"/>
      <c r="UU582" s="0"/>
      <c r="UV582" s="0"/>
      <c r="UW582" s="0"/>
      <c r="UX582" s="0"/>
      <c r="UY582" s="0"/>
      <c r="UZ582" s="0"/>
      <c r="VA582" s="0"/>
      <c r="VB582" s="0"/>
      <c r="VC582" s="0"/>
      <c r="VD582" s="0"/>
      <c r="VE582" s="0"/>
      <c r="VF582" s="0"/>
      <c r="VG582" s="0"/>
      <c r="VH582" s="0"/>
      <c r="VI582" s="0"/>
      <c r="VJ582" s="0"/>
      <c r="VK582" s="0"/>
      <c r="VL582" s="0"/>
      <c r="VM582" s="0"/>
      <c r="VN582" s="0"/>
      <c r="VO582" s="0"/>
      <c r="VP582" s="0"/>
      <c r="VQ582" s="0"/>
      <c r="VR582" s="0"/>
      <c r="VS582" s="0"/>
      <c r="VT582" s="0"/>
      <c r="VU582" s="0"/>
      <c r="VV582" s="0"/>
      <c r="VW582" s="0"/>
      <c r="VX582" s="0"/>
      <c r="VY582" s="0"/>
      <c r="VZ582" s="0"/>
      <c r="WA582" s="0"/>
      <c r="WB582" s="0"/>
      <c r="WC582" s="0"/>
      <c r="WD582" s="0"/>
      <c r="WE582" s="0"/>
      <c r="WF582" s="0"/>
      <c r="WG582" s="0"/>
      <c r="WH582" s="0"/>
      <c r="WI582" s="0"/>
      <c r="WJ582" s="0"/>
      <c r="WK582" s="0"/>
      <c r="WL582" s="0"/>
      <c r="WM582" s="0"/>
      <c r="WN582" s="0"/>
      <c r="WO582" s="0"/>
      <c r="WP582" s="0"/>
      <c r="WQ582" s="0"/>
      <c r="WR582" s="0"/>
      <c r="WS582" s="0"/>
      <c r="WT582" s="0"/>
      <c r="WU582" s="0"/>
      <c r="WV582" s="0"/>
      <c r="WW582" s="0"/>
      <c r="WX582" s="0"/>
      <c r="WY582" s="0"/>
      <c r="WZ582" s="0"/>
      <c r="XA582" s="0"/>
      <c r="XB582" s="0"/>
      <c r="XC582" s="0"/>
      <c r="XD582" s="0"/>
      <c r="XE582" s="0"/>
      <c r="XF582" s="0"/>
      <c r="XG582" s="0"/>
      <c r="XH582" s="0"/>
      <c r="XI582" s="0"/>
      <c r="XJ582" s="0"/>
      <c r="XK582" s="0"/>
      <c r="XL582" s="0"/>
      <c r="XM582" s="0"/>
      <c r="XN582" s="0"/>
      <c r="XO582" s="0"/>
      <c r="XP582" s="0"/>
      <c r="XQ582" s="0"/>
      <c r="XR582" s="0"/>
      <c r="XS582" s="0"/>
      <c r="XT582" s="0"/>
      <c r="XU582" s="0"/>
      <c r="XV582" s="0"/>
      <c r="XW582" s="0"/>
      <c r="XX582" s="0"/>
      <c r="XY582" s="0"/>
      <c r="XZ582" s="0"/>
      <c r="YA582" s="0"/>
      <c r="YB582" s="0"/>
      <c r="YC582" s="0"/>
      <c r="YD582" s="0"/>
      <c r="YE582" s="0"/>
      <c r="YF582" s="0"/>
      <c r="YG582" s="0"/>
      <c r="YH582" s="0"/>
      <c r="YI582" s="0"/>
      <c r="YJ582" s="0"/>
      <c r="YK582" s="0"/>
      <c r="YL582" s="0"/>
      <c r="YM582" s="0"/>
      <c r="YN582" s="0"/>
      <c r="YO582" s="0"/>
      <c r="YP582" s="0"/>
      <c r="YQ582" s="0"/>
      <c r="YR582" s="0"/>
      <c r="YS582" s="0"/>
      <c r="YT582" s="0"/>
      <c r="YU582" s="0"/>
      <c r="YV582" s="0"/>
      <c r="YW582" s="0"/>
      <c r="YX582" s="0"/>
      <c r="YY582" s="0"/>
      <c r="YZ582" s="0"/>
      <c r="ZA582" s="0"/>
      <c r="ZB582" s="0"/>
      <c r="ZC582" s="0"/>
      <c r="ZD582" s="0"/>
      <c r="ZE582" s="0"/>
      <c r="ZF582" s="0"/>
      <c r="ZG582" s="0"/>
      <c r="ZH582" s="0"/>
      <c r="ZI582" s="0"/>
      <c r="ZJ582" s="0"/>
      <c r="ZK582" s="0"/>
      <c r="ZL582" s="0"/>
      <c r="ZM582" s="0"/>
      <c r="ZN582" s="0"/>
      <c r="ZO582" s="0"/>
      <c r="ZP582" s="0"/>
      <c r="ZQ582" s="0"/>
      <c r="ZR582" s="0"/>
      <c r="ZS582" s="0"/>
      <c r="ZT582" s="0"/>
      <c r="ZU582" s="0"/>
      <c r="ZV582" s="0"/>
      <c r="ZW582" s="0"/>
      <c r="ZX582" s="0"/>
      <c r="ZY582" s="0"/>
      <c r="ZZ582" s="0"/>
      <c r="AAA582" s="0"/>
      <c r="AAB582" s="0"/>
      <c r="AAC582" s="0"/>
      <c r="AAD582" s="0"/>
      <c r="AAE582" s="0"/>
      <c r="AAF582" s="0"/>
      <c r="AAG582" s="0"/>
      <c r="AAH582" s="0"/>
      <c r="AAI582" s="0"/>
      <c r="AAJ582" s="0"/>
      <c r="AAK582" s="0"/>
      <c r="AAL582" s="0"/>
      <c r="AAM582" s="0"/>
      <c r="AAN582" s="0"/>
      <c r="AAO582" s="0"/>
      <c r="AAP582" s="0"/>
      <c r="AAQ582" s="0"/>
      <c r="AAR582" s="0"/>
      <c r="AAS582" s="0"/>
      <c r="AAT582" s="0"/>
      <c r="AAU582" s="0"/>
      <c r="AAV582" s="0"/>
      <c r="AAW582" s="0"/>
      <c r="AAX582" s="0"/>
      <c r="AAY582" s="0"/>
      <c r="AAZ582" s="0"/>
      <c r="ABA582" s="0"/>
      <c r="ABB582" s="0"/>
      <c r="ABC582" s="0"/>
      <c r="ABD582" s="0"/>
      <c r="ABE582" s="0"/>
      <c r="ABF582" s="0"/>
      <c r="ABG582" s="0"/>
      <c r="ABH582" s="0"/>
      <c r="ABI582" s="0"/>
      <c r="ABJ582" s="0"/>
      <c r="ABK582" s="0"/>
      <c r="ABL582" s="0"/>
      <c r="ABM582" s="0"/>
      <c r="ABN582" s="0"/>
      <c r="ABO582" s="0"/>
      <c r="ABP582" s="0"/>
      <c r="ABQ582" s="0"/>
      <c r="ABR582" s="0"/>
      <c r="ABS582" s="0"/>
      <c r="ABT582" s="0"/>
      <c r="ABU582" s="0"/>
      <c r="ABV582" s="0"/>
      <c r="ABW582" s="0"/>
      <c r="ABX582" s="0"/>
      <c r="ABY582" s="0"/>
      <c r="ABZ582" s="0"/>
      <c r="ACA582" s="0"/>
      <c r="ACB582" s="0"/>
      <c r="ACC582" s="0"/>
      <c r="ACD582" s="0"/>
      <c r="ACE582" s="0"/>
      <c r="ACF582" s="0"/>
      <c r="ACG582" s="0"/>
      <c r="ACH582" s="0"/>
      <c r="ACI582" s="0"/>
      <c r="ACJ582" s="0"/>
      <c r="ACK582" s="0"/>
      <c r="ACL582" s="0"/>
      <c r="ACM582" s="0"/>
      <c r="ACN582" s="0"/>
      <c r="ACO582" s="0"/>
      <c r="ACP582" s="0"/>
      <c r="ACQ582" s="0"/>
      <c r="ACR582" s="0"/>
      <c r="ACS582" s="0"/>
      <c r="ACT582" s="0"/>
      <c r="ACU582" s="0"/>
      <c r="ACV582" s="0"/>
      <c r="ACW582" s="0"/>
      <c r="ACX582" s="0"/>
      <c r="ACY582" s="0"/>
      <c r="ACZ582" s="0"/>
      <c r="ADA582" s="0"/>
      <c r="ADB582" s="0"/>
      <c r="ADC582" s="0"/>
      <c r="ADD582" s="0"/>
      <c r="ADE582" s="0"/>
      <c r="ADF582" s="0"/>
      <c r="ADG582" s="0"/>
      <c r="ADH582" s="0"/>
      <c r="ADI582" s="0"/>
      <c r="ADJ582" s="0"/>
      <c r="ADK582" s="0"/>
      <c r="ADL582" s="0"/>
      <c r="ADM582" s="0"/>
      <c r="ADN582" s="0"/>
      <c r="ADO582" s="0"/>
      <c r="ADP582" s="0"/>
      <c r="ADQ582" s="0"/>
      <c r="ADR582" s="0"/>
      <c r="ADS582" s="0"/>
      <c r="ADT582" s="0"/>
      <c r="ADU582" s="0"/>
      <c r="ADV582" s="0"/>
      <c r="ADW582" s="0"/>
      <c r="ADX582" s="0"/>
      <c r="ADY582" s="0"/>
      <c r="ADZ582" s="0"/>
      <c r="AEA582" s="0"/>
      <c r="AEB582" s="0"/>
      <c r="AEC582" s="0"/>
      <c r="AED582" s="0"/>
      <c r="AEE582" s="0"/>
      <c r="AEF582" s="0"/>
      <c r="AEG582" s="0"/>
      <c r="AEH582" s="0"/>
      <c r="AEI582" s="0"/>
      <c r="AEJ582" s="0"/>
      <c r="AEK582" s="0"/>
      <c r="AEL582" s="0"/>
      <c r="AEM582" s="0"/>
      <c r="AEN582" s="0"/>
      <c r="AEO582" s="0"/>
      <c r="AEP582" s="0"/>
      <c r="AEQ582" s="0"/>
      <c r="AER582" s="0"/>
      <c r="AES582" s="0"/>
      <c r="AET582" s="0"/>
      <c r="AEU582" s="0"/>
      <c r="AEV582" s="0"/>
      <c r="AEW582" s="0"/>
      <c r="AEX582" s="0"/>
      <c r="AEY582" s="0"/>
      <c r="AEZ582" s="0"/>
      <c r="AFA582" s="0"/>
      <c r="AFB582" s="0"/>
      <c r="AFC582" s="0"/>
      <c r="AFD582" s="0"/>
      <c r="AFE582" s="0"/>
      <c r="AFF582" s="0"/>
      <c r="AFG582" s="0"/>
      <c r="AFH582" s="0"/>
      <c r="AFI582" s="0"/>
      <c r="AFJ582" s="0"/>
      <c r="AFK582" s="0"/>
      <c r="AFL582" s="0"/>
      <c r="AFM582" s="0"/>
      <c r="AFN582" s="0"/>
      <c r="AFO582" s="0"/>
      <c r="AFP582" s="0"/>
      <c r="AFQ582" s="0"/>
      <c r="AFR582" s="0"/>
      <c r="AFS582" s="0"/>
      <c r="AFT582" s="0"/>
      <c r="AFU582" s="0"/>
      <c r="AFV582" s="0"/>
      <c r="AFW582" s="0"/>
      <c r="AFX582" s="0"/>
      <c r="AFY582" s="0"/>
      <c r="AFZ582" s="0"/>
      <c r="AGA582" s="0"/>
      <c r="AGB582" s="0"/>
      <c r="AGC582" s="0"/>
      <c r="AGD582" s="0"/>
      <c r="AGE582" s="0"/>
      <c r="AGF582" s="0"/>
      <c r="AGG582" s="0"/>
      <c r="AGH582" s="0"/>
      <c r="AGI582" s="0"/>
      <c r="AGJ582" s="0"/>
      <c r="AGK582" s="0"/>
      <c r="AGL582" s="0"/>
      <c r="AGM582" s="0"/>
      <c r="AGN582" s="0"/>
      <c r="AGO582" s="0"/>
      <c r="AGP582" s="0"/>
      <c r="AGQ582" s="0"/>
      <c r="AGR582" s="0"/>
      <c r="AGS582" s="0"/>
      <c r="AGT582" s="0"/>
      <c r="AGU582" s="0"/>
      <c r="AGV582" s="0"/>
      <c r="AGW582" s="0"/>
      <c r="AGX582" s="0"/>
      <c r="AGY582" s="0"/>
      <c r="AGZ582" s="0"/>
      <c r="AHA582" s="0"/>
      <c r="AHB582" s="0"/>
      <c r="AHC582" s="0"/>
      <c r="AHD582" s="0"/>
      <c r="AHE582" s="0"/>
      <c r="AHF582" s="0"/>
      <c r="AHG582" s="0"/>
      <c r="AHH582" s="0"/>
      <c r="AHI582" s="0"/>
      <c r="AHJ582" s="0"/>
      <c r="AHK582" s="0"/>
      <c r="AHL582" s="0"/>
      <c r="AHM582" s="0"/>
      <c r="AHN582" s="0"/>
      <c r="AHO582" s="0"/>
      <c r="AHP582" s="0"/>
      <c r="AHQ582" s="0"/>
      <c r="AHR582" s="0"/>
      <c r="AHS582" s="0"/>
      <c r="AHT582" s="0"/>
      <c r="AHU582" s="0"/>
      <c r="AHV582" s="0"/>
      <c r="AHW582" s="0"/>
      <c r="AHX582" s="0"/>
      <c r="AHY582" s="0"/>
      <c r="AHZ582" s="0"/>
      <c r="AIA582" s="0"/>
      <c r="AIB582" s="0"/>
      <c r="AIC582" s="0"/>
      <c r="AID582" s="0"/>
      <c r="AIE582" s="0"/>
      <c r="AIF582" s="0"/>
      <c r="AIG582" s="0"/>
      <c r="AIH582" s="0"/>
      <c r="AII582" s="0"/>
      <c r="AIJ582" s="0"/>
      <c r="AIK582" s="0"/>
      <c r="AIL582" s="0"/>
      <c r="AIM582" s="0"/>
      <c r="AIN582" s="0"/>
      <c r="AIO582" s="0"/>
      <c r="AIP582" s="0"/>
      <c r="AIQ582" s="0"/>
      <c r="AIR582" s="0"/>
      <c r="AIS582" s="0"/>
      <c r="AIT582" s="0"/>
      <c r="AIU582" s="0"/>
      <c r="AIV582" s="0"/>
      <c r="AIW582" s="0"/>
      <c r="AIX582" s="0"/>
      <c r="AIY582" s="0"/>
      <c r="AIZ582" s="0"/>
      <c r="AJA582" s="0"/>
      <c r="AJB582" s="0"/>
      <c r="AJC582" s="0"/>
      <c r="AJD582" s="0"/>
      <c r="AJE582" s="0"/>
      <c r="AJF582" s="0"/>
      <c r="AJG582" s="0"/>
      <c r="AJH582" s="0"/>
      <c r="AJI582" s="0"/>
      <c r="AJJ582" s="0"/>
      <c r="AJK582" s="0"/>
      <c r="AJL582" s="0"/>
      <c r="AJM582" s="0"/>
      <c r="AJN582" s="0"/>
      <c r="AJO582" s="0"/>
      <c r="AJP582" s="0"/>
      <c r="AJQ582" s="0"/>
      <c r="AJR582" s="0"/>
      <c r="AJS582" s="0"/>
      <c r="AJT582" s="0"/>
      <c r="AJU582" s="0"/>
      <c r="AJV582" s="0"/>
      <c r="AJW582" s="0"/>
      <c r="AJX582" s="0"/>
      <c r="AJY582" s="0"/>
      <c r="AJZ582" s="0"/>
      <c r="AKA582" s="0"/>
      <c r="AKB582" s="0"/>
      <c r="AKC582" s="0"/>
      <c r="AKD582" s="0"/>
      <c r="AKE582" s="0"/>
      <c r="AKF582" s="0"/>
      <c r="AKG582" s="0"/>
      <c r="AKH582" s="0"/>
      <c r="AKI582" s="0"/>
      <c r="AKJ582" s="0"/>
      <c r="AKK582" s="0"/>
      <c r="AKL582" s="0"/>
      <c r="AKM582" s="0"/>
      <c r="AKN582" s="0"/>
      <c r="AKO582" s="0"/>
      <c r="AKP582" s="0"/>
      <c r="AKQ582" s="0"/>
      <c r="AKR582" s="0"/>
      <c r="AKS582" s="0"/>
      <c r="AKT582" s="0"/>
      <c r="AKU582" s="0"/>
      <c r="AKV582" s="0"/>
      <c r="AKW582" s="0"/>
      <c r="AKX582" s="0"/>
      <c r="AKY582" s="0"/>
      <c r="AKZ582" s="0"/>
      <c r="ALA582" s="0"/>
      <c r="ALB582" s="0"/>
      <c r="ALC582" s="0"/>
      <c r="ALD582" s="0"/>
      <c r="ALE582" s="0"/>
      <c r="ALF582" s="0"/>
      <c r="ALG582" s="0"/>
      <c r="ALH582" s="0"/>
      <c r="ALI582" s="0"/>
      <c r="ALJ582" s="0"/>
      <c r="ALK582" s="0"/>
      <c r="ALL582" s="0"/>
      <c r="ALM582" s="0"/>
      <c r="ALN582" s="0"/>
      <c r="ALO582" s="0"/>
      <c r="ALP582" s="0"/>
      <c r="ALQ582" s="0"/>
      <c r="ALR582" s="0"/>
      <c r="ALS582" s="0"/>
      <c r="ALT582" s="0"/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  <c r="AMJ582" s="0"/>
    </row>
    <row r="583" customFormat="false" ht="16.5" hidden="false" customHeight="true" outlineLevel="0" collapsed="false">
      <c r="A583" s="19" t="n">
        <v>512</v>
      </c>
      <c r="B583" s="19" t="n">
        <f aca="false" t="array" ref="B583:B583">RANK(V583,$V$2:$V$607)</f>
        <v>545</v>
      </c>
      <c r="C583" s="20" t="s">
        <v>906</v>
      </c>
      <c r="D583" s="20" t="s">
        <v>907</v>
      </c>
      <c r="E583" s="20"/>
      <c r="F583" s="19" t="n">
        <v>0</v>
      </c>
      <c r="G583" s="19" t="n">
        <v>0</v>
      </c>
      <c r="H583" s="19" t="n">
        <v>0</v>
      </c>
      <c r="I583" s="19" t="n">
        <v>0</v>
      </c>
      <c r="J583" s="21"/>
      <c r="K583" s="19"/>
      <c r="L583" s="19"/>
      <c r="M583" s="19"/>
      <c r="N583" s="19"/>
      <c r="O583" s="19"/>
      <c r="P583" s="19"/>
      <c r="Q583" s="19"/>
      <c r="R583" s="19"/>
      <c r="S583" s="22"/>
      <c r="T583" s="21" t="n">
        <f aca="false" t="array" ref="T583:T583">SUM(J583:S583)</f>
        <v>0</v>
      </c>
      <c r="U583" s="19" t="n">
        <f aca="false" t="array" ref="U583:U583">IF(S583="",0,S583)+IF((COUNT(J583:R583)&lt;6),SUM(J583:R583),(MAX(J583:R583)+LARGE(J583:R583,2)+LARGE(J583:R583,3)+LARGE(J583:R583,4)+LARGE(J583:R583,5)))</f>
        <v>0</v>
      </c>
      <c r="V583" s="19" t="n">
        <f aca="false">U583+G583+I583</f>
        <v>0</v>
      </c>
      <c r="W583" s="19" t="n">
        <f aca="false" t="array" ref="W583:W583">COUNT(J583:S583)</f>
        <v>0</v>
      </c>
      <c r="X583" s="19"/>
      <c r="Y583" s="19"/>
      <c r="Z583" s="4"/>
      <c r="AA583" s="19"/>
      <c r="AB583" s="19"/>
      <c r="AC583" s="4"/>
      <c r="AD583" s="4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CA583" s="0"/>
      <c r="CB583" s="0"/>
      <c r="CC583" s="0"/>
      <c r="CD583" s="0"/>
      <c r="CE583" s="0"/>
      <c r="CF583" s="0"/>
      <c r="CG583" s="0"/>
      <c r="CH583" s="0"/>
      <c r="CI583" s="0"/>
      <c r="CJ583" s="0"/>
      <c r="CK583" s="0"/>
      <c r="CL583" s="0"/>
      <c r="CM583" s="0"/>
      <c r="CN583" s="0"/>
      <c r="CO583" s="0"/>
      <c r="CP583" s="0"/>
      <c r="CQ583" s="0"/>
      <c r="CR583" s="0"/>
      <c r="CS583" s="0"/>
      <c r="CT583" s="0"/>
      <c r="CU583" s="0"/>
      <c r="CV583" s="0"/>
      <c r="CW583" s="0"/>
      <c r="CX583" s="0"/>
      <c r="CY583" s="0"/>
      <c r="CZ583" s="0"/>
      <c r="DA583" s="0"/>
      <c r="DB583" s="0"/>
      <c r="DC583" s="0"/>
      <c r="DD583" s="0"/>
      <c r="DE583" s="0"/>
      <c r="DF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  <c r="EE583" s="0"/>
      <c r="EF583" s="0"/>
      <c r="EG583" s="0"/>
      <c r="EH583" s="0"/>
      <c r="EI583" s="0"/>
      <c r="EJ583" s="0"/>
      <c r="EK583" s="0"/>
      <c r="EL583" s="0"/>
      <c r="EM583" s="0"/>
      <c r="EN583" s="0"/>
      <c r="EO583" s="0"/>
      <c r="EP583" s="0"/>
      <c r="EQ583" s="0"/>
      <c r="ER583" s="0"/>
      <c r="ES583" s="0"/>
      <c r="ET583" s="0"/>
      <c r="EU583" s="0"/>
      <c r="EV583" s="0"/>
      <c r="EW583" s="0"/>
      <c r="EX583" s="0"/>
      <c r="EY583" s="0"/>
      <c r="EZ583" s="0"/>
      <c r="FA583" s="0"/>
      <c r="FB583" s="0"/>
      <c r="FC583" s="0"/>
      <c r="FD583" s="0"/>
      <c r="FE583" s="0"/>
      <c r="FF583" s="0"/>
      <c r="FG583" s="0"/>
      <c r="FH583" s="0"/>
      <c r="FI583" s="0"/>
      <c r="FJ583" s="0"/>
      <c r="FK583" s="0"/>
      <c r="FL583" s="0"/>
      <c r="FM583" s="0"/>
      <c r="FN583" s="0"/>
      <c r="FO583" s="0"/>
      <c r="FP583" s="0"/>
      <c r="FQ583" s="0"/>
      <c r="FR583" s="0"/>
      <c r="FS583" s="0"/>
      <c r="FT583" s="0"/>
      <c r="FU583" s="0"/>
      <c r="FV583" s="0"/>
      <c r="FW583" s="0"/>
      <c r="FX583" s="0"/>
      <c r="FY583" s="0"/>
      <c r="FZ583" s="0"/>
      <c r="GA583" s="0"/>
      <c r="GB583" s="0"/>
      <c r="GC583" s="0"/>
      <c r="GD583" s="0"/>
      <c r="GE583" s="0"/>
      <c r="GF583" s="0"/>
      <c r="GG583" s="0"/>
      <c r="GH583" s="0"/>
      <c r="GI583" s="0"/>
      <c r="GJ583" s="0"/>
      <c r="GK583" s="0"/>
      <c r="GL583" s="0"/>
      <c r="GM583" s="0"/>
      <c r="GN583" s="0"/>
      <c r="GO583" s="0"/>
      <c r="GP583" s="0"/>
      <c r="GQ583" s="0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  <c r="IX583" s="0"/>
      <c r="IY583" s="0"/>
      <c r="IZ583" s="0"/>
      <c r="JA583" s="0"/>
      <c r="JB583" s="0"/>
      <c r="JC583" s="0"/>
      <c r="JD583" s="0"/>
      <c r="JE583" s="0"/>
      <c r="JF583" s="0"/>
      <c r="JG583" s="0"/>
      <c r="JH583" s="0"/>
      <c r="JI583" s="0"/>
      <c r="JJ583" s="0"/>
      <c r="JK583" s="0"/>
      <c r="JL583" s="0"/>
      <c r="JM583" s="0"/>
      <c r="JN583" s="0"/>
      <c r="JO583" s="0"/>
      <c r="JP583" s="0"/>
      <c r="JQ583" s="0"/>
      <c r="JR583" s="0"/>
      <c r="JS583" s="0"/>
      <c r="JT583" s="0"/>
      <c r="JU583" s="0"/>
      <c r="JV583" s="0"/>
      <c r="JW583" s="0"/>
      <c r="JX583" s="0"/>
      <c r="JY583" s="0"/>
      <c r="JZ583" s="0"/>
      <c r="KA583" s="0"/>
      <c r="KB583" s="0"/>
      <c r="KC583" s="0"/>
      <c r="KD583" s="0"/>
      <c r="KE583" s="0"/>
      <c r="KF583" s="0"/>
      <c r="KG583" s="0"/>
      <c r="KH583" s="0"/>
      <c r="KI583" s="0"/>
      <c r="KJ583" s="0"/>
      <c r="KK583" s="0"/>
      <c r="KL583" s="0"/>
      <c r="KM583" s="0"/>
      <c r="KN583" s="0"/>
      <c r="KO583" s="0"/>
      <c r="KP583" s="0"/>
      <c r="KQ583" s="0"/>
      <c r="KR583" s="0"/>
      <c r="KS583" s="0"/>
      <c r="KT583" s="0"/>
      <c r="KU583" s="0"/>
      <c r="KV583" s="0"/>
      <c r="KW583" s="0"/>
      <c r="KX583" s="0"/>
      <c r="KY583" s="0"/>
      <c r="KZ583" s="0"/>
      <c r="LA583" s="0"/>
      <c r="LB583" s="0"/>
      <c r="LC583" s="0"/>
      <c r="LD583" s="0"/>
      <c r="LE583" s="0"/>
      <c r="LF583" s="0"/>
      <c r="LG583" s="0"/>
      <c r="LH583" s="0"/>
      <c r="LI583" s="0"/>
      <c r="LJ583" s="0"/>
      <c r="LK583" s="0"/>
      <c r="LL583" s="0"/>
      <c r="LM583" s="0"/>
      <c r="LN583" s="0"/>
      <c r="LO583" s="0"/>
      <c r="LP583" s="0"/>
      <c r="LQ583" s="0"/>
      <c r="LR583" s="0"/>
      <c r="LS583" s="0"/>
      <c r="LT583" s="0"/>
      <c r="LU583" s="0"/>
      <c r="LV583" s="0"/>
      <c r="LW583" s="0"/>
      <c r="LX583" s="0"/>
      <c r="LY583" s="0"/>
      <c r="LZ583" s="0"/>
      <c r="MA583" s="0"/>
      <c r="MB583" s="0"/>
      <c r="MC583" s="0"/>
      <c r="MD583" s="0"/>
      <c r="ME583" s="0"/>
      <c r="MF583" s="0"/>
      <c r="MG583" s="0"/>
      <c r="MH583" s="0"/>
      <c r="MI583" s="0"/>
      <c r="MJ583" s="0"/>
      <c r="MK583" s="0"/>
      <c r="ML583" s="0"/>
      <c r="MM583" s="0"/>
      <c r="MN583" s="0"/>
      <c r="MO583" s="0"/>
      <c r="MP583" s="0"/>
      <c r="MQ583" s="0"/>
      <c r="MR583" s="0"/>
      <c r="MS583" s="0"/>
      <c r="MT583" s="0"/>
      <c r="MU583" s="0"/>
      <c r="MV583" s="0"/>
      <c r="MW583" s="0"/>
      <c r="MX583" s="0"/>
      <c r="MY583" s="0"/>
      <c r="MZ583" s="0"/>
      <c r="NA583" s="0"/>
      <c r="NB583" s="0"/>
      <c r="NC583" s="0"/>
      <c r="ND583" s="0"/>
      <c r="NE583" s="0"/>
      <c r="NF583" s="0"/>
      <c r="NG583" s="0"/>
      <c r="NH583" s="0"/>
      <c r="NI583" s="0"/>
      <c r="NJ583" s="0"/>
      <c r="NK583" s="0"/>
      <c r="NL583" s="0"/>
      <c r="NM583" s="0"/>
      <c r="NN583" s="0"/>
      <c r="NO583" s="0"/>
      <c r="NP583" s="0"/>
      <c r="NQ583" s="0"/>
      <c r="NR583" s="0"/>
      <c r="NS583" s="0"/>
      <c r="NT583" s="0"/>
      <c r="NU583" s="0"/>
      <c r="NV583" s="0"/>
      <c r="NW583" s="0"/>
      <c r="NX583" s="0"/>
      <c r="NY583" s="0"/>
      <c r="NZ583" s="0"/>
      <c r="OA583" s="0"/>
      <c r="OB583" s="0"/>
      <c r="OC583" s="0"/>
      <c r="OD583" s="0"/>
      <c r="OE583" s="0"/>
      <c r="OF583" s="0"/>
      <c r="OG583" s="0"/>
      <c r="OH583" s="0"/>
      <c r="OI583" s="0"/>
      <c r="OJ583" s="0"/>
      <c r="OK583" s="0"/>
      <c r="OL583" s="0"/>
      <c r="OM583" s="0"/>
      <c r="ON583" s="0"/>
      <c r="OO583" s="0"/>
      <c r="OP583" s="0"/>
      <c r="OQ583" s="0"/>
      <c r="OR583" s="0"/>
      <c r="OS583" s="0"/>
      <c r="OT583" s="0"/>
      <c r="OU583" s="0"/>
      <c r="OV583" s="0"/>
      <c r="OW583" s="0"/>
      <c r="OX583" s="0"/>
      <c r="OY583" s="0"/>
      <c r="OZ583" s="0"/>
      <c r="PA583" s="0"/>
      <c r="PB583" s="0"/>
      <c r="PC583" s="0"/>
      <c r="PD583" s="0"/>
      <c r="PE583" s="0"/>
      <c r="PF583" s="0"/>
      <c r="PG583" s="0"/>
      <c r="PH583" s="0"/>
      <c r="PI583" s="0"/>
      <c r="PJ583" s="0"/>
      <c r="PK583" s="0"/>
      <c r="PL583" s="0"/>
      <c r="PM583" s="0"/>
      <c r="PN583" s="0"/>
      <c r="PO583" s="0"/>
      <c r="PP583" s="0"/>
      <c r="PQ583" s="0"/>
      <c r="PR583" s="0"/>
      <c r="PS583" s="0"/>
      <c r="PT583" s="0"/>
      <c r="PU583" s="0"/>
      <c r="PV583" s="0"/>
      <c r="PW583" s="0"/>
      <c r="PX583" s="0"/>
      <c r="PY583" s="0"/>
      <c r="PZ583" s="0"/>
      <c r="QA583" s="0"/>
      <c r="QB583" s="0"/>
      <c r="QC583" s="0"/>
      <c r="QD583" s="0"/>
      <c r="QE583" s="0"/>
      <c r="QF583" s="0"/>
      <c r="QG583" s="0"/>
      <c r="QH583" s="0"/>
      <c r="QI583" s="0"/>
      <c r="QJ583" s="0"/>
      <c r="QK583" s="0"/>
      <c r="QL583" s="0"/>
      <c r="QM583" s="0"/>
      <c r="QN583" s="0"/>
      <c r="QO583" s="0"/>
      <c r="QP583" s="0"/>
      <c r="QQ583" s="0"/>
      <c r="QR583" s="0"/>
      <c r="QS583" s="0"/>
      <c r="QT583" s="0"/>
      <c r="QU583" s="0"/>
      <c r="QV583" s="0"/>
      <c r="QW583" s="0"/>
      <c r="QX583" s="0"/>
      <c r="QY583" s="0"/>
      <c r="QZ583" s="0"/>
      <c r="RA583" s="0"/>
      <c r="RB583" s="0"/>
      <c r="RC583" s="0"/>
      <c r="RD583" s="0"/>
      <c r="RE583" s="0"/>
      <c r="RF583" s="0"/>
      <c r="RG583" s="0"/>
      <c r="RH583" s="0"/>
      <c r="RI583" s="0"/>
      <c r="RJ583" s="0"/>
      <c r="RK583" s="0"/>
      <c r="RL583" s="0"/>
      <c r="RM583" s="0"/>
      <c r="RN583" s="0"/>
      <c r="RO583" s="0"/>
      <c r="RP583" s="0"/>
      <c r="RQ583" s="0"/>
      <c r="RR583" s="0"/>
      <c r="RS583" s="0"/>
      <c r="RT583" s="0"/>
      <c r="RU583" s="0"/>
      <c r="RV583" s="0"/>
      <c r="RW583" s="0"/>
      <c r="RX583" s="0"/>
      <c r="RY583" s="0"/>
      <c r="RZ583" s="0"/>
      <c r="SA583" s="0"/>
      <c r="SB583" s="0"/>
      <c r="SC583" s="0"/>
      <c r="SD583" s="0"/>
      <c r="SE583" s="0"/>
      <c r="SF583" s="0"/>
      <c r="SG583" s="0"/>
      <c r="SH583" s="0"/>
      <c r="SI583" s="0"/>
      <c r="SJ583" s="0"/>
      <c r="SK583" s="0"/>
      <c r="SL583" s="0"/>
      <c r="SM583" s="0"/>
      <c r="SN583" s="0"/>
      <c r="SO583" s="0"/>
      <c r="SP583" s="0"/>
      <c r="SQ583" s="0"/>
      <c r="SR583" s="0"/>
      <c r="SS583" s="0"/>
      <c r="ST583" s="0"/>
      <c r="SU583" s="0"/>
      <c r="SV583" s="0"/>
      <c r="SW583" s="0"/>
      <c r="SX583" s="0"/>
      <c r="SY583" s="0"/>
      <c r="SZ583" s="0"/>
      <c r="TA583" s="0"/>
      <c r="TB583" s="0"/>
      <c r="TC583" s="0"/>
      <c r="TD583" s="0"/>
      <c r="TE583" s="0"/>
      <c r="TF583" s="0"/>
      <c r="TG583" s="0"/>
      <c r="TH583" s="0"/>
      <c r="TI583" s="0"/>
      <c r="TJ583" s="0"/>
      <c r="TK583" s="0"/>
      <c r="TL583" s="0"/>
      <c r="TM583" s="0"/>
      <c r="TN583" s="0"/>
      <c r="TO583" s="0"/>
      <c r="TP583" s="0"/>
      <c r="TQ583" s="0"/>
      <c r="TR583" s="0"/>
      <c r="TS583" s="0"/>
      <c r="TT583" s="0"/>
      <c r="TU583" s="0"/>
      <c r="TV583" s="0"/>
      <c r="TW583" s="0"/>
      <c r="TX583" s="0"/>
      <c r="TY583" s="0"/>
      <c r="TZ583" s="0"/>
      <c r="UA583" s="0"/>
      <c r="UB583" s="0"/>
      <c r="UC583" s="0"/>
      <c r="UD583" s="0"/>
      <c r="UE583" s="0"/>
      <c r="UF583" s="0"/>
      <c r="UG583" s="0"/>
      <c r="UH583" s="0"/>
      <c r="UI583" s="0"/>
      <c r="UJ583" s="0"/>
      <c r="UK583" s="0"/>
      <c r="UL583" s="0"/>
      <c r="UM583" s="0"/>
      <c r="UN583" s="0"/>
      <c r="UO583" s="0"/>
      <c r="UP583" s="0"/>
      <c r="UQ583" s="0"/>
      <c r="UR583" s="0"/>
      <c r="US583" s="0"/>
      <c r="UT583" s="0"/>
      <c r="UU583" s="0"/>
      <c r="UV583" s="0"/>
      <c r="UW583" s="0"/>
      <c r="UX583" s="0"/>
      <c r="UY583" s="0"/>
      <c r="UZ583" s="0"/>
      <c r="VA583" s="0"/>
      <c r="VB583" s="0"/>
      <c r="VC583" s="0"/>
      <c r="VD583" s="0"/>
      <c r="VE583" s="0"/>
      <c r="VF583" s="0"/>
      <c r="VG583" s="0"/>
      <c r="VH583" s="0"/>
      <c r="VI583" s="0"/>
      <c r="VJ583" s="0"/>
      <c r="VK583" s="0"/>
      <c r="VL583" s="0"/>
      <c r="VM583" s="0"/>
      <c r="VN583" s="0"/>
      <c r="VO583" s="0"/>
      <c r="VP583" s="0"/>
      <c r="VQ583" s="0"/>
      <c r="VR583" s="0"/>
      <c r="VS583" s="0"/>
      <c r="VT583" s="0"/>
      <c r="VU583" s="0"/>
      <c r="VV583" s="0"/>
      <c r="VW583" s="0"/>
      <c r="VX583" s="0"/>
      <c r="VY583" s="0"/>
      <c r="VZ583" s="0"/>
      <c r="WA583" s="0"/>
      <c r="WB583" s="0"/>
      <c r="WC583" s="0"/>
      <c r="WD583" s="0"/>
      <c r="WE583" s="0"/>
      <c r="WF583" s="0"/>
      <c r="WG583" s="0"/>
      <c r="WH583" s="0"/>
      <c r="WI583" s="0"/>
      <c r="WJ583" s="0"/>
      <c r="WK583" s="0"/>
      <c r="WL583" s="0"/>
      <c r="WM583" s="0"/>
      <c r="WN583" s="0"/>
      <c r="WO583" s="0"/>
      <c r="WP583" s="0"/>
      <c r="WQ583" s="0"/>
      <c r="WR583" s="0"/>
      <c r="WS583" s="0"/>
      <c r="WT583" s="0"/>
      <c r="WU583" s="0"/>
      <c r="WV583" s="0"/>
      <c r="WW583" s="0"/>
      <c r="WX583" s="0"/>
      <c r="WY583" s="0"/>
      <c r="WZ583" s="0"/>
      <c r="XA583" s="0"/>
      <c r="XB583" s="0"/>
      <c r="XC583" s="0"/>
      <c r="XD583" s="0"/>
      <c r="XE583" s="0"/>
      <c r="XF583" s="0"/>
      <c r="XG583" s="0"/>
      <c r="XH583" s="0"/>
      <c r="XI583" s="0"/>
      <c r="XJ583" s="0"/>
      <c r="XK583" s="0"/>
      <c r="XL583" s="0"/>
      <c r="XM583" s="0"/>
      <c r="XN583" s="0"/>
      <c r="XO583" s="0"/>
      <c r="XP583" s="0"/>
      <c r="XQ583" s="0"/>
      <c r="XR583" s="0"/>
      <c r="XS583" s="0"/>
      <c r="XT583" s="0"/>
      <c r="XU583" s="0"/>
      <c r="XV583" s="0"/>
      <c r="XW583" s="0"/>
      <c r="XX583" s="0"/>
      <c r="XY583" s="0"/>
      <c r="XZ583" s="0"/>
      <c r="YA583" s="0"/>
      <c r="YB583" s="0"/>
      <c r="YC583" s="0"/>
      <c r="YD583" s="0"/>
      <c r="YE583" s="0"/>
      <c r="YF583" s="0"/>
      <c r="YG583" s="0"/>
      <c r="YH583" s="0"/>
      <c r="YI583" s="0"/>
      <c r="YJ583" s="0"/>
      <c r="YK583" s="0"/>
      <c r="YL583" s="0"/>
      <c r="YM583" s="0"/>
      <c r="YN583" s="0"/>
      <c r="YO583" s="0"/>
      <c r="YP583" s="0"/>
      <c r="YQ583" s="0"/>
      <c r="YR583" s="0"/>
      <c r="YS583" s="0"/>
      <c r="YT583" s="0"/>
      <c r="YU583" s="0"/>
      <c r="YV583" s="0"/>
      <c r="YW583" s="0"/>
      <c r="YX583" s="0"/>
      <c r="YY583" s="0"/>
      <c r="YZ583" s="0"/>
      <c r="ZA583" s="0"/>
      <c r="ZB583" s="0"/>
      <c r="ZC583" s="0"/>
      <c r="ZD583" s="0"/>
      <c r="ZE583" s="0"/>
      <c r="ZF583" s="0"/>
      <c r="ZG583" s="0"/>
      <c r="ZH583" s="0"/>
      <c r="ZI583" s="0"/>
      <c r="ZJ583" s="0"/>
      <c r="ZK583" s="0"/>
      <c r="ZL583" s="0"/>
      <c r="ZM583" s="0"/>
      <c r="ZN583" s="0"/>
      <c r="ZO583" s="0"/>
      <c r="ZP583" s="0"/>
      <c r="ZQ583" s="0"/>
      <c r="ZR583" s="0"/>
      <c r="ZS583" s="0"/>
      <c r="ZT583" s="0"/>
      <c r="ZU583" s="0"/>
      <c r="ZV583" s="0"/>
      <c r="ZW583" s="0"/>
      <c r="ZX583" s="0"/>
      <c r="ZY583" s="0"/>
      <c r="ZZ583" s="0"/>
      <c r="AAA583" s="0"/>
      <c r="AAB583" s="0"/>
      <c r="AAC583" s="0"/>
      <c r="AAD583" s="0"/>
      <c r="AAE583" s="0"/>
      <c r="AAF583" s="0"/>
      <c r="AAG583" s="0"/>
      <c r="AAH583" s="0"/>
      <c r="AAI583" s="0"/>
      <c r="AAJ583" s="0"/>
      <c r="AAK583" s="0"/>
      <c r="AAL583" s="0"/>
      <c r="AAM583" s="0"/>
      <c r="AAN583" s="0"/>
      <c r="AAO583" s="0"/>
      <c r="AAP583" s="0"/>
      <c r="AAQ583" s="0"/>
      <c r="AAR583" s="0"/>
      <c r="AAS583" s="0"/>
      <c r="AAT583" s="0"/>
      <c r="AAU583" s="0"/>
      <c r="AAV583" s="0"/>
      <c r="AAW583" s="0"/>
      <c r="AAX583" s="0"/>
      <c r="AAY583" s="0"/>
      <c r="AAZ583" s="0"/>
      <c r="ABA583" s="0"/>
      <c r="ABB583" s="0"/>
      <c r="ABC583" s="0"/>
      <c r="ABD583" s="0"/>
      <c r="ABE583" s="0"/>
      <c r="ABF583" s="0"/>
      <c r="ABG583" s="0"/>
      <c r="ABH583" s="0"/>
      <c r="ABI583" s="0"/>
      <c r="ABJ583" s="0"/>
      <c r="ABK583" s="0"/>
      <c r="ABL583" s="0"/>
      <c r="ABM583" s="0"/>
      <c r="ABN583" s="0"/>
      <c r="ABO583" s="0"/>
      <c r="ABP583" s="0"/>
      <c r="ABQ583" s="0"/>
      <c r="ABR583" s="0"/>
      <c r="ABS583" s="0"/>
      <c r="ABT583" s="0"/>
      <c r="ABU583" s="0"/>
      <c r="ABV583" s="0"/>
      <c r="ABW583" s="0"/>
      <c r="ABX583" s="0"/>
      <c r="ABY583" s="0"/>
      <c r="ABZ583" s="0"/>
      <c r="ACA583" s="0"/>
      <c r="ACB583" s="0"/>
      <c r="ACC583" s="0"/>
      <c r="ACD583" s="0"/>
      <c r="ACE583" s="0"/>
      <c r="ACF583" s="0"/>
      <c r="ACG583" s="0"/>
      <c r="ACH583" s="0"/>
      <c r="ACI583" s="0"/>
      <c r="ACJ583" s="0"/>
      <c r="ACK583" s="0"/>
      <c r="ACL583" s="0"/>
      <c r="ACM583" s="0"/>
      <c r="ACN583" s="0"/>
      <c r="ACO583" s="0"/>
      <c r="ACP583" s="0"/>
      <c r="ACQ583" s="0"/>
      <c r="ACR583" s="0"/>
      <c r="ACS583" s="0"/>
      <c r="ACT583" s="0"/>
      <c r="ACU583" s="0"/>
      <c r="ACV583" s="0"/>
      <c r="ACW583" s="0"/>
      <c r="ACX583" s="0"/>
      <c r="ACY583" s="0"/>
      <c r="ACZ583" s="0"/>
      <c r="ADA583" s="0"/>
      <c r="ADB583" s="0"/>
      <c r="ADC583" s="0"/>
      <c r="ADD583" s="0"/>
      <c r="ADE583" s="0"/>
      <c r="ADF583" s="0"/>
      <c r="ADG583" s="0"/>
      <c r="ADH583" s="0"/>
      <c r="ADI583" s="0"/>
      <c r="ADJ583" s="0"/>
      <c r="ADK583" s="0"/>
      <c r="ADL583" s="0"/>
      <c r="ADM583" s="0"/>
      <c r="ADN583" s="0"/>
      <c r="ADO583" s="0"/>
      <c r="ADP583" s="0"/>
      <c r="ADQ583" s="0"/>
      <c r="ADR583" s="0"/>
      <c r="ADS583" s="0"/>
      <c r="ADT583" s="0"/>
      <c r="ADU583" s="0"/>
      <c r="ADV583" s="0"/>
      <c r="ADW583" s="0"/>
      <c r="ADX583" s="0"/>
      <c r="ADY583" s="0"/>
      <c r="ADZ583" s="0"/>
      <c r="AEA583" s="0"/>
      <c r="AEB583" s="0"/>
      <c r="AEC583" s="0"/>
      <c r="AED583" s="0"/>
      <c r="AEE583" s="0"/>
      <c r="AEF583" s="0"/>
      <c r="AEG583" s="0"/>
      <c r="AEH583" s="0"/>
      <c r="AEI583" s="0"/>
      <c r="AEJ583" s="0"/>
      <c r="AEK583" s="0"/>
      <c r="AEL583" s="0"/>
      <c r="AEM583" s="0"/>
      <c r="AEN583" s="0"/>
      <c r="AEO583" s="0"/>
      <c r="AEP583" s="0"/>
      <c r="AEQ583" s="0"/>
      <c r="AER583" s="0"/>
      <c r="AES583" s="0"/>
      <c r="AET583" s="0"/>
      <c r="AEU583" s="0"/>
      <c r="AEV583" s="0"/>
      <c r="AEW583" s="0"/>
      <c r="AEX583" s="0"/>
      <c r="AEY583" s="0"/>
      <c r="AEZ583" s="0"/>
      <c r="AFA583" s="0"/>
      <c r="AFB583" s="0"/>
      <c r="AFC583" s="0"/>
      <c r="AFD583" s="0"/>
      <c r="AFE583" s="0"/>
      <c r="AFF583" s="0"/>
      <c r="AFG583" s="0"/>
      <c r="AFH583" s="0"/>
      <c r="AFI583" s="0"/>
      <c r="AFJ583" s="0"/>
      <c r="AFK583" s="0"/>
      <c r="AFL583" s="0"/>
      <c r="AFM583" s="0"/>
      <c r="AFN583" s="0"/>
      <c r="AFO583" s="0"/>
      <c r="AFP583" s="0"/>
      <c r="AFQ583" s="0"/>
      <c r="AFR583" s="0"/>
      <c r="AFS583" s="0"/>
      <c r="AFT583" s="0"/>
      <c r="AFU583" s="0"/>
      <c r="AFV583" s="0"/>
      <c r="AFW583" s="0"/>
      <c r="AFX583" s="0"/>
      <c r="AFY583" s="0"/>
      <c r="AFZ583" s="0"/>
      <c r="AGA583" s="0"/>
      <c r="AGB583" s="0"/>
      <c r="AGC583" s="0"/>
      <c r="AGD583" s="0"/>
      <c r="AGE583" s="0"/>
      <c r="AGF583" s="0"/>
      <c r="AGG583" s="0"/>
      <c r="AGH583" s="0"/>
      <c r="AGI583" s="0"/>
      <c r="AGJ583" s="0"/>
      <c r="AGK583" s="0"/>
      <c r="AGL583" s="0"/>
      <c r="AGM583" s="0"/>
      <c r="AGN583" s="0"/>
      <c r="AGO583" s="0"/>
      <c r="AGP583" s="0"/>
      <c r="AGQ583" s="0"/>
      <c r="AGR583" s="0"/>
      <c r="AGS583" s="0"/>
      <c r="AGT583" s="0"/>
      <c r="AGU583" s="0"/>
      <c r="AGV583" s="0"/>
      <c r="AGW583" s="0"/>
      <c r="AGX583" s="0"/>
      <c r="AGY583" s="0"/>
      <c r="AGZ583" s="0"/>
      <c r="AHA583" s="0"/>
      <c r="AHB583" s="0"/>
      <c r="AHC583" s="0"/>
      <c r="AHD583" s="0"/>
      <c r="AHE583" s="0"/>
      <c r="AHF583" s="0"/>
      <c r="AHG583" s="0"/>
      <c r="AHH583" s="0"/>
      <c r="AHI583" s="0"/>
      <c r="AHJ583" s="0"/>
      <c r="AHK583" s="0"/>
      <c r="AHL583" s="0"/>
      <c r="AHM583" s="0"/>
      <c r="AHN583" s="0"/>
      <c r="AHO583" s="0"/>
      <c r="AHP583" s="0"/>
      <c r="AHQ583" s="0"/>
      <c r="AHR583" s="0"/>
      <c r="AHS583" s="0"/>
      <c r="AHT583" s="0"/>
      <c r="AHU583" s="0"/>
      <c r="AHV583" s="0"/>
      <c r="AHW583" s="0"/>
      <c r="AHX583" s="0"/>
      <c r="AHY583" s="0"/>
      <c r="AHZ583" s="0"/>
      <c r="AIA583" s="0"/>
      <c r="AIB583" s="0"/>
      <c r="AIC583" s="0"/>
      <c r="AID583" s="0"/>
      <c r="AIE583" s="0"/>
      <c r="AIF583" s="0"/>
      <c r="AIG583" s="0"/>
      <c r="AIH583" s="0"/>
      <c r="AII583" s="0"/>
      <c r="AIJ583" s="0"/>
      <c r="AIK583" s="0"/>
      <c r="AIL583" s="0"/>
      <c r="AIM583" s="0"/>
      <c r="AIN583" s="0"/>
      <c r="AIO583" s="0"/>
      <c r="AIP583" s="0"/>
      <c r="AIQ583" s="0"/>
      <c r="AIR583" s="0"/>
      <c r="AIS583" s="0"/>
      <c r="AIT583" s="0"/>
      <c r="AIU583" s="0"/>
      <c r="AIV583" s="0"/>
      <c r="AIW583" s="0"/>
      <c r="AIX583" s="0"/>
      <c r="AIY583" s="0"/>
      <c r="AIZ583" s="0"/>
      <c r="AJA583" s="0"/>
      <c r="AJB583" s="0"/>
      <c r="AJC583" s="0"/>
      <c r="AJD583" s="0"/>
      <c r="AJE583" s="0"/>
      <c r="AJF583" s="0"/>
      <c r="AJG583" s="0"/>
      <c r="AJH583" s="0"/>
      <c r="AJI583" s="0"/>
      <c r="AJJ583" s="0"/>
      <c r="AJK583" s="0"/>
      <c r="AJL583" s="0"/>
      <c r="AJM583" s="0"/>
      <c r="AJN583" s="0"/>
      <c r="AJO583" s="0"/>
      <c r="AJP583" s="0"/>
      <c r="AJQ583" s="0"/>
      <c r="AJR583" s="0"/>
      <c r="AJS583" s="0"/>
      <c r="AJT583" s="0"/>
      <c r="AJU583" s="0"/>
      <c r="AJV583" s="0"/>
      <c r="AJW583" s="0"/>
      <c r="AJX583" s="0"/>
      <c r="AJY583" s="0"/>
      <c r="AJZ583" s="0"/>
      <c r="AKA583" s="0"/>
      <c r="AKB583" s="0"/>
      <c r="AKC583" s="0"/>
      <c r="AKD583" s="0"/>
      <c r="AKE583" s="0"/>
      <c r="AKF583" s="0"/>
      <c r="AKG583" s="0"/>
      <c r="AKH583" s="0"/>
      <c r="AKI583" s="0"/>
      <c r="AKJ583" s="0"/>
      <c r="AKK583" s="0"/>
      <c r="AKL583" s="0"/>
      <c r="AKM583" s="0"/>
      <c r="AKN583" s="0"/>
      <c r="AKO583" s="0"/>
      <c r="AKP583" s="0"/>
      <c r="AKQ583" s="0"/>
      <c r="AKR583" s="0"/>
      <c r="AKS583" s="0"/>
      <c r="AKT583" s="0"/>
      <c r="AKU583" s="0"/>
      <c r="AKV583" s="0"/>
      <c r="AKW583" s="0"/>
      <c r="AKX583" s="0"/>
      <c r="AKY583" s="0"/>
      <c r="AKZ583" s="0"/>
      <c r="ALA583" s="0"/>
      <c r="ALB583" s="0"/>
      <c r="ALC583" s="0"/>
      <c r="ALD583" s="0"/>
      <c r="ALE583" s="0"/>
      <c r="ALF583" s="0"/>
      <c r="ALG583" s="0"/>
      <c r="ALH583" s="0"/>
      <c r="ALI583" s="0"/>
      <c r="ALJ583" s="0"/>
      <c r="ALK583" s="0"/>
      <c r="ALL583" s="0"/>
      <c r="ALM583" s="0"/>
      <c r="ALN583" s="0"/>
      <c r="ALO583" s="0"/>
      <c r="ALP583" s="0"/>
      <c r="ALQ583" s="0"/>
      <c r="ALR583" s="0"/>
      <c r="ALS583" s="0"/>
      <c r="ALT583" s="0"/>
      <c r="ALU583" s="0"/>
      <c r="ALV583" s="0"/>
      <c r="ALW583" s="0"/>
      <c r="ALX583" s="0"/>
      <c r="ALY583" s="0"/>
      <c r="ALZ583" s="0"/>
      <c r="AMA583" s="0"/>
      <c r="AMB583" s="0"/>
      <c r="AMC583" s="0"/>
      <c r="AMD583" s="0"/>
      <c r="AME583" s="0"/>
      <c r="AMF583" s="0"/>
      <c r="AMG583" s="0"/>
      <c r="AMH583" s="0"/>
      <c r="AMI583" s="0"/>
      <c r="AMJ583" s="0"/>
    </row>
    <row r="584" customFormat="false" ht="16.5" hidden="false" customHeight="true" outlineLevel="0" collapsed="false">
      <c r="A584" s="19" t="n">
        <v>517</v>
      </c>
      <c r="B584" s="19" t="n">
        <f aca="false" t="array" ref="B584:B584">RANK(V584,$V$2:$V$607)</f>
        <v>545</v>
      </c>
      <c r="C584" s="20"/>
      <c r="D584" s="20"/>
      <c r="E584" s="20"/>
      <c r="F584" s="19" t="n">
        <v>0</v>
      </c>
      <c r="G584" s="19" t="n">
        <v>0</v>
      </c>
      <c r="H584" s="19" t="n">
        <v>0</v>
      </c>
      <c r="I584" s="19" t="n">
        <v>0</v>
      </c>
      <c r="J584" s="21"/>
      <c r="K584" s="19"/>
      <c r="L584" s="19"/>
      <c r="M584" s="19"/>
      <c r="N584" s="19"/>
      <c r="O584" s="19"/>
      <c r="P584" s="19"/>
      <c r="Q584" s="19"/>
      <c r="R584" s="19"/>
      <c r="S584" s="22"/>
      <c r="T584" s="21" t="n">
        <f aca="false" t="array" ref="T584:T584">SUM(J584:S584)</f>
        <v>0</v>
      </c>
      <c r="U584" s="19" t="n">
        <f aca="false" t="array" ref="U584:U584">IF(S584="",0,S584)+IF((COUNT(J584:R584)&lt;6),SUM(J584:R584),(MAX(J584:R584)+LARGE(J584:R584,2)+LARGE(J584:R584,3)+LARGE(J584:R584,4)+LARGE(J584:R584,5)))</f>
        <v>0</v>
      </c>
      <c r="V584" s="19" t="n">
        <f aca="false">U584+G584+I584</f>
        <v>0</v>
      </c>
      <c r="W584" s="19" t="n">
        <f aca="false" t="array" ref="W584:W584">COUNT(J584:S584)</f>
        <v>0</v>
      </c>
      <c r="X584" s="19"/>
      <c r="Y584" s="19"/>
      <c r="Z584" s="4"/>
      <c r="AA584" s="19"/>
      <c r="AB584" s="19"/>
      <c r="AC584" s="4"/>
      <c r="AD584" s="4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CA584" s="0"/>
      <c r="CB584" s="0"/>
      <c r="CC584" s="0"/>
      <c r="CD584" s="0"/>
      <c r="CE584" s="0"/>
      <c r="CF584" s="0"/>
      <c r="CG584" s="0"/>
      <c r="CH584" s="0"/>
      <c r="CI584" s="0"/>
      <c r="CJ584" s="0"/>
      <c r="CK584" s="0"/>
      <c r="CL584" s="0"/>
      <c r="CM584" s="0"/>
      <c r="CN584" s="0"/>
      <c r="CO584" s="0"/>
      <c r="CP584" s="0"/>
      <c r="CQ584" s="0"/>
      <c r="CR584" s="0"/>
      <c r="CS584" s="0"/>
      <c r="CT584" s="0"/>
      <c r="CU584" s="0"/>
      <c r="CV584" s="0"/>
      <c r="CW584" s="0"/>
      <c r="CX584" s="0"/>
      <c r="CY584" s="0"/>
      <c r="CZ584" s="0"/>
      <c r="DA584" s="0"/>
      <c r="DB584" s="0"/>
      <c r="DC584" s="0"/>
      <c r="DD584" s="0"/>
      <c r="DE584" s="0"/>
      <c r="DF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  <c r="EE584" s="0"/>
      <c r="EF584" s="0"/>
      <c r="EG584" s="0"/>
      <c r="EH584" s="0"/>
      <c r="EI584" s="0"/>
      <c r="EJ584" s="0"/>
      <c r="EK584" s="0"/>
      <c r="EL584" s="0"/>
      <c r="EM584" s="0"/>
      <c r="EN584" s="0"/>
      <c r="EO584" s="0"/>
      <c r="EP584" s="0"/>
      <c r="EQ584" s="0"/>
      <c r="ER584" s="0"/>
      <c r="ES584" s="0"/>
      <c r="ET584" s="0"/>
      <c r="EU584" s="0"/>
      <c r="EV584" s="0"/>
      <c r="EW584" s="0"/>
      <c r="EX584" s="0"/>
      <c r="EY584" s="0"/>
      <c r="EZ584" s="0"/>
      <c r="FA584" s="0"/>
      <c r="FB584" s="0"/>
      <c r="FC584" s="0"/>
      <c r="FD584" s="0"/>
      <c r="FE584" s="0"/>
      <c r="FF584" s="0"/>
      <c r="FG584" s="0"/>
      <c r="FH584" s="0"/>
      <c r="FI584" s="0"/>
      <c r="FJ584" s="0"/>
      <c r="FK584" s="0"/>
      <c r="FL584" s="0"/>
      <c r="FM584" s="0"/>
      <c r="FN584" s="0"/>
      <c r="FO584" s="0"/>
      <c r="FP584" s="0"/>
      <c r="FQ584" s="0"/>
      <c r="FR584" s="0"/>
      <c r="FS584" s="0"/>
      <c r="FT584" s="0"/>
      <c r="FU584" s="0"/>
      <c r="FV584" s="0"/>
      <c r="FW584" s="0"/>
      <c r="FX584" s="0"/>
      <c r="FY584" s="0"/>
      <c r="FZ584" s="0"/>
      <c r="GA584" s="0"/>
      <c r="GB584" s="0"/>
      <c r="GC584" s="0"/>
      <c r="GD584" s="0"/>
      <c r="GE584" s="0"/>
      <c r="GF584" s="0"/>
      <c r="GG584" s="0"/>
      <c r="GH584" s="0"/>
      <c r="GI584" s="0"/>
      <c r="GJ584" s="0"/>
      <c r="GK584" s="0"/>
      <c r="GL584" s="0"/>
      <c r="GM584" s="0"/>
      <c r="GN584" s="0"/>
      <c r="GO584" s="0"/>
      <c r="GP584" s="0"/>
      <c r="GQ584" s="0"/>
      <c r="GR584" s="0"/>
      <c r="GS584" s="0"/>
      <c r="GT584" s="0"/>
      <c r="GU584" s="0"/>
      <c r="GV584" s="0"/>
      <c r="GW584" s="0"/>
      <c r="GX584" s="0"/>
      <c r="GY584" s="0"/>
      <c r="GZ584" s="0"/>
      <c r="HA584" s="0"/>
      <c r="HB584" s="0"/>
      <c r="HC584" s="0"/>
      <c r="HD584" s="0"/>
      <c r="HE584" s="0"/>
      <c r="HF584" s="0"/>
      <c r="HG584" s="0"/>
      <c r="HH584" s="0"/>
      <c r="HI584" s="0"/>
      <c r="HJ584" s="0"/>
      <c r="HK584" s="0"/>
      <c r="HL584" s="0"/>
      <c r="HM584" s="0"/>
      <c r="HN584" s="0"/>
      <c r="HO584" s="0"/>
      <c r="HP584" s="0"/>
      <c r="HQ584" s="0"/>
      <c r="HR584" s="0"/>
      <c r="HS584" s="0"/>
      <c r="HT584" s="0"/>
      <c r="HU584" s="0"/>
      <c r="HV584" s="0"/>
      <c r="HW584" s="0"/>
      <c r="HX584" s="0"/>
      <c r="HY584" s="0"/>
      <c r="HZ584" s="0"/>
      <c r="IA584" s="0"/>
      <c r="IB584" s="0"/>
      <c r="IC584" s="0"/>
      <c r="ID584" s="0"/>
      <c r="IE584" s="0"/>
      <c r="IF584" s="0"/>
      <c r="IG584" s="0"/>
      <c r="IH584" s="0"/>
      <c r="II584" s="0"/>
      <c r="IJ584" s="0"/>
      <c r="IK584" s="0"/>
      <c r="IL584" s="0"/>
      <c r="IM584" s="0"/>
      <c r="IN584" s="0"/>
      <c r="IO584" s="0"/>
      <c r="IP584" s="0"/>
      <c r="IQ584" s="0"/>
      <c r="IR584" s="0"/>
      <c r="IS584" s="0"/>
      <c r="IT584" s="0"/>
      <c r="IU584" s="0"/>
      <c r="IV584" s="0"/>
      <c r="IW584" s="0"/>
      <c r="IX584" s="0"/>
      <c r="IY584" s="0"/>
      <c r="IZ584" s="0"/>
      <c r="JA584" s="0"/>
      <c r="JB584" s="0"/>
      <c r="JC584" s="0"/>
      <c r="JD584" s="0"/>
      <c r="JE584" s="0"/>
      <c r="JF584" s="0"/>
      <c r="JG584" s="0"/>
      <c r="JH584" s="0"/>
      <c r="JI584" s="0"/>
      <c r="JJ584" s="0"/>
      <c r="JK584" s="0"/>
      <c r="JL584" s="0"/>
      <c r="JM584" s="0"/>
      <c r="JN584" s="0"/>
      <c r="JO584" s="0"/>
      <c r="JP584" s="0"/>
      <c r="JQ584" s="0"/>
      <c r="JR584" s="0"/>
      <c r="JS584" s="0"/>
      <c r="JT584" s="0"/>
      <c r="JU584" s="0"/>
      <c r="JV584" s="0"/>
      <c r="JW584" s="0"/>
      <c r="JX584" s="0"/>
      <c r="JY584" s="0"/>
      <c r="JZ584" s="0"/>
      <c r="KA584" s="0"/>
      <c r="KB584" s="0"/>
      <c r="KC584" s="0"/>
      <c r="KD584" s="0"/>
      <c r="KE584" s="0"/>
      <c r="KF584" s="0"/>
      <c r="KG584" s="0"/>
      <c r="KH584" s="0"/>
      <c r="KI584" s="0"/>
      <c r="KJ584" s="0"/>
      <c r="KK584" s="0"/>
      <c r="KL584" s="0"/>
      <c r="KM584" s="0"/>
      <c r="KN584" s="0"/>
      <c r="KO584" s="0"/>
      <c r="KP584" s="0"/>
      <c r="KQ584" s="0"/>
      <c r="KR584" s="0"/>
      <c r="KS584" s="0"/>
      <c r="KT584" s="0"/>
      <c r="KU584" s="0"/>
      <c r="KV584" s="0"/>
      <c r="KW584" s="0"/>
      <c r="KX584" s="0"/>
      <c r="KY584" s="0"/>
      <c r="KZ584" s="0"/>
      <c r="LA584" s="0"/>
      <c r="LB584" s="0"/>
      <c r="LC584" s="0"/>
      <c r="LD584" s="0"/>
      <c r="LE584" s="0"/>
      <c r="LF584" s="0"/>
      <c r="LG584" s="0"/>
      <c r="LH584" s="0"/>
      <c r="LI584" s="0"/>
      <c r="LJ584" s="0"/>
      <c r="LK584" s="0"/>
      <c r="LL584" s="0"/>
      <c r="LM584" s="0"/>
      <c r="LN584" s="0"/>
      <c r="LO584" s="0"/>
      <c r="LP584" s="0"/>
      <c r="LQ584" s="0"/>
      <c r="LR584" s="0"/>
      <c r="LS584" s="0"/>
      <c r="LT584" s="0"/>
      <c r="LU584" s="0"/>
      <c r="LV584" s="0"/>
      <c r="LW584" s="0"/>
      <c r="LX584" s="0"/>
      <c r="LY584" s="0"/>
      <c r="LZ584" s="0"/>
      <c r="MA584" s="0"/>
      <c r="MB584" s="0"/>
      <c r="MC584" s="0"/>
      <c r="MD584" s="0"/>
      <c r="ME584" s="0"/>
      <c r="MF584" s="0"/>
      <c r="MG584" s="0"/>
      <c r="MH584" s="0"/>
      <c r="MI584" s="0"/>
      <c r="MJ584" s="0"/>
      <c r="MK584" s="0"/>
      <c r="ML584" s="0"/>
      <c r="MM584" s="0"/>
      <c r="MN584" s="0"/>
      <c r="MO584" s="0"/>
      <c r="MP584" s="0"/>
      <c r="MQ584" s="0"/>
      <c r="MR584" s="0"/>
      <c r="MS584" s="0"/>
      <c r="MT584" s="0"/>
      <c r="MU584" s="0"/>
      <c r="MV584" s="0"/>
      <c r="MW584" s="0"/>
      <c r="MX584" s="0"/>
      <c r="MY584" s="0"/>
      <c r="MZ584" s="0"/>
      <c r="NA584" s="0"/>
      <c r="NB584" s="0"/>
      <c r="NC584" s="0"/>
      <c r="ND584" s="0"/>
      <c r="NE584" s="0"/>
      <c r="NF584" s="0"/>
      <c r="NG584" s="0"/>
      <c r="NH584" s="0"/>
      <c r="NI584" s="0"/>
      <c r="NJ584" s="0"/>
      <c r="NK584" s="0"/>
      <c r="NL584" s="0"/>
      <c r="NM584" s="0"/>
      <c r="NN584" s="0"/>
      <c r="NO584" s="0"/>
      <c r="NP584" s="0"/>
      <c r="NQ584" s="0"/>
      <c r="NR584" s="0"/>
      <c r="NS584" s="0"/>
      <c r="NT584" s="0"/>
      <c r="NU584" s="0"/>
      <c r="NV584" s="0"/>
      <c r="NW584" s="0"/>
      <c r="NX584" s="0"/>
      <c r="NY584" s="0"/>
      <c r="NZ584" s="0"/>
      <c r="OA584" s="0"/>
      <c r="OB584" s="0"/>
      <c r="OC584" s="0"/>
      <c r="OD584" s="0"/>
      <c r="OE584" s="0"/>
      <c r="OF584" s="0"/>
      <c r="OG584" s="0"/>
      <c r="OH584" s="0"/>
      <c r="OI584" s="0"/>
      <c r="OJ584" s="0"/>
      <c r="OK584" s="0"/>
      <c r="OL584" s="0"/>
      <c r="OM584" s="0"/>
      <c r="ON584" s="0"/>
      <c r="OO584" s="0"/>
      <c r="OP584" s="0"/>
      <c r="OQ584" s="0"/>
      <c r="OR584" s="0"/>
      <c r="OS584" s="0"/>
      <c r="OT584" s="0"/>
      <c r="OU584" s="0"/>
      <c r="OV584" s="0"/>
      <c r="OW584" s="0"/>
      <c r="OX584" s="0"/>
      <c r="OY584" s="0"/>
      <c r="OZ584" s="0"/>
      <c r="PA584" s="0"/>
      <c r="PB584" s="0"/>
      <c r="PC584" s="0"/>
      <c r="PD584" s="0"/>
      <c r="PE584" s="0"/>
      <c r="PF584" s="0"/>
      <c r="PG584" s="0"/>
      <c r="PH584" s="0"/>
      <c r="PI584" s="0"/>
      <c r="PJ584" s="0"/>
      <c r="PK584" s="0"/>
      <c r="PL584" s="0"/>
      <c r="PM584" s="0"/>
      <c r="PN584" s="0"/>
      <c r="PO584" s="0"/>
      <c r="PP584" s="0"/>
      <c r="PQ584" s="0"/>
      <c r="PR584" s="0"/>
      <c r="PS584" s="0"/>
      <c r="PT584" s="0"/>
      <c r="PU584" s="0"/>
      <c r="PV584" s="0"/>
      <c r="PW584" s="0"/>
      <c r="PX584" s="0"/>
      <c r="PY584" s="0"/>
      <c r="PZ584" s="0"/>
      <c r="QA584" s="0"/>
      <c r="QB584" s="0"/>
      <c r="QC584" s="0"/>
      <c r="QD584" s="0"/>
      <c r="QE584" s="0"/>
      <c r="QF584" s="0"/>
      <c r="QG584" s="0"/>
      <c r="QH584" s="0"/>
      <c r="QI584" s="0"/>
      <c r="QJ584" s="0"/>
      <c r="QK584" s="0"/>
      <c r="QL584" s="0"/>
      <c r="QM584" s="0"/>
      <c r="QN584" s="0"/>
      <c r="QO584" s="0"/>
      <c r="QP584" s="0"/>
      <c r="QQ584" s="0"/>
      <c r="QR584" s="0"/>
      <c r="QS584" s="0"/>
      <c r="QT584" s="0"/>
      <c r="QU584" s="0"/>
      <c r="QV584" s="0"/>
      <c r="QW584" s="0"/>
      <c r="QX584" s="0"/>
      <c r="QY584" s="0"/>
      <c r="QZ584" s="0"/>
      <c r="RA584" s="0"/>
      <c r="RB584" s="0"/>
      <c r="RC584" s="0"/>
      <c r="RD584" s="0"/>
      <c r="RE584" s="0"/>
      <c r="RF584" s="0"/>
      <c r="RG584" s="0"/>
      <c r="RH584" s="0"/>
      <c r="RI584" s="0"/>
      <c r="RJ584" s="0"/>
      <c r="RK584" s="0"/>
      <c r="RL584" s="0"/>
      <c r="RM584" s="0"/>
      <c r="RN584" s="0"/>
      <c r="RO584" s="0"/>
      <c r="RP584" s="0"/>
      <c r="RQ584" s="0"/>
      <c r="RR584" s="0"/>
      <c r="RS584" s="0"/>
      <c r="RT584" s="0"/>
      <c r="RU584" s="0"/>
      <c r="RV584" s="0"/>
      <c r="RW584" s="0"/>
      <c r="RX584" s="0"/>
      <c r="RY584" s="0"/>
      <c r="RZ584" s="0"/>
      <c r="SA584" s="0"/>
      <c r="SB584" s="0"/>
      <c r="SC584" s="0"/>
      <c r="SD584" s="0"/>
      <c r="SE584" s="0"/>
      <c r="SF584" s="0"/>
      <c r="SG584" s="0"/>
      <c r="SH584" s="0"/>
      <c r="SI584" s="0"/>
      <c r="SJ584" s="0"/>
      <c r="SK584" s="0"/>
      <c r="SL584" s="0"/>
      <c r="SM584" s="0"/>
      <c r="SN584" s="0"/>
      <c r="SO584" s="0"/>
      <c r="SP584" s="0"/>
      <c r="SQ584" s="0"/>
      <c r="SR584" s="0"/>
      <c r="SS584" s="0"/>
      <c r="ST584" s="0"/>
      <c r="SU584" s="0"/>
      <c r="SV584" s="0"/>
      <c r="SW584" s="0"/>
      <c r="SX584" s="0"/>
      <c r="SY584" s="0"/>
      <c r="SZ584" s="0"/>
      <c r="TA584" s="0"/>
      <c r="TB584" s="0"/>
      <c r="TC584" s="0"/>
      <c r="TD584" s="0"/>
      <c r="TE584" s="0"/>
      <c r="TF584" s="0"/>
      <c r="TG584" s="0"/>
      <c r="TH584" s="0"/>
      <c r="TI584" s="0"/>
      <c r="TJ584" s="0"/>
      <c r="TK584" s="0"/>
      <c r="TL584" s="0"/>
      <c r="TM584" s="0"/>
      <c r="TN584" s="0"/>
      <c r="TO584" s="0"/>
      <c r="TP584" s="0"/>
      <c r="TQ584" s="0"/>
      <c r="TR584" s="0"/>
      <c r="TS584" s="0"/>
      <c r="TT584" s="0"/>
      <c r="TU584" s="0"/>
      <c r="TV584" s="0"/>
      <c r="TW584" s="0"/>
      <c r="TX584" s="0"/>
      <c r="TY584" s="0"/>
      <c r="TZ584" s="0"/>
      <c r="UA584" s="0"/>
      <c r="UB584" s="0"/>
      <c r="UC584" s="0"/>
      <c r="UD584" s="0"/>
      <c r="UE584" s="0"/>
      <c r="UF584" s="0"/>
      <c r="UG584" s="0"/>
      <c r="UH584" s="0"/>
      <c r="UI584" s="0"/>
      <c r="UJ584" s="0"/>
      <c r="UK584" s="0"/>
      <c r="UL584" s="0"/>
      <c r="UM584" s="0"/>
      <c r="UN584" s="0"/>
      <c r="UO584" s="0"/>
      <c r="UP584" s="0"/>
      <c r="UQ584" s="0"/>
      <c r="UR584" s="0"/>
      <c r="US584" s="0"/>
      <c r="UT584" s="0"/>
      <c r="UU584" s="0"/>
      <c r="UV584" s="0"/>
      <c r="UW584" s="0"/>
      <c r="UX584" s="0"/>
      <c r="UY584" s="0"/>
      <c r="UZ584" s="0"/>
      <c r="VA584" s="0"/>
      <c r="VB584" s="0"/>
      <c r="VC584" s="0"/>
      <c r="VD584" s="0"/>
      <c r="VE584" s="0"/>
      <c r="VF584" s="0"/>
      <c r="VG584" s="0"/>
      <c r="VH584" s="0"/>
      <c r="VI584" s="0"/>
      <c r="VJ584" s="0"/>
      <c r="VK584" s="0"/>
      <c r="VL584" s="0"/>
      <c r="VM584" s="0"/>
      <c r="VN584" s="0"/>
      <c r="VO584" s="0"/>
      <c r="VP584" s="0"/>
      <c r="VQ584" s="0"/>
      <c r="VR584" s="0"/>
      <c r="VS584" s="0"/>
      <c r="VT584" s="0"/>
      <c r="VU584" s="0"/>
      <c r="VV584" s="0"/>
      <c r="VW584" s="0"/>
      <c r="VX584" s="0"/>
      <c r="VY584" s="0"/>
      <c r="VZ584" s="0"/>
      <c r="WA584" s="0"/>
      <c r="WB584" s="0"/>
      <c r="WC584" s="0"/>
      <c r="WD584" s="0"/>
      <c r="WE584" s="0"/>
      <c r="WF584" s="0"/>
      <c r="WG584" s="0"/>
      <c r="WH584" s="0"/>
      <c r="WI584" s="0"/>
      <c r="WJ584" s="0"/>
      <c r="WK584" s="0"/>
      <c r="WL584" s="0"/>
      <c r="WM584" s="0"/>
      <c r="WN584" s="0"/>
      <c r="WO584" s="0"/>
      <c r="WP584" s="0"/>
      <c r="WQ584" s="0"/>
      <c r="WR584" s="0"/>
      <c r="WS584" s="0"/>
      <c r="WT584" s="0"/>
      <c r="WU584" s="0"/>
      <c r="WV584" s="0"/>
      <c r="WW584" s="0"/>
      <c r="WX584" s="0"/>
      <c r="WY584" s="0"/>
      <c r="WZ584" s="0"/>
      <c r="XA584" s="0"/>
      <c r="XB584" s="0"/>
      <c r="XC584" s="0"/>
      <c r="XD584" s="0"/>
      <c r="XE584" s="0"/>
      <c r="XF584" s="0"/>
      <c r="XG584" s="0"/>
      <c r="XH584" s="0"/>
      <c r="XI584" s="0"/>
      <c r="XJ584" s="0"/>
      <c r="XK584" s="0"/>
      <c r="XL584" s="0"/>
      <c r="XM584" s="0"/>
      <c r="XN584" s="0"/>
      <c r="XO584" s="0"/>
      <c r="XP584" s="0"/>
      <c r="XQ584" s="0"/>
      <c r="XR584" s="0"/>
      <c r="XS584" s="0"/>
      <c r="XT584" s="0"/>
      <c r="XU584" s="0"/>
      <c r="XV584" s="0"/>
      <c r="XW584" s="0"/>
      <c r="XX584" s="0"/>
      <c r="XY584" s="0"/>
      <c r="XZ584" s="0"/>
      <c r="YA584" s="0"/>
      <c r="YB584" s="0"/>
      <c r="YC584" s="0"/>
      <c r="YD584" s="0"/>
      <c r="YE584" s="0"/>
      <c r="YF584" s="0"/>
      <c r="YG584" s="0"/>
      <c r="YH584" s="0"/>
      <c r="YI584" s="0"/>
      <c r="YJ584" s="0"/>
      <c r="YK584" s="0"/>
      <c r="YL584" s="0"/>
      <c r="YM584" s="0"/>
      <c r="YN584" s="0"/>
      <c r="YO584" s="0"/>
      <c r="YP584" s="0"/>
      <c r="YQ584" s="0"/>
      <c r="YR584" s="0"/>
      <c r="YS584" s="0"/>
      <c r="YT584" s="0"/>
      <c r="YU584" s="0"/>
      <c r="YV584" s="0"/>
      <c r="YW584" s="0"/>
      <c r="YX584" s="0"/>
      <c r="YY584" s="0"/>
      <c r="YZ584" s="0"/>
      <c r="ZA584" s="0"/>
      <c r="ZB584" s="0"/>
      <c r="ZC584" s="0"/>
      <c r="ZD584" s="0"/>
      <c r="ZE584" s="0"/>
      <c r="ZF584" s="0"/>
      <c r="ZG584" s="0"/>
      <c r="ZH584" s="0"/>
      <c r="ZI584" s="0"/>
      <c r="ZJ584" s="0"/>
      <c r="ZK584" s="0"/>
      <c r="ZL584" s="0"/>
      <c r="ZM584" s="0"/>
      <c r="ZN584" s="0"/>
      <c r="ZO584" s="0"/>
      <c r="ZP584" s="0"/>
      <c r="ZQ584" s="0"/>
      <c r="ZR584" s="0"/>
      <c r="ZS584" s="0"/>
      <c r="ZT584" s="0"/>
      <c r="ZU584" s="0"/>
      <c r="ZV584" s="0"/>
      <c r="ZW584" s="0"/>
      <c r="ZX584" s="0"/>
      <c r="ZY584" s="0"/>
      <c r="ZZ584" s="0"/>
      <c r="AAA584" s="0"/>
      <c r="AAB584" s="0"/>
      <c r="AAC584" s="0"/>
      <c r="AAD584" s="0"/>
      <c r="AAE584" s="0"/>
      <c r="AAF584" s="0"/>
      <c r="AAG584" s="0"/>
      <c r="AAH584" s="0"/>
      <c r="AAI584" s="0"/>
      <c r="AAJ584" s="0"/>
      <c r="AAK584" s="0"/>
      <c r="AAL584" s="0"/>
      <c r="AAM584" s="0"/>
      <c r="AAN584" s="0"/>
      <c r="AAO584" s="0"/>
      <c r="AAP584" s="0"/>
      <c r="AAQ584" s="0"/>
      <c r="AAR584" s="0"/>
      <c r="AAS584" s="0"/>
      <c r="AAT584" s="0"/>
      <c r="AAU584" s="0"/>
      <c r="AAV584" s="0"/>
      <c r="AAW584" s="0"/>
      <c r="AAX584" s="0"/>
      <c r="AAY584" s="0"/>
      <c r="AAZ584" s="0"/>
      <c r="ABA584" s="0"/>
      <c r="ABB584" s="0"/>
      <c r="ABC584" s="0"/>
      <c r="ABD584" s="0"/>
      <c r="ABE584" s="0"/>
      <c r="ABF584" s="0"/>
      <c r="ABG584" s="0"/>
      <c r="ABH584" s="0"/>
      <c r="ABI584" s="0"/>
      <c r="ABJ584" s="0"/>
      <c r="ABK584" s="0"/>
      <c r="ABL584" s="0"/>
      <c r="ABM584" s="0"/>
      <c r="ABN584" s="0"/>
      <c r="ABO584" s="0"/>
      <c r="ABP584" s="0"/>
      <c r="ABQ584" s="0"/>
      <c r="ABR584" s="0"/>
      <c r="ABS584" s="0"/>
      <c r="ABT584" s="0"/>
      <c r="ABU584" s="0"/>
      <c r="ABV584" s="0"/>
      <c r="ABW584" s="0"/>
      <c r="ABX584" s="0"/>
      <c r="ABY584" s="0"/>
      <c r="ABZ584" s="0"/>
      <c r="ACA584" s="0"/>
      <c r="ACB584" s="0"/>
      <c r="ACC584" s="0"/>
      <c r="ACD584" s="0"/>
      <c r="ACE584" s="0"/>
      <c r="ACF584" s="0"/>
      <c r="ACG584" s="0"/>
      <c r="ACH584" s="0"/>
      <c r="ACI584" s="0"/>
      <c r="ACJ584" s="0"/>
      <c r="ACK584" s="0"/>
      <c r="ACL584" s="0"/>
      <c r="ACM584" s="0"/>
      <c r="ACN584" s="0"/>
      <c r="ACO584" s="0"/>
      <c r="ACP584" s="0"/>
      <c r="ACQ584" s="0"/>
      <c r="ACR584" s="0"/>
      <c r="ACS584" s="0"/>
      <c r="ACT584" s="0"/>
      <c r="ACU584" s="0"/>
      <c r="ACV584" s="0"/>
      <c r="ACW584" s="0"/>
      <c r="ACX584" s="0"/>
      <c r="ACY584" s="0"/>
      <c r="ACZ584" s="0"/>
      <c r="ADA584" s="0"/>
      <c r="ADB584" s="0"/>
      <c r="ADC584" s="0"/>
      <c r="ADD584" s="0"/>
      <c r="ADE584" s="0"/>
      <c r="ADF584" s="0"/>
      <c r="ADG584" s="0"/>
      <c r="ADH584" s="0"/>
      <c r="ADI584" s="0"/>
      <c r="ADJ584" s="0"/>
      <c r="ADK584" s="0"/>
      <c r="ADL584" s="0"/>
      <c r="ADM584" s="0"/>
      <c r="ADN584" s="0"/>
      <c r="ADO584" s="0"/>
      <c r="ADP584" s="0"/>
      <c r="ADQ584" s="0"/>
      <c r="ADR584" s="0"/>
      <c r="ADS584" s="0"/>
      <c r="ADT584" s="0"/>
      <c r="ADU584" s="0"/>
      <c r="ADV584" s="0"/>
      <c r="ADW584" s="0"/>
      <c r="ADX584" s="0"/>
      <c r="ADY584" s="0"/>
      <c r="ADZ584" s="0"/>
      <c r="AEA584" s="0"/>
      <c r="AEB584" s="0"/>
      <c r="AEC584" s="0"/>
      <c r="AED584" s="0"/>
      <c r="AEE584" s="0"/>
      <c r="AEF584" s="0"/>
      <c r="AEG584" s="0"/>
      <c r="AEH584" s="0"/>
      <c r="AEI584" s="0"/>
      <c r="AEJ584" s="0"/>
      <c r="AEK584" s="0"/>
      <c r="AEL584" s="0"/>
      <c r="AEM584" s="0"/>
      <c r="AEN584" s="0"/>
      <c r="AEO584" s="0"/>
      <c r="AEP584" s="0"/>
      <c r="AEQ584" s="0"/>
      <c r="AER584" s="0"/>
      <c r="AES584" s="0"/>
      <c r="AET584" s="0"/>
      <c r="AEU584" s="0"/>
      <c r="AEV584" s="0"/>
      <c r="AEW584" s="0"/>
      <c r="AEX584" s="0"/>
      <c r="AEY584" s="0"/>
      <c r="AEZ584" s="0"/>
      <c r="AFA584" s="0"/>
      <c r="AFB584" s="0"/>
      <c r="AFC584" s="0"/>
      <c r="AFD584" s="0"/>
      <c r="AFE584" s="0"/>
      <c r="AFF584" s="0"/>
      <c r="AFG584" s="0"/>
      <c r="AFH584" s="0"/>
      <c r="AFI584" s="0"/>
      <c r="AFJ584" s="0"/>
      <c r="AFK584" s="0"/>
      <c r="AFL584" s="0"/>
      <c r="AFM584" s="0"/>
      <c r="AFN584" s="0"/>
      <c r="AFO584" s="0"/>
      <c r="AFP584" s="0"/>
      <c r="AFQ584" s="0"/>
      <c r="AFR584" s="0"/>
      <c r="AFS584" s="0"/>
      <c r="AFT584" s="0"/>
      <c r="AFU584" s="0"/>
      <c r="AFV584" s="0"/>
      <c r="AFW584" s="0"/>
      <c r="AFX584" s="0"/>
      <c r="AFY584" s="0"/>
      <c r="AFZ584" s="0"/>
      <c r="AGA584" s="0"/>
      <c r="AGB584" s="0"/>
      <c r="AGC584" s="0"/>
      <c r="AGD584" s="0"/>
      <c r="AGE584" s="0"/>
      <c r="AGF584" s="0"/>
      <c r="AGG584" s="0"/>
      <c r="AGH584" s="0"/>
      <c r="AGI584" s="0"/>
      <c r="AGJ584" s="0"/>
      <c r="AGK584" s="0"/>
      <c r="AGL584" s="0"/>
      <c r="AGM584" s="0"/>
      <c r="AGN584" s="0"/>
      <c r="AGO584" s="0"/>
      <c r="AGP584" s="0"/>
      <c r="AGQ584" s="0"/>
      <c r="AGR584" s="0"/>
      <c r="AGS584" s="0"/>
      <c r="AGT584" s="0"/>
      <c r="AGU584" s="0"/>
      <c r="AGV584" s="0"/>
      <c r="AGW584" s="0"/>
      <c r="AGX584" s="0"/>
      <c r="AGY584" s="0"/>
      <c r="AGZ584" s="0"/>
      <c r="AHA584" s="0"/>
      <c r="AHB584" s="0"/>
      <c r="AHC584" s="0"/>
      <c r="AHD584" s="0"/>
      <c r="AHE584" s="0"/>
      <c r="AHF584" s="0"/>
      <c r="AHG584" s="0"/>
      <c r="AHH584" s="0"/>
      <c r="AHI584" s="0"/>
      <c r="AHJ584" s="0"/>
      <c r="AHK584" s="0"/>
      <c r="AHL584" s="0"/>
      <c r="AHM584" s="0"/>
      <c r="AHN584" s="0"/>
      <c r="AHO584" s="0"/>
      <c r="AHP584" s="0"/>
      <c r="AHQ584" s="0"/>
      <c r="AHR584" s="0"/>
      <c r="AHS584" s="0"/>
      <c r="AHT584" s="0"/>
      <c r="AHU584" s="0"/>
      <c r="AHV584" s="0"/>
      <c r="AHW584" s="0"/>
      <c r="AHX584" s="0"/>
      <c r="AHY584" s="0"/>
      <c r="AHZ584" s="0"/>
      <c r="AIA584" s="0"/>
      <c r="AIB584" s="0"/>
      <c r="AIC584" s="0"/>
      <c r="AID584" s="0"/>
      <c r="AIE584" s="0"/>
      <c r="AIF584" s="0"/>
      <c r="AIG584" s="0"/>
      <c r="AIH584" s="0"/>
      <c r="AII584" s="0"/>
      <c r="AIJ584" s="0"/>
      <c r="AIK584" s="0"/>
      <c r="AIL584" s="0"/>
      <c r="AIM584" s="0"/>
      <c r="AIN584" s="0"/>
      <c r="AIO584" s="0"/>
      <c r="AIP584" s="0"/>
      <c r="AIQ584" s="0"/>
      <c r="AIR584" s="0"/>
      <c r="AIS584" s="0"/>
      <c r="AIT584" s="0"/>
      <c r="AIU584" s="0"/>
      <c r="AIV584" s="0"/>
      <c r="AIW584" s="0"/>
      <c r="AIX584" s="0"/>
      <c r="AIY584" s="0"/>
      <c r="AIZ584" s="0"/>
      <c r="AJA584" s="0"/>
      <c r="AJB584" s="0"/>
      <c r="AJC584" s="0"/>
      <c r="AJD584" s="0"/>
      <c r="AJE584" s="0"/>
      <c r="AJF584" s="0"/>
      <c r="AJG584" s="0"/>
      <c r="AJH584" s="0"/>
      <c r="AJI584" s="0"/>
      <c r="AJJ584" s="0"/>
      <c r="AJK584" s="0"/>
      <c r="AJL584" s="0"/>
      <c r="AJM584" s="0"/>
      <c r="AJN584" s="0"/>
      <c r="AJO584" s="0"/>
      <c r="AJP584" s="0"/>
      <c r="AJQ584" s="0"/>
      <c r="AJR584" s="0"/>
      <c r="AJS584" s="0"/>
      <c r="AJT584" s="0"/>
      <c r="AJU584" s="0"/>
      <c r="AJV584" s="0"/>
      <c r="AJW584" s="0"/>
      <c r="AJX584" s="0"/>
      <c r="AJY584" s="0"/>
      <c r="AJZ584" s="0"/>
      <c r="AKA584" s="0"/>
      <c r="AKB584" s="0"/>
      <c r="AKC584" s="0"/>
      <c r="AKD584" s="0"/>
      <c r="AKE584" s="0"/>
      <c r="AKF584" s="0"/>
      <c r="AKG584" s="0"/>
      <c r="AKH584" s="0"/>
      <c r="AKI584" s="0"/>
      <c r="AKJ584" s="0"/>
      <c r="AKK584" s="0"/>
      <c r="AKL584" s="0"/>
      <c r="AKM584" s="0"/>
      <c r="AKN584" s="0"/>
      <c r="AKO584" s="0"/>
      <c r="AKP584" s="0"/>
      <c r="AKQ584" s="0"/>
      <c r="AKR584" s="0"/>
      <c r="AKS584" s="0"/>
      <c r="AKT584" s="0"/>
      <c r="AKU584" s="0"/>
      <c r="AKV584" s="0"/>
      <c r="AKW584" s="0"/>
      <c r="AKX584" s="0"/>
      <c r="AKY584" s="0"/>
      <c r="AKZ584" s="0"/>
      <c r="ALA584" s="0"/>
      <c r="ALB584" s="0"/>
      <c r="ALC584" s="0"/>
      <c r="ALD584" s="0"/>
      <c r="ALE584" s="0"/>
      <c r="ALF584" s="0"/>
      <c r="ALG584" s="0"/>
      <c r="ALH584" s="0"/>
      <c r="ALI584" s="0"/>
      <c r="ALJ584" s="0"/>
      <c r="ALK584" s="0"/>
      <c r="ALL584" s="0"/>
      <c r="ALM584" s="0"/>
      <c r="ALN584" s="0"/>
      <c r="ALO584" s="0"/>
      <c r="ALP584" s="0"/>
      <c r="ALQ584" s="0"/>
      <c r="ALR584" s="0"/>
      <c r="ALS584" s="0"/>
      <c r="ALT584" s="0"/>
      <c r="ALU584" s="0"/>
      <c r="ALV584" s="0"/>
      <c r="ALW584" s="0"/>
      <c r="ALX584" s="0"/>
      <c r="ALY584" s="0"/>
      <c r="ALZ584" s="0"/>
      <c r="AMA584" s="0"/>
      <c r="AMB584" s="0"/>
      <c r="AMC584" s="0"/>
      <c r="AMD584" s="0"/>
      <c r="AME584" s="0"/>
      <c r="AMF584" s="0"/>
      <c r="AMG584" s="0"/>
      <c r="AMH584" s="0"/>
      <c r="AMI584" s="0"/>
      <c r="AMJ584" s="0"/>
    </row>
    <row r="585" customFormat="false" ht="16.5" hidden="false" customHeight="true" outlineLevel="0" collapsed="false">
      <c r="A585" s="19" t="n">
        <v>524</v>
      </c>
      <c r="B585" s="19" t="n">
        <f aca="false" t="array" ref="B585:B585">RANK(V585,$V$2:$V$607)</f>
        <v>545</v>
      </c>
      <c r="C585" s="20"/>
      <c r="D585" s="20"/>
      <c r="E585" s="20"/>
      <c r="F585" s="19" t="n">
        <v>0</v>
      </c>
      <c r="G585" s="19" t="n">
        <v>0</v>
      </c>
      <c r="H585" s="19" t="n">
        <v>0</v>
      </c>
      <c r="I585" s="19" t="n">
        <v>0</v>
      </c>
      <c r="J585" s="21"/>
      <c r="K585" s="19"/>
      <c r="L585" s="19"/>
      <c r="M585" s="19"/>
      <c r="N585" s="19"/>
      <c r="O585" s="19"/>
      <c r="P585" s="19"/>
      <c r="Q585" s="19"/>
      <c r="R585" s="19"/>
      <c r="S585" s="22"/>
      <c r="T585" s="21" t="n">
        <f aca="false" t="array" ref="T585:T585">SUM(J585:S585)</f>
        <v>0</v>
      </c>
      <c r="U585" s="19" t="n">
        <f aca="false" t="array" ref="U585:U585">IF(S585="",0,S585)+IF((COUNT(J585:R585)&lt;6),SUM(J585:R585),(MAX(J585:R585)+LARGE(J585:R585,2)+LARGE(J585:R585,3)+LARGE(J585:R585,4)+LARGE(J585:R585,5)))</f>
        <v>0</v>
      </c>
      <c r="V585" s="19" t="n">
        <f aca="false">U585+G585+I585</f>
        <v>0</v>
      </c>
      <c r="W585" s="19" t="n">
        <f aca="false" t="array" ref="W585:W585">COUNT(J585:S585)</f>
        <v>0</v>
      </c>
      <c r="X585" s="19"/>
      <c r="Y585" s="19"/>
      <c r="Z585" s="4"/>
      <c r="AA585" s="19"/>
      <c r="AB585" s="19"/>
      <c r="AC585" s="4"/>
      <c r="AD585" s="4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CA585" s="0"/>
      <c r="CB585" s="0"/>
      <c r="CC585" s="0"/>
      <c r="CD585" s="0"/>
      <c r="CE585" s="0"/>
      <c r="CF585" s="0"/>
      <c r="CG585" s="0"/>
      <c r="CH585" s="0"/>
      <c r="CI585" s="0"/>
      <c r="CJ585" s="0"/>
      <c r="CK585" s="0"/>
      <c r="CL585" s="0"/>
      <c r="CM585" s="0"/>
      <c r="CN585" s="0"/>
      <c r="CO585" s="0"/>
      <c r="CP585" s="0"/>
      <c r="CQ585" s="0"/>
      <c r="CR585" s="0"/>
      <c r="CS585" s="0"/>
      <c r="CT585" s="0"/>
      <c r="CU585" s="0"/>
      <c r="CV585" s="0"/>
      <c r="CW585" s="0"/>
      <c r="CX585" s="0"/>
      <c r="CY585" s="0"/>
      <c r="CZ585" s="0"/>
      <c r="DA585" s="0"/>
      <c r="DB585" s="0"/>
      <c r="DC585" s="0"/>
      <c r="DD585" s="0"/>
      <c r="DE585" s="0"/>
      <c r="DF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  <c r="EE585" s="0"/>
      <c r="EF585" s="0"/>
      <c r="EG585" s="0"/>
      <c r="EH585" s="0"/>
      <c r="EI585" s="0"/>
      <c r="EJ585" s="0"/>
      <c r="EK585" s="0"/>
      <c r="EL585" s="0"/>
      <c r="EM585" s="0"/>
      <c r="EN585" s="0"/>
      <c r="EO585" s="0"/>
      <c r="EP585" s="0"/>
      <c r="EQ585" s="0"/>
      <c r="ER585" s="0"/>
      <c r="ES585" s="0"/>
      <c r="ET585" s="0"/>
      <c r="EU585" s="0"/>
      <c r="EV585" s="0"/>
      <c r="EW585" s="0"/>
      <c r="EX585" s="0"/>
      <c r="EY585" s="0"/>
      <c r="EZ585" s="0"/>
      <c r="FA585" s="0"/>
      <c r="FB585" s="0"/>
      <c r="FC585" s="0"/>
      <c r="FD585" s="0"/>
      <c r="FE585" s="0"/>
      <c r="FF585" s="0"/>
      <c r="FG585" s="0"/>
      <c r="FH585" s="0"/>
      <c r="FI585" s="0"/>
      <c r="FJ585" s="0"/>
      <c r="FK585" s="0"/>
      <c r="FL585" s="0"/>
      <c r="FM585" s="0"/>
      <c r="FN585" s="0"/>
      <c r="FO585" s="0"/>
      <c r="FP585" s="0"/>
      <c r="FQ585" s="0"/>
      <c r="FR585" s="0"/>
      <c r="FS585" s="0"/>
      <c r="FT585" s="0"/>
      <c r="FU585" s="0"/>
      <c r="FV585" s="0"/>
      <c r="FW585" s="0"/>
      <c r="FX585" s="0"/>
      <c r="FY585" s="0"/>
      <c r="FZ585" s="0"/>
      <c r="GA585" s="0"/>
      <c r="GB585" s="0"/>
      <c r="GC585" s="0"/>
      <c r="GD585" s="0"/>
      <c r="GE585" s="0"/>
      <c r="GF585" s="0"/>
      <c r="GG585" s="0"/>
      <c r="GH585" s="0"/>
      <c r="GI585" s="0"/>
      <c r="GJ585" s="0"/>
      <c r="GK585" s="0"/>
      <c r="GL585" s="0"/>
      <c r="GM585" s="0"/>
      <c r="GN585" s="0"/>
      <c r="GO585" s="0"/>
      <c r="GP585" s="0"/>
      <c r="GQ585" s="0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  <c r="IX585" s="0"/>
      <c r="IY585" s="0"/>
      <c r="IZ585" s="0"/>
      <c r="JA585" s="0"/>
      <c r="JB585" s="0"/>
      <c r="JC585" s="0"/>
      <c r="JD585" s="0"/>
      <c r="JE585" s="0"/>
      <c r="JF585" s="0"/>
      <c r="JG585" s="0"/>
      <c r="JH585" s="0"/>
      <c r="JI585" s="0"/>
      <c r="JJ585" s="0"/>
      <c r="JK585" s="0"/>
      <c r="JL585" s="0"/>
      <c r="JM585" s="0"/>
      <c r="JN585" s="0"/>
      <c r="JO585" s="0"/>
      <c r="JP585" s="0"/>
      <c r="JQ585" s="0"/>
      <c r="JR585" s="0"/>
      <c r="JS585" s="0"/>
      <c r="JT585" s="0"/>
      <c r="JU585" s="0"/>
      <c r="JV585" s="0"/>
      <c r="JW585" s="0"/>
      <c r="JX585" s="0"/>
      <c r="JY585" s="0"/>
      <c r="JZ585" s="0"/>
      <c r="KA585" s="0"/>
      <c r="KB585" s="0"/>
      <c r="KC585" s="0"/>
      <c r="KD585" s="0"/>
      <c r="KE585" s="0"/>
      <c r="KF585" s="0"/>
      <c r="KG585" s="0"/>
      <c r="KH585" s="0"/>
      <c r="KI585" s="0"/>
      <c r="KJ585" s="0"/>
      <c r="KK585" s="0"/>
      <c r="KL585" s="0"/>
      <c r="KM585" s="0"/>
      <c r="KN585" s="0"/>
      <c r="KO585" s="0"/>
      <c r="KP585" s="0"/>
      <c r="KQ585" s="0"/>
      <c r="KR585" s="0"/>
      <c r="KS585" s="0"/>
      <c r="KT585" s="0"/>
      <c r="KU585" s="0"/>
      <c r="KV585" s="0"/>
      <c r="KW585" s="0"/>
      <c r="KX585" s="0"/>
      <c r="KY585" s="0"/>
      <c r="KZ585" s="0"/>
      <c r="LA585" s="0"/>
      <c r="LB585" s="0"/>
      <c r="LC585" s="0"/>
      <c r="LD585" s="0"/>
      <c r="LE585" s="0"/>
      <c r="LF585" s="0"/>
      <c r="LG585" s="0"/>
      <c r="LH585" s="0"/>
      <c r="LI585" s="0"/>
      <c r="LJ585" s="0"/>
      <c r="LK585" s="0"/>
      <c r="LL585" s="0"/>
      <c r="LM585" s="0"/>
      <c r="LN585" s="0"/>
      <c r="LO585" s="0"/>
      <c r="LP585" s="0"/>
      <c r="LQ585" s="0"/>
      <c r="LR585" s="0"/>
      <c r="LS585" s="0"/>
      <c r="LT585" s="0"/>
      <c r="LU585" s="0"/>
      <c r="LV585" s="0"/>
      <c r="LW585" s="0"/>
      <c r="LX585" s="0"/>
      <c r="LY585" s="0"/>
      <c r="LZ585" s="0"/>
      <c r="MA585" s="0"/>
      <c r="MB585" s="0"/>
      <c r="MC585" s="0"/>
      <c r="MD585" s="0"/>
      <c r="ME585" s="0"/>
      <c r="MF585" s="0"/>
      <c r="MG585" s="0"/>
      <c r="MH585" s="0"/>
      <c r="MI585" s="0"/>
      <c r="MJ585" s="0"/>
      <c r="MK585" s="0"/>
      <c r="ML585" s="0"/>
      <c r="MM585" s="0"/>
      <c r="MN585" s="0"/>
      <c r="MO585" s="0"/>
      <c r="MP585" s="0"/>
      <c r="MQ585" s="0"/>
      <c r="MR585" s="0"/>
      <c r="MS585" s="0"/>
      <c r="MT585" s="0"/>
      <c r="MU585" s="0"/>
      <c r="MV585" s="0"/>
      <c r="MW585" s="0"/>
      <c r="MX585" s="0"/>
      <c r="MY585" s="0"/>
      <c r="MZ585" s="0"/>
      <c r="NA585" s="0"/>
      <c r="NB585" s="0"/>
      <c r="NC585" s="0"/>
      <c r="ND585" s="0"/>
      <c r="NE585" s="0"/>
      <c r="NF585" s="0"/>
      <c r="NG585" s="0"/>
      <c r="NH585" s="0"/>
      <c r="NI585" s="0"/>
      <c r="NJ585" s="0"/>
      <c r="NK585" s="0"/>
      <c r="NL585" s="0"/>
      <c r="NM585" s="0"/>
      <c r="NN585" s="0"/>
      <c r="NO585" s="0"/>
      <c r="NP585" s="0"/>
      <c r="NQ585" s="0"/>
      <c r="NR585" s="0"/>
      <c r="NS585" s="0"/>
      <c r="NT585" s="0"/>
      <c r="NU585" s="0"/>
      <c r="NV585" s="0"/>
      <c r="NW585" s="0"/>
      <c r="NX585" s="0"/>
      <c r="NY585" s="0"/>
      <c r="NZ585" s="0"/>
      <c r="OA585" s="0"/>
      <c r="OB585" s="0"/>
      <c r="OC585" s="0"/>
      <c r="OD585" s="0"/>
      <c r="OE585" s="0"/>
      <c r="OF585" s="0"/>
      <c r="OG585" s="0"/>
      <c r="OH585" s="0"/>
      <c r="OI585" s="0"/>
      <c r="OJ585" s="0"/>
      <c r="OK585" s="0"/>
      <c r="OL585" s="0"/>
      <c r="OM585" s="0"/>
      <c r="ON585" s="0"/>
      <c r="OO585" s="0"/>
      <c r="OP585" s="0"/>
      <c r="OQ585" s="0"/>
      <c r="OR585" s="0"/>
      <c r="OS585" s="0"/>
      <c r="OT585" s="0"/>
      <c r="OU585" s="0"/>
      <c r="OV585" s="0"/>
      <c r="OW585" s="0"/>
      <c r="OX585" s="0"/>
      <c r="OY585" s="0"/>
      <c r="OZ585" s="0"/>
      <c r="PA585" s="0"/>
      <c r="PB585" s="0"/>
      <c r="PC585" s="0"/>
      <c r="PD585" s="0"/>
      <c r="PE585" s="0"/>
      <c r="PF585" s="0"/>
      <c r="PG585" s="0"/>
      <c r="PH585" s="0"/>
      <c r="PI585" s="0"/>
      <c r="PJ585" s="0"/>
      <c r="PK585" s="0"/>
      <c r="PL585" s="0"/>
      <c r="PM585" s="0"/>
      <c r="PN585" s="0"/>
      <c r="PO585" s="0"/>
      <c r="PP585" s="0"/>
      <c r="PQ585" s="0"/>
      <c r="PR585" s="0"/>
      <c r="PS585" s="0"/>
      <c r="PT585" s="0"/>
      <c r="PU585" s="0"/>
      <c r="PV585" s="0"/>
      <c r="PW585" s="0"/>
      <c r="PX585" s="0"/>
      <c r="PY585" s="0"/>
      <c r="PZ585" s="0"/>
      <c r="QA585" s="0"/>
      <c r="QB585" s="0"/>
      <c r="QC585" s="0"/>
      <c r="QD585" s="0"/>
      <c r="QE585" s="0"/>
      <c r="QF585" s="0"/>
      <c r="QG585" s="0"/>
      <c r="QH585" s="0"/>
      <c r="QI585" s="0"/>
      <c r="QJ585" s="0"/>
      <c r="QK585" s="0"/>
      <c r="QL585" s="0"/>
      <c r="QM585" s="0"/>
      <c r="QN585" s="0"/>
      <c r="QO585" s="0"/>
      <c r="QP585" s="0"/>
      <c r="QQ585" s="0"/>
      <c r="QR585" s="0"/>
      <c r="QS585" s="0"/>
      <c r="QT585" s="0"/>
      <c r="QU585" s="0"/>
      <c r="QV585" s="0"/>
      <c r="QW585" s="0"/>
      <c r="QX585" s="0"/>
      <c r="QY585" s="0"/>
      <c r="QZ585" s="0"/>
      <c r="RA585" s="0"/>
      <c r="RB585" s="0"/>
      <c r="RC585" s="0"/>
      <c r="RD585" s="0"/>
      <c r="RE585" s="0"/>
      <c r="RF585" s="0"/>
      <c r="RG585" s="0"/>
      <c r="RH585" s="0"/>
      <c r="RI585" s="0"/>
      <c r="RJ585" s="0"/>
      <c r="RK585" s="0"/>
      <c r="RL585" s="0"/>
      <c r="RM585" s="0"/>
      <c r="RN585" s="0"/>
      <c r="RO585" s="0"/>
      <c r="RP585" s="0"/>
      <c r="RQ585" s="0"/>
      <c r="RR585" s="0"/>
      <c r="RS585" s="0"/>
      <c r="RT585" s="0"/>
      <c r="RU585" s="0"/>
      <c r="RV585" s="0"/>
      <c r="RW585" s="0"/>
      <c r="RX585" s="0"/>
      <c r="RY585" s="0"/>
      <c r="RZ585" s="0"/>
      <c r="SA585" s="0"/>
      <c r="SB585" s="0"/>
      <c r="SC585" s="0"/>
      <c r="SD585" s="0"/>
      <c r="SE585" s="0"/>
      <c r="SF585" s="0"/>
      <c r="SG585" s="0"/>
      <c r="SH585" s="0"/>
      <c r="SI585" s="0"/>
      <c r="SJ585" s="0"/>
      <c r="SK585" s="0"/>
      <c r="SL585" s="0"/>
      <c r="SM585" s="0"/>
      <c r="SN585" s="0"/>
      <c r="SO585" s="0"/>
      <c r="SP585" s="0"/>
      <c r="SQ585" s="0"/>
      <c r="SR585" s="0"/>
      <c r="SS585" s="0"/>
      <c r="ST585" s="0"/>
      <c r="SU585" s="0"/>
      <c r="SV585" s="0"/>
      <c r="SW585" s="0"/>
      <c r="SX585" s="0"/>
      <c r="SY585" s="0"/>
      <c r="SZ585" s="0"/>
      <c r="TA585" s="0"/>
      <c r="TB585" s="0"/>
      <c r="TC585" s="0"/>
      <c r="TD585" s="0"/>
      <c r="TE585" s="0"/>
      <c r="TF585" s="0"/>
      <c r="TG585" s="0"/>
      <c r="TH585" s="0"/>
      <c r="TI585" s="0"/>
      <c r="TJ585" s="0"/>
      <c r="TK585" s="0"/>
      <c r="TL585" s="0"/>
      <c r="TM585" s="0"/>
      <c r="TN585" s="0"/>
      <c r="TO585" s="0"/>
      <c r="TP585" s="0"/>
      <c r="TQ585" s="0"/>
      <c r="TR585" s="0"/>
      <c r="TS585" s="0"/>
      <c r="TT585" s="0"/>
      <c r="TU585" s="0"/>
      <c r="TV585" s="0"/>
      <c r="TW585" s="0"/>
      <c r="TX585" s="0"/>
      <c r="TY585" s="0"/>
      <c r="TZ585" s="0"/>
      <c r="UA585" s="0"/>
      <c r="UB585" s="0"/>
      <c r="UC585" s="0"/>
      <c r="UD585" s="0"/>
      <c r="UE585" s="0"/>
      <c r="UF585" s="0"/>
      <c r="UG585" s="0"/>
      <c r="UH585" s="0"/>
      <c r="UI585" s="0"/>
      <c r="UJ585" s="0"/>
      <c r="UK585" s="0"/>
      <c r="UL585" s="0"/>
      <c r="UM585" s="0"/>
      <c r="UN585" s="0"/>
      <c r="UO585" s="0"/>
      <c r="UP585" s="0"/>
      <c r="UQ585" s="0"/>
      <c r="UR585" s="0"/>
      <c r="US585" s="0"/>
      <c r="UT585" s="0"/>
      <c r="UU585" s="0"/>
      <c r="UV585" s="0"/>
      <c r="UW585" s="0"/>
      <c r="UX585" s="0"/>
      <c r="UY585" s="0"/>
      <c r="UZ585" s="0"/>
      <c r="VA585" s="0"/>
      <c r="VB585" s="0"/>
      <c r="VC585" s="0"/>
      <c r="VD585" s="0"/>
      <c r="VE585" s="0"/>
      <c r="VF585" s="0"/>
      <c r="VG585" s="0"/>
      <c r="VH585" s="0"/>
      <c r="VI585" s="0"/>
      <c r="VJ585" s="0"/>
      <c r="VK585" s="0"/>
      <c r="VL585" s="0"/>
      <c r="VM585" s="0"/>
      <c r="VN585" s="0"/>
      <c r="VO585" s="0"/>
      <c r="VP585" s="0"/>
      <c r="VQ585" s="0"/>
      <c r="VR585" s="0"/>
      <c r="VS585" s="0"/>
      <c r="VT585" s="0"/>
      <c r="VU585" s="0"/>
      <c r="VV585" s="0"/>
      <c r="VW585" s="0"/>
      <c r="VX585" s="0"/>
      <c r="VY585" s="0"/>
      <c r="VZ585" s="0"/>
      <c r="WA585" s="0"/>
      <c r="WB585" s="0"/>
      <c r="WC585" s="0"/>
      <c r="WD585" s="0"/>
      <c r="WE585" s="0"/>
      <c r="WF585" s="0"/>
      <c r="WG585" s="0"/>
      <c r="WH585" s="0"/>
      <c r="WI585" s="0"/>
      <c r="WJ585" s="0"/>
      <c r="WK585" s="0"/>
      <c r="WL585" s="0"/>
      <c r="WM585" s="0"/>
      <c r="WN585" s="0"/>
      <c r="WO585" s="0"/>
      <c r="WP585" s="0"/>
      <c r="WQ585" s="0"/>
      <c r="WR585" s="0"/>
      <c r="WS585" s="0"/>
      <c r="WT585" s="0"/>
      <c r="WU585" s="0"/>
      <c r="WV585" s="0"/>
      <c r="WW585" s="0"/>
      <c r="WX585" s="0"/>
      <c r="WY585" s="0"/>
      <c r="WZ585" s="0"/>
      <c r="XA585" s="0"/>
      <c r="XB585" s="0"/>
      <c r="XC585" s="0"/>
      <c r="XD585" s="0"/>
      <c r="XE585" s="0"/>
      <c r="XF585" s="0"/>
      <c r="XG585" s="0"/>
      <c r="XH585" s="0"/>
      <c r="XI585" s="0"/>
      <c r="XJ585" s="0"/>
      <c r="XK585" s="0"/>
      <c r="XL585" s="0"/>
      <c r="XM585" s="0"/>
      <c r="XN585" s="0"/>
      <c r="XO585" s="0"/>
      <c r="XP585" s="0"/>
      <c r="XQ585" s="0"/>
      <c r="XR585" s="0"/>
      <c r="XS585" s="0"/>
      <c r="XT585" s="0"/>
      <c r="XU585" s="0"/>
      <c r="XV585" s="0"/>
      <c r="XW585" s="0"/>
      <c r="XX585" s="0"/>
      <c r="XY585" s="0"/>
      <c r="XZ585" s="0"/>
      <c r="YA585" s="0"/>
      <c r="YB585" s="0"/>
      <c r="YC585" s="0"/>
      <c r="YD585" s="0"/>
      <c r="YE585" s="0"/>
      <c r="YF585" s="0"/>
      <c r="YG585" s="0"/>
      <c r="YH585" s="0"/>
      <c r="YI585" s="0"/>
      <c r="YJ585" s="0"/>
      <c r="YK585" s="0"/>
      <c r="YL585" s="0"/>
      <c r="YM585" s="0"/>
      <c r="YN585" s="0"/>
      <c r="YO585" s="0"/>
      <c r="YP585" s="0"/>
      <c r="YQ585" s="0"/>
      <c r="YR585" s="0"/>
      <c r="YS585" s="0"/>
      <c r="YT585" s="0"/>
      <c r="YU585" s="0"/>
      <c r="YV585" s="0"/>
      <c r="YW585" s="0"/>
      <c r="YX585" s="0"/>
      <c r="YY585" s="0"/>
      <c r="YZ585" s="0"/>
      <c r="ZA585" s="0"/>
      <c r="ZB585" s="0"/>
      <c r="ZC585" s="0"/>
      <c r="ZD585" s="0"/>
      <c r="ZE585" s="0"/>
      <c r="ZF585" s="0"/>
      <c r="ZG585" s="0"/>
      <c r="ZH585" s="0"/>
      <c r="ZI585" s="0"/>
      <c r="ZJ585" s="0"/>
      <c r="ZK585" s="0"/>
      <c r="ZL585" s="0"/>
      <c r="ZM585" s="0"/>
      <c r="ZN585" s="0"/>
      <c r="ZO585" s="0"/>
      <c r="ZP585" s="0"/>
      <c r="ZQ585" s="0"/>
      <c r="ZR585" s="0"/>
      <c r="ZS585" s="0"/>
      <c r="ZT585" s="0"/>
      <c r="ZU585" s="0"/>
      <c r="ZV585" s="0"/>
      <c r="ZW585" s="0"/>
      <c r="ZX585" s="0"/>
      <c r="ZY585" s="0"/>
      <c r="ZZ585" s="0"/>
      <c r="AAA585" s="0"/>
      <c r="AAB585" s="0"/>
      <c r="AAC585" s="0"/>
      <c r="AAD585" s="0"/>
      <c r="AAE585" s="0"/>
      <c r="AAF585" s="0"/>
      <c r="AAG585" s="0"/>
      <c r="AAH585" s="0"/>
      <c r="AAI585" s="0"/>
      <c r="AAJ585" s="0"/>
      <c r="AAK585" s="0"/>
      <c r="AAL585" s="0"/>
      <c r="AAM585" s="0"/>
      <c r="AAN585" s="0"/>
      <c r="AAO585" s="0"/>
      <c r="AAP585" s="0"/>
      <c r="AAQ585" s="0"/>
      <c r="AAR585" s="0"/>
      <c r="AAS585" s="0"/>
      <c r="AAT585" s="0"/>
      <c r="AAU585" s="0"/>
      <c r="AAV585" s="0"/>
      <c r="AAW585" s="0"/>
      <c r="AAX585" s="0"/>
      <c r="AAY585" s="0"/>
      <c r="AAZ585" s="0"/>
      <c r="ABA585" s="0"/>
      <c r="ABB585" s="0"/>
      <c r="ABC585" s="0"/>
      <c r="ABD585" s="0"/>
      <c r="ABE585" s="0"/>
      <c r="ABF585" s="0"/>
      <c r="ABG585" s="0"/>
      <c r="ABH585" s="0"/>
      <c r="ABI585" s="0"/>
      <c r="ABJ585" s="0"/>
      <c r="ABK585" s="0"/>
      <c r="ABL585" s="0"/>
      <c r="ABM585" s="0"/>
      <c r="ABN585" s="0"/>
      <c r="ABO585" s="0"/>
      <c r="ABP585" s="0"/>
      <c r="ABQ585" s="0"/>
      <c r="ABR585" s="0"/>
      <c r="ABS585" s="0"/>
      <c r="ABT585" s="0"/>
      <c r="ABU585" s="0"/>
      <c r="ABV585" s="0"/>
      <c r="ABW585" s="0"/>
      <c r="ABX585" s="0"/>
      <c r="ABY585" s="0"/>
      <c r="ABZ585" s="0"/>
      <c r="ACA585" s="0"/>
      <c r="ACB585" s="0"/>
      <c r="ACC585" s="0"/>
      <c r="ACD585" s="0"/>
      <c r="ACE585" s="0"/>
      <c r="ACF585" s="0"/>
      <c r="ACG585" s="0"/>
      <c r="ACH585" s="0"/>
      <c r="ACI585" s="0"/>
      <c r="ACJ585" s="0"/>
      <c r="ACK585" s="0"/>
      <c r="ACL585" s="0"/>
      <c r="ACM585" s="0"/>
      <c r="ACN585" s="0"/>
      <c r="ACO585" s="0"/>
      <c r="ACP585" s="0"/>
      <c r="ACQ585" s="0"/>
      <c r="ACR585" s="0"/>
      <c r="ACS585" s="0"/>
      <c r="ACT585" s="0"/>
      <c r="ACU585" s="0"/>
      <c r="ACV585" s="0"/>
      <c r="ACW585" s="0"/>
      <c r="ACX585" s="0"/>
      <c r="ACY585" s="0"/>
      <c r="ACZ585" s="0"/>
      <c r="ADA585" s="0"/>
      <c r="ADB585" s="0"/>
      <c r="ADC585" s="0"/>
      <c r="ADD585" s="0"/>
      <c r="ADE585" s="0"/>
      <c r="ADF585" s="0"/>
      <c r="ADG585" s="0"/>
      <c r="ADH585" s="0"/>
      <c r="ADI585" s="0"/>
      <c r="ADJ585" s="0"/>
      <c r="ADK585" s="0"/>
      <c r="ADL585" s="0"/>
      <c r="ADM585" s="0"/>
      <c r="ADN585" s="0"/>
      <c r="ADO585" s="0"/>
      <c r="ADP585" s="0"/>
      <c r="ADQ585" s="0"/>
      <c r="ADR585" s="0"/>
      <c r="ADS585" s="0"/>
      <c r="ADT585" s="0"/>
      <c r="ADU585" s="0"/>
      <c r="ADV585" s="0"/>
      <c r="ADW585" s="0"/>
      <c r="ADX585" s="0"/>
      <c r="ADY585" s="0"/>
      <c r="ADZ585" s="0"/>
      <c r="AEA585" s="0"/>
      <c r="AEB585" s="0"/>
      <c r="AEC585" s="0"/>
      <c r="AED585" s="0"/>
      <c r="AEE585" s="0"/>
      <c r="AEF585" s="0"/>
      <c r="AEG585" s="0"/>
      <c r="AEH585" s="0"/>
      <c r="AEI585" s="0"/>
      <c r="AEJ585" s="0"/>
      <c r="AEK585" s="0"/>
      <c r="AEL585" s="0"/>
      <c r="AEM585" s="0"/>
      <c r="AEN585" s="0"/>
      <c r="AEO585" s="0"/>
      <c r="AEP585" s="0"/>
      <c r="AEQ585" s="0"/>
      <c r="AER585" s="0"/>
      <c r="AES585" s="0"/>
      <c r="AET585" s="0"/>
      <c r="AEU585" s="0"/>
      <c r="AEV585" s="0"/>
      <c r="AEW585" s="0"/>
      <c r="AEX585" s="0"/>
      <c r="AEY585" s="0"/>
      <c r="AEZ585" s="0"/>
      <c r="AFA585" s="0"/>
      <c r="AFB585" s="0"/>
      <c r="AFC585" s="0"/>
      <c r="AFD585" s="0"/>
      <c r="AFE585" s="0"/>
      <c r="AFF585" s="0"/>
      <c r="AFG585" s="0"/>
      <c r="AFH585" s="0"/>
      <c r="AFI585" s="0"/>
      <c r="AFJ585" s="0"/>
      <c r="AFK585" s="0"/>
      <c r="AFL585" s="0"/>
      <c r="AFM585" s="0"/>
      <c r="AFN585" s="0"/>
      <c r="AFO585" s="0"/>
      <c r="AFP585" s="0"/>
      <c r="AFQ585" s="0"/>
      <c r="AFR585" s="0"/>
      <c r="AFS585" s="0"/>
      <c r="AFT585" s="0"/>
      <c r="AFU585" s="0"/>
      <c r="AFV585" s="0"/>
      <c r="AFW585" s="0"/>
      <c r="AFX585" s="0"/>
      <c r="AFY585" s="0"/>
      <c r="AFZ585" s="0"/>
      <c r="AGA585" s="0"/>
      <c r="AGB585" s="0"/>
      <c r="AGC585" s="0"/>
      <c r="AGD585" s="0"/>
      <c r="AGE585" s="0"/>
      <c r="AGF585" s="0"/>
      <c r="AGG585" s="0"/>
      <c r="AGH585" s="0"/>
      <c r="AGI585" s="0"/>
      <c r="AGJ585" s="0"/>
      <c r="AGK585" s="0"/>
      <c r="AGL585" s="0"/>
      <c r="AGM585" s="0"/>
      <c r="AGN585" s="0"/>
      <c r="AGO585" s="0"/>
      <c r="AGP585" s="0"/>
      <c r="AGQ585" s="0"/>
      <c r="AGR585" s="0"/>
      <c r="AGS585" s="0"/>
      <c r="AGT585" s="0"/>
      <c r="AGU585" s="0"/>
      <c r="AGV585" s="0"/>
      <c r="AGW585" s="0"/>
      <c r="AGX585" s="0"/>
      <c r="AGY585" s="0"/>
      <c r="AGZ585" s="0"/>
      <c r="AHA585" s="0"/>
      <c r="AHB585" s="0"/>
      <c r="AHC585" s="0"/>
      <c r="AHD585" s="0"/>
      <c r="AHE585" s="0"/>
      <c r="AHF585" s="0"/>
      <c r="AHG585" s="0"/>
      <c r="AHH585" s="0"/>
      <c r="AHI585" s="0"/>
      <c r="AHJ585" s="0"/>
      <c r="AHK585" s="0"/>
      <c r="AHL585" s="0"/>
      <c r="AHM585" s="0"/>
      <c r="AHN585" s="0"/>
      <c r="AHO585" s="0"/>
      <c r="AHP585" s="0"/>
      <c r="AHQ585" s="0"/>
      <c r="AHR585" s="0"/>
      <c r="AHS585" s="0"/>
      <c r="AHT585" s="0"/>
      <c r="AHU585" s="0"/>
      <c r="AHV585" s="0"/>
      <c r="AHW585" s="0"/>
      <c r="AHX585" s="0"/>
      <c r="AHY585" s="0"/>
      <c r="AHZ585" s="0"/>
      <c r="AIA585" s="0"/>
      <c r="AIB585" s="0"/>
      <c r="AIC585" s="0"/>
      <c r="AID585" s="0"/>
      <c r="AIE585" s="0"/>
      <c r="AIF585" s="0"/>
      <c r="AIG585" s="0"/>
      <c r="AIH585" s="0"/>
      <c r="AII585" s="0"/>
      <c r="AIJ585" s="0"/>
      <c r="AIK585" s="0"/>
      <c r="AIL585" s="0"/>
      <c r="AIM585" s="0"/>
      <c r="AIN585" s="0"/>
      <c r="AIO585" s="0"/>
      <c r="AIP585" s="0"/>
      <c r="AIQ585" s="0"/>
      <c r="AIR585" s="0"/>
      <c r="AIS585" s="0"/>
      <c r="AIT585" s="0"/>
      <c r="AIU585" s="0"/>
      <c r="AIV585" s="0"/>
      <c r="AIW585" s="0"/>
      <c r="AIX585" s="0"/>
      <c r="AIY585" s="0"/>
      <c r="AIZ585" s="0"/>
      <c r="AJA585" s="0"/>
      <c r="AJB585" s="0"/>
      <c r="AJC585" s="0"/>
      <c r="AJD585" s="0"/>
      <c r="AJE585" s="0"/>
      <c r="AJF585" s="0"/>
      <c r="AJG585" s="0"/>
      <c r="AJH585" s="0"/>
      <c r="AJI585" s="0"/>
      <c r="AJJ585" s="0"/>
      <c r="AJK585" s="0"/>
      <c r="AJL585" s="0"/>
      <c r="AJM585" s="0"/>
      <c r="AJN585" s="0"/>
      <c r="AJO585" s="0"/>
      <c r="AJP585" s="0"/>
      <c r="AJQ585" s="0"/>
      <c r="AJR585" s="0"/>
      <c r="AJS585" s="0"/>
      <c r="AJT585" s="0"/>
      <c r="AJU585" s="0"/>
      <c r="AJV585" s="0"/>
      <c r="AJW585" s="0"/>
      <c r="AJX585" s="0"/>
      <c r="AJY585" s="0"/>
      <c r="AJZ585" s="0"/>
      <c r="AKA585" s="0"/>
      <c r="AKB585" s="0"/>
      <c r="AKC585" s="0"/>
      <c r="AKD585" s="0"/>
      <c r="AKE585" s="0"/>
      <c r="AKF585" s="0"/>
      <c r="AKG585" s="0"/>
      <c r="AKH585" s="0"/>
      <c r="AKI585" s="0"/>
      <c r="AKJ585" s="0"/>
      <c r="AKK585" s="0"/>
      <c r="AKL585" s="0"/>
      <c r="AKM585" s="0"/>
      <c r="AKN585" s="0"/>
      <c r="AKO585" s="0"/>
      <c r="AKP585" s="0"/>
      <c r="AKQ585" s="0"/>
      <c r="AKR585" s="0"/>
      <c r="AKS585" s="0"/>
      <c r="AKT585" s="0"/>
      <c r="AKU585" s="0"/>
      <c r="AKV585" s="0"/>
      <c r="AKW585" s="0"/>
      <c r="AKX585" s="0"/>
      <c r="AKY585" s="0"/>
      <c r="AKZ585" s="0"/>
      <c r="ALA585" s="0"/>
      <c r="ALB585" s="0"/>
      <c r="ALC585" s="0"/>
      <c r="ALD585" s="0"/>
      <c r="ALE585" s="0"/>
      <c r="ALF585" s="0"/>
      <c r="ALG585" s="0"/>
      <c r="ALH585" s="0"/>
      <c r="ALI585" s="0"/>
      <c r="ALJ585" s="0"/>
      <c r="ALK585" s="0"/>
      <c r="ALL585" s="0"/>
      <c r="ALM585" s="0"/>
      <c r="ALN585" s="0"/>
      <c r="ALO585" s="0"/>
      <c r="ALP585" s="0"/>
      <c r="ALQ585" s="0"/>
      <c r="ALR585" s="0"/>
      <c r="ALS585" s="0"/>
      <c r="ALT585" s="0"/>
      <c r="ALU585" s="0"/>
      <c r="ALV585" s="0"/>
      <c r="ALW585" s="0"/>
      <c r="ALX585" s="0"/>
      <c r="ALY585" s="0"/>
      <c r="ALZ585" s="0"/>
      <c r="AMA585" s="0"/>
      <c r="AMB585" s="0"/>
      <c r="AMC585" s="0"/>
      <c r="AMD585" s="0"/>
      <c r="AME585" s="0"/>
      <c r="AMF585" s="0"/>
      <c r="AMG585" s="0"/>
      <c r="AMH585" s="0"/>
      <c r="AMI585" s="0"/>
      <c r="AMJ585" s="0"/>
    </row>
    <row r="586" customFormat="false" ht="16.5" hidden="false" customHeight="true" outlineLevel="0" collapsed="false">
      <c r="A586" s="19" t="n">
        <v>584</v>
      </c>
      <c r="B586" s="19" t="n">
        <f aca="false" t="array" ref="B586:B586">RANK(V586,$V$2:$V$607)</f>
        <v>545</v>
      </c>
      <c r="C586" s="20"/>
      <c r="D586" s="20"/>
      <c r="E586" s="20"/>
      <c r="F586" s="19" t="n">
        <v>0</v>
      </c>
      <c r="G586" s="19" t="n">
        <v>0</v>
      </c>
      <c r="H586" s="19" t="n">
        <v>0</v>
      </c>
      <c r="I586" s="19" t="n">
        <v>0</v>
      </c>
      <c r="J586" s="21"/>
      <c r="K586" s="19"/>
      <c r="L586" s="19"/>
      <c r="M586" s="19"/>
      <c r="N586" s="19"/>
      <c r="O586" s="19"/>
      <c r="P586" s="19"/>
      <c r="Q586" s="19"/>
      <c r="R586" s="19"/>
      <c r="S586" s="22"/>
      <c r="T586" s="21" t="n">
        <f aca="false" t="array" ref="T586:T586">SUM(J586:S586)</f>
        <v>0</v>
      </c>
      <c r="U586" s="19" t="n">
        <f aca="false" t="array" ref="U586:U586">IF(S586="",0,S586)+IF((COUNT(J586:R586)&lt;6),SUM(J586:R586),(MAX(J586:R586)+LARGE(J586:R586,2)+LARGE(J586:R586,3)+LARGE(J586:R586,4)+LARGE(J586:R586,5)))</f>
        <v>0</v>
      </c>
      <c r="V586" s="19" t="n">
        <f aca="false">U586+G586+I586</f>
        <v>0</v>
      </c>
      <c r="W586" s="19" t="n">
        <f aca="false" t="array" ref="W586:W586">COUNT(J586:S586)</f>
        <v>0</v>
      </c>
      <c r="X586" s="19"/>
      <c r="Y586" s="19"/>
      <c r="Z586" s="4"/>
      <c r="AA586" s="19"/>
      <c r="AB586" s="19"/>
      <c r="AC586" s="4"/>
      <c r="AD586" s="4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CA586" s="0"/>
      <c r="CB586" s="0"/>
      <c r="CC586" s="0"/>
      <c r="CD586" s="0"/>
      <c r="CE586" s="0"/>
      <c r="CF586" s="0"/>
      <c r="CG586" s="0"/>
      <c r="CH586" s="0"/>
      <c r="CI586" s="0"/>
      <c r="CJ586" s="0"/>
      <c r="CK586" s="0"/>
      <c r="CL586" s="0"/>
      <c r="CM586" s="0"/>
      <c r="CN586" s="0"/>
      <c r="CO586" s="0"/>
      <c r="CP586" s="0"/>
      <c r="CQ586" s="0"/>
      <c r="CR586" s="0"/>
      <c r="CS586" s="0"/>
      <c r="CT586" s="0"/>
      <c r="CU586" s="0"/>
      <c r="CV586" s="0"/>
      <c r="CW586" s="0"/>
      <c r="CX586" s="0"/>
      <c r="CY586" s="0"/>
      <c r="CZ586" s="0"/>
      <c r="DA586" s="0"/>
      <c r="DB586" s="0"/>
      <c r="DC586" s="0"/>
      <c r="DD586" s="0"/>
      <c r="DE586" s="0"/>
      <c r="DF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  <c r="EE586" s="0"/>
      <c r="EF586" s="0"/>
      <c r="EG586" s="0"/>
      <c r="EH586" s="0"/>
      <c r="EI586" s="0"/>
      <c r="EJ586" s="0"/>
      <c r="EK586" s="0"/>
      <c r="EL586" s="0"/>
      <c r="EM586" s="0"/>
      <c r="EN586" s="0"/>
      <c r="EO586" s="0"/>
      <c r="EP586" s="0"/>
      <c r="EQ586" s="0"/>
      <c r="ER586" s="0"/>
      <c r="ES586" s="0"/>
      <c r="ET586" s="0"/>
      <c r="EU586" s="0"/>
      <c r="EV586" s="0"/>
      <c r="EW586" s="0"/>
      <c r="EX586" s="0"/>
      <c r="EY586" s="0"/>
      <c r="EZ586" s="0"/>
      <c r="FA586" s="0"/>
      <c r="FB586" s="0"/>
      <c r="FC586" s="0"/>
      <c r="FD586" s="0"/>
      <c r="FE586" s="0"/>
      <c r="FF586" s="0"/>
      <c r="FG586" s="0"/>
      <c r="FH586" s="0"/>
      <c r="FI586" s="0"/>
      <c r="FJ586" s="0"/>
      <c r="FK586" s="0"/>
      <c r="FL586" s="0"/>
      <c r="FM586" s="0"/>
      <c r="FN586" s="0"/>
      <c r="FO586" s="0"/>
      <c r="FP586" s="0"/>
      <c r="FQ586" s="0"/>
      <c r="FR586" s="0"/>
      <c r="FS586" s="0"/>
      <c r="FT586" s="0"/>
      <c r="FU586" s="0"/>
      <c r="FV586" s="0"/>
      <c r="FW586" s="0"/>
      <c r="FX586" s="0"/>
      <c r="FY586" s="0"/>
      <c r="FZ586" s="0"/>
      <c r="GA586" s="0"/>
      <c r="GB586" s="0"/>
      <c r="GC586" s="0"/>
      <c r="GD586" s="0"/>
      <c r="GE586" s="0"/>
      <c r="GF586" s="0"/>
      <c r="GG586" s="0"/>
      <c r="GH586" s="0"/>
      <c r="GI586" s="0"/>
      <c r="GJ586" s="0"/>
      <c r="GK586" s="0"/>
      <c r="GL586" s="0"/>
      <c r="GM586" s="0"/>
      <c r="GN586" s="0"/>
      <c r="GO586" s="0"/>
      <c r="GP586" s="0"/>
      <c r="GQ586" s="0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  <c r="IX586" s="0"/>
      <c r="IY586" s="0"/>
      <c r="IZ586" s="0"/>
      <c r="JA586" s="0"/>
      <c r="JB586" s="0"/>
      <c r="JC586" s="0"/>
      <c r="JD586" s="0"/>
      <c r="JE586" s="0"/>
      <c r="JF586" s="0"/>
      <c r="JG586" s="0"/>
      <c r="JH586" s="0"/>
      <c r="JI586" s="0"/>
      <c r="JJ586" s="0"/>
      <c r="JK586" s="0"/>
      <c r="JL586" s="0"/>
      <c r="JM586" s="0"/>
      <c r="JN586" s="0"/>
      <c r="JO586" s="0"/>
      <c r="JP586" s="0"/>
      <c r="JQ586" s="0"/>
      <c r="JR586" s="0"/>
      <c r="JS586" s="0"/>
      <c r="JT586" s="0"/>
      <c r="JU586" s="0"/>
      <c r="JV586" s="0"/>
      <c r="JW586" s="0"/>
      <c r="JX586" s="0"/>
      <c r="JY586" s="0"/>
      <c r="JZ586" s="0"/>
      <c r="KA586" s="0"/>
      <c r="KB586" s="0"/>
      <c r="KC586" s="0"/>
      <c r="KD586" s="0"/>
      <c r="KE586" s="0"/>
      <c r="KF586" s="0"/>
      <c r="KG586" s="0"/>
      <c r="KH586" s="0"/>
      <c r="KI586" s="0"/>
      <c r="KJ586" s="0"/>
      <c r="KK586" s="0"/>
      <c r="KL586" s="0"/>
      <c r="KM586" s="0"/>
      <c r="KN586" s="0"/>
      <c r="KO586" s="0"/>
      <c r="KP586" s="0"/>
      <c r="KQ586" s="0"/>
      <c r="KR586" s="0"/>
      <c r="KS586" s="0"/>
      <c r="KT586" s="0"/>
      <c r="KU586" s="0"/>
      <c r="KV586" s="0"/>
      <c r="KW586" s="0"/>
      <c r="KX586" s="0"/>
      <c r="KY586" s="0"/>
      <c r="KZ586" s="0"/>
      <c r="LA586" s="0"/>
      <c r="LB586" s="0"/>
      <c r="LC586" s="0"/>
      <c r="LD586" s="0"/>
      <c r="LE586" s="0"/>
      <c r="LF586" s="0"/>
      <c r="LG586" s="0"/>
      <c r="LH586" s="0"/>
      <c r="LI586" s="0"/>
      <c r="LJ586" s="0"/>
      <c r="LK586" s="0"/>
      <c r="LL586" s="0"/>
      <c r="LM586" s="0"/>
      <c r="LN586" s="0"/>
      <c r="LO586" s="0"/>
      <c r="LP586" s="0"/>
      <c r="LQ586" s="0"/>
      <c r="LR586" s="0"/>
      <c r="LS586" s="0"/>
      <c r="LT586" s="0"/>
      <c r="LU586" s="0"/>
      <c r="LV586" s="0"/>
      <c r="LW586" s="0"/>
      <c r="LX586" s="0"/>
      <c r="LY586" s="0"/>
      <c r="LZ586" s="0"/>
      <c r="MA586" s="0"/>
      <c r="MB586" s="0"/>
      <c r="MC586" s="0"/>
      <c r="MD586" s="0"/>
      <c r="ME586" s="0"/>
      <c r="MF586" s="0"/>
      <c r="MG586" s="0"/>
      <c r="MH586" s="0"/>
      <c r="MI586" s="0"/>
      <c r="MJ586" s="0"/>
      <c r="MK586" s="0"/>
      <c r="ML586" s="0"/>
      <c r="MM586" s="0"/>
      <c r="MN586" s="0"/>
      <c r="MO586" s="0"/>
      <c r="MP586" s="0"/>
      <c r="MQ586" s="0"/>
      <c r="MR586" s="0"/>
      <c r="MS586" s="0"/>
      <c r="MT586" s="0"/>
      <c r="MU586" s="0"/>
      <c r="MV586" s="0"/>
      <c r="MW586" s="0"/>
      <c r="MX586" s="0"/>
      <c r="MY586" s="0"/>
      <c r="MZ586" s="0"/>
      <c r="NA586" s="0"/>
      <c r="NB586" s="0"/>
      <c r="NC586" s="0"/>
      <c r="ND586" s="0"/>
      <c r="NE586" s="0"/>
      <c r="NF586" s="0"/>
      <c r="NG586" s="0"/>
      <c r="NH586" s="0"/>
      <c r="NI586" s="0"/>
      <c r="NJ586" s="0"/>
      <c r="NK586" s="0"/>
      <c r="NL586" s="0"/>
      <c r="NM586" s="0"/>
      <c r="NN586" s="0"/>
      <c r="NO586" s="0"/>
      <c r="NP586" s="0"/>
      <c r="NQ586" s="0"/>
      <c r="NR586" s="0"/>
      <c r="NS586" s="0"/>
      <c r="NT586" s="0"/>
      <c r="NU586" s="0"/>
      <c r="NV586" s="0"/>
      <c r="NW586" s="0"/>
      <c r="NX586" s="0"/>
      <c r="NY586" s="0"/>
      <c r="NZ586" s="0"/>
      <c r="OA586" s="0"/>
      <c r="OB586" s="0"/>
      <c r="OC586" s="0"/>
      <c r="OD586" s="0"/>
      <c r="OE586" s="0"/>
      <c r="OF586" s="0"/>
      <c r="OG586" s="0"/>
      <c r="OH586" s="0"/>
      <c r="OI586" s="0"/>
      <c r="OJ586" s="0"/>
      <c r="OK586" s="0"/>
      <c r="OL586" s="0"/>
      <c r="OM586" s="0"/>
      <c r="ON586" s="0"/>
      <c r="OO586" s="0"/>
      <c r="OP586" s="0"/>
      <c r="OQ586" s="0"/>
      <c r="OR586" s="0"/>
      <c r="OS586" s="0"/>
      <c r="OT586" s="0"/>
      <c r="OU586" s="0"/>
      <c r="OV586" s="0"/>
      <c r="OW586" s="0"/>
      <c r="OX586" s="0"/>
      <c r="OY586" s="0"/>
      <c r="OZ586" s="0"/>
      <c r="PA586" s="0"/>
      <c r="PB586" s="0"/>
      <c r="PC586" s="0"/>
      <c r="PD586" s="0"/>
      <c r="PE586" s="0"/>
      <c r="PF586" s="0"/>
      <c r="PG586" s="0"/>
      <c r="PH586" s="0"/>
      <c r="PI586" s="0"/>
      <c r="PJ586" s="0"/>
      <c r="PK586" s="0"/>
      <c r="PL586" s="0"/>
      <c r="PM586" s="0"/>
      <c r="PN586" s="0"/>
      <c r="PO586" s="0"/>
      <c r="PP586" s="0"/>
      <c r="PQ586" s="0"/>
      <c r="PR586" s="0"/>
      <c r="PS586" s="0"/>
      <c r="PT586" s="0"/>
      <c r="PU586" s="0"/>
      <c r="PV586" s="0"/>
      <c r="PW586" s="0"/>
      <c r="PX586" s="0"/>
      <c r="PY586" s="0"/>
      <c r="PZ586" s="0"/>
      <c r="QA586" s="0"/>
      <c r="QB586" s="0"/>
      <c r="QC586" s="0"/>
      <c r="QD586" s="0"/>
      <c r="QE586" s="0"/>
      <c r="QF586" s="0"/>
      <c r="QG586" s="0"/>
      <c r="QH586" s="0"/>
      <c r="QI586" s="0"/>
      <c r="QJ586" s="0"/>
      <c r="QK586" s="0"/>
      <c r="QL586" s="0"/>
      <c r="QM586" s="0"/>
      <c r="QN586" s="0"/>
      <c r="QO586" s="0"/>
      <c r="QP586" s="0"/>
      <c r="QQ586" s="0"/>
      <c r="QR586" s="0"/>
      <c r="QS586" s="0"/>
      <c r="QT586" s="0"/>
      <c r="QU586" s="0"/>
      <c r="QV586" s="0"/>
      <c r="QW586" s="0"/>
      <c r="QX586" s="0"/>
      <c r="QY586" s="0"/>
      <c r="QZ586" s="0"/>
      <c r="RA586" s="0"/>
      <c r="RB586" s="0"/>
      <c r="RC586" s="0"/>
      <c r="RD586" s="0"/>
      <c r="RE586" s="0"/>
      <c r="RF586" s="0"/>
      <c r="RG586" s="0"/>
      <c r="RH586" s="0"/>
      <c r="RI586" s="0"/>
      <c r="RJ586" s="0"/>
      <c r="RK586" s="0"/>
      <c r="RL586" s="0"/>
      <c r="RM586" s="0"/>
      <c r="RN586" s="0"/>
      <c r="RO586" s="0"/>
      <c r="RP586" s="0"/>
      <c r="RQ586" s="0"/>
      <c r="RR586" s="0"/>
      <c r="RS586" s="0"/>
      <c r="RT586" s="0"/>
      <c r="RU586" s="0"/>
      <c r="RV586" s="0"/>
      <c r="RW586" s="0"/>
      <c r="RX586" s="0"/>
      <c r="RY586" s="0"/>
      <c r="RZ586" s="0"/>
      <c r="SA586" s="0"/>
      <c r="SB586" s="0"/>
      <c r="SC586" s="0"/>
      <c r="SD586" s="0"/>
      <c r="SE586" s="0"/>
      <c r="SF586" s="0"/>
      <c r="SG586" s="0"/>
      <c r="SH586" s="0"/>
      <c r="SI586" s="0"/>
      <c r="SJ586" s="0"/>
      <c r="SK586" s="0"/>
      <c r="SL586" s="0"/>
      <c r="SM586" s="0"/>
      <c r="SN586" s="0"/>
      <c r="SO586" s="0"/>
      <c r="SP586" s="0"/>
      <c r="SQ586" s="0"/>
      <c r="SR586" s="0"/>
      <c r="SS586" s="0"/>
      <c r="ST586" s="0"/>
      <c r="SU586" s="0"/>
      <c r="SV586" s="0"/>
      <c r="SW586" s="0"/>
      <c r="SX586" s="0"/>
      <c r="SY586" s="0"/>
      <c r="SZ586" s="0"/>
      <c r="TA586" s="0"/>
      <c r="TB586" s="0"/>
      <c r="TC586" s="0"/>
      <c r="TD586" s="0"/>
      <c r="TE586" s="0"/>
      <c r="TF586" s="0"/>
      <c r="TG586" s="0"/>
      <c r="TH586" s="0"/>
      <c r="TI586" s="0"/>
      <c r="TJ586" s="0"/>
      <c r="TK586" s="0"/>
      <c r="TL586" s="0"/>
      <c r="TM586" s="0"/>
      <c r="TN586" s="0"/>
      <c r="TO586" s="0"/>
      <c r="TP586" s="0"/>
      <c r="TQ586" s="0"/>
      <c r="TR586" s="0"/>
      <c r="TS586" s="0"/>
      <c r="TT586" s="0"/>
      <c r="TU586" s="0"/>
      <c r="TV586" s="0"/>
      <c r="TW586" s="0"/>
      <c r="TX586" s="0"/>
      <c r="TY586" s="0"/>
      <c r="TZ586" s="0"/>
      <c r="UA586" s="0"/>
      <c r="UB586" s="0"/>
      <c r="UC586" s="0"/>
      <c r="UD586" s="0"/>
      <c r="UE586" s="0"/>
      <c r="UF586" s="0"/>
      <c r="UG586" s="0"/>
      <c r="UH586" s="0"/>
      <c r="UI586" s="0"/>
      <c r="UJ586" s="0"/>
      <c r="UK586" s="0"/>
      <c r="UL586" s="0"/>
      <c r="UM586" s="0"/>
      <c r="UN586" s="0"/>
      <c r="UO586" s="0"/>
      <c r="UP586" s="0"/>
      <c r="UQ586" s="0"/>
      <c r="UR586" s="0"/>
      <c r="US586" s="0"/>
      <c r="UT586" s="0"/>
      <c r="UU586" s="0"/>
      <c r="UV586" s="0"/>
      <c r="UW586" s="0"/>
      <c r="UX586" s="0"/>
      <c r="UY586" s="0"/>
      <c r="UZ586" s="0"/>
      <c r="VA586" s="0"/>
      <c r="VB586" s="0"/>
      <c r="VC586" s="0"/>
      <c r="VD586" s="0"/>
      <c r="VE586" s="0"/>
      <c r="VF586" s="0"/>
      <c r="VG586" s="0"/>
      <c r="VH586" s="0"/>
      <c r="VI586" s="0"/>
      <c r="VJ586" s="0"/>
      <c r="VK586" s="0"/>
      <c r="VL586" s="0"/>
      <c r="VM586" s="0"/>
      <c r="VN586" s="0"/>
      <c r="VO586" s="0"/>
      <c r="VP586" s="0"/>
      <c r="VQ586" s="0"/>
      <c r="VR586" s="0"/>
      <c r="VS586" s="0"/>
      <c r="VT586" s="0"/>
      <c r="VU586" s="0"/>
      <c r="VV586" s="0"/>
      <c r="VW586" s="0"/>
      <c r="VX586" s="0"/>
      <c r="VY586" s="0"/>
      <c r="VZ586" s="0"/>
      <c r="WA586" s="0"/>
      <c r="WB586" s="0"/>
      <c r="WC586" s="0"/>
      <c r="WD586" s="0"/>
      <c r="WE586" s="0"/>
      <c r="WF586" s="0"/>
      <c r="WG586" s="0"/>
      <c r="WH586" s="0"/>
      <c r="WI586" s="0"/>
      <c r="WJ586" s="0"/>
      <c r="WK586" s="0"/>
      <c r="WL586" s="0"/>
      <c r="WM586" s="0"/>
      <c r="WN586" s="0"/>
      <c r="WO586" s="0"/>
      <c r="WP586" s="0"/>
      <c r="WQ586" s="0"/>
      <c r="WR586" s="0"/>
      <c r="WS586" s="0"/>
      <c r="WT586" s="0"/>
      <c r="WU586" s="0"/>
      <c r="WV586" s="0"/>
      <c r="WW586" s="0"/>
      <c r="WX586" s="0"/>
      <c r="WY586" s="0"/>
      <c r="WZ586" s="0"/>
      <c r="XA586" s="0"/>
      <c r="XB586" s="0"/>
      <c r="XC586" s="0"/>
      <c r="XD586" s="0"/>
      <c r="XE586" s="0"/>
      <c r="XF586" s="0"/>
      <c r="XG586" s="0"/>
      <c r="XH586" s="0"/>
      <c r="XI586" s="0"/>
      <c r="XJ586" s="0"/>
      <c r="XK586" s="0"/>
      <c r="XL586" s="0"/>
      <c r="XM586" s="0"/>
      <c r="XN586" s="0"/>
      <c r="XO586" s="0"/>
      <c r="XP586" s="0"/>
      <c r="XQ586" s="0"/>
      <c r="XR586" s="0"/>
      <c r="XS586" s="0"/>
      <c r="XT586" s="0"/>
      <c r="XU586" s="0"/>
      <c r="XV586" s="0"/>
      <c r="XW586" s="0"/>
      <c r="XX586" s="0"/>
      <c r="XY586" s="0"/>
      <c r="XZ586" s="0"/>
      <c r="YA586" s="0"/>
      <c r="YB586" s="0"/>
      <c r="YC586" s="0"/>
      <c r="YD586" s="0"/>
      <c r="YE586" s="0"/>
      <c r="YF586" s="0"/>
      <c r="YG586" s="0"/>
      <c r="YH586" s="0"/>
      <c r="YI586" s="0"/>
      <c r="YJ586" s="0"/>
      <c r="YK586" s="0"/>
      <c r="YL586" s="0"/>
      <c r="YM586" s="0"/>
      <c r="YN586" s="0"/>
      <c r="YO586" s="0"/>
      <c r="YP586" s="0"/>
      <c r="YQ586" s="0"/>
      <c r="YR586" s="0"/>
      <c r="YS586" s="0"/>
      <c r="YT586" s="0"/>
      <c r="YU586" s="0"/>
      <c r="YV586" s="0"/>
      <c r="YW586" s="0"/>
      <c r="YX586" s="0"/>
      <c r="YY586" s="0"/>
      <c r="YZ586" s="0"/>
      <c r="ZA586" s="0"/>
      <c r="ZB586" s="0"/>
      <c r="ZC586" s="0"/>
      <c r="ZD586" s="0"/>
      <c r="ZE586" s="0"/>
      <c r="ZF586" s="0"/>
      <c r="ZG586" s="0"/>
      <c r="ZH586" s="0"/>
      <c r="ZI586" s="0"/>
      <c r="ZJ586" s="0"/>
      <c r="ZK586" s="0"/>
      <c r="ZL586" s="0"/>
      <c r="ZM586" s="0"/>
      <c r="ZN586" s="0"/>
      <c r="ZO586" s="0"/>
      <c r="ZP586" s="0"/>
      <c r="ZQ586" s="0"/>
      <c r="ZR586" s="0"/>
      <c r="ZS586" s="0"/>
      <c r="ZT586" s="0"/>
      <c r="ZU586" s="0"/>
      <c r="ZV586" s="0"/>
      <c r="ZW586" s="0"/>
      <c r="ZX586" s="0"/>
      <c r="ZY586" s="0"/>
      <c r="ZZ586" s="0"/>
      <c r="AAA586" s="0"/>
      <c r="AAB586" s="0"/>
      <c r="AAC586" s="0"/>
      <c r="AAD586" s="0"/>
      <c r="AAE586" s="0"/>
      <c r="AAF586" s="0"/>
      <c r="AAG586" s="0"/>
      <c r="AAH586" s="0"/>
      <c r="AAI586" s="0"/>
      <c r="AAJ586" s="0"/>
      <c r="AAK586" s="0"/>
      <c r="AAL586" s="0"/>
      <c r="AAM586" s="0"/>
      <c r="AAN586" s="0"/>
      <c r="AAO586" s="0"/>
      <c r="AAP586" s="0"/>
      <c r="AAQ586" s="0"/>
      <c r="AAR586" s="0"/>
      <c r="AAS586" s="0"/>
      <c r="AAT586" s="0"/>
      <c r="AAU586" s="0"/>
      <c r="AAV586" s="0"/>
      <c r="AAW586" s="0"/>
      <c r="AAX586" s="0"/>
      <c r="AAY586" s="0"/>
      <c r="AAZ586" s="0"/>
      <c r="ABA586" s="0"/>
      <c r="ABB586" s="0"/>
      <c r="ABC586" s="0"/>
      <c r="ABD586" s="0"/>
      <c r="ABE586" s="0"/>
      <c r="ABF586" s="0"/>
      <c r="ABG586" s="0"/>
      <c r="ABH586" s="0"/>
      <c r="ABI586" s="0"/>
      <c r="ABJ586" s="0"/>
      <c r="ABK586" s="0"/>
      <c r="ABL586" s="0"/>
      <c r="ABM586" s="0"/>
      <c r="ABN586" s="0"/>
      <c r="ABO586" s="0"/>
      <c r="ABP586" s="0"/>
      <c r="ABQ586" s="0"/>
      <c r="ABR586" s="0"/>
      <c r="ABS586" s="0"/>
      <c r="ABT586" s="0"/>
      <c r="ABU586" s="0"/>
      <c r="ABV586" s="0"/>
      <c r="ABW586" s="0"/>
      <c r="ABX586" s="0"/>
      <c r="ABY586" s="0"/>
      <c r="ABZ586" s="0"/>
      <c r="ACA586" s="0"/>
      <c r="ACB586" s="0"/>
      <c r="ACC586" s="0"/>
      <c r="ACD586" s="0"/>
      <c r="ACE586" s="0"/>
      <c r="ACF586" s="0"/>
      <c r="ACG586" s="0"/>
      <c r="ACH586" s="0"/>
      <c r="ACI586" s="0"/>
      <c r="ACJ586" s="0"/>
      <c r="ACK586" s="0"/>
      <c r="ACL586" s="0"/>
      <c r="ACM586" s="0"/>
      <c r="ACN586" s="0"/>
      <c r="ACO586" s="0"/>
      <c r="ACP586" s="0"/>
      <c r="ACQ586" s="0"/>
      <c r="ACR586" s="0"/>
      <c r="ACS586" s="0"/>
      <c r="ACT586" s="0"/>
      <c r="ACU586" s="0"/>
      <c r="ACV586" s="0"/>
      <c r="ACW586" s="0"/>
      <c r="ACX586" s="0"/>
      <c r="ACY586" s="0"/>
      <c r="ACZ586" s="0"/>
      <c r="ADA586" s="0"/>
      <c r="ADB586" s="0"/>
      <c r="ADC586" s="0"/>
      <c r="ADD586" s="0"/>
      <c r="ADE586" s="0"/>
      <c r="ADF586" s="0"/>
      <c r="ADG586" s="0"/>
      <c r="ADH586" s="0"/>
      <c r="ADI586" s="0"/>
      <c r="ADJ586" s="0"/>
      <c r="ADK586" s="0"/>
      <c r="ADL586" s="0"/>
      <c r="ADM586" s="0"/>
      <c r="ADN586" s="0"/>
      <c r="ADO586" s="0"/>
      <c r="ADP586" s="0"/>
      <c r="ADQ586" s="0"/>
      <c r="ADR586" s="0"/>
      <c r="ADS586" s="0"/>
      <c r="ADT586" s="0"/>
      <c r="ADU586" s="0"/>
      <c r="ADV586" s="0"/>
      <c r="ADW586" s="0"/>
      <c r="ADX586" s="0"/>
      <c r="ADY586" s="0"/>
      <c r="ADZ586" s="0"/>
      <c r="AEA586" s="0"/>
      <c r="AEB586" s="0"/>
      <c r="AEC586" s="0"/>
      <c r="AED586" s="0"/>
      <c r="AEE586" s="0"/>
      <c r="AEF586" s="0"/>
      <c r="AEG586" s="0"/>
      <c r="AEH586" s="0"/>
      <c r="AEI586" s="0"/>
      <c r="AEJ586" s="0"/>
      <c r="AEK586" s="0"/>
      <c r="AEL586" s="0"/>
      <c r="AEM586" s="0"/>
      <c r="AEN586" s="0"/>
      <c r="AEO586" s="0"/>
      <c r="AEP586" s="0"/>
      <c r="AEQ586" s="0"/>
      <c r="AER586" s="0"/>
      <c r="AES586" s="0"/>
      <c r="AET586" s="0"/>
      <c r="AEU586" s="0"/>
      <c r="AEV586" s="0"/>
      <c r="AEW586" s="0"/>
      <c r="AEX586" s="0"/>
      <c r="AEY586" s="0"/>
      <c r="AEZ586" s="0"/>
      <c r="AFA586" s="0"/>
      <c r="AFB586" s="0"/>
      <c r="AFC586" s="0"/>
      <c r="AFD586" s="0"/>
      <c r="AFE586" s="0"/>
      <c r="AFF586" s="0"/>
      <c r="AFG586" s="0"/>
      <c r="AFH586" s="0"/>
      <c r="AFI586" s="0"/>
      <c r="AFJ586" s="0"/>
      <c r="AFK586" s="0"/>
      <c r="AFL586" s="0"/>
      <c r="AFM586" s="0"/>
      <c r="AFN586" s="0"/>
      <c r="AFO586" s="0"/>
      <c r="AFP586" s="0"/>
      <c r="AFQ586" s="0"/>
      <c r="AFR586" s="0"/>
      <c r="AFS586" s="0"/>
      <c r="AFT586" s="0"/>
      <c r="AFU586" s="0"/>
      <c r="AFV586" s="0"/>
      <c r="AFW586" s="0"/>
      <c r="AFX586" s="0"/>
      <c r="AFY586" s="0"/>
      <c r="AFZ586" s="0"/>
      <c r="AGA586" s="0"/>
      <c r="AGB586" s="0"/>
      <c r="AGC586" s="0"/>
      <c r="AGD586" s="0"/>
      <c r="AGE586" s="0"/>
      <c r="AGF586" s="0"/>
      <c r="AGG586" s="0"/>
      <c r="AGH586" s="0"/>
      <c r="AGI586" s="0"/>
      <c r="AGJ586" s="0"/>
      <c r="AGK586" s="0"/>
      <c r="AGL586" s="0"/>
      <c r="AGM586" s="0"/>
      <c r="AGN586" s="0"/>
      <c r="AGO586" s="0"/>
      <c r="AGP586" s="0"/>
      <c r="AGQ586" s="0"/>
      <c r="AGR586" s="0"/>
      <c r="AGS586" s="0"/>
      <c r="AGT586" s="0"/>
      <c r="AGU586" s="0"/>
      <c r="AGV586" s="0"/>
      <c r="AGW586" s="0"/>
      <c r="AGX586" s="0"/>
      <c r="AGY586" s="0"/>
      <c r="AGZ586" s="0"/>
      <c r="AHA586" s="0"/>
      <c r="AHB586" s="0"/>
      <c r="AHC586" s="0"/>
      <c r="AHD586" s="0"/>
      <c r="AHE586" s="0"/>
      <c r="AHF586" s="0"/>
      <c r="AHG586" s="0"/>
      <c r="AHH586" s="0"/>
      <c r="AHI586" s="0"/>
      <c r="AHJ586" s="0"/>
      <c r="AHK586" s="0"/>
      <c r="AHL586" s="0"/>
      <c r="AHM586" s="0"/>
      <c r="AHN586" s="0"/>
      <c r="AHO586" s="0"/>
      <c r="AHP586" s="0"/>
      <c r="AHQ586" s="0"/>
      <c r="AHR586" s="0"/>
      <c r="AHS586" s="0"/>
      <c r="AHT586" s="0"/>
      <c r="AHU586" s="0"/>
      <c r="AHV586" s="0"/>
      <c r="AHW586" s="0"/>
      <c r="AHX586" s="0"/>
      <c r="AHY586" s="0"/>
      <c r="AHZ586" s="0"/>
      <c r="AIA586" s="0"/>
      <c r="AIB586" s="0"/>
      <c r="AIC586" s="0"/>
      <c r="AID586" s="0"/>
      <c r="AIE586" s="0"/>
      <c r="AIF586" s="0"/>
      <c r="AIG586" s="0"/>
      <c r="AIH586" s="0"/>
      <c r="AII586" s="0"/>
      <c r="AIJ586" s="0"/>
      <c r="AIK586" s="0"/>
      <c r="AIL586" s="0"/>
      <c r="AIM586" s="0"/>
      <c r="AIN586" s="0"/>
      <c r="AIO586" s="0"/>
      <c r="AIP586" s="0"/>
      <c r="AIQ586" s="0"/>
      <c r="AIR586" s="0"/>
      <c r="AIS586" s="0"/>
      <c r="AIT586" s="0"/>
      <c r="AIU586" s="0"/>
      <c r="AIV586" s="0"/>
      <c r="AIW586" s="0"/>
      <c r="AIX586" s="0"/>
      <c r="AIY586" s="0"/>
      <c r="AIZ586" s="0"/>
      <c r="AJA586" s="0"/>
      <c r="AJB586" s="0"/>
      <c r="AJC586" s="0"/>
      <c r="AJD586" s="0"/>
      <c r="AJE586" s="0"/>
      <c r="AJF586" s="0"/>
      <c r="AJG586" s="0"/>
      <c r="AJH586" s="0"/>
      <c r="AJI586" s="0"/>
      <c r="AJJ586" s="0"/>
      <c r="AJK586" s="0"/>
      <c r="AJL586" s="0"/>
      <c r="AJM586" s="0"/>
      <c r="AJN586" s="0"/>
      <c r="AJO586" s="0"/>
      <c r="AJP586" s="0"/>
      <c r="AJQ586" s="0"/>
      <c r="AJR586" s="0"/>
      <c r="AJS586" s="0"/>
      <c r="AJT586" s="0"/>
      <c r="AJU586" s="0"/>
      <c r="AJV586" s="0"/>
      <c r="AJW586" s="0"/>
      <c r="AJX586" s="0"/>
      <c r="AJY586" s="0"/>
      <c r="AJZ586" s="0"/>
      <c r="AKA586" s="0"/>
      <c r="AKB586" s="0"/>
      <c r="AKC586" s="0"/>
      <c r="AKD586" s="0"/>
      <c r="AKE586" s="0"/>
      <c r="AKF586" s="0"/>
      <c r="AKG586" s="0"/>
      <c r="AKH586" s="0"/>
      <c r="AKI586" s="0"/>
      <c r="AKJ586" s="0"/>
      <c r="AKK586" s="0"/>
      <c r="AKL586" s="0"/>
      <c r="AKM586" s="0"/>
      <c r="AKN586" s="0"/>
      <c r="AKO586" s="0"/>
      <c r="AKP586" s="0"/>
      <c r="AKQ586" s="0"/>
      <c r="AKR586" s="0"/>
      <c r="AKS586" s="0"/>
      <c r="AKT586" s="0"/>
      <c r="AKU586" s="0"/>
      <c r="AKV586" s="0"/>
      <c r="AKW586" s="0"/>
      <c r="AKX586" s="0"/>
      <c r="AKY586" s="0"/>
      <c r="AKZ586" s="0"/>
      <c r="ALA586" s="0"/>
      <c r="ALB586" s="0"/>
      <c r="ALC586" s="0"/>
      <c r="ALD586" s="0"/>
      <c r="ALE586" s="0"/>
      <c r="ALF586" s="0"/>
      <c r="ALG586" s="0"/>
      <c r="ALH586" s="0"/>
      <c r="ALI586" s="0"/>
      <c r="ALJ586" s="0"/>
      <c r="ALK586" s="0"/>
      <c r="ALL586" s="0"/>
      <c r="ALM586" s="0"/>
      <c r="ALN586" s="0"/>
      <c r="ALO586" s="0"/>
      <c r="ALP586" s="0"/>
      <c r="ALQ586" s="0"/>
      <c r="ALR586" s="0"/>
      <c r="ALS586" s="0"/>
      <c r="ALT586" s="0"/>
      <c r="ALU586" s="0"/>
      <c r="ALV586" s="0"/>
      <c r="ALW586" s="0"/>
      <c r="ALX586" s="0"/>
      <c r="ALY586" s="0"/>
      <c r="ALZ586" s="0"/>
      <c r="AMA586" s="0"/>
      <c r="AMB586" s="0"/>
      <c r="AMC586" s="0"/>
      <c r="AMD586" s="0"/>
      <c r="AME586" s="0"/>
      <c r="AMF586" s="0"/>
      <c r="AMG586" s="0"/>
      <c r="AMH586" s="0"/>
      <c r="AMI586" s="0"/>
      <c r="AMJ586" s="0"/>
    </row>
    <row r="587" customFormat="false" ht="16.5" hidden="false" customHeight="true" outlineLevel="0" collapsed="false">
      <c r="A587" s="19" t="n">
        <v>585</v>
      </c>
      <c r="B587" s="19" t="n">
        <f aca="false" t="array" ref="B587:B587">RANK(V587,$V$2:$V$607)</f>
        <v>545</v>
      </c>
      <c r="C587" s="20"/>
      <c r="D587" s="20"/>
      <c r="E587" s="20"/>
      <c r="F587" s="19" t="n">
        <v>0</v>
      </c>
      <c r="G587" s="19" t="n">
        <v>0</v>
      </c>
      <c r="H587" s="19" t="n">
        <v>0</v>
      </c>
      <c r="I587" s="19" t="n">
        <v>0</v>
      </c>
      <c r="J587" s="21"/>
      <c r="K587" s="19"/>
      <c r="L587" s="19"/>
      <c r="M587" s="19"/>
      <c r="N587" s="19"/>
      <c r="O587" s="19"/>
      <c r="P587" s="19"/>
      <c r="Q587" s="19"/>
      <c r="R587" s="19"/>
      <c r="S587" s="22"/>
      <c r="T587" s="21" t="n">
        <f aca="false" t="array" ref="T587:T587">SUM(J587:S587)</f>
        <v>0</v>
      </c>
      <c r="U587" s="19" t="n">
        <f aca="false" t="array" ref="U587:U587">IF(S587="",0,S587)+IF((COUNT(J587:R587)&lt;6),SUM(J587:R587),(MAX(J587:R587)+LARGE(J587:R587,2)+LARGE(J587:R587,3)+LARGE(J587:R587,4)+LARGE(J587:R587,5)))</f>
        <v>0</v>
      </c>
      <c r="V587" s="19" t="n">
        <f aca="false">U587+G587+I587</f>
        <v>0</v>
      </c>
      <c r="W587" s="19" t="n">
        <f aca="false" t="array" ref="W587:W587">COUNT(J587:S587)</f>
        <v>0</v>
      </c>
      <c r="X587" s="19"/>
      <c r="Y587" s="19"/>
      <c r="Z587" s="4"/>
      <c r="AA587" s="19"/>
      <c r="AB587" s="19"/>
      <c r="AC587" s="4"/>
      <c r="AD587" s="4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CA587" s="0"/>
      <c r="CB587" s="0"/>
      <c r="CC587" s="0"/>
      <c r="CD587" s="0"/>
      <c r="CE587" s="0"/>
      <c r="CF587" s="0"/>
      <c r="CG587" s="0"/>
      <c r="CH587" s="0"/>
      <c r="CI587" s="0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0"/>
      <c r="DA587" s="0"/>
      <c r="DB587" s="0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  <c r="IX587" s="0"/>
      <c r="IY587" s="0"/>
      <c r="IZ587" s="0"/>
      <c r="JA587" s="0"/>
      <c r="JB587" s="0"/>
      <c r="JC587" s="0"/>
      <c r="JD587" s="0"/>
      <c r="JE587" s="0"/>
      <c r="JF587" s="0"/>
      <c r="JG587" s="0"/>
      <c r="JH587" s="0"/>
      <c r="JI587" s="0"/>
      <c r="JJ587" s="0"/>
      <c r="JK587" s="0"/>
      <c r="JL587" s="0"/>
      <c r="JM587" s="0"/>
      <c r="JN587" s="0"/>
      <c r="JO587" s="0"/>
      <c r="JP587" s="0"/>
      <c r="JQ587" s="0"/>
      <c r="JR587" s="0"/>
      <c r="JS587" s="0"/>
      <c r="JT587" s="0"/>
      <c r="JU587" s="0"/>
      <c r="JV587" s="0"/>
      <c r="JW587" s="0"/>
      <c r="JX587" s="0"/>
      <c r="JY587" s="0"/>
      <c r="JZ587" s="0"/>
      <c r="KA587" s="0"/>
      <c r="KB587" s="0"/>
      <c r="KC587" s="0"/>
      <c r="KD587" s="0"/>
      <c r="KE587" s="0"/>
      <c r="KF587" s="0"/>
      <c r="KG587" s="0"/>
      <c r="KH587" s="0"/>
      <c r="KI587" s="0"/>
      <c r="KJ587" s="0"/>
      <c r="KK587" s="0"/>
      <c r="KL587" s="0"/>
      <c r="KM587" s="0"/>
      <c r="KN587" s="0"/>
      <c r="KO587" s="0"/>
      <c r="KP587" s="0"/>
      <c r="KQ587" s="0"/>
      <c r="KR587" s="0"/>
      <c r="KS587" s="0"/>
      <c r="KT587" s="0"/>
      <c r="KU587" s="0"/>
      <c r="KV587" s="0"/>
      <c r="KW587" s="0"/>
      <c r="KX587" s="0"/>
      <c r="KY587" s="0"/>
      <c r="KZ587" s="0"/>
      <c r="LA587" s="0"/>
      <c r="LB587" s="0"/>
      <c r="LC587" s="0"/>
      <c r="LD587" s="0"/>
      <c r="LE587" s="0"/>
      <c r="LF587" s="0"/>
      <c r="LG587" s="0"/>
      <c r="LH587" s="0"/>
      <c r="LI587" s="0"/>
      <c r="LJ587" s="0"/>
      <c r="LK587" s="0"/>
      <c r="LL587" s="0"/>
      <c r="LM587" s="0"/>
      <c r="LN587" s="0"/>
      <c r="LO587" s="0"/>
      <c r="LP587" s="0"/>
      <c r="LQ587" s="0"/>
      <c r="LR587" s="0"/>
      <c r="LS587" s="0"/>
      <c r="LT587" s="0"/>
      <c r="LU587" s="0"/>
      <c r="LV587" s="0"/>
      <c r="LW587" s="0"/>
      <c r="LX587" s="0"/>
      <c r="LY587" s="0"/>
      <c r="LZ587" s="0"/>
      <c r="MA587" s="0"/>
      <c r="MB587" s="0"/>
      <c r="MC587" s="0"/>
      <c r="MD587" s="0"/>
      <c r="ME587" s="0"/>
      <c r="MF587" s="0"/>
      <c r="MG587" s="0"/>
      <c r="MH587" s="0"/>
      <c r="MI587" s="0"/>
      <c r="MJ587" s="0"/>
      <c r="MK587" s="0"/>
      <c r="ML587" s="0"/>
      <c r="MM587" s="0"/>
      <c r="MN587" s="0"/>
      <c r="MO587" s="0"/>
      <c r="MP587" s="0"/>
      <c r="MQ587" s="0"/>
      <c r="MR587" s="0"/>
      <c r="MS587" s="0"/>
      <c r="MT587" s="0"/>
      <c r="MU587" s="0"/>
      <c r="MV587" s="0"/>
      <c r="MW587" s="0"/>
      <c r="MX587" s="0"/>
      <c r="MY587" s="0"/>
      <c r="MZ587" s="0"/>
      <c r="NA587" s="0"/>
      <c r="NB587" s="0"/>
      <c r="NC587" s="0"/>
      <c r="ND587" s="0"/>
      <c r="NE587" s="0"/>
      <c r="NF587" s="0"/>
      <c r="NG587" s="0"/>
      <c r="NH587" s="0"/>
      <c r="NI587" s="0"/>
      <c r="NJ587" s="0"/>
      <c r="NK587" s="0"/>
      <c r="NL587" s="0"/>
      <c r="NM587" s="0"/>
      <c r="NN587" s="0"/>
      <c r="NO587" s="0"/>
      <c r="NP587" s="0"/>
      <c r="NQ587" s="0"/>
      <c r="NR587" s="0"/>
      <c r="NS587" s="0"/>
      <c r="NT587" s="0"/>
      <c r="NU587" s="0"/>
      <c r="NV587" s="0"/>
      <c r="NW587" s="0"/>
      <c r="NX587" s="0"/>
      <c r="NY587" s="0"/>
      <c r="NZ587" s="0"/>
      <c r="OA587" s="0"/>
      <c r="OB587" s="0"/>
      <c r="OC587" s="0"/>
      <c r="OD587" s="0"/>
      <c r="OE587" s="0"/>
      <c r="OF587" s="0"/>
      <c r="OG587" s="0"/>
      <c r="OH587" s="0"/>
      <c r="OI587" s="0"/>
      <c r="OJ587" s="0"/>
      <c r="OK587" s="0"/>
      <c r="OL587" s="0"/>
      <c r="OM587" s="0"/>
      <c r="ON587" s="0"/>
      <c r="OO587" s="0"/>
      <c r="OP587" s="0"/>
      <c r="OQ587" s="0"/>
      <c r="OR587" s="0"/>
      <c r="OS587" s="0"/>
      <c r="OT587" s="0"/>
      <c r="OU587" s="0"/>
      <c r="OV587" s="0"/>
      <c r="OW587" s="0"/>
      <c r="OX587" s="0"/>
      <c r="OY587" s="0"/>
      <c r="OZ587" s="0"/>
      <c r="PA587" s="0"/>
      <c r="PB587" s="0"/>
      <c r="PC587" s="0"/>
      <c r="PD587" s="0"/>
      <c r="PE587" s="0"/>
      <c r="PF587" s="0"/>
      <c r="PG587" s="0"/>
      <c r="PH587" s="0"/>
      <c r="PI587" s="0"/>
      <c r="PJ587" s="0"/>
      <c r="PK587" s="0"/>
      <c r="PL587" s="0"/>
      <c r="PM587" s="0"/>
      <c r="PN587" s="0"/>
      <c r="PO587" s="0"/>
      <c r="PP587" s="0"/>
      <c r="PQ587" s="0"/>
      <c r="PR587" s="0"/>
      <c r="PS587" s="0"/>
      <c r="PT587" s="0"/>
      <c r="PU587" s="0"/>
      <c r="PV587" s="0"/>
      <c r="PW587" s="0"/>
      <c r="PX587" s="0"/>
      <c r="PY587" s="0"/>
      <c r="PZ587" s="0"/>
      <c r="QA587" s="0"/>
      <c r="QB587" s="0"/>
      <c r="QC587" s="0"/>
      <c r="QD587" s="0"/>
      <c r="QE587" s="0"/>
      <c r="QF587" s="0"/>
      <c r="QG587" s="0"/>
      <c r="QH587" s="0"/>
      <c r="QI587" s="0"/>
      <c r="QJ587" s="0"/>
      <c r="QK587" s="0"/>
      <c r="QL587" s="0"/>
      <c r="QM587" s="0"/>
      <c r="QN587" s="0"/>
      <c r="QO587" s="0"/>
      <c r="QP587" s="0"/>
      <c r="QQ587" s="0"/>
      <c r="QR587" s="0"/>
      <c r="QS587" s="0"/>
      <c r="QT587" s="0"/>
      <c r="QU587" s="0"/>
      <c r="QV587" s="0"/>
      <c r="QW587" s="0"/>
      <c r="QX587" s="0"/>
      <c r="QY587" s="0"/>
      <c r="QZ587" s="0"/>
      <c r="RA587" s="0"/>
      <c r="RB587" s="0"/>
      <c r="RC587" s="0"/>
      <c r="RD587" s="0"/>
      <c r="RE587" s="0"/>
      <c r="RF587" s="0"/>
      <c r="RG587" s="0"/>
      <c r="RH587" s="0"/>
      <c r="RI587" s="0"/>
      <c r="RJ587" s="0"/>
      <c r="RK587" s="0"/>
      <c r="RL587" s="0"/>
      <c r="RM587" s="0"/>
      <c r="RN587" s="0"/>
      <c r="RO587" s="0"/>
      <c r="RP587" s="0"/>
      <c r="RQ587" s="0"/>
      <c r="RR587" s="0"/>
      <c r="RS587" s="0"/>
      <c r="RT587" s="0"/>
      <c r="RU587" s="0"/>
      <c r="RV587" s="0"/>
      <c r="RW587" s="0"/>
      <c r="RX587" s="0"/>
      <c r="RY587" s="0"/>
      <c r="RZ587" s="0"/>
      <c r="SA587" s="0"/>
      <c r="SB587" s="0"/>
      <c r="SC587" s="0"/>
      <c r="SD587" s="0"/>
      <c r="SE587" s="0"/>
      <c r="SF587" s="0"/>
      <c r="SG587" s="0"/>
      <c r="SH587" s="0"/>
      <c r="SI587" s="0"/>
      <c r="SJ587" s="0"/>
      <c r="SK587" s="0"/>
      <c r="SL587" s="0"/>
      <c r="SM587" s="0"/>
      <c r="SN587" s="0"/>
      <c r="SO587" s="0"/>
      <c r="SP587" s="0"/>
      <c r="SQ587" s="0"/>
      <c r="SR587" s="0"/>
      <c r="SS587" s="0"/>
      <c r="ST587" s="0"/>
      <c r="SU587" s="0"/>
      <c r="SV587" s="0"/>
      <c r="SW587" s="0"/>
      <c r="SX587" s="0"/>
      <c r="SY587" s="0"/>
      <c r="SZ587" s="0"/>
      <c r="TA587" s="0"/>
      <c r="TB587" s="0"/>
      <c r="TC587" s="0"/>
      <c r="TD587" s="0"/>
      <c r="TE587" s="0"/>
      <c r="TF587" s="0"/>
      <c r="TG587" s="0"/>
      <c r="TH587" s="0"/>
      <c r="TI587" s="0"/>
      <c r="TJ587" s="0"/>
      <c r="TK587" s="0"/>
      <c r="TL587" s="0"/>
      <c r="TM587" s="0"/>
      <c r="TN587" s="0"/>
      <c r="TO587" s="0"/>
      <c r="TP587" s="0"/>
      <c r="TQ587" s="0"/>
      <c r="TR587" s="0"/>
      <c r="TS587" s="0"/>
      <c r="TT587" s="0"/>
      <c r="TU587" s="0"/>
      <c r="TV587" s="0"/>
      <c r="TW587" s="0"/>
      <c r="TX587" s="0"/>
      <c r="TY587" s="0"/>
      <c r="TZ587" s="0"/>
      <c r="UA587" s="0"/>
      <c r="UB587" s="0"/>
      <c r="UC587" s="0"/>
      <c r="UD587" s="0"/>
      <c r="UE587" s="0"/>
      <c r="UF587" s="0"/>
      <c r="UG587" s="0"/>
      <c r="UH587" s="0"/>
      <c r="UI587" s="0"/>
      <c r="UJ587" s="0"/>
      <c r="UK587" s="0"/>
      <c r="UL587" s="0"/>
      <c r="UM587" s="0"/>
      <c r="UN587" s="0"/>
      <c r="UO587" s="0"/>
      <c r="UP587" s="0"/>
      <c r="UQ587" s="0"/>
      <c r="UR587" s="0"/>
      <c r="US587" s="0"/>
      <c r="UT587" s="0"/>
      <c r="UU587" s="0"/>
      <c r="UV587" s="0"/>
      <c r="UW587" s="0"/>
      <c r="UX587" s="0"/>
      <c r="UY587" s="0"/>
      <c r="UZ587" s="0"/>
      <c r="VA587" s="0"/>
      <c r="VB587" s="0"/>
      <c r="VC587" s="0"/>
      <c r="VD587" s="0"/>
      <c r="VE587" s="0"/>
      <c r="VF587" s="0"/>
      <c r="VG587" s="0"/>
      <c r="VH587" s="0"/>
      <c r="VI587" s="0"/>
      <c r="VJ587" s="0"/>
      <c r="VK587" s="0"/>
      <c r="VL587" s="0"/>
      <c r="VM587" s="0"/>
      <c r="VN587" s="0"/>
      <c r="VO587" s="0"/>
      <c r="VP587" s="0"/>
      <c r="VQ587" s="0"/>
      <c r="VR587" s="0"/>
      <c r="VS587" s="0"/>
      <c r="VT587" s="0"/>
      <c r="VU587" s="0"/>
      <c r="VV587" s="0"/>
      <c r="VW587" s="0"/>
      <c r="VX587" s="0"/>
      <c r="VY587" s="0"/>
      <c r="VZ587" s="0"/>
      <c r="WA587" s="0"/>
      <c r="WB587" s="0"/>
      <c r="WC587" s="0"/>
      <c r="WD587" s="0"/>
      <c r="WE587" s="0"/>
      <c r="WF587" s="0"/>
      <c r="WG587" s="0"/>
      <c r="WH587" s="0"/>
      <c r="WI587" s="0"/>
      <c r="WJ587" s="0"/>
      <c r="WK587" s="0"/>
      <c r="WL587" s="0"/>
      <c r="WM587" s="0"/>
      <c r="WN587" s="0"/>
      <c r="WO587" s="0"/>
      <c r="WP587" s="0"/>
      <c r="WQ587" s="0"/>
      <c r="WR587" s="0"/>
      <c r="WS587" s="0"/>
      <c r="WT587" s="0"/>
      <c r="WU587" s="0"/>
      <c r="WV587" s="0"/>
      <c r="WW587" s="0"/>
      <c r="WX587" s="0"/>
      <c r="WY587" s="0"/>
      <c r="WZ587" s="0"/>
      <c r="XA587" s="0"/>
      <c r="XB587" s="0"/>
      <c r="XC587" s="0"/>
      <c r="XD587" s="0"/>
      <c r="XE587" s="0"/>
      <c r="XF587" s="0"/>
      <c r="XG587" s="0"/>
      <c r="XH587" s="0"/>
      <c r="XI587" s="0"/>
      <c r="XJ587" s="0"/>
      <c r="XK587" s="0"/>
      <c r="XL587" s="0"/>
      <c r="XM587" s="0"/>
      <c r="XN587" s="0"/>
      <c r="XO587" s="0"/>
      <c r="XP587" s="0"/>
      <c r="XQ587" s="0"/>
      <c r="XR587" s="0"/>
      <c r="XS587" s="0"/>
      <c r="XT587" s="0"/>
      <c r="XU587" s="0"/>
      <c r="XV587" s="0"/>
      <c r="XW587" s="0"/>
      <c r="XX587" s="0"/>
      <c r="XY587" s="0"/>
      <c r="XZ587" s="0"/>
      <c r="YA587" s="0"/>
      <c r="YB587" s="0"/>
      <c r="YC587" s="0"/>
      <c r="YD587" s="0"/>
      <c r="YE587" s="0"/>
      <c r="YF587" s="0"/>
      <c r="YG587" s="0"/>
      <c r="YH587" s="0"/>
      <c r="YI587" s="0"/>
      <c r="YJ587" s="0"/>
      <c r="YK587" s="0"/>
      <c r="YL587" s="0"/>
      <c r="YM587" s="0"/>
      <c r="YN587" s="0"/>
      <c r="YO587" s="0"/>
      <c r="YP587" s="0"/>
      <c r="YQ587" s="0"/>
      <c r="YR587" s="0"/>
      <c r="YS587" s="0"/>
      <c r="YT587" s="0"/>
      <c r="YU587" s="0"/>
      <c r="YV587" s="0"/>
      <c r="YW587" s="0"/>
      <c r="YX587" s="0"/>
      <c r="YY587" s="0"/>
      <c r="YZ587" s="0"/>
      <c r="ZA587" s="0"/>
      <c r="ZB587" s="0"/>
      <c r="ZC587" s="0"/>
      <c r="ZD587" s="0"/>
      <c r="ZE587" s="0"/>
      <c r="ZF587" s="0"/>
      <c r="ZG587" s="0"/>
      <c r="ZH587" s="0"/>
      <c r="ZI587" s="0"/>
      <c r="ZJ587" s="0"/>
      <c r="ZK587" s="0"/>
      <c r="ZL587" s="0"/>
      <c r="ZM587" s="0"/>
      <c r="ZN587" s="0"/>
      <c r="ZO587" s="0"/>
      <c r="ZP587" s="0"/>
      <c r="ZQ587" s="0"/>
      <c r="ZR587" s="0"/>
      <c r="ZS587" s="0"/>
      <c r="ZT587" s="0"/>
      <c r="ZU587" s="0"/>
      <c r="ZV587" s="0"/>
      <c r="ZW587" s="0"/>
      <c r="ZX587" s="0"/>
      <c r="ZY587" s="0"/>
      <c r="ZZ587" s="0"/>
      <c r="AAA587" s="0"/>
      <c r="AAB587" s="0"/>
      <c r="AAC587" s="0"/>
      <c r="AAD587" s="0"/>
      <c r="AAE587" s="0"/>
      <c r="AAF587" s="0"/>
      <c r="AAG587" s="0"/>
      <c r="AAH587" s="0"/>
      <c r="AAI587" s="0"/>
      <c r="AAJ587" s="0"/>
      <c r="AAK587" s="0"/>
      <c r="AAL587" s="0"/>
      <c r="AAM587" s="0"/>
      <c r="AAN587" s="0"/>
      <c r="AAO587" s="0"/>
      <c r="AAP587" s="0"/>
      <c r="AAQ587" s="0"/>
      <c r="AAR587" s="0"/>
      <c r="AAS587" s="0"/>
      <c r="AAT587" s="0"/>
      <c r="AAU587" s="0"/>
      <c r="AAV587" s="0"/>
      <c r="AAW587" s="0"/>
      <c r="AAX587" s="0"/>
      <c r="AAY587" s="0"/>
      <c r="AAZ587" s="0"/>
      <c r="ABA587" s="0"/>
      <c r="ABB587" s="0"/>
      <c r="ABC587" s="0"/>
      <c r="ABD587" s="0"/>
      <c r="ABE587" s="0"/>
      <c r="ABF587" s="0"/>
      <c r="ABG587" s="0"/>
      <c r="ABH587" s="0"/>
      <c r="ABI587" s="0"/>
      <c r="ABJ587" s="0"/>
      <c r="ABK587" s="0"/>
      <c r="ABL587" s="0"/>
      <c r="ABM587" s="0"/>
      <c r="ABN587" s="0"/>
      <c r="ABO587" s="0"/>
      <c r="ABP587" s="0"/>
      <c r="ABQ587" s="0"/>
      <c r="ABR587" s="0"/>
      <c r="ABS587" s="0"/>
      <c r="ABT587" s="0"/>
      <c r="ABU587" s="0"/>
      <c r="ABV587" s="0"/>
      <c r="ABW587" s="0"/>
      <c r="ABX587" s="0"/>
      <c r="ABY587" s="0"/>
      <c r="ABZ587" s="0"/>
      <c r="ACA587" s="0"/>
      <c r="ACB587" s="0"/>
      <c r="ACC587" s="0"/>
      <c r="ACD587" s="0"/>
      <c r="ACE587" s="0"/>
      <c r="ACF587" s="0"/>
      <c r="ACG587" s="0"/>
      <c r="ACH587" s="0"/>
      <c r="ACI587" s="0"/>
      <c r="ACJ587" s="0"/>
      <c r="ACK587" s="0"/>
      <c r="ACL587" s="0"/>
      <c r="ACM587" s="0"/>
      <c r="ACN587" s="0"/>
      <c r="ACO587" s="0"/>
      <c r="ACP587" s="0"/>
      <c r="ACQ587" s="0"/>
      <c r="ACR587" s="0"/>
      <c r="ACS587" s="0"/>
      <c r="ACT587" s="0"/>
      <c r="ACU587" s="0"/>
      <c r="ACV587" s="0"/>
      <c r="ACW587" s="0"/>
      <c r="ACX587" s="0"/>
      <c r="ACY587" s="0"/>
      <c r="ACZ587" s="0"/>
      <c r="ADA587" s="0"/>
      <c r="ADB587" s="0"/>
      <c r="ADC587" s="0"/>
      <c r="ADD587" s="0"/>
      <c r="ADE587" s="0"/>
      <c r="ADF587" s="0"/>
      <c r="ADG587" s="0"/>
      <c r="ADH587" s="0"/>
      <c r="ADI587" s="0"/>
      <c r="ADJ587" s="0"/>
      <c r="ADK587" s="0"/>
      <c r="ADL587" s="0"/>
      <c r="ADM587" s="0"/>
      <c r="ADN587" s="0"/>
      <c r="ADO587" s="0"/>
      <c r="ADP587" s="0"/>
      <c r="ADQ587" s="0"/>
      <c r="ADR587" s="0"/>
      <c r="ADS587" s="0"/>
      <c r="ADT587" s="0"/>
      <c r="ADU587" s="0"/>
      <c r="ADV587" s="0"/>
      <c r="ADW587" s="0"/>
      <c r="ADX587" s="0"/>
      <c r="ADY587" s="0"/>
      <c r="ADZ587" s="0"/>
      <c r="AEA587" s="0"/>
      <c r="AEB587" s="0"/>
      <c r="AEC587" s="0"/>
      <c r="AED587" s="0"/>
      <c r="AEE587" s="0"/>
      <c r="AEF587" s="0"/>
      <c r="AEG587" s="0"/>
      <c r="AEH587" s="0"/>
      <c r="AEI587" s="0"/>
      <c r="AEJ587" s="0"/>
      <c r="AEK587" s="0"/>
      <c r="AEL587" s="0"/>
      <c r="AEM587" s="0"/>
      <c r="AEN587" s="0"/>
      <c r="AEO587" s="0"/>
      <c r="AEP587" s="0"/>
      <c r="AEQ587" s="0"/>
      <c r="AER587" s="0"/>
      <c r="AES587" s="0"/>
      <c r="AET587" s="0"/>
      <c r="AEU587" s="0"/>
      <c r="AEV587" s="0"/>
      <c r="AEW587" s="0"/>
      <c r="AEX587" s="0"/>
      <c r="AEY587" s="0"/>
      <c r="AEZ587" s="0"/>
      <c r="AFA587" s="0"/>
      <c r="AFB587" s="0"/>
      <c r="AFC587" s="0"/>
      <c r="AFD587" s="0"/>
      <c r="AFE587" s="0"/>
      <c r="AFF587" s="0"/>
      <c r="AFG587" s="0"/>
      <c r="AFH587" s="0"/>
      <c r="AFI587" s="0"/>
      <c r="AFJ587" s="0"/>
      <c r="AFK587" s="0"/>
      <c r="AFL587" s="0"/>
      <c r="AFM587" s="0"/>
      <c r="AFN587" s="0"/>
      <c r="AFO587" s="0"/>
      <c r="AFP587" s="0"/>
      <c r="AFQ587" s="0"/>
      <c r="AFR587" s="0"/>
      <c r="AFS587" s="0"/>
      <c r="AFT587" s="0"/>
      <c r="AFU587" s="0"/>
      <c r="AFV587" s="0"/>
      <c r="AFW587" s="0"/>
      <c r="AFX587" s="0"/>
      <c r="AFY587" s="0"/>
      <c r="AFZ587" s="0"/>
      <c r="AGA587" s="0"/>
      <c r="AGB587" s="0"/>
      <c r="AGC587" s="0"/>
      <c r="AGD587" s="0"/>
      <c r="AGE587" s="0"/>
      <c r="AGF587" s="0"/>
      <c r="AGG587" s="0"/>
      <c r="AGH587" s="0"/>
      <c r="AGI587" s="0"/>
      <c r="AGJ587" s="0"/>
      <c r="AGK587" s="0"/>
      <c r="AGL587" s="0"/>
      <c r="AGM587" s="0"/>
      <c r="AGN587" s="0"/>
      <c r="AGO587" s="0"/>
      <c r="AGP587" s="0"/>
      <c r="AGQ587" s="0"/>
      <c r="AGR587" s="0"/>
      <c r="AGS587" s="0"/>
      <c r="AGT587" s="0"/>
      <c r="AGU587" s="0"/>
      <c r="AGV587" s="0"/>
      <c r="AGW587" s="0"/>
      <c r="AGX587" s="0"/>
      <c r="AGY587" s="0"/>
      <c r="AGZ587" s="0"/>
      <c r="AHA587" s="0"/>
      <c r="AHB587" s="0"/>
      <c r="AHC587" s="0"/>
      <c r="AHD587" s="0"/>
      <c r="AHE587" s="0"/>
      <c r="AHF587" s="0"/>
      <c r="AHG587" s="0"/>
      <c r="AHH587" s="0"/>
      <c r="AHI587" s="0"/>
      <c r="AHJ587" s="0"/>
      <c r="AHK587" s="0"/>
      <c r="AHL587" s="0"/>
      <c r="AHM587" s="0"/>
      <c r="AHN587" s="0"/>
      <c r="AHO587" s="0"/>
      <c r="AHP587" s="0"/>
      <c r="AHQ587" s="0"/>
      <c r="AHR587" s="0"/>
      <c r="AHS587" s="0"/>
      <c r="AHT587" s="0"/>
      <c r="AHU587" s="0"/>
      <c r="AHV587" s="0"/>
      <c r="AHW587" s="0"/>
      <c r="AHX587" s="0"/>
      <c r="AHY587" s="0"/>
      <c r="AHZ587" s="0"/>
      <c r="AIA587" s="0"/>
      <c r="AIB587" s="0"/>
      <c r="AIC587" s="0"/>
      <c r="AID587" s="0"/>
      <c r="AIE587" s="0"/>
      <c r="AIF587" s="0"/>
      <c r="AIG587" s="0"/>
      <c r="AIH587" s="0"/>
      <c r="AII587" s="0"/>
      <c r="AIJ587" s="0"/>
      <c r="AIK587" s="0"/>
      <c r="AIL587" s="0"/>
      <c r="AIM587" s="0"/>
      <c r="AIN587" s="0"/>
      <c r="AIO587" s="0"/>
      <c r="AIP587" s="0"/>
      <c r="AIQ587" s="0"/>
      <c r="AIR587" s="0"/>
      <c r="AIS587" s="0"/>
      <c r="AIT587" s="0"/>
      <c r="AIU587" s="0"/>
      <c r="AIV587" s="0"/>
      <c r="AIW587" s="0"/>
      <c r="AIX587" s="0"/>
      <c r="AIY587" s="0"/>
      <c r="AIZ587" s="0"/>
      <c r="AJA587" s="0"/>
      <c r="AJB587" s="0"/>
      <c r="AJC587" s="0"/>
      <c r="AJD587" s="0"/>
      <c r="AJE587" s="0"/>
      <c r="AJF587" s="0"/>
      <c r="AJG587" s="0"/>
      <c r="AJH587" s="0"/>
      <c r="AJI587" s="0"/>
      <c r="AJJ587" s="0"/>
      <c r="AJK587" s="0"/>
      <c r="AJL587" s="0"/>
      <c r="AJM587" s="0"/>
      <c r="AJN587" s="0"/>
      <c r="AJO587" s="0"/>
      <c r="AJP587" s="0"/>
      <c r="AJQ587" s="0"/>
      <c r="AJR587" s="0"/>
      <c r="AJS587" s="0"/>
      <c r="AJT587" s="0"/>
      <c r="AJU587" s="0"/>
      <c r="AJV587" s="0"/>
      <c r="AJW587" s="0"/>
      <c r="AJX587" s="0"/>
      <c r="AJY587" s="0"/>
      <c r="AJZ587" s="0"/>
      <c r="AKA587" s="0"/>
      <c r="AKB587" s="0"/>
      <c r="AKC587" s="0"/>
      <c r="AKD587" s="0"/>
      <c r="AKE587" s="0"/>
      <c r="AKF587" s="0"/>
      <c r="AKG587" s="0"/>
      <c r="AKH587" s="0"/>
      <c r="AKI587" s="0"/>
      <c r="AKJ587" s="0"/>
      <c r="AKK587" s="0"/>
      <c r="AKL587" s="0"/>
      <c r="AKM587" s="0"/>
      <c r="AKN587" s="0"/>
      <c r="AKO587" s="0"/>
      <c r="AKP587" s="0"/>
      <c r="AKQ587" s="0"/>
      <c r="AKR587" s="0"/>
      <c r="AKS587" s="0"/>
      <c r="AKT587" s="0"/>
      <c r="AKU587" s="0"/>
      <c r="AKV587" s="0"/>
      <c r="AKW587" s="0"/>
      <c r="AKX587" s="0"/>
      <c r="AKY587" s="0"/>
      <c r="AKZ587" s="0"/>
      <c r="ALA587" s="0"/>
      <c r="ALB587" s="0"/>
      <c r="ALC587" s="0"/>
      <c r="ALD587" s="0"/>
      <c r="ALE587" s="0"/>
      <c r="ALF587" s="0"/>
      <c r="ALG587" s="0"/>
      <c r="ALH587" s="0"/>
      <c r="ALI587" s="0"/>
      <c r="ALJ587" s="0"/>
      <c r="ALK587" s="0"/>
      <c r="ALL587" s="0"/>
      <c r="ALM587" s="0"/>
      <c r="ALN587" s="0"/>
      <c r="ALO587" s="0"/>
      <c r="ALP587" s="0"/>
      <c r="ALQ587" s="0"/>
      <c r="ALR587" s="0"/>
      <c r="ALS587" s="0"/>
      <c r="ALT587" s="0"/>
      <c r="ALU587" s="0"/>
      <c r="ALV587" s="0"/>
      <c r="ALW587" s="0"/>
      <c r="ALX587" s="0"/>
      <c r="ALY587" s="0"/>
      <c r="ALZ587" s="0"/>
      <c r="AMA587" s="0"/>
      <c r="AMB587" s="0"/>
      <c r="AMC587" s="0"/>
      <c r="AMD587" s="0"/>
      <c r="AME587" s="0"/>
      <c r="AMF587" s="0"/>
      <c r="AMG587" s="0"/>
      <c r="AMH587" s="0"/>
      <c r="AMI587" s="0"/>
      <c r="AMJ587" s="0"/>
    </row>
    <row r="588" customFormat="false" ht="16.5" hidden="false" customHeight="true" outlineLevel="0" collapsed="false">
      <c r="A588" s="19" t="n">
        <v>586</v>
      </c>
      <c r="B588" s="19" t="n">
        <f aca="false" t="array" ref="B588:B588">RANK(V588,$V$2:$V$607)</f>
        <v>545</v>
      </c>
      <c r="C588" s="20"/>
      <c r="D588" s="20"/>
      <c r="E588" s="20"/>
      <c r="F588" s="19" t="n">
        <v>0</v>
      </c>
      <c r="G588" s="19" t="n">
        <v>0</v>
      </c>
      <c r="H588" s="19" t="n">
        <v>0</v>
      </c>
      <c r="I588" s="19" t="n">
        <v>0</v>
      </c>
      <c r="J588" s="21"/>
      <c r="K588" s="19"/>
      <c r="L588" s="19"/>
      <c r="M588" s="19"/>
      <c r="N588" s="19"/>
      <c r="O588" s="19"/>
      <c r="P588" s="19"/>
      <c r="Q588" s="19"/>
      <c r="R588" s="19"/>
      <c r="S588" s="22"/>
      <c r="T588" s="21" t="n">
        <f aca="false" t="array" ref="T588:T588">SUM(J588:S588)</f>
        <v>0</v>
      </c>
      <c r="U588" s="19" t="n">
        <f aca="false" t="array" ref="U588:U588">IF(S588="",0,S588)+IF((COUNT(J588:R588)&lt;6),SUM(J588:R588),(MAX(J588:R588)+LARGE(J588:R588,2)+LARGE(J588:R588,3)+LARGE(J588:R588,4)+LARGE(J588:R588,5)))</f>
        <v>0</v>
      </c>
      <c r="V588" s="19" t="n">
        <f aca="false">U588+G588+I588</f>
        <v>0</v>
      </c>
      <c r="W588" s="19" t="n">
        <f aca="false" t="array" ref="W588:W588">COUNT(J588:S588)</f>
        <v>0</v>
      </c>
      <c r="X588" s="19"/>
      <c r="Y588" s="19"/>
      <c r="Z588" s="4"/>
      <c r="AA588" s="19"/>
      <c r="AB588" s="19"/>
      <c r="AC588" s="4"/>
      <c r="AD588" s="4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CA588" s="0"/>
      <c r="CB588" s="0"/>
      <c r="CC588" s="0"/>
      <c r="CD588" s="0"/>
      <c r="CE588" s="0"/>
      <c r="CF588" s="0"/>
      <c r="CG588" s="0"/>
      <c r="CH588" s="0"/>
      <c r="CI588" s="0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0"/>
      <c r="DA588" s="0"/>
      <c r="DB588" s="0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  <c r="IX588" s="0"/>
      <c r="IY588" s="0"/>
      <c r="IZ588" s="0"/>
      <c r="JA588" s="0"/>
      <c r="JB588" s="0"/>
      <c r="JC588" s="0"/>
      <c r="JD588" s="0"/>
      <c r="JE588" s="0"/>
      <c r="JF588" s="0"/>
      <c r="JG588" s="0"/>
      <c r="JH588" s="0"/>
      <c r="JI588" s="0"/>
      <c r="JJ588" s="0"/>
      <c r="JK588" s="0"/>
      <c r="JL588" s="0"/>
      <c r="JM588" s="0"/>
      <c r="JN588" s="0"/>
      <c r="JO588" s="0"/>
      <c r="JP588" s="0"/>
      <c r="JQ588" s="0"/>
      <c r="JR588" s="0"/>
      <c r="JS588" s="0"/>
      <c r="JT588" s="0"/>
      <c r="JU588" s="0"/>
      <c r="JV588" s="0"/>
      <c r="JW588" s="0"/>
      <c r="JX588" s="0"/>
      <c r="JY588" s="0"/>
      <c r="JZ588" s="0"/>
      <c r="KA588" s="0"/>
      <c r="KB588" s="0"/>
      <c r="KC588" s="0"/>
      <c r="KD588" s="0"/>
      <c r="KE588" s="0"/>
      <c r="KF588" s="0"/>
      <c r="KG588" s="0"/>
      <c r="KH588" s="0"/>
      <c r="KI588" s="0"/>
      <c r="KJ588" s="0"/>
      <c r="KK588" s="0"/>
      <c r="KL588" s="0"/>
      <c r="KM588" s="0"/>
      <c r="KN588" s="0"/>
      <c r="KO588" s="0"/>
      <c r="KP588" s="0"/>
      <c r="KQ588" s="0"/>
      <c r="KR588" s="0"/>
      <c r="KS588" s="0"/>
      <c r="KT588" s="0"/>
      <c r="KU588" s="0"/>
      <c r="KV588" s="0"/>
      <c r="KW588" s="0"/>
      <c r="KX588" s="0"/>
      <c r="KY588" s="0"/>
      <c r="KZ588" s="0"/>
      <c r="LA588" s="0"/>
      <c r="LB588" s="0"/>
      <c r="LC588" s="0"/>
      <c r="LD588" s="0"/>
      <c r="LE588" s="0"/>
      <c r="LF588" s="0"/>
      <c r="LG588" s="0"/>
      <c r="LH588" s="0"/>
      <c r="LI588" s="0"/>
      <c r="LJ588" s="0"/>
      <c r="LK588" s="0"/>
      <c r="LL588" s="0"/>
      <c r="LM588" s="0"/>
      <c r="LN588" s="0"/>
      <c r="LO588" s="0"/>
      <c r="LP588" s="0"/>
      <c r="LQ588" s="0"/>
      <c r="LR588" s="0"/>
      <c r="LS588" s="0"/>
      <c r="LT588" s="0"/>
      <c r="LU588" s="0"/>
      <c r="LV588" s="0"/>
      <c r="LW588" s="0"/>
      <c r="LX588" s="0"/>
      <c r="LY588" s="0"/>
      <c r="LZ588" s="0"/>
      <c r="MA588" s="0"/>
      <c r="MB588" s="0"/>
      <c r="MC588" s="0"/>
      <c r="MD588" s="0"/>
      <c r="ME588" s="0"/>
      <c r="MF588" s="0"/>
      <c r="MG588" s="0"/>
      <c r="MH588" s="0"/>
      <c r="MI588" s="0"/>
      <c r="MJ588" s="0"/>
      <c r="MK588" s="0"/>
      <c r="ML588" s="0"/>
      <c r="MM588" s="0"/>
      <c r="MN588" s="0"/>
      <c r="MO588" s="0"/>
      <c r="MP588" s="0"/>
      <c r="MQ588" s="0"/>
      <c r="MR588" s="0"/>
      <c r="MS588" s="0"/>
      <c r="MT588" s="0"/>
      <c r="MU588" s="0"/>
      <c r="MV588" s="0"/>
      <c r="MW588" s="0"/>
      <c r="MX588" s="0"/>
      <c r="MY588" s="0"/>
      <c r="MZ588" s="0"/>
      <c r="NA588" s="0"/>
      <c r="NB588" s="0"/>
      <c r="NC588" s="0"/>
      <c r="ND588" s="0"/>
      <c r="NE588" s="0"/>
      <c r="NF588" s="0"/>
      <c r="NG588" s="0"/>
      <c r="NH588" s="0"/>
      <c r="NI588" s="0"/>
      <c r="NJ588" s="0"/>
      <c r="NK588" s="0"/>
      <c r="NL588" s="0"/>
      <c r="NM588" s="0"/>
      <c r="NN588" s="0"/>
      <c r="NO588" s="0"/>
      <c r="NP588" s="0"/>
      <c r="NQ588" s="0"/>
      <c r="NR588" s="0"/>
      <c r="NS588" s="0"/>
      <c r="NT588" s="0"/>
      <c r="NU588" s="0"/>
      <c r="NV588" s="0"/>
      <c r="NW588" s="0"/>
      <c r="NX588" s="0"/>
      <c r="NY588" s="0"/>
      <c r="NZ588" s="0"/>
      <c r="OA588" s="0"/>
      <c r="OB588" s="0"/>
      <c r="OC588" s="0"/>
      <c r="OD588" s="0"/>
      <c r="OE588" s="0"/>
      <c r="OF588" s="0"/>
      <c r="OG588" s="0"/>
      <c r="OH588" s="0"/>
      <c r="OI588" s="0"/>
      <c r="OJ588" s="0"/>
      <c r="OK588" s="0"/>
      <c r="OL588" s="0"/>
      <c r="OM588" s="0"/>
      <c r="ON588" s="0"/>
      <c r="OO588" s="0"/>
      <c r="OP588" s="0"/>
      <c r="OQ588" s="0"/>
      <c r="OR588" s="0"/>
      <c r="OS588" s="0"/>
      <c r="OT588" s="0"/>
      <c r="OU588" s="0"/>
      <c r="OV588" s="0"/>
      <c r="OW588" s="0"/>
      <c r="OX588" s="0"/>
      <c r="OY588" s="0"/>
      <c r="OZ588" s="0"/>
      <c r="PA588" s="0"/>
      <c r="PB588" s="0"/>
      <c r="PC588" s="0"/>
      <c r="PD588" s="0"/>
      <c r="PE588" s="0"/>
      <c r="PF588" s="0"/>
      <c r="PG588" s="0"/>
      <c r="PH588" s="0"/>
      <c r="PI588" s="0"/>
      <c r="PJ588" s="0"/>
      <c r="PK588" s="0"/>
      <c r="PL588" s="0"/>
      <c r="PM588" s="0"/>
      <c r="PN588" s="0"/>
      <c r="PO588" s="0"/>
      <c r="PP588" s="0"/>
      <c r="PQ588" s="0"/>
      <c r="PR588" s="0"/>
      <c r="PS588" s="0"/>
      <c r="PT588" s="0"/>
      <c r="PU588" s="0"/>
      <c r="PV588" s="0"/>
      <c r="PW588" s="0"/>
      <c r="PX588" s="0"/>
      <c r="PY588" s="0"/>
      <c r="PZ588" s="0"/>
      <c r="QA588" s="0"/>
      <c r="QB588" s="0"/>
      <c r="QC588" s="0"/>
      <c r="QD588" s="0"/>
      <c r="QE588" s="0"/>
      <c r="QF588" s="0"/>
      <c r="QG588" s="0"/>
      <c r="QH588" s="0"/>
      <c r="QI588" s="0"/>
      <c r="QJ588" s="0"/>
      <c r="QK588" s="0"/>
      <c r="QL588" s="0"/>
      <c r="QM588" s="0"/>
      <c r="QN588" s="0"/>
      <c r="QO588" s="0"/>
      <c r="QP588" s="0"/>
      <c r="QQ588" s="0"/>
      <c r="QR588" s="0"/>
      <c r="QS588" s="0"/>
      <c r="QT588" s="0"/>
      <c r="QU588" s="0"/>
      <c r="QV588" s="0"/>
      <c r="QW588" s="0"/>
      <c r="QX588" s="0"/>
      <c r="QY588" s="0"/>
      <c r="QZ588" s="0"/>
      <c r="RA588" s="0"/>
      <c r="RB588" s="0"/>
      <c r="RC588" s="0"/>
      <c r="RD588" s="0"/>
      <c r="RE588" s="0"/>
      <c r="RF588" s="0"/>
      <c r="RG588" s="0"/>
      <c r="RH588" s="0"/>
      <c r="RI588" s="0"/>
      <c r="RJ588" s="0"/>
      <c r="RK588" s="0"/>
      <c r="RL588" s="0"/>
      <c r="RM588" s="0"/>
      <c r="RN588" s="0"/>
      <c r="RO588" s="0"/>
      <c r="RP588" s="0"/>
      <c r="RQ588" s="0"/>
      <c r="RR588" s="0"/>
      <c r="RS588" s="0"/>
      <c r="RT588" s="0"/>
      <c r="RU588" s="0"/>
      <c r="RV588" s="0"/>
      <c r="RW588" s="0"/>
      <c r="RX588" s="0"/>
      <c r="RY588" s="0"/>
      <c r="RZ588" s="0"/>
      <c r="SA588" s="0"/>
      <c r="SB588" s="0"/>
      <c r="SC588" s="0"/>
      <c r="SD588" s="0"/>
      <c r="SE588" s="0"/>
      <c r="SF588" s="0"/>
      <c r="SG588" s="0"/>
      <c r="SH588" s="0"/>
      <c r="SI588" s="0"/>
      <c r="SJ588" s="0"/>
      <c r="SK588" s="0"/>
      <c r="SL588" s="0"/>
      <c r="SM588" s="0"/>
      <c r="SN588" s="0"/>
      <c r="SO588" s="0"/>
      <c r="SP588" s="0"/>
      <c r="SQ588" s="0"/>
      <c r="SR588" s="0"/>
      <c r="SS588" s="0"/>
      <c r="ST588" s="0"/>
      <c r="SU588" s="0"/>
      <c r="SV588" s="0"/>
      <c r="SW588" s="0"/>
      <c r="SX588" s="0"/>
      <c r="SY588" s="0"/>
      <c r="SZ588" s="0"/>
      <c r="TA588" s="0"/>
      <c r="TB588" s="0"/>
      <c r="TC588" s="0"/>
      <c r="TD588" s="0"/>
      <c r="TE588" s="0"/>
      <c r="TF588" s="0"/>
      <c r="TG588" s="0"/>
      <c r="TH588" s="0"/>
      <c r="TI588" s="0"/>
      <c r="TJ588" s="0"/>
      <c r="TK588" s="0"/>
      <c r="TL588" s="0"/>
      <c r="TM588" s="0"/>
      <c r="TN588" s="0"/>
      <c r="TO588" s="0"/>
      <c r="TP588" s="0"/>
      <c r="TQ588" s="0"/>
      <c r="TR588" s="0"/>
      <c r="TS588" s="0"/>
      <c r="TT588" s="0"/>
      <c r="TU588" s="0"/>
      <c r="TV588" s="0"/>
      <c r="TW588" s="0"/>
      <c r="TX588" s="0"/>
      <c r="TY588" s="0"/>
      <c r="TZ588" s="0"/>
      <c r="UA588" s="0"/>
      <c r="UB588" s="0"/>
      <c r="UC588" s="0"/>
      <c r="UD588" s="0"/>
      <c r="UE588" s="0"/>
      <c r="UF588" s="0"/>
      <c r="UG588" s="0"/>
      <c r="UH588" s="0"/>
      <c r="UI588" s="0"/>
      <c r="UJ588" s="0"/>
      <c r="UK588" s="0"/>
      <c r="UL588" s="0"/>
      <c r="UM588" s="0"/>
      <c r="UN588" s="0"/>
      <c r="UO588" s="0"/>
      <c r="UP588" s="0"/>
      <c r="UQ588" s="0"/>
      <c r="UR588" s="0"/>
      <c r="US588" s="0"/>
      <c r="UT588" s="0"/>
      <c r="UU588" s="0"/>
      <c r="UV588" s="0"/>
      <c r="UW588" s="0"/>
      <c r="UX588" s="0"/>
      <c r="UY588" s="0"/>
      <c r="UZ588" s="0"/>
      <c r="VA588" s="0"/>
      <c r="VB588" s="0"/>
      <c r="VC588" s="0"/>
      <c r="VD588" s="0"/>
      <c r="VE588" s="0"/>
      <c r="VF588" s="0"/>
      <c r="VG588" s="0"/>
      <c r="VH588" s="0"/>
      <c r="VI588" s="0"/>
      <c r="VJ588" s="0"/>
      <c r="VK588" s="0"/>
      <c r="VL588" s="0"/>
      <c r="VM588" s="0"/>
      <c r="VN588" s="0"/>
      <c r="VO588" s="0"/>
      <c r="VP588" s="0"/>
      <c r="VQ588" s="0"/>
      <c r="VR588" s="0"/>
      <c r="VS588" s="0"/>
      <c r="VT588" s="0"/>
      <c r="VU588" s="0"/>
      <c r="VV588" s="0"/>
      <c r="VW588" s="0"/>
      <c r="VX588" s="0"/>
      <c r="VY588" s="0"/>
      <c r="VZ588" s="0"/>
      <c r="WA588" s="0"/>
      <c r="WB588" s="0"/>
      <c r="WC588" s="0"/>
      <c r="WD588" s="0"/>
      <c r="WE588" s="0"/>
      <c r="WF588" s="0"/>
      <c r="WG588" s="0"/>
      <c r="WH588" s="0"/>
      <c r="WI588" s="0"/>
      <c r="WJ588" s="0"/>
      <c r="WK588" s="0"/>
      <c r="WL588" s="0"/>
      <c r="WM588" s="0"/>
      <c r="WN588" s="0"/>
      <c r="WO588" s="0"/>
      <c r="WP588" s="0"/>
      <c r="WQ588" s="0"/>
      <c r="WR588" s="0"/>
      <c r="WS588" s="0"/>
      <c r="WT588" s="0"/>
      <c r="WU588" s="0"/>
      <c r="WV588" s="0"/>
      <c r="WW588" s="0"/>
      <c r="WX588" s="0"/>
      <c r="WY588" s="0"/>
      <c r="WZ588" s="0"/>
      <c r="XA588" s="0"/>
      <c r="XB588" s="0"/>
      <c r="XC588" s="0"/>
      <c r="XD588" s="0"/>
      <c r="XE588" s="0"/>
      <c r="XF588" s="0"/>
      <c r="XG588" s="0"/>
      <c r="XH588" s="0"/>
      <c r="XI588" s="0"/>
      <c r="XJ588" s="0"/>
      <c r="XK588" s="0"/>
      <c r="XL588" s="0"/>
      <c r="XM588" s="0"/>
      <c r="XN588" s="0"/>
      <c r="XO588" s="0"/>
      <c r="XP588" s="0"/>
      <c r="XQ588" s="0"/>
      <c r="XR588" s="0"/>
      <c r="XS588" s="0"/>
      <c r="XT588" s="0"/>
      <c r="XU588" s="0"/>
      <c r="XV588" s="0"/>
      <c r="XW588" s="0"/>
      <c r="XX588" s="0"/>
      <c r="XY588" s="0"/>
      <c r="XZ588" s="0"/>
      <c r="YA588" s="0"/>
      <c r="YB588" s="0"/>
      <c r="YC588" s="0"/>
      <c r="YD588" s="0"/>
      <c r="YE588" s="0"/>
      <c r="YF588" s="0"/>
      <c r="YG588" s="0"/>
      <c r="YH588" s="0"/>
      <c r="YI588" s="0"/>
      <c r="YJ588" s="0"/>
      <c r="YK588" s="0"/>
      <c r="YL588" s="0"/>
      <c r="YM588" s="0"/>
      <c r="YN588" s="0"/>
      <c r="YO588" s="0"/>
      <c r="YP588" s="0"/>
      <c r="YQ588" s="0"/>
      <c r="YR588" s="0"/>
      <c r="YS588" s="0"/>
      <c r="YT588" s="0"/>
      <c r="YU588" s="0"/>
      <c r="YV588" s="0"/>
      <c r="YW588" s="0"/>
      <c r="YX588" s="0"/>
      <c r="YY588" s="0"/>
      <c r="YZ588" s="0"/>
      <c r="ZA588" s="0"/>
      <c r="ZB588" s="0"/>
      <c r="ZC588" s="0"/>
      <c r="ZD588" s="0"/>
      <c r="ZE588" s="0"/>
      <c r="ZF588" s="0"/>
      <c r="ZG588" s="0"/>
      <c r="ZH588" s="0"/>
      <c r="ZI588" s="0"/>
      <c r="ZJ588" s="0"/>
      <c r="ZK588" s="0"/>
      <c r="ZL588" s="0"/>
      <c r="ZM588" s="0"/>
      <c r="ZN588" s="0"/>
      <c r="ZO588" s="0"/>
      <c r="ZP588" s="0"/>
      <c r="ZQ588" s="0"/>
      <c r="ZR588" s="0"/>
      <c r="ZS588" s="0"/>
      <c r="ZT588" s="0"/>
      <c r="ZU588" s="0"/>
      <c r="ZV588" s="0"/>
      <c r="ZW588" s="0"/>
      <c r="ZX588" s="0"/>
      <c r="ZY588" s="0"/>
      <c r="ZZ588" s="0"/>
      <c r="AAA588" s="0"/>
      <c r="AAB588" s="0"/>
      <c r="AAC588" s="0"/>
      <c r="AAD588" s="0"/>
      <c r="AAE588" s="0"/>
      <c r="AAF588" s="0"/>
      <c r="AAG588" s="0"/>
      <c r="AAH588" s="0"/>
      <c r="AAI588" s="0"/>
      <c r="AAJ588" s="0"/>
      <c r="AAK588" s="0"/>
      <c r="AAL588" s="0"/>
      <c r="AAM588" s="0"/>
      <c r="AAN588" s="0"/>
      <c r="AAO588" s="0"/>
      <c r="AAP588" s="0"/>
      <c r="AAQ588" s="0"/>
      <c r="AAR588" s="0"/>
      <c r="AAS588" s="0"/>
      <c r="AAT588" s="0"/>
      <c r="AAU588" s="0"/>
      <c r="AAV588" s="0"/>
      <c r="AAW588" s="0"/>
      <c r="AAX588" s="0"/>
      <c r="AAY588" s="0"/>
      <c r="AAZ588" s="0"/>
      <c r="ABA588" s="0"/>
      <c r="ABB588" s="0"/>
      <c r="ABC588" s="0"/>
      <c r="ABD588" s="0"/>
      <c r="ABE588" s="0"/>
      <c r="ABF588" s="0"/>
      <c r="ABG588" s="0"/>
      <c r="ABH588" s="0"/>
      <c r="ABI588" s="0"/>
      <c r="ABJ588" s="0"/>
      <c r="ABK588" s="0"/>
      <c r="ABL588" s="0"/>
      <c r="ABM588" s="0"/>
      <c r="ABN588" s="0"/>
      <c r="ABO588" s="0"/>
      <c r="ABP588" s="0"/>
      <c r="ABQ588" s="0"/>
      <c r="ABR588" s="0"/>
      <c r="ABS588" s="0"/>
      <c r="ABT588" s="0"/>
      <c r="ABU588" s="0"/>
      <c r="ABV588" s="0"/>
      <c r="ABW588" s="0"/>
      <c r="ABX588" s="0"/>
      <c r="ABY588" s="0"/>
      <c r="ABZ588" s="0"/>
      <c r="ACA588" s="0"/>
      <c r="ACB588" s="0"/>
      <c r="ACC588" s="0"/>
      <c r="ACD588" s="0"/>
      <c r="ACE588" s="0"/>
      <c r="ACF588" s="0"/>
      <c r="ACG588" s="0"/>
      <c r="ACH588" s="0"/>
      <c r="ACI588" s="0"/>
      <c r="ACJ588" s="0"/>
      <c r="ACK588" s="0"/>
      <c r="ACL588" s="0"/>
      <c r="ACM588" s="0"/>
      <c r="ACN588" s="0"/>
      <c r="ACO588" s="0"/>
      <c r="ACP588" s="0"/>
      <c r="ACQ588" s="0"/>
      <c r="ACR588" s="0"/>
      <c r="ACS588" s="0"/>
      <c r="ACT588" s="0"/>
      <c r="ACU588" s="0"/>
      <c r="ACV588" s="0"/>
      <c r="ACW588" s="0"/>
      <c r="ACX588" s="0"/>
      <c r="ACY588" s="0"/>
      <c r="ACZ588" s="0"/>
      <c r="ADA588" s="0"/>
      <c r="ADB588" s="0"/>
      <c r="ADC588" s="0"/>
      <c r="ADD588" s="0"/>
      <c r="ADE588" s="0"/>
      <c r="ADF588" s="0"/>
      <c r="ADG588" s="0"/>
      <c r="ADH588" s="0"/>
      <c r="ADI588" s="0"/>
      <c r="ADJ588" s="0"/>
      <c r="ADK588" s="0"/>
      <c r="ADL588" s="0"/>
      <c r="ADM588" s="0"/>
      <c r="ADN588" s="0"/>
      <c r="ADO588" s="0"/>
      <c r="ADP588" s="0"/>
      <c r="ADQ588" s="0"/>
      <c r="ADR588" s="0"/>
      <c r="ADS588" s="0"/>
      <c r="ADT588" s="0"/>
      <c r="ADU588" s="0"/>
      <c r="ADV588" s="0"/>
      <c r="ADW588" s="0"/>
      <c r="ADX588" s="0"/>
      <c r="ADY588" s="0"/>
      <c r="ADZ588" s="0"/>
      <c r="AEA588" s="0"/>
      <c r="AEB588" s="0"/>
      <c r="AEC588" s="0"/>
      <c r="AED588" s="0"/>
      <c r="AEE588" s="0"/>
      <c r="AEF588" s="0"/>
      <c r="AEG588" s="0"/>
      <c r="AEH588" s="0"/>
      <c r="AEI588" s="0"/>
      <c r="AEJ588" s="0"/>
      <c r="AEK588" s="0"/>
      <c r="AEL588" s="0"/>
      <c r="AEM588" s="0"/>
      <c r="AEN588" s="0"/>
      <c r="AEO588" s="0"/>
      <c r="AEP588" s="0"/>
      <c r="AEQ588" s="0"/>
      <c r="AER588" s="0"/>
      <c r="AES588" s="0"/>
      <c r="AET588" s="0"/>
      <c r="AEU588" s="0"/>
      <c r="AEV588" s="0"/>
      <c r="AEW588" s="0"/>
      <c r="AEX588" s="0"/>
      <c r="AEY588" s="0"/>
      <c r="AEZ588" s="0"/>
      <c r="AFA588" s="0"/>
      <c r="AFB588" s="0"/>
      <c r="AFC588" s="0"/>
      <c r="AFD588" s="0"/>
      <c r="AFE588" s="0"/>
      <c r="AFF588" s="0"/>
      <c r="AFG588" s="0"/>
      <c r="AFH588" s="0"/>
      <c r="AFI588" s="0"/>
      <c r="AFJ588" s="0"/>
      <c r="AFK588" s="0"/>
      <c r="AFL588" s="0"/>
      <c r="AFM588" s="0"/>
      <c r="AFN588" s="0"/>
      <c r="AFO588" s="0"/>
      <c r="AFP588" s="0"/>
      <c r="AFQ588" s="0"/>
      <c r="AFR588" s="0"/>
      <c r="AFS588" s="0"/>
      <c r="AFT588" s="0"/>
      <c r="AFU588" s="0"/>
      <c r="AFV588" s="0"/>
      <c r="AFW588" s="0"/>
      <c r="AFX588" s="0"/>
      <c r="AFY588" s="0"/>
      <c r="AFZ588" s="0"/>
      <c r="AGA588" s="0"/>
      <c r="AGB588" s="0"/>
      <c r="AGC588" s="0"/>
      <c r="AGD588" s="0"/>
      <c r="AGE588" s="0"/>
      <c r="AGF588" s="0"/>
      <c r="AGG588" s="0"/>
      <c r="AGH588" s="0"/>
      <c r="AGI588" s="0"/>
      <c r="AGJ588" s="0"/>
      <c r="AGK588" s="0"/>
      <c r="AGL588" s="0"/>
      <c r="AGM588" s="0"/>
      <c r="AGN588" s="0"/>
      <c r="AGO588" s="0"/>
      <c r="AGP588" s="0"/>
      <c r="AGQ588" s="0"/>
      <c r="AGR588" s="0"/>
      <c r="AGS588" s="0"/>
      <c r="AGT588" s="0"/>
      <c r="AGU588" s="0"/>
      <c r="AGV588" s="0"/>
      <c r="AGW588" s="0"/>
      <c r="AGX588" s="0"/>
      <c r="AGY588" s="0"/>
      <c r="AGZ588" s="0"/>
      <c r="AHA588" s="0"/>
      <c r="AHB588" s="0"/>
      <c r="AHC588" s="0"/>
      <c r="AHD588" s="0"/>
      <c r="AHE588" s="0"/>
      <c r="AHF588" s="0"/>
      <c r="AHG588" s="0"/>
      <c r="AHH588" s="0"/>
      <c r="AHI588" s="0"/>
      <c r="AHJ588" s="0"/>
      <c r="AHK588" s="0"/>
      <c r="AHL588" s="0"/>
      <c r="AHM588" s="0"/>
      <c r="AHN588" s="0"/>
      <c r="AHO588" s="0"/>
      <c r="AHP588" s="0"/>
      <c r="AHQ588" s="0"/>
      <c r="AHR588" s="0"/>
      <c r="AHS588" s="0"/>
      <c r="AHT588" s="0"/>
      <c r="AHU588" s="0"/>
      <c r="AHV588" s="0"/>
      <c r="AHW588" s="0"/>
      <c r="AHX588" s="0"/>
      <c r="AHY588" s="0"/>
      <c r="AHZ588" s="0"/>
      <c r="AIA588" s="0"/>
      <c r="AIB588" s="0"/>
      <c r="AIC588" s="0"/>
      <c r="AID588" s="0"/>
      <c r="AIE588" s="0"/>
      <c r="AIF588" s="0"/>
      <c r="AIG588" s="0"/>
      <c r="AIH588" s="0"/>
      <c r="AII588" s="0"/>
      <c r="AIJ588" s="0"/>
      <c r="AIK588" s="0"/>
      <c r="AIL588" s="0"/>
      <c r="AIM588" s="0"/>
      <c r="AIN588" s="0"/>
      <c r="AIO588" s="0"/>
      <c r="AIP588" s="0"/>
      <c r="AIQ588" s="0"/>
      <c r="AIR588" s="0"/>
      <c r="AIS588" s="0"/>
      <c r="AIT588" s="0"/>
      <c r="AIU588" s="0"/>
      <c r="AIV588" s="0"/>
      <c r="AIW588" s="0"/>
      <c r="AIX588" s="0"/>
      <c r="AIY588" s="0"/>
      <c r="AIZ588" s="0"/>
      <c r="AJA588" s="0"/>
      <c r="AJB588" s="0"/>
      <c r="AJC588" s="0"/>
      <c r="AJD588" s="0"/>
      <c r="AJE588" s="0"/>
      <c r="AJF588" s="0"/>
      <c r="AJG588" s="0"/>
      <c r="AJH588" s="0"/>
      <c r="AJI588" s="0"/>
      <c r="AJJ588" s="0"/>
      <c r="AJK588" s="0"/>
      <c r="AJL588" s="0"/>
      <c r="AJM588" s="0"/>
      <c r="AJN588" s="0"/>
      <c r="AJO588" s="0"/>
      <c r="AJP588" s="0"/>
      <c r="AJQ588" s="0"/>
      <c r="AJR588" s="0"/>
      <c r="AJS588" s="0"/>
      <c r="AJT588" s="0"/>
      <c r="AJU588" s="0"/>
      <c r="AJV588" s="0"/>
      <c r="AJW588" s="0"/>
      <c r="AJX588" s="0"/>
      <c r="AJY588" s="0"/>
      <c r="AJZ588" s="0"/>
      <c r="AKA588" s="0"/>
      <c r="AKB588" s="0"/>
      <c r="AKC588" s="0"/>
      <c r="AKD588" s="0"/>
      <c r="AKE588" s="0"/>
      <c r="AKF588" s="0"/>
      <c r="AKG588" s="0"/>
      <c r="AKH588" s="0"/>
      <c r="AKI588" s="0"/>
      <c r="AKJ588" s="0"/>
      <c r="AKK588" s="0"/>
      <c r="AKL588" s="0"/>
      <c r="AKM588" s="0"/>
      <c r="AKN588" s="0"/>
      <c r="AKO588" s="0"/>
      <c r="AKP588" s="0"/>
      <c r="AKQ588" s="0"/>
      <c r="AKR588" s="0"/>
      <c r="AKS588" s="0"/>
      <c r="AKT588" s="0"/>
      <c r="AKU588" s="0"/>
      <c r="AKV588" s="0"/>
      <c r="AKW588" s="0"/>
      <c r="AKX588" s="0"/>
      <c r="AKY588" s="0"/>
      <c r="AKZ588" s="0"/>
      <c r="ALA588" s="0"/>
      <c r="ALB588" s="0"/>
      <c r="ALC588" s="0"/>
      <c r="ALD588" s="0"/>
      <c r="ALE588" s="0"/>
      <c r="ALF588" s="0"/>
      <c r="ALG588" s="0"/>
      <c r="ALH588" s="0"/>
      <c r="ALI588" s="0"/>
      <c r="ALJ588" s="0"/>
      <c r="ALK588" s="0"/>
      <c r="ALL588" s="0"/>
      <c r="ALM588" s="0"/>
      <c r="ALN588" s="0"/>
      <c r="ALO588" s="0"/>
      <c r="ALP588" s="0"/>
      <c r="ALQ588" s="0"/>
      <c r="ALR588" s="0"/>
      <c r="ALS588" s="0"/>
      <c r="ALT588" s="0"/>
      <c r="ALU588" s="0"/>
      <c r="ALV588" s="0"/>
      <c r="ALW588" s="0"/>
      <c r="ALX588" s="0"/>
      <c r="ALY588" s="0"/>
      <c r="ALZ588" s="0"/>
      <c r="AMA588" s="0"/>
      <c r="AMB588" s="0"/>
      <c r="AMC588" s="0"/>
      <c r="AMD588" s="0"/>
      <c r="AME588" s="0"/>
      <c r="AMF588" s="0"/>
      <c r="AMG588" s="0"/>
      <c r="AMH588" s="0"/>
      <c r="AMI588" s="0"/>
      <c r="AMJ588" s="0"/>
    </row>
    <row r="589" customFormat="false" ht="16.5" hidden="false" customHeight="true" outlineLevel="0" collapsed="false">
      <c r="A589" s="19" t="n">
        <v>588</v>
      </c>
      <c r="B589" s="19" t="n">
        <f aca="false" t="array" ref="B589:B589">RANK(V589,$V$2:$V$607)</f>
        <v>545</v>
      </c>
      <c r="C589" s="20"/>
      <c r="D589" s="20"/>
      <c r="E589" s="20"/>
      <c r="F589" s="19" t="n">
        <v>0</v>
      </c>
      <c r="G589" s="19" t="n">
        <v>0</v>
      </c>
      <c r="H589" s="19" t="n">
        <v>0</v>
      </c>
      <c r="I589" s="19" t="n">
        <v>0</v>
      </c>
      <c r="J589" s="21"/>
      <c r="K589" s="19"/>
      <c r="L589" s="19"/>
      <c r="M589" s="19"/>
      <c r="N589" s="19"/>
      <c r="O589" s="19"/>
      <c r="P589" s="19"/>
      <c r="Q589" s="19"/>
      <c r="R589" s="19"/>
      <c r="S589" s="22"/>
      <c r="T589" s="21" t="n">
        <f aca="false" t="array" ref="T589:T589">SUM(J589:S589)</f>
        <v>0</v>
      </c>
      <c r="U589" s="19" t="n">
        <f aca="false" t="array" ref="U589:U589">IF(S589="",0,S589)+IF((COUNT(J589:R589)&lt;6),SUM(J589:R589),(MAX(J589:R589)+LARGE(J589:R589,2)+LARGE(J589:R589,3)+LARGE(J589:R589,4)+LARGE(J589:R589,5)))</f>
        <v>0</v>
      </c>
      <c r="V589" s="19" t="n">
        <f aca="false">U589+G589+I589</f>
        <v>0</v>
      </c>
      <c r="W589" s="19" t="n">
        <f aca="false" t="array" ref="W589:W589">COUNT(J589:S589)</f>
        <v>0</v>
      </c>
      <c r="X589" s="19"/>
      <c r="Y589" s="19"/>
      <c r="Z589" s="4"/>
      <c r="AA589" s="4"/>
      <c r="AB589" s="0"/>
      <c r="AC589" s="4"/>
      <c r="AD589" s="4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CA589" s="0"/>
      <c r="CB589" s="0"/>
      <c r="CC589" s="0"/>
      <c r="CD589" s="0"/>
      <c r="CE589" s="0"/>
      <c r="CF589" s="0"/>
      <c r="CG589" s="0"/>
      <c r="CH589" s="0"/>
      <c r="CI589" s="0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0"/>
      <c r="DA589" s="0"/>
      <c r="DB589" s="0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  <c r="IX589" s="0"/>
      <c r="IY589" s="0"/>
      <c r="IZ589" s="0"/>
      <c r="JA589" s="0"/>
      <c r="JB589" s="0"/>
      <c r="JC589" s="0"/>
      <c r="JD589" s="0"/>
      <c r="JE589" s="0"/>
      <c r="JF589" s="0"/>
      <c r="JG589" s="0"/>
      <c r="JH589" s="0"/>
      <c r="JI589" s="0"/>
      <c r="JJ589" s="0"/>
      <c r="JK589" s="0"/>
      <c r="JL589" s="0"/>
      <c r="JM589" s="0"/>
      <c r="JN589" s="0"/>
      <c r="JO589" s="0"/>
      <c r="JP589" s="0"/>
      <c r="JQ589" s="0"/>
      <c r="JR589" s="0"/>
      <c r="JS589" s="0"/>
      <c r="JT589" s="0"/>
      <c r="JU589" s="0"/>
      <c r="JV589" s="0"/>
      <c r="JW589" s="0"/>
      <c r="JX589" s="0"/>
      <c r="JY589" s="0"/>
      <c r="JZ589" s="0"/>
      <c r="KA589" s="0"/>
      <c r="KB589" s="0"/>
      <c r="KC589" s="0"/>
      <c r="KD589" s="0"/>
      <c r="KE589" s="0"/>
      <c r="KF589" s="0"/>
      <c r="KG589" s="0"/>
      <c r="KH589" s="0"/>
      <c r="KI589" s="0"/>
      <c r="KJ589" s="0"/>
      <c r="KK589" s="0"/>
      <c r="KL589" s="0"/>
      <c r="KM589" s="0"/>
      <c r="KN589" s="0"/>
      <c r="KO589" s="0"/>
      <c r="KP589" s="0"/>
      <c r="KQ589" s="0"/>
      <c r="KR589" s="0"/>
      <c r="KS589" s="0"/>
      <c r="KT589" s="0"/>
      <c r="KU589" s="0"/>
      <c r="KV589" s="0"/>
      <c r="KW589" s="0"/>
      <c r="KX589" s="0"/>
      <c r="KY589" s="0"/>
      <c r="KZ589" s="0"/>
      <c r="LA589" s="0"/>
      <c r="LB589" s="0"/>
      <c r="LC589" s="0"/>
      <c r="LD589" s="0"/>
      <c r="LE589" s="0"/>
      <c r="LF589" s="0"/>
      <c r="LG589" s="0"/>
      <c r="LH589" s="0"/>
      <c r="LI589" s="0"/>
      <c r="LJ589" s="0"/>
      <c r="LK589" s="0"/>
      <c r="LL589" s="0"/>
      <c r="LM589" s="0"/>
      <c r="LN589" s="0"/>
      <c r="LO589" s="0"/>
      <c r="LP589" s="0"/>
      <c r="LQ589" s="0"/>
      <c r="LR589" s="0"/>
      <c r="LS589" s="0"/>
      <c r="LT589" s="0"/>
      <c r="LU589" s="0"/>
      <c r="LV589" s="0"/>
      <c r="LW589" s="0"/>
      <c r="LX589" s="0"/>
      <c r="LY589" s="0"/>
      <c r="LZ589" s="0"/>
      <c r="MA589" s="0"/>
      <c r="MB589" s="0"/>
      <c r="MC589" s="0"/>
      <c r="MD589" s="0"/>
      <c r="ME589" s="0"/>
      <c r="MF589" s="0"/>
      <c r="MG589" s="0"/>
      <c r="MH589" s="0"/>
      <c r="MI589" s="0"/>
      <c r="MJ589" s="0"/>
      <c r="MK589" s="0"/>
      <c r="ML589" s="0"/>
      <c r="MM589" s="0"/>
      <c r="MN589" s="0"/>
      <c r="MO589" s="0"/>
      <c r="MP589" s="0"/>
      <c r="MQ589" s="0"/>
      <c r="MR589" s="0"/>
      <c r="MS589" s="0"/>
      <c r="MT589" s="0"/>
      <c r="MU589" s="0"/>
      <c r="MV589" s="0"/>
      <c r="MW589" s="0"/>
      <c r="MX589" s="0"/>
      <c r="MY589" s="0"/>
      <c r="MZ589" s="0"/>
      <c r="NA589" s="0"/>
      <c r="NB589" s="0"/>
      <c r="NC589" s="0"/>
      <c r="ND589" s="0"/>
      <c r="NE589" s="0"/>
      <c r="NF589" s="0"/>
      <c r="NG589" s="0"/>
      <c r="NH589" s="0"/>
      <c r="NI589" s="0"/>
      <c r="NJ589" s="0"/>
      <c r="NK589" s="0"/>
      <c r="NL589" s="0"/>
      <c r="NM589" s="0"/>
      <c r="NN589" s="0"/>
      <c r="NO589" s="0"/>
      <c r="NP589" s="0"/>
      <c r="NQ589" s="0"/>
      <c r="NR589" s="0"/>
      <c r="NS589" s="0"/>
      <c r="NT589" s="0"/>
      <c r="NU589" s="0"/>
      <c r="NV589" s="0"/>
      <c r="NW589" s="0"/>
      <c r="NX589" s="0"/>
      <c r="NY589" s="0"/>
      <c r="NZ589" s="0"/>
      <c r="OA589" s="0"/>
      <c r="OB589" s="0"/>
      <c r="OC589" s="0"/>
      <c r="OD589" s="0"/>
      <c r="OE589" s="0"/>
      <c r="OF589" s="0"/>
      <c r="OG589" s="0"/>
      <c r="OH589" s="0"/>
      <c r="OI589" s="0"/>
      <c r="OJ589" s="0"/>
      <c r="OK589" s="0"/>
      <c r="OL589" s="0"/>
      <c r="OM589" s="0"/>
      <c r="ON589" s="0"/>
      <c r="OO589" s="0"/>
      <c r="OP589" s="0"/>
      <c r="OQ589" s="0"/>
      <c r="OR589" s="0"/>
      <c r="OS589" s="0"/>
      <c r="OT589" s="0"/>
      <c r="OU589" s="0"/>
      <c r="OV589" s="0"/>
      <c r="OW589" s="0"/>
      <c r="OX589" s="0"/>
      <c r="OY589" s="0"/>
      <c r="OZ589" s="0"/>
      <c r="PA589" s="0"/>
      <c r="PB589" s="0"/>
      <c r="PC589" s="0"/>
      <c r="PD589" s="0"/>
      <c r="PE589" s="0"/>
      <c r="PF589" s="0"/>
      <c r="PG589" s="0"/>
      <c r="PH589" s="0"/>
      <c r="PI589" s="0"/>
      <c r="PJ589" s="0"/>
      <c r="PK589" s="0"/>
      <c r="PL589" s="0"/>
      <c r="PM589" s="0"/>
      <c r="PN589" s="0"/>
      <c r="PO589" s="0"/>
      <c r="PP589" s="0"/>
      <c r="PQ589" s="0"/>
      <c r="PR589" s="0"/>
      <c r="PS589" s="0"/>
      <c r="PT589" s="0"/>
      <c r="PU589" s="0"/>
      <c r="PV589" s="0"/>
      <c r="PW589" s="0"/>
      <c r="PX589" s="0"/>
      <c r="PY589" s="0"/>
      <c r="PZ589" s="0"/>
      <c r="QA589" s="0"/>
      <c r="QB589" s="0"/>
      <c r="QC589" s="0"/>
      <c r="QD589" s="0"/>
      <c r="QE589" s="0"/>
      <c r="QF589" s="0"/>
      <c r="QG589" s="0"/>
      <c r="QH589" s="0"/>
      <c r="QI589" s="0"/>
      <c r="QJ589" s="0"/>
      <c r="QK589" s="0"/>
      <c r="QL589" s="0"/>
      <c r="QM589" s="0"/>
      <c r="QN589" s="0"/>
      <c r="QO589" s="0"/>
      <c r="QP589" s="0"/>
      <c r="QQ589" s="0"/>
      <c r="QR589" s="0"/>
      <c r="QS589" s="0"/>
      <c r="QT589" s="0"/>
      <c r="QU589" s="0"/>
      <c r="QV589" s="0"/>
      <c r="QW589" s="0"/>
      <c r="QX589" s="0"/>
      <c r="QY589" s="0"/>
      <c r="QZ589" s="0"/>
      <c r="RA589" s="0"/>
      <c r="RB589" s="0"/>
      <c r="RC589" s="0"/>
      <c r="RD589" s="0"/>
      <c r="RE589" s="0"/>
      <c r="RF589" s="0"/>
      <c r="RG589" s="0"/>
      <c r="RH589" s="0"/>
      <c r="RI589" s="0"/>
      <c r="RJ589" s="0"/>
      <c r="RK589" s="0"/>
      <c r="RL589" s="0"/>
      <c r="RM589" s="0"/>
      <c r="RN589" s="0"/>
      <c r="RO589" s="0"/>
      <c r="RP589" s="0"/>
      <c r="RQ589" s="0"/>
      <c r="RR589" s="0"/>
      <c r="RS589" s="0"/>
      <c r="RT589" s="0"/>
      <c r="RU589" s="0"/>
      <c r="RV589" s="0"/>
      <c r="RW589" s="0"/>
      <c r="RX589" s="0"/>
      <c r="RY589" s="0"/>
      <c r="RZ589" s="0"/>
      <c r="SA589" s="0"/>
      <c r="SB589" s="0"/>
      <c r="SC589" s="0"/>
      <c r="SD589" s="0"/>
      <c r="SE589" s="0"/>
      <c r="SF589" s="0"/>
      <c r="SG589" s="0"/>
      <c r="SH589" s="0"/>
      <c r="SI589" s="0"/>
      <c r="SJ589" s="0"/>
      <c r="SK589" s="0"/>
      <c r="SL589" s="0"/>
      <c r="SM589" s="0"/>
      <c r="SN589" s="0"/>
      <c r="SO589" s="0"/>
      <c r="SP589" s="0"/>
      <c r="SQ589" s="0"/>
      <c r="SR589" s="0"/>
      <c r="SS589" s="0"/>
      <c r="ST589" s="0"/>
      <c r="SU589" s="0"/>
      <c r="SV589" s="0"/>
      <c r="SW589" s="0"/>
      <c r="SX589" s="0"/>
      <c r="SY589" s="0"/>
      <c r="SZ589" s="0"/>
      <c r="TA589" s="0"/>
      <c r="TB589" s="0"/>
      <c r="TC589" s="0"/>
      <c r="TD589" s="0"/>
      <c r="TE589" s="0"/>
      <c r="TF589" s="0"/>
      <c r="TG589" s="0"/>
      <c r="TH589" s="0"/>
      <c r="TI589" s="0"/>
      <c r="TJ589" s="0"/>
      <c r="TK589" s="0"/>
      <c r="TL589" s="0"/>
      <c r="TM589" s="0"/>
      <c r="TN589" s="0"/>
      <c r="TO589" s="0"/>
      <c r="TP589" s="0"/>
      <c r="TQ589" s="0"/>
      <c r="TR589" s="0"/>
      <c r="TS589" s="0"/>
      <c r="TT589" s="0"/>
      <c r="TU589" s="0"/>
      <c r="TV589" s="0"/>
      <c r="TW589" s="0"/>
      <c r="TX589" s="0"/>
      <c r="TY589" s="0"/>
      <c r="TZ589" s="0"/>
      <c r="UA589" s="0"/>
      <c r="UB589" s="0"/>
      <c r="UC589" s="0"/>
      <c r="UD589" s="0"/>
      <c r="UE589" s="0"/>
      <c r="UF589" s="0"/>
      <c r="UG589" s="0"/>
      <c r="UH589" s="0"/>
      <c r="UI589" s="0"/>
      <c r="UJ589" s="0"/>
      <c r="UK589" s="0"/>
      <c r="UL589" s="0"/>
      <c r="UM589" s="0"/>
      <c r="UN589" s="0"/>
      <c r="UO589" s="0"/>
      <c r="UP589" s="0"/>
      <c r="UQ589" s="0"/>
      <c r="UR589" s="0"/>
      <c r="US589" s="0"/>
      <c r="UT589" s="0"/>
      <c r="UU589" s="0"/>
      <c r="UV589" s="0"/>
      <c r="UW589" s="0"/>
      <c r="UX589" s="0"/>
      <c r="UY589" s="0"/>
      <c r="UZ589" s="0"/>
      <c r="VA589" s="0"/>
      <c r="VB589" s="0"/>
      <c r="VC589" s="0"/>
      <c r="VD589" s="0"/>
      <c r="VE589" s="0"/>
      <c r="VF589" s="0"/>
      <c r="VG589" s="0"/>
      <c r="VH589" s="0"/>
      <c r="VI589" s="0"/>
      <c r="VJ589" s="0"/>
      <c r="VK589" s="0"/>
      <c r="VL589" s="0"/>
      <c r="VM589" s="0"/>
      <c r="VN589" s="0"/>
      <c r="VO589" s="0"/>
      <c r="VP589" s="0"/>
      <c r="VQ589" s="0"/>
      <c r="VR589" s="0"/>
      <c r="VS589" s="0"/>
      <c r="VT589" s="0"/>
      <c r="VU589" s="0"/>
      <c r="VV589" s="0"/>
      <c r="VW589" s="0"/>
      <c r="VX589" s="0"/>
      <c r="VY589" s="0"/>
      <c r="VZ589" s="0"/>
      <c r="WA589" s="0"/>
      <c r="WB589" s="0"/>
      <c r="WC589" s="0"/>
      <c r="WD589" s="0"/>
      <c r="WE589" s="0"/>
      <c r="WF589" s="0"/>
      <c r="WG589" s="0"/>
      <c r="WH589" s="0"/>
      <c r="WI589" s="0"/>
      <c r="WJ589" s="0"/>
      <c r="WK589" s="0"/>
      <c r="WL589" s="0"/>
      <c r="WM589" s="0"/>
      <c r="WN589" s="0"/>
      <c r="WO589" s="0"/>
      <c r="WP589" s="0"/>
      <c r="WQ589" s="0"/>
      <c r="WR589" s="0"/>
      <c r="WS589" s="0"/>
      <c r="WT589" s="0"/>
      <c r="WU589" s="0"/>
      <c r="WV589" s="0"/>
      <c r="WW589" s="0"/>
      <c r="WX589" s="0"/>
      <c r="WY589" s="0"/>
      <c r="WZ589" s="0"/>
      <c r="XA589" s="0"/>
      <c r="XB589" s="0"/>
      <c r="XC589" s="0"/>
      <c r="XD589" s="0"/>
      <c r="XE589" s="0"/>
      <c r="XF589" s="0"/>
      <c r="XG589" s="0"/>
      <c r="XH589" s="0"/>
      <c r="XI589" s="0"/>
      <c r="XJ589" s="0"/>
      <c r="XK589" s="0"/>
      <c r="XL589" s="0"/>
      <c r="XM589" s="0"/>
      <c r="XN589" s="0"/>
      <c r="XO589" s="0"/>
      <c r="XP589" s="0"/>
      <c r="XQ589" s="0"/>
      <c r="XR589" s="0"/>
      <c r="XS589" s="0"/>
      <c r="XT589" s="0"/>
      <c r="XU589" s="0"/>
      <c r="XV589" s="0"/>
      <c r="XW589" s="0"/>
      <c r="XX589" s="0"/>
      <c r="XY589" s="0"/>
      <c r="XZ589" s="0"/>
      <c r="YA589" s="0"/>
      <c r="YB589" s="0"/>
      <c r="YC589" s="0"/>
      <c r="YD589" s="0"/>
      <c r="YE589" s="0"/>
      <c r="YF589" s="0"/>
      <c r="YG589" s="0"/>
      <c r="YH589" s="0"/>
      <c r="YI589" s="0"/>
      <c r="YJ589" s="0"/>
      <c r="YK589" s="0"/>
      <c r="YL589" s="0"/>
      <c r="YM589" s="0"/>
      <c r="YN589" s="0"/>
      <c r="YO589" s="0"/>
      <c r="YP589" s="0"/>
      <c r="YQ589" s="0"/>
      <c r="YR589" s="0"/>
      <c r="YS589" s="0"/>
      <c r="YT589" s="0"/>
      <c r="YU589" s="0"/>
      <c r="YV589" s="0"/>
      <c r="YW589" s="0"/>
      <c r="YX589" s="0"/>
      <c r="YY589" s="0"/>
      <c r="YZ589" s="0"/>
      <c r="ZA589" s="0"/>
      <c r="ZB589" s="0"/>
      <c r="ZC589" s="0"/>
      <c r="ZD589" s="0"/>
      <c r="ZE589" s="0"/>
      <c r="ZF589" s="0"/>
      <c r="ZG589" s="0"/>
      <c r="ZH589" s="0"/>
      <c r="ZI589" s="0"/>
      <c r="ZJ589" s="0"/>
      <c r="ZK589" s="0"/>
      <c r="ZL589" s="0"/>
      <c r="ZM589" s="0"/>
      <c r="ZN589" s="0"/>
      <c r="ZO589" s="0"/>
      <c r="ZP589" s="0"/>
      <c r="ZQ589" s="0"/>
      <c r="ZR589" s="0"/>
      <c r="ZS589" s="0"/>
      <c r="ZT589" s="0"/>
      <c r="ZU589" s="0"/>
      <c r="ZV589" s="0"/>
      <c r="ZW589" s="0"/>
      <c r="ZX589" s="0"/>
      <c r="ZY589" s="0"/>
      <c r="ZZ589" s="0"/>
      <c r="AAA589" s="0"/>
      <c r="AAB589" s="0"/>
      <c r="AAC589" s="0"/>
      <c r="AAD589" s="0"/>
      <c r="AAE589" s="0"/>
      <c r="AAF589" s="0"/>
      <c r="AAG589" s="0"/>
      <c r="AAH589" s="0"/>
      <c r="AAI589" s="0"/>
      <c r="AAJ589" s="0"/>
      <c r="AAK589" s="0"/>
      <c r="AAL589" s="0"/>
      <c r="AAM589" s="0"/>
      <c r="AAN589" s="0"/>
      <c r="AAO589" s="0"/>
      <c r="AAP589" s="0"/>
      <c r="AAQ589" s="0"/>
      <c r="AAR589" s="0"/>
      <c r="AAS589" s="0"/>
      <c r="AAT589" s="0"/>
      <c r="AAU589" s="0"/>
      <c r="AAV589" s="0"/>
      <c r="AAW589" s="0"/>
      <c r="AAX589" s="0"/>
      <c r="AAY589" s="0"/>
      <c r="AAZ589" s="0"/>
      <c r="ABA589" s="0"/>
      <c r="ABB589" s="0"/>
      <c r="ABC589" s="0"/>
      <c r="ABD589" s="0"/>
      <c r="ABE589" s="0"/>
      <c r="ABF589" s="0"/>
      <c r="ABG589" s="0"/>
      <c r="ABH589" s="0"/>
      <c r="ABI589" s="0"/>
      <c r="ABJ589" s="0"/>
      <c r="ABK589" s="0"/>
      <c r="ABL589" s="0"/>
      <c r="ABM589" s="0"/>
      <c r="ABN589" s="0"/>
      <c r="ABO589" s="0"/>
      <c r="ABP589" s="0"/>
      <c r="ABQ589" s="0"/>
      <c r="ABR589" s="0"/>
      <c r="ABS589" s="0"/>
      <c r="ABT589" s="0"/>
      <c r="ABU589" s="0"/>
      <c r="ABV589" s="0"/>
      <c r="ABW589" s="0"/>
      <c r="ABX589" s="0"/>
      <c r="ABY589" s="0"/>
      <c r="ABZ589" s="0"/>
      <c r="ACA589" s="0"/>
      <c r="ACB589" s="0"/>
      <c r="ACC589" s="0"/>
      <c r="ACD589" s="0"/>
      <c r="ACE589" s="0"/>
      <c r="ACF589" s="0"/>
      <c r="ACG589" s="0"/>
      <c r="ACH589" s="0"/>
      <c r="ACI589" s="0"/>
      <c r="ACJ589" s="0"/>
      <c r="ACK589" s="0"/>
      <c r="ACL589" s="0"/>
      <c r="ACM589" s="0"/>
      <c r="ACN589" s="0"/>
      <c r="ACO589" s="0"/>
      <c r="ACP589" s="0"/>
      <c r="ACQ589" s="0"/>
      <c r="ACR589" s="0"/>
      <c r="ACS589" s="0"/>
      <c r="ACT589" s="0"/>
      <c r="ACU589" s="0"/>
      <c r="ACV589" s="0"/>
      <c r="ACW589" s="0"/>
      <c r="ACX589" s="0"/>
      <c r="ACY589" s="0"/>
      <c r="ACZ589" s="0"/>
      <c r="ADA589" s="0"/>
      <c r="ADB589" s="0"/>
      <c r="ADC589" s="0"/>
      <c r="ADD589" s="0"/>
      <c r="ADE589" s="0"/>
      <c r="ADF589" s="0"/>
      <c r="ADG589" s="0"/>
      <c r="ADH589" s="0"/>
      <c r="ADI589" s="0"/>
      <c r="ADJ589" s="0"/>
      <c r="ADK589" s="0"/>
      <c r="ADL589" s="0"/>
      <c r="ADM589" s="0"/>
      <c r="ADN589" s="0"/>
      <c r="ADO589" s="0"/>
      <c r="ADP589" s="0"/>
      <c r="ADQ589" s="0"/>
      <c r="ADR589" s="0"/>
      <c r="ADS589" s="0"/>
      <c r="ADT589" s="0"/>
      <c r="ADU589" s="0"/>
      <c r="ADV589" s="0"/>
      <c r="ADW589" s="0"/>
      <c r="ADX589" s="0"/>
      <c r="ADY589" s="0"/>
      <c r="ADZ589" s="0"/>
      <c r="AEA589" s="0"/>
      <c r="AEB589" s="0"/>
      <c r="AEC589" s="0"/>
      <c r="AED589" s="0"/>
      <c r="AEE589" s="0"/>
      <c r="AEF589" s="0"/>
      <c r="AEG589" s="0"/>
      <c r="AEH589" s="0"/>
      <c r="AEI589" s="0"/>
      <c r="AEJ589" s="0"/>
      <c r="AEK589" s="0"/>
      <c r="AEL589" s="0"/>
      <c r="AEM589" s="0"/>
      <c r="AEN589" s="0"/>
      <c r="AEO589" s="0"/>
      <c r="AEP589" s="0"/>
      <c r="AEQ589" s="0"/>
      <c r="AER589" s="0"/>
      <c r="AES589" s="0"/>
      <c r="AET589" s="0"/>
      <c r="AEU589" s="0"/>
      <c r="AEV589" s="0"/>
      <c r="AEW589" s="0"/>
      <c r="AEX589" s="0"/>
      <c r="AEY589" s="0"/>
      <c r="AEZ589" s="0"/>
      <c r="AFA589" s="0"/>
      <c r="AFB589" s="0"/>
      <c r="AFC589" s="0"/>
      <c r="AFD589" s="0"/>
      <c r="AFE589" s="0"/>
      <c r="AFF589" s="0"/>
      <c r="AFG589" s="0"/>
      <c r="AFH589" s="0"/>
      <c r="AFI589" s="0"/>
      <c r="AFJ589" s="0"/>
      <c r="AFK589" s="0"/>
      <c r="AFL589" s="0"/>
      <c r="AFM589" s="0"/>
      <c r="AFN589" s="0"/>
      <c r="AFO589" s="0"/>
      <c r="AFP589" s="0"/>
      <c r="AFQ589" s="0"/>
      <c r="AFR589" s="0"/>
      <c r="AFS589" s="0"/>
      <c r="AFT589" s="0"/>
      <c r="AFU589" s="0"/>
      <c r="AFV589" s="0"/>
      <c r="AFW589" s="0"/>
      <c r="AFX589" s="0"/>
      <c r="AFY589" s="0"/>
      <c r="AFZ589" s="0"/>
      <c r="AGA589" s="0"/>
      <c r="AGB589" s="0"/>
      <c r="AGC589" s="0"/>
      <c r="AGD589" s="0"/>
      <c r="AGE589" s="0"/>
      <c r="AGF589" s="0"/>
      <c r="AGG589" s="0"/>
      <c r="AGH589" s="0"/>
      <c r="AGI589" s="0"/>
      <c r="AGJ589" s="0"/>
      <c r="AGK589" s="0"/>
      <c r="AGL589" s="0"/>
      <c r="AGM589" s="0"/>
      <c r="AGN589" s="0"/>
      <c r="AGO589" s="0"/>
      <c r="AGP589" s="0"/>
      <c r="AGQ589" s="0"/>
      <c r="AGR589" s="0"/>
      <c r="AGS589" s="0"/>
      <c r="AGT589" s="0"/>
      <c r="AGU589" s="0"/>
      <c r="AGV589" s="0"/>
      <c r="AGW589" s="0"/>
      <c r="AGX589" s="0"/>
      <c r="AGY589" s="0"/>
      <c r="AGZ589" s="0"/>
      <c r="AHA589" s="0"/>
      <c r="AHB589" s="0"/>
      <c r="AHC589" s="0"/>
      <c r="AHD589" s="0"/>
      <c r="AHE589" s="0"/>
      <c r="AHF589" s="0"/>
      <c r="AHG589" s="0"/>
      <c r="AHH589" s="0"/>
      <c r="AHI589" s="0"/>
      <c r="AHJ589" s="0"/>
      <c r="AHK589" s="0"/>
      <c r="AHL589" s="0"/>
      <c r="AHM589" s="0"/>
      <c r="AHN589" s="0"/>
      <c r="AHO589" s="0"/>
      <c r="AHP589" s="0"/>
      <c r="AHQ589" s="0"/>
      <c r="AHR589" s="0"/>
      <c r="AHS589" s="0"/>
      <c r="AHT589" s="0"/>
      <c r="AHU589" s="0"/>
      <c r="AHV589" s="0"/>
      <c r="AHW589" s="0"/>
      <c r="AHX589" s="0"/>
      <c r="AHY589" s="0"/>
      <c r="AHZ589" s="0"/>
      <c r="AIA589" s="0"/>
      <c r="AIB589" s="0"/>
      <c r="AIC589" s="0"/>
      <c r="AID589" s="0"/>
      <c r="AIE589" s="0"/>
      <c r="AIF589" s="0"/>
      <c r="AIG589" s="0"/>
      <c r="AIH589" s="0"/>
      <c r="AII589" s="0"/>
      <c r="AIJ589" s="0"/>
      <c r="AIK589" s="0"/>
      <c r="AIL589" s="0"/>
      <c r="AIM589" s="0"/>
      <c r="AIN589" s="0"/>
      <c r="AIO589" s="0"/>
      <c r="AIP589" s="0"/>
      <c r="AIQ589" s="0"/>
      <c r="AIR589" s="0"/>
      <c r="AIS589" s="0"/>
      <c r="AIT589" s="0"/>
      <c r="AIU589" s="0"/>
      <c r="AIV589" s="0"/>
      <c r="AIW589" s="0"/>
      <c r="AIX589" s="0"/>
      <c r="AIY589" s="0"/>
      <c r="AIZ589" s="0"/>
      <c r="AJA589" s="0"/>
      <c r="AJB589" s="0"/>
      <c r="AJC589" s="0"/>
      <c r="AJD589" s="0"/>
      <c r="AJE589" s="0"/>
      <c r="AJF589" s="0"/>
      <c r="AJG589" s="0"/>
      <c r="AJH589" s="0"/>
      <c r="AJI589" s="0"/>
      <c r="AJJ589" s="0"/>
      <c r="AJK589" s="0"/>
      <c r="AJL589" s="0"/>
      <c r="AJM589" s="0"/>
      <c r="AJN589" s="0"/>
      <c r="AJO589" s="0"/>
      <c r="AJP589" s="0"/>
      <c r="AJQ589" s="0"/>
      <c r="AJR589" s="0"/>
      <c r="AJS589" s="0"/>
      <c r="AJT589" s="0"/>
      <c r="AJU589" s="0"/>
      <c r="AJV589" s="0"/>
      <c r="AJW589" s="0"/>
      <c r="AJX589" s="0"/>
      <c r="AJY589" s="0"/>
      <c r="AJZ589" s="0"/>
      <c r="AKA589" s="0"/>
      <c r="AKB589" s="0"/>
      <c r="AKC589" s="0"/>
      <c r="AKD589" s="0"/>
      <c r="AKE589" s="0"/>
      <c r="AKF589" s="0"/>
      <c r="AKG589" s="0"/>
      <c r="AKH589" s="0"/>
      <c r="AKI589" s="0"/>
      <c r="AKJ589" s="0"/>
      <c r="AKK589" s="0"/>
      <c r="AKL589" s="0"/>
      <c r="AKM589" s="0"/>
      <c r="AKN589" s="0"/>
      <c r="AKO589" s="0"/>
      <c r="AKP589" s="0"/>
      <c r="AKQ589" s="0"/>
      <c r="AKR589" s="0"/>
      <c r="AKS589" s="0"/>
      <c r="AKT589" s="0"/>
      <c r="AKU589" s="0"/>
      <c r="AKV589" s="0"/>
      <c r="AKW589" s="0"/>
      <c r="AKX589" s="0"/>
      <c r="AKY589" s="0"/>
      <c r="AKZ589" s="0"/>
      <c r="ALA589" s="0"/>
      <c r="ALB589" s="0"/>
      <c r="ALC589" s="0"/>
      <c r="ALD589" s="0"/>
      <c r="ALE589" s="0"/>
      <c r="ALF589" s="0"/>
      <c r="ALG589" s="0"/>
      <c r="ALH589" s="0"/>
      <c r="ALI589" s="0"/>
      <c r="ALJ589" s="0"/>
      <c r="ALK589" s="0"/>
      <c r="ALL589" s="0"/>
      <c r="ALM589" s="0"/>
      <c r="ALN589" s="0"/>
      <c r="ALO589" s="0"/>
      <c r="ALP589" s="0"/>
      <c r="ALQ589" s="0"/>
      <c r="ALR589" s="0"/>
      <c r="ALS589" s="0"/>
      <c r="ALT589" s="0"/>
      <c r="ALU589" s="0"/>
      <c r="ALV589" s="0"/>
      <c r="ALW589" s="0"/>
      <c r="ALX589" s="0"/>
      <c r="ALY589" s="0"/>
      <c r="ALZ589" s="0"/>
      <c r="AMA589" s="0"/>
      <c r="AMB589" s="0"/>
      <c r="AMC589" s="0"/>
      <c r="AMD589" s="0"/>
      <c r="AME589" s="0"/>
      <c r="AMF589" s="0"/>
      <c r="AMG589" s="0"/>
      <c r="AMH589" s="0"/>
      <c r="AMI589" s="0"/>
      <c r="AMJ589" s="0"/>
    </row>
    <row r="590" customFormat="false" ht="16.5" hidden="false" customHeight="true" outlineLevel="0" collapsed="false">
      <c r="A590" s="19" t="n">
        <v>589</v>
      </c>
      <c r="B590" s="19" t="n">
        <f aca="false" t="array" ref="B590:B590">RANK(V590,$V$2:$V$607)</f>
        <v>545</v>
      </c>
      <c r="C590" s="20"/>
      <c r="D590" s="20"/>
      <c r="E590" s="20"/>
      <c r="F590" s="19" t="n">
        <v>0</v>
      </c>
      <c r="G590" s="19" t="n">
        <v>0</v>
      </c>
      <c r="H590" s="19" t="n">
        <v>0</v>
      </c>
      <c r="I590" s="19" t="n">
        <v>0</v>
      </c>
      <c r="J590" s="21"/>
      <c r="K590" s="19"/>
      <c r="L590" s="19"/>
      <c r="M590" s="19"/>
      <c r="N590" s="19"/>
      <c r="O590" s="19"/>
      <c r="P590" s="19"/>
      <c r="Q590" s="19"/>
      <c r="R590" s="19"/>
      <c r="S590" s="22"/>
      <c r="T590" s="21" t="n">
        <f aca="false" t="array" ref="T590:T590">SUM(J590:S590)</f>
        <v>0</v>
      </c>
      <c r="U590" s="19" t="n">
        <f aca="false" t="array" ref="U590:U590">IF(S590="",0,S590)+IF((COUNT(J590:R590)&lt;6),SUM(J590:R590),(MAX(J590:R590)+LARGE(J590:R590,2)+LARGE(J590:R590,3)+LARGE(J590:R590,4)+LARGE(J590:R590,5)))</f>
        <v>0</v>
      </c>
      <c r="V590" s="19" t="n">
        <f aca="false">U590+G590+I590</f>
        <v>0</v>
      </c>
      <c r="W590" s="19" t="n">
        <f aca="false" t="array" ref="W590:W590">COUNT(J590:S590)</f>
        <v>0</v>
      </c>
      <c r="X590" s="19"/>
      <c r="Y590" s="19"/>
      <c r="Z590" s="4"/>
      <c r="AA590" s="19"/>
      <c r="AB590" s="19"/>
      <c r="AC590" s="4"/>
      <c r="AD590" s="4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CA590" s="0"/>
      <c r="CB590" s="0"/>
      <c r="CC590" s="0"/>
      <c r="CD590" s="0"/>
      <c r="CE590" s="0"/>
      <c r="CF590" s="0"/>
      <c r="CG590" s="0"/>
      <c r="CH590" s="0"/>
      <c r="CI590" s="0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0"/>
      <c r="DA590" s="0"/>
      <c r="DB590" s="0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  <c r="IX590" s="0"/>
      <c r="IY590" s="0"/>
      <c r="IZ590" s="0"/>
      <c r="JA590" s="0"/>
      <c r="JB590" s="0"/>
      <c r="JC590" s="0"/>
      <c r="JD590" s="0"/>
      <c r="JE590" s="0"/>
      <c r="JF590" s="0"/>
      <c r="JG590" s="0"/>
      <c r="JH590" s="0"/>
      <c r="JI590" s="0"/>
      <c r="JJ590" s="0"/>
      <c r="JK590" s="0"/>
      <c r="JL590" s="0"/>
      <c r="JM590" s="0"/>
      <c r="JN590" s="0"/>
      <c r="JO590" s="0"/>
      <c r="JP590" s="0"/>
      <c r="JQ590" s="0"/>
      <c r="JR590" s="0"/>
      <c r="JS590" s="0"/>
      <c r="JT590" s="0"/>
      <c r="JU590" s="0"/>
      <c r="JV590" s="0"/>
      <c r="JW590" s="0"/>
      <c r="JX590" s="0"/>
      <c r="JY590" s="0"/>
      <c r="JZ590" s="0"/>
      <c r="KA590" s="0"/>
      <c r="KB590" s="0"/>
      <c r="KC590" s="0"/>
      <c r="KD590" s="0"/>
      <c r="KE590" s="0"/>
      <c r="KF590" s="0"/>
      <c r="KG590" s="0"/>
      <c r="KH590" s="0"/>
      <c r="KI590" s="0"/>
      <c r="KJ590" s="0"/>
      <c r="KK590" s="0"/>
      <c r="KL590" s="0"/>
      <c r="KM590" s="0"/>
      <c r="KN590" s="0"/>
      <c r="KO590" s="0"/>
      <c r="KP590" s="0"/>
      <c r="KQ590" s="0"/>
      <c r="KR590" s="0"/>
      <c r="KS590" s="0"/>
      <c r="KT590" s="0"/>
      <c r="KU590" s="0"/>
      <c r="KV590" s="0"/>
      <c r="KW590" s="0"/>
      <c r="KX590" s="0"/>
      <c r="KY590" s="0"/>
      <c r="KZ590" s="0"/>
      <c r="LA590" s="0"/>
      <c r="LB590" s="0"/>
      <c r="LC590" s="0"/>
      <c r="LD590" s="0"/>
      <c r="LE590" s="0"/>
      <c r="LF590" s="0"/>
      <c r="LG590" s="0"/>
      <c r="LH590" s="0"/>
      <c r="LI590" s="0"/>
      <c r="LJ590" s="0"/>
      <c r="LK590" s="0"/>
      <c r="LL590" s="0"/>
      <c r="LM590" s="0"/>
      <c r="LN590" s="0"/>
      <c r="LO590" s="0"/>
      <c r="LP590" s="0"/>
      <c r="LQ590" s="0"/>
      <c r="LR590" s="0"/>
      <c r="LS590" s="0"/>
      <c r="LT590" s="0"/>
      <c r="LU590" s="0"/>
      <c r="LV590" s="0"/>
      <c r="LW590" s="0"/>
      <c r="LX590" s="0"/>
      <c r="LY590" s="0"/>
      <c r="LZ590" s="0"/>
      <c r="MA590" s="0"/>
      <c r="MB590" s="0"/>
      <c r="MC590" s="0"/>
      <c r="MD590" s="0"/>
      <c r="ME590" s="0"/>
      <c r="MF590" s="0"/>
      <c r="MG590" s="0"/>
      <c r="MH590" s="0"/>
      <c r="MI590" s="0"/>
      <c r="MJ590" s="0"/>
      <c r="MK590" s="0"/>
      <c r="ML590" s="0"/>
      <c r="MM590" s="0"/>
      <c r="MN590" s="0"/>
      <c r="MO590" s="0"/>
      <c r="MP590" s="0"/>
      <c r="MQ590" s="0"/>
      <c r="MR590" s="0"/>
      <c r="MS590" s="0"/>
      <c r="MT590" s="0"/>
      <c r="MU590" s="0"/>
      <c r="MV590" s="0"/>
      <c r="MW590" s="0"/>
      <c r="MX590" s="0"/>
      <c r="MY590" s="0"/>
      <c r="MZ590" s="0"/>
      <c r="NA590" s="0"/>
      <c r="NB590" s="0"/>
      <c r="NC590" s="0"/>
      <c r="ND590" s="0"/>
      <c r="NE590" s="0"/>
      <c r="NF590" s="0"/>
      <c r="NG590" s="0"/>
      <c r="NH590" s="0"/>
      <c r="NI590" s="0"/>
      <c r="NJ590" s="0"/>
      <c r="NK590" s="0"/>
      <c r="NL590" s="0"/>
      <c r="NM590" s="0"/>
      <c r="NN590" s="0"/>
      <c r="NO590" s="0"/>
      <c r="NP590" s="0"/>
      <c r="NQ590" s="0"/>
      <c r="NR590" s="0"/>
      <c r="NS590" s="0"/>
      <c r="NT590" s="0"/>
      <c r="NU590" s="0"/>
      <c r="NV590" s="0"/>
      <c r="NW590" s="0"/>
      <c r="NX590" s="0"/>
      <c r="NY590" s="0"/>
      <c r="NZ590" s="0"/>
      <c r="OA590" s="0"/>
      <c r="OB590" s="0"/>
      <c r="OC590" s="0"/>
      <c r="OD590" s="0"/>
      <c r="OE590" s="0"/>
      <c r="OF590" s="0"/>
      <c r="OG590" s="0"/>
      <c r="OH590" s="0"/>
      <c r="OI590" s="0"/>
      <c r="OJ590" s="0"/>
      <c r="OK590" s="0"/>
      <c r="OL590" s="0"/>
      <c r="OM590" s="0"/>
      <c r="ON590" s="0"/>
      <c r="OO590" s="0"/>
      <c r="OP590" s="0"/>
      <c r="OQ590" s="0"/>
      <c r="OR590" s="0"/>
      <c r="OS590" s="0"/>
      <c r="OT590" s="0"/>
      <c r="OU590" s="0"/>
      <c r="OV590" s="0"/>
      <c r="OW590" s="0"/>
      <c r="OX590" s="0"/>
      <c r="OY590" s="0"/>
      <c r="OZ590" s="0"/>
      <c r="PA590" s="0"/>
      <c r="PB590" s="0"/>
      <c r="PC590" s="0"/>
      <c r="PD590" s="0"/>
      <c r="PE590" s="0"/>
      <c r="PF590" s="0"/>
      <c r="PG590" s="0"/>
      <c r="PH590" s="0"/>
      <c r="PI590" s="0"/>
      <c r="PJ590" s="0"/>
      <c r="PK590" s="0"/>
      <c r="PL590" s="0"/>
      <c r="PM590" s="0"/>
      <c r="PN590" s="0"/>
      <c r="PO590" s="0"/>
      <c r="PP590" s="0"/>
      <c r="PQ590" s="0"/>
      <c r="PR590" s="0"/>
      <c r="PS590" s="0"/>
      <c r="PT590" s="0"/>
      <c r="PU590" s="0"/>
      <c r="PV590" s="0"/>
      <c r="PW590" s="0"/>
      <c r="PX590" s="0"/>
      <c r="PY590" s="0"/>
      <c r="PZ590" s="0"/>
      <c r="QA590" s="0"/>
      <c r="QB590" s="0"/>
      <c r="QC590" s="0"/>
      <c r="QD590" s="0"/>
      <c r="QE590" s="0"/>
      <c r="QF590" s="0"/>
      <c r="QG590" s="0"/>
      <c r="QH590" s="0"/>
      <c r="QI590" s="0"/>
      <c r="QJ590" s="0"/>
      <c r="QK590" s="0"/>
      <c r="QL590" s="0"/>
      <c r="QM590" s="0"/>
      <c r="QN590" s="0"/>
      <c r="QO590" s="0"/>
      <c r="QP590" s="0"/>
      <c r="QQ590" s="0"/>
      <c r="QR590" s="0"/>
      <c r="QS590" s="0"/>
      <c r="QT590" s="0"/>
      <c r="QU590" s="0"/>
      <c r="QV590" s="0"/>
      <c r="QW590" s="0"/>
      <c r="QX590" s="0"/>
      <c r="QY590" s="0"/>
      <c r="QZ590" s="0"/>
      <c r="RA590" s="0"/>
      <c r="RB590" s="0"/>
      <c r="RC590" s="0"/>
      <c r="RD590" s="0"/>
      <c r="RE590" s="0"/>
      <c r="RF590" s="0"/>
      <c r="RG590" s="0"/>
      <c r="RH590" s="0"/>
      <c r="RI590" s="0"/>
      <c r="RJ590" s="0"/>
      <c r="RK590" s="0"/>
      <c r="RL590" s="0"/>
      <c r="RM590" s="0"/>
      <c r="RN590" s="0"/>
      <c r="RO590" s="0"/>
      <c r="RP590" s="0"/>
      <c r="RQ590" s="0"/>
      <c r="RR590" s="0"/>
      <c r="RS590" s="0"/>
      <c r="RT590" s="0"/>
      <c r="RU590" s="0"/>
      <c r="RV590" s="0"/>
      <c r="RW590" s="0"/>
      <c r="RX590" s="0"/>
      <c r="RY590" s="0"/>
      <c r="RZ590" s="0"/>
      <c r="SA590" s="0"/>
      <c r="SB590" s="0"/>
      <c r="SC590" s="0"/>
      <c r="SD590" s="0"/>
      <c r="SE590" s="0"/>
      <c r="SF590" s="0"/>
      <c r="SG590" s="0"/>
      <c r="SH590" s="0"/>
      <c r="SI590" s="0"/>
      <c r="SJ590" s="0"/>
      <c r="SK590" s="0"/>
      <c r="SL590" s="0"/>
      <c r="SM590" s="0"/>
      <c r="SN590" s="0"/>
      <c r="SO590" s="0"/>
      <c r="SP590" s="0"/>
      <c r="SQ590" s="0"/>
      <c r="SR590" s="0"/>
      <c r="SS590" s="0"/>
      <c r="ST590" s="0"/>
      <c r="SU590" s="0"/>
      <c r="SV590" s="0"/>
      <c r="SW590" s="0"/>
      <c r="SX590" s="0"/>
      <c r="SY590" s="0"/>
      <c r="SZ590" s="0"/>
      <c r="TA590" s="0"/>
      <c r="TB590" s="0"/>
      <c r="TC590" s="0"/>
      <c r="TD590" s="0"/>
      <c r="TE590" s="0"/>
      <c r="TF590" s="0"/>
      <c r="TG590" s="0"/>
      <c r="TH590" s="0"/>
      <c r="TI590" s="0"/>
      <c r="TJ590" s="0"/>
      <c r="TK590" s="0"/>
      <c r="TL590" s="0"/>
      <c r="TM590" s="0"/>
      <c r="TN590" s="0"/>
      <c r="TO590" s="0"/>
      <c r="TP590" s="0"/>
      <c r="TQ590" s="0"/>
      <c r="TR590" s="0"/>
      <c r="TS590" s="0"/>
      <c r="TT590" s="0"/>
      <c r="TU590" s="0"/>
      <c r="TV590" s="0"/>
      <c r="TW590" s="0"/>
      <c r="TX590" s="0"/>
      <c r="TY590" s="0"/>
      <c r="TZ590" s="0"/>
      <c r="UA590" s="0"/>
      <c r="UB590" s="0"/>
      <c r="UC590" s="0"/>
      <c r="UD590" s="0"/>
      <c r="UE590" s="0"/>
      <c r="UF590" s="0"/>
      <c r="UG590" s="0"/>
      <c r="UH590" s="0"/>
      <c r="UI590" s="0"/>
      <c r="UJ590" s="0"/>
      <c r="UK590" s="0"/>
      <c r="UL590" s="0"/>
      <c r="UM590" s="0"/>
      <c r="UN590" s="0"/>
      <c r="UO590" s="0"/>
      <c r="UP590" s="0"/>
      <c r="UQ590" s="0"/>
      <c r="UR590" s="0"/>
      <c r="US590" s="0"/>
      <c r="UT590" s="0"/>
      <c r="UU590" s="0"/>
      <c r="UV590" s="0"/>
      <c r="UW590" s="0"/>
      <c r="UX590" s="0"/>
      <c r="UY590" s="0"/>
      <c r="UZ590" s="0"/>
      <c r="VA590" s="0"/>
      <c r="VB590" s="0"/>
      <c r="VC590" s="0"/>
      <c r="VD590" s="0"/>
      <c r="VE590" s="0"/>
      <c r="VF590" s="0"/>
      <c r="VG590" s="0"/>
      <c r="VH590" s="0"/>
      <c r="VI590" s="0"/>
      <c r="VJ590" s="0"/>
      <c r="VK590" s="0"/>
      <c r="VL590" s="0"/>
      <c r="VM590" s="0"/>
      <c r="VN590" s="0"/>
      <c r="VO590" s="0"/>
      <c r="VP590" s="0"/>
      <c r="VQ590" s="0"/>
      <c r="VR590" s="0"/>
      <c r="VS590" s="0"/>
      <c r="VT590" s="0"/>
      <c r="VU590" s="0"/>
      <c r="VV590" s="0"/>
      <c r="VW590" s="0"/>
      <c r="VX590" s="0"/>
      <c r="VY590" s="0"/>
      <c r="VZ590" s="0"/>
      <c r="WA590" s="0"/>
      <c r="WB590" s="0"/>
      <c r="WC590" s="0"/>
      <c r="WD590" s="0"/>
      <c r="WE590" s="0"/>
      <c r="WF590" s="0"/>
      <c r="WG590" s="0"/>
      <c r="WH590" s="0"/>
      <c r="WI590" s="0"/>
      <c r="WJ590" s="0"/>
      <c r="WK590" s="0"/>
      <c r="WL590" s="0"/>
      <c r="WM590" s="0"/>
      <c r="WN590" s="0"/>
      <c r="WO590" s="0"/>
      <c r="WP590" s="0"/>
      <c r="WQ590" s="0"/>
      <c r="WR590" s="0"/>
      <c r="WS590" s="0"/>
      <c r="WT590" s="0"/>
      <c r="WU590" s="0"/>
      <c r="WV590" s="0"/>
      <c r="WW590" s="0"/>
      <c r="WX590" s="0"/>
      <c r="WY590" s="0"/>
      <c r="WZ590" s="0"/>
      <c r="XA590" s="0"/>
      <c r="XB590" s="0"/>
      <c r="XC590" s="0"/>
      <c r="XD590" s="0"/>
      <c r="XE590" s="0"/>
      <c r="XF590" s="0"/>
      <c r="XG590" s="0"/>
      <c r="XH590" s="0"/>
      <c r="XI590" s="0"/>
      <c r="XJ590" s="0"/>
      <c r="XK590" s="0"/>
      <c r="XL590" s="0"/>
      <c r="XM590" s="0"/>
      <c r="XN590" s="0"/>
      <c r="XO590" s="0"/>
      <c r="XP590" s="0"/>
      <c r="XQ590" s="0"/>
      <c r="XR590" s="0"/>
      <c r="XS590" s="0"/>
      <c r="XT590" s="0"/>
      <c r="XU590" s="0"/>
      <c r="XV590" s="0"/>
      <c r="XW590" s="0"/>
      <c r="XX590" s="0"/>
      <c r="XY590" s="0"/>
      <c r="XZ590" s="0"/>
      <c r="YA590" s="0"/>
      <c r="YB590" s="0"/>
      <c r="YC590" s="0"/>
      <c r="YD590" s="0"/>
      <c r="YE590" s="0"/>
      <c r="YF590" s="0"/>
      <c r="YG590" s="0"/>
      <c r="YH590" s="0"/>
      <c r="YI590" s="0"/>
      <c r="YJ590" s="0"/>
      <c r="YK590" s="0"/>
      <c r="YL590" s="0"/>
      <c r="YM590" s="0"/>
      <c r="YN590" s="0"/>
      <c r="YO590" s="0"/>
      <c r="YP590" s="0"/>
      <c r="YQ590" s="0"/>
      <c r="YR590" s="0"/>
      <c r="YS590" s="0"/>
      <c r="YT590" s="0"/>
      <c r="YU590" s="0"/>
      <c r="YV590" s="0"/>
      <c r="YW590" s="0"/>
      <c r="YX590" s="0"/>
      <c r="YY590" s="0"/>
      <c r="YZ590" s="0"/>
      <c r="ZA590" s="0"/>
      <c r="ZB590" s="0"/>
      <c r="ZC590" s="0"/>
      <c r="ZD590" s="0"/>
      <c r="ZE590" s="0"/>
      <c r="ZF590" s="0"/>
      <c r="ZG590" s="0"/>
      <c r="ZH590" s="0"/>
      <c r="ZI590" s="0"/>
      <c r="ZJ590" s="0"/>
      <c r="ZK590" s="0"/>
      <c r="ZL590" s="0"/>
      <c r="ZM590" s="0"/>
      <c r="ZN590" s="0"/>
      <c r="ZO590" s="0"/>
      <c r="ZP590" s="0"/>
      <c r="ZQ590" s="0"/>
      <c r="ZR590" s="0"/>
      <c r="ZS590" s="0"/>
      <c r="ZT590" s="0"/>
      <c r="ZU590" s="0"/>
      <c r="ZV590" s="0"/>
      <c r="ZW590" s="0"/>
      <c r="ZX590" s="0"/>
      <c r="ZY590" s="0"/>
      <c r="ZZ590" s="0"/>
      <c r="AAA590" s="0"/>
      <c r="AAB590" s="0"/>
      <c r="AAC590" s="0"/>
      <c r="AAD590" s="0"/>
      <c r="AAE590" s="0"/>
      <c r="AAF590" s="0"/>
      <c r="AAG590" s="0"/>
      <c r="AAH590" s="0"/>
      <c r="AAI590" s="0"/>
      <c r="AAJ590" s="0"/>
      <c r="AAK590" s="0"/>
      <c r="AAL590" s="0"/>
      <c r="AAM590" s="0"/>
      <c r="AAN590" s="0"/>
      <c r="AAO590" s="0"/>
      <c r="AAP590" s="0"/>
      <c r="AAQ590" s="0"/>
      <c r="AAR590" s="0"/>
      <c r="AAS590" s="0"/>
      <c r="AAT590" s="0"/>
      <c r="AAU590" s="0"/>
      <c r="AAV590" s="0"/>
      <c r="AAW590" s="0"/>
      <c r="AAX590" s="0"/>
      <c r="AAY590" s="0"/>
      <c r="AAZ590" s="0"/>
      <c r="ABA590" s="0"/>
      <c r="ABB590" s="0"/>
      <c r="ABC590" s="0"/>
      <c r="ABD590" s="0"/>
      <c r="ABE590" s="0"/>
      <c r="ABF590" s="0"/>
      <c r="ABG590" s="0"/>
      <c r="ABH590" s="0"/>
      <c r="ABI590" s="0"/>
      <c r="ABJ590" s="0"/>
      <c r="ABK590" s="0"/>
      <c r="ABL590" s="0"/>
      <c r="ABM590" s="0"/>
      <c r="ABN590" s="0"/>
      <c r="ABO590" s="0"/>
      <c r="ABP590" s="0"/>
      <c r="ABQ590" s="0"/>
      <c r="ABR590" s="0"/>
      <c r="ABS590" s="0"/>
      <c r="ABT590" s="0"/>
      <c r="ABU590" s="0"/>
      <c r="ABV590" s="0"/>
      <c r="ABW590" s="0"/>
      <c r="ABX590" s="0"/>
      <c r="ABY590" s="0"/>
      <c r="ABZ590" s="0"/>
      <c r="ACA590" s="0"/>
      <c r="ACB590" s="0"/>
      <c r="ACC590" s="0"/>
      <c r="ACD590" s="0"/>
      <c r="ACE590" s="0"/>
      <c r="ACF590" s="0"/>
      <c r="ACG590" s="0"/>
      <c r="ACH590" s="0"/>
      <c r="ACI590" s="0"/>
      <c r="ACJ590" s="0"/>
      <c r="ACK590" s="0"/>
      <c r="ACL590" s="0"/>
      <c r="ACM590" s="0"/>
      <c r="ACN590" s="0"/>
      <c r="ACO590" s="0"/>
      <c r="ACP590" s="0"/>
      <c r="ACQ590" s="0"/>
      <c r="ACR590" s="0"/>
      <c r="ACS590" s="0"/>
      <c r="ACT590" s="0"/>
      <c r="ACU590" s="0"/>
      <c r="ACV590" s="0"/>
      <c r="ACW590" s="0"/>
      <c r="ACX590" s="0"/>
      <c r="ACY590" s="0"/>
      <c r="ACZ590" s="0"/>
      <c r="ADA590" s="0"/>
      <c r="ADB590" s="0"/>
      <c r="ADC590" s="0"/>
      <c r="ADD590" s="0"/>
      <c r="ADE590" s="0"/>
      <c r="ADF590" s="0"/>
      <c r="ADG590" s="0"/>
      <c r="ADH590" s="0"/>
      <c r="ADI590" s="0"/>
      <c r="ADJ590" s="0"/>
      <c r="ADK590" s="0"/>
      <c r="ADL590" s="0"/>
      <c r="ADM590" s="0"/>
      <c r="ADN590" s="0"/>
      <c r="ADO590" s="0"/>
      <c r="ADP590" s="0"/>
      <c r="ADQ590" s="0"/>
      <c r="ADR590" s="0"/>
      <c r="ADS590" s="0"/>
      <c r="ADT590" s="0"/>
      <c r="ADU590" s="0"/>
      <c r="ADV590" s="0"/>
      <c r="ADW590" s="0"/>
      <c r="ADX590" s="0"/>
      <c r="ADY590" s="0"/>
      <c r="ADZ590" s="0"/>
      <c r="AEA590" s="0"/>
      <c r="AEB590" s="0"/>
      <c r="AEC590" s="0"/>
      <c r="AED590" s="0"/>
      <c r="AEE590" s="0"/>
      <c r="AEF590" s="0"/>
      <c r="AEG590" s="0"/>
      <c r="AEH590" s="0"/>
      <c r="AEI590" s="0"/>
      <c r="AEJ590" s="0"/>
      <c r="AEK590" s="0"/>
      <c r="AEL590" s="0"/>
      <c r="AEM590" s="0"/>
      <c r="AEN590" s="0"/>
      <c r="AEO590" s="0"/>
      <c r="AEP590" s="0"/>
      <c r="AEQ590" s="0"/>
      <c r="AER590" s="0"/>
      <c r="AES590" s="0"/>
      <c r="AET590" s="0"/>
      <c r="AEU590" s="0"/>
      <c r="AEV590" s="0"/>
      <c r="AEW590" s="0"/>
      <c r="AEX590" s="0"/>
      <c r="AEY590" s="0"/>
      <c r="AEZ590" s="0"/>
      <c r="AFA590" s="0"/>
      <c r="AFB590" s="0"/>
      <c r="AFC590" s="0"/>
      <c r="AFD590" s="0"/>
      <c r="AFE590" s="0"/>
      <c r="AFF590" s="0"/>
      <c r="AFG590" s="0"/>
      <c r="AFH590" s="0"/>
      <c r="AFI590" s="0"/>
      <c r="AFJ590" s="0"/>
      <c r="AFK590" s="0"/>
      <c r="AFL590" s="0"/>
      <c r="AFM590" s="0"/>
      <c r="AFN590" s="0"/>
      <c r="AFO590" s="0"/>
      <c r="AFP590" s="0"/>
      <c r="AFQ590" s="0"/>
      <c r="AFR590" s="0"/>
      <c r="AFS590" s="0"/>
      <c r="AFT590" s="0"/>
      <c r="AFU590" s="0"/>
      <c r="AFV590" s="0"/>
      <c r="AFW590" s="0"/>
      <c r="AFX590" s="0"/>
      <c r="AFY590" s="0"/>
      <c r="AFZ590" s="0"/>
      <c r="AGA590" s="0"/>
      <c r="AGB590" s="0"/>
      <c r="AGC590" s="0"/>
      <c r="AGD590" s="0"/>
      <c r="AGE590" s="0"/>
      <c r="AGF590" s="0"/>
      <c r="AGG590" s="0"/>
      <c r="AGH590" s="0"/>
      <c r="AGI590" s="0"/>
      <c r="AGJ590" s="0"/>
      <c r="AGK590" s="0"/>
      <c r="AGL590" s="0"/>
      <c r="AGM590" s="0"/>
      <c r="AGN590" s="0"/>
      <c r="AGO590" s="0"/>
      <c r="AGP590" s="0"/>
      <c r="AGQ590" s="0"/>
      <c r="AGR590" s="0"/>
      <c r="AGS590" s="0"/>
      <c r="AGT590" s="0"/>
      <c r="AGU590" s="0"/>
      <c r="AGV590" s="0"/>
      <c r="AGW590" s="0"/>
      <c r="AGX590" s="0"/>
      <c r="AGY590" s="0"/>
      <c r="AGZ590" s="0"/>
      <c r="AHA590" s="0"/>
      <c r="AHB590" s="0"/>
      <c r="AHC590" s="0"/>
      <c r="AHD590" s="0"/>
      <c r="AHE590" s="0"/>
      <c r="AHF590" s="0"/>
      <c r="AHG590" s="0"/>
      <c r="AHH590" s="0"/>
      <c r="AHI590" s="0"/>
      <c r="AHJ590" s="0"/>
      <c r="AHK590" s="0"/>
      <c r="AHL590" s="0"/>
      <c r="AHM590" s="0"/>
      <c r="AHN590" s="0"/>
      <c r="AHO590" s="0"/>
      <c r="AHP590" s="0"/>
      <c r="AHQ590" s="0"/>
      <c r="AHR590" s="0"/>
      <c r="AHS590" s="0"/>
      <c r="AHT590" s="0"/>
      <c r="AHU590" s="0"/>
      <c r="AHV590" s="0"/>
      <c r="AHW590" s="0"/>
      <c r="AHX590" s="0"/>
      <c r="AHY590" s="0"/>
      <c r="AHZ590" s="0"/>
      <c r="AIA590" s="0"/>
      <c r="AIB590" s="0"/>
      <c r="AIC590" s="0"/>
      <c r="AID590" s="0"/>
      <c r="AIE590" s="0"/>
      <c r="AIF590" s="0"/>
      <c r="AIG590" s="0"/>
      <c r="AIH590" s="0"/>
      <c r="AII590" s="0"/>
      <c r="AIJ590" s="0"/>
      <c r="AIK590" s="0"/>
      <c r="AIL590" s="0"/>
      <c r="AIM590" s="0"/>
      <c r="AIN590" s="0"/>
      <c r="AIO590" s="0"/>
      <c r="AIP590" s="0"/>
      <c r="AIQ590" s="0"/>
      <c r="AIR590" s="0"/>
      <c r="AIS590" s="0"/>
      <c r="AIT590" s="0"/>
      <c r="AIU590" s="0"/>
      <c r="AIV590" s="0"/>
      <c r="AIW590" s="0"/>
      <c r="AIX590" s="0"/>
      <c r="AIY590" s="0"/>
      <c r="AIZ590" s="0"/>
      <c r="AJA590" s="0"/>
      <c r="AJB590" s="0"/>
      <c r="AJC590" s="0"/>
      <c r="AJD590" s="0"/>
      <c r="AJE590" s="0"/>
      <c r="AJF590" s="0"/>
      <c r="AJG590" s="0"/>
      <c r="AJH590" s="0"/>
      <c r="AJI590" s="0"/>
      <c r="AJJ590" s="0"/>
      <c r="AJK590" s="0"/>
      <c r="AJL590" s="0"/>
      <c r="AJM590" s="0"/>
      <c r="AJN590" s="0"/>
      <c r="AJO590" s="0"/>
      <c r="AJP590" s="0"/>
      <c r="AJQ590" s="0"/>
      <c r="AJR590" s="0"/>
      <c r="AJS590" s="0"/>
      <c r="AJT590" s="0"/>
      <c r="AJU590" s="0"/>
      <c r="AJV590" s="0"/>
      <c r="AJW590" s="0"/>
      <c r="AJX590" s="0"/>
      <c r="AJY590" s="0"/>
      <c r="AJZ590" s="0"/>
      <c r="AKA590" s="0"/>
      <c r="AKB590" s="0"/>
      <c r="AKC590" s="0"/>
      <c r="AKD590" s="0"/>
      <c r="AKE590" s="0"/>
      <c r="AKF590" s="0"/>
      <c r="AKG590" s="0"/>
      <c r="AKH590" s="0"/>
      <c r="AKI590" s="0"/>
      <c r="AKJ590" s="0"/>
      <c r="AKK590" s="0"/>
      <c r="AKL590" s="0"/>
      <c r="AKM590" s="0"/>
      <c r="AKN590" s="0"/>
      <c r="AKO590" s="0"/>
      <c r="AKP590" s="0"/>
      <c r="AKQ590" s="0"/>
      <c r="AKR590" s="0"/>
      <c r="AKS590" s="0"/>
      <c r="AKT590" s="0"/>
      <c r="AKU590" s="0"/>
      <c r="AKV590" s="0"/>
      <c r="AKW590" s="0"/>
      <c r="AKX590" s="0"/>
      <c r="AKY590" s="0"/>
      <c r="AKZ590" s="0"/>
      <c r="ALA590" s="0"/>
      <c r="ALB590" s="0"/>
      <c r="ALC590" s="0"/>
      <c r="ALD590" s="0"/>
      <c r="ALE590" s="0"/>
      <c r="ALF590" s="0"/>
      <c r="ALG590" s="0"/>
      <c r="ALH590" s="0"/>
      <c r="ALI590" s="0"/>
      <c r="ALJ590" s="0"/>
      <c r="ALK590" s="0"/>
      <c r="ALL590" s="0"/>
      <c r="ALM590" s="0"/>
      <c r="ALN590" s="0"/>
      <c r="ALO590" s="0"/>
      <c r="ALP590" s="0"/>
      <c r="ALQ590" s="0"/>
      <c r="ALR590" s="0"/>
      <c r="ALS590" s="0"/>
      <c r="ALT590" s="0"/>
      <c r="ALU590" s="0"/>
      <c r="ALV590" s="0"/>
      <c r="ALW590" s="0"/>
      <c r="ALX590" s="0"/>
      <c r="ALY590" s="0"/>
      <c r="ALZ590" s="0"/>
      <c r="AMA590" s="0"/>
      <c r="AMB590" s="0"/>
      <c r="AMC590" s="0"/>
      <c r="AMD590" s="0"/>
      <c r="AME590" s="0"/>
      <c r="AMF590" s="0"/>
      <c r="AMG590" s="0"/>
      <c r="AMH590" s="0"/>
      <c r="AMI590" s="0"/>
      <c r="AMJ590" s="0"/>
    </row>
    <row r="591" customFormat="false" ht="16.5" hidden="false" customHeight="true" outlineLevel="0" collapsed="false">
      <c r="A591" s="19" t="n">
        <v>590</v>
      </c>
      <c r="B591" s="19" t="n">
        <f aca="false" t="array" ref="B591:B591">RANK(V591,$V$2:$V$607)</f>
        <v>545</v>
      </c>
      <c r="C591" s="20"/>
      <c r="D591" s="20"/>
      <c r="E591" s="20"/>
      <c r="F591" s="19" t="n">
        <v>0</v>
      </c>
      <c r="G591" s="19" t="n">
        <v>0</v>
      </c>
      <c r="H591" s="19" t="n">
        <v>0</v>
      </c>
      <c r="I591" s="19" t="n">
        <v>0</v>
      </c>
      <c r="J591" s="21"/>
      <c r="K591" s="19"/>
      <c r="L591" s="19"/>
      <c r="M591" s="19"/>
      <c r="N591" s="19"/>
      <c r="O591" s="19"/>
      <c r="P591" s="19"/>
      <c r="Q591" s="19"/>
      <c r="R591" s="19"/>
      <c r="S591" s="22"/>
      <c r="T591" s="21" t="n">
        <f aca="false" t="array" ref="T591:T591">SUM(J591:S591)</f>
        <v>0</v>
      </c>
      <c r="U591" s="19" t="n">
        <f aca="false" t="array" ref="U591:U591">IF(S591="",0,S591)+IF((COUNT(J591:R591)&lt;6),SUM(J591:R591),(MAX(J591:R591)+LARGE(J591:R591,2)+LARGE(J591:R591,3)+LARGE(J591:R591,4)+LARGE(J591:R591,5)))</f>
        <v>0</v>
      </c>
      <c r="V591" s="19" t="n">
        <f aca="false">U591+G591+I591</f>
        <v>0</v>
      </c>
      <c r="W591" s="19" t="n">
        <f aca="false" t="array" ref="W591:W591">COUNT(J591:S591)</f>
        <v>0</v>
      </c>
      <c r="X591" s="19"/>
      <c r="Y591" s="19"/>
      <c r="Z591" s="4"/>
      <c r="AA591" s="4"/>
      <c r="AB591" s="0"/>
      <c r="AC591" s="4"/>
      <c r="AD591" s="4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CA591" s="0"/>
      <c r="CB591" s="0"/>
      <c r="CC591" s="0"/>
      <c r="CD591" s="0"/>
      <c r="CE591" s="0"/>
      <c r="CF591" s="0"/>
      <c r="CG591" s="0"/>
      <c r="CH591" s="0"/>
      <c r="CI591" s="0"/>
      <c r="CJ591" s="0"/>
      <c r="CK591" s="0"/>
      <c r="CL591" s="0"/>
      <c r="CM591" s="0"/>
      <c r="CN591" s="0"/>
      <c r="CO591" s="0"/>
      <c r="CP591" s="0"/>
      <c r="CQ591" s="0"/>
      <c r="CR591" s="0"/>
      <c r="CS591" s="0"/>
      <c r="CT591" s="0"/>
      <c r="CU591" s="0"/>
      <c r="CV591" s="0"/>
      <c r="CW591" s="0"/>
      <c r="CX591" s="0"/>
      <c r="CY591" s="0"/>
      <c r="CZ591" s="0"/>
      <c r="DA591" s="0"/>
      <c r="DB591" s="0"/>
      <c r="DC591" s="0"/>
      <c r="DD591" s="0"/>
      <c r="DE591" s="0"/>
      <c r="DF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  <c r="EE591" s="0"/>
      <c r="EF591" s="0"/>
      <c r="EG591" s="0"/>
      <c r="EH591" s="0"/>
      <c r="EI591" s="0"/>
      <c r="EJ591" s="0"/>
      <c r="EK591" s="0"/>
      <c r="EL591" s="0"/>
      <c r="EM591" s="0"/>
      <c r="EN591" s="0"/>
      <c r="EO591" s="0"/>
      <c r="EP591" s="0"/>
      <c r="EQ591" s="0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  <c r="IE591" s="26"/>
      <c r="IF591" s="26"/>
      <c r="IG591" s="26"/>
      <c r="IH591" s="26"/>
      <c r="II591" s="26"/>
      <c r="IJ591" s="26"/>
      <c r="IK591" s="26"/>
      <c r="IL591" s="26"/>
      <c r="IM591" s="26"/>
      <c r="IN591" s="26"/>
      <c r="IO591" s="26"/>
      <c r="IP591" s="26"/>
      <c r="IQ591" s="26"/>
      <c r="IR591" s="26"/>
      <c r="IS591" s="26"/>
      <c r="IT591" s="26"/>
      <c r="IU591" s="26"/>
      <c r="IV591" s="26"/>
      <c r="IW591" s="0"/>
      <c r="IX591" s="0"/>
      <c r="IY591" s="0"/>
      <c r="IZ591" s="0"/>
      <c r="JA591" s="0"/>
      <c r="JB591" s="0"/>
      <c r="JC591" s="0"/>
      <c r="JD591" s="0"/>
      <c r="JE591" s="0"/>
      <c r="JF591" s="0"/>
      <c r="JG591" s="0"/>
      <c r="JH591" s="0"/>
      <c r="JI591" s="0"/>
      <c r="JJ591" s="0"/>
      <c r="JK591" s="0"/>
      <c r="JL591" s="0"/>
      <c r="JM591" s="0"/>
      <c r="JN591" s="0"/>
      <c r="JO591" s="0"/>
      <c r="JP591" s="0"/>
      <c r="JQ591" s="0"/>
      <c r="JR591" s="0"/>
      <c r="JS591" s="0"/>
      <c r="JT591" s="0"/>
      <c r="JU591" s="0"/>
      <c r="JV591" s="0"/>
      <c r="JW591" s="0"/>
      <c r="JX591" s="0"/>
      <c r="JY591" s="0"/>
      <c r="JZ591" s="0"/>
      <c r="KA591" s="0"/>
      <c r="KB591" s="0"/>
      <c r="KC591" s="0"/>
      <c r="KD591" s="0"/>
      <c r="KE591" s="0"/>
      <c r="KF591" s="0"/>
      <c r="KG591" s="0"/>
      <c r="KH591" s="0"/>
      <c r="KI591" s="0"/>
      <c r="KJ591" s="0"/>
      <c r="KK591" s="0"/>
      <c r="KL591" s="0"/>
      <c r="KM591" s="0"/>
      <c r="KN591" s="0"/>
      <c r="KO591" s="0"/>
      <c r="KP591" s="0"/>
      <c r="KQ591" s="0"/>
      <c r="KR591" s="0"/>
      <c r="KS591" s="0"/>
      <c r="KT591" s="0"/>
      <c r="KU591" s="0"/>
      <c r="KV591" s="0"/>
      <c r="KW591" s="0"/>
      <c r="KX591" s="0"/>
      <c r="KY591" s="0"/>
      <c r="KZ591" s="0"/>
      <c r="LA591" s="0"/>
      <c r="LB591" s="0"/>
      <c r="LC591" s="0"/>
      <c r="LD591" s="0"/>
      <c r="LE591" s="0"/>
      <c r="LF591" s="0"/>
      <c r="LG591" s="0"/>
      <c r="LH591" s="0"/>
      <c r="LI591" s="0"/>
      <c r="LJ591" s="0"/>
      <c r="LK591" s="0"/>
      <c r="LL591" s="0"/>
      <c r="LM591" s="0"/>
      <c r="LN591" s="0"/>
      <c r="LO591" s="0"/>
      <c r="LP591" s="0"/>
      <c r="LQ591" s="0"/>
      <c r="LR591" s="0"/>
      <c r="LS591" s="0"/>
      <c r="LT591" s="0"/>
      <c r="LU591" s="0"/>
      <c r="LV591" s="0"/>
      <c r="LW591" s="0"/>
      <c r="LX591" s="0"/>
      <c r="LY591" s="0"/>
      <c r="LZ591" s="0"/>
      <c r="MA591" s="0"/>
      <c r="MB591" s="0"/>
      <c r="MC591" s="0"/>
      <c r="MD591" s="0"/>
      <c r="ME591" s="0"/>
      <c r="MF591" s="0"/>
      <c r="MG591" s="0"/>
      <c r="MH591" s="0"/>
      <c r="MI591" s="0"/>
      <c r="MJ591" s="0"/>
      <c r="MK591" s="0"/>
      <c r="ML591" s="0"/>
      <c r="MM591" s="0"/>
      <c r="MN591" s="0"/>
      <c r="MO591" s="0"/>
      <c r="MP591" s="0"/>
      <c r="MQ591" s="0"/>
      <c r="MR591" s="0"/>
      <c r="MS591" s="0"/>
      <c r="MT591" s="0"/>
      <c r="MU591" s="0"/>
      <c r="MV591" s="0"/>
      <c r="MW591" s="0"/>
      <c r="MX591" s="0"/>
      <c r="MY591" s="0"/>
      <c r="MZ591" s="0"/>
      <c r="NA591" s="0"/>
      <c r="NB591" s="0"/>
      <c r="NC591" s="0"/>
      <c r="ND591" s="0"/>
      <c r="NE591" s="0"/>
      <c r="NF591" s="0"/>
      <c r="NG591" s="0"/>
      <c r="NH591" s="0"/>
      <c r="NI591" s="0"/>
      <c r="NJ591" s="0"/>
      <c r="NK591" s="0"/>
      <c r="NL591" s="0"/>
      <c r="NM591" s="0"/>
      <c r="NN591" s="0"/>
      <c r="NO591" s="0"/>
      <c r="NP591" s="0"/>
      <c r="NQ591" s="0"/>
      <c r="NR591" s="0"/>
      <c r="NS591" s="0"/>
      <c r="NT591" s="0"/>
      <c r="NU591" s="0"/>
      <c r="NV591" s="0"/>
      <c r="NW591" s="0"/>
      <c r="NX591" s="0"/>
      <c r="NY591" s="0"/>
      <c r="NZ591" s="0"/>
      <c r="OA591" s="0"/>
      <c r="OB591" s="0"/>
      <c r="OC591" s="0"/>
      <c r="OD591" s="0"/>
      <c r="OE591" s="0"/>
      <c r="OF591" s="0"/>
      <c r="OG591" s="0"/>
      <c r="OH591" s="0"/>
      <c r="OI591" s="0"/>
      <c r="OJ591" s="0"/>
      <c r="OK591" s="0"/>
      <c r="OL591" s="0"/>
      <c r="OM591" s="0"/>
      <c r="ON591" s="0"/>
      <c r="OO591" s="0"/>
      <c r="OP591" s="0"/>
      <c r="OQ591" s="0"/>
      <c r="OR591" s="0"/>
      <c r="OS591" s="0"/>
      <c r="OT591" s="0"/>
      <c r="OU591" s="0"/>
      <c r="OV591" s="0"/>
      <c r="OW591" s="0"/>
      <c r="OX591" s="0"/>
      <c r="OY591" s="0"/>
      <c r="OZ591" s="0"/>
      <c r="PA591" s="0"/>
      <c r="PB591" s="0"/>
      <c r="PC591" s="0"/>
      <c r="PD591" s="0"/>
      <c r="PE591" s="0"/>
      <c r="PF591" s="0"/>
      <c r="PG591" s="0"/>
      <c r="PH591" s="0"/>
      <c r="PI591" s="0"/>
      <c r="PJ591" s="0"/>
      <c r="PK591" s="0"/>
      <c r="PL591" s="0"/>
      <c r="PM591" s="0"/>
      <c r="PN591" s="0"/>
      <c r="PO591" s="0"/>
      <c r="PP591" s="0"/>
      <c r="PQ591" s="0"/>
      <c r="PR591" s="0"/>
      <c r="PS591" s="0"/>
      <c r="PT591" s="0"/>
      <c r="PU591" s="0"/>
      <c r="PV591" s="0"/>
      <c r="PW591" s="0"/>
      <c r="PX591" s="0"/>
      <c r="PY591" s="0"/>
      <c r="PZ591" s="0"/>
      <c r="QA591" s="0"/>
      <c r="QB591" s="0"/>
      <c r="QC591" s="0"/>
      <c r="QD591" s="0"/>
      <c r="QE591" s="0"/>
      <c r="QF591" s="0"/>
      <c r="QG591" s="0"/>
      <c r="QH591" s="0"/>
      <c r="QI591" s="0"/>
      <c r="QJ591" s="0"/>
      <c r="QK591" s="0"/>
      <c r="QL591" s="0"/>
      <c r="QM591" s="0"/>
      <c r="QN591" s="0"/>
      <c r="QO591" s="0"/>
      <c r="QP591" s="0"/>
      <c r="QQ591" s="0"/>
      <c r="QR591" s="0"/>
      <c r="QS591" s="0"/>
      <c r="QT591" s="0"/>
      <c r="QU591" s="0"/>
      <c r="QV591" s="0"/>
      <c r="QW591" s="0"/>
      <c r="QX591" s="0"/>
      <c r="QY591" s="0"/>
      <c r="QZ591" s="0"/>
      <c r="RA591" s="0"/>
      <c r="RB591" s="0"/>
      <c r="RC591" s="0"/>
      <c r="RD591" s="0"/>
      <c r="RE591" s="0"/>
      <c r="RF591" s="0"/>
      <c r="RG591" s="0"/>
      <c r="RH591" s="0"/>
      <c r="RI591" s="0"/>
      <c r="RJ591" s="0"/>
      <c r="RK591" s="0"/>
      <c r="RL591" s="0"/>
      <c r="RM591" s="0"/>
      <c r="RN591" s="0"/>
      <c r="RO591" s="0"/>
      <c r="RP591" s="0"/>
      <c r="RQ591" s="0"/>
      <c r="RR591" s="0"/>
      <c r="RS591" s="0"/>
      <c r="RT591" s="0"/>
      <c r="RU591" s="0"/>
      <c r="RV591" s="0"/>
      <c r="RW591" s="0"/>
      <c r="RX591" s="0"/>
      <c r="RY591" s="0"/>
      <c r="RZ591" s="0"/>
      <c r="SA591" s="0"/>
      <c r="SB591" s="0"/>
      <c r="SC591" s="0"/>
      <c r="SD591" s="0"/>
      <c r="SE591" s="0"/>
      <c r="SF591" s="0"/>
      <c r="SG591" s="0"/>
      <c r="SH591" s="0"/>
      <c r="SI591" s="0"/>
      <c r="SJ591" s="0"/>
      <c r="SK591" s="0"/>
      <c r="SL591" s="0"/>
      <c r="SM591" s="0"/>
      <c r="SN591" s="0"/>
      <c r="SO591" s="0"/>
      <c r="SP591" s="0"/>
      <c r="SQ591" s="0"/>
      <c r="SR591" s="0"/>
      <c r="SS591" s="0"/>
      <c r="ST591" s="0"/>
      <c r="SU591" s="0"/>
      <c r="SV591" s="0"/>
      <c r="SW591" s="0"/>
      <c r="SX591" s="0"/>
      <c r="SY591" s="0"/>
      <c r="SZ591" s="0"/>
      <c r="TA591" s="0"/>
      <c r="TB591" s="0"/>
      <c r="TC591" s="0"/>
      <c r="TD591" s="0"/>
      <c r="TE591" s="0"/>
      <c r="TF591" s="0"/>
      <c r="TG591" s="0"/>
      <c r="TH591" s="0"/>
      <c r="TI591" s="0"/>
      <c r="TJ591" s="0"/>
      <c r="TK591" s="0"/>
      <c r="TL591" s="0"/>
      <c r="TM591" s="0"/>
      <c r="TN591" s="0"/>
      <c r="TO591" s="0"/>
      <c r="TP591" s="0"/>
      <c r="TQ591" s="0"/>
      <c r="TR591" s="0"/>
      <c r="TS591" s="0"/>
      <c r="TT591" s="0"/>
      <c r="TU591" s="0"/>
      <c r="TV591" s="0"/>
      <c r="TW591" s="0"/>
      <c r="TX591" s="0"/>
      <c r="TY591" s="0"/>
      <c r="TZ591" s="0"/>
      <c r="UA591" s="0"/>
      <c r="UB591" s="0"/>
      <c r="UC591" s="0"/>
      <c r="UD591" s="0"/>
      <c r="UE591" s="0"/>
      <c r="UF591" s="0"/>
      <c r="UG591" s="0"/>
      <c r="UH591" s="0"/>
      <c r="UI591" s="0"/>
      <c r="UJ591" s="0"/>
      <c r="UK591" s="0"/>
      <c r="UL591" s="0"/>
      <c r="UM591" s="0"/>
      <c r="UN591" s="0"/>
      <c r="UO591" s="0"/>
      <c r="UP591" s="0"/>
      <c r="UQ591" s="0"/>
      <c r="UR591" s="0"/>
      <c r="US591" s="0"/>
      <c r="UT591" s="0"/>
      <c r="UU591" s="0"/>
      <c r="UV591" s="0"/>
      <c r="UW591" s="0"/>
      <c r="UX591" s="0"/>
      <c r="UY591" s="0"/>
      <c r="UZ591" s="0"/>
      <c r="VA591" s="0"/>
      <c r="VB591" s="0"/>
      <c r="VC591" s="0"/>
      <c r="VD591" s="0"/>
      <c r="VE591" s="0"/>
      <c r="VF591" s="0"/>
      <c r="VG591" s="0"/>
      <c r="VH591" s="0"/>
      <c r="VI591" s="0"/>
      <c r="VJ591" s="0"/>
      <c r="VK591" s="0"/>
      <c r="VL591" s="0"/>
      <c r="VM591" s="0"/>
      <c r="VN591" s="0"/>
      <c r="VO591" s="0"/>
      <c r="VP591" s="0"/>
      <c r="VQ591" s="0"/>
      <c r="VR591" s="0"/>
      <c r="VS591" s="0"/>
      <c r="VT591" s="0"/>
      <c r="VU591" s="0"/>
      <c r="VV591" s="0"/>
      <c r="VW591" s="0"/>
      <c r="VX591" s="0"/>
      <c r="VY591" s="0"/>
      <c r="VZ591" s="0"/>
      <c r="WA591" s="0"/>
      <c r="WB591" s="0"/>
      <c r="WC591" s="0"/>
      <c r="WD591" s="0"/>
      <c r="WE591" s="0"/>
      <c r="WF591" s="0"/>
      <c r="WG591" s="0"/>
      <c r="WH591" s="0"/>
      <c r="WI591" s="0"/>
      <c r="WJ591" s="0"/>
      <c r="WK591" s="0"/>
      <c r="WL591" s="0"/>
      <c r="WM591" s="0"/>
      <c r="WN591" s="0"/>
      <c r="WO591" s="0"/>
      <c r="WP591" s="0"/>
      <c r="WQ591" s="0"/>
      <c r="WR591" s="0"/>
      <c r="WS591" s="0"/>
      <c r="WT591" s="0"/>
      <c r="WU591" s="0"/>
      <c r="WV591" s="0"/>
      <c r="WW591" s="0"/>
      <c r="WX591" s="0"/>
      <c r="WY591" s="0"/>
      <c r="WZ591" s="0"/>
      <c r="XA591" s="0"/>
      <c r="XB591" s="0"/>
      <c r="XC591" s="0"/>
      <c r="XD591" s="0"/>
      <c r="XE591" s="0"/>
      <c r="XF591" s="0"/>
      <c r="XG591" s="0"/>
      <c r="XH591" s="0"/>
      <c r="XI591" s="0"/>
      <c r="XJ591" s="0"/>
      <c r="XK591" s="0"/>
      <c r="XL591" s="0"/>
      <c r="XM591" s="0"/>
      <c r="XN591" s="0"/>
      <c r="XO591" s="0"/>
      <c r="XP591" s="0"/>
      <c r="XQ591" s="0"/>
      <c r="XR591" s="0"/>
      <c r="XS591" s="0"/>
      <c r="XT591" s="0"/>
      <c r="XU591" s="0"/>
      <c r="XV591" s="0"/>
      <c r="XW591" s="0"/>
      <c r="XX591" s="0"/>
      <c r="XY591" s="0"/>
      <c r="XZ591" s="0"/>
      <c r="YA591" s="0"/>
      <c r="YB591" s="0"/>
      <c r="YC591" s="0"/>
      <c r="YD591" s="0"/>
      <c r="YE591" s="0"/>
      <c r="YF591" s="0"/>
      <c r="YG591" s="0"/>
      <c r="YH591" s="0"/>
      <c r="YI591" s="0"/>
      <c r="YJ591" s="0"/>
      <c r="YK591" s="0"/>
      <c r="YL591" s="0"/>
      <c r="YM591" s="0"/>
      <c r="YN591" s="0"/>
      <c r="YO591" s="0"/>
      <c r="YP591" s="0"/>
      <c r="YQ591" s="0"/>
      <c r="YR591" s="0"/>
      <c r="YS591" s="0"/>
      <c r="YT591" s="0"/>
      <c r="YU591" s="0"/>
      <c r="YV591" s="0"/>
      <c r="YW591" s="0"/>
      <c r="YX591" s="0"/>
      <c r="YY591" s="0"/>
      <c r="YZ591" s="0"/>
      <c r="ZA591" s="0"/>
      <c r="ZB591" s="0"/>
      <c r="ZC591" s="0"/>
      <c r="ZD591" s="0"/>
      <c r="ZE591" s="0"/>
      <c r="ZF591" s="0"/>
      <c r="ZG591" s="0"/>
      <c r="ZH591" s="0"/>
      <c r="ZI591" s="0"/>
      <c r="ZJ591" s="0"/>
      <c r="ZK591" s="0"/>
      <c r="ZL591" s="0"/>
      <c r="ZM591" s="0"/>
      <c r="ZN591" s="0"/>
      <c r="ZO591" s="0"/>
      <c r="ZP591" s="0"/>
      <c r="ZQ591" s="0"/>
      <c r="ZR591" s="0"/>
      <c r="ZS591" s="0"/>
      <c r="ZT591" s="0"/>
      <c r="ZU591" s="0"/>
      <c r="ZV591" s="0"/>
      <c r="ZW591" s="0"/>
      <c r="ZX591" s="0"/>
      <c r="ZY591" s="0"/>
      <c r="ZZ591" s="0"/>
      <c r="AAA591" s="0"/>
      <c r="AAB591" s="0"/>
      <c r="AAC591" s="0"/>
      <c r="AAD591" s="0"/>
      <c r="AAE591" s="0"/>
      <c r="AAF591" s="0"/>
      <c r="AAG591" s="0"/>
      <c r="AAH591" s="0"/>
      <c r="AAI591" s="0"/>
      <c r="AAJ591" s="0"/>
      <c r="AAK591" s="0"/>
      <c r="AAL591" s="0"/>
      <c r="AAM591" s="0"/>
      <c r="AAN591" s="0"/>
      <c r="AAO591" s="0"/>
      <c r="AAP591" s="0"/>
      <c r="AAQ591" s="0"/>
      <c r="AAR591" s="0"/>
      <c r="AAS591" s="0"/>
      <c r="AAT591" s="0"/>
      <c r="AAU591" s="0"/>
      <c r="AAV591" s="0"/>
      <c r="AAW591" s="0"/>
      <c r="AAX591" s="0"/>
      <c r="AAY591" s="0"/>
      <c r="AAZ591" s="0"/>
      <c r="ABA591" s="0"/>
      <c r="ABB591" s="0"/>
      <c r="ABC591" s="0"/>
      <c r="ABD591" s="0"/>
      <c r="ABE591" s="0"/>
      <c r="ABF591" s="0"/>
      <c r="ABG591" s="0"/>
      <c r="ABH591" s="0"/>
      <c r="ABI591" s="0"/>
      <c r="ABJ591" s="0"/>
      <c r="ABK591" s="0"/>
      <c r="ABL591" s="0"/>
      <c r="ABM591" s="0"/>
      <c r="ABN591" s="0"/>
      <c r="ABO591" s="0"/>
      <c r="ABP591" s="0"/>
      <c r="ABQ591" s="0"/>
      <c r="ABR591" s="0"/>
      <c r="ABS591" s="0"/>
      <c r="ABT591" s="0"/>
      <c r="ABU591" s="0"/>
      <c r="ABV591" s="0"/>
      <c r="ABW591" s="0"/>
      <c r="ABX591" s="0"/>
      <c r="ABY591" s="0"/>
      <c r="ABZ591" s="0"/>
      <c r="ACA591" s="0"/>
      <c r="ACB591" s="0"/>
      <c r="ACC591" s="0"/>
      <c r="ACD591" s="0"/>
      <c r="ACE591" s="0"/>
      <c r="ACF591" s="0"/>
      <c r="ACG591" s="0"/>
      <c r="ACH591" s="0"/>
      <c r="ACI591" s="0"/>
      <c r="ACJ591" s="0"/>
      <c r="ACK591" s="0"/>
      <c r="ACL591" s="0"/>
      <c r="ACM591" s="0"/>
      <c r="ACN591" s="0"/>
      <c r="ACO591" s="0"/>
      <c r="ACP591" s="0"/>
      <c r="ACQ591" s="0"/>
      <c r="ACR591" s="0"/>
      <c r="ACS591" s="0"/>
      <c r="ACT591" s="0"/>
      <c r="ACU591" s="0"/>
      <c r="ACV591" s="0"/>
      <c r="ACW591" s="0"/>
      <c r="ACX591" s="0"/>
      <c r="ACY591" s="0"/>
      <c r="ACZ591" s="0"/>
      <c r="ADA591" s="0"/>
      <c r="ADB591" s="0"/>
      <c r="ADC591" s="0"/>
      <c r="ADD591" s="0"/>
      <c r="ADE591" s="0"/>
      <c r="ADF591" s="0"/>
      <c r="ADG591" s="0"/>
      <c r="ADH591" s="0"/>
      <c r="ADI591" s="0"/>
      <c r="ADJ591" s="0"/>
      <c r="ADK591" s="0"/>
      <c r="ADL591" s="0"/>
      <c r="ADM591" s="0"/>
      <c r="ADN591" s="0"/>
      <c r="ADO591" s="0"/>
      <c r="ADP591" s="0"/>
      <c r="ADQ591" s="0"/>
      <c r="ADR591" s="0"/>
      <c r="ADS591" s="0"/>
      <c r="ADT591" s="0"/>
      <c r="ADU591" s="0"/>
      <c r="ADV591" s="0"/>
      <c r="ADW591" s="0"/>
      <c r="ADX591" s="0"/>
      <c r="ADY591" s="0"/>
      <c r="ADZ591" s="0"/>
      <c r="AEA591" s="0"/>
      <c r="AEB591" s="0"/>
      <c r="AEC591" s="0"/>
      <c r="AED591" s="0"/>
      <c r="AEE591" s="0"/>
      <c r="AEF591" s="0"/>
      <c r="AEG591" s="0"/>
      <c r="AEH591" s="0"/>
      <c r="AEI591" s="0"/>
      <c r="AEJ591" s="0"/>
      <c r="AEK591" s="0"/>
      <c r="AEL591" s="0"/>
      <c r="AEM591" s="0"/>
      <c r="AEN591" s="0"/>
      <c r="AEO591" s="0"/>
      <c r="AEP591" s="0"/>
      <c r="AEQ591" s="0"/>
      <c r="AER591" s="0"/>
      <c r="AES591" s="0"/>
      <c r="AET591" s="0"/>
      <c r="AEU591" s="0"/>
      <c r="AEV591" s="0"/>
      <c r="AEW591" s="0"/>
      <c r="AEX591" s="0"/>
      <c r="AEY591" s="0"/>
      <c r="AEZ591" s="0"/>
      <c r="AFA591" s="0"/>
      <c r="AFB591" s="0"/>
      <c r="AFC591" s="0"/>
      <c r="AFD591" s="0"/>
      <c r="AFE591" s="0"/>
      <c r="AFF591" s="0"/>
      <c r="AFG591" s="0"/>
      <c r="AFH591" s="0"/>
      <c r="AFI591" s="0"/>
      <c r="AFJ591" s="0"/>
      <c r="AFK591" s="0"/>
      <c r="AFL591" s="0"/>
      <c r="AFM591" s="0"/>
      <c r="AFN591" s="0"/>
      <c r="AFO591" s="0"/>
      <c r="AFP591" s="0"/>
      <c r="AFQ591" s="0"/>
      <c r="AFR591" s="0"/>
      <c r="AFS591" s="0"/>
      <c r="AFT591" s="0"/>
      <c r="AFU591" s="0"/>
      <c r="AFV591" s="0"/>
      <c r="AFW591" s="0"/>
      <c r="AFX591" s="0"/>
      <c r="AFY591" s="0"/>
      <c r="AFZ591" s="0"/>
      <c r="AGA591" s="0"/>
      <c r="AGB591" s="0"/>
      <c r="AGC591" s="0"/>
      <c r="AGD591" s="0"/>
      <c r="AGE591" s="0"/>
      <c r="AGF591" s="0"/>
      <c r="AGG591" s="0"/>
      <c r="AGH591" s="0"/>
      <c r="AGI591" s="0"/>
      <c r="AGJ591" s="0"/>
      <c r="AGK591" s="0"/>
      <c r="AGL591" s="0"/>
      <c r="AGM591" s="0"/>
      <c r="AGN591" s="0"/>
      <c r="AGO591" s="0"/>
      <c r="AGP591" s="0"/>
      <c r="AGQ591" s="0"/>
      <c r="AGR591" s="0"/>
      <c r="AGS591" s="0"/>
      <c r="AGT591" s="0"/>
      <c r="AGU591" s="0"/>
      <c r="AGV591" s="0"/>
      <c r="AGW591" s="0"/>
      <c r="AGX591" s="0"/>
      <c r="AGY591" s="0"/>
      <c r="AGZ591" s="0"/>
      <c r="AHA591" s="0"/>
      <c r="AHB591" s="0"/>
      <c r="AHC591" s="0"/>
      <c r="AHD591" s="0"/>
      <c r="AHE591" s="0"/>
      <c r="AHF591" s="0"/>
      <c r="AHG591" s="0"/>
      <c r="AHH591" s="0"/>
      <c r="AHI591" s="0"/>
      <c r="AHJ591" s="0"/>
      <c r="AHK591" s="0"/>
      <c r="AHL591" s="0"/>
      <c r="AHM591" s="0"/>
      <c r="AHN591" s="0"/>
      <c r="AHO591" s="0"/>
      <c r="AHP591" s="0"/>
      <c r="AHQ591" s="0"/>
      <c r="AHR591" s="0"/>
      <c r="AHS591" s="0"/>
      <c r="AHT591" s="0"/>
      <c r="AHU591" s="0"/>
      <c r="AHV591" s="0"/>
      <c r="AHW591" s="0"/>
      <c r="AHX591" s="0"/>
      <c r="AHY591" s="0"/>
      <c r="AHZ591" s="0"/>
      <c r="AIA591" s="0"/>
      <c r="AIB591" s="0"/>
      <c r="AIC591" s="0"/>
      <c r="AID591" s="0"/>
      <c r="AIE591" s="0"/>
      <c r="AIF591" s="0"/>
      <c r="AIG591" s="0"/>
      <c r="AIH591" s="0"/>
      <c r="AII591" s="0"/>
      <c r="AIJ591" s="0"/>
      <c r="AIK591" s="0"/>
      <c r="AIL591" s="0"/>
      <c r="AIM591" s="0"/>
      <c r="AIN591" s="0"/>
      <c r="AIO591" s="0"/>
      <c r="AIP591" s="0"/>
      <c r="AIQ591" s="0"/>
      <c r="AIR591" s="0"/>
      <c r="AIS591" s="0"/>
      <c r="AIT591" s="0"/>
      <c r="AIU591" s="0"/>
      <c r="AIV591" s="0"/>
      <c r="AIW591" s="0"/>
      <c r="AIX591" s="0"/>
      <c r="AIY591" s="0"/>
      <c r="AIZ591" s="0"/>
      <c r="AJA591" s="0"/>
      <c r="AJB591" s="0"/>
      <c r="AJC591" s="0"/>
      <c r="AJD591" s="0"/>
      <c r="AJE591" s="0"/>
      <c r="AJF591" s="0"/>
      <c r="AJG591" s="0"/>
      <c r="AJH591" s="0"/>
      <c r="AJI591" s="0"/>
      <c r="AJJ591" s="0"/>
      <c r="AJK591" s="0"/>
      <c r="AJL591" s="0"/>
      <c r="AJM591" s="0"/>
      <c r="AJN591" s="0"/>
      <c r="AJO591" s="0"/>
      <c r="AJP591" s="0"/>
      <c r="AJQ591" s="0"/>
      <c r="AJR591" s="0"/>
      <c r="AJS591" s="0"/>
      <c r="AJT591" s="0"/>
      <c r="AJU591" s="0"/>
      <c r="AJV591" s="0"/>
      <c r="AJW591" s="0"/>
      <c r="AJX591" s="0"/>
      <c r="AJY591" s="0"/>
      <c r="AJZ591" s="0"/>
      <c r="AKA591" s="0"/>
      <c r="AKB591" s="0"/>
      <c r="AKC591" s="0"/>
      <c r="AKD591" s="0"/>
      <c r="AKE591" s="0"/>
      <c r="AKF591" s="0"/>
      <c r="AKG591" s="0"/>
      <c r="AKH591" s="0"/>
      <c r="AKI591" s="0"/>
      <c r="AKJ591" s="0"/>
      <c r="AKK591" s="0"/>
      <c r="AKL591" s="0"/>
      <c r="AKM591" s="0"/>
      <c r="AKN591" s="0"/>
      <c r="AKO591" s="0"/>
      <c r="AKP591" s="0"/>
      <c r="AKQ591" s="0"/>
      <c r="AKR591" s="0"/>
      <c r="AKS591" s="0"/>
      <c r="AKT591" s="0"/>
      <c r="AKU591" s="0"/>
      <c r="AKV591" s="0"/>
      <c r="AKW591" s="0"/>
      <c r="AKX591" s="0"/>
      <c r="AKY591" s="0"/>
      <c r="AKZ591" s="0"/>
      <c r="ALA591" s="0"/>
      <c r="ALB591" s="0"/>
      <c r="ALC591" s="0"/>
      <c r="ALD591" s="0"/>
      <c r="ALE591" s="0"/>
      <c r="ALF591" s="0"/>
      <c r="ALG591" s="0"/>
      <c r="ALH591" s="0"/>
      <c r="ALI591" s="0"/>
      <c r="ALJ591" s="0"/>
      <c r="ALK591" s="0"/>
      <c r="ALL591" s="0"/>
      <c r="ALM591" s="0"/>
      <c r="ALN591" s="0"/>
      <c r="ALO591" s="0"/>
      <c r="ALP591" s="0"/>
      <c r="ALQ591" s="0"/>
      <c r="ALR591" s="0"/>
      <c r="ALS591" s="0"/>
      <c r="ALT591" s="0"/>
      <c r="ALU591" s="0"/>
      <c r="ALV591" s="0"/>
      <c r="ALW591" s="0"/>
      <c r="ALX591" s="0"/>
      <c r="ALY591" s="0"/>
      <c r="ALZ591" s="0"/>
      <c r="AMA591" s="0"/>
      <c r="AMB591" s="0"/>
      <c r="AMC591" s="0"/>
      <c r="AMD591" s="0"/>
      <c r="AME591" s="0"/>
      <c r="AMF591" s="0"/>
      <c r="AMG591" s="0"/>
      <c r="AMH591" s="0"/>
      <c r="AMI591" s="0"/>
      <c r="AMJ591" s="0"/>
    </row>
    <row r="592" customFormat="false" ht="16.5" hidden="false" customHeight="true" outlineLevel="0" collapsed="false">
      <c r="A592" s="19" t="n">
        <v>591</v>
      </c>
      <c r="B592" s="19" t="n">
        <f aca="false" t="array" ref="B592:B592">RANK(V592,$V$2:$V$607)</f>
        <v>545</v>
      </c>
      <c r="C592" s="20"/>
      <c r="D592" s="20"/>
      <c r="E592" s="20"/>
      <c r="F592" s="19" t="n">
        <v>0</v>
      </c>
      <c r="G592" s="19" t="n">
        <v>0</v>
      </c>
      <c r="H592" s="19" t="n">
        <v>0</v>
      </c>
      <c r="I592" s="19" t="n">
        <v>0</v>
      </c>
      <c r="J592" s="21"/>
      <c r="K592" s="19"/>
      <c r="L592" s="19"/>
      <c r="M592" s="19"/>
      <c r="N592" s="19"/>
      <c r="O592" s="19"/>
      <c r="P592" s="19"/>
      <c r="Q592" s="19"/>
      <c r="R592" s="19"/>
      <c r="S592" s="22"/>
      <c r="T592" s="21" t="n">
        <f aca="false" t="array" ref="T592:T592">SUM(J592:S592)</f>
        <v>0</v>
      </c>
      <c r="U592" s="19" t="n">
        <f aca="false" t="array" ref="U592:U592">IF(S592="",0,S592)+IF((COUNT(J592:R592)&lt;6),SUM(J592:R592),(MAX(J592:R592)+LARGE(J592:R592,2)+LARGE(J592:R592,3)+LARGE(J592:R592,4)+LARGE(J592:R592,5)))</f>
        <v>0</v>
      </c>
      <c r="V592" s="19" t="n">
        <f aca="false">U592+G592+I592</f>
        <v>0</v>
      </c>
      <c r="W592" s="19" t="n">
        <f aca="false" t="array" ref="W592:W592">COUNT(J592:S592)</f>
        <v>0</v>
      </c>
      <c r="X592" s="19"/>
      <c r="Y592" s="19"/>
      <c r="Z592" s="4"/>
      <c r="AA592" s="4"/>
      <c r="AB592" s="0"/>
      <c r="AC592" s="4"/>
      <c r="AD592" s="4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CA592" s="0"/>
      <c r="CB592" s="0"/>
      <c r="CC592" s="0"/>
      <c r="CD592" s="0"/>
      <c r="CE592" s="0"/>
      <c r="CF592" s="0"/>
      <c r="CG592" s="0"/>
      <c r="CH592" s="0"/>
      <c r="CI592" s="0"/>
      <c r="CJ592" s="0"/>
      <c r="CK592" s="0"/>
      <c r="CL592" s="0"/>
      <c r="CM592" s="0"/>
      <c r="CN592" s="0"/>
      <c r="CO592" s="0"/>
      <c r="CP592" s="0"/>
      <c r="CQ592" s="0"/>
      <c r="CR592" s="0"/>
      <c r="CS592" s="0"/>
      <c r="CT592" s="0"/>
      <c r="CU592" s="0"/>
      <c r="CV592" s="0"/>
      <c r="CW592" s="0"/>
      <c r="CX592" s="0"/>
      <c r="CY592" s="0"/>
      <c r="CZ592" s="0"/>
      <c r="DA592" s="0"/>
      <c r="DB592" s="0"/>
      <c r="DC592" s="0"/>
      <c r="DD592" s="0"/>
      <c r="DE592" s="0"/>
      <c r="DF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  <c r="EE592" s="0"/>
      <c r="EF592" s="0"/>
      <c r="EG592" s="0"/>
      <c r="EH592" s="0"/>
      <c r="EI592" s="0"/>
      <c r="EJ592" s="0"/>
      <c r="EK592" s="0"/>
      <c r="EL592" s="0"/>
      <c r="EM592" s="0"/>
      <c r="EN592" s="0"/>
      <c r="EO592" s="0"/>
      <c r="EP592" s="0"/>
      <c r="EQ592" s="0"/>
      <c r="ER592" s="0"/>
      <c r="ES592" s="0"/>
      <c r="ET592" s="0"/>
      <c r="EU592" s="0"/>
      <c r="EV592" s="0"/>
      <c r="EW592" s="0"/>
      <c r="EX592" s="0"/>
      <c r="EY592" s="0"/>
      <c r="EZ592" s="0"/>
      <c r="FA592" s="0"/>
      <c r="FB592" s="0"/>
      <c r="FC592" s="0"/>
      <c r="FD592" s="0"/>
      <c r="FE592" s="0"/>
      <c r="FF592" s="0"/>
      <c r="FG592" s="0"/>
      <c r="FH592" s="0"/>
      <c r="FI592" s="0"/>
      <c r="FJ592" s="0"/>
      <c r="FK592" s="0"/>
      <c r="FL592" s="0"/>
      <c r="FM592" s="0"/>
      <c r="FN592" s="0"/>
      <c r="FO592" s="0"/>
      <c r="FP592" s="0"/>
      <c r="FQ592" s="0"/>
      <c r="FR592" s="0"/>
      <c r="FS592" s="0"/>
      <c r="FT592" s="0"/>
      <c r="FU592" s="0"/>
      <c r="FV592" s="0"/>
      <c r="FW592" s="0"/>
      <c r="FX592" s="0"/>
      <c r="FY592" s="0"/>
      <c r="FZ592" s="0"/>
      <c r="GA592" s="0"/>
      <c r="GB592" s="0"/>
      <c r="GC592" s="0"/>
      <c r="GD592" s="0"/>
      <c r="GE592" s="0"/>
      <c r="GF592" s="0"/>
      <c r="GG592" s="0"/>
      <c r="GH592" s="0"/>
      <c r="GI592" s="0"/>
      <c r="GJ592" s="0"/>
      <c r="GK592" s="0"/>
      <c r="GL592" s="0"/>
      <c r="GM592" s="0"/>
      <c r="GN592" s="0"/>
      <c r="GO592" s="0"/>
      <c r="GP592" s="0"/>
      <c r="GQ592" s="0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  <c r="IX592" s="0"/>
      <c r="IY592" s="0"/>
      <c r="IZ592" s="0"/>
      <c r="JA592" s="0"/>
      <c r="JB592" s="0"/>
      <c r="JC592" s="0"/>
      <c r="JD592" s="0"/>
      <c r="JE592" s="0"/>
      <c r="JF592" s="0"/>
      <c r="JG592" s="0"/>
      <c r="JH592" s="0"/>
      <c r="JI592" s="0"/>
      <c r="JJ592" s="0"/>
      <c r="JK592" s="0"/>
      <c r="JL592" s="0"/>
      <c r="JM592" s="0"/>
      <c r="JN592" s="0"/>
      <c r="JO592" s="0"/>
      <c r="JP592" s="0"/>
      <c r="JQ592" s="0"/>
      <c r="JR592" s="0"/>
      <c r="JS592" s="0"/>
      <c r="JT592" s="0"/>
      <c r="JU592" s="0"/>
      <c r="JV592" s="0"/>
      <c r="JW592" s="0"/>
      <c r="JX592" s="0"/>
      <c r="JY592" s="0"/>
      <c r="JZ592" s="0"/>
      <c r="KA592" s="0"/>
      <c r="KB592" s="0"/>
      <c r="KC592" s="0"/>
      <c r="KD592" s="0"/>
      <c r="KE592" s="0"/>
      <c r="KF592" s="0"/>
      <c r="KG592" s="0"/>
      <c r="KH592" s="0"/>
      <c r="KI592" s="0"/>
      <c r="KJ592" s="0"/>
      <c r="KK592" s="0"/>
      <c r="KL592" s="0"/>
      <c r="KM592" s="0"/>
      <c r="KN592" s="0"/>
      <c r="KO592" s="0"/>
      <c r="KP592" s="0"/>
      <c r="KQ592" s="0"/>
      <c r="KR592" s="0"/>
      <c r="KS592" s="0"/>
      <c r="KT592" s="0"/>
      <c r="KU592" s="0"/>
      <c r="KV592" s="0"/>
      <c r="KW592" s="0"/>
      <c r="KX592" s="0"/>
      <c r="KY592" s="0"/>
      <c r="KZ592" s="0"/>
      <c r="LA592" s="0"/>
      <c r="LB592" s="0"/>
      <c r="LC592" s="0"/>
      <c r="LD592" s="0"/>
      <c r="LE592" s="0"/>
      <c r="LF592" s="0"/>
      <c r="LG592" s="0"/>
      <c r="LH592" s="0"/>
      <c r="LI592" s="0"/>
      <c r="LJ592" s="0"/>
      <c r="LK592" s="0"/>
      <c r="LL592" s="0"/>
      <c r="LM592" s="0"/>
      <c r="LN592" s="0"/>
      <c r="LO592" s="0"/>
      <c r="LP592" s="0"/>
      <c r="LQ592" s="0"/>
      <c r="LR592" s="0"/>
      <c r="LS592" s="0"/>
      <c r="LT592" s="0"/>
      <c r="LU592" s="0"/>
      <c r="LV592" s="0"/>
      <c r="LW592" s="0"/>
      <c r="LX592" s="0"/>
      <c r="LY592" s="0"/>
      <c r="LZ592" s="0"/>
      <c r="MA592" s="0"/>
      <c r="MB592" s="0"/>
      <c r="MC592" s="0"/>
      <c r="MD592" s="0"/>
      <c r="ME592" s="0"/>
      <c r="MF592" s="0"/>
      <c r="MG592" s="0"/>
      <c r="MH592" s="0"/>
      <c r="MI592" s="0"/>
      <c r="MJ592" s="0"/>
      <c r="MK592" s="0"/>
      <c r="ML592" s="0"/>
      <c r="MM592" s="0"/>
      <c r="MN592" s="0"/>
      <c r="MO592" s="0"/>
      <c r="MP592" s="0"/>
      <c r="MQ592" s="0"/>
      <c r="MR592" s="0"/>
      <c r="MS592" s="0"/>
      <c r="MT592" s="0"/>
      <c r="MU592" s="0"/>
      <c r="MV592" s="0"/>
      <c r="MW592" s="0"/>
      <c r="MX592" s="0"/>
      <c r="MY592" s="0"/>
      <c r="MZ592" s="0"/>
      <c r="NA592" s="0"/>
      <c r="NB592" s="0"/>
      <c r="NC592" s="0"/>
      <c r="ND592" s="0"/>
      <c r="NE592" s="0"/>
      <c r="NF592" s="0"/>
      <c r="NG592" s="0"/>
      <c r="NH592" s="0"/>
      <c r="NI592" s="0"/>
      <c r="NJ592" s="0"/>
      <c r="NK592" s="0"/>
      <c r="NL592" s="0"/>
      <c r="NM592" s="0"/>
      <c r="NN592" s="0"/>
      <c r="NO592" s="0"/>
      <c r="NP592" s="0"/>
      <c r="NQ592" s="0"/>
      <c r="NR592" s="0"/>
      <c r="NS592" s="0"/>
      <c r="NT592" s="0"/>
      <c r="NU592" s="0"/>
      <c r="NV592" s="0"/>
      <c r="NW592" s="0"/>
      <c r="NX592" s="0"/>
      <c r="NY592" s="0"/>
      <c r="NZ592" s="0"/>
      <c r="OA592" s="0"/>
      <c r="OB592" s="0"/>
      <c r="OC592" s="0"/>
      <c r="OD592" s="0"/>
      <c r="OE592" s="0"/>
      <c r="OF592" s="0"/>
      <c r="OG592" s="0"/>
      <c r="OH592" s="0"/>
      <c r="OI592" s="0"/>
      <c r="OJ592" s="0"/>
      <c r="OK592" s="0"/>
      <c r="OL592" s="0"/>
      <c r="OM592" s="0"/>
      <c r="ON592" s="0"/>
      <c r="OO592" s="0"/>
      <c r="OP592" s="0"/>
      <c r="OQ592" s="0"/>
      <c r="OR592" s="0"/>
      <c r="OS592" s="0"/>
      <c r="OT592" s="0"/>
      <c r="OU592" s="0"/>
      <c r="OV592" s="0"/>
      <c r="OW592" s="0"/>
      <c r="OX592" s="0"/>
      <c r="OY592" s="0"/>
      <c r="OZ592" s="0"/>
      <c r="PA592" s="0"/>
      <c r="PB592" s="0"/>
      <c r="PC592" s="0"/>
      <c r="PD592" s="0"/>
      <c r="PE592" s="0"/>
      <c r="PF592" s="0"/>
      <c r="PG592" s="0"/>
      <c r="PH592" s="0"/>
      <c r="PI592" s="0"/>
      <c r="PJ592" s="0"/>
      <c r="PK592" s="0"/>
      <c r="PL592" s="0"/>
      <c r="PM592" s="0"/>
      <c r="PN592" s="0"/>
      <c r="PO592" s="0"/>
      <c r="PP592" s="0"/>
      <c r="PQ592" s="0"/>
      <c r="PR592" s="0"/>
      <c r="PS592" s="0"/>
      <c r="PT592" s="0"/>
      <c r="PU592" s="0"/>
      <c r="PV592" s="0"/>
      <c r="PW592" s="0"/>
      <c r="PX592" s="0"/>
      <c r="PY592" s="0"/>
      <c r="PZ592" s="0"/>
      <c r="QA592" s="0"/>
      <c r="QB592" s="0"/>
      <c r="QC592" s="0"/>
      <c r="QD592" s="0"/>
      <c r="QE592" s="0"/>
      <c r="QF592" s="0"/>
      <c r="QG592" s="0"/>
      <c r="QH592" s="0"/>
      <c r="QI592" s="0"/>
      <c r="QJ592" s="0"/>
      <c r="QK592" s="0"/>
      <c r="QL592" s="0"/>
      <c r="QM592" s="0"/>
      <c r="QN592" s="0"/>
      <c r="QO592" s="0"/>
      <c r="QP592" s="0"/>
      <c r="QQ592" s="0"/>
      <c r="QR592" s="0"/>
      <c r="QS592" s="0"/>
      <c r="QT592" s="0"/>
      <c r="QU592" s="0"/>
      <c r="QV592" s="0"/>
      <c r="QW592" s="0"/>
      <c r="QX592" s="0"/>
      <c r="QY592" s="0"/>
      <c r="QZ592" s="0"/>
      <c r="RA592" s="0"/>
      <c r="RB592" s="0"/>
      <c r="RC592" s="0"/>
      <c r="RD592" s="0"/>
      <c r="RE592" s="0"/>
      <c r="RF592" s="0"/>
      <c r="RG592" s="0"/>
      <c r="RH592" s="0"/>
      <c r="RI592" s="0"/>
      <c r="RJ592" s="0"/>
      <c r="RK592" s="0"/>
      <c r="RL592" s="0"/>
      <c r="RM592" s="0"/>
      <c r="RN592" s="0"/>
      <c r="RO592" s="0"/>
      <c r="RP592" s="0"/>
      <c r="RQ592" s="0"/>
      <c r="RR592" s="0"/>
      <c r="RS592" s="0"/>
      <c r="RT592" s="0"/>
      <c r="RU592" s="0"/>
      <c r="RV592" s="0"/>
      <c r="RW592" s="0"/>
      <c r="RX592" s="0"/>
      <c r="RY592" s="0"/>
      <c r="RZ592" s="0"/>
      <c r="SA592" s="0"/>
      <c r="SB592" s="0"/>
      <c r="SC592" s="0"/>
      <c r="SD592" s="0"/>
      <c r="SE592" s="0"/>
      <c r="SF592" s="0"/>
      <c r="SG592" s="0"/>
      <c r="SH592" s="0"/>
      <c r="SI592" s="0"/>
      <c r="SJ592" s="0"/>
      <c r="SK592" s="0"/>
      <c r="SL592" s="0"/>
      <c r="SM592" s="0"/>
      <c r="SN592" s="0"/>
      <c r="SO592" s="0"/>
      <c r="SP592" s="0"/>
      <c r="SQ592" s="0"/>
      <c r="SR592" s="0"/>
      <c r="SS592" s="0"/>
      <c r="ST592" s="0"/>
      <c r="SU592" s="0"/>
      <c r="SV592" s="0"/>
      <c r="SW592" s="0"/>
      <c r="SX592" s="0"/>
      <c r="SY592" s="0"/>
      <c r="SZ592" s="0"/>
      <c r="TA592" s="0"/>
      <c r="TB592" s="0"/>
      <c r="TC592" s="0"/>
      <c r="TD592" s="0"/>
      <c r="TE592" s="0"/>
      <c r="TF592" s="0"/>
      <c r="TG592" s="0"/>
      <c r="TH592" s="0"/>
      <c r="TI592" s="0"/>
      <c r="TJ592" s="0"/>
      <c r="TK592" s="0"/>
      <c r="TL592" s="0"/>
      <c r="TM592" s="0"/>
      <c r="TN592" s="0"/>
      <c r="TO592" s="0"/>
      <c r="TP592" s="0"/>
      <c r="TQ592" s="0"/>
      <c r="TR592" s="0"/>
      <c r="TS592" s="0"/>
      <c r="TT592" s="0"/>
      <c r="TU592" s="0"/>
      <c r="TV592" s="0"/>
      <c r="TW592" s="0"/>
      <c r="TX592" s="0"/>
      <c r="TY592" s="0"/>
      <c r="TZ592" s="0"/>
      <c r="UA592" s="0"/>
      <c r="UB592" s="0"/>
      <c r="UC592" s="0"/>
      <c r="UD592" s="0"/>
      <c r="UE592" s="0"/>
      <c r="UF592" s="0"/>
      <c r="UG592" s="0"/>
      <c r="UH592" s="0"/>
      <c r="UI592" s="0"/>
      <c r="UJ592" s="0"/>
      <c r="UK592" s="0"/>
      <c r="UL592" s="0"/>
      <c r="UM592" s="0"/>
      <c r="UN592" s="0"/>
      <c r="UO592" s="0"/>
      <c r="UP592" s="0"/>
      <c r="UQ592" s="0"/>
      <c r="UR592" s="0"/>
      <c r="US592" s="0"/>
      <c r="UT592" s="0"/>
      <c r="UU592" s="0"/>
      <c r="UV592" s="0"/>
      <c r="UW592" s="0"/>
      <c r="UX592" s="0"/>
      <c r="UY592" s="0"/>
      <c r="UZ592" s="0"/>
      <c r="VA592" s="0"/>
      <c r="VB592" s="0"/>
      <c r="VC592" s="0"/>
      <c r="VD592" s="0"/>
      <c r="VE592" s="0"/>
      <c r="VF592" s="0"/>
      <c r="VG592" s="0"/>
      <c r="VH592" s="0"/>
      <c r="VI592" s="0"/>
      <c r="VJ592" s="0"/>
      <c r="VK592" s="0"/>
      <c r="VL592" s="0"/>
      <c r="VM592" s="0"/>
      <c r="VN592" s="0"/>
      <c r="VO592" s="0"/>
      <c r="VP592" s="0"/>
      <c r="VQ592" s="0"/>
      <c r="VR592" s="0"/>
      <c r="VS592" s="0"/>
      <c r="VT592" s="0"/>
      <c r="VU592" s="0"/>
      <c r="VV592" s="0"/>
      <c r="VW592" s="0"/>
      <c r="VX592" s="0"/>
      <c r="VY592" s="0"/>
      <c r="VZ592" s="0"/>
      <c r="WA592" s="0"/>
      <c r="WB592" s="0"/>
      <c r="WC592" s="0"/>
      <c r="WD592" s="0"/>
      <c r="WE592" s="0"/>
      <c r="WF592" s="0"/>
      <c r="WG592" s="0"/>
      <c r="WH592" s="0"/>
      <c r="WI592" s="0"/>
      <c r="WJ592" s="0"/>
      <c r="WK592" s="0"/>
      <c r="WL592" s="0"/>
      <c r="WM592" s="0"/>
      <c r="WN592" s="0"/>
      <c r="WO592" s="0"/>
      <c r="WP592" s="0"/>
      <c r="WQ592" s="0"/>
      <c r="WR592" s="0"/>
      <c r="WS592" s="0"/>
      <c r="WT592" s="0"/>
      <c r="WU592" s="0"/>
      <c r="WV592" s="0"/>
      <c r="WW592" s="0"/>
      <c r="WX592" s="0"/>
      <c r="WY592" s="0"/>
      <c r="WZ592" s="0"/>
      <c r="XA592" s="0"/>
      <c r="XB592" s="0"/>
      <c r="XC592" s="0"/>
      <c r="XD592" s="0"/>
      <c r="XE592" s="0"/>
      <c r="XF592" s="0"/>
      <c r="XG592" s="0"/>
      <c r="XH592" s="0"/>
      <c r="XI592" s="0"/>
      <c r="XJ592" s="0"/>
      <c r="XK592" s="0"/>
      <c r="XL592" s="0"/>
      <c r="XM592" s="0"/>
      <c r="XN592" s="0"/>
      <c r="XO592" s="0"/>
      <c r="XP592" s="0"/>
      <c r="XQ592" s="0"/>
      <c r="XR592" s="0"/>
      <c r="XS592" s="0"/>
      <c r="XT592" s="0"/>
      <c r="XU592" s="0"/>
      <c r="XV592" s="0"/>
      <c r="XW592" s="0"/>
      <c r="XX592" s="0"/>
      <c r="XY592" s="0"/>
      <c r="XZ592" s="0"/>
      <c r="YA592" s="0"/>
      <c r="YB592" s="0"/>
      <c r="YC592" s="0"/>
      <c r="YD592" s="0"/>
      <c r="YE592" s="0"/>
      <c r="YF592" s="0"/>
      <c r="YG592" s="0"/>
      <c r="YH592" s="0"/>
      <c r="YI592" s="0"/>
      <c r="YJ592" s="0"/>
      <c r="YK592" s="0"/>
      <c r="YL592" s="0"/>
      <c r="YM592" s="0"/>
      <c r="YN592" s="0"/>
      <c r="YO592" s="0"/>
      <c r="YP592" s="0"/>
      <c r="YQ592" s="0"/>
      <c r="YR592" s="0"/>
      <c r="YS592" s="0"/>
      <c r="YT592" s="0"/>
      <c r="YU592" s="0"/>
      <c r="YV592" s="0"/>
      <c r="YW592" s="0"/>
      <c r="YX592" s="0"/>
      <c r="YY592" s="0"/>
      <c r="YZ592" s="0"/>
      <c r="ZA592" s="0"/>
      <c r="ZB592" s="0"/>
      <c r="ZC592" s="0"/>
      <c r="ZD592" s="0"/>
      <c r="ZE592" s="0"/>
      <c r="ZF592" s="0"/>
      <c r="ZG592" s="0"/>
      <c r="ZH592" s="0"/>
      <c r="ZI592" s="0"/>
      <c r="ZJ592" s="0"/>
      <c r="ZK592" s="0"/>
      <c r="ZL592" s="0"/>
      <c r="ZM592" s="0"/>
      <c r="ZN592" s="0"/>
      <c r="ZO592" s="0"/>
      <c r="ZP592" s="0"/>
      <c r="ZQ592" s="0"/>
      <c r="ZR592" s="0"/>
      <c r="ZS592" s="0"/>
      <c r="ZT592" s="0"/>
      <c r="ZU592" s="0"/>
      <c r="ZV592" s="0"/>
      <c r="ZW592" s="0"/>
      <c r="ZX592" s="0"/>
      <c r="ZY592" s="0"/>
      <c r="ZZ592" s="0"/>
      <c r="AAA592" s="0"/>
      <c r="AAB592" s="0"/>
      <c r="AAC592" s="0"/>
      <c r="AAD592" s="0"/>
      <c r="AAE592" s="0"/>
      <c r="AAF592" s="0"/>
      <c r="AAG592" s="0"/>
      <c r="AAH592" s="0"/>
      <c r="AAI592" s="0"/>
      <c r="AAJ592" s="0"/>
      <c r="AAK592" s="0"/>
      <c r="AAL592" s="0"/>
      <c r="AAM592" s="0"/>
      <c r="AAN592" s="0"/>
      <c r="AAO592" s="0"/>
      <c r="AAP592" s="0"/>
      <c r="AAQ592" s="0"/>
      <c r="AAR592" s="0"/>
      <c r="AAS592" s="0"/>
      <c r="AAT592" s="0"/>
      <c r="AAU592" s="0"/>
      <c r="AAV592" s="0"/>
      <c r="AAW592" s="0"/>
      <c r="AAX592" s="0"/>
      <c r="AAY592" s="0"/>
      <c r="AAZ592" s="0"/>
      <c r="ABA592" s="0"/>
      <c r="ABB592" s="0"/>
      <c r="ABC592" s="0"/>
      <c r="ABD592" s="0"/>
      <c r="ABE592" s="0"/>
      <c r="ABF592" s="0"/>
      <c r="ABG592" s="0"/>
      <c r="ABH592" s="0"/>
      <c r="ABI592" s="0"/>
      <c r="ABJ592" s="0"/>
      <c r="ABK592" s="0"/>
      <c r="ABL592" s="0"/>
      <c r="ABM592" s="0"/>
      <c r="ABN592" s="0"/>
      <c r="ABO592" s="0"/>
      <c r="ABP592" s="0"/>
      <c r="ABQ592" s="0"/>
      <c r="ABR592" s="0"/>
      <c r="ABS592" s="0"/>
      <c r="ABT592" s="0"/>
      <c r="ABU592" s="0"/>
      <c r="ABV592" s="0"/>
      <c r="ABW592" s="0"/>
      <c r="ABX592" s="0"/>
      <c r="ABY592" s="0"/>
      <c r="ABZ592" s="0"/>
      <c r="ACA592" s="0"/>
      <c r="ACB592" s="0"/>
      <c r="ACC592" s="0"/>
      <c r="ACD592" s="0"/>
      <c r="ACE592" s="0"/>
      <c r="ACF592" s="0"/>
      <c r="ACG592" s="0"/>
      <c r="ACH592" s="0"/>
      <c r="ACI592" s="0"/>
      <c r="ACJ592" s="0"/>
      <c r="ACK592" s="0"/>
      <c r="ACL592" s="0"/>
      <c r="ACM592" s="0"/>
      <c r="ACN592" s="0"/>
      <c r="ACO592" s="0"/>
      <c r="ACP592" s="0"/>
      <c r="ACQ592" s="0"/>
      <c r="ACR592" s="0"/>
      <c r="ACS592" s="0"/>
      <c r="ACT592" s="0"/>
      <c r="ACU592" s="0"/>
      <c r="ACV592" s="0"/>
      <c r="ACW592" s="0"/>
      <c r="ACX592" s="0"/>
      <c r="ACY592" s="0"/>
      <c r="ACZ592" s="0"/>
      <c r="ADA592" s="0"/>
      <c r="ADB592" s="0"/>
      <c r="ADC592" s="0"/>
      <c r="ADD592" s="0"/>
      <c r="ADE592" s="0"/>
      <c r="ADF592" s="0"/>
      <c r="ADG592" s="0"/>
      <c r="ADH592" s="0"/>
      <c r="ADI592" s="0"/>
      <c r="ADJ592" s="0"/>
      <c r="ADK592" s="0"/>
      <c r="ADL592" s="0"/>
      <c r="ADM592" s="0"/>
      <c r="ADN592" s="0"/>
      <c r="ADO592" s="0"/>
      <c r="ADP592" s="0"/>
      <c r="ADQ592" s="0"/>
      <c r="ADR592" s="0"/>
      <c r="ADS592" s="0"/>
      <c r="ADT592" s="0"/>
      <c r="ADU592" s="0"/>
      <c r="ADV592" s="0"/>
      <c r="ADW592" s="0"/>
      <c r="ADX592" s="0"/>
      <c r="ADY592" s="0"/>
      <c r="ADZ592" s="0"/>
      <c r="AEA592" s="0"/>
      <c r="AEB592" s="0"/>
      <c r="AEC592" s="0"/>
      <c r="AED592" s="0"/>
      <c r="AEE592" s="0"/>
      <c r="AEF592" s="0"/>
      <c r="AEG592" s="0"/>
      <c r="AEH592" s="0"/>
      <c r="AEI592" s="0"/>
      <c r="AEJ592" s="0"/>
      <c r="AEK592" s="0"/>
      <c r="AEL592" s="0"/>
      <c r="AEM592" s="0"/>
      <c r="AEN592" s="0"/>
      <c r="AEO592" s="0"/>
      <c r="AEP592" s="0"/>
      <c r="AEQ592" s="0"/>
      <c r="AER592" s="0"/>
      <c r="AES592" s="0"/>
      <c r="AET592" s="0"/>
      <c r="AEU592" s="0"/>
      <c r="AEV592" s="0"/>
      <c r="AEW592" s="0"/>
      <c r="AEX592" s="0"/>
      <c r="AEY592" s="0"/>
      <c r="AEZ592" s="0"/>
      <c r="AFA592" s="0"/>
      <c r="AFB592" s="0"/>
      <c r="AFC592" s="0"/>
      <c r="AFD592" s="0"/>
      <c r="AFE592" s="0"/>
      <c r="AFF592" s="0"/>
      <c r="AFG592" s="0"/>
      <c r="AFH592" s="0"/>
      <c r="AFI592" s="0"/>
      <c r="AFJ592" s="0"/>
      <c r="AFK592" s="0"/>
      <c r="AFL592" s="0"/>
      <c r="AFM592" s="0"/>
      <c r="AFN592" s="0"/>
      <c r="AFO592" s="0"/>
      <c r="AFP592" s="0"/>
      <c r="AFQ592" s="0"/>
      <c r="AFR592" s="0"/>
      <c r="AFS592" s="0"/>
      <c r="AFT592" s="0"/>
      <c r="AFU592" s="0"/>
      <c r="AFV592" s="0"/>
      <c r="AFW592" s="0"/>
      <c r="AFX592" s="0"/>
      <c r="AFY592" s="0"/>
      <c r="AFZ592" s="0"/>
      <c r="AGA592" s="0"/>
      <c r="AGB592" s="0"/>
      <c r="AGC592" s="0"/>
      <c r="AGD592" s="0"/>
      <c r="AGE592" s="0"/>
      <c r="AGF592" s="0"/>
      <c r="AGG592" s="0"/>
      <c r="AGH592" s="0"/>
      <c r="AGI592" s="0"/>
      <c r="AGJ592" s="0"/>
      <c r="AGK592" s="0"/>
      <c r="AGL592" s="0"/>
      <c r="AGM592" s="0"/>
      <c r="AGN592" s="0"/>
      <c r="AGO592" s="0"/>
      <c r="AGP592" s="0"/>
      <c r="AGQ592" s="0"/>
      <c r="AGR592" s="0"/>
      <c r="AGS592" s="0"/>
      <c r="AGT592" s="0"/>
      <c r="AGU592" s="0"/>
      <c r="AGV592" s="0"/>
      <c r="AGW592" s="0"/>
      <c r="AGX592" s="0"/>
      <c r="AGY592" s="0"/>
      <c r="AGZ592" s="0"/>
      <c r="AHA592" s="0"/>
      <c r="AHB592" s="0"/>
      <c r="AHC592" s="0"/>
      <c r="AHD592" s="0"/>
      <c r="AHE592" s="0"/>
      <c r="AHF592" s="0"/>
      <c r="AHG592" s="0"/>
      <c r="AHH592" s="0"/>
      <c r="AHI592" s="0"/>
      <c r="AHJ592" s="0"/>
      <c r="AHK592" s="0"/>
      <c r="AHL592" s="0"/>
      <c r="AHM592" s="0"/>
      <c r="AHN592" s="0"/>
      <c r="AHO592" s="0"/>
      <c r="AHP592" s="0"/>
      <c r="AHQ592" s="0"/>
      <c r="AHR592" s="0"/>
      <c r="AHS592" s="0"/>
      <c r="AHT592" s="0"/>
      <c r="AHU592" s="0"/>
      <c r="AHV592" s="0"/>
      <c r="AHW592" s="0"/>
      <c r="AHX592" s="0"/>
      <c r="AHY592" s="0"/>
      <c r="AHZ592" s="0"/>
      <c r="AIA592" s="0"/>
      <c r="AIB592" s="0"/>
      <c r="AIC592" s="0"/>
      <c r="AID592" s="0"/>
      <c r="AIE592" s="0"/>
      <c r="AIF592" s="0"/>
      <c r="AIG592" s="0"/>
      <c r="AIH592" s="0"/>
      <c r="AII592" s="0"/>
      <c r="AIJ592" s="0"/>
      <c r="AIK592" s="0"/>
      <c r="AIL592" s="0"/>
      <c r="AIM592" s="0"/>
      <c r="AIN592" s="0"/>
      <c r="AIO592" s="0"/>
      <c r="AIP592" s="0"/>
      <c r="AIQ592" s="0"/>
      <c r="AIR592" s="0"/>
      <c r="AIS592" s="0"/>
      <c r="AIT592" s="0"/>
      <c r="AIU592" s="0"/>
      <c r="AIV592" s="0"/>
      <c r="AIW592" s="0"/>
      <c r="AIX592" s="0"/>
      <c r="AIY592" s="0"/>
      <c r="AIZ592" s="0"/>
      <c r="AJA592" s="0"/>
      <c r="AJB592" s="0"/>
      <c r="AJC592" s="0"/>
      <c r="AJD592" s="0"/>
      <c r="AJE592" s="0"/>
      <c r="AJF592" s="0"/>
      <c r="AJG592" s="0"/>
      <c r="AJH592" s="0"/>
      <c r="AJI592" s="0"/>
      <c r="AJJ592" s="0"/>
      <c r="AJK592" s="0"/>
      <c r="AJL592" s="0"/>
      <c r="AJM592" s="0"/>
      <c r="AJN592" s="0"/>
      <c r="AJO592" s="0"/>
      <c r="AJP592" s="0"/>
      <c r="AJQ592" s="0"/>
      <c r="AJR592" s="0"/>
      <c r="AJS592" s="0"/>
      <c r="AJT592" s="0"/>
      <c r="AJU592" s="0"/>
      <c r="AJV592" s="0"/>
      <c r="AJW592" s="0"/>
      <c r="AJX592" s="0"/>
      <c r="AJY592" s="0"/>
      <c r="AJZ592" s="0"/>
      <c r="AKA592" s="0"/>
      <c r="AKB592" s="0"/>
      <c r="AKC592" s="0"/>
      <c r="AKD592" s="0"/>
      <c r="AKE592" s="0"/>
      <c r="AKF592" s="0"/>
      <c r="AKG592" s="0"/>
      <c r="AKH592" s="0"/>
      <c r="AKI592" s="0"/>
      <c r="AKJ592" s="0"/>
      <c r="AKK592" s="0"/>
      <c r="AKL592" s="0"/>
      <c r="AKM592" s="0"/>
      <c r="AKN592" s="0"/>
      <c r="AKO592" s="0"/>
      <c r="AKP592" s="0"/>
      <c r="AKQ592" s="0"/>
      <c r="AKR592" s="0"/>
      <c r="AKS592" s="0"/>
      <c r="AKT592" s="0"/>
      <c r="AKU592" s="0"/>
      <c r="AKV592" s="0"/>
      <c r="AKW592" s="0"/>
      <c r="AKX592" s="0"/>
      <c r="AKY592" s="0"/>
      <c r="AKZ592" s="0"/>
      <c r="ALA592" s="0"/>
      <c r="ALB592" s="0"/>
      <c r="ALC592" s="0"/>
      <c r="ALD592" s="0"/>
      <c r="ALE592" s="0"/>
      <c r="ALF592" s="0"/>
      <c r="ALG592" s="0"/>
      <c r="ALH592" s="0"/>
      <c r="ALI592" s="0"/>
      <c r="ALJ592" s="0"/>
      <c r="ALK592" s="0"/>
      <c r="ALL592" s="0"/>
      <c r="ALM592" s="0"/>
      <c r="ALN592" s="0"/>
      <c r="ALO592" s="0"/>
      <c r="ALP592" s="0"/>
      <c r="ALQ592" s="0"/>
      <c r="ALR592" s="0"/>
      <c r="ALS592" s="0"/>
      <c r="ALT592" s="0"/>
      <c r="ALU592" s="0"/>
      <c r="ALV592" s="0"/>
      <c r="ALW592" s="0"/>
      <c r="ALX592" s="0"/>
      <c r="ALY592" s="0"/>
      <c r="ALZ592" s="0"/>
      <c r="AMA592" s="0"/>
      <c r="AMB592" s="0"/>
      <c r="AMC592" s="0"/>
      <c r="AMD592" s="0"/>
      <c r="AME592" s="0"/>
      <c r="AMF592" s="0"/>
      <c r="AMG592" s="0"/>
      <c r="AMH592" s="0"/>
      <c r="AMI592" s="0"/>
      <c r="AMJ592" s="0"/>
    </row>
    <row r="593" customFormat="false" ht="16.5" hidden="false" customHeight="true" outlineLevel="0" collapsed="false">
      <c r="A593" s="19" t="n">
        <v>592</v>
      </c>
      <c r="B593" s="19" t="n">
        <f aca="false" t="array" ref="B593:B593">RANK(V593,$V$2:$V$607)</f>
        <v>545</v>
      </c>
      <c r="C593" s="20"/>
      <c r="D593" s="20"/>
      <c r="E593" s="20"/>
      <c r="F593" s="19" t="n">
        <v>0</v>
      </c>
      <c r="G593" s="19" t="n">
        <v>0</v>
      </c>
      <c r="H593" s="19" t="n">
        <v>0</v>
      </c>
      <c r="I593" s="19" t="n">
        <v>0</v>
      </c>
      <c r="J593" s="21"/>
      <c r="K593" s="19"/>
      <c r="L593" s="19"/>
      <c r="M593" s="19"/>
      <c r="N593" s="19"/>
      <c r="O593" s="19"/>
      <c r="P593" s="19"/>
      <c r="Q593" s="19"/>
      <c r="R593" s="19"/>
      <c r="S593" s="22"/>
      <c r="T593" s="21" t="n">
        <f aca="false" t="array" ref="T593:T593">SUM(J593:S593)</f>
        <v>0</v>
      </c>
      <c r="U593" s="19" t="n">
        <f aca="false" t="array" ref="U593:U593">IF(S593="",0,S593)+IF((COUNT(J593:R593)&lt;6),SUM(J593:R593),(MAX(J593:R593)+LARGE(J593:R593,2)+LARGE(J593:R593,3)+LARGE(J593:R593,4)+LARGE(J593:R593,5)))</f>
        <v>0</v>
      </c>
      <c r="V593" s="19" t="n">
        <f aca="false">U593+G593+I593</f>
        <v>0</v>
      </c>
      <c r="W593" s="19" t="n">
        <f aca="false" t="array" ref="W593:W593">COUNT(J593:S593)</f>
        <v>0</v>
      </c>
      <c r="X593" s="19"/>
      <c r="Y593" s="19"/>
      <c r="Z593" s="4"/>
      <c r="AA593" s="19"/>
      <c r="AB593" s="19"/>
      <c r="AC593" s="4"/>
      <c r="AD593" s="4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CA593" s="0"/>
      <c r="CB593" s="0"/>
      <c r="CC593" s="0"/>
      <c r="CD593" s="0"/>
      <c r="CE593" s="0"/>
      <c r="CF593" s="0"/>
      <c r="CG593" s="0"/>
      <c r="CH593" s="0"/>
      <c r="CI593" s="0"/>
      <c r="CJ593" s="0"/>
      <c r="CK593" s="0"/>
      <c r="CL593" s="0"/>
      <c r="CM593" s="0"/>
      <c r="CN593" s="0"/>
      <c r="CO593" s="0"/>
      <c r="CP593" s="0"/>
      <c r="CQ593" s="0"/>
      <c r="CR593" s="0"/>
      <c r="CS593" s="0"/>
      <c r="CT593" s="0"/>
      <c r="CU593" s="0"/>
      <c r="CV593" s="0"/>
      <c r="CW593" s="0"/>
      <c r="CX593" s="0"/>
      <c r="CY593" s="0"/>
      <c r="CZ593" s="0"/>
      <c r="DA593" s="0"/>
      <c r="DB593" s="0"/>
      <c r="DC593" s="0"/>
      <c r="DD593" s="0"/>
      <c r="DE593" s="0"/>
      <c r="DF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  <c r="EE593" s="0"/>
      <c r="EF593" s="0"/>
      <c r="EG593" s="0"/>
      <c r="EH593" s="0"/>
      <c r="EI593" s="0"/>
      <c r="EJ593" s="0"/>
      <c r="EK593" s="0"/>
      <c r="EL593" s="0"/>
      <c r="EM593" s="0"/>
      <c r="EN593" s="0"/>
      <c r="EO593" s="0"/>
      <c r="EP593" s="0"/>
      <c r="EQ593" s="0"/>
      <c r="ER593" s="0"/>
      <c r="ES593" s="0"/>
      <c r="ET593" s="0"/>
      <c r="EU593" s="0"/>
      <c r="EV593" s="0"/>
      <c r="EW593" s="0"/>
      <c r="EX593" s="0"/>
      <c r="EY593" s="0"/>
      <c r="EZ593" s="0"/>
      <c r="FA593" s="0"/>
      <c r="FB593" s="0"/>
      <c r="FC593" s="0"/>
      <c r="FD593" s="0"/>
      <c r="FE593" s="0"/>
      <c r="FF593" s="0"/>
      <c r="FG593" s="0"/>
      <c r="FH593" s="0"/>
      <c r="FI593" s="0"/>
      <c r="FJ593" s="0"/>
      <c r="FK593" s="0"/>
      <c r="FL593" s="0"/>
      <c r="FM593" s="0"/>
      <c r="FN593" s="0"/>
      <c r="FO593" s="0"/>
      <c r="FP593" s="0"/>
      <c r="FQ593" s="0"/>
      <c r="FR593" s="0"/>
      <c r="FS593" s="0"/>
      <c r="FT593" s="0"/>
      <c r="FU593" s="0"/>
      <c r="FV593" s="0"/>
      <c r="FW593" s="0"/>
      <c r="FX593" s="0"/>
      <c r="FY593" s="0"/>
      <c r="FZ593" s="0"/>
      <c r="GA593" s="0"/>
      <c r="GB593" s="0"/>
      <c r="GC593" s="0"/>
      <c r="GD593" s="0"/>
      <c r="GE593" s="0"/>
      <c r="GF593" s="0"/>
      <c r="GG593" s="0"/>
      <c r="GH593" s="0"/>
      <c r="GI593" s="0"/>
      <c r="GJ593" s="0"/>
      <c r="GK593" s="0"/>
      <c r="GL593" s="0"/>
      <c r="GM593" s="0"/>
      <c r="GN593" s="0"/>
      <c r="GO593" s="0"/>
      <c r="GP593" s="0"/>
      <c r="GQ593" s="0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  <c r="IX593" s="0"/>
      <c r="IY593" s="0"/>
      <c r="IZ593" s="0"/>
      <c r="JA593" s="0"/>
      <c r="JB593" s="0"/>
      <c r="JC593" s="0"/>
      <c r="JD593" s="0"/>
      <c r="JE593" s="0"/>
      <c r="JF593" s="0"/>
      <c r="JG593" s="0"/>
      <c r="JH593" s="0"/>
      <c r="JI593" s="0"/>
      <c r="JJ593" s="0"/>
      <c r="JK593" s="0"/>
      <c r="JL593" s="0"/>
      <c r="JM593" s="0"/>
      <c r="JN593" s="0"/>
      <c r="JO593" s="0"/>
      <c r="JP593" s="0"/>
      <c r="JQ593" s="0"/>
      <c r="JR593" s="0"/>
      <c r="JS593" s="0"/>
      <c r="JT593" s="0"/>
      <c r="JU593" s="0"/>
      <c r="JV593" s="0"/>
      <c r="JW593" s="0"/>
      <c r="JX593" s="0"/>
      <c r="JY593" s="0"/>
      <c r="JZ593" s="0"/>
      <c r="KA593" s="0"/>
      <c r="KB593" s="0"/>
      <c r="KC593" s="0"/>
      <c r="KD593" s="0"/>
      <c r="KE593" s="0"/>
      <c r="KF593" s="0"/>
      <c r="KG593" s="0"/>
      <c r="KH593" s="0"/>
      <c r="KI593" s="0"/>
      <c r="KJ593" s="0"/>
      <c r="KK593" s="0"/>
      <c r="KL593" s="0"/>
      <c r="KM593" s="0"/>
      <c r="KN593" s="0"/>
      <c r="KO593" s="0"/>
      <c r="KP593" s="0"/>
      <c r="KQ593" s="0"/>
      <c r="KR593" s="0"/>
      <c r="KS593" s="0"/>
      <c r="KT593" s="0"/>
      <c r="KU593" s="0"/>
      <c r="KV593" s="0"/>
      <c r="KW593" s="0"/>
      <c r="KX593" s="0"/>
      <c r="KY593" s="0"/>
      <c r="KZ593" s="0"/>
      <c r="LA593" s="0"/>
      <c r="LB593" s="0"/>
      <c r="LC593" s="0"/>
      <c r="LD593" s="0"/>
      <c r="LE593" s="0"/>
      <c r="LF593" s="0"/>
      <c r="LG593" s="0"/>
      <c r="LH593" s="0"/>
      <c r="LI593" s="0"/>
      <c r="LJ593" s="0"/>
      <c r="LK593" s="0"/>
      <c r="LL593" s="0"/>
      <c r="LM593" s="0"/>
      <c r="LN593" s="0"/>
      <c r="LO593" s="0"/>
      <c r="LP593" s="0"/>
      <c r="LQ593" s="0"/>
      <c r="LR593" s="0"/>
      <c r="LS593" s="0"/>
      <c r="LT593" s="0"/>
      <c r="LU593" s="0"/>
      <c r="LV593" s="0"/>
      <c r="LW593" s="0"/>
      <c r="LX593" s="0"/>
      <c r="LY593" s="0"/>
      <c r="LZ593" s="0"/>
      <c r="MA593" s="0"/>
      <c r="MB593" s="0"/>
      <c r="MC593" s="0"/>
      <c r="MD593" s="0"/>
      <c r="ME593" s="0"/>
      <c r="MF593" s="0"/>
      <c r="MG593" s="0"/>
      <c r="MH593" s="0"/>
      <c r="MI593" s="0"/>
      <c r="MJ593" s="0"/>
      <c r="MK593" s="0"/>
      <c r="ML593" s="0"/>
      <c r="MM593" s="0"/>
      <c r="MN593" s="0"/>
      <c r="MO593" s="0"/>
      <c r="MP593" s="0"/>
      <c r="MQ593" s="0"/>
      <c r="MR593" s="0"/>
      <c r="MS593" s="0"/>
      <c r="MT593" s="0"/>
      <c r="MU593" s="0"/>
      <c r="MV593" s="0"/>
      <c r="MW593" s="0"/>
      <c r="MX593" s="0"/>
      <c r="MY593" s="0"/>
      <c r="MZ593" s="0"/>
      <c r="NA593" s="0"/>
      <c r="NB593" s="0"/>
      <c r="NC593" s="0"/>
      <c r="ND593" s="0"/>
      <c r="NE593" s="0"/>
      <c r="NF593" s="0"/>
      <c r="NG593" s="0"/>
      <c r="NH593" s="0"/>
      <c r="NI593" s="0"/>
      <c r="NJ593" s="0"/>
      <c r="NK593" s="0"/>
      <c r="NL593" s="0"/>
      <c r="NM593" s="0"/>
      <c r="NN593" s="0"/>
      <c r="NO593" s="0"/>
      <c r="NP593" s="0"/>
      <c r="NQ593" s="0"/>
      <c r="NR593" s="0"/>
      <c r="NS593" s="0"/>
      <c r="NT593" s="0"/>
      <c r="NU593" s="0"/>
      <c r="NV593" s="0"/>
      <c r="NW593" s="0"/>
      <c r="NX593" s="0"/>
      <c r="NY593" s="0"/>
      <c r="NZ593" s="0"/>
      <c r="OA593" s="0"/>
      <c r="OB593" s="0"/>
      <c r="OC593" s="0"/>
      <c r="OD593" s="0"/>
      <c r="OE593" s="0"/>
      <c r="OF593" s="0"/>
      <c r="OG593" s="0"/>
      <c r="OH593" s="0"/>
      <c r="OI593" s="0"/>
      <c r="OJ593" s="0"/>
      <c r="OK593" s="0"/>
      <c r="OL593" s="0"/>
      <c r="OM593" s="0"/>
      <c r="ON593" s="0"/>
      <c r="OO593" s="0"/>
      <c r="OP593" s="0"/>
      <c r="OQ593" s="0"/>
      <c r="OR593" s="0"/>
      <c r="OS593" s="0"/>
      <c r="OT593" s="0"/>
      <c r="OU593" s="0"/>
      <c r="OV593" s="0"/>
      <c r="OW593" s="0"/>
      <c r="OX593" s="0"/>
      <c r="OY593" s="0"/>
      <c r="OZ593" s="0"/>
      <c r="PA593" s="0"/>
      <c r="PB593" s="0"/>
      <c r="PC593" s="0"/>
      <c r="PD593" s="0"/>
      <c r="PE593" s="0"/>
      <c r="PF593" s="0"/>
      <c r="PG593" s="0"/>
      <c r="PH593" s="0"/>
      <c r="PI593" s="0"/>
      <c r="PJ593" s="0"/>
      <c r="PK593" s="0"/>
      <c r="PL593" s="0"/>
      <c r="PM593" s="0"/>
      <c r="PN593" s="0"/>
      <c r="PO593" s="0"/>
      <c r="PP593" s="0"/>
      <c r="PQ593" s="0"/>
      <c r="PR593" s="0"/>
      <c r="PS593" s="0"/>
      <c r="PT593" s="0"/>
      <c r="PU593" s="0"/>
      <c r="PV593" s="0"/>
      <c r="PW593" s="0"/>
      <c r="PX593" s="0"/>
      <c r="PY593" s="0"/>
      <c r="PZ593" s="0"/>
      <c r="QA593" s="0"/>
      <c r="QB593" s="0"/>
      <c r="QC593" s="0"/>
      <c r="QD593" s="0"/>
      <c r="QE593" s="0"/>
      <c r="QF593" s="0"/>
      <c r="QG593" s="0"/>
      <c r="QH593" s="0"/>
      <c r="QI593" s="0"/>
      <c r="QJ593" s="0"/>
      <c r="QK593" s="0"/>
      <c r="QL593" s="0"/>
      <c r="QM593" s="0"/>
      <c r="QN593" s="0"/>
      <c r="QO593" s="0"/>
      <c r="QP593" s="0"/>
      <c r="QQ593" s="0"/>
      <c r="QR593" s="0"/>
      <c r="QS593" s="0"/>
      <c r="QT593" s="0"/>
      <c r="QU593" s="0"/>
      <c r="QV593" s="0"/>
      <c r="QW593" s="0"/>
      <c r="QX593" s="0"/>
      <c r="QY593" s="0"/>
      <c r="QZ593" s="0"/>
      <c r="RA593" s="0"/>
      <c r="RB593" s="0"/>
      <c r="RC593" s="0"/>
      <c r="RD593" s="0"/>
      <c r="RE593" s="0"/>
      <c r="RF593" s="0"/>
      <c r="RG593" s="0"/>
      <c r="RH593" s="0"/>
      <c r="RI593" s="0"/>
      <c r="RJ593" s="0"/>
      <c r="RK593" s="0"/>
      <c r="RL593" s="0"/>
      <c r="RM593" s="0"/>
      <c r="RN593" s="0"/>
      <c r="RO593" s="0"/>
      <c r="RP593" s="0"/>
      <c r="RQ593" s="0"/>
      <c r="RR593" s="0"/>
      <c r="RS593" s="0"/>
      <c r="RT593" s="0"/>
      <c r="RU593" s="0"/>
      <c r="RV593" s="0"/>
      <c r="RW593" s="0"/>
      <c r="RX593" s="0"/>
      <c r="RY593" s="0"/>
      <c r="RZ593" s="0"/>
      <c r="SA593" s="0"/>
      <c r="SB593" s="0"/>
      <c r="SC593" s="0"/>
      <c r="SD593" s="0"/>
      <c r="SE593" s="0"/>
      <c r="SF593" s="0"/>
      <c r="SG593" s="0"/>
      <c r="SH593" s="0"/>
      <c r="SI593" s="0"/>
      <c r="SJ593" s="0"/>
      <c r="SK593" s="0"/>
      <c r="SL593" s="0"/>
      <c r="SM593" s="0"/>
      <c r="SN593" s="0"/>
      <c r="SO593" s="0"/>
      <c r="SP593" s="0"/>
      <c r="SQ593" s="0"/>
      <c r="SR593" s="0"/>
      <c r="SS593" s="0"/>
      <c r="ST593" s="0"/>
      <c r="SU593" s="0"/>
      <c r="SV593" s="0"/>
      <c r="SW593" s="0"/>
      <c r="SX593" s="0"/>
      <c r="SY593" s="0"/>
      <c r="SZ593" s="0"/>
      <c r="TA593" s="0"/>
      <c r="TB593" s="0"/>
      <c r="TC593" s="0"/>
      <c r="TD593" s="0"/>
      <c r="TE593" s="0"/>
      <c r="TF593" s="0"/>
      <c r="TG593" s="0"/>
      <c r="TH593" s="0"/>
      <c r="TI593" s="0"/>
      <c r="TJ593" s="0"/>
      <c r="TK593" s="0"/>
      <c r="TL593" s="0"/>
      <c r="TM593" s="0"/>
      <c r="TN593" s="0"/>
      <c r="TO593" s="0"/>
      <c r="TP593" s="0"/>
      <c r="TQ593" s="0"/>
      <c r="TR593" s="0"/>
      <c r="TS593" s="0"/>
      <c r="TT593" s="0"/>
      <c r="TU593" s="0"/>
      <c r="TV593" s="0"/>
      <c r="TW593" s="0"/>
      <c r="TX593" s="0"/>
      <c r="TY593" s="0"/>
      <c r="TZ593" s="0"/>
      <c r="UA593" s="0"/>
      <c r="UB593" s="0"/>
      <c r="UC593" s="0"/>
      <c r="UD593" s="0"/>
      <c r="UE593" s="0"/>
      <c r="UF593" s="0"/>
      <c r="UG593" s="0"/>
      <c r="UH593" s="0"/>
      <c r="UI593" s="0"/>
      <c r="UJ593" s="0"/>
      <c r="UK593" s="0"/>
      <c r="UL593" s="0"/>
      <c r="UM593" s="0"/>
      <c r="UN593" s="0"/>
      <c r="UO593" s="0"/>
      <c r="UP593" s="0"/>
      <c r="UQ593" s="0"/>
      <c r="UR593" s="0"/>
      <c r="US593" s="0"/>
      <c r="UT593" s="0"/>
      <c r="UU593" s="0"/>
      <c r="UV593" s="0"/>
      <c r="UW593" s="0"/>
      <c r="UX593" s="0"/>
      <c r="UY593" s="0"/>
      <c r="UZ593" s="0"/>
      <c r="VA593" s="0"/>
      <c r="VB593" s="0"/>
      <c r="VC593" s="0"/>
      <c r="VD593" s="0"/>
      <c r="VE593" s="0"/>
      <c r="VF593" s="0"/>
      <c r="VG593" s="0"/>
      <c r="VH593" s="0"/>
      <c r="VI593" s="0"/>
      <c r="VJ593" s="0"/>
      <c r="VK593" s="0"/>
      <c r="VL593" s="0"/>
      <c r="VM593" s="0"/>
      <c r="VN593" s="0"/>
      <c r="VO593" s="0"/>
      <c r="VP593" s="0"/>
      <c r="VQ593" s="0"/>
      <c r="VR593" s="0"/>
      <c r="VS593" s="0"/>
      <c r="VT593" s="0"/>
      <c r="VU593" s="0"/>
      <c r="VV593" s="0"/>
      <c r="VW593" s="0"/>
      <c r="VX593" s="0"/>
      <c r="VY593" s="0"/>
      <c r="VZ593" s="0"/>
      <c r="WA593" s="0"/>
      <c r="WB593" s="0"/>
      <c r="WC593" s="0"/>
      <c r="WD593" s="0"/>
      <c r="WE593" s="0"/>
      <c r="WF593" s="0"/>
      <c r="WG593" s="0"/>
      <c r="WH593" s="0"/>
      <c r="WI593" s="0"/>
      <c r="WJ593" s="0"/>
      <c r="WK593" s="0"/>
      <c r="WL593" s="0"/>
      <c r="WM593" s="0"/>
      <c r="WN593" s="0"/>
      <c r="WO593" s="0"/>
      <c r="WP593" s="0"/>
      <c r="WQ593" s="0"/>
      <c r="WR593" s="0"/>
      <c r="WS593" s="0"/>
      <c r="WT593" s="0"/>
      <c r="WU593" s="0"/>
      <c r="WV593" s="0"/>
      <c r="WW593" s="0"/>
      <c r="WX593" s="0"/>
      <c r="WY593" s="0"/>
      <c r="WZ593" s="0"/>
      <c r="XA593" s="0"/>
      <c r="XB593" s="0"/>
      <c r="XC593" s="0"/>
      <c r="XD593" s="0"/>
      <c r="XE593" s="0"/>
      <c r="XF593" s="0"/>
      <c r="XG593" s="0"/>
      <c r="XH593" s="0"/>
      <c r="XI593" s="0"/>
      <c r="XJ593" s="0"/>
      <c r="XK593" s="0"/>
      <c r="XL593" s="0"/>
      <c r="XM593" s="0"/>
      <c r="XN593" s="0"/>
      <c r="XO593" s="0"/>
      <c r="XP593" s="0"/>
      <c r="XQ593" s="0"/>
      <c r="XR593" s="0"/>
      <c r="XS593" s="0"/>
      <c r="XT593" s="0"/>
      <c r="XU593" s="0"/>
      <c r="XV593" s="0"/>
      <c r="XW593" s="0"/>
      <c r="XX593" s="0"/>
      <c r="XY593" s="0"/>
      <c r="XZ593" s="0"/>
      <c r="YA593" s="0"/>
      <c r="YB593" s="0"/>
      <c r="YC593" s="0"/>
      <c r="YD593" s="0"/>
      <c r="YE593" s="0"/>
      <c r="YF593" s="0"/>
      <c r="YG593" s="0"/>
      <c r="YH593" s="0"/>
      <c r="YI593" s="0"/>
      <c r="YJ593" s="0"/>
      <c r="YK593" s="0"/>
      <c r="YL593" s="0"/>
      <c r="YM593" s="0"/>
      <c r="YN593" s="0"/>
      <c r="YO593" s="0"/>
      <c r="YP593" s="0"/>
      <c r="YQ593" s="0"/>
      <c r="YR593" s="0"/>
      <c r="YS593" s="0"/>
      <c r="YT593" s="0"/>
      <c r="YU593" s="0"/>
      <c r="YV593" s="0"/>
      <c r="YW593" s="0"/>
      <c r="YX593" s="0"/>
      <c r="YY593" s="0"/>
      <c r="YZ593" s="0"/>
      <c r="ZA593" s="0"/>
      <c r="ZB593" s="0"/>
      <c r="ZC593" s="0"/>
      <c r="ZD593" s="0"/>
      <c r="ZE593" s="0"/>
      <c r="ZF593" s="0"/>
      <c r="ZG593" s="0"/>
      <c r="ZH593" s="0"/>
      <c r="ZI593" s="0"/>
      <c r="ZJ593" s="0"/>
      <c r="ZK593" s="0"/>
      <c r="ZL593" s="0"/>
      <c r="ZM593" s="0"/>
      <c r="ZN593" s="0"/>
      <c r="ZO593" s="0"/>
      <c r="ZP593" s="0"/>
      <c r="ZQ593" s="0"/>
      <c r="ZR593" s="0"/>
      <c r="ZS593" s="0"/>
      <c r="ZT593" s="0"/>
      <c r="ZU593" s="0"/>
      <c r="ZV593" s="0"/>
      <c r="ZW593" s="0"/>
      <c r="ZX593" s="0"/>
      <c r="ZY593" s="0"/>
      <c r="ZZ593" s="0"/>
      <c r="AAA593" s="0"/>
      <c r="AAB593" s="0"/>
      <c r="AAC593" s="0"/>
      <c r="AAD593" s="0"/>
      <c r="AAE593" s="0"/>
      <c r="AAF593" s="0"/>
      <c r="AAG593" s="0"/>
      <c r="AAH593" s="0"/>
      <c r="AAI593" s="0"/>
      <c r="AAJ593" s="0"/>
      <c r="AAK593" s="0"/>
      <c r="AAL593" s="0"/>
      <c r="AAM593" s="0"/>
      <c r="AAN593" s="0"/>
      <c r="AAO593" s="0"/>
      <c r="AAP593" s="0"/>
      <c r="AAQ593" s="0"/>
      <c r="AAR593" s="0"/>
      <c r="AAS593" s="0"/>
      <c r="AAT593" s="0"/>
      <c r="AAU593" s="0"/>
      <c r="AAV593" s="0"/>
      <c r="AAW593" s="0"/>
      <c r="AAX593" s="0"/>
      <c r="AAY593" s="0"/>
      <c r="AAZ593" s="0"/>
      <c r="ABA593" s="0"/>
      <c r="ABB593" s="0"/>
      <c r="ABC593" s="0"/>
      <c r="ABD593" s="0"/>
      <c r="ABE593" s="0"/>
      <c r="ABF593" s="0"/>
      <c r="ABG593" s="0"/>
      <c r="ABH593" s="0"/>
      <c r="ABI593" s="0"/>
      <c r="ABJ593" s="0"/>
      <c r="ABK593" s="0"/>
      <c r="ABL593" s="0"/>
      <c r="ABM593" s="0"/>
      <c r="ABN593" s="0"/>
      <c r="ABO593" s="0"/>
      <c r="ABP593" s="0"/>
      <c r="ABQ593" s="0"/>
      <c r="ABR593" s="0"/>
      <c r="ABS593" s="0"/>
      <c r="ABT593" s="0"/>
      <c r="ABU593" s="0"/>
      <c r="ABV593" s="0"/>
      <c r="ABW593" s="0"/>
      <c r="ABX593" s="0"/>
      <c r="ABY593" s="0"/>
      <c r="ABZ593" s="0"/>
      <c r="ACA593" s="0"/>
      <c r="ACB593" s="0"/>
      <c r="ACC593" s="0"/>
      <c r="ACD593" s="0"/>
      <c r="ACE593" s="0"/>
      <c r="ACF593" s="0"/>
      <c r="ACG593" s="0"/>
      <c r="ACH593" s="0"/>
      <c r="ACI593" s="0"/>
      <c r="ACJ593" s="0"/>
      <c r="ACK593" s="0"/>
      <c r="ACL593" s="0"/>
      <c r="ACM593" s="0"/>
      <c r="ACN593" s="0"/>
      <c r="ACO593" s="0"/>
      <c r="ACP593" s="0"/>
      <c r="ACQ593" s="0"/>
      <c r="ACR593" s="0"/>
      <c r="ACS593" s="0"/>
      <c r="ACT593" s="0"/>
      <c r="ACU593" s="0"/>
      <c r="ACV593" s="0"/>
      <c r="ACW593" s="0"/>
      <c r="ACX593" s="0"/>
      <c r="ACY593" s="0"/>
      <c r="ACZ593" s="0"/>
      <c r="ADA593" s="0"/>
      <c r="ADB593" s="0"/>
      <c r="ADC593" s="0"/>
      <c r="ADD593" s="0"/>
      <c r="ADE593" s="0"/>
      <c r="ADF593" s="0"/>
      <c r="ADG593" s="0"/>
      <c r="ADH593" s="0"/>
      <c r="ADI593" s="0"/>
      <c r="ADJ593" s="0"/>
      <c r="ADK593" s="0"/>
      <c r="ADL593" s="0"/>
      <c r="ADM593" s="0"/>
      <c r="ADN593" s="0"/>
      <c r="ADO593" s="0"/>
      <c r="ADP593" s="0"/>
      <c r="ADQ593" s="0"/>
      <c r="ADR593" s="0"/>
      <c r="ADS593" s="0"/>
      <c r="ADT593" s="0"/>
      <c r="ADU593" s="0"/>
      <c r="ADV593" s="0"/>
      <c r="ADW593" s="0"/>
      <c r="ADX593" s="0"/>
      <c r="ADY593" s="0"/>
      <c r="ADZ593" s="0"/>
      <c r="AEA593" s="0"/>
      <c r="AEB593" s="0"/>
      <c r="AEC593" s="0"/>
      <c r="AED593" s="0"/>
      <c r="AEE593" s="0"/>
      <c r="AEF593" s="0"/>
      <c r="AEG593" s="0"/>
      <c r="AEH593" s="0"/>
      <c r="AEI593" s="0"/>
      <c r="AEJ593" s="0"/>
      <c r="AEK593" s="0"/>
      <c r="AEL593" s="0"/>
      <c r="AEM593" s="0"/>
      <c r="AEN593" s="0"/>
      <c r="AEO593" s="0"/>
      <c r="AEP593" s="0"/>
      <c r="AEQ593" s="0"/>
      <c r="AER593" s="0"/>
      <c r="AES593" s="0"/>
      <c r="AET593" s="0"/>
      <c r="AEU593" s="0"/>
      <c r="AEV593" s="0"/>
      <c r="AEW593" s="0"/>
      <c r="AEX593" s="0"/>
      <c r="AEY593" s="0"/>
      <c r="AEZ593" s="0"/>
      <c r="AFA593" s="0"/>
      <c r="AFB593" s="0"/>
      <c r="AFC593" s="0"/>
      <c r="AFD593" s="0"/>
      <c r="AFE593" s="0"/>
      <c r="AFF593" s="0"/>
      <c r="AFG593" s="0"/>
      <c r="AFH593" s="0"/>
      <c r="AFI593" s="0"/>
      <c r="AFJ593" s="0"/>
      <c r="AFK593" s="0"/>
      <c r="AFL593" s="0"/>
      <c r="AFM593" s="0"/>
      <c r="AFN593" s="0"/>
      <c r="AFO593" s="0"/>
      <c r="AFP593" s="0"/>
      <c r="AFQ593" s="0"/>
      <c r="AFR593" s="0"/>
      <c r="AFS593" s="0"/>
      <c r="AFT593" s="0"/>
      <c r="AFU593" s="0"/>
      <c r="AFV593" s="0"/>
      <c r="AFW593" s="0"/>
      <c r="AFX593" s="0"/>
      <c r="AFY593" s="0"/>
      <c r="AFZ593" s="0"/>
      <c r="AGA593" s="0"/>
      <c r="AGB593" s="0"/>
      <c r="AGC593" s="0"/>
      <c r="AGD593" s="0"/>
      <c r="AGE593" s="0"/>
      <c r="AGF593" s="0"/>
      <c r="AGG593" s="0"/>
      <c r="AGH593" s="0"/>
      <c r="AGI593" s="0"/>
      <c r="AGJ593" s="0"/>
      <c r="AGK593" s="0"/>
      <c r="AGL593" s="0"/>
      <c r="AGM593" s="0"/>
      <c r="AGN593" s="0"/>
      <c r="AGO593" s="0"/>
      <c r="AGP593" s="0"/>
      <c r="AGQ593" s="0"/>
      <c r="AGR593" s="0"/>
      <c r="AGS593" s="0"/>
      <c r="AGT593" s="0"/>
      <c r="AGU593" s="0"/>
      <c r="AGV593" s="0"/>
      <c r="AGW593" s="0"/>
      <c r="AGX593" s="0"/>
      <c r="AGY593" s="0"/>
      <c r="AGZ593" s="0"/>
      <c r="AHA593" s="0"/>
      <c r="AHB593" s="0"/>
      <c r="AHC593" s="0"/>
      <c r="AHD593" s="0"/>
      <c r="AHE593" s="0"/>
      <c r="AHF593" s="0"/>
      <c r="AHG593" s="0"/>
      <c r="AHH593" s="0"/>
      <c r="AHI593" s="0"/>
      <c r="AHJ593" s="0"/>
      <c r="AHK593" s="0"/>
      <c r="AHL593" s="0"/>
      <c r="AHM593" s="0"/>
      <c r="AHN593" s="0"/>
      <c r="AHO593" s="0"/>
      <c r="AHP593" s="0"/>
      <c r="AHQ593" s="0"/>
      <c r="AHR593" s="0"/>
      <c r="AHS593" s="0"/>
      <c r="AHT593" s="0"/>
      <c r="AHU593" s="0"/>
      <c r="AHV593" s="0"/>
      <c r="AHW593" s="0"/>
      <c r="AHX593" s="0"/>
      <c r="AHY593" s="0"/>
      <c r="AHZ593" s="0"/>
      <c r="AIA593" s="0"/>
      <c r="AIB593" s="0"/>
      <c r="AIC593" s="0"/>
      <c r="AID593" s="0"/>
      <c r="AIE593" s="0"/>
      <c r="AIF593" s="0"/>
      <c r="AIG593" s="0"/>
      <c r="AIH593" s="0"/>
      <c r="AII593" s="0"/>
      <c r="AIJ593" s="0"/>
      <c r="AIK593" s="0"/>
      <c r="AIL593" s="0"/>
      <c r="AIM593" s="0"/>
      <c r="AIN593" s="0"/>
      <c r="AIO593" s="0"/>
      <c r="AIP593" s="0"/>
      <c r="AIQ593" s="0"/>
      <c r="AIR593" s="0"/>
      <c r="AIS593" s="0"/>
      <c r="AIT593" s="0"/>
      <c r="AIU593" s="0"/>
      <c r="AIV593" s="0"/>
      <c r="AIW593" s="0"/>
      <c r="AIX593" s="0"/>
      <c r="AIY593" s="0"/>
      <c r="AIZ593" s="0"/>
      <c r="AJA593" s="0"/>
      <c r="AJB593" s="0"/>
      <c r="AJC593" s="0"/>
      <c r="AJD593" s="0"/>
      <c r="AJE593" s="0"/>
      <c r="AJF593" s="0"/>
      <c r="AJG593" s="0"/>
      <c r="AJH593" s="0"/>
      <c r="AJI593" s="0"/>
      <c r="AJJ593" s="0"/>
      <c r="AJK593" s="0"/>
      <c r="AJL593" s="0"/>
      <c r="AJM593" s="0"/>
      <c r="AJN593" s="0"/>
      <c r="AJO593" s="0"/>
      <c r="AJP593" s="0"/>
      <c r="AJQ593" s="0"/>
      <c r="AJR593" s="0"/>
      <c r="AJS593" s="0"/>
      <c r="AJT593" s="0"/>
      <c r="AJU593" s="0"/>
      <c r="AJV593" s="0"/>
      <c r="AJW593" s="0"/>
      <c r="AJX593" s="0"/>
      <c r="AJY593" s="0"/>
      <c r="AJZ593" s="0"/>
      <c r="AKA593" s="0"/>
      <c r="AKB593" s="0"/>
      <c r="AKC593" s="0"/>
      <c r="AKD593" s="0"/>
      <c r="AKE593" s="0"/>
      <c r="AKF593" s="0"/>
      <c r="AKG593" s="0"/>
      <c r="AKH593" s="0"/>
      <c r="AKI593" s="0"/>
      <c r="AKJ593" s="0"/>
      <c r="AKK593" s="0"/>
      <c r="AKL593" s="0"/>
      <c r="AKM593" s="0"/>
      <c r="AKN593" s="0"/>
      <c r="AKO593" s="0"/>
      <c r="AKP593" s="0"/>
      <c r="AKQ593" s="0"/>
      <c r="AKR593" s="0"/>
      <c r="AKS593" s="0"/>
      <c r="AKT593" s="0"/>
      <c r="AKU593" s="0"/>
      <c r="AKV593" s="0"/>
      <c r="AKW593" s="0"/>
      <c r="AKX593" s="0"/>
      <c r="AKY593" s="0"/>
      <c r="AKZ593" s="0"/>
      <c r="ALA593" s="0"/>
      <c r="ALB593" s="0"/>
      <c r="ALC593" s="0"/>
      <c r="ALD593" s="0"/>
      <c r="ALE593" s="0"/>
      <c r="ALF593" s="0"/>
      <c r="ALG593" s="0"/>
      <c r="ALH593" s="0"/>
      <c r="ALI593" s="0"/>
      <c r="ALJ593" s="0"/>
      <c r="ALK593" s="0"/>
      <c r="ALL593" s="0"/>
      <c r="ALM593" s="0"/>
      <c r="ALN593" s="0"/>
      <c r="ALO593" s="0"/>
      <c r="ALP593" s="0"/>
      <c r="ALQ593" s="0"/>
      <c r="ALR593" s="0"/>
      <c r="ALS593" s="0"/>
      <c r="ALT593" s="0"/>
      <c r="ALU593" s="0"/>
      <c r="ALV593" s="0"/>
      <c r="ALW593" s="0"/>
      <c r="ALX593" s="0"/>
      <c r="ALY593" s="0"/>
      <c r="ALZ593" s="0"/>
      <c r="AMA593" s="0"/>
      <c r="AMB593" s="0"/>
      <c r="AMC593" s="0"/>
      <c r="AMD593" s="0"/>
      <c r="AME593" s="0"/>
      <c r="AMF593" s="0"/>
      <c r="AMG593" s="0"/>
      <c r="AMH593" s="0"/>
      <c r="AMI593" s="0"/>
      <c r="AMJ593" s="0"/>
    </row>
    <row r="594" customFormat="false" ht="16.5" hidden="false" customHeight="true" outlineLevel="0" collapsed="false">
      <c r="A594" s="19" t="n">
        <v>593</v>
      </c>
      <c r="B594" s="19" t="n">
        <f aca="false" t="array" ref="B594:B594">RANK(V594,$V$2:$V$607)</f>
        <v>545</v>
      </c>
      <c r="C594" s="20"/>
      <c r="D594" s="20"/>
      <c r="E594" s="20"/>
      <c r="F594" s="19" t="n">
        <v>0</v>
      </c>
      <c r="G594" s="19" t="n">
        <v>0</v>
      </c>
      <c r="H594" s="19" t="n">
        <v>0</v>
      </c>
      <c r="I594" s="19" t="n">
        <v>0</v>
      </c>
      <c r="J594" s="21"/>
      <c r="K594" s="19"/>
      <c r="L594" s="19"/>
      <c r="M594" s="19"/>
      <c r="N594" s="19"/>
      <c r="O594" s="19"/>
      <c r="P594" s="19"/>
      <c r="Q594" s="19"/>
      <c r="R594" s="19"/>
      <c r="S594" s="22"/>
      <c r="T594" s="21" t="n">
        <f aca="false" t="array" ref="T594:T594">SUM(J594:S594)</f>
        <v>0</v>
      </c>
      <c r="U594" s="19" t="n">
        <f aca="false" t="array" ref="U594:U594">IF(S594="",0,S594)+IF((COUNT(J594:R594)&lt;6),SUM(J594:R594),(MAX(J594:R594)+LARGE(J594:R594,2)+LARGE(J594:R594,3)+LARGE(J594:R594,4)+LARGE(J594:R594,5)))</f>
        <v>0</v>
      </c>
      <c r="V594" s="19" t="n">
        <f aca="false">U594+G594+I594</f>
        <v>0</v>
      </c>
      <c r="W594" s="19" t="n">
        <f aca="false" t="array" ref="W594:W594">COUNT(J594:S594)</f>
        <v>0</v>
      </c>
      <c r="X594" s="19"/>
      <c r="Y594" s="19"/>
      <c r="Z594" s="4"/>
      <c r="AA594" s="4"/>
      <c r="AB594" s="0"/>
      <c r="AC594" s="4"/>
      <c r="AD594" s="4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CA594" s="0"/>
      <c r="CB594" s="0"/>
      <c r="CC594" s="0"/>
      <c r="CD594" s="0"/>
      <c r="CE594" s="0"/>
      <c r="CF594" s="0"/>
      <c r="CG594" s="0"/>
      <c r="CH594" s="0"/>
      <c r="CI594" s="0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0"/>
      <c r="DA594" s="0"/>
      <c r="DB594" s="0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  <c r="IX594" s="0"/>
      <c r="IY594" s="0"/>
      <c r="IZ594" s="0"/>
      <c r="JA594" s="0"/>
      <c r="JB594" s="0"/>
      <c r="JC594" s="0"/>
      <c r="JD594" s="0"/>
      <c r="JE594" s="0"/>
      <c r="JF594" s="0"/>
      <c r="JG594" s="0"/>
      <c r="JH594" s="0"/>
      <c r="JI594" s="0"/>
      <c r="JJ594" s="0"/>
      <c r="JK594" s="0"/>
      <c r="JL594" s="0"/>
      <c r="JM594" s="0"/>
      <c r="JN594" s="0"/>
      <c r="JO594" s="0"/>
      <c r="JP594" s="0"/>
      <c r="JQ594" s="0"/>
      <c r="JR594" s="0"/>
      <c r="JS594" s="0"/>
      <c r="JT594" s="0"/>
      <c r="JU594" s="0"/>
      <c r="JV594" s="0"/>
      <c r="JW594" s="0"/>
      <c r="JX594" s="0"/>
      <c r="JY594" s="0"/>
      <c r="JZ594" s="0"/>
      <c r="KA594" s="0"/>
      <c r="KB594" s="0"/>
      <c r="KC594" s="0"/>
      <c r="KD594" s="0"/>
      <c r="KE594" s="0"/>
      <c r="KF594" s="0"/>
      <c r="KG594" s="0"/>
      <c r="KH594" s="0"/>
      <c r="KI594" s="0"/>
      <c r="KJ594" s="0"/>
      <c r="KK594" s="0"/>
      <c r="KL594" s="0"/>
      <c r="KM594" s="0"/>
      <c r="KN594" s="0"/>
      <c r="KO594" s="0"/>
      <c r="KP594" s="0"/>
      <c r="KQ594" s="0"/>
      <c r="KR594" s="0"/>
      <c r="KS594" s="0"/>
      <c r="KT594" s="0"/>
      <c r="KU594" s="0"/>
      <c r="KV594" s="0"/>
      <c r="KW594" s="0"/>
      <c r="KX594" s="0"/>
      <c r="KY594" s="0"/>
      <c r="KZ594" s="0"/>
      <c r="LA594" s="0"/>
      <c r="LB594" s="0"/>
      <c r="LC594" s="0"/>
      <c r="LD594" s="0"/>
      <c r="LE594" s="0"/>
      <c r="LF594" s="0"/>
      <c r="LG594" s="0"/>
      <c r="LH594" s="0"/>
      <c r="LI594" s="0"/>
      <c r="LJ594" s="0"/>
      <c r="LK594" s="0"/>
      <c r="LL594" s="0"/>
      <c r="LM594" s="0"/>
      <c r="LN594" s="0"/>
      <c r="LO594" s="0"/>
      <c r="LP594" s="0"/>
      <c r="LQ594" s="0"/>
      <c r="LR594" s="0"/>
      <c r="LS594" s="0"/>
      <c r="LT594" s="0"/>
      <c r="LU594" s="0"/>
      <c r="LV594" s="0"/>
      <c r="LW594" s="0"/>
      <c r="LX594" s="0"/>
      <c r="LY594" s="0"/>
      <c r="LZ594" s="0"/>
      <c r="MA594" s="0"/>
      <c r="MB594" s="0"/>
      <c r="MC594" s="0"/>
      <c r="MD594" s="0"/>
      <c r="ME594" s="0"/>
      <c r="MF594" s="0"/>
      <c r="MG594" s="0"/>
      <c r="MH594" s="0"/>
      <c r="MI594" s="0"/>
      <c r="MJ594" s="0"/>
      <c r="MK594" s="0"/>
      <c r="ML594" s="0"/>
      <c r="MM594" s="0"/>
      <c r="MN594" s="0"/>
      <c r="MO594" s="0"/>
      <c r="MP594" s="0"/>
      <c r="MQ594" s="0"/>
      <c r="MR594" s="0"/>
      <c r="MS594" s="0"/>
      <c r="MT594" s="0"/>
      <c r="MU594" s="0"/>
      <c r="MV594" s="0"/>
      <c r="MW594" s="0"/>
      <c r="MX594" s="0"/>
      <c r="MY594" s="0"/>
      <c r="MZ594" s="0"/>
      <c r="NA594" s="0"/>
      <c r="NB594" s="0"/>
      <c r="NC594" s="0"/>
      <c r="ND594" s="0"/>
      <c r="NE594" s="0"/>
      <c r="NF594" s="0"/>
      <c r="NG594" s="0"/>
      <c r="NH594" s="0"/>
      <c r="NI594" s="0"/>
      <c r="NJ594" s="0"/>
      <c r="NK594" s="0"/>
      <c r="NL594" s="0"/>
      <c r="NM594" s="0"/>
      <c r="NN594" s="0"/>
      <c r="NO594" s="0"/>
      <c r="NP594" s="0"/>
      <c r="NQ594" s="0"/>
      <c r="NR594" s="0"/>
      <c r="NS594" s="0"/>
      <c r="NT594" s="0"/>
      <c r="NU594" s="0"/>
      <c r="NV594" s="0"/>
      <c r="NW594" s="0"/>
      <c r="NX594" s="0"/>
      <c r="NY594" s="0"/>
      <c r="NZ594" s="0"/>
      <c r="OA594" s="0"/>
      <c r="OB594" s="0"/>
      <c r="OC594" s="0"/>
      <c r="OD594" s="0"/>
      <c r="OE594" s="0"/>
      <c r="OF594" s="0"/>
      <c r="OG594" s="0"/>
      <c r="OH594" s="0"/>
      <c r="OI594" s="0"/>
      <c r="OJ594" s="0"/>
      <c r="OK594" s="0"/>
      <c r="OL594" s="0"/>
      <c r="OM594" s="0"/>
      <c r="ON594" s="0"/>
      <c r="OO594" s="0"/>
      <c r="OP594" s="0"/>
      <c r="OQ594" s="0"/>
      <c r="OR594" s="0"/>
      <c r="OS594" s="0"/>
      <c r="OT594" s="0"/>
      <c r="OU594" s="0"/>
      <c r="OV594" s="0"/>
      <c r="OW594" s="0"/>
      <c r="OX594" s="0"/>
      <c r="OY594" s="0"/>
      <c r="OZ594" s="0"/>
      <c r="PA594" s="0"/>
      <c r="PB594" s="0"/>
      <c r="PC594" s="0"/>
      <c r="PD594" s="0"/>
      <c r="PE594" s="0"/>
      <c r="PF594" s="0"/>
      <c r="PG594" s="0"/>
      <c r="PH594" s="0"/>
      <c r="PI594" s="0"/>
      <c r="PJ594" s="0"/>
      <c r="PK594" s="0"/>
      <c r="PL594" s="0"/>
      <c r="PM594" s="0"/>
      <c r="PN594" s="0"/>
      <c r="PO594" s="0"/>
      <c r="PP594" s="0"/>
      <c r="PQ594" s="0"/>
      <c r="PR594" s="0"/>
      <c r="PS594" s="0"/>
      <c r="PT594" s="0"/>
      <c r="PU594" s="0"/>
      <c r="PV594" s="0"/>
      <c r="PW594" s="0"/>
      <c r="PX594" s="0"/>
      <c r="PY594" s="0"/>
      <c r="PZ594" s="0"/>
      <c r="QA594" s="0"/>
      <c r="QB594" s="0"/>
      <c r="QC594" s="0"/>
      <c r="QD594" s="0"/>
      <c r="QE594" s="0"/>
      <c r="QF594" s="0"/>
      <c r="QG594" s="0"/>
      <c r="QH594" s="0"/>
      <c r="QI594" s="0"/>
      <c r="QJ594" s="0"/>
      <c r="QK594" s="0"/>
      <c r="QL594" s="0"/>
      <c r="QM594" s="0"/>
      <c r="QN594" s="0"/>
      <c r="QO594" s="0"/>
      <c r="QP594" s="0"/>
      <c r="QQ594" s="0"/>
      <c r="QR594" s="0"/>
      <c r="QS594" s="0"/>
      <c r="QT594" s="0"/>
      <c r="QU594" s="0"/>
      <c r="QV594" s="0"/>
      <c r="QW594" s="0"/>
      <c r="QX594" s="0"/>
      <c r="QY594" s="0"/>
      <c r="QZ594" s="0"/>
      <c r="RA594" s="0"/>
      <c r="RB594" s="0"/>
      <c r="RC594" s="0"/>
      <c r="RD594" s="0"/>
      <c r="RE594" s="0"/>
      <c r="RF594" s="0"/>
      <c r="RG594" s="0"/>
      <c r="RH594" s="0"/>
      <c r="RI594" s="0"/>
      <c r="RJ594" s="0"/>
      <c r="RK594" s="0"/>
      <c r="RL594" s="0"/>
      <c r="RM594" s="0"/>
      <c r="RN594" s="0"/>
      <c r="RO594" s="0"/>
      <c r="RP594" s="0"/>
      <c r="RQ594" s="0"/>
      <c r="RR594" s="0"/>
      <c r="RS594" s="0"/>
      <c r="RT594" s="0"/>
      <c r="RU594" s="0"/>
      <c r="RV594" s="0"/>
      <c r="RW594" s="0"/>
      <c r="RX594" s="0"/>
      <c r="RY594" s="0"/>
      <c r="RZ594" s="0"/>
      <c r="SA594" s="0"/>
      <c r="SB594" s="0"/>
      <c r="SC594" s="0"/>
      <c r="SD594" s="0"/>
      <c r="SE594" s="0"/>
      <c r="SF594" s="0"/>
      <c r="SG594" s="0"/>
      <c r="SH594" s="0"/>
      <c r="SI594" s="0"/>
      <c r="SJ594" s="0"/>
      <c r="SK594" s="0"/>
      <c r="SL594" s="0"/>
      <c r="SM594" s="0"/>
      <c r="SN594" s="0"/>
      <c r="SO594" s="0"/>
      <c r="SP594" s="0"/>
      <c r="SQ594" s="0"/>
      <c r="SR594" s="0"/>
      <c r="SS594" s="0"/>
      <c r="ST594" s="0"/>
      <c r="SU594" s="0"/>
      <c r="SV594" s="0"/>
      <c r="SW594" s="0"/>
      <c r="SX594" s="0"/>
      <c r="SY594" s="0"/>
      <c r="SZ594" s="0"/>
      <c r="TA594" s="0"/>
      <c r="TB594" s="0"/>
      <c r="TC594" s="0"/>
      <c r="TD594" s="0"/>
      <c r="TE594" s="0"/>
      <c r="TF594" s="0"/>
      <c r="TG594" s="0"/>
      <c r="TH594" s="0"/>
      <c r="TI594" s="0"/>
      <c r="TJ594" s="0"/>
      <c r="TK594" s="0"/>
      <c r="TL594" s="0"/>
      <c r="TM594" s="0"/>
      <c r="TN594" s="0"/>
      <c r="TO594" s="0"/>
      <c r="TP594" s="0"/>
      <c r="TQ594" s="0"/>
      <c r="TR594" s="0"/>
      <c r="TS594" s="0"/>
      <c r="TT594" s="0"/>
      <c r="TU594" s="0"/>
      <c r="TV594" s="0"/>
      <c r="TW594" s="0"/>
      <c r="TX594" s="0"/>
      <c r="TY594" s="0"/>
      <c r="TZ594" s="0"/>
      <c r="UA594" s="0"/>
      <c r="UB594" s="0"/>
      <c r="UC594" s="0"/>
      <c r="UD594" s="0"/>
      <c r="UE594" s="0"/>
      <c r="UF594" s="0"/>
      <c r="UG594" s="0"/>
      <c r="UH594" s="0"/>
      <c r="UI594" s="0"/>
      <c r="UJ594" s="0"/>
      <c r="UK594" s="0"/>
      <c r="UL594" s="0"/>
      <c r="UM594" s="0"/>
      <c r="UN594" s="0"/>
      <c r="UO594" s="0"/>
      <c r="UP594" s="0"/>
      <c r="UQ594" s="0"/>
      <c r="UR594" s="0"/>
      <c r="US594" s="0"/>
      <c r="UT594" s="0"/>
      <c r="UU594" s="0"/>
      <c r="UV594" s="0"/>
      <c r="UW594" s="0"/>
      <c r="UX594" s="0"/>
      <c r="UY594" s="0"/>
      <c r="UZ594" s="0"/>
      <c r="VA594" s="0"/>
      <c r="VB594" s="0"/>
      <c r="VC594" s="0"/>
      <c r="VD594" s="0"/>
      <c r="VE594" s="0"/>
      <c r="VF594" s="0"/>
      <c r="VG594" s="0"/>
      <c r="VH594" s="0"/>
      <c r="VI594" s="0"/>
      <c r="VJ594" s="0"/>
      <c r="VK594" s="0"/>
      <c r="VL594" s="0"/>
      <c r="VM594" s="0"/>
      <c r="VN594" s="0"/>
      <c r="VO594" s="0"/>
      <c r="VP594" s="0"/>
      <c r="VQ594" s="0"/>
      <c r="VR594" s="0"/>
      <c r="VS594" s="0"/>
      <c r="VT594" s="0"/>
      <c r="VU594" s="0"/>
      <c r="VV594" s="0"/>
      <c r="VW594" s="0"/>
      <c r="VX594" s="0"/>
      <c r="VY594" s="0"/>
      <c r="VZ594" s="0"/>
      <c r="WA594" s="0"/>
      <c r="WB594" s="0"/>
      <c r="WC594" s="0"/>
      <c r="WD594" s="0"/>
      <c r="WE594" s="0"/>
      <c r="WF594" s="0"/>
      <c r="WG594" s="0"/>
      <c r="WH594" s="0"/>
      <c r="WI594" s="0"/>
      <c r="WJ594" s="0"/>
      <c r="WK594" s="0"/>
      <c r="WL594" s="0"/>
      <c r="WM594" s="0"/>
      <c r="WN594" s="0"/>
      <c r="WO594" s="0"/>
      <c r="WP594" s="0"/>
      <c r="WQ594" s="0"/>
      <c r="WR594" s="0"/>
      <c r="WS594" s="0"/>
      <c r="WT594" s="0"/>
      <c r="WU594" s="0"/>
      <c r="WV594" s="0"/>
      <c r="WW594" s="0"/>
      <c r="WX594" s="0"/>
      <c r="WY594" s="0"/>
      <c r="WZ594" s="0"/>
      <c r="XA594" s="0"/>
      <c r="XB594" s="0"/>
      <c r="XC594" s="0"/>
      <c r="XD594" s="0"/>
      <c r="XE594" s="0"/>
      <c r="XF594" s="0"/>
      <c r="XG594" s="0"/>
      <c r="XH594" s="0"/>
      <c r="XI594" s="0"/>
      <c r="XJ594" s="0"/>
      <c r="XK594" s="0"/>
      <c r="XL594" s="0"/>
      <c r="XM594" s="0"/>
      <c r="XN594" s="0"/>
      <c r="XO594" s="0"/>
      <c r="XP594" s="0"/>
      <c r="XQ594" s="0"/>
      <c r="XR594" s="0"/>
      <c r="XS594" s="0"/>
      <c r="XT594" s="0"/>
      <c r="XU594" s="0"/>
      <c r="XV594" s="0"/>
      <c r="XW594" s="0"/>
      <c r="XX594" s="0"/>
      <c r="XY594" s="0"/>
      <c r="XZ594" s="0"/>
      <c r="YA594" s="0"/>
      <c r="YB594" s="0"/>
      <c r="YC594" s="0"/>
      <c r="YD594" s="0"/>
      <c r="YE594" s="0"/>
      <c r="YF594" s="0"/>
      <c r="YG594" s="0"/>
      <c r="YH594" s="0"/>
      <c r="YI594" s="0"/>
      <c r="YJ594" s="0"/>
      <c r="YK594" s="0"/>
      <c r="YL594" s="0"/>
      <c r="YM594" s="0"/>
      <c r="YN594" s="0"/>
      <c r="YO594" s="0"/>
      <c r="YP594" s="0"/>
      <c r="YQ594" s="0"/>
      <c r="YR594" s="0"/>
      <c r="YS594" s="0"/>
      <c r="YT594" s="0"/>
      <c r="YU594" s="0"/>
      <c r="YV594" s="0"/>
      <c r="YW594" s="0"/>
      <c r="YX594" s="0"/>
      <c r="YY594" s="0"/>
      <c r="YZ594" s="0"/>
      <c r="ZA594" s="0"/>
      <c r="ZB594" s="0"/>
      <c r="ZC594" s="0"/>
      <c r="ZD594" s="0"/>
      <c r="ZE594" s="0"/>
      <c r="ZF594" s="0"/>
      <c r="ZG594" s="0"/>
      <c r="ZH594" s="0"/>
      <c r="ZI594" s="0"/>
      <c r="ZJ594" s="0"/>
      <c r="ZK594" s="0"/>
      <c r="ZL594" s="0"/>
      <c r="ZM594" s="0"/>
      <c r="ZN594" s="0"/>
      <c r="ZO594" s="0"/>
      <c r="ZP594" s="0"/>
      <c r="ZQ594" s="0"/>
      <c r="ZR594" s="0"/>
      <c r="ZS594" s="0"/>
      <c r="ZT594" s="0"/>
      <c r="ZU594" s="0"/>
      <c r="ZV594" s="0"/>
      <c r="ZW594" s="0"/>
      <c r="ZX594" s="0"/>
      <c r="ZY594" s="0"/>
      <c r="ZZ594" s="0"/>
      <c r="AAA594" s="0"/>
      <c r="AAB594" s="0"/>
      <c r="AAC594" s="0"/>
      <c r="AAD594" s="0"/>
      <c r="AAE594" s="0"/>
      <c r="AAF594" s="0"/>
      <c r="AAG594" s="0"/>
      <c r="AAH594" s="0"/>
      <c r="AAI594" s="0"/>
      <c r="AAJ594" s="0"/>
      <c r="AAK594" s="0"/>
      <c r="AAL594" s="0"/>
      <c r="AAM594" s="0"/>
      <c r="AAN594" s="0"/>
      <c r="AAO594" s="0"/>
      <c r="AAP594" s="0"/>
      <c r="AAQ594" s="0"/>
      <c r="AAR594" s="0"/>
      <c r="AAS594" s="0"/>
      <c r="AAT594" s="0"/>
      <c r="AAU594" s="0"/>
      <c r="AAV594" s="0"/>
      <c r="AAW594" s="0"/>
      <c r="AAX594" s="0"/>
      <c r="AAY594" s="0"/>
      <c r="AAZ594" s="0"/>
      <c r="ABA594" s="0"/>
      <c r="ABB594" s="0"/>
      <c r="ABC594" s="0"/>
      <c r="ABD594" s="0"/>
      <c r="ABE594" s="0"/>
      <c r="ABF594" s="0"/>
      <c r="ABG594" s="0"/>
      <c r="ABH594" s="0"/>
      <c r="ABI594" s="0"/>
      <c r="ABJ594" s="0"/>
      <c r="ABK594" s="0"/>
      <c r="ABL594" s="0"/>
      <c r="ABM594" s="0"/>
      <c r="ABN594" s="0"/>
      <c r="ABO594" s="0"/>
      <c r="ABP594" s="0"/>
      <c r="ABQ594" s="0"/>
      <c r="ABR594" s="0"/>
      <c r="ABS594" s="0"/>
      <c r="ABT594" s="0"/>
      <c r="ABU594" s="0"/>
      <c r="ABV594" s="0"/>
      <c r="ABW594" s="0"/>
      <c r="ABX594" s="0"/>
      <c r="ABY594" s="0"/>
      <c r="ABZ594" s="0"/>
      <c r="ACA594" s="0"/>
      <c r="ACB594" s="0"/>
      <c r="ACC594" s="0"/>
      <c r="ACD594" s="0"/>
      <c r="ACE594" s="0"/>
      <c r="ACF594" s="0"/>
      <c r="ACG594" s="0"/>
      <c r="ACH594" s="0"/>
      <c r="ACI594" s="0"/>
      <c r="ACJ594" s="0"/>
      <c r="ACK594" s="0"/>
      <c r="ACL594" s="0"/>
      <c r="ACM594" s="0"/>
      <c r="ACN594" s="0"/>
      <c r="ACO594" s="0"/>
      <c r="ACP594" s="0"/>
      <c r="ACQ594" s="0"/>
      <c r="ACR594" s="0"/>
      <c r="ACS594" s="0"/>
      <c r="ACT594" s="0"/>
      <c r="ACU594" s="0"/>
      <c r="ACV594" s="0"/>
      <c r="ACW594" s="0"/>
      <c r="ACX594" s="0"/>
      <c r="ACY594" s="0"/>
      <c r="ACZ594" s="0"/>
      <c r="ADA594" s="0"/>
      <c r="ADB594" s="0"/>
      <c r="ADC594" s="0"/>
      <c r="ADD594" s="0"/>
      <c r="ADE594" s="0"/>
      <c r="ADF594" s="0"/>
      <c r="ADG594" s="0"/>
      <c r="ADH594" s="0"/>
      <c r="ADI594" s="0"/>
      <c r="ADJ594" s="0"/>
      <c r="ADK594" s="0"/>
      <c r="ADL594" s="0"/>
      <c r="ADM594" s="0"/>
      <c r="ADN594" s="0"/>
      <c r="ADO594" s="0"/>
      <c r="ADP594" s="0"/>
      <c r="ADQ594" s="0"/>
      <c r="ADR594" s="0"/>
      <c r="ADS594" s="0"/>
      <c r="ADT594" s="0"/>
      <c r="ADU594" s="0"/>
      <c r="ADV594" s="0"/>
      <c r="ADW594" s="0"/>
      <c r="ADX594" s="0"/>
      <c r="ADY594" s="0"/>
      <c r="ADZ594" s="0"/>
      <c r="AEA594" s="0"/>
      <c r="AEB594" s="0"/>
      <c r="AEC594" s="0"/>
      <c r="AED594" s="0"/>
      <c r="AEE594" s="0"/>
      <c r="AEF594" s="0"/>
      <c r="AEG594" s="0"/>
      <c r="AEH594" s="0"/>
      <c r="AEI594" s="0"/>
      <c r="AEJ594" s="0"/>
      <c r="AEK594" s="0"/>
      <c r="AEL594" s="0"/>
      <c r="AEM594" s="0"/>
      <c r="AEN594" s="0"/>
      <c r="AEO594" s="0"/>
      <c r="AEP594" s="0"/>
      <c r="AEQ594" s="0"/>
      <c r="AER594" s="0"/>
      <c r="AES594" s="0"/>
      <c r="AET594" s="0"/>
      <c r="AEU594" s="0"/>
      <c r="AEV594" s="0"/>
      <c r="AEW594" s="0"/>
      <c r="AEX594" s="0"/>
      <c r="AEY594" s="0"/>
      <c r="AEZ594" s="0"/>
      <c r="AFA594" s="0"/>
      <c r="AFB594" s="0"/>
      <c r="AFC594" s="0"/>
      <c r="AFD594" s="0"/>
      <c r="AFE594" s="0"/>
      <c r="AFF594" s="0"/>
      <c r="AFG594" s="0"/>
      <c r="AFH594" s="0"/>
      <c r="AFI594" s="0"/>
      <c r="AFJ594" s="0"/>
      <c r="AFK594" s="0"/>
      <c r="AFL594" s="0"/>
      <c r="AFM594" s="0"/>
      <c r="AFN594" s="0"/>
      <c r="AFO594" s="0"/>
      <c r="AFP594" s="0"/>
      <c r="AFQ594" s="0"/>
      <c r="AFR594" s="0"/>
      <c r="AFS594" s="0"/>
      <c r="AFT594" s="0"/>
      <c r="AFU594" s="0"/>
      <c r="AFV594" s="0"/>
      <c r="AFW594" s="0"/>
      <c r="AFX594" s="0"/>
      <c r="AFY594" s="0"/>
      <c r="AFZ594" s="0"/>
      <c r="AGA594" s="0"/>
      <c r="AGB594" s="0"/>
      <c r="AGC594" s="0"/>
      <c r="AGD594" s="0"/>
      <c r="AGE594" s="0"/>
      <c r="AGF594" s="0"/>
      <c r="AGG594" s="0"/>
      <c r="AGH594" s="0"/>
      <c r="AGI594" s="0"/>
      <c r="AGJ594" s="0"/>
      <c r="AGK594" s="0"/>
      <c r="AGL594" s="0"/>
      <c r="AGM594" s="0"/>
      <c r="AGN594" s="0"/>
      <c r="AGO594" s="0"/>
      <c r="AGP594" s="0"/>
      <c r="AGQ594" s="0"/>
      <c r="AGR594" s="0"/>
      <c r="AGS594" s="0"/>
      <c r="AGT594" s="0"/>
      <c r="AGU594" s="0"/>
      <c r="AGV594" s="0"/>
      <c r="AGW594" s="0"/>
      <c r="AGX594" s="0"/>
      <c r="AGY594" s="0"/>
      <c r="AGZ594" s="0"/>
      <c r="AHA594" s="0"/>
      <c r="AHB594" s="0"/>
      <c r="AHC594" s="0"/>
      <c r="AHD594" s="0"/>
      <c r="AHE594" s="0"/>
      <c r="AHF594" s="0"/>
      <c r="AHG594" s="0"/>
      <c r="AHH594" s="0"/>
      <c r="AHI594" s="0"/>
      <c r="AHJ594" s="0"/>
      <c r="AHK594" s="0"/>
      <c r="AHL594" s="0"/>
      <c r="AHM594" s="0"/>
      <c r="AHN594" s="0"/>
      <c r="AHO594" s="0"/>
      <c r="AHP594" s="0"/>
      <c r="AHQ594" s="0"/>
      <c r="AHR594" s="0"/>
      <c r="AHS594" s="0"/>
      <c r="AHT594" s="0"/>
      <c r="AHU594" s="0"/>
      <c r="AHV594" s="0"/>
      <c r="AHW594" s="0"/>
      <c r="AHX594" s="0"/>
      <c r="AHY594" s="0"/>
      <c r="AHZ594" s="0"/>
      <c r="AIA594" s="0"/>
      <c r="AIB594" s="0"/>
      <c r="AIC594" s="0"/>
      <c r="AID594" s="0"/>
      <c r="AIE594" s="0"/>
      <c r="AIF594" s="0"/>
      <c r="AIG594" s="0"/>
      <c r="AIH594" s="0"/>
      <c r="AII594" s="0"/>
      <c r="AIJ594" s="0"/>
      <c r="AIK594" s="0"/>
      <c r="AIL594" s="0"/>
      <c r="AIM594" s="0"/>
      <c r="AIN594" s="0"/>
      <c r="AIO594" s="0"/>
      <c r="AIP594" s="0"/>
      <c r="AIQ594" s="0"/>
      <c r="AIR594" s="0"/>
      <c r="AIS594" s="0"/>
      <c r="AIT594" s="0"/>
      <c r="AIU594" s="0"/>
      <c r="AIV594" s="0"/>
      <c r="AIW594" s="0"/>
      <c r="AIX594" s="0"/>
      <c r="AIY594" s="0"/>
      <c r="AIZ594" s="0"/>
      <c r="AJA594" s="0"/>
      <c r="AJB594" s="0"/>
      <c r="AJC594" s="0"/>
      <c r="AJD594" s="0"/>
      <c r="AJE594" s="0"/>
      <c r="AJF594" s="0"/>
      <c r="AJG594" s="0"/>
      <c r="AJH594" s="0"/>
      <c r="AJI594" s="0"/>
      <c r="AJJ594" s="0"/>
      <c r="AJK594" s="0"/>
      <c r="AJL594" s="0"/>
      <c r="AJM594" s="0"/>
      <c r="AJN594" s="0"/>
      <c r="AJO594" s="0"/>
      <c r="AJP594" s="0"/>
      <c r="AJQ594" s="0"/>
      <c r="AJR594" s="0"/>
      <c r="AJS594" s="0"/>
      <c r="AJT594" s="0"/>
      <c r="AJU594" s="0"/>
      <c r="AJV594" s="0"/>
      <c r="AJW594" s="0"/>
      <c r="AJX594" s="0"/>
      <c r="AJY594" s="0"/>
      <c r="AJZ594" s="0"/>
      <c r="AKA594" s="0"/>
      <c r="AKB594" s="0"/>
      <c r="AKC594" s="0"/>
      <c r="AKD594" s="0"/>
      <c r="AKE594" s="0"/>
      <c r="AKF594" s="0"/>
      <c r="AKG594" s="0"/>
      <c r="AKH594" s="0"/>
      <c r="AKI594" s="0"/>
      <c r="AKJ594" s="0"/>
      <c r="AKK594" s="0"/>
      <c r="AKL594" s="0"/>
      <c r="AKM594" s="0"/>
      <c r="AKN594" s="0"/>
      <c r="AKO594" s="0"/>
      <c r="AKP594" s="0"/>
      <c r="AKQ594" s="0"/>
      <c r="AKR594" s="0"/>
      <c r="AKS594" s="0"/>
      <c r="AKT594" s="0"/>
      <c r="AKU594" s="0"/>
      <c r="AKV594" s="0"/>
      <c r="AKW594" s="0"/>
      <c r="AKX594" s="0"/>
      <c r="AKY594" s="0"/>
      <c r="AKZ594" s="0"/>
      <c r="ALA594" s="0"/>
      <c r="ALB594" s="0"/>
      <c r="ALC594" s="0"/>
      <c r="ALD594" s="0"/>
      <c r="ALE594" s="0"/>
      <c r="ALF594" s="0"/>
      <c r="ALG594" s="0"/>
      <c r="ALH594" s="0"/>
      <c r="ALI594" s="0"/>
      <c r="ALJ594" s="0"/>
      <c r="ALK594" s="0"/>
      <c r="ALL594" s="0"/>
      <c r="ALM594" s="0"/>
      <c r="ALN594" s="0"/>
      <c r="ALO594" s="0"/>
      <c r="ALP594" s="0"/>
      <c r="ALQ594" s="0"/>
      <c r="ALR594" s="0"/>
      <c r="ALS594" s="0"/>
      <c r="ALT594" s="0"/>
      <c r="ALU594" s="0"/>
      <c r="ALV594" s="0"/>
      <c r="ALW594" s="0"/>
      <c r="ALX594" s="0"/>
      <c r="ALY594" s="0"/>
      <c r="ALZ594" s="0"/>
      <c r="AMA594" s="0"/>
      <c r="AMB594" s="0"/>
      <c r="AMC594" s="0"/>
      <c r="AMD594" s="0"/>
      <c r="AME594" s="0"/>
      <c r="AMF594" s="0"/>
      <c r="AMG594" s="0"/>
      <c r="AMH594" s="0"/>
      <c r="AMI594" s="0"/>
      <c r="AMJ594" s="0"/>
    </row>
    <row r="595" customFormat="false" ht="16.5" hidden="false" customHeight="true" outlineLevel="0" collapsed="false">
      <c r="A595" s="19" t="n">
        <v>594</v>
      </c>
      <c r="B595" s="19" t="n">
        <f aca="false" t="array" ref="B595:B595">RANK(V595,$V$2:$V$607)</f>
        <v>545</v>
      </c>
      <c r="C595" s="20"/>
      <c r="D595" s="20"/>
      <c r="E595" s="20"/>
      <c r="F595" s="19" t="n">
        <v>0</v>
      </c>
      <c r="G595" s="19" t="n">
        <v>0</v>
      </c>
      <c r="H595" s="19" t="n">
        <v>0</v>
      </c>
      <c r="I595" s="19" t="n">
        <v>0</v>
      </c>
      <c r="J595" s="21"/>
      <c r="K595" s="19"/>
      <c r="L595" s="19"/>
      <c r="M595" s="19"/>
      <c r="N595" s="19"/>
      <c r="O595" s="19"/>
      <c r="P595" s="19"/>
      <c r="Q595" s="19"/>
      <c r="R595" s="19"/>
      <c r="S595" s="22"/>
      <c r="T595" s="21" t="n">
        <f aca="false" t="array" ref="T595:T595">SUM(J595:S595)</f>
        <v>0</v>
      </c>
      <c r="U595" s="19" t="n">
        <f aca="false" t="array" ref="U595:U595">IF(S595="",0,S595)+IF((COUNT(J595:R595)&lt;6),SUM(J595:R595),(MAX(J595:R595)+LARGE(J595:R595,2)+LARGE(J595:R595,3)+LARGE(J595:R595,4)+LARGE(J595:R595,5)))</f>
        <v>0</v>
      </c>
      <c r="V595" s="19" t="n">
        <f aca="false">U595+G595+I595</f>
        <v>0</v>
      </c>
      <c r="W595" s="19" t="n">
        <f aca="false" t="array" ref="W595:W595">COUNT(J595:S595)</f>
        <v>0</v>
      </c>
      <c r="X595" s="19"/>
      <c r="Y595" s="19"/>
      <c r="Z595" s="4"/>
      <c r="AA595" s="4"/>
      <c r="AB595" s="0"/>
      <c r="AC595" s="4"/>
      <c r="AD595" s="4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CA595" s="0"/>
      <c r="CB595" s="0"/>
      <c r="CC595" s="0"/>
      <c r="CD595" s="0"/>
      <c r="CE595" s="0"/>
      <c r="CF595" s="0"/>
      <c r="CG595" s="0"/>
      <c r="CH595" s="0"/>
      <c r="CI595" s="0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0"/>
      <c r="DA595" s="0"/>
      <c r="DB595" s="0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  <c r="IX595" s="0"/>
      <c r="IY595" s="0"/>
      <c r="IZ595" s="0"/>
      <c r="JA595" s="0"/>
      <c r="JB595" s="0"/>
      <c r="JC595" s="0"/>
      <c r="JD595" s="0"/>
      <c r="JE595" s="0"/>
      <c r="JF595" s="0"/>
      <c r="JG595" s="0"/>
      <c r="JH595" s="0"/>
      <c r="JI595" s="0"/>
      <c r="JJ595" s="0"/>
      <c r="JK595" s="0"/>
      <c r="JL595" s="0"/>
      <c r="JM595" s="0"/>
      <c r="JN595" s="0"/>
      <c r="JO595" s="0"/>
      <c r="JP595" s="0"/>
      <c r="JQ595" s="0"/>
      <c r="JR595" s="0"/>
      <c r="JS595" s="0"/>
      <c r="JT595" s="0"/>
      <c r="JU595" s="0"/>
      <c r="JV595" s="0"/>
      <c r="JW595" s="0"/>
      <c r="JX595" s="0"/>
      <c r="JY595" s="0"/>
      <c r="JZ595" s="0"/>
      <c r="KA595" s="0"/>
      <c r="KB595" s="0"/>
      <c r="KC595" s="0"/>
      <c r="KD595" s="0"/>
      <c r="KE595" s="0"/>
      <c r="KF595" s="0"/>
      <c r="KG595" s="0"/>
      <c r="KH595" s="0"/>
      <c r="KI595" s="0"/>
      <c r="KJ595" s="0"/>
      <c r="KK595" s="0"/>
      <c r="KL595" s="0"/>
      <c r="KM595" s="0"/>
      <c r="KN595" s="0"/>
      <c r="KO595" s="0"/>
      <c r="KP595" s="0"/>
      <c r="KQ595" s="0"/>
      <c r="KR595" s="0"/>
      <c r="KS595" s="0"/>
      <c r="KT595" s="0"/>
      <c r="KU595" s="0"/>
      <c r="KV595" s="0"/>
      <c r="KW595" s="0"/>
      <c r="KX595" s="0"/>
      <c r="KY595" s="0"/>
      <c r="KZ595" s="0"/>
      <c r="LA595" s="0"/>
      <c r="LB595" s="0"/>
      <c r="LC595" s="0"/>
      <c r="LD595" s="0"/>
      <c r="LE595" s="0"/>
      <c r="LF595" s="0"/>
      <c r="LG595" s="0"/>
      <c r="LH595" s="0"/>
      <c r="LI595" s="0"/>
      <c r="LJ595" s="0"/>
      <c r="LK595" s="0"/>
      <c r="LL595" s="0"/>
      <c r="LM595" s="0"/>
      <c r="LN595" s="0"/>
      <c r="LO595" s="0"/>
      <c r="LP595" s="0"/>
      <c r="LQ595" s="0"/>
      <c r="LR595" s="0"/>
      <c r="LS595" s="0"/>
      <c r="LT595" s="0"/>
      <c r="LU595" s="0"/>
      <c r="LV595" s="0"/>
      <c r="LW595" s="0"/>
      <c r="LX595" s="0"/>
      <c r="LY595" s="0"/>
      <c r="LZ595" s="0"/>
      <c r="MA595" s="0"/>
      <c r="MB595" s="0"/>
      <c r="MC595" s="0"/>
      <c r="MD595" s="0"/>
      <c r="ME595" s="0"/>
      <c r="MF595" s="0"/>
      <c r="MG595" s="0"/>
      <c r="MH595" s="0"/>
      <c r="MI595" s="0"/>
      <c r="MJ595" s="0"/>
      <c r="MK595" s="0"/>
      <c r="ML595" s="0"/>
      <c r="MM595" s="0"/>
      <c r="MN595" s="0"/>
      <c r="MO595" s="0"/>
      <c r="MP595" s="0"/>
      <c r="MQ595" s="0"/>
      <c r="MR595" s="0"/>
      <c r="MS595" s="0"/>
      <c r="MT595" s="0"/>
      <c r="MU595" s="0"/>
      <c r="MV595" s="0"/>
      <c r="MW595" s="0"/>
      <c r="MX595" s="0"/>
      <c r="MY595" s="0"/>
      <c r="MZ595" s="0"/>
      <c r="NA595" s="0"/>
      <c r="NB595" s="0"/>
      <c r="NC595" s="0"/>
      <c r="ND595" s="0"/>
      <c r="NE595" s="0"/>
      <c r="NF595" s="0"/>
      <c r="NG595" s="0"/>
      <c r="NH595" s="0"/>
      <c r="NI595" s="0"/>
      <c r="NJ595" s="0"/>
      <c r="NK595" s="0"/>
      <c r="NL595" s="0"/>
      <c r="NM595" s="0"/>
      <c r="NN595" s="0"/>
      <c r="NO595" s="0"/>
      <c r="NP595" s="0"/>
      <c r="NQ595" s="0"/>
      <c r="NR595" s="0"/>
      <c r="NS595" s="0"/>
      <c r="NT595" s="0"/>
      <c r="NU595" s="0"/>
      <c r="NV595" s="0"/>
      <c r="NW595" s="0"/>
      <c r="NX595" s="0"/>
      <c r="NY595" s="0"/>
      <c r="NZ595" s="0"/>
      <c r="OA595" s="0"/>
      <c r="OB595" s="0"/>
      <c r="OC595" s="0"/>
      <c r="OD595" s="0"/>
      <c r="OE595" s="0"/>
      <c r="OF595" s="0"/>
      <c r="OG595" s="0"/>
      <c r="OH595" s="0"/>
      <c r="OI595" s="0"/>
      <c r="OJ595" s="0"/>
      <c r="OK595" s="0"/>
      <c r="OL595" s="0"/>
      <c r="OM595" s="0"/>
      <c r="ON595" s="0"/>
      <c r="OO595" s="0"/>
      <c r="OP595" s="0"/>
      <c r="OQ595" s="0"/>
      <c r="OR595" s="0"/>
      <c r="OS595" s="0"/>
      <c r="OT595" s="0"/>
      <c r="OU595" s="0"/>
      <c r="OV595" s="0"/>
      <c r="OW595" s="0"/>
      <c r="OX595" s="0"/>
      <c r="OY595" s="0"/>
      <c r="OZ595" s="0"/>
      <c r="PA595" s="0"/>
      <c r="PB595" s="0"/>
      <c r="PC595" s="0"/>
      <c r="PD595" s="0"/>
      <c r="PE595" s="0"/>
      <c r="PF595" s="0"/>
      <c r="PG595" s="0"/>
      <c r="PH595" s="0"/>
      <c r="PI595" s="0"/>
      <c r="PJ595" s="0"/>
      <c r="PK595" s="0"/>
      <c r="PL595" s="0"/>
      <c r="PM595" s="0"/>
      <c r="PN595" s="0"/>
      <c r="PO595" s="0"/>
      <c r="PP595" s="0"/>
      <c r="PQ595" s="0"/>
      <c r="PR595" s="0"/>
      <c r="PS595" s="0"/>
      <c r="PT595" s="0"/>
      <c r="PU595" s="0"/>
      <c r="PV595" s="0"/>
      <c r="PW595" s="0"/>
      <c r="PX595" s="0"/>
      <c r="PY595" s="0"/>
      <c r="PZ595" s="0"/>
      <c r="QA595" s="0"/>
      <c r="QB595" s="0"/>
      <c r="QC595" s="0"/>
      <c r="QD595" s="0"/>
      <c r="QE595" s="0"/>
      <c r="QF595" s="0"/>
      <c r="QG595" s="0"/>
      <c r="QH595" s="0"/>
      <c r="QI595" s="0"/>
      <c r="QJ595" s="0"/>
      <c r="QK595" s="0"/>
      <c r="QL595" s="0"/>
      <c r="QM595" s="0"/>
      <c r="QN595" s="0"/>
      <c r="QO595" s="0"/>
      <c r="QP595" s="0"/>
      <c r="QQ595" s="0"/>
      <c r="QR595" s="0"/>
      <c r="QS595" s="0"/>
      <c r="QT595" s="0"/>
      <c r="QU595" s="0"/>
      <c r="QV595" s="0"/>
      <c r="QW595" s="0"/>
      <c r="QX595" s="0"/>
      <c r="QY595" s="0"/>
      <c r="QZ595" s="0"/>
      <c r="RA595" s="0"/>
      <c r="RB595" s="0"/>
      <c r="RC595" s="0"/>
      <c r="RD595" s="0"/>
      <c r="RE595" s="0"/>
      <c r="RF595" s="0"/>
      <c r="RG595" s="0"/>
      <c r="RH595" s="0"/>
      <c r="RI595" s="0"/>
      <c r="RJ595" s="0"/>
      <c r="RK595" s="0"/>
      <c r="RL595" s="0"/>
      <c r="RM595" s="0"/>
      <c r="RN595" s="0"/>
      <c r="RO595" s="0"/>
      <c r="RP595" s="0"/>
      <c r="RQ595" s="0"/>
      <c r="RR595" s="0"/>
      <c r="RS595" s="0"/>
      <c r="RT595" s="0"/>
      <c r="RU595" s="0"/>
      <c r="RV595" s="0"/>
      <c r="RW595" s="0"/>
      <c r="RX595" s="0"/>
      <c r="RY595" s="0"/>
      <c r="RZ595" s="0"/>
      <c r="SA595" s="0"/>
      <c r="SB595" s="0"/>
      <c r="SC595" s="0"/>
      <c r="SD595" s="0"/>
      <c r="SE595" s="0"/>
      <c r="SF595" s="0"/>
      <c r="SG595" s="0"/>
      <c r="SH595" s="0"/>
      <c r="SI595" s="0"/>
      <c r="SJ595" s="0"/>
      <c r="SK595" s="0"/>
      <c r="SL595" s="0"/>
      <c r="SM595" s="0"/>
      <c r="SN595" s="0"/>
      <c r="SO595" s="0"/>
      <c r="SP595" s="0"/>
      <c r="SQ595" s="0"/>
      <c r="SR595" s="0"/>
      <c r="SS595" s="0"/>
      <c r="ST595" s="0"/>
      <c r="SU595" s="0"/>
      <c r="SV595" s="0"/>
      <c r="SW595" s="0"/>
      <c r="SX595" s="0"/>
      <c r="SY595" s="0"/>
      <c r="SZ595" s="0"/>
      <c r="TA595" s="0"/>
      <c r="TB595" s="0"/>
      <c r="TC595" s="0"/>
      <c r="TD595" s="0"/>
      <c r="TE595" s="0"/>
      <c r="TF595" s="0"/>
      <c r="TG595" s="0"/>
      <c r="TH595" s="0"/>
      <c r="TI595" s="0"/>
      <c r="TJ595" s="0"/>
      <c r="TK595" s="0"/>
      <c r="TL595" s="0"/>
      <c r="TM595" s="0"/>
      <c r="TN595" s="0"/>
      <c r="TO595" s="0"/>
      <c r="TP595" s="0"/>
      <c r="TQ595" s="0"/>
      <c r="TR595" s="0"/>
      <c r="TS595" s="0"/>
      <c r="TT595" s="0"/>
      <c r="TU595" s="0"/>
      <c r="TV595" s="0"/>
      <c r="TW595" s="0"/>
      <c r="TX595" s="0"/>
      <c r="TY595" s="0"/>
      <c r="TZ595" s="0"/>
      <c r="UA595" s="0"/>
      <c r="UB595" s="0"/>
      <c r="UC595" s="0"/>
      <c r="UD595" s="0"/>
      <c r="UE595" s="0"/>
      <c r="UF595" s="0"/>
      <c r="UG595" s="0"/>
      <c r="UH595" s="0"/>
      <c r="UI595" s="0"/>
      <c r="UJ595" s="0"/>
      <c r="UK595" s="0"/>
      <c r="UL595" s="0"/>
      <c r="UM595" s="0"/>
      <c r="UN595" s="0"/>
      <c r="UO595" s="0"/>
      <c r="UP595" s="0"/>
      <c r="UQ595" s="0"/>
      <c r="UR595" s="0"/>
      <c r="US595" s="0"/>
      <c r="UT595" s="0"/>
      <c r="UU595" s="0"/>
      <c r="UV595" s="0"/>
      <c r="UW595" s="0"/>
      <c r="UX595" s="0"/>
      <c r="UY595" s="0"/>
      <c r="UZ595" s="0"/>
      <c r="VA595" s="0"/>
      <c r="VB595" s="0"/>
      <c r="VC595" s="0"/>
      <c r="VD595" s="0"/>
      <c r="VE595" s="0"/>
      <c r="VF595" s="0"/>
      <c r="VG595" s="0"/>
      <c r="VH595" s="0"/>
      <c r="VI595" s="0"/>
      <c r="VJ595" s="0"/>
      <c r="VK595" s="0"/>
      <c r="VL595" s="0"/>
      <c r="VM595" s="0"/>
      <c r="VN595" s="0"/>
      <c r="VO595" s="0"/>
      <c r="VP595" s="0"/>
      <c r="VQ595" s="0"/>
      <c r="VR595" s="0"/>
      <c r="VS595" s="0"/>
      <c r="VT595" s="0"/>
      <c r="VU595" s="0"/>
      <c r="VV595" s="0"/>
      <c r="VW595" s="0"/>
      <c r="VX595" s="0"/>
      <c r="VY595" s="0"/>
      <c r="VZ595" s="0"/>
      <c r="WA595" s="0"/>
      <c r="WB595" s="0"/>
      <c r="WC595" s="0"/>
      <c r="WD595" s="0"/>
      <c r="WE595" s="0"/>
      <c r="WF595" s="0"/>
      <c r="WG595" s="0"/>
      <c r="WH595" s="0"/>
      <c r="WI595" s="0"/>
      <c r="WJ595" s="0"/>
      <c r="WK595" s="0"/>
      <c r="WL595" s="0"/>
      <c r="WM595" s="0"/>
      <c r="WN595" s="0"/>
      <c r="WO595" s="0"/>
      <c r="WP595" s="0"/>
      <c r="WQ595" s="0"/>
      <c r="WR595" s="0"/>
      <c r="WS595" s="0"/>
      <c r="WT595" s="0"/>
      <c r="WU595" s="0"/>
      <c r="WV595" s="0"/>
      <c r="WW595" s="0"/>
      <c r="WX595" s="0"/>
      <c r="WY595" s="0"/>
      <c r="WZ595" s="0"/>
      <c r="XA595" s="0"/>
      <c r="XB595" s="0"/>
      <c r="XC595" s="0"/>
      <c r="XD595" s="0"/>
      <c r="XE595" s="0"/>
      <c r="XF595" s="0"/>
      <c r="XG595" s="0"/>
      <c r="XH595" s="0"/>
      <c r="XI595" s="0"/>
      <c r="XJ595" s="0"/>
      <c r="XK595" s="0"/>
      <c r="XL595" s="0"/>
      <c r="XM595" s="0"/>
      <c r="XN595" s="0"/>
      <c r="XO595" s="0"/>
      <c r="XP595" s="0"/>
      <c r="XQ595" s="0"/>
      <c r="XR595" s="0"/>
      <c r="XS595" s="0"/>
      <c r="XT595" s="0"/>
      <c r="XU595" s="0"/>
      <c r="XV595" s="0"/>
      <c r="XW595" s="0"/>
      <c r="XX595" s="0"/>
      <c r="XY595" s="0"/>
      <c r="XZ595" s="0"/>
      <c r="YA595" s="0"/>
      <c r="YB595" s="0"/>
      <c r="YC595" s="0"/>
      <c r="YD595" s="0"/>
      <c r="YE595" s="0"/>
      <c r="YF595" s="0"/>
      <c r="YG595" s="0"/>
      <c r="YH595" s="0"/>
      <c r="YI595" s="0"/>
      <c r="YJ595" s="0"/>
      <c r="YK595" s="0"/>
      <c r="YL595" s="0"/>
      <c r="YM595" s="0"/>
      <c r="YN595" s="0"/>
      <c r="YO595" s="0"/>
      <c r="YP595" s="0"/>
      <c r="YQ595" s="0"/>
      <c r="YR595" s="0"/>
      <c r="YS595" s="0"/>
      <c r="YT595" s="0"/>
      <c r="YU595" s="0"/>
      <c r="YV595" s="0"/>
      <c r="YW595" s="0"/>
      <c r="YX595" s="0"/>
      <c r="YY595" s="0"/>
      <c r="YZ595" s="0"/>
      <c r="ZA595" s="0"/>
      <c r="ZB595" s="0"/>
      <c r="ZC595" s="0"/>
      <c r="ZD595" s="0"/>
      <c r="ZE595" s="0"/>
      <c r="ZF595" s="0"/>
      <c r="ZG595" s="0"/>
      <c r="ZH595" s="0"/>
      <c r="ZI595" s="0"/>
      <c r="ZJ595" s="0"/>
      <c r="ZK595" s="0"/>
      <c r="ZL595" s="0"/>
      <c r="ZM595" s="0"/>
      <c r="ZN595" s="0"/>
      <c r="ZO595" s="0"/>
      <c r="ZP595" s="0"/>
      <c r="ZQ595" s="0"/>
      <c r="ZR595" s="0"/>
      <c r="ZS595" s="0"/>
      <c r="ZT595" s="0"/>
      <c r="ZU595" s="0"/>
      <c r="ZV595" s="0"/>
      <c r="ZW595" s="0"/>
      <c r="ZX595" s="0"/>
      <c r="ZY595" s="0"/>
      <c r="ZZ595" s="0"/>
      <c r="AAA595" s="0"/>
      <c r="AAB595" s="0"/>
      <c r="AAC595" s="0"/>
      <c r="AAD595" s="0"/>
      <c r="AAE595" s="0"/>
      <c r="AAF595" s="0"/>
      <c r="AAG595" s="0"/>
      <c r="AAH595" s="0"/>
      <c r="AAI595" s="0"/>
      <c r="AAJ595" s="0"/>
      <c r="AAK595" s="0"/>
      <c r="AAL595" s="0"/>
      <c r="AAM595" s="0"/>
      <c r="AAN595" s="0"/>
      <c r="AAO595" s="0"/>
      <c r="AAP595" s="0"/>
      <c r="AAQ595" s="0"/>
      <c r="AAR595" s="0"/>
      <c r="AAS595" s="0"/>
      <c r="AAT595" s="0"/>
      <c r="AAU595" s="0"/>
      <c r="AAV595" s="0"/>
      <c r="AAW595" s="0"/>
      <c r="AAX595" s="0"/>
      <c r="AAY595" s="0"/>
      <c r="AAZ595" s="0"/>
      <c r="ABA595" s="0"/>
      <c r="ABB595" s="0"/>
      <c r="ABC595" s="0"/>
      <c r="ABD595" s="0"/>
      <c r="ABE595" s="0"/>
      <c r="ABF595" s="0"/>
      <c r="ABG595" s="0"/>
      <c r="ABH595" s="0"/>
      <c r="ABI595" s="0"/>
      <c r="ABJ595" s="0"/>
      <c r="ABK595" s="0"/>
      <c r="ABL595" s="0"/>
      <c r="ABM595" s="0"/>
      <c r="ABN595" s="0"/>
      <c r="ABO595" s="0"/>
      <c r="ABP595" s="0"/>
      <c r="ABQ595" s="0"/>
      <c r="ABR595" s="0"/>
      <c r="ABS595" s="0"/>
      <c r="ABT595" s="0"/>
      <c r="ABU595" s="0"/>
      <c r="ABV595" s="0"/>
      <c r="ABW595" s="0"/>
      <c r="ABX595" s="0"/>
      <c r="ABY595" s="0"/>
      <c r="ABZ595" s="0"/>
      <c r="ACA595" s="0"/>
      <c r="ACB595" s="0"/>
      <c r="ACC595" s="0"/>
      <c r="ACD595" s="0"/>
      <c r="ACE595" s="0"/>
      <c r="ACF595" s="0"/>
      <c r="ACG595" s="0"/>
      <c r="ACH595" s="0"/>
      <c r="ACI595" s="0"/>
      <c r="ACJ595" s="0"/>
      <c r="ACK595" s="0"/>
      <c r="ACL595" s="0"/>
      <c r="ACM595" s="0"/>
      <c r="ACN595" s="0"/>
      <c r="ACO595" s="0"/>
      <c r="ACP595" s="0"/>
      <c r="ACQ595" s="0"/>
      <c r="ACR595" s="0"/>
      <c r="ACS595" s="0"/>
      <c r="ACT595" s="0"/>
      <c r="ACU595" s="0"/>
      <c r="ACV595" s="0"/>
      <c r="ACW595" s="0"/>
      <c r="ACX595" s="0"/>
      <c r="ACY595" s="0"/>
      <c r="ACZ595" s="0"/>
      <c r="ADA595" s="0"/>
      <c r="ADB595" s="0"/>
      <c r="ADC595" s="0"/>
      <c r="ADD595" s="0"/>
      <c r="ADE595" s="0"/>
      <c r="ADF595" s="0"/>
      <c r="ADG595" s="0"/>
      <c r="ADH595" s="0"/>
      <c r="ADI595" s="0"/>
      <c r="ADJ595" s="0"/>
      <c r="ADK595" s="0"/>
      <c r="ADL595" s="0"/>
      <c r="ADM595" s="0"/>
      <c r="ADN595" s="0"/>
      <c r="ADO595" s="0"/>
      <c r="ADP595" s="0"/>
      <c r="ADQ595" s="0"/>
      <c r="ADR595" s="0"/>
      <c r="ADS595" s="0"/>
      <c r="ADT595" s="0"/>
      <c r="ADU595" s="0"/>
      <c r="ADV595" s="0"/>
      <c r="ADW595" s="0"/>
      <c r="ADX595" s="0"/>
      <c r="ADY595" s="0"/>
      <c r="ADZ595" s="0"/>
      <c r="AEA595" s="0"/>
      <c r="AEB595" s="0"/>
      <c r="AEC595" s="0"/>
      <c r="AED595" s="0"/>
      <c r="AEE595" s="0"/>
      <c r="AEF595" s="0"/>
      <c r="AEG595" s="0"/>
      <c r="AEH595" s="0"/>
      <c r="AEI595" s="0"/>
      <c r="AEJ595" s="0"/>
      <c r="AEK595" s="0"/>
      <c r="AEL595" s="0"/>
      <c r="AEM595" s="0"/>
      <c r="AEN595" s="0"/>
      <c r="AEO595" s="0"/>
      <c r="AEP595" s="0"/>
      <c r="AEQ595" s="0"/>
      <c r="AER595" s="0"/>
      <c r="AES595" s="0"/>
      <c r="AET595" s="0"/>
      <c r="AEU595" s="0"/>
      <c r="AEV595" s="0"/>
      <c r="AEW595" s="0"/>
      <c r="AEX595" s="0"/>
      <c r="AEY595" s="0"/>
      <c r="AEZ595" s="0"/>
      <c r="AFA595" s="0"/>
      <c r="AFB595" s="0"/>
      <c r="AFC595" s="0"/>
      <c r="AFD595" s="0"/>
      <c r="AFE595" s="0"/>
      <c r="AFF595" s="0"/>
      <c r="AFG595" s="0"/>
      <c r="AFH595" s="0"/>
      <c r="AFI595" s="0"/>
      <c r="AFJ595" s="0"/>
      <c r="AFK595" s="0"/>
      <c r="AFL595" s="0"/>
      <c r="AFM595" s="0"/>
      <c r="AFN595" s="0"/>
      <c r="AFO595" s="0"/>
      <c r="AFP595" s="0"/>
      <c r="AFQ595" s="0"/>
      <c r="AFR595" s="0"/>
      <c r="AFS595" s="0"/>
      <c r="AFT595" s="0"/>
      <c r="AFU595" s="0"/>
      <c r="AFV595" s="0"/>
      <c r="AFW595" s="0"/>
      <c r="AFX595" s="0"/>
      <c r="AFY595" s="0"/>
      <c r="AFZ595" s="0"/>
      <c r="AGA595" s="0"/>
      <c r="AGB595" s="0"/>
      <c r="AGC595" s="0"/>
      <c r="AGD595" s="0"/>
      <c r="AGE595" s="0"/>
      <c r="AGF595" s="0"/>
      <c r="AGG595" s="0"/>
      <c r="AGH595" s="0"/>
      <c r="AGI595" s="0"/>
      <c r="AGJ595" s="0"/>
      <c r="AGK595" s="0"/>
      <c r="AGL595" s="0"/>
      <c r="AGM595" s="0"/>
      <c r="AGN595" s="0"/>
      <c r="AGO595" s="0"/>
      <c r="AGP595" s="0"/>
      <c r="AGQ595" s="0"/>
      <c r="AGR595" s="0"/>
      <c r="AGS595" s="0"/>
      <c r="AGT595" s="0"/>
      <c r="AGU595" s="0"/>
      <c r="AGV595" s="0"/>
      <c r="AGW595" s="0"/>
      <c r="AGX595" s="0"/>
      <c r="AGY595" s="0"/>
      <c r="AGZ595" s="0"/>
      <c r="AHA595" s="0"/>
      <c r="AHB595" s="0"/>
      <c r="AHC595" s="0"/>
      <c r="AHD595" s="0"/>
      <c r="AHE595" s="0"/>
      <c r="AHF595" s="0"/>
      <c r="AHG595" s="0"/>
      <c r="AHH595" s="0"/>
      <c r="AHI595" s="0"/>
      <c r="AHJ595" s="0"/>
      <c r="AHK595" s="0"/>
      <c r="AHL595" s="0"/>
      <c r="AHM595" s="0"/>
      <c r="AHN595" s="0"/>
      <c r="AHO595" s="0"/>
      <c r="AHP595" s="0"/>
      <c r="AHQ595" s="0"/>
      <c r="AHR595" s="0"/>
      <c r="AHS595" s="0"/>
      <c r="AHT595" s="0"/>
      <c r="AHU595" s="0"/>
      <c r="AHV595" s="0"/>
      <c r="AHW595" s="0"/>
      <c r="AHX595" s="0"/>
      <c r="AHY595" s="0"/>
      <c r="AHZ595" s="0"/>
      <c r="AIA595" s="0"/>
      <c r="AIB595" s="0"/>
      <c r="AIC595" s="0"/>
      <c r="AID595" s="0"/>
      <c r="AIE595" s="0"/>
      <c r="AIF595" s="0"/>
      <c r="AIG595" s="0"/>
      <c r="AIH595" s="0"/>
      <c r="AII595" s="0"/>
      <c r="AIJ595" s="0"/>
      <c r="AIK595" s="0"/>
      <c r="AIL595" s="0"/>
      <c r="AIM595" s="0"/>
      <c r="AIN595" s="0"/>
      <c r="AIO595" s="0"/>
      <c r="AIP595" s="0"/>
      <c r="AIQ595" s="0"/>
      <c r="AIR595" s="0"/>
      <c r="AIS595" s="0"/>
      <c r="AIT595" s="0"/>
      <c r="AIU595" s="0"/>
      <c r="AIV595" s="0"/>
      <c r="AIW595" s="0"/>
      <c r="AIX595" s="0"/>
      <c r="AIY595" s="0"/>
      <c r="AIZ595" s="0"/>
      <c r="AJA595" s="0"/>
      <c r="AJB595" s="0"/>
      <c r="AJC595" s="0"/>
      <c r="AJD595" s="0"/>
      <c r="AJE595" s="0"/>
      <c r="AJF595" s="0"/>
      <c r="AJG595" s="0"/>
      <c r="AJH595" s="0"/>
      <c r="AJI595" s="0"/>
      <c r="AJJ595" s="0"/>
      <c r="AJK595" s="0"/>
      <c r="AJL595" s="0"/>
      <c r="AJM595" s="0"/>
      <c r="AJN595" s="0"/>
      <c r="AJO595" s="0"/>
      <c r="AJP595" s="0"/>
      <c r="AJQ595" s="0"/>
      <c r="AJR595" s="0"/>
      <c r="AJS595" s="0"/>
      <c r="AJT595" s="0"/>
      <c r="AJU595" s="0"/>
      <c r="AJV595" s="0"/>
      <c r="AJW595" s="0"/>
      <c r="AJX595" s="0"/>
      <c r="AJY595" s="0"/>
      <c r="AJZ595" s="0"/>
      <c r="AKA595" s="0"/>
      <c r="AKB595" s="0"/>
      <c r="AKC595" s="0"/>
      <c r="AKD595" s="0"/>
      <c r="AKE595" s="0"/>
      <c r="AKF595" s="0"/>
      <c r="AKG595" s="0"/>
      <c r="AKH595" s="0"/>
      <c r="AKI595" s="0"/>
      <c r="AKJ595" s="0"/>
      <c r="AKK595" s="0"/>
      <c r="AKL595" s="0"/>
      <c r="AKM595" s="0"/>
      <c r="AKN595" s="0"/>
      <c r="AKO595" s="0"/>
      <c r="AKP595" s="0"/>
      <c r="AKQ595" s="0"/>
      <c r="AKR595" s="0"/>
      <c r="AKS595" s="0"/>
      <c r="AKT595" s="0"/>
      <c r="AKU595" s="0"/>
      <c r="AKV595" s="0"/>
      <c r="AKW595" s="0"/>
      <c r="AKX595" s="0"/>
      <c r="AKY595" s="0"/>
      <c r="AKZ595" s="0"/>
      <c r="ALA595" s="0"/>
      <c r="ALB595" s="0"/>
      <c r="ALC595" s="0"/>
      <c r="ALD595" s="0"/>
      <c r="ALE595" s="0"/>
      <c r="ALF595" s="0"/>
      <c r="ALG595" s="0"/>
      <c r="ALH595" s="0"/>
      <c r="ALI595" s="0"/>
      <c r="ALJ595" s="0"/>
      <c r="ALK595" s="0"/>
      <c r="ALL595" s="0"/>
      <c r="ALM595" s="0"/>
      <c r="ALN595" s="0"/>
      <c r="ALO595" s="0"/>
      <c r="ALP595" s="0"/>
      <c r="ALQ595" s="0"/>
      <c r="ALR595" s="0"/>
      <c r="ALS595" s="0"/>
      <c r="ALT595" s="0"/>
      <c r="ALU595" s="0"/>
      <c r="ALV595" s="0"/>
      <c r="ALW595" s="0"/>
      <c r="ALX595" s="0"/>
      <c r="ALY595" s="0"/>
      <c r="ALZ595" s="0"/>
      <c r="AMA595" s="0"/>
      <c r="AMB595" s="0"/>
      <c r="AMC595" s="0"/>
      <c r="AMD595" s="0"/>
      <c r="AME595" s="0"/>
      <c r="AMF595" s="0"/>
      <c r="AMG595" s="0"/>
      <c r="AMH595" s="0"/>
      <c r="AMI595" s="0"/>
      <c r="AMJ595" s="0"/>
    </row>
    <row r="596" customFormat="false" ht="16.5" hidden="false" customHeight="true" outlineLevel="0" collapsed="false">
      <c r="A596" s="19" t="n">
        <v>595</v>
      </c>
      <c r="B596" s="19" t="n">
        <f aca="false" t="array" ref="B596:B596">RANK(V596,$V$2:$V$607)</f>
        <v>545</v>
      </c>
      <c r="C596" s="20"/>
      <c r="D596" s="20"/>
      <c r="E596" s="20"/>
      <c r="F596" s="19" t="n">
        <v>0</v>
      </c>
      <c r="G596" s="19" t="n">
        <v>0</v>
      </c>
      <c r="H596" s="19" t="n">
        <v>0</v>
      </c>
      <c r="I596" s="19" t="n">
        <v>0</v>
      </c>
      <c r="J596" s="21"/>
      <c r="K596" s="19"/>
      <c r="L596" s="19"/>
      <c r="M596" s="19"/>
      <c r="N596" s="19"/>
      <c r="O596" s="19"/>
      <c r="P596" s="19"/>
      <c r="Q596" s="19"/>
      <c r="R596" s="19"/>
      <c r="S596" s="22"/>
      <c r="T596" s="21" t="n">
        <f aca="false" t="array" ref="T596:T596">SUM(J596:S596)</f>
        <v>0</v>
      </c>
      <c r="U596" s="19" t="n">
        <f aca="false" t="array" ref="U596:U596">IF(S596="",0,S596)+IF((COUNT(J596:R596)&lt;6),SUM(J596:R596),(MAX(J596:R596)+LARGE(J596:R596,2)+LARGE(J596:R596,3)+LARGE(J596:R596,4)+LARGE(J596:R596,5)))</f>
        <v>0</v>
      </c>
      <c r="V596" s="19" t="n">
        <f aca="false">U596+G596+I596</f>
        <v>0</v>
      </c>
      <c r="W596" s="19" t="n">
        <f aca="false" t="array" ref="W596:W596">COUNT(J596:S596)</f>
        <v>0</v>
      </c>
      <c r="X596" s="19"/>
      <c r="Y596" s="19"/>
      <c r="Z596" s="4"/>
      <c r="AA596" s="4"/>
      <c r="AB596" s="0"/>
      <c r="AC596" s="4"/>
      <c r="AD596" s="4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CA596" s="0"/>
      <c r="CB596" s="0"/>
      <c r="CC596" s="0"/>
      <c r="CD596" s="0"/>
      <c r="CE596" s="0"/>
      <c r="CF596" s="0"/>
      <c r="CG596" s="0"/>
      <c r="CH596" s="0"/>
      <c r="CI596" s="0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0"/>
      <c r="DA596" s="0"/>
      <c r="DB596" s="0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  <c r="IX596" s="0"/>
      <c r="IY596" s="0"/>
      <c r="IZ596" s="0"/>
      <c r="JA596" s="0"/>
      <c r="JB596" s="0"/>
      <c r="JC596" s="0"/>
      <c r="JD596" s="0"/>
      <c r="JE596" s="0"/>
      <c r="JF596" s="0"/>
      <c r="JG596" s="0"/>
      <c r="JH596" s="0"/>
      <c r="JI596" s="0"/>
      <c r="JJ596" s="0"/>
      <c r="JK596" s="0"/>
      <c r="JL596" s="0"/>
      <c r="JM596" s="0"/>
      <c r="JN596" s="0"/>
      <c r="JO596" s="0"/>
      <c r="JP596" s="0"/>
      <c r="JQ596" s="0"/>
      <c r="JR596" s="0"/>
      <c r="JS596" s="0"/>
      <c r="JT596" s="0"/>
      <c r="JU596" s="0"/>
      <c r="JV596" s="0"/>
      <c r="JW596" s="0"/>
      <c r="JX596" s="0"/>
      <c r="JY596" s="0"/>
      <c r="JZ596" s="0"/>
      <c r="KA596" s="0"/>
      <c r="KB596" s="0"/>
      <c r="KC596" s="0"/>
      <c r="KD596" s="0"/>
      <c r="KE596" s="0"/>
      <c r="KF596" s="0"/>
      <c r="KG596" s="0"/>
      <c r="KH596" s="0"/>
      <c r="KI596" s="0"/>
      <c r="KJ596" s="0"/>
      <c r="KK596" s="0"/>
      <c r="KL596" s="0"/>
      <c r="KM596" s="0"/>
      <c r="KN596" s="0"/>
      <c r="KO596" s="0"/>
      <c r="KP596" s="0"/>
      <c r="KQ596" s="0"/>
      <c r="KR596" s="0"/>
      <c r="KS596" s="0"/>
      <c r="KT596" s="0"/>
      <c r="KU596" s="0"/>
      <c r="KV596" s="0"/>
      <c r="KW596" s="0"/>
      <c r="KX596" s="0"/>
      <c r="KY596" s="0"/>
      <c r="KZ596" s="0"/>
      <c r="LA596" s="0"/>
      <c r="LB596" s="0"/>
      <c r="LC596" s="0"/>
      <c r="LD596" s="0"/>
      <c r="LE596" s="0"/>
      <c r="LF596" s="0"/>
      <c r="LG596" s="0"/>
      <c r="LH596" s="0"/>
      <c r="LI596" s="0"/>
      <c r="LJ596" s="0"/>
      <c r="LK596" s="0"/>
      <c r="LL596" s="0"/>
      <c r="LM596" s="0"/>
      <c r="LN596" s="0"/>
      <c r="LO596" s="0"/>
      <c r="LP596" s="0"/>
      <c r="LQ596" s="0"/>
      <c r="LR596" s="0"/>
      <c r="LS596" s="0"/>
      <c r="LT596" s="0"/>
      <c r="LU596" s="0"/>
      <c r="LV596" s="0"/>
      <c r="LW596" s="0"/>
      <c r="LX596" s="0"/>
      <c r="LY596" s="0"/>
      <c r="LZ596" s="0"/>
      <c r="MA596" s="0"/>
      <c r="MB596" s="0"/>
      <c r="MC596" s="0"/>
      <c r="MD596" s="0"/>
      <c r="ME596" s="0"/>
      <c r="MF596" s="0"/>
      <c r="MG596" s="0"/>
      <c r="MH596" s="0"/>
      <c r="MI596" s="0"/>
      <c r="MJ596" s="0"/>
      <c r="MK596" s="0"/>
      <c r="ML596" s="0"/>
      <c r="MM596" s="0"/>
      <c r="MN596" s="0"/>
      <c r="MO596" s="0"/>
      <c r="MP596" s="0"/>
      <c r="MQ596" s="0"/>
      <c r="MR596" s="0"/>
      <c r="MS596" s="0"/>
      <c r="MT596" s="0"/>
      <c r="MU596" s="0"/>
      <c r="MV596" s="0"/>
      <c r="MW596" s="0"/>
      <c r="MX596" s="0"/>
      <c r="MY596" s="0"/>
      <c r="MZ596" s="0"/>
      <c r="NA596" s="0"/>
      <c r="NB596" s="0"/>
      <c r="NC596" s="0"/>
      <c r="ND596" s="0"/>
      <c r="NE596" s="0"/>
      <c r="NF596" s="0"/>
      <c r="NG596" s="0"/>
      <c r="NH596" s="0"/>
      <c r="NI596" s="0"/>
      <c r="NJ596" s="0"/>
      <c r="NK596" s="0"/>
      <c r="NL596" s="0"/>
      <c r="NM596" s="0"/>
      <c r="NN596" s="0"/>
      <c r="NO596" s="0"/>
      <c r="NP596" s="0"/>
      <c r="NQ596" s="0"/>
      <c r="NR596" s="0"/>
      <c r="NS596" s="0"/>
      <c r="NT596" s="0"/>
      <c r="NU596" s="0"/>
      <c r="NV596" s="0"/>
      <c r="NW596" s="0"/>
      <c r="NX596" s="0"/>
      <c r="NY596" s="0"/>
      <c r="NZ596" s="0"/>
      <c r="OA596" s="0"/>
      <c r="OB596" s="0"/>
      <c r="OC596" s="0"/>
      <c r="OD596" s="0"/>
      <c r="OE596" s="0"/>
      <c r="OF596" s="0"/>
      <c r="OG596" s="0"/>
      <c r="OH596" s="0"/>
      <c r="OI596" s="0"/>
      <c r="OJ596" s="0"/>
      <c r="OK596" s="0"/>
      <c r="OL596" s="0"/>
      <c r="OM596" s="0"/>
      <c r="ON596" s="0"/>
      <c r="OO596" s="0"/>
      <c r="OP596" s="0"/>
      <c r="OQ596" s="0"/>
      <c r="OR596" s="0"/>
      <c r="OS596" s="0"/>
      <c r="OT596" s="0"/>
      <c r="OU596" s="0"/>
      <c r="OV596" s="0"/>
      <c r="OW596" s="0"/>
      <c r="OX596" s="0"/>
      <c r="OY596" s="0"/>
      <c r="OZ596" s="0"/>
      <c r="PA596" s="0"/>
      <c r="PB596" s="0"/>
      <c r="PC596" s="0"/>
      <c r="PD596" s="0"/>
      <c r="PE596" s="0"/>
      <c r="PF596" s="0"/>
      <c r="PG596" s="0"/>
      <c r="PH596" s="0"/>
      <c r="PI596" s="0"/>
      <c r="PJ596" s="0"/>
      <c r="PK596" s="0"/>
      <c r="PL596" s="0"/>
      <c r="PM596" s="0"/>
      <c r="PN596" s="0"/>
      <c r="PO596" s="0"/>
      <c r="PP596" s="0"/>
      <c r="PQ596" s="0"/>
      <c r="PR596" s="0"/>
      <c r="PS596" s="0"/>
      <c r="PT596" s="0"/>
      <c r="PU596" s="0"/>
      <c r="PV596" s="0"/>
      <c r="PW596" s="0"/>
      <c r="PX596" s="0"/>
      <c r="PY596" s="0"/>
      <c r="PZ596" s="0"/>
      <c r="QA596" s="0"/>
      <c r="QB596" s="0"/>
      <c r="QC596" s="0"/>
      <c r="QD596" s="0"/>
      <c r="QE596" s="0"/>
      <c r="QF596" s="0"/>
      <c r="QG596" s="0"/>
      <c r="QH596" s="0"/>
      <c r="QI596" s="0"/>
      <c r="QJ596" s="0"/>
      <c r="QK596" s="0"/>
      <c r="QL596" s="0"/>
      <c r="QM596" s="0"/>
      <c r="QN596" s="0"/>
      <c r="QO596" s="0"/>
      <c r="QP596" s="0"/>
      <c r="QQ596" s="0"/>
      <c r="QR596" s="0"/>
      <c r="QS596" s="0"/>
      <c r="QT596" s="0"/>
      <c r="QU596" s="0"/>
      <c r="QV596" s="0"/>
      <c r="QW596" s="0"/>
      <c r="QX596" s="0"/>
      <c r="QY596" s="0"/>
      <c r="QZ596" s="0"/>
      <c r="RA596" s="0"/>
      <c r="RB596" s="0"/>
      <c r="RC596" s="0"/>
      <c r="RD596" s="0"/>
      <c r="RE596" s="0"/>
      <c r="RF596" s="0"/>
      <c r="RG596" s="0"/>
      <c r="RH596" s="0"/>
      <c r="RI596" s="0"/>
      <c r="RJ596" s="0"/>
      <c r="RK596" s="0"/>
      <c r="RL596" s="0"/>
      <c r="RM596" s="0"/>
      <c r="RN596" s="0"/>
      <c r="RO596" s="0"/>
      <c r="RP596" s="0"/>
      <c r="RQ596" s="0"/>
      <c r="RR596" s="0"/>
      <c r="RS596" s="0"/>
      <c r="RT596" s="0"/>
      <c r="RU596" s="0"/>
      <c r="RV596" s="0"/>
      <c r="RW596" s="0"/>
      <c r="RX596" s="0"/>
      <c r="RY596" s="0"/>
      <c r="RZ596" s="0"/>
      <c r="SA596" s="0"/>
      <c r="SB596" s="0"/>
      <c r="SC596" s="0"/>
      <c r="SD596" s="0"/>
      <c r="SE596" s="0"/>
      <c r="SF596" s="0"/>
      <c r="SG596" s="0"/>
      <c r="SH596" s="0"/>
      <c r="SI596" s="0"/>
      <c r="SJ596" s="0"/>
      <c r="SK596" s="0"/>
      <c r="SL596" s="0"/>
      <c r="SM596" s="0"/>
      <c r="SN596" s="0"/>
      <c r="SO596" s="0"/>
      <c r="SP596" s="0"/>
      <c r="SQ596" s="0"/>
      <c r="SR596" s="0"/>
      <c r="SS596" s="0"/>
      <c r="ST596" s="0"/>
      <c r="SU596" s="0"/>
      <c r="SV596" s="0"/>
      <c r="SW596" s="0"/>
      <c r="SX596" s="0"/>
      <c r="SY596" s="0"/>
      <c r="SZ596" s="0"/>
      <c r="TA596" s="0"/>
      <c r="TB596" s="0"/>
      <c r="TC596" s="0"/>
      <c r="TD596" s="0"/>
      <c r="TE596" s="0"/>
      <c r="TF596" s="0"/>
      <c r="TG596" s="0"/>
      <c r="TH596" s="0"/>
      <c r="TI596" s="0"/>
      <c r="TJ596" s="0"/>
      <c r="TK596" s="0"/>
      <c r="TL596" s="0"/>
      <c r="TM596" s="0"/>
      <c r="TN596" s="0"/>
      <c r="TO596" s="0"/>
      <c r="TP596" s="0"/>
      <c r="TQ596" s="0"/>
      <c r="TR596" s="0"/>
      <c r="TS596" s="0"/>
      <c r="TT596" s="0"/>
      <c r="TU596" s="0"/>
      <c r="TV596" s="0"/>
      <c r="TW596" s="0"/>
      <c r="TX596" s="0"/>
      <c r="TY596" s="0"/>
      <c r="TZ596" s="0"/>
      <c r="UA596" s="0"/>
      <c r="UB596" s="0"/>
      <c r="UC596" s="0"/>
      <c r="UD596" s="0"/>
      <c r="UE596" s="0"/>
      <c r="UF596" s="0"/>
      <c r="UG596" s="0"/>
      <c r="UH596" s="0"/>
      <c r="UI596" s="0"/>
      <c r="UJ596" s="0"/>
      <c r="UK596" s="0"/>
      <c r="UL596" s="0"/>
      <c r="UM596" s="0"/>
      <c r="UN596" s="0"/>
      <c r="UO596" s="0"/>
      <c r="UP596" s="0"/>
      <c r="UQ596" s="0"/>
      <c r="UR596" s="0"/>
      <c r="US596" s="0"/>
      <c r="UT596" s="0"/>
      <c r="UU596" s="0"/>
      <c r="UV596" s="0"/>
      <c r="UW596" s="0"/>
      <c r="UX596" s="0"/>
      <c r="UY596" s="0"/>
      <c r="UZ596" s="0"/>
      <c r="VA596" s="0"/>
      <c r="VB596" s="0"/>
      <c r="VC596" s="0"/>
      <c r="VD596" s="0"/>
      <c r="VE596" s="0"/>
      <c r="VF596" s="0"/>
      <c r="VG596" s="0"/>
      <c r="VH596" s="0"/>
      <c r="VI596" s="0"/>
      <c r="VJ596" s="0"/>
      <c r="VK596" s="0"/>
      <c r="VL596" s="0"/>
      <c r="VM596" s="0"/>
      <c r="VN596" s="0"/>
      <c r="VO596" s="0"/>
      <c r="VP596" s="0"/>
      <c r="VQ596" s="0"/>
      <c r="VR596" s="0"/>
      <c r="VS596" s="0"/>
      <c r="VT596" s="0"/>
      <c r="VU596" s="0"/>
      <c r="VV596" s="0"/>
      <c r="VW596" s="0"/>
      <c r="VX596" s="0"/>
      <c r="VY596" s="0"/>
      <c r="VZ596" s="0"/>
      <c r="WA596" s="0"/>
      <c r="WB596" s="0"/>
      <c r="WC596" s="0"/>
      <c r="WD596" s="0"/>
      <c r="WE596" s="0"/>
      <c r="WF596" s="0"/>
      <c r="WG596" s="0"/>
      <c r="WH596" s="0"/>
      <c r="WI596" s="0"/>
      <c r="WJ596" s="0"/>
      <c r="WK596" s="0"/>
      <c r="WL596" s="0"/>
      <c r="WM596" s="0"/>
      <c r="WN596" s="0"/>
      <c r="WO596" s="0"/>
      <c r="WP596" s="0"/>
      <c r="WQ596" s="0"/>
      <c r="WR596" s="0"/>
      <c r="WS596" s="0"/>
      <c r="WT596" s="0"/>
      <c r="WU596" s="0"/>
      <c r="WV596" s="0"/>
      <c r="WW596" s="0"/>
      <c r="WX596" s="0"/>
      <c r="WY596" s="0"/>
      <c r="WZ596" s="0"/>
      <c r="XA596" s="0"/>
      <c r="XB596" s="0"/>
      <c r="XC596" s="0"/>
      <c r="XD596" s="0"/>
      <c r="XE596" s="0"/>
      <c r="XF596" s="0"/>
      <c r="XG596" s="0"/>
      <c r="XH596" s="0"/>
      <c r="XI596" s="0"/>
      <c r="XJ596" s="0"/>
      <c r="XK596" s="0"/>
      <c r="XL596" s="0"/>
      <c r="XM596" s="0"/>
      <c r="XN596" s="0"/>
      <c r="XO596" s="0"/>
      <c r="XP596" s="0"/>
      <c r="XQ596" s="0"/>
      <c r="XR596" s="0"/>
      <c r="XS596" s="0"/>
      <c r="XT596" s="0"/>
      <c r="XU596" s="0"/>
      <c r="XV596" s="0"/>
      <c r="XW596" s="0"/>
      <c r="XX596" s="0"/>
      <c r="XY596" s="0"/>
      <c r="XZ596" s="0"/>
      <c r="YA596" s="0"/>
      <c r="YB596" s="0"/>
      <c r="YC596" s="0"/>
      <c r="YD596" s="0"/>
      <c r="YE596" s="0"/>
      <c r="YF596" s="0"/>
      <c r="YG596" s="0"/>
      <c r="YH596" s="0"/>
      <c r="YI596" s="0"/>
      <c r="YJ596" s="0"/>
      <c r="YK596" s="0"/>
      <c r="YL596" s="0"/>
      <c r="YM596" s="0"/>
      <c r="YN596" s="0"/>
      <c r="YO596" s="0"/>
      <c r="YP596" s="0"/>
      <c r="YQ596" s="0"/>
      <c r="YR596" s="0"/>
      <c r="YS596" s="0"/>
      <c r="YT596" s="0"/>
      <c r="YU596" s="0"/>
      <c r="YV596" s="0"/>
      <c r="YW596" s="0"/>
      <c r="YX596" s="0"/>
      <c r="YY596" s="0"/>
      <c r="YZ596" s="0"/>
      <c r="ZA596" s="0"/>
      <c r="ZB596" s="0"/>
      <c r="ZC596" s="0"/>
      <c r="ZD596" s="0"/>
      <c r="ZE596" s="0"/>
      <c r="ZF596" s="0"/>
      <c r="ZG596" s="0"/>
      <c r="ZH596" s="0"/>
      <c r="ZI596" s="0"/>
      <c r="ZJ596" s="0"/>
      <c r="ZK596" s="0"/>
      <c r="ZL596" s="0"/>
      <c r="ZM596" s="0"/>
      <c r="ZN596" s="0"/>
      <c r="ZO596" s="0"/>
      <c r="ZP596" s="0"/>
      <c r="ZQ596" s="0"/>
      <c r="ZR596" s="0"/>
      <c r="ZS596" s="0"/>
      <c r="ZT596" s="0"/>
      <c r="ZU596" s="0"/>
      <c r="ZV596" s="0"/>
      <c r="ZW596" s="0"/>
      <c r="ZX596" s="0"/>
      <c r="ZY596" s="0"/>
      <c r="ZZ596" s="0"/>
      <c r="AAA596" s="0"/>
      <c r="AAB596" s="0"/>
      <c r="AAC596" s="0"/>
      <c r="AAD596" s="0"/>
      <c r="AAE596" s="0"/>
      <c r="AAF596" s="0"/>
      <c r="AAG596" s="0"/>
      <c r="AAH596" s="0"/>
      <c r="AAI596" s="0"/>
      <c r="AAJ596" s="0"/>
      <c r="AAK596" s="0"/>
      <c r="AAL596" s="0"/>
      <c r="AAM596" s="0"/>
      <c r="AAN596" s="0"/>
      <c r="AAO596" s="0"/>
      <c r="AAP596" s="0"/>
      <c r="AAQ596" s="0"/>
      <c r="AAR596" s="0"/>
      <c r="AAS596" s="0"/>
      <c r="AAT596" s="0"/>
      <c r="AAU596" s="0"/>
      <c r="AAV596" s="0"/>
      <c r="AAW596" s="0"/>
      <c r="AAX596" s="0"/>
      <c r="AAY596" s="0"/>
      <c r="AAZ596" s="0"/>
      <c r="ABA596" s="0"/>
      <c r="ABB596" s="0"/>
      <c r="ABC596" s="0"/>
      <c r="ABD596" s="0"/>
      <c r="ABE596" s="0"/>
      <c r="ABF596" s="0"/>
      <c r="ABG596" s="0"/>
      <c r="ABH596" s="0"/>
      <c r="ABI596" s="0"/>
      <c r="ABJ596" s="0"/>
      <c r="ABK596" s="0"/>
      <c r="ABL596" s="0"/>
      <c r="ABM596" s="0"/>
      <c r="ABN596" s="0"/>
      <c r="ABO596" s="0"/>
      <c r="ABP596" s="0"/>
      <c r="ABQ596" s="0"/>
      <c r="ABR596" s="0"/>
      <c r="ABS596" s="0"/>
      <c r="ABT596" s="0"/>
      <c r="ABU596" s="0"/>
      <c r="ABV596" s="0"/>
      <c r="ABW596" s="0"/>
      <c r="ABX596" s="0"/>
      <c r="ABY596" s="0"/>
      <c r="ABZ596" s="0"/>
      <c r="ACA596" s="0"/>
      <c r="ACB596" s="0"/>
      <c r="ACC596" s="0"/>
      <c r="ACD596" s="0"/>
      <c r="ACE596" s="0"/>
      <c r="ACF596" s="0"/>
      <c r="ACG596" s="0"/>
      <c r="ACH596" s="0"/>
      <c r="ACI596" s="0"/>
      <c r="ACJ596" s="0"/>
      <c r="ACK596" s="0"/>
      <c r="ACL596" s="0"/>
      <c r="ACM596" s="0"/>
      <c r="ACN596" s="0"/>
      <c r="ACO596" s="0"/>
      <c r="ACP596" s="0"/>
      <c r="ACQ596" s="0"/>
      <c r="ACR596" s="0"/>
      <c r="ACS596" s="0"/>
      <c r="ACT596" s="0"/>
      <c r="ACU596" s="0"/>
      <c r="ACV596" s="0"/>
      <c r="ACW596" s="0"/>
      <c r="ACX596" s="0"/>
      <c r="ACY596" s="0"/>
      <c r="ACZ596" s="0"/>
      <c r="ADA596" s="0"/>
      <c r="ADB596" s="0"/>
      <c r="ADC596" s="0"/>
      <c r="ADD596" s="0"/>
      <c r="ADE596" s="0"/>
      <c r="ADF596" s="0"/>
      <c r="ADG596" s="0"/>
      <c r="ADH596" s="0"/>
      <c r="ADI596" s="0"/>
      <c r="ADJ596" s="0"/>
      <c r="ADK596" s="0"/>
      <c r="ADL596" s="0"/>
      <c r="ADM596" s="0"/>
      <c r="ADN596" s="0"/>
      <c r="ADO596" s="0"/>
      <c r="ADP596" s="0"/>
      <c r="ADQ596" s="0"/>
      <c r="ADR596" s="0"/>
      <c r="ADS596" s="0"/>
      <c r="ADT596" s="0"/>
      <c r="ADU596" s="0"/>
      <c r="ADV596" s="0"/>
      <c r="ADW596" s="0"/>
      <c r="ADX596" s="0"/>
      <c r="ADY596" s="0"/>
      <c r="ADZ596" s="0"/>
      <c r="AEA596" s="0"/>
      <c r="AEB596" s="0"/>
      <c r="AEC596" s="0"/>
      <c r="AED596" s="0"/>
      <c r="AEE596" s="0"/>
      <c r="AEF596" s="0"/>
      <c r="AEG596" s="0"/>
      <c r="AEH596" s="0"/>
      <c r="AEI596" s="0"/>
      <c r="AEJ596" s="0"/>
      <c r="AEK596" s="0"/>
      <c r="AEL596" s="0"/>
      <c r="AEM596" s="0"/>
      <c r="AEN596" s="0"/>
      <c r="AEO596" s="0"/>
      <c r="AEP596" s="0"/>
      <c r="AEQ596" s="0"/>
      <c r="AER596" s="0"/>
      <c r="AES596" s="0"/>
      <c r="AET596" s="0"/>
      <c r="AEU596" s="0"/>
      <c r="AEV596" s="0"/>
      <c r="AEW596" s="0"/>
      <c r="AEX596" s="0"/>
      <c r="AEY596" s="0"/>
      <c r="AEZ596" s="0"/>
      <c r="AFA596" s="0"/>
      <c r="AFB596" s="0"/>
      <c r="AFC596" s="0"/>
      <c r="AFD596" s="0"/>
      <c r="AFE596" s="0"/>
      <c r="AFF596" s="0"/>
      <c r="AFG596" s="0"/>
      <c r="AFH596" s="0"/>
      <c r="AFI596" s="0"/>
      <c r="AFJ596" s="0"/>
      <c r="AFK596" s="0"/>
      <c r="AFL596" s="0"/>
      <c r="AFM596" s="0"/>
      <c r="AFN596" s="0"/>
      <c r="AFO596" s="0"/>
      <c r="AFP596" s="0"/>
      <c r="AFQ596" s="0"/>
      <c r="AFR596" s="0"/>
      <c r="AFS596" s="0"/>
      <c r="AFT596" s="0"/>
      <c r="AFU596" s="0"/>
      <c r="AFV596" s="0"/>
      <c r="AFW596" s="0"/>
      <c r="AFX596" s="0"/>
      <c r="AFY596" s="0"/>
      <c r="AFZ596" s="0"/>
      <c r="AGA596" s="0"/>
      <c r="AGB596" s="0"/>
      <c r="AGC596" s="0"/>
      <c r="AGD596" s="0"/>
      <c r="AGE596" s="0"/>
      <c r="AGF596" s="0"/>
      <c r="AGG596" s="0"/>
      <c r="AGH596" s="0"/>
      <c r="AGI596" s="0"/>
      <c r="AGJ596" s="0"/>
      <c r="AGK596" s="0"/>
      <c r="AGL596" s="0"/>
      <c r="AGM596" s="0"/>
      <c r="AGN596" s="0"/>
      <c r="AGO596" s="0"/>
      <c r="AGP596" s="0"/>
      <c r="AGQ596" s="0"/>
      <c r="AGR596" s="0"/>
      <c r="AGS596" s="0"/>
      <c r="AGT596" s="0"/>
      <c r="AGU596" s="0"/>
      <c r="AGV596" s="0"/>
      <c r="AGW596" s="0"/>
      <c r="AGX596" s="0"/>
      <c r="AGY596" s="0"/>
      <c r="AGZ596" s="0"/>
      <c r="AHA596" s="0"/>
      <c r="AHB596" s="0"/>
      <c r="AHC596" s="0"/>
      <c r="AHD596" s="0"/>
      <c r="AHE596" s="0"/>
      <c r="AHF596" s="0"/>
      <c r="AHG596" s="0"/>
      <c r="AHH596" s="0"/>
      <c r="AHI596" s="0"/>
      <c r="AHJ596" s="0"/>
      <c r="AHK596" s="0"/>
      <c r="AHL596" s="0"/>
      <c r="AHM596" s="0"/>
      <c r="AHN596" s="0"/>
      <c r="AHO596" s="0"/>
      <c r="AHP596" s="0"/>
      <c r="AHQ596" s="0"/>
      <c r="AHR596" s="0"/>
      <c r="AHS596" s="0"/>
      <c r="AHT596" s="0"/>
      <c r="AHU596" s="0"/>
      <c r="AHV596" s="0"/>
      <c r="AHW596" s="0"/>
      <c r="AHX596" s="0"/>
      <c r="AHY596" s="0"/>
      <c r="AHZ596" s="0"/>
      <c r="AIA596" s="0"/>
      <c r="AIB596" s="0"/>
      <c r="AIC596" s="0"/>
      <c r="AID596" s="0"/>
      <c r="AIE596" s="0"/>
      <c r="AIF596" s="0"/>
      <c r="AIG596" s="0"/>
      <c r="AIH596" s="0"/>
      <c r="AII596" s="0"/>
      <c r="AIJ596" s="0"/>
      <c r="AIK596" s="0"/>
      <c r="AIL596" s="0"/>
      <c r="AIM596" s="0"/>
      <c r="AIN596" s="0"/>
      <c r="AIO596" s="0"/>
      <c r="AIP596" s="0"/>
      <c r="AIQ596" s="0"/>
      <c r="AIR596" s="0"/>
      <c r="AIS596" s="0"/>
      <c r="AIT596" s="0"/>
      <c r="AIU596" s="0"/>
      <c r="AIV596" s="0"/>
      <c r="AIW596" s="0"/>
      <c r="AIX596" s="0"/>
      <c r="AIY596" s="0"/>
      <c r="AIZ596" s="0"/>
      <c r="AJA596" s="0"/>
      <c r="AJB596" s="0"/>
      <c r="AJC596" s="0"/>
      <c r="AJD596" s="0"/>
      <c r="AJE596" s="0"/>
      <c r="AJF596" s="0"/>
      <c r="AJG596" s="0"/>
      <c r="AJH596" s="0"/>
      <c r="AJI596" s="0"/>
      <c r="AJJ596" s="0"/>
      <c r="AJK596" s="0"/>
      <c r="AJL596" s="0"/>
      <c r="AJM596" s="0"/>
      <c r="AJN596" s="0"/>
      <c r="AJO596" s="0"/>
      <c r="AJP596" s="0"/>
      <c r="AJQ596" s="0"/>
      <c r="AJR596" s="0"/>
      <c r="AJS596" s="0"/>
      <c r="AJT596" s="0"/>
      <c r="AJU596" s="0"/>
      <c r="AJV596" s="0"/>
      <c r="AJW596" s="0"/>
      <c r="AJX596" s="0"/>
      <c r="AJY596" s="0"/>
      <c r="AJZ596" s="0"/>
      <c r="AKA596" s="0"/>
      <c r="AKB596" s="0"/>
      <c r="AKC596" s="0"/>
      <c r="AKD596" s="0"/>
      <c r="AKE596" s="0"/>
      <c r="AKF596" s="0"/>
      <c r="AKG596" s="0"/>
      <c r="AKH596" s="0"/>
      <c r="AKI596" s="0"/>
      <c r="AKJ596" s="0"/>
      <c r="AKK596" s="0"/>
      <c r="AKL596" s="0"/>
      <c r="AKM596" s="0"/>
      <c r="AKN596" s="0"/>
      <c r="AKO596" s="0"/>
      <c r="AKP596" s="0"/>
      <c r="AKQ596" s="0"/>
      <c r="AKR596" s="0"/>
      <c r="AKS596" s="0"/>
      <c r="AKT596" s="0"/>
      <c r="AKU596" s="0"/>
      <c r="AKV596" s="0"/>
      <c r="AKW596" s="0"/>
      <c r="AKX596" s="0"/>
      <c r="AKY596" s="0"/>
      <c r="AKZ596" s="0"/>
      <c r="ALA596" s="0"/>
      <c r="ALB596" s="0"/>
      <c r="ALC596" s="0"/>
      <c r="ALD596" s="0"/>
      <c r="ALE596" s="0"/>
      <c r="ALF596" s="0"/>
      <c r="ALG596" s="0"/>
      <c r="ALH596" s="0"/>
      <c r="ALI596" s="0"/>
      <c r="ALJ596" s="0"/>
      <c r="ALK596" s="0"/>
      <c r="ALL596" s="0"/>
      <c r="ALM596" s="0"/>
      <c r="ALN596" s="0"/>
      <c r="ALO596" s="0"/>
      <c r="ALP596" s="0"/>
      <c r="ALQ596" s="0"/>
      <c r="ALR596" s="0"/>
      <c r="ALS596" s="0"/>
      <c r="ALT596" s="0"/>
      <c r="ALU596" s="0"/>
      <c r="ALV596" s="0"/>
      <c r="ALW596" s="0"/>
      <c r="ALX596" s="0"/>
      <c r="ALY596" s="0"/>
      <c r="ALZ596" s="0"/>
      <c r="AMA596" s="0"/>
      <c r="AMB596" s="0"/>
      <c r="AMC596" s="0"/>
      <c r="AMD596" s="0"/>
      <c r="AME596" s="0"/>
      <c r="AMF596" s="0"/>
      <c r="AMG596" s="0"/>
      <c r="AMH596" s="0"/>
      <c r="AMI596" s="0"/>
      <c r="AMJ596" s="0"/>
    </row>
    <row r="597" customFormat="false" ht="16.5" hidden="false" customHeight="true" outlineLevel="0" collapsed="false">
      <c r="A597" s="19" t="n">
        <v>596</v>
      </c>
      <c r="B597" s="19" t="n">
        <f aca="false" t="array" ref="B597:B597">RANK(V597,$V$2:$V$607)</f>
        <v>545</v>
      </c>
      <c r="C597" s="20"/>
      <c r="D597" s="20"/>
      <c r="E597" s="20"/>
      <c r="F597" s="19" t="n">
        <v>0</v>
      </c>
      <c r="G597" s="19" t="n">
        <v>0</v>
      </c>
      <c r="H597" s="19" t="n">
        <v>0</v>
      </c>
      <c r="I597" s="19" t="n">
        <v>0</v>
      </c>
      <c r="J597" s="21"/>
      <c r="K597" s="19"/>
      <c r="L597" s="19"/>
      <c r="M597" s="19"/>
      <c r="N597" s="19"/>
      <c r="O597" s="19"/>
      <c r="P597" s="19"/>
      <c r="Q597" s="19"/>
      <c r="R597" s="19"/>
      <c r="S597" s="22"/>
      <c r="T597" s="21" t="n">
        <f aca="false" t="array" ref="T597:T597">SUM(J597:S597)</f>
        <v>0</v>
      </c>
      <c r="U597" s="19" t="n">
        <f aca="false" t="array" ref="U597:U597">IF(S597="",0,S597)+IF((COUNT(J597:R597)&lt;6),SUM(J597:R597),(MAX(J597:R597)+LARGE(J597:R597,2)+LARGE(J597:R597,3)+LARGE(J597:R597,4)+LARGE(J597:R597,5)))</f>
        <v>0</v>
      </c>
      <c r="V597" s="19" t="n">
        <f aca="false">U597+G597+I597</f>
        <v>0</v>
      </c>
      <c r="W597" s="19" t="n">
        <f aca="false" t="array" ref="W597:W597">COUNT(J597:S597)</f>
        <v>0</v>
      </c>
      <c r="X597" s="19"/>
      <c r="Y597" s="19"/>
      <c r="Z597" s="4"/>
      <c r="AA597" s="4"/>
      <c r="AB597" s="0"/>
      <c r="AC597" s="4"/>
      <c r="AD597" s="4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CA597" s="0"/>
      <c r="CB597" s="0"/>
      <c r="CC597" s="0"/>
      <c r="CD597" s="0"/>
      <c r="CE597" s="0"/>
      <c r="CF597" s="0"/>
      <c r="CG597" s="0"/>
      <c r="CH597" s="0"/>
      <c r="CI597" s="0"/>
      <c r="CJ597" s="0"/>
      <c r="CK597" s="0"/>
      <c r="CL597" s="0"/>
      <c r="CM597" s="0"/>
      <c r="CN597" s="0"/>
      <c r="CO597" s="0"/>
      <c r="CP597" s="0"/>
      <c r="CQ597" s="0"/>
      <c r="CR597" s="0"/>
      <c r="CS597" s="0"/>
      <c r="CT597" s="0"/>
      <c r="CU597" s="0"/>
      <c r="CV597" s="0"/>
      <c r="CW597" s="0"/>
      <c r="CX597" s="0"/>
      <c r="CY597" s="0"/>
      <c r="CZ597" s="0"/>
      <c r="DA597" s="0"/>
      <c r="DB597" s="0"/>
      <c r="DC597" s="0"/>
      <c r="DD597" s="0"/>
      <c r="DE597" s="0"/>
      <c r="DF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  <c r="EE597" s="0"/>
      <c r="EF597" s="0"/>
      <c r="EG597" s="0"/>
      <c r="EH597" s="0"/>
      <c r="EI597" s="0"/>
      <c r="EJ597" s="0"/>
      <c r="EK597" s="0"/>
      <c r="EL597" s="0"/>
      <c r="EM597" s="0"/>
      <c r="EN597" s="0"/>
      <c r="EO597" s="0"/>
      <c r="EP597" s="0"/>
      <c r="EQ597" s="0"/>
      <c r="ER597" s="0"/>
      <c r="ES597" s="0"/>
      <c r="ET597" s="0"/>
      <c r="EU597" s="0"/>
      <c r="EV597" s="0"/>
      <c r="EW597" s="0"/>
      <c r="EX597" s="0"/>
      <c r="EY597" s="0"/>
      <c r="EZ597" s="0"/>
      <c r="FA597" s="0"/>
      <c r="FB597" s="0"/>
      <c r="FC597" s="0"/>
      <c r="FD597" s="0"/>
      <c r="FE597" s="0"/>
      <c r="FF597" s="0"/>
      <c r="FG597" s="0"/>
      <c r="FH597" s="0"/>
      <c r="FI597" s="0"/>
      <c r="FJ597" s="0"/>
      <c r="FK597" s="0"/>
      <c r="FL597" s="0"/>
      <c r="FM597" s="0"/>
      <c r="FN597" s="0"/>
      <c r="FO597" s="0"/>
      <c r="FP597" s="0"/>
      <c r="FQ597" s="0"/>
      <c r="FR597" s="0"/>
      <c r="FS597" s="0"/>
      <c r="FT597" s="0"/>
      <c r="FU597" s="0"/>
      <c r="FV597" s="0"/>
      <c r="FW597" s="0"/>
      <c r="FX597" s="0"/>
      <c r="FY597" s="0"/>
      <c r="FZ597" s="0"/>
      <c r="GA597" s="0"/>
      <c r="GB597" s="0"/>
      <c r="GC597" s="0"/>
      <c r="GD597" s="0"/>
      <c r="GE597" s="0"/>
      <c r="GF597" s="0"/>
      <c r="GG597" s="0"/>
      <c r="GH597" s="0"/>
      <c r="GI597" s="0"/>
      <c r="GJ597" s="0"/>
      <c r="GK597" s="0"/>
      <c r="GL597" s="0"/>
      <c r="GM597" s="0"/>
      <c r="GN597" s="0"/>
      <c r="GO597" s="0"/>
      <c r="GP597" s="0"/>
      <c r="GQ597" s="0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  <c r="IX597" s="0"/>
      <c r="IY597" s="0"/>
      <c r="IZ597" s="0"/>
      <c r="JA597" s="0"/>
      <c r="JB597" s="0"/>
      <c r="JC597" s="0"/>
      <c r="JD597" s="0"/>
      <c r="JE597" s="0"/>
      <c r="JF597" s="0"/>
      <c r="JG597" s="0"/>
      <c r="JH597" s="0"/>
      <c r="JI597" s="0"/>
      <c r="JJ597" s="0"/>
      <c r="JK597" s="0"/>
      <c r="JL597" s="0"/>
      <c r="JM597" s="0"/>
      <c r="JN597" s="0"/>
      <c r="JO597" s="0"/>
      <c r="JP597" s="0"/>
      <c r="JQ597" s="0"/>
      <c r="JR597" s="0"/>
      <c r="JS597" s="0"/>
      <c r="JT597" s="0"/>
      <c r="JU597" s="0"/>
      <c r="JV597" s="0"/>
      <c r="JW597" s="0"/>
      <c r="JX597" s="0"/>
      <c r="JY597" s="0"/>
      <c r="JZ597" s="0"/>
      <c r="KA597" s="0"/>
      <c r="KB597" s="0"/>
      <c r="KC597" s="0"/>
      <c r="KD597" s="0"/>
      <c r="KE597" s="0"/>
      <c r="KF597" s="0"/>
      <c r="KG597" s="0"/>
      <c r="KH597" s="0"/>
      <c r="KI597" s="0"/>
      <c r="KJ597" s="0"/>
      <c r="KK597" s="0"/>
      <c r="KL597" s="0"/>
      <c r="KM597" s="0"/>
      <c r="KN597" s="0"/>
      <c r="KO597" s="0"/>
      <c r="KP597" s="0"/>
      <c r="KQ597" s="0"/>
      <c r="KR597" s="0"/>
      <c r="KS597" s="0"/>
      <c r="KT597" s="0"/>
      <c r="KU597" s="0"/>
      <c r="KV597" s="0"/>
      <c r="KW597" s="0"/>
      <c r="KX597" s="0"/>
      <c r="KY597" s="0"/>
      <c r="KZ597" s="0"/>
      <c r="LA597" s="0"/>
      <c r="LB597" s="0"/>
      <c r="LC597" s="0"/>
      <c r="LD597" s="0"/>
      <c r="LE597" s="0"/>
      <c r="LF597" s="0"/>
      <c r="LG597" s="0"/>
      <c r="LH597" s="0"/>
      <c r="LI597" s="0"/>
      <c r="LJ597" s="0"/>
      <c r="LK597" s="0"/>
      <c r="LL597" s="0"/>
      <c r="LM597" s="0"/>
      <c r="LN597" s="0"/>
      <c r="LO597" s="0"/>
      <c r="LP597" s="0"/>
      <c r="LQ597" s="0"/>
      <c r="LR597" s="0"/>
      <c r="LS597" s="0"/>
      <c r="LT597" s="0"/>
      <c r="LU597" s="0"/>
      <c r="LV597" s="0"/>
      <c r="LW597" s="0"/>
      <c r="LX597" s="0"/>
      <c r="LY597" s="0"/>
      <c r="LZ597" s="0"/>
      <c r="MA597" s="0"/>
      <c r="MB597" s="0"/>
      <c r="MC597" s="0"/>
      <c r="MD597" s="0"/>
      <c r="ME597" s="0"/>
      <c r="MF597" s="0"/>
      <c r="MG597" s="0"/>
      <c r="MH597" s="0"/>
      <c r="MI597" s="0"/>
      <c r="MJ597" s="0"/>
      <c r="MK597" s="0"/>
      <c r="ML597" s="0"/>
      <c r="MM597" s="0"/>
      <c r="MN597" s="0"/>
      <c r="MO597" s="0"/>
      <c r="MP597" s="0"/>
      <c r="MQ597" s="0"/>
      <c r="MR597" s="0"/>
      <c r="MS597" s="0"/>
      <c r="MT597" s="0"/>
      <c r="MU597" s="0"/>
      <c r="MV597" s="0"/>
      <c r="MW597" s="0"/>
      <c r="MX597" s="0"/>
      <c r="MY597" s="0"/>
      <c r="MZ597" s="0"/>
      <c r="NA597" s="0"/>
      <c r="NB597" s="0"/>
      <c r="NC597" s="0"/>
      <c r="ND597" s="0"/>
      <c r="NE597" s="0"/>
      <c r="NF597" s="0"/>
      <c r="NG597" s="0"/>
      <c r="NH597" s="0"/>
      <c r="NI597" s="0"/>
      <c r="NJ597" s="0"/>
      <c r="NK597" s="0"/>
      <c r="NL597" s="0"/>
      <c r="NM597" s="0"/>
      <c r="NN597" s="0"/>
      <c r="NO597" s="0"/>
      <c r="NP597" s="0"/>
      <c r="NQ597" s="0"/>
      <c r="NR597" s="0"/>
      <c r="NS597" s="0"/>
      <c r="NT597" s="0"/>
      <c r="NU597" s="0"/>
      <c r="NV597" s="0"/>
      <c r="NW597" s="0"/>
      <c r="NX597" s="0"/>
      <c r="NY597" s="0"/>
      <c r="NZ597" s="0"/>
      <c r="OA597" s="0"/>
      <c r="OB597" s="0"/>
      <c r="OC597" s="0"/>
      <c r="OD597" s="0"/>
      <c r="OE597" s="0"/>
      <c r="OF597" s="0"/>
      <c r="OG597" s="0"/>
      <c r="OH597" s="0"/>
      <c r="OI597" s="0"/>
      <c r="OJ597" s="0"/>
      <c r="OK597" s="0"/>
      <c r="OL597" s="0"/>
      <c r="OM597" s="0"/>
      <c r="ON597" s="0"/>
      <c r="OO597" s="0"/>
      <c r="OP597" s="0"/>
      <c r="OQ597" s="0"/>
      <c r="OR597" s="0"/>
      <c r="OS597" s="0"/>
      <c r="OT597" s="0"/>
      <c r="OU597" s="0"/>
      <c r="OV597" s="0"/>
      <c r="OW597" s="0"/>
      <c r="OX597" s="0"/>
      <c r="OY597" s="0"/>
      <c r="OZ597" s="0"/>
      <c r="PA597" s="0"/>
      <c r="PB597" s="0"/>
      <c r="PC597" s="0"/>
      <c r="PD597" s="0"/>
      <c r="PE597" s="0"/>
      <c r="PF597" s="0"/>
      <c r="PG597" s="0"/>
      <c r="PH597" s="0"/>
      <c r="PI597" s="0"/>
      <c r="PJ597" s="0"/>
      <c r="PK597" s="0"/>
      <c r="PL597" s="0"/>
      <c r="PM597" s="0"/>
      <c r="PN597" s="0"/>
      <c r="PO597" s="0"/>
      <c r="PP597" s="0"/>
      <c r="PQ597" s="0"/>
      <c r="PR597" s="0"/>
      <c r="PS597" s="0"/>
      <c r="PT597" s="0"/>
      <c r="PU597" s="0"/>
      <c r="PV597" s="0"/>
      <c r="PW597" s="0"/>
      <c r="PX597" s="0"/>
      <c r="PY597" s="0"/>
      <c r="PZ597" s="0"/>
      <c r="QA597" s="0"/>
      <c r="QB597" s="0"/>
      <c r="QC597" s="0"/>
      <c r="QD597" s="0"/>
      <c r="QE597" s="0"/>
      <c r="QF597" s="0"/>
      <c r="QG597" s="0"/>
      <c r="QH597" s="0"/>
      <c r="QI597" s="0"/>
      <c r="QJ597" s="0"/>
      <c r="QK597" s="0"/>
      <c r="QL597" s="0"/>
      <c r="QM597" s="0"/>
      <c r="QN597" s="0"/>
      <c r="QO597" s="0"/>
      <c r="QP597" s="0"/>
      <c r="QQ597" s="0"/>
      <c r="QR597" s="0"/>
      <c r="QS597" s="0"/>
      <c r="QT597" s="0"/>
      <c r="QU597" s="0"/>
      <c r="QV597" s="0"/>
      <c r="QW597" s="0"/>
      <c r="QX597" s="0"/>
      <c r="QY597" s="0"/>
      <c r="QZ597" s="0"/>
      <c r="RA597" s="0"/>
      <c r="RB597" s="0"/>
      <c r="RC597" s="0"/>
      <c r="RD597" s="0"/>
      <c r="RE597" s="0"/>
      <c r="RF597" s="0"/>
      <c r="RG597" s="0"/>
      <c r="RH597" s="0"/>
      <c r="RI597" s="0"/>
      <c r="RJ597" s="0"/>
      <c r="RK597" s="0"/>
      <c r="RL597" s="0"/>
      <c r="RM597" s="0"/>
      <c r="RN597" s="0"/>
      <c r="RO597" s="0"/>
      <c r="RP597" s="0"/>
      <c r="RQ597" s="0"/>
      <c r="RR597" s="0"/>
      <c r="RS597" s="0"/>
      <c r="RT597" s="0"/>
      <c r="RU597" s="0"/>
      <c r="RV597" s="0"/>
      <c r="RW597" s="0"/>
      <c r="RX597" s="0"/>
      <c r="RY597" s="0"/>
      <c r="RZ597" s="0"/>
      <c r="SA597" s="0"/>
      <c r="SB597" s="0"/>
      <c r="SC597" s="0"/>
      <c r="SD597" s="0"/>
      <c r="SE597" s="0"/>
      <c r="SF597" s="0"/>
      <c r="SG597" s="0"/>
      <c r="SH597" s="0"/>
      <c r="SI597" s="0"/>
      <c r="SJ597" s="0"/>
      <c r="SK597" s="0"/>
      <c r="SL597" s="0"/>
      <c r="SM597" s="0"/>
      <c r="SN597" s="0"/>
      <c r="SO597" s="0"/>
      <c r="SP597" s="0"/>
      <c r="SQ597" s="0"/>
      <c r="SR597" s="0"/>
      <c r="SS597" s="0"/>
      <c r="ST597" s="0"/>
      <c r="SU597" s="0"/>
      <c r="SV597" s="0"/>
      <c r="SW597" s="0"/>
      <c r="SX597" s="0"/>
      <c r="SY597" s="0"/>
      <c r="SZ597" s="0"/>
      <c r="TA597" s="0"/>
      <c r="TB597" s="0"/>
      <c r="TC597" s="0"/>
      <c r="TD597" s="0"/>
      <c r="TE597" s="0"/>
      <c r="TF597" s="0"/>
      <c r="TG597" s="0"/>
      <c r="TH597" s="0"/>
      <c r="TI597" s="0"/>
      <c r="TJ597" s="0"/>
      <c r="TK597" s="0"/>
      <c r="TL597" s="0"/>
      <c r="TM597" s="0"/>
      <c r="TN597" s="0"/>
      <c r="TO597" s="0"/>
      <c r="TP597" s="0"/>
      <c r="TQ597" s="0"/>
      <c r="TR597" s="0"/>
      <c r="TS597" s="0"/>
      <c r="TT597" s="0"/>
      <c r="TU597" s="0"/>
      <c r="TV597" s="0"/>
      <c r="TW597" s="0"/>
      <c r="TX597" s="0"/>
      <c r="TY597" s="0"/>
      <c r="TZ597" s="0"/>
      <c r="UA597" s="0"/>
      <c r="UB597" s="0"/>
      <c r="UC597" s="0"/>
      <c r="UD597" s="0"/>
      <c r="UE597" s="0"/>
      <c r="UF597" s="0"/>
      <c r="UG597" s="0"/>
      <c r="UH597" s="0"/>
      <c r="UI597" s="0"/>
      <c r="UJ597" s="0"/>
      <c r="UK597" s="0"/>
      <c r="UL597" s="0"/>
      <c r="UM597" s="0"/>
      <c r="UN597" s="0"/>
      <c r="UO597" s="0"/>
      <c r="UP597" s="0"/>
      <c r="UQ597" s="0"/>
      <c r="UR597" s="0"/>
      <c r="US597" s="0"/>
      <c r="UT597" s="0"/>
      <c r="UU597" s="0"/>
      <c r="UV597" s="0"/>
      <c r="UW597" s="0"/>
      <c r="UX597" s="0"/>
      <c r="UY597" s="0"/>
      <c r="UZ597" s="0"/>
      <c r="VA597" s="0"/>
      <c r="VB597" s="0"/>
      <c r="VC597" s="0"/>
      <c r="VD597" s="0"/>
      <c r="VE597" s="0"/>
      <c r="VF597" s="0"/>
      <c r="VG597" s="0"/>
      <c r="VH597" s="0"/>
      <c r="VI597" s="0"/>
      <c r="VJ597" s="0"/>
      <c r="VK597" s="0"/>
      <c r="VL597" s="0"/>
      <c r="VM597" s="0"/>
      <c r="VN597" s="0"/>
      <c r="VO597" s="0"/>
      <c r="VP597" s="0"/>
      <c r="VQ597" s="0"/>
      <c r="VR597" s="0"/>
      <c r="VS597" s="0"/>
      <c r="VT597" s="0"/>
      <c r="VU597" s="0"/>
      <c r="VV597" s="0"/>
      <c r="VW597" s="0"/>
      <c r="VX597" s="0"/>
      <c r="VY597" s="0"/>
      <c r="VZ597" s="0"/>
      <c r="WA597" s="0"/>
      <c r="WB597" s="0"/>
      <c r="WC597" s="0"/>
      <c r="WD597" s="0"/>
      <c r="WE597" s="0"/>
      <c r="WF597" s="0"/>
      <c r="WG597" s="0"/>
      <c r="WH597" s="0"/>
      <c r="WI597" s="0"/>
      <c r="WJ597" s="0"/>
      <c r="WK597" s="0"/>
      <c r="WL597" s="0"/>
      <c r="WM597" s="0"/>
      <c r="WN597" s="0"/>
      <c r="WO597" s="0"/>
      <c r="WP597" s="0"/>
      <c r="WQ597" s="0"/>
      <c r="WR597" s="0"/>
      <c r="WS597" s="0"/>
      <c r="WT597" s="0"/>
      <c r="WU597" s="0"/>
      <c r="WV597" s="0"/>
      <c r="WW597" s="0"/>
      <c r="WX597" s="0"/>
      <c r="WY597" s="0"/>
      <c r="WZ597" s="0"/>
      <c r="XA597" s="0"/>
      <c r="XB597" s="0"/>
      <c r="XC597" s="0"/>
      <c r="XD597" s="0"/>
      <c r="XE597" s="0"/>
      <c r="XF597" s="0"/>
      <c r="XG597" s="0"/>
      <c r="XH597" s="0"/>
      <c r="XI597" s="0"/>
      <c r="XJ597" s="0"/>
      <c r="XK597" s="0"/>
      <c r="XL597" s="0"/>
      <c r="XM597" s="0"/>
      <c r="XN597" s="0"/>
      <c r="XO597" s="0"/>
      <c r="XP597" s="0"/>
      <c r="XQ597" s="0"/>
      <c r="XR597" s="0"/>
      <c r="XS597" s="0"/>
      <c r="XT597" s="0"/>
      <c r="XU597" s="0"/>
      <c r="XV597" s="0"/>
      <c r="XW597" s="0"/>
      <c r="XX597" s="0"/>
      <c r="XY597" s="0"/>
      <c r="XZ597" s="0"/>
      <c r="YA597" s="0"/>
      <c r="YB597" s="0"/>
      <c r="YC597" s="0"/>
      <c r="YD597" s="0"/>
      <c r="YE597" s="0"/>
      <c r="YF597" s="0"/>
      <c r="YG597" s="0"/>
      <c r="YH597" s="0"/>
      <c r="YI597" s="0"/>
      <c r="YJ597" s="0"/>
      <c r="YK597" s="0"/>
      <c r="YL597" s="0"/>
      <c r="YM597" s="0"/>
      <c r="YN597" s="0"/>
      <c r="YO597" s="0"/>
      <c r="YP597" s="0"/>
      <c r="YQ597" s="0"/>
      <c r="YR597" s="0"/>
      <c r="YS597" s="0"/>
      <c r="YT597" s="0"/>
      <c r="YU597" s="0"/>
      <c r="YV597" s="0"/>
      <c r="YW597" s="0"/>
      <c r="YX597" s="0"/>
      <c r="YY597" s="0"/>
      <c r="YZ597" s="0"/>
      <c r="ZA597" s="0"/>
      <c r="ZB597" s="0"/>
      <c r="ZC597" s="0"/>
      <c r="ZD597" s="0"/>
      <c r="ZE597" s="0"/>
      <c r="ZF597" s="0"/>
      <c r="ZG597" s="0"/>
      <c r="ZH597" s="0"/>
      <c r="ZI597" s="0"/>
      <c r="ZJ597" s="0"/>
      <c r="ZK597" s="0"/>
      <c r="ZL597" s="0"/>
      <c r="ZM597" s="0"/>
      <c r="ZN597" s="0"/>
      <c r="ZO597" s="0"/>
      <c r="ZP597" s="0"/>
      <c r="ZQ597" s="0"/>
      <c r="ZR597" s="0"/>
      <c r="ZS597" s="0"/>
      <c r="ZT597" s="0"/>
      <c r="ZU597" s="0"/>
      <c r="ZV597" s="0"/>
      <c r="ZW597" s="0"/>
      <c r="ZX597" s="0"/>
      <c r="ZY597" s="0"/>
      <c r="ZZ597" s="0"/>
      <c r="AAA597" s="0"/>
      <c r="AAB597" s="0"/>
      <c r="AAC597" s="0"/>
      <c r="AAD597" s="0"/>
      <c r="AAE597" s="0"/>
      <c r="AAF597" s="0"/>
      <c r="AAG597" s="0"/>
      <c r="AAH597" s="0"/>
      <c r="AAI597" s="0"/>
      <c r="AAJ597" s="0"/>
      <c r="AAK597" s="0"/>
      <c r="AAL597" s="0"/>
      <c r="AAM597" s="0"/>
      <c r="AAN597" s="0"/>
      <c r="AAO597" s="0"/>
      <c r="AAP597" s="0"/>
      <c r="AAQ597" s="0"/>
      <c r="AAR597" s="0"/>
      <c r="AAS597" s="0"/>
      <c r="AAT597" s="0"/>
      <c r="AAU597" s="0"/>
      <c r="AAV597" s="0"/>
      <c r="AAW597" s="0"/>
      <c r="AAX597" s="0"/>
      <c r="AAY597" s="0"/>
      <c r="AAZ597" s="0"/>
      <c r="ABA597" s="0"/>
      <c r="ABB597" s="0"/>
      <c r="ABC597" s="0"/>
      <c r="ABD597" s="0"/>
      <c r="ABE597" s="0"/>
      <c r="ABF597" s="0"/>
      <c r="ABG597" s="0"/>
      <c r="ABH597" s="0"/>
      <c r="ABI597" s="0"/>
      <c r="ABJ597" s="0"/>
      <c r="ABK597" s="0"/>
      <c r="ABL597" s="0"/>
      <c r="ABM597" s="0"/>
      <c r="ABN597" s="0"/>
      <c r="ABO597" s="0"/>
      <c r="ABP597" s="0"/>
      <c r="ABQ597" s="0"/>
      <c r="ABR597" s="0"/>
      <c r="ABS597" s="0"/>
      <c r="ABT597" s="0"/>
      <c r="ABU597" s="0"/>
      <c r="ABV597" s="0"/>
      <c r="ABW597" s="0"/>
      <c r="ABX597" s="0"/>
      <c r="ABY597" s="0"/>
      <c r="ABZ597" s="0"/>
      <c r="ACA597" s="0"/>
      <c r="ACB597" s="0"/>
      <c r="ACC597" s="0"/>
      <c r="ACD597" s="0"/>
      <c r="ACE597" s="0"/>
      <c r="ACF597" s="0"/>
      <c r="ACG597" s="0"/>
      <c r="ACH597" s="0"/>
      <c r="ACI597" s="0"/>
      <c r="ACJ597" s="0"/>
      <c r="ACK597" s="0"/>
      <c r="ACL597" s="0"/>
      <c r="ACM597" s="0"/>
      <c r="ACN597" s="0"/>
      <c r="ACO597" s="0"/>
      <c r="ACP597" s="0"/>
      <c r="ACQ597" s="0"/>
      <c r="ACR597" s="0"/>
      <c r="ACS597" s="0"/>
      <c r="ACT597" s="0"/>
      <c r="ACU597" s="0"/>
      <c r="ACV597" s="0"/>
      <c r="ACW597" s="0"/>
      <c r="ACX597" s="0"/>
      <c r="ACY597" s="0"/>
      <c r="ACZ597" s="0"/>
      <c r="ADA597" s="0"/>
      <c r="ADB597" s="0"/>
      <c r="ADC597" s="0"/>
      <c r="ADD597" s="0"/>
      <c r="ADE597" s="0"/>
      <c r="ADF597" s="0"/>
      <c r="ADG597" s="0"/>
      <c r="ADH597" s="0"/>
      <c r="ADI597" s="0"/>
      <c r="ADJ597" s="0"/>
      <c r="ADK597" s="0"/>
      <c r="ADL597" s="0"/>
      <c r="ADM597" s="0"/>
      <c r="ADN597" s="0"/>
      <c r="ADO597" s="0"/>
      <c r="ADP597" s="0"/>
      <c r="ADQ597" s="0"/>
      <c r="ADR597" s="0"/>
      <c r="ADS597" s="0"/>
      <c r="ADT597" s="0"/>
      <c r="ADU597" s="0"/>
      <c r="ADV597" s="0"/>
      <c r="ADW597" s="0"/>
      <c r="ADX597" s="0"/>
      <c r="ADY597" s="0"/>
      <c r="ADZ597" s="0"/>
      <c r="AEA597" s="0"/>
      <c r="AEB597" s="0"/>
      <c r="AEC597" s="0"/>
      <c r="AED597" s="0"/>
      <c r="AEE597" s="0"/>
      <c r="AEF597" s="0"/>
      <c r="AEG597" s="0"/>
      <c r="AEH597" s="0"/>
      <c r="AEI597" s="0"/>
      <c r="AEJ597" s="0"/>
      <c r="AEK597" s="0"/>
      <c r="AEL597" s="0"/>
      <c r="AEM597" s="0"/>
      <c r="AEN597" s="0"/>
      <c r="AEO597" s="0"/>
      <c r="AEP597" s="0"/>
      <c r="AEQ597" s="0"/>
      <c r="AER597" s="0"/>
      <c r="AES597" s="0"/>
      <c r="AET597" s="0"/>
      <c r="AEU597" s="0"/>
      <c r="AEV597" s="0"/>
      <c r="AEW597" s="0"/>
      <c r="AEX597" s="0"/>
      <c r="AEY597" s="0"/>
      <c r="AEZ597" s="0"/>
      <c r="AFA597" s="0"/>
      <c r="AFB597" s="0"/>
      <c r="AFC597" s="0"/>
      <c r="AFD597" s="0"/>
      <c r="AFE597" s="0"/>
      <c r="AFF597" s="0"/>
      <c r="AFG597" s="0"/>
      <c r="AFH597" s="0"/>
      <c r="AFI597" s="0"/>
      <c r="AFJ597" s="0"/>
      <c r="AFK597" s="0"/>
      <c r="AFL597" s="0"/>
      <c r="AFM597" s="0"/>
      <c r="AFN597" s="0"/>
      <c r="AFO597" s="0"/>
      <c r="AFP597" s="0"/>
      <c r="AFQ597" s="0"/>
      <c r="AFR597" s="0"/>
      <c r="AFS597" s="0"/>
      <c r="AFT597" s="0"/>
      <c r="AFU597" s="0"/>
      <c r="AFV597" s="0"/>
      <c r="AFW597" s="0"/>
      <c r="AFX597" s="0"/>
      <c r="AFY597" s="0"/>
      <c r="AFZ597" s="0"/>
      <c r="AGA597" s="0"/>
      <c r="AGB597" s="0"/>
      <c r="AGC597" s="0"/>
      <c r="AGD597" s="0"/>
      <c r="AGE597" s="0"/>
      <c r="AGF597" s="0"/>
      <c r="AGG597" s="0"/>
      <c r="AGH597" s="0"/>
      <c r="AGI597" s="0"/>
      <c r="AGJ597" s="0"/>
      <c r="AGK597" s="0"/>
      <c r="AGL597" s="0"/>
      <c r="AGM597" s="0"/>
      <c r="AGN597" s="0"/>
      <c r="AGO597" s="0"/>
      <c r="AGP597" s="0"/>
      <c r="AGQ597" s="0"/>
      <c r="AGR597" s="0"/>
      <c r="AGS597" s="0"/>
      <c r="AGT597" s="0"/>
      <c r="AGU597" s="0"/>
      <c r="AGV597" s="0"/>
      <c r="AGW597" s="0"/>
      <c r="AGX597" s="0"/>
      <c r="AGY597" s="0"/>
      <c r="AGZ597" s="0"/>
      <c r="AHA597" s="0"/>
      <c r="AHB597" s="0"/>
      <c r="AHC597" s="0"/>
      <c r="AHD597" s="0"/>
      <c r="AHE597" s="0"/>
      <c r="AHF597" s="0"/>
      <c r="AHG597" s="0"/>
      <c r="AHH597" s="0"/>
      <c r="AHI597" s="0"/>
      <c r="AHJ597" s="0"/>
      <c r="AHK597" s="0"/>
      <c r="AHL597" s="0"/>
      <c r="AHM597" s="0"/>
      <c r="AHN597" s="0"/>
      <c r="AHO597" s="0"/>
      <c r="AHP597" s="0"/>
      <c r="AHQ597" s="0"/>
      <c r="AHR597" s="0"/>
      <c r="AHS597" s="0"/>
      <c r="AHT597" s="0"/>
      <c r="AHU597" s="0"/>
      <c r="AHV597" s="0"/>
      <c r="AHW597" s="0"/>
      <c r="AHX597" s="0"/>
      <c r="AHY597" s="0"/>
      <c r="AHZ597" s="0"/>
      <c r="AIA597" s="0"/>
      <c r="AIB597" s="0"/>
      <c r="AIC597" s="0"/>
      <c r="AID597" s="0"/>
      <c r="AIE597" s="0"/>
      <c r="AIF597" s="0"/>
      <c r="AIG597" s="0"/>
      <c r="AIH597" s="0"/>
      <c r="AII597" s="0"/>
      <c r="AIJ597" s="0"/>
      <c r="AIK597" s="0"/>
      <c r="AIL597" s="0"/>
      <c r="AIM597" s="0"/>
      <c r="AIN597" s="0"/>
      <c r="AIO597" s="0"/>
      <c r="AIP597" s="0"/>
      <c r="AIQ597" s="0"/>
      <c r="AIR597" s="0"/>
      <c r="AIS597" s="0"/>
      <c r="AIT597" s="0"/>
      <c r="AIU597" s="0"/>
      <c r="AIV597" s="0"/>
      <c r="AIW597" s="0"/>
      <c r="AIX597" s="0"/>
      <c r="AIY597" s="0"/>
      <c r="AIZ597" s="0"/>
      <c r="AJA597" s="0"/>
      <c r="AJB597" s="0"/>
      <c r="AJC597" s="0"/>
      <c r="AJD597" s="0"/>
      <c r="AJE597" s="0"/>
      <c r="AJF597" s="0"/>
      <c r="AJG597" s="0"/>
      <c r="AJH597" s="0"/>
      <c r="AJI597" s="0"/>
      <c r="AJJ597" s="0"/>
      <c r="AJK597" s="0"/>
      <c r="AJL597" s="0"/>
      <c r="AJM597" s="0"/>
      <c r="AJN597" s="0"/>
      <c r="AJO597" s="0"/>
      <c r="AJP597" s="0"/>
      <c r="AJQ597" s="0"/>
      <c r="AJR597" s="0"/>
      <c r="AJS597" s="0"/>
      <c r="AJT597" s="0"/>
      <c r="AJU597" s="0"/>
      <c r="AJV597" s="0"/>
      <c r="AJW597" s="0"/>
      <c r="AJX597" s="0"/>
      <c r="AJY597" s="0"/>
      <c r="AJZ597" s="0"/>
      <c r="AKA597" s="0"/>
      <c r="AKB597" s="0"/>
      <c r="AKC597" s="0"/>
      <c r="AKD597" s="0"/>
      <c r="AKE597" s="0"/>
      <c r="AKF597" s="0"/>
      <c r="AKG597" s="0"/>
      <c r="AKH597" s="0"/>
      <c r="AKI597" s="0"/>
      <c r="AKJ597" s="0"/>
      <c r="AKK597" s="0"/>
      <c r="AKL597" s="0"/>
      <c r="AKM597" s="0"/>
      <c r="AKN597" s="0"/>
      <c r="AKO597" s="0"/>
      <c r="AKP597" s="0"/>
      <c r="AKQ597" s="0"/>
      <c r="AKR597" s="0"/>
      <c r="AKS597" s="0"/>
      <c r="AKT597" s="0"/>
      <c r="AKU597" s="0"/>
      <c r="AKV597" s="0"/>
      <c r="AKW597" s="0"/>
      <c r="AKX597" s="0"/>
      <c r="AKY597" s="0"/>
      <c r="AKZ597" s="0"/>
      <c r="ALA597" s="0"/>
      <c r="ALB597" s="0"/>
      <c r="ALC597" s="0"/>
      <c r="ALD597" s="0"/>
      <c r="ALE597" s="0"/>
      <c r="ALF597" s="0"/>
      <c r="ALG597" s="0"/>
      <c r="ALH597" s="0"/>
      <c r="ALI597" s="0"/>
      <c r="ALJ597" s="0"/>
      <c r="ALK597" s="0"/>
      <c r="ALL597" s="0"/>
      <c r="ALM597" s="0"/>
      <c r="ALN597" s="0"/>
      <c r="ALO597" s="0"/>
      <c r="ALP597" s="0"/>
      <c r="ALQ597" s="0"/>
      <c r="ALR597" s="0"/>
      <c r="ALS597" s="0"/>
      <c r="ALT597" s="0"/>
      <c r="ALU597" s="0"/>
      <c r="ALV597" s="0"/>
      <c r="ALW597" s="0"/>
      <c r="ALX597" s="0"/>
      <c r="ALY597" s="0"/>
      <c r="ALZ597" s="0"/>
      <c r="AMA597" s="0"/>
      <c r="AMB597" s="0"/>
      <c r="AMC597" s="0"/>
      <c r="AMD597" s="0"/>
      <c r="AME597" s="0"/>
      <c r="AMF597" s="0"/>
      <c r="AMG597" s="0"/>
      <c r="AMH597" s="0"/>
      <c r="AMI597" s="0"/>
      <c r="AMJ597" s="0"/>
    </row>
    <row r="598" customFormat="false" ht="16.5" hidden="false" customHeight="true" outlineLevel="0" collapsed="false">
      <c r="A598" s="19" t="n">
        <v>597</v>
      </c>
      <c r="B598" s="19" t="n">
        <f aca="false" t="array" ref="B598:B598">RANK(V598,$V$2:$V$607)</f>
        <v>545</v>
      </c>
      <c r="C598" s="20"/>
      <c r="D598" s="20"/>
      <c r="E598" s="20"/>
      <c r="F598" s="19" t="n">
        <v>0</v>
      </c>
      <c r="G598" s="19" t="n">
        <v>0</v>
      </c>
      <c r="H598" s="19" t="n">
        <v>0</v>
      </c>
      <c r="I598" s="19" t="n">
        <v>0</v>
      </c>
      <c r="J598" s="21"/>
      <c r="K598" s="19"/>
      <c r="L598" s="19"/>
      <c r="M598" s="19"/>
      <c r="N598" s="19"/>
      <c r="O598" s="19"/>
      <c r="P598" s="19"/>
      <c r="Q598" s="19"/>
      <c r="R598" s="19"/>
      <c r="S598" s="22"/>
      <c r="T598" s="21" t="n">
        <f aca="false" t="array" ref="T598:T598">SUM(J598:S598)</f>
        <v>0</v>
      </c>
      <c r="U598" s="19" t="n">
        <f aca="false" t="array" ref="U598:U598">IF(S598="",0,S598)+IF((COUNT(J598:R598)&lt;6),SUM(J598:R598),(MAX(J598:R598)+LARGE(J598:R598,2)+LARGE(J598:R598,3)+LARGE(J598:R598,4)+LARGE(J598:R598,5)))</f>
        <v>0</v>
      </c>
      <c r="V598" s="19" t="n">
        <f aca="false">U598+G598+I598</f>
        <v>0</v>
      </c>
      <c r="W598" s="19" t="n">
        <f aca="false" t="array" ref="W598:W598">COUNT(J598:S598)</f>
        <v>0</v>
      </c>
      <c r="X598" s="19"/>
      <c r="Y598" s="19"/>
      <c r="Z598" s="4"/>
      <c r="AA598" s="4"/>
      <c r="AB598" s="0"/>
      <c r="AC598" s="4"/>
      <c r="AD598" s="4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CA598" s="0"/>
      <c r="CB598" s="0"/>
      <c r="CC598" s="0"/>
      <c r="CD598" s="0"/>
      <c r="CE598" s="0"/>
      <c r="CF598" s="0"/>
      <c r="CG598" s="0"/>
      <c r="CH598" s="0"/>
      <c r="CI598" s="0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0"/>
      <c r="DA598" s="0"/>
      <c r="DB598" s="0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  <c r="IX598" s="0"/>
      <c r="IY598" s="0"/>
      <c r="IZ598" s="0"/>
      <c r="JA598" s="0"/>
      <c r="JB598" s="0"/>
      <c r="JC598" s="0"/>
      <c r="JD598" s="0"/>
      <c r="JE598" s="0"/>
      <c r="JF598" s="0"/>
      <c r="JG598" s="0"/>
      <c r="JH598" s="0"/>
      <c r="JI598" s="0"/>
      <c r="JJ598" s="0"/>
      <c r="JK598" s="0"/>
      <c r="JL598" s="0"/>
      <c r="JM598" s="0"/>
      <c r="JN598" s="0"/>
      <c r="JO598" s="0"/>
      <c r="JP598" s="0"/>
      <c r="JQ598" s="0"/>
      <c r="JR598" s="0"/>
      <c r="JS598" s="0"/>
      <c r="JT598" s="0"/>
      <c r="JU598" s="0"/>
      <c r="JV598" s="0"/>
      <c r="JW598" s="0"/>
      <c r="JX598" s="0"/>
      <c r="JY598" s="0"/>
      <c r="JZ598" s="0"/>
      <c r="KA598" s="0"/>
      <c r="KB598" s="0"/>
      <c r="KC598" s="0"/>
      <c r="KD598" s="0"/>
      <c r="KE598" s="0"/>
      <c r="KF598" s="0"/>
      <c r="KG598" s="0"/>
      <c r="KH598" s="0"/>
      <c r="KI598" s="0"/>
      <c r="KJ598" s="0"/>
      <c r="KK598" s="0"/>
      <c r="KL598" s="0"/>
      <c r="KM598" s="0"/>
      <c r="KN598" s="0"/>
      <c r="KO598" s="0"/>
      <c r="KP598" s="0"/>
      <c r="KQ598" s="0"/>
      <c r="KR598" s="0"/>
      <c r="KS598" s="0"/>
      <c r="KT598" s="0"/>
      <c r="KU598" s="0"/>
      <c r="KV598" s="0"/>
      <c r="KW598" s="0"/>
      <c r="KX598" s="0"/>
      <c r="KY598" s="0"/>
      <c r="KZ598" s="0"/>
      <c r="LA598" s="0"/>
      <c r="LB598" s="0"/>
      <c r="LC598" s="0"/>
      <c r="LD598" s="0"/>
      <c r="LE598" s="0"/>
      <c r="LF598" s="0"/>
      <c r="LG598" s="0"/>
      <c r="LH598" s="0"/>
      <c r="LI598" s="0"/>
      <c r="LJ598" s="0"/>
      <c r="LK598" s="0"/>
      <c r="LL598" s="0"/>
      <c r="LM598" s="0"/>
      <c r="LN598" s="0"/>
      <c r="LO598" s="0"/>
      <c r="LP598" s="0"/>
      <c r="LQ598" s="0"/>
      <c r="LR598" s="0"/>
      <c r="LS598" s="0"/>
      <c r="LT598" s="0"/>
      <c r="LU598" s="0"/>
      <c r="LV598" s="0"/>
      <c r="LW598" s="0"/>
      <c r="LX598" s="0"/>
      <c r="LY598" s="0"/>
      <c r="LZ598" s="0"/>
      <c r="MA598" s="0"/>
      <c r="MB598" s="0"/>
      <c r="MC598" s="0"/>
      <c r="MD598" s="0"/>
      <c r="ME598" s="0"/>
      <c r="MF598" s="0"/>
      <c r="MG598" s="0"/>
      <c r="MH598" s="0"/>
      <c r="MI598" s="0"/>
      <c r="MJ598" s="0"/>
      <c r="MK598" s="0"/>
      <c r="ML598" s="0"/>
      <c r="MM598" s="0"/>
      <c r="MN598" s="0"/>
      <c r="MO598" s="0"/>
      <c r="MP598" s="0"/>
      <c r="MQ598" s="0"/>
      <c r="MR598" s="0"/>
      <c r="MS598" s="0"/>
      <c r="MT598" s="0"/>
      <c r="MU598" s="0"/>
      <c r="MV598" s="0"/>
      <c r="MW598" s="0"/>
      <c r="MX598" s="0"/>
      <c r="MY598" s="0"/>
      <c r="MZ598" s="0"/>
      <c r="NA598" s="0"/>
      <c r="NB598" s="0"/>
      <c r="NC598" s="0"/>
      <c r="ND598" s="0"/>
      <c r="NE598" s="0"/>
      <c r="NF598" s="0"/>
      <c r="NG598" s="0"/>
      <c r="NH598" s="0"/>
      <c r="NI598" s="0"/>
      <c r="NJ598" s="0"/>
      <c r="NK598" s="0"/>
      <c r="NL598" s="0"/>
      <c r="NM598" s="0"/>
      <c r="NN598" s="0"/>
      <c r="NO598" s="0"/>
      <c r="NP598" s="0"/>
      <c r="NQ598" s="0"/>
      <c r="NR598" s="0"/>
      <c r="NS598" s="0"/>
      <c r="NT598" s="0"/>
      <c r="NU598" s="0"/>
      <c r="NV598" s="0"/>
      <c r="NW598" s="0"/>
      <c r="NX598" s="0"/>
      <c r="NY598" s="0"/>
      <c r="NZ598" s="0"/>
      <c r="OA598" s="0"/>
      <c r="OB598" s="0"/>
      <c r="OC598" s="0"/>
      <c r="OD598" s="0"/>
      <c r="OE598" s="0"/>
      <c r="OF598" s="0"/>
      <c r="OG598" s="0"/>
      <c r="OH598" s="0"/>
      <c r="OI598" s="0"/>
      <c r="OJ598" s="0"/>
      <c r="OK598" s="0"/>
      <c r="OL598" s="0"/>
      <c r="OM598" s="0"/>
      <c r="ON598" s="0"/>
      <c r="OO598" s="0"/>
      <c r="OP598" s="0"/>
      <c r="OQ598" s="0"/>
      <c r="OR598" s="0"/>
      <c r="OS598" s="0"/>
      <c r="OT598" s="0"/>
      <c r="OU598" s="0"/>
      <c r="OV598" s="0"/>
      <c r="OW598" s="0"/>
      <c r="OX598" s="0"/>
      <c r="OY598" s="0"/>
      <c r="OZ598" s="0"/>
      <c r="PA598" s="0"/>
      <c r="PB598" s="0"/>
      <c r="PC598" s="0"/>
      <c r="PD598" s="0"/>
      <c r="PE598" s="0"/>
      <c r="PF598" s="0"/>
      <c r="PG598" s="0"/>
      <c r="PH598" s="0"/>
      <c r="PI598" s="0"/>
      <c r="PJ598" s="0"/>
      <c r="PK598" s="0"/>
      <c r="PL598" s="0"/>
      <c r="PM598" s="0"/>
      <c r="PN598" s="0"/>
      <c r="PO598" s="0"/>
      <c r="PP598" s="0"/>
      <c r="PQ598" s="0"/>
      <c r="PR598" s="0"/>
      <c r="PS598" s="0"/>
      <c r="PT598" s="0"/>
      <c r="PU598" s="0"/>
      <c r="PV598" s="0"/>
      <c r="PW598" s="0"/>
      <c r="PX598" s="0"/>
      <c r="PY598" s="0"/>
      <c r="PZ598" s="0"/>
      <c r="QA598" s="0"/>
      <c r="QB598" s="0"/>
      <c r="QC598" s="0"/>
      <c r="QD598" s="0"/>
      <c r="QE598" s="0"/>
      <c r="QF598" s="0"/>
      <c r="QG598" s="0"/>
      <c r="QH598" s="0"/>
      <c r="QI598" s="0"/>
      <c r="QJ598" s="0"/>
      <c r="QK598" s="0"/>
      <c r="QL598" s="0"/>
      <c r="QM598" s="0"/>
      <c r="QN598" s="0"/>
      <c r="QO598" s="0"/>
      <c r="QP598" s="0"/>
      <c r="QQ598" s="0"/>
      <c r="QR598" s="0"/>
      <c r="QS598" s="0"/>
      <c r="QT598" s="0"/>
      <c r="QU598" s="0"/>
      <c r="QV598" s="0"/>
      <c r="QW598" s="0"/>
      <c r="QX598" s="0"/>
      <c r="QY598" s="0"/>
      <c r="QZ598" s="0"/>
      <c r="RA598" s="0"/>
      <c r="RB598" s="0"/>
      <c r="RC598" s="0"/>
      <c r="RD598" s="0"/>
      <c r="RE598" s="0"/>
      <c r="RF598" s="0"/>
      <c r="RG598" s="0"/>
      <c r="RH598" s="0"/>
      <c r="RI598" s="0"/>
      <c r="RJ598" s="0"/>
      <c r="RK598" s="0"/>
      <c r="RL598" s="0"/>
      <c r="RM598" s="0"/>
      <c r="RN598" s="0"/>
      <c r="RO598" s="0"/>
      <c r="RP598" s="0"/>
      <c r="RQ598" s="0"/>
      <c r="RR598" s="0"/>
      <c r="RS598" s="0"/>
      <c r="RT598" s="0"/>
      <c r="RU598" s="0"/>
      <c r="RV598" s="0"/>
      <c r="RW598" s="0"/>
      <c r="RX598" s="0"/>
      <c r="RY598" s="0"/>
      <c r="RZ598" s="0"/>
      <c r="SA598" s="0"/>
      <c r="SB598" s="0"/>
      <c r="SC598" s="0"/>
      <c r="SD598" s="0"/>
      <c r="SE598" s="0"/>
      <c r="SF598" s="0"/>
      <c r="SG598" s="0"/>
      <c r="SH598" s="0"/>
      <c r="SI598" s="0"/>
      <c r="SJ598" s="0"/>
      <c r="SK598" s="0"/>
      <c r="SL598" s="0"/>
      <c r="SM598" s="0"/>
      <c r="SN598" s="0"/>
      <c r="SO598" s="0"/>
      <c r="SP598" s="0"/>
      <c r="SQ598" s="0"/>
      <c r="SR598" s="0"/>
      <c r="SS598" s="0"/>
      <c r="ST598" s="0"/>
      <c r="SU598" s="0"/>
      <c r="SV598" s="0"/>
      <c r="SW598" s="0"/>
      <c r="SX598" s="0"/>
      <c r="SY598" s="0"/>
      <c r="SZ598" s="0"/>
      <c r="TA598" s="0"/>
      <c r="TB598" s="0"/>
      <c r="TC598" s="0"/>
      <c r="TD598" s="0"/>
      <c r="TE598" s="0"/>
      <c r="TF598" s="0"/>
      <c r="TG598" s="0"/>
      <c r="TH598" s="0"/>
      <c r="TI598" s="0"/>
      <c r="TJ598" s="0"/>
      <c r="TK598" s="0"/>
      <c r="TL598" s="0"/>
      <c r="TM598" s="0"/>
      <c r="TN598" s="0"/>
      <c r="TO598" s="0"/>
      <c r="TP598" s="0"/>
      <c r="TQ598" s="0"/>
      <c r="TR598" s="0"/>
      <c r="TS598" s="0"/>
      <c r="TT598" s="0"/>
      <c r="TU598" s="0"/>
      <c r="TV598" s="0"/>
      <c r="TW598" s="0"/>
      <c r="TX598" s="0"/>
      <c r="TY598" s="0"/>
      <c r="TZ598" s="0"/>
      <c r="UA598" s="0"/>
      <c r="UB598" s="0"/>
      <c r="UC598" s="0"/>
      <c r="UD598" s="0"/>
      <c r="UE598" s="0"/>
      <c r="UF598" s="0"/>
      <c r="UG598" s="0"/>
      <c r="UH598" s="0"/>
      <c r="UI598" s="0"/>
      <c r="UJ598" s="0"/>
      <c r="UK598" s="0"/>
      <c r="UL598" s="0"/>
      <c r="UM598" s="0"/>
      <c r="UN598" s="0"/>
      <c r="UO598" s="0"/>
      <c r="UP598" s="0"/>
      <c r="UQ598" s="0"/>
      <c r="UR598" s="0"/>
      <c r="US598" s="0"/>
      <c r="UT598" s="0"/>
      <c r="UU598" s="0"/>
      <c r="UV598" s="0"/>
      <c r="UW598" s="0"/>
      <c r="UX598" s="0"/>
      <c r="UY598" s="0"/>
      <c r="UZ598" s="0"/>
      <c r="VA598" s="0"/>
      <c r="VB598" s="0"/>
      <c r="VC598" s="0"/>
      <c r="VD598" s="0"/>
      <c r="VE598" s="0"/>
      <c r="VF598" s="0"/>
      <c r="VG598" s="0"/>
      <c r="VH598" s="0"/>
      <c r="VI598" s="0"/>
      <c r="VJ598" s="0"/>
      <c r="VK598" s="0"/>
      <c r="VL598" s="0"/>
      <c r="VM598" s="0"/>
      <c r="VN598" s="0"/>
      <c r="VO598" s="0"/>
      <c r="VP598" s="0"/>
      <c r="VQ598" s="0"/>
      <c r="VR598" s="0"/>
      <c r="VS598" s="0"/>
      <c r="VT598" s="0"/>
      <c r="VU598" s="0"/>
      <c r="VV598" s="0"/>
      <c r="VW598" s="0"/>
      <c r="VX598" s="0"/>
      <c r="VY598" s="0"/>
      <c r="VZ598" s="0"/>
      <c r="WA598" s="0"/>
      <c r="WB598" s="0"/>
      <c r="WC598" s="0"/>
      <c r="WD598" s="0"/>
      <c r="WE598" s="0"/>
      <c r="WF598" s="0"/>
      <c r="WG598" s="0"/>
      <c r="WH598" s="0"/>
      <c r="WI598" s="0"/>
      <c r="WJ598" s="0"/>
      <c r="WK598" s="0"/>
      <c r="WL598" s="0"/>
      <c r="WM598" s="0"/>
      <c r="WN598" s="0"/>
      <c r="WO598" s="0"/>
      <c r="WP598" s="0"/>
      <c r="WQ598" s="0"/>
      <c r="WR598" s="0"/>
      <c r="WS598" s="0"/>
      <c r="WT598" s="0"/>
      <c r="WU598" s="0"/>
      <c r="WV598" s="0"/>
      <c r="WW598" s="0"/>
      <c r="WX598" s="0"/>
      <c r="WY598" s="0"/>
      <c r="WZ598" s="0"/>
      <c r="XA598" s="0"/>
      <c r="XB598" s="0"/>
      <c r="XC598" s="0"/>
      <c r="XD598" s="0"/>
      <c r="XE598" s="0"/>
      <c r="XF598" s="0"/>
      <c r="XG598" s="0"/>
      <c r="XH598" s="0"/>
      <c r="XI598" s="0"/>
      <c r="XJ598" s="0"/>
      <c r="XK598" s="0"/>
      <c r="XL598" s="0"/>
      <c r="XM598" s="0"/>
      <c r="XN598" s="0"/>
      <c r="XO598" s="0"/>
      <c r="XP598" s="0"/>
      <c r="XQ598" s="0"/>
      <c r="XR598" s="0"/>
      <c r="XS598" s="0"/>
      <c r="XT598" s="0"/>
      <c r="XU598" s="0"/>
      <c r="XV598" s="0"/>
      <c r="XW598" s="0"/>
      <c r="XX598" s="0"/>
      <c r="XY598" s="0"/>
      <c r="XZ598" s="0"/>
      <c r="YA598" s="0"/>
      <c r="YB598" s="0"/>
      <c r="YC598" s="0"/>
      <c r="YD598" s="0"/>
      <c r="YE598" s="0"/>
      <c r="YF598" s="0"/>
      <c r="YG598" s="0"/>
      <c r="YH598" s="0"/>
      <c r="YI598" s="0"/>
      <c r="YJ598" s="0"/>
      <c r="YK598" s="0"/>
      <c r="YL598" s="0"/>
      <c r="YM598" s="0"/>
      <c r="YN598" s="0"/>
      <c r="YO598" s="0"/>
      <c r="YP598" s="0"/>
      <c r="YQ598" s="0"/>
      <c r="YR598" s="0"/>
      <c r="YS598" s="0"/>
      <c r="YT598" s="0"/>
      <c r="YU598" s="0"/>
      <c r="YV598" s="0"/>
      <c r="YW598" s="0"/>
      <c r="YX598" s="0"/>
      <c r="YY598" s="0"/>
      <c r="YZ598" s="0"/>
      <c r="ZA598" s="0"/>
      <c r="ZB598" s="0"/>
      <c r="ZC598" s="0"/>
      <c r="ZD598" s="0"/>
      <c r="ZE598" s="0"/>
      <c r="ZF598" s="0"/>
      <c r="ZG598" s="0"/>
      <c r="ZH598" s="0"/>
      <c r="ZI598" s="0"/>
      <c r="ZJ598" s="0"/>
      <c r="ZK598" s="0"/>
      <c r="ZL598" s="0"/>
      <c r="ZM598" s="0"/>
      <c r="ZN598" s="0"/>
      <c r="ZO598" s="0"/>
      <c r="ZP598" s="0"/>
      <c r="ZQ598" s="0"/>
      <c r="ZR598" s="0"/>
      <c r="ZS598" s="0"/>
      <c r="ZT598" s="0"/>
      <c r="ZU598" s="0"/>
      <c r="ZV598" s="0"/>
      <c r="ZW598" s="0"/>
      <c r="ZX598" s="0"/>
      <c r="ZY598" s="0"/>
      <c r="ZZ598" s="0"/>
      <c r="AAA598" s="0"/>
      <c r="AAB598" s="0"/>
      <c r="AAC598" s="0"/>
      <c r="AAD598" s="0"/>
      <c r="AAE598" s="0"/>
      <c r="AAF598" s="0"/>
      <c r="AAG598" s="0"/>
      <c r="AAH598" s="0"/>
      <c r="AAI598" s="0"/>
      <c r="AAJ598" s="0"/>
      <c r="AAK598" s="0"/>
      <c r="AAL598" s="0"/>
      <c r="AAM598" s="0"/>
      <c r="AAN598" s="0"/>
      <c r="AAO598" s="0"/>
      <c r="AAP598" s="0"/>
      <c r="AAQ598" s="0"/>
      <c r="AAR598" s="0"/>
      <c r="AAS598" s="0"/>
      <c r="AAT598" s="0"/>
      <c r="AAU598" s="0"/>
      <c r="AAV598" s="0"/>
      <c r="AAW598" s="0"/>
      <c r="AAX598" s="0"/>
      <c r="AAY598" s="0"/>
      <c r="AAZ598" s="0"/>
      <c r="ABA598" s="0"/>
      <c r="ABB598" s="0"/>
      <c r="ABC598" s="0"/>
      <c r="ABD598" s="0"/>
      <c r="ABE598" s="0"/>
      <c r="ABF598" s="0"/>
      <c r="ABG598" s="0"/>
      <c r="ABH598" s="0"/>
      <c r="ABI598" s="0"/>
      <c r="ABJ598" s="0"/>
      <c r="ABK598" s="0"/>
      <c r="ABL598" s="0"/>
      <c r="ABM598" s="0"/>
      <c r="ABN598" s="0"/>
      <c r="ABO598" s="0"/>
      <c r="ABP598" s="0"/>
      <c r="ABQ598" s="0"/>
      <c r="ABR598" s="0"/>
      <c r="ABS598" s="0"/>
      <c r="ABT598" s="0"/>
      <c r="ABU598" s="0"/>
      <c r="ABV598" s="0"/>
      <c r="ABW598" s="0"/>
      <c r="ABX598" s="0"/>
      <c r="ABY598" s="0"/>
      <c r="ABZ598" s="0"/>
      <c r="ACA598" s="0"/>
      <c r="ACB598" s="0"/>
      <c r="ACC598" s="0"/>
      <c r="ACD598" s="0"/>
      <c r="ACE598" s="0"/>
      <c r="ACF598" s="0"/>
      <c r="ACG598" s="0"/>
      <c r="ACH598" s="0"/>
      <c r="ACI598" s="0"/>
      <c r="ACJ598" s="0"/>
      <c r="ACK598" s="0"/>
      <c r="ACL598" s="0"/>
      <c r="ACM598" s="0"/>
      <c r="ACN598" s="0"/>
      <c r="ACO598" s="0"/>
      <c r="ACP598" s="0"/>
      <c r="ACQ598" s="0"/>
      <c r="ACR598" s="0"/>
      <c r="ACS598" s="0"/>
      <c r="ACT598" s="0"/>
      <c r="ACU598" s="0"/>
      <c r="ACV598" s="0"/>
      <c r="ACW598" s="0"/>
      <c r="ACX598" s="0"/>
      <c r="ACY598" s="0"/>
      <c r="ACZ598" s="0"/>
      <c r="ADA598" s="0"/>
      <c r="ADB598" s="0"/>
      <c r="ADC598" s="0"/>
      <c r="ADD598" s="0"/>
      <c r="ADE598" s="0"/>
      <c r="ADF598" s="0"/>
      <c r="ADG598" s="0"/>
      <c r="ADH598" s="0"/>
      <c r="ADI598" s="0"/>
      <c r="ADJ598" s="0"/>
      <c r="ADK598" s="0"/>
      <c r="ADL598" s="0"/>
      <c r="ADM598" s="0"/>
      <c r="ADN598" s="0"/>
      <c r="ADO598" s="0"/>
      <c r="ADP598" s="0"/>
      <c r="ADQ598" s="0"/>
      <c r="ADR598" s="0"/>
      <c r="ADS598" s="0"/>
      <c r="ADT598" s="0"/>
      <c r="ADU598" s="0"/>
      <c r="ADV598" s="0"/>
      <c r="ADW598" s="0"/>
      <c r="ADX598" s="0"/>
      <c r="ADY598" s="0"/>
      <c r="ADZ598" s="0"/>
      <c r="AEA598" s="0"/>
      <c r="AEB598" s="0"/>
      <c r="AEC598" s="0"/>
      <c r="AED598" s="0"/>
      <c r="AEE598" s="0"/>
      <c r="AEF598" s="0"/>
      <c r="AEG598" s="0"/>
      <c r="AEH598" s="0"/>
      <c r="AEI598" s="0"/>
      <c r="AEJ598" s="0"/>
      <c r="AEK598" s="0"/>
      <c r="AEL598" s="0"/>
      <c r="AEM598" s="0"/>
      <c r="AEN598" s="0"/>
      <c r="AEO598" s="0"/>
      <c r="AEP598" s="0"/>
      <c r="AEQ598" s="0"/>
      <c r="AER598" s="0"/>
      <c r="AES598" s="0"/>
      <c r="AET598" s="0"/>
      <c r="AEU598" s="0"/>
      <c r="AEV598" s="0"/>
      <c r="AEW598" s="0"/>
      <c r="AEX598" s="0"/>
      <c r="AEY598" s="0"/>
      <c r="AEZ598" s="0"/>
      <c r="AFA598" s="0"/>
      <c r="AFB598" s="0"/>
      <c r="AFC598" s="0"/>
      <c r="AFD598" s="0"/>
      <c r="AFE598" s="0"/>
      <c r="AFF598" s="0"/>
      <c r="AFG598" s="0"/>
      <c r="AFH598" s="0"/>
      <c r="AFI598" s="0"/>
      <c r="AFJ598" s="0"/>
      <c r="AFK598" s="0"/>
      <c r="AFL598" s="0"/>
      <c r="AFM598" s="0"/>
      <c r="AFN598" s="0"/>
      <c r="AFO598" s="0"/>
      <c r="AFP598" s="0"/>
      <c r="AFQ598" s="0"/>
      <c r="AFR598" s="0"/>
      <c r="AFS598" s="0"/>
      <c r="AFT598" s="0"/>
      <c r="AFU598" s="0"/>
      <c r="AFV598" s="0"/>
      <c r="AFW598" s="0"/>
      <c r="AFX598" s="0"/>
      <c r="AFY598" s="0"/>
      <c r="AFZ598" s="0"/>
      <c r="AGA598" s="0"/>
      <c r="AGB598" s="0"/>
      <c r="AGC598" s="0"/>
      <c r="AGD598" s="0"/>
      <c r="AGE598" s="0"/>
      <c r="AGF598" s="0"/>
      <c r="AGG598" s="0"/>
      <c r="AGH598" s="0"/>
      <c r="AGI598" s="0"/>
      <c r="AGJ598" s="0"/>
      <c r="AGK598" s="0"/>
      <c r="AGL598" s="0"/>
      <c r="AGM598" s="0"/>
      <c r="AGN598" s="0"/>
      <c r="AGO598" s="0"/>
      <c r="AGP598" s="0"/>
      <c r="AGQ598" s="0"/>
      <c r="AGR598" s="0"/>
      <c r="AGS598" s="0"/>
      <c r="AGT598" s="0"/>
      <c r="AGU598" s="0"/>
      <c r="AGV598" s="0"/>
      <c r="AGW598" s="0"/>
      <c r="AGX598" s="0"/>
      <c r="AGY598" s="0"/>
      <c r="AGZ598" s="0"/>
      <c r="AHA598" s="0"/>
      <c r="AHB598" s="0"/>
      <c r="AHC598" s="0"/>
      <c r="AHD598" s="0"/>
      <c r="AHE598" s="0"/>
      <c r="AHF598" s="0"/>
      <c r="AHG598" s="0"/>
      <c r="AHH598" s="0"/>
      <c r="AHI598" s="0"/>
      <c r="AHJ598" s="0"/>
      <c r="AHK598" s="0"/>
      <c r="AHL598" s="0"/>
      <c r="AHM598" s="0"/>
      <c r="AHN598" s="0"/>
      <c r="AHO598" s="0"/>
      <c r="AHP598" s="0"/>
      <c r="AHQ598" s="0"/>
      <c r="AHR598" s="0"/>
      <c r="AHS598" s="0"/>
      <c r="AHT598" s="0"/>
      <c r="AHU598" s="0"/>
      <c r="AHV598" s="0"/>
      <c r="AHW598" s="0"/>
      <c r="AHX598" s="0"/>
      <c r="AHY598" s="0"/>
      <c r="AHZ598" s="0"/>
      <c r="AIA598" s="0"/>
      <c r="AIB598" s="0"/>
      <c r="AIC598" s="0"/>
      <c r="AID598" s="0"/>
      <c r="AIE598" s="0"/>
      <c r="AIF598" s="0"/>
      <c r="AIG598" s="0"/>
      <c r="AIH598" s="0"/>
      <c r="AII598" s="0"/>
      <c r="AIJ598" s="0"/>
      <c r="AIK598" s="0"/>
      <c r="AIL598" s="0"/>
      <c r="AIM598" s="0"/>
      <c r="AIN598" s="0"/>
      <c r="AIO598" s="0"/>
      <c r="AIP598" s="0"/>
      <c r="AIQ598" s="0"/>
      <c r="AIR598" s="0"/>
      <c r="AIS598" s="0"/>
      <c r="AIT598" s="0"/>
      <c r="AIU598" s="0"/>
      <c r="AIV598" s="0"/>
      <c r="AIW598" s="0"/>
      <c r="AIX598" s="0"/>
      <c r="AIY598" s="0"/>
      <c r="AIZ598" s="0"/>
      <c r="AJA598" s="0"/>
      <c r="AJB598" s="0"/>
      <c r="AJC598" s="0"/>
      <c r="AJD598" s="0"/>
      <c r="AJE598" s="0"/>
      <c r="AJF598" s="0"/>
      <c r="AJG598" s="0"/>
      <c r="AJH598" s="0"/>
      <c r="AJI598" s="0"/>
      <c r="AJJ598" s="0"/>
      <c r="AJK598" s="0"/>
      <c r="AJL598" s="0"/>
      <c r="AJM598" s="0"/>
      <c r="AJN598" s="0"/>
      <c r="AJO598" s="0"/>
      <c r="AJP598" s="0"/>
      <c r="AJQ598" s="0"/>
      <c r="AJR598" s="0"/>
      <c r="AJS598" s="0"/>
      <c r="AJT598" s="0"/>
      <c r="AJU598" s="0"/>
      <c r="AJV598" s="0"/>
      <c r="AJW598" s="0"/>
      <c r="AJX598" s="0"/>
      <c r="AJY598" s="0"/>
      <c r="AJZ598" s="0"/>
      <c r="AKA598" s="0"/>
      <c r="AKB598" s="0"/>
      <c r="AKC598" s="0"/>
      <c r="AKD598" s="0"/>
      <c r="AKE598" s="0"/>
      <c r="AKF598" s="0"/>
      <c r="AKG598" s="0"/>
      <c r="AKH598" s="0"/>
      <c r="AKI598" s="0"/>
      <c r="AKJ598" s="0"/>
      <c r="AKK598" s="0"/>
      <c r="AKL598" s="0"/>
      <c r="AKM598" s="0"/>
      <c r="AKN598" s="0"/>
      <c r="AKO598" s="0"/>
      <c r="AKP598" s="0"/>
      <c r="AKQ598" s="0"/>
      <c r="AKR598" s="0"/>
      <c r="AKS598" s="0"/>
      <c r="AKT598" s="0"/>
      <c r="AKU598" s="0"/>
      <c r="AKV598" s="0"/>
      <c r="AKW598" s="0"/>
      <c r="AKX598" s="0"/>
      <c r="AKY598" s="0"/>
      <c r="AKZ598" s="0"/>
      <c r="ALA598" s="0"/>
      <c r="ALB598" s="0"/>
      <c r="ALC598" s="0"/>
      <c r="ALD598" s="0"/>
      <c r="ALE598" s="0"/>
      <c r="ALF598" s="0"/>
      <c r="ALG598" s="0"/>
      <c r="ALH598" s="0"/>
      <c r="ALI598" s="0"/>
      <c r="ALJ598" s="0"/>
      <c r="ALK598" s="0"/>
      <c r="ALL598" s="0"/>
      <c r="ALM598" s="0"/>
      <c r="ALN598" s="0"/>
      <c r="ALO598" s="0"/>
      <c r="ALP598" s="0"/>
      <c r="ALQ598" s="0"/>
      <c r="ALR598" s="0"/>
      <c r="ALS598" s="0"/>
      <c r="ALT598" s="0"/>
      <c r="ALU598" s="0"/>
      <c r="ALV598" s="0"/>
      <c r="ALW598" s="0"/>
      <c r="ALX598" s="0"/>
      <c r="ALY598" s="0"/>
      <c r="ALZ598" s="0"/>
      <c r="AMA598" s="0"/>
      <c r="AMB598" s="0"/>
      <c r="AMC598" s="0"/>
      <c r="AMD598" s="0"/>
      <c r="AME598" s="0"/>
      <c r="AMF598" s="0"/>
      <c r="AMG598" s="0"/>
      <c r="AMH598" s="0"/>
      <c r="AMI598" s="0"/>
      <c r="AMJ598" s="0"/>
    </row>
    <row r="599" customFormat="false" ht="16.5" hidden="false" customHeight="true" outlineLevel="0" collapsed="false">
      <c r="A599" s="19" t="n">
        <v>598</v>
      </c>
      <c r="B599" s="19" t="n">
        <f aca="false" t="array" ref="B599:B599">RANK(V599,$V$2:$V$607)</f>
        <v>545</v>
      </c>
      <c r="C599" s="20"/>
      <c r="D599" s="20"/>
      <c r="E599" s="20"/>
      <c r="F599" s="19" t="n">
        <v>0</v>
      </c>
      <c r="G599" s="19" t="n">
        <v>0</v>
      </c>
      <c r="H599" s="19" t="n">
        <v>0</v>
      </c>
      <c r="I599" s="19" t="n">
        <v>0</v>
      </c>
      <c r="J599" s="21"/>
      <c r="K599" s="19"/>
      <c r="L599" s="19"/>
      <c r="M599" s="19"/>
      <c r="N599" s="19"/>
      <c r="O599" s="19"/>
      <c r="P599" s="19"/>
      <c r="Q599" s="19"/>
      <c r="R599" s="19"/>
      <c r="S599" s="22"/>
      <c r="T599" s="21" t="n">
        <f aca="false" t="array" ref="T599:T599">SUM(J599:S599)</f>
        <v>0</v>
      </c>
      <c r="U599" s="19" t="n">
        <f aca="false" t="array" ref="U599:U599">IF(S599="",0,S599)+IF((COUNT(J599:R599)&lt;6),SUM(J599:R599),(MAX(J599:R599)+LARGE(J599:R599,2)+LARGE(J599:R599,3)+LARGE(J599:R599,4)+LARGE(J599:R599,5)))</f>
        <v>0</v>
      </c>
      <c r="V599" s="19" t="n">
        <f aca="false">U599+G599+I599</f>
        <v>0</v>
      </c>
      <c r="W599" s="19" t="n">
        <f aca="false" t="array" ref="W599:W599">COUNT(J599:S599)</f>
        <v>0</v>
      </c>
      <c r="X599" s="19"/>
      <c r="Y599" s="19"/>
      <c r="Z599" s="4"/>
      <c r="AA599" s="19"/>
      <c r="AB599" s="19"/>
      <c r="AC599" s="4"/>
      <c r="AD599" s="4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CA599" s="0"/>
      <c r="CB599" s="0"/>
      <c r="CC599" s="0"/>
      <c r="CD599" s="0"/>
      <c r="CE599" s="0"/>
      <c r="CF599" s="0"/>
      <c r="CG599" s="0"/>
      <c r="CH599" s="0"/>
      <c r="CI599" s="0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0"/>
      <c r="DA599" s="0"/>
      <c r="DB599" s="0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  <c r="IX599" s="0"/>
      <c r="IY599" s="0"/>
      <c r="IZ599" s="0"/>
      <c r="JA599" s="0"/>
      <c r="JB599" s="0"/>
      <c r="JC599" s="0"/>
      <c r="JD599" s="0"/>
      <c r="JE599" s="0"/>
      <c r="JF599" s="0"/>
      <c r="JG599" s="0"/>
      <c r="JH599" s="0"/>
      <c r="JI599" s="0"/>
      <c r="JJ599" s="0"/>
      <c r="JK599" s="0"/>
      <c r="JL599" s="0"/>
      <c r="JM599" s="0"/>
      <c r="JN599" s="0"/>
      <c r="JO599" s="0"/>
      <c r="JP599" s="0"/>
      <c r="JQ599" s="0"/>
      <c r="JR599" s="0"/>
      <c r="JS599" s="0"/>
      <c r="JT599" s="0"/>
      <c r="JU599" s="0"/>
      <c r="JV599" s="0"/>
      <c r="JW599" s="0"/>
      <c r="JX599" s="0"/>
      <c r="JY599" s="0"/>
      <c r="JZ599" s="0"/>
      <c r="KA599" s="0"/>
      <c r="KB599" s="0"/>
      <c r="KC599" s="0"/>
      <c r="KD599" s="0"/>
      <c r="KE599" s="0"/>
      <c r="KF599" s="0"/>
      <c r="KG599" s="0"/>
      <c r="KH599" s="0"/>
      <c r="KI599" s="0"/>
      <c r="KJ599" s="0"/>
      <c r="KK599" s="0"/>
      <c r="KL599" s="0"/>
      <c r="KM599" s="0"/>
      <c r="KN599" s="0"/>
      <c r="KO599" s="0"/>
      <c r="KP599" s="0"/>
      <c r="KQ599" s="0"/>
      <c r="KR599" s="0"/>
      <c r="KS599" s="0"/>
      <c r="KT599" s="0"/>
      <c r="KU599" s="0"/>
      <c r="KV599" s="0"/>
      <c r="KW599" s="0"/>
      <c r="KX599" s="0"/>
      <c r="KY599" s="0"/>
      <c r="KZ599" s="0"/>
      <c r="LA599" s="0"/>
      <c r="LB599" s="0"/>
      <c r="LC599" s="0"/>
      <c r="LD599" s="0"/>
      <c r="LE599" s="0"/>
      <c r="LF599" s="0"/>
      <c r="LG599" s="0"/>
      <c r="LH599" s="0"/>
      <c r="LI599" s="0"/>
      <c r="LJ599" s="0"/>
      <c r="LK599" s="0"/>
      <c r="LL599" s="0"/>
      <c r="LM599" s="0"/>
      <c r="LN599" s="0"/>
      <c r="LO599" s="0"/>
      <c r="LP599" s="0"/>
      <c r="LQ599" s="0"/>
      <c r="LR599" s="0"/>
      <c r="LS599" s="0"/>
      <c r="LT599" s="0"/>
      <c r="LU599" s="0"/>
      <c r="LV599" s="0"/>
      <c r="LW599" s="0"/>
      <c r="LX599" s="0"/>
      <c r="LY599" s="0"/>
      <c r="LZ599" s="0"/>
      <c r="MA599" s="0"/>
      <c r="MB599" s="0"/>
      <c r="MC599" s="0"/>
      <c r="MD599" s="0"/>
      <c r="ME599" s="0"/>
      <c r="MF599" s="0"/>
      <c r="MG599" s="0"/>
      <c r="MH599" s="0"/>
      <c r="MI599" s="0"/>
      <c r="MJ599" s="0"/>
      <c r="MK599" s="0"/>
      <c r="ML599" s="0"/>
      <c r="MM599" s="0"/>
      <c r="MN599" s="0"/>
      <c r="MO599" s="0"/>
      <c r="MP599" s="0"/>
      <c r="MQ599" s="0"/>
      <c r="MR599" s="0"/>
      <c r="MS599" s="0"/>
      <c r="MT599" s="0"/>
      <c r="MU599" s="0"/>
      <c r="MV599" s="0"/>
      <c r="MW599" s="0"/>
      <c r="MX599" s="0"/>
      <c r="MY599" s="0"/>
      <c r="MZ599" s="0"/>
      <c r="NA599" s="0"/>
      <c r="NB599" s="0"/>
      <c r="NC599" s="0"/>
      <c r="ND599" s="0"/>
      <c r="NE599" s="0"/>
      <c r="NF599" s="0"/>
      <c r="NG599" s="0"/>
      <c r="NH599" s="0"/>
      <c r="NI599" s="0"/>
      <c r="NJ599" s="0"/>
      <c r="NK599" s="0"/>
      <c r="NL599" s="0"/>
      <c r="NM599" s="0"/>
      <c r="NN599" s="0"/>
      <c r="NO599" s="0"/>
      <c r="NP599" s="0"/>
      <c r="NQ599" s="0"/>
      <c r="NR599" s="0"/>
      <c r="NS599" s="0"/>
      <c r="NT599" s="0"/>
      <c r="NU599" s="0"/>
      <c r="NV599" s="0"/>
      <c r="NW599" s="0"/>
      <c r="NX599" s="0"/>
      <c r="NY599" s="0"/>
      <c r="NZ599" s="0"/>
      <c r="OA599" s="0"/>
      <c r="OB599" s="0"/>
      <c r="OC599" s="0"/>
      <c r="OD599" s="0"/>
      <c r="OE599" s="0"/>
      <c r="OF599" s="0"/>
      <c r="OG599" s="0"/>
      <c r="OH599" s="0"/>
      <c r="OI599" s="0"/>
      <c r="OJ599" s="0"/>
      <c r="OK599" s="0"/>
      <c r="OL599" s="0"/>
      <c r="OM599" s="0"/>
      <c r="ON599" s="0"/>
      <c r="OO599" s="0"/>
      <c r="OP599" s="0"/>
      <c r="OQ599" s="0"/>
      <c r="OR599" s="0"/>
      <c r="OS599" s="0"/>
      <c r="OT599" s="0"/>
      <c r="OU599" s="0"/>
      <c r="OV599" s="0"/>
      <c r="OW599" s="0"/>
      <c r="OX599" s="0"/>
      <c r="OY599" s="0"/>
      <c r="OZ599" s="0"/>
      <c r="PA599" s="0"/>
      <c r="PB599" s="0"/>
      <c r="PC599" s="0"/>
      <c r="PD599" s="0"/>
      <c r="PE599" s="0"/>
      <c r="PF599" s="0"/>
      <c r="PG599" s="0"/>
      <c r="PH599" s="0"/>
      <c r="PI599" s="0"/>
      <c r="PJ599" s="0"/>
      <c r="PK599" s="0"/>
      <c r="PL599" s="0"/>
      <c r="PM599" s="0"/>
      <c r="PN599" s="0"/>
      <c r="PO599" s="0"/>
      <c r="PP599" s="0"/>
      <c r="PQ599" s="0"/>
      <c r="PR599" s="0"/>
      <c r="PS599" s="0"/>
      <c r="PT599" s="0"/>
      <c r="PU599" s="0"/>
      <c r="PV599" s="0"/>
      <c r="PW599" s="0"/>
      <c r="PX599" s="0"/>
      <c r="PY599" s="0"/>
      <c r="PZ599" s="0"/>
      <c r="QA599" s="0"/>
      <c r="QB599" s="0"/>
      <c r="QC599" s="0"/>
      <c r="QD599" s="0"/>
      <c r="QE599" s="0"/>
      <c r="QF599" s="0"/>
      <c r="QG599" s="0"/>
      <c r="QH599" s="0"/>
      <c r="QI599" s="0"/>
      <c r="QJ599" s="0"/>
      <c r="QK599" s="0"/>
      <c r="QL599" s="0"/>
      <c r="QM599" s="0"/>
      <c r="QN599" s="0"/>
      <c r="QO599" s="0"/>
      <c r="QP599" s="0"/>
      <c r="QQ599" s="0"/>
      <c r="QR599" s="0"/>
      <c r="QS599" s="0"/>
      <c r="QT599" s="0"/>
      <c r="QU599" s="0"/>
      <c r="QV599" s="0"/>
      <c r="QW599" s="0"/>
      <c r="QX599" s="0"/>
      <c r="QY599" s="0"/>
      <c r="QZ599" s="0"/>
      <c r="RA599" s="0"/>
      <c r="RB599" s="0"/>
      <c r="RC599" s="0"/>
      <c r="RD599" s="0"/>
      <c r="RE599" s="0"/>
      <c r="RF599" s="0"/>
      <c r="RG599" s="0"/>
      <c r="RH599" s="0"/>
      <c r="RI599" s="0"/>
      <c r="RJ599" s="0"/>
      <c r="RK599" s="0"/>
      <c r="RL599" s="0"/>
      <c r="RM599" s="0"/>
      <c r="RN599" s="0"/>
      <c r="RO599" s="0"/>
      <c r="RP599" s="0"/>
      <c r="RQ599" s="0"/>
      <c r="RR599" s="0"/>
      <c r="RS599" s="0"/>
      <c r="RT599" s="0"/>
      <c r="RU599" s="0"/>
      <c r="RV599" s="0"/>
      <c r="RW599" s="0"/>
      <c r="RX599" s="0"/>
      <c r="RY599" s="0"/>
      <c r="RZ599" s="0"/>
      <c r="SA599" s="0"/>
      <c r="SB599" s="0"/>
      <c r="SC599" s="0"/>
      <c r="SD599" s="0"/>
      <c r="SE599" s="0"/>
      <c r="SF599" s="0"/>
      <c r="SG599" s="0"/>
      <c r="SH599" s="0"/>
      <c r="SI599" s="0"/>
      <c r="SJ599" s="0"/>
      <c r="SK599" s="0"/>
      <c r="SL599" s="0"/>
      <c r="SM599" s="0"/>
      <c r="SN599" s="0"/>
      <c r="SO599" s="0"/>
      <c r="SP599" s="0"/>
      <c r="SQ599" s="0"/>
      <c r="SR599" s="0"/>
      <c r="SS599" s="0"/>
      <c r="ST599" s="0"/>
      <c r="SU599" s="0"/>
      <c r="SV599" s="0"/>
      <c r="SW599" s="0"/>
      <c r="SX599" s="0"/>
      <c r="SY599" s="0"/>
      <c r="SZ599" s="0"/>
      <c r="TA599" s="0"/>
      <c r="TB599" s="0"/>
      <c r="TC599" s="0"/>
      <c r="TD599" s="0"/>
      <c r="TE599" s="0"/>
      <c r="TF599" s="0"/>
      <c r="TG599" s="0"/>
      <c r="TH599" s="0"/>
      <c r="TI599" s="0"/>
      <c r="TJ599" s="0"/>
      <c r="TK599" s="0"/>
      <c r="TL599" s="0"/>
      <c r="TM599" s="0"/>
      <c r="TN599" s="0"/>
      <c r="TO599" s="0"/>
      <c r="TP599" s="0"/>
      <c r="TQ599" s="0"/>
      <c r="TR599" s="0"/>
      <c r="TS599" s="0"/>
      <c r="TT599" s="0"/>
      <c r="TU599" s="0"/>
      <c r="TV599" s="0"/>
      <c r="TW599" s="0"/>
      <c r="TX599" s="0"/>
      <c r="TY599" s="0"/>
      <c r="TZ599" s="0"/>
      <c r="UA599" s="0"/>
      <c r="UB599" s="0"/>
      <c r="UC599" s="0"/>
      <c r="UD599" s="0"/>
      <c r="UE599" s="0"/>
      <c r="UF599" s="0"/>
      <c r="UG599" s="0"/>
      <c r="UH599" s="0"/>
      <c r="UI599" s="0"/>
      <c r="UJ599" s="0"/>
      <c r="UK599" s="0"/>
      <c r="UL599" s="0"/>
      <c r="UM599" s="0"/>
      <c r="UN599" s="0"/>
      <c r="UO599" s="0"/>
      <c r="UP599" s="0"/>
      <c r="UQ599" s="0"/>
      <c r="UR599" s="0"/>
      <c r="US599" s="0"/>
      <c r="UT599" s="0"/>
      <c r="UU599" s="0"/>
      <c r="UV599" s="0"/>
      <c r="UW599" s="0"/>
      <c r="UX599" s="0"/>
      <c r="UY599" s="0"/>
      <c r="UZ599" s="0"/>
      <c r="VA599" s="0"/>
      <c r="VB599" s="0"/>
      <c r="VC599" s="0"/>
      <c r="VD599" s="0"/>
      <c r="VE599" s="0"/>
      <c r="VF599" s="0"/>
      <c r="VG599" s="0"/>
      <c r="VH599" s="0"/>
      <c r="VI599" s="0"/>
      <c r="VJ599" s="0"/>
      <c r="VK599" s="0"/>
      <c r="VL599" s="0"/>
      <c r="VM599" s="0"/>
      <c r="VN599" s="0"/>
      <c r="VO599" s="0"/>
      <c r="VP599" s="0"/>
      <c r="VQ599" s="0"/>
      <c r="VR599" s="0"/>
      <c r="VS599" s="0"/>
      <c r="VT599" s="0"/>
      <c r="VU599" s="0"/>
      <c r="VV599" s="0"/>
      <c r="VW599" s="0"/>
      <c r="VX599" s="0"/>
      <c r="VY599" s="0"/>
      <c r="VZ599" s="0"/>
      <c r="WA599" s="0"/>
      <c r="WB599" s="0"/>
      <c r="WC599" s="0"/>
      <c r="WD599" s="0"/>
      <c r="WE599" s="0"/>
      <c r="WF599" s="0"/>
      <c r="WG599" s="0"/>
      <c r="WH599" s="0"/>
      <c r="WI599" s="0"/>
      <c r="WJ599" s="0"/>
      <c r="WK599" s="0"/>
      <c r="WL599" s="0"/>
      <c r="WM599" s="0"/>
      <c r="WN599" s="0"/>
      <c r="WO599" s="0"/>
      <c r="WP599" s="0"/>
      <c r="WQ599" s="0"/>
      <c r="WR599" s="0"/>
      <c r="WS599" s="0"/>
      <c r="WT599" s="0"/>
      <c r="WU599" s="0"/>
      <c r="WV599" s="0"/>
      <c r="WW599" s="0"/>
      <c r="WX599" s="0"/>
      <c r="WY599" s="0"/>
      <c r="WZ599" s="0"/>
      <c r="XA599" s="0"/>
      <c r="XB599" s="0"/>
      <c r="XC599" s="0"/>
      <c r="XD599" s="0"/>
      <c r="XE599" s="0"/>
      <c r="XF599" s="0"/>
      <c r="XG599" s="0"/>
      <c r="XH599" s="0"/>
      <c r="XI599" s="0"/>
      <c r="XJ599" s="0"/>
      <c r="XK599" s="0"/>
      <c r="XL599" s="0"/>
      <c r="XM599" s="0"/>
      <c r="XN599" s="0"/>
      <c r="XO599" s="0"/>
      <c r="XP599" s="0"/>
      <c r="XQ599" s="0"/>
      <c r="XR599" s="0"/>
      <c r="XS599" s="0"/>
      <c r="XT599" s="0"/>
      <c r="XU599" s="0"/>
      <c r="XV599" s="0"/>
      <c r="XW599" s="0"/>
      <c r="XX599" s="0"/>
      <c r="XY599" s="0"/>
      <c r="XZ599" s="0"/>
      <c r="YA599" s="0"/>
      <c r="YB599" s="0"/>
      <c r="YC599" s="0"/>
      <c r="YD599" s="0"/>
      <c r="YE599" s="0"/>
      <c r="YF599" s="0"/>
      <c r="YG599" s="0"/>
      <c r="YH599" s="0"/>
      <c r="YI599" s="0"/>
      <c r="YJ599" s="0"/>
      <c r="YK599" s="0"/>
      <c r="YL599" s="0"/>
      <c r="YM599" s="0"/>
      <c r="YN599" s="0"/>
      <c r="YO599" s="0"/>
      <c r="YP599" s="0"/>
      <c r="YQ599" s="0"/>
      <c r="YR599" s="0"/>
      <c r="YS599" s="0"/>
      <c r="YT599" s="0"/>
      <c r="YU599" s="0"/>
      <c r="YV599" s="0"/>
      <c r="YW599" s="0"/>
      <c r="YX599" s="0"/>
      <c r="YY599" s="0"/>
      <c r="YZ599" s="0"/>
      <c r="ZA599" s="0"/>
      <c r="ZB599" s="0"/>
      <c r="ZC599" s="0"/>
      <c r="ZD599" s="0"/>
      <c r="ZE599" s="0"/>
      <c r="ZF599" s="0"/>
      <c r="ZG599" s="0"/>
      <c r="ZH599" s="0"/>
      <c r="ZI599" s="0"/>
      <c r="ZJ599" s="0"/>
      <c r="ZK599" s="0"/>
      <c r="ZL599" s="0"/>
      <c r="ZM599" s="0"/>
      <c r="ZN599" s="0"/>
      <c r="ZO599" s="0"/>
      <c r="ZP599" s="0"/>
      <c r="ZQ599" s="0"/>
      <c r="ZR599" s="0"/>
      <c r="ZS599" s="0"/>
      <c r="ZT599" s="0"/>
      <c r="ZU599" s="0"/>
      <c r="ZV599" s="0"/>
      <c r="ZW599" s="0"/>
      <c r="ZX599" s="0"/>
      <c r="ZY599" s="0"/>
      <c r="ZZ599" s="0"/>
      <c r="AAA599" s="0"/>
      <c r="AAB599" s="0"/>
      <c r="AAC599" s="0"/>
      <c r="AAD599" s="0"/>
      <c r="AAE599" s="0"/>
      <c r="AAF599" s="0"/>
      <c r="AAG599" s="0"/>
      <c r="AAH599" s="0"/>
      <c r="AAI599" s="0"/>
      <c r="AAJ599" s="0"/>
      <c r="AAK599" s="0"/>
      <c r="AAL599" s="0"/>
      <c r="AAM599" s="0"/>
      <c r="AAN599" s="0"/>
      <c r="AAO599" s="0"/>
      <c r="AAP599" s="0"/>
      <c r="AAQ599" s="0"/>
      <c r="AAR599" s="0"/>
      <c r="AAS599" s="0"/>
      <c r="AAT599" s="0"/>
      <c r="AAU599" s="0"/>
      <c r="AAV599" s="0"/>
      <c r="AAW599" s="0"/>
      <c r="AAX599" s="0"/>
      <c r="AAY599" s="0"/>
      <c r="AAZ599" s="0"/>
      <c r="ABA599" s="0"/>
      <c r="ABB599" s="0"/>
      <c r="ABC599" s="0"/>
      <c r="ABD599" s="0"/>
      <c r="ABE599" s="0"/>
      <c r="ABF599" s="0"/>
      <c r="ABG599" s="0"/>
      <c r="ABH599" s="0"/>
      <c r="ABI599" s="0"/>
      <c r="ABJ599" s="0"/>
      <c r="ABK599" s="0"/>
      <c r="ABL599" s="0"/>
      <c r="ABM599" s="0"/>
      <c r="ABN599" s="0"/>
      <c r="ABO599" s="0"/>
      <c r="ABP599" s="0"/>
      <c r="ABQ599" s="0"/>
      <c r="ABR599" s="0"/>
      <c r="ABS599" s="0"/>
      <c r="ABT599" s="0"/>
      <c r="ABU599" s="0"/>
      <c r="ABV599" s="0"/>
      <c r="ABW599" s="0"/>
      <c r="ABX599" s="0"/>
      <c r="ABY599" s="0"/>
      <c r="ABZ599" s="0"/>
      <c r="ACA599" s="0"/>
      <c r="ACB599" s="0"/>
      <c r="ACC599" s="0"/>
      <c r="ACD599" s="0"/>
      <c r="ACE599" s="0"/>
      <c r="ACF599" s="0"/>
      <c r="ACG599" s="0"/>
      <c r="ACH599" s="0"/>
      <c r="ACI599" s="0"/>
      <c r="ACJ599" s="0"/>
      <c r="ACK599" s="0"/>
      <c r="ACL599" s="0"/>
      <c r="ACM599" s="0"/>
      <c r="ACN599" s="0"/>
      <c r="ACO599" s="0"/>
      <c r="ACP599" s="0"/>
      <c r="ACQ599" s="0"/>
      <c r="ACR599" s="0"/>
      <c r="ACS599" s="0"/>
      <c r="ACT599" s="0"/>
      <c r="ACU599" s="0"/>
      <c r="ACV599" s="0"/>
      <c r="ACW599" s="0"/>
      <c r="ACX599" s="0"/>
      <c r="ACY599" s="0"/>
      <c r="ACZ599" s="0"/>
      <c r="ADA599" s="0"/>
      <c r="ADB599" s="0"/>
      <c r="ADC599" s="0"/>
      <c r="ADD599" s="0"/>
      <c r="ADE599" s="0"/>
      <c r="ADF599" s="0"/>
      <c r="ADG599" s="0"/>
      <c r="ADH599" s="0"/>
      <c r="ADI599" s="0"/>
      <c r="ADJ599" s="0"/>
      <c r="ADK599" s="0"/>
      <c r="ADL599" s="0"/>
      <c r="ADM599" s="0"/>
      <c r="ADN599" s="0"/>
      <c r="ADO599" s="0"/>
      <c r="ADP599" s="0"/>
      <c r="ADQ599" s="0"/>
      <c r="ADR599" s="0"/>
      <c r="ADS599" s="0"/>
      <c r="ADT599" s="0"/>
      <c r="ADU599" s="0"/>
      <c r="ADV599" s="0"/>
      <c r="ADW599" s="0"/>
      <c r="ADX599" s="0"/>
      <c r="ADY599" s="0"/>
      <c r="ADZ599" s="0"/>
      <c r="AEA599" s="0"/>
      <c r="AEB599" s="0"/>
      <c r="AEC599" s="0"/>
      <c r="AED599" s="0"/>
      <c r="AEE599" s="0"/>
      <c r="AEF599" s="0"/>
      <c r="AEG599" s="0"/>
      <c r="AEH599" s="0"/>
      <c r="AEI599" s="0"/>
      <c r="AEJ599" s="0"/>
      <c r="AEK599" s="0"/>
      <c r="AEL599" s="0"/>
      <c r="AEM599" s="0"/>
      <c r="AEN599" s="0"/>
      <c r="AEO599" s="0"/>
      <c r="AEP599" s="0"/>
      <c r="AEQ599" s="0"/>
      <c r="AER599" s="0"/>
      <c r="AES599" s="0"/>
      <c r="AET599" s="0"/>
      <c r="AEU599" s="0"/>
      <c r="AEV599" s="0"/>
      <c r="AEW599" s="0"/>
      <c r="AEX599" s="0"/>
      <c r="AEY599" s="0"/>
      <c r="AEZ599" s="0"/>
      <c r="AFA599" s="0"/>
      <c r="AFB599" s="0"/>
      <c r="AFC599" s="0"/>
      <c r="AFD599" s="0"/>
      <c r="AFE599" s="0"/>
      <c r="AFF599" s="0"/>
      <c r="AFG599" s="0"/>
      <c r="AFH599" s="0"/>
      <c r="AFI599" s="0"/>
      <c r="AFJ599" s="0"/>
      <c r="AFK599" s="0"/>
      <c r="AFL599" s="0"/>
      <c r="AFM599" s="0"/>
      <c r="AFN599" s="0"/>
      <c r="AFO599" s="0"/>
      <c r="AFP599" s="0"/>
      <c r="AFQ599" s="0"/>
      <c r="AFR599" s="0"/>
      <c r="AFS599" s="0"/>
      <c r="AFT599" s="0"/>
      <c r="AFU599" s="0"/>
      <c r="AFV599" s="0"/>
      <c r="AFW599" s="0"/>
      <c r="AFX599" s="0"/>
      <c r="AFY599" s="0"/>
      <c r="AFZ599" s="0"/>
      <c r="AGA599" s="0"/>
      <c r="AGB599" s="0"/>
      <c r="AGC599" s="0"/>
      <c r="AGD599" s="0"/>
      <c r="AGE599" s="0"/>
      <c r="AGF599" s="0"/>
      <c r="AGG599" s="0"/>
      <c r="AGH599" s="0"/>
      <c r="AGI599" s="0"/>
      <c r="AGJ599" s="0"/>
      <c r="AGK599" s="0"/>
      <c r="AGL599" s="0"/>
      <c r="AGM599" s="0"/>
      <c r="AGN599" s="0"/>
      <c r="AGO599" s="0"/>
      <c r="AGP599" s="0"/>
      <c r="AGQ599" s="0"/>
      <c r="AGR599" s="0"/>
      <c r="AGS599" s="0"/>
      <c r="AGT599" s="0"/>
      <c r="AGU599" s="0"/>
      <c r="AGV599" s="0"/>
      <c r="AGW599" s="0"/>
      <c r="AGX599" s="0"/>
      <c r="AGY599" s="0"/>
      <c r="AGZ599" s="0"/>
      <c r="AHA599" s="0"/>
      <c r="AHB599" s="0"/>
      <c r="AHC599" s="0"/>
      <c r="AHD599" s="0"/>
      <c r="AHE599" s="0"/>
      <c r="AHF599" s="0"/>
      <c r="AHG599" s="0"/>
      <c r="AHH599" s="0"/>
      <c r="AHI599" s="0"/>
      <c r="AHJ599" s="0"/>
      <c r="AHK599" s="0"/>
      <c r="AHL599" s="0"/>
      <c r="AHM599" s="0"/>
      <c r="AHN599" s="0"/>
      <c r="AHO599" s="0"/>
      <c r="AHP599" s="0"/>
      <c r="AHQ599" s="0"/>
      <c r="AHR599" s="0"/>
      <c r="AHS599" s="0"/>
      <c r="AHT599" s="0"/>
      <c r="AHU599" s="0"/>
      <c r="AHV599" s="0"/>
      <c r="AHW599" s="0"/>
      <c r="AHX599" s="0"/>
      <c r="AHY599" s="0"/>
      <c r="AHZ599" s="0"/>
      <c r="AIA599" s="0"/>
      <c r="AIB599" s="0"/>
      <c r="AIC599" s="0"/>
      <c r="AID599" s="0"/>
      <c r="AIE599" s="0"/>
      <c r="AIF599" s="0"/>
      <c r="AIG599" s="0"/>
      <c r="AIH599" s="0"/>
      <c r="AII599" s="0"/>
      <c r="AIJ599" s="0"/>
      <c r="AIK599" s="0"/>
      <c r="AIL599" s="0"/>
      <c r="AIM599" s="0"/>
      <c r="AIN599" s="0"/>
      <c r="AIO599" s="0"/>
      <c r="AIP599" s="0"/>
      <c r="AIQ599" s="0"/>
      <c r="AIR599" s="0"/>
      <c r="AIS599" s="0"/>
      <c r="AIT599" s="0"/>
      <c r="AIU599" s="0"/>
      <c r="AIV599" s="0"/>
      <c r="AIW599" s="0"/>
      <c r="AIX599" s="0"/>
      <c r="AIY599" s="0"/>
      <c r="AIZ599" s="0"/>
      <c r="AJA599" s="0"/>
      <c r="AJB599" s="0"/>
      <c r="AJC599" s="0"/>
      <c r="AJD599" s="0"/>
      <c r="AJE599" s="0"/>
      <c r="AJF599" s="0"/>
      <c r="AJG599" s="0"/>
      <c r="AJH599" s="0"/>
      <c r="AJI599" s="0"/>
      <c r="AJJ599" s="0"/>
      <c r="AJK599" s="0"/>
      <c r="AJL599" s="0"/>
      <c r="AJM599" s="0"/>
      <c r="AJN599" s="0"/>
      <c r="AJO599" s="0"/>
      <c r="AJP599" s="0"/>
      <c r="AJQ599" s="0"/>
      <c r="AJR599" s="0"/>
      <c r="AJS599" s="0"/>
      <c r="AJT599" s="0"/>
      <c r="AJU599" s="0"/>
      <c r="AJV599" s="0"/>
      <c r="AJW599" s="0"/>
      <c r="AJX599" s="0"/>
      <c r="AJY599" s="0"/>
      <c r="AJZ599" s="0"/>
      <c r="AKA599" s="0"/>
      <c r="AKB599" s="0"/>
      <c r="AKC599" s="0"/>
      <c r="AKD599" s="0"/>
      <c r="AKE599" s="0"/>
      <c r="AKF599" s="0"/>
      <c r="AKG599" s="0"/>
      <c r="AKH599" s="0"/>
      <c r="AKI599" s="0"/>
      <c r="AKJ599" s="0"/>
      <c r="AKK599" s="0"/>
      <c r="AKL599" s="0"/>
      <c r="AKM599" s="0"/>
      <c r="AKN599" s="0"/>
      <c r="AKO599" s="0"/>
      <c r="AKP599" s="0"/>
      <c r="AKQ599" s="0"/>
      <c r="AKR599" s="0"/>
      <c r="AKS599" s="0"/>
      <c r="AKT599" s="0"/>
      <c r="AKU599" s="0"/>
      <c r="AKV599" s="0"/>
      <c r="AKW599" s="0"/>
      <c r="AKX599" s="0"/>
      <c r="AKY599" s="0"/>
      <c r="AKZ599" s="0"/>
      <c r="ALA599" s="0"/>
      <c r="ALB599" s="0"/>
      <c r="ALC599" s="0"/>
      <c r="ALD599" s="0"/>
      <c r="ALE599" s="0"/>
      <c r="ALF599" s="0"/>
      <c r="ALG599" s="0"/>
      <c r="ALH599" s="0"/>
      <c r="ALI599" s="0"/>
      <c r="ALJ599" s="0"/>
      <c r="ALK599" s="0"/>
      <c r="ALL599" s="0"/>
      <c r="ALM599" s="0"/>
      <c r="ALN599" s="0"/>
      <c r="ALO599" s="0"/>
      <c r="ALP599" s="0"/>
      <c r="ALQ599" s="0"/>
      <c r="ALR599" s="0"/>
      <c r="ALS599" s="0"/>
      <c r="ALT599" s="0"/>
      <c r="ALU599" s="0"/>
      <c r="ALV599" s="0"/>
      <c r="ALW599" s="0"/>
      <c r="ALX599" s="0"/>
      <c r="ALY599" s="0"/>
      <c r="ALZ599" s="0"/>
      <c r="AMA599" s="0"/>
      <c r="AMB599" s="0"/>
      <c r="AMC599" s="0"/>
      <c r="AMD599" s="0"/>
      <c r="AME599" s="0"/>
      <c r="AMF599" s="0"/>
      <c r="AMG599" s="0"/>
      <c r="AMH599" s="0"/>
      <c r="AMI599" s="0"/>
      <c r="AMJ599" s="0"/>
    </row>
    <row r="600" customFormat="false" ht="16.5" hidden="false" customHeight="true" outlineLevel="0" collapsed="false">
      <c r="A600" s="19" t="n">
        <v>599</v>
      </c>
      <c r="B600" s="19" t="n">
        <f aca="false" t="array" ref="B600:B600">RANK(V600,$V$2:$V$607)</f>
        <v>545</v>
      </c>
      <c r="C600" s="20"/>
      <c r="D600" s="20"/>
      <c r="E600" s="20"/>
      <c r="F600" s="19" t="n">
        <v>0</v>
      </c>
      <c r="G600" s="19" t="n">
        <v>0</v>
      </c>
      <c r="H600" s="19" t="n">
        <v>0</v>
      </c>
      <c r="I600" s="19" t="n">
        <v>0</v>
      </c>
      <c r="J600" s="21"/>
      <c r="K600" s="19"/>
      <c r="L600" s="19"/>
      <c r="M600" s="19"/>
      <c r="N600" s="19"/>
      <c r="O600" s="19"/>
      <c r="P600" s="19"/>
      <c r="Q600" s="19"/>
      <c r="R600" s="19"/>
      <c r="S600" s="22"/>
      <c r="T600" s="21" t="n">
        <f aca="false" t="array" ref="T600:T600">SUM(J600:S600)</f>
        <v>0</v>
      </c>
      <c r="U600" s="19" t="n">
        <f aca="false" t="array" ref="U600:U600">IF(S600="",0,S600)+IF((COUNT(J600:R600)&lt;6),SUM(J600:R600),(MAX(J600:R600)+LARGE(J600:R600,2)+LARGE(J600:R600,3)+LARGE(J600:R600,4)+LARGE(J600:R600,5)))</f>
        <v>0</v>
      </c>
      <c r="V600" s="19" t="n">
        <f aca="false">U600+G600+I600</f>
        <v>0</v>
      </c>
      <c r="W600" s="19" t="n">
        <f aca="false" t="array" ref="W600:W600">COUNT(J600:S600)</f>
        <v>0</v>
      </c>
      <c r="X600" s="19"/>
      <c r="Y600" s="19"/>
      <c r="Z600" s="4"/>
      <c r="AA600" s="4"/>
      <c r="AB600" s="0"/>
      <c r="AC600" s="4"/>
      <c r="AD600" s="4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CA600" s="0"/>
      <c r="CB600" s="0"/>
      <c r="CC600" s="0"/>
      <c r="CD600" s="0"/>
      <c r="CE600" s="0"/>
      <c r="CF600" s="0"/>
      <c r="CG600" s="0"/>
      <c r="CH600" s="0"/>
      <c r="CI600" s="0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0"/>
      <c r="DA600" s="0"/>
      <c r="DB600" s="0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  <c r="IX600" s="0"/>
      <c r="IY600" s="0"/>
      <c r="IZ600" s="0"/>
      <c r="JA600" s="0"/>
      <c r="JB600" s="0"/>
      <c r="JC600" s="0"/>
      <c r="JD600" s="0"/>
      <c r="JE600" s="0"/>
      <c r="JF600" s="0"/>
      <c r="JG600" s="0"/>
      <c r="JH600" s="0"/>
      <c r="JI600" s="0"/>
      <c r="JJ600" s="0"/>
      <c r="JK600" s="0"/>
      <c r="JL600" s="0"/>
      <c r="JM600" s="0"/>
      <c r="JN600" s="0"/>
      <c r="JO600" s="0"/>
      <c r="JP600" s="0"/>
      <c r="JQ600" s="0"/>
      <c r="JR600" s="0"/>
      <c r="JS600" s="0"/>
      <c r="JT600" s="0"/>
      <c r="JU600" s="0"/>
      <c r="JV600" s="0"/>
      <c r="JW600" s="0"/>
      <c r="JX600" s="0"/>
      <c r="JY600" s="0"/>
      <c r="JZ600" s="0"/>
      <c r="KA600" s="0"/>
      <c r="KB600" s="0"/>
      <c r="KC600" s="0"/>
      <c r="KD600" s="0"/>
      <c r="KE600" s="0"/>
      <c r="KF600" s="0"/>
      <c r="KG600" s="0"/>
      <c r="KH600" s="0"/>
      <c r="KI600" s="0"/>
      <c r="KJ600" s="0"/>
      <c r="KK600" s="0"/>
      <c r="KL600" s="0"/>
      <c r="KM600" s="0"/>
      <c r="KN600" s="0"/>
      <c r="KO600" s="0"/>
      <c r="KP600" s="0"/>
      <c r="KQ600" s="0"/>
      <c r="KR600" s="0"/>
      <c r="KS600" s="0"/>
      <c r="KT600" s="0"/>
      <c r="KU600" s="0"/>
      <c r="KV600" s="0"/>
      <c r="KW600" s="0"/>
      <c r="KX600" s="0"/>
      <c r="KY600" s="0"/>
      <c r="KZ600" s="0"/>
      <c r="LA600" s="0"/>
      <c r="LB600" s="0"/>
      <c r="LC600" s="0"/>
      <c r="LD600" s="0"/>
      <c r="LE600" s="0"/>
      <c r="LF600" s="0"/>
      <c r="LG600" s="0"/>
      <c r="LH600" s="0"/>
      <c r="LI600" s="0"/>
      <c r="LJ600" s="0"/>
      <c r="LK600" s="0"/>
      <c r="LL600" s="0"/>
      <c r="LM600" s="0"/>
      <c r="LN600" s="0"/>
      <c r="LO600" s="0"/>
      <c r="LP600" s="0"/>
      <c r="LQ600" s="0"/>
      <c r="LR600" s="0"/>
      <c r="LS600" s="0"/>
      <c r="LT600" s="0"/>
      <c r="LU600" s="0"/>
      <c r="LV600" s="0"/>
      <c r="LW600" s="0"/>
      <c r="LX600" s="0"/>
      <c r="LY600" s="0"/>
      <c r="LZ600" s="0"/>
      <c r="MA600" s="0"/>
      <c r="MB600" s="0"/>
      <c r="MC600" s="0"/>
      <c r="MD600" s="0"/>
      <c r="ME600" s="0"/>
      <c r="MF600" s="0"/>
      <c r="MG600" s="0"/>
      <c r="MH600" s="0"/>
      <c r="MI600" s="0"/>
      <c r="MJ600" s="0"/>
      <c r="MK600" s="0"/>
      <c r="ML600" s="0"/>
      <c r="MM600" s="0"/>
      <c r="MN600" s="0"/>
      <c r="MO600" s="0"/>
      <c r="MP600" s="0"/>
      <c r="MQ600" s="0"/>
      <c r="MR600" s="0"/>
      <c r="MS600" s="0"/>
      <c r="MT600" s="0"/>
      <c r="MU600" s="0"/>
      <c r="MV600" s="0"/>
      <c r="MW600" s="0"/>
      <c r="MX600" s="0"/>
      <c r="MY600" s="0"/>
      <c r="MZ600" s="0"/>
      <c r="NA600" s="0"/>
      <c r="NB600" s="0"/>
      <c r="NC600" s="0"/>
      <c r="ND600" s="0"/>
      <c r="NE600" s="0"/>
      <c r="NF600" s="0"/>
      <c r="NG600" s="0"/>
      <c r="NH600" s="0"/>
      <c r="NI600" s="0"/>
      <c r="NJ600" s="0"/>
      <c r="NK600" s="0"/>
      <c r="NL600" s="0"/>
      <c r="NM600" s="0"/>
      <c r="NN600" s="0"/>
      <c r="NO600" s="0"/>
      <c r="NP600" s="0"/>
      <c r="NQ600" s="0"/>
      <c r="NR600" s="0"/>
      <c r="NS600" s="0"/>
      <c r="NT600" s="0"/>
      <c r="NU600" s="0"/>
      <c r="NV600" s="0"/>
      <c r="NW600" s="0"/>
      <c r="NX600" s="0"/>
      <c r="NY600" s="0"/>
      <c r="NZ600" s="0"/>
      <c r="OA600" s="0"/>
      <c r="OB600" s="0"/>
      <c r="OC600" s="0"/>
      <c r="OD600" s="0"/>
      <c r="OE600" s="0"/>
      <c r="OF600" s="0"/>
      <c r="OG600" s="0"/>
      <c r="OH600" s="0"/>
      <c r="OI600" s="0"/>
      <c r="OJ600" s="0"/>
      <c r="OK600" s="0"/>
      <c r="OL600" s="0"/>
      <c r="OM600" s="0"/>
      <c r="ON600" s="0"/>
      <c r="OO600" s="0"/>
      <c r="OP600" s="0"/>
      <c r="OQ600" s="0"/>
      <c r="OR600" s="0"/>
      <c r="OS600" s="0"/>
      <c r="OT600" s="0"/>
      <c r="OU600" s="0"/>
      <c r="OV600" s="0"/>
      <c r="OW600" s="0"/>
      <c r="OX600" s="0"/>
      <c r="OY600" s="0"/>
      <c r="OZ600" s="0"/>
      <c r="PA600" s="0"/>
      <c r="PB600" s="0"/>
      <c r="PC600" s="0"/>
      <c r="PD600" s="0"/>
      <c r="PE600" s="0"/>
      <c r="PF600" s="0"/>
      <c r="PG600" s="0"/>
      <c r="PH600" s="0"/>
      <c r="PI600" s="0"/>
      <c r="PJ600" s="0"/>
      <c r="PK600" s="0"/>
      <c r="PL600" s="0"/>
      <c r="PM600" s="0"/>
      <c r="PN600" s="0"/>
      <c r="PO600" s="0"/>
      <c r="PP600" s="0"/>
      <c r="PQ600" s="0"/>
      <c r="PR600" s="0"/>
      <c r="PS600" s="0"/>
      <c r="PT600" s="0"/>
      <c r="PU600" s="0"/>
      <c r="PV600" s="0"/>
      <c r="PW600" s="0"/>
      <c r="PX600" s="0"/>
      <c r="PY600" s="0"/>
      <c r="PZ600" s="0"/>
      <c r="QA600" s="0"/>
      <c r="QB600" s="0"/>
      <c r="QC600" s="0"/>
      <c r="QD600" s="0"/>
      <c r="QE600" s="0"/>
      <c r="QF600" s="0"/>
      <c r="QG600" s="0"/>
      <c r="QH600" s="0"/>
      <c r="QI600" s="0"/>
      <c r="QJ600" s="0"/>
      <c r="QK600" s="0"/>
      <c r="QL600" s="0"/>
      <c r="QM600" s="0"/>
      <c r="QN600" s="0"/>
      <c r="QO600" s="0"/>
      <c r="QP600" s="0"/>
      <c r="QQ600" s="0"/>
      <c r="QR600" s="0"/>
      <c r="QS600" s="0"/>
      <c r="QT600" s="0"/>
      <c r="QU600" s="0"/>
      <c r="QV600" s="0"/>
      <c r="QW600" s="0"/>
      <c r="QX600" s="0"/>
      <c r="QY600" s="0"/>
      <c r="QZ600" s="0"/>
      <c r="RA600" s="0"/>
      <c r="RB600" s="0"/>
      <c r="RC600" s="0"/>
      <c r="RD600" s="0"/>
      <c r="RE600" s="0"/>
      <c r="RF600" s="0"/>
      <c r="RG600" s="0"/>
      <c r="RH600" s="0"/>
      <c r="RI600" s="0"/>
      <c r="RJ600" s="0"/>
      <c r="RK600" s="0"/>
      <c r="RL600" s="0"/>
      <c r="RM600" s="0"/>
      <c r="RN600" s="0"/>
      <c r="RO600" s="0"/>
      <c r="RP600" s="0"/>
      <c r="RQ600" s="0"/>
      <c r="RR600" s="0"/>
      <c r="RS600" s="0"/>
      <c r="RT600" s="0"/>
      <c r="RU600" s="0"/>
      <c r="RV600" s="0"/>
      <c r="RW600" s="0"/>
      <c r="RX600" s="0"/>
      <c r="RY600" s="0"/>
      <c r="RZ600" s="0"/>
      <c r="SA600" s="0"/>
      <c r="SB600" s="0"/>
      <c r="SC600" s="0"/>
      <c r="SD600" s="0"/>
      <c r="SE600" s="0"/>
      <c r="SF600" s="0"/>
      <c r="SG600" s="0"/>
      <c r="SH600" s="0"/>
      <c r="SI600" s="0"/>
      <c r="SJ600" s="0"/>
      <c r="SK600" s="0"/>
      <c r="SL600" s="0"/>
      <c r="SM600" s="0"/>
      <c r="SN600" s="0"/>
      <c r="SO600" s="0"/>
      <c r="SP600" s="0"/>
      <c r="SQ600" s="0"/>
      <c r="SR600" s="0"/>
      <c r="SS600" s="0"/>
      <c r="ST600" s="0"/>
      <c r="SU600" s="0"/>
      <c r="SV600" s="0"/>
      <c r="SW600" s="0"/>
      <c r="SX600" s="0"/>
      <c r="SY600" s="0"/>
      <c r="SZ600" s="0"/>
      <c r="TA600" s="0"/>
      <c r="TB600" s="0"/>
      <c r="TC600" s="0"/>
      <c r="TD600" s="0"/>
      <c r="TE600" s="0"/>
      <c r="TF600" s="0"/>
      <c r="TG600" s="0"/>
      <c r="TH600" s="0"/>
      <c r="TI600" s="0"/>
      <c r="TJ600" s="0"/>
      <c r="TK600" s="0"/>
      <c r="TL600" s="0"/>
      <c r="TM600" s="0"/>
      <c r="TN600" s="0"/>
      <c r="TO600" s="0"/>
      <c r="TP600" s="0"/>
      <c r="TQ600" s="0"/>
      <c r="TR600" s="0"/>
      <c r="TS600" s="0"/>
      <c r="TT600" s="0"/>
      <c r="TU600" s="0"/>
      <c r="TV600" s="0"/>
      <c r="TW600" s="0"/>
      <c r="TX600" s="0"/>
      <c r="TY600" s="0"/>
      <c r="TZ600" s="0"/>
      <c r="UA600" s="0"/>
      <c r="UB600" s="0"/>
      <c r="UC600" s="0"/>
      <c r="UD600" s="0"/>
      <c r="UE600" s="0"/>
      <c r="UF600" s="0"/>
      <c r="UG600" s="0"/>
      <c r="UH600" s="0"/>
      <c r="UI600" s="0"/>
      <c r="UJ600" s="0"/>
      <c r="UK600" s="0"/>
      <c r="UL600" s="0"/>
      <c r="UM600" s="0"/>
      <c r="UN600" s="0"/>
      <c r="UO600" s="0"/>
      <c r="UP600" s="0"/>
      <c r="UQ600" s="0"/>
      <c r="UR600" s="0"/>
      <c r="US600" s="0"/>
      <c r="UT600" s="0"/>
      <c r="UU600" s="0"/>
      <c r="UV600" s="0"/>
      <c r="UW600" s="0"/>
      <c r="UX600" s="0"/>
      <c r="UY600" s="0"/>
      <c r="UZ600" s="0"/>
      <c r="VA600" s="0"/>
      <c r="VB600" s="0"/>
      <c r="VC600" s="0"/>
      <c r="VD600" s="0"/>
      <c r="VE600" s="0"/>
      <c r="VF600" s="0"/>
      <c r="VG600" s="0"/>
      <c r="VH600" s="0"/>
      <c r="VI600" s="0"/>
      <c r="VJ600" s="0"/>
      <c r="VK600" s="0"/>
      <c r="VL600" s="0"/>
      <c r="VM600" s="0"/>
      <c r="VN600" s="0"/>
      <c r="VO600" s="0"/>
      <c r="VP600" s="0"/>
      <c r="VQ600" s="0"/>
      <c r="VR600" s="0"/>
      <c r="VS600" s="0"/>
      <c r="VT600" s="0"/>
      <c r="VU600" s="0"/>
      <c r="VV600" s="0"/>
      <c r="VW600" s="0"/>
      <c r="VX600" s="0"/>
      <c r="VY600" s="0"/>
      <c r="VZ600" s="0"/>
      <c r="WA600" s="0"/>
      <c r="WB600" s="0"/>
      <c r="WC600" s="0"/>
      <c r="WD600" s="0"/>
      <c r="WE600" s="0"/>
      <c r="WF600" s="0"/>
      <c r="WG600" s="0"/>
      <c r="WH600" s="0"/>
      <c r="WI600" s="0"/>
      <c r="WJ600" s="0"/>
      <c r="WK600" s="0"/>
      <c r="WL600" s="0"/>
      <c r="WM600" s="0"/>
      <c r="WN600" s="0"/>
      <c r="WO600" s="0"/>
      <c r="WP600" s="0"/>
      <c r="WQ600" s="0"/>
      <c r="WR600" s="0"/>
      <c r="WS600" s="0"/>
      <c r="WT600" s="0"/>
      <c r="WU600" s="0"/>
      <c r="WV600" s="0"/>
      <c r="WW600" s="0"/>
      <c r="WX600" s="0"/>
      <c r="WY600" s="0"/>
      <c r="WZ600" s="0"/>
      <c r="XA600" s="0"/>
      <c r="XB600" s="0"/>
      <c r="XC600" s="0"/>
      <c r="XD600" s="0"/>
      <c r="XE600" s="0"/>
      <c r="XF600" s="0"/>
      <c r="XG600" s="0"/>
      <c r="XH600" s="0"/>
      <c r="XI600" s="0"/>
      <c r="XJ600" s="0"/>
      <c r="XK600" s="0"/>
      <c r="XL600" s="0"/>
      <c r="XM600" s="0"/>
      <c r="XN600" s="0"/>
      <c r="XO600" s="0"/>
      <c r="XP600" s="0"/>
      <c r="XQ600" s="0"/>
      <c r="XR600" s="0"/>
      <c r="XS600" s="0"/>
      <c r="XT600" s="0"/>
      <c r="XU600" s="0"/>
      <c r="XV600" s="0"/>
      <c r="XW600" s="0"/>
      <c r="XX600" s="0"/>
      <c r="XY600" s="0"/>
      <c r="XZ600" s="0"/>
      <c r="YA600" s="0"/>
      <c r="YB600" s="0"/>
      <c r="YC600" s="0"/>
      <c r="YD600" s="0"/>
      <c r="YE600" s="0"/>
      <c r="YF600" s="0"/>
      <c r="YG600" s="0"/>
      <c r="YH600" s="0"/>
      <c r="YI600" s="0"/>
      <c r="YJ600" s="0"/>
      <c r="YK600" s="0"/>
      <c r="YL600" s="0"/>
      <c r="YM600" s="0"/>
      <c r="YN600" s="0"/>
      <c r="YO600" s="0"/>
      <c r="YP600" s="0"/>
      <c r="YQ600" s="0"/>
      <c r="YR600" s="0"/>
      <c r="YS600" s="0"/>
      <c r="YT600" s="0"/>
      <c r="YU600" s="0"/>
      <c r="YV600" s="0"/>
      <c r="YW600" s="0"/>
      <c r="YX600" s="0"/>
      <c r="YY600" s="0"/>
      <c r="YZ600" s="0"/>
      <c r="ZA600" s="0"/>
      <c r="ZB600" s="0"/>
      <c r="ZC600" s="0"/>
      <c r="ZD600" s="0"/>
      <c r="ZE600" s="0"/>
      <c r="ZF600" s="0"/>
      <c r="ZG600" s="0"/>
      <c r="ZH600" s="0"/>
      <c r="ZI600" s="0"/>
      <c r="ZJ600" s="0"/>
      <c r="ZK600" s="0"/>
      <c r="ZL600" s="0"/>
      <c r="ZM600" s="0"/>
      <c r="ZN600" s="0"/>
      <c r="ZO600" s="0"/>
      <c r="ZP600" s="0"/>
      <c r="ZQ600" s="0"/>
      <c r="ZR600" s="0"/>
      <c r="ZS600" s="0"/>
      <c r="ZT600" s="0"/>
      <c r="ZU600" s="0"/>
      <c r="ZV600" s="0"/>
      <c r="ZW600" s="0"/>
      <c r="ZX600" s="0"/>
      <c r="ZY600" s="0"/>
      <c r="ZZ600" s="0"/>
      <c r="AAA600" s="0"/>
      <c r="AAB600" s="0"/>
      <c r="AAC600" s="0"/>
      <c r="AAD600" s="0"/>
      <c r="AAE600" s="0"/>
      <c r="AAF600" s="0"/>
      <c r="AAG600" s="0"/>
      <c r="AAH600" s="0"/>
      <c r="AAI600" s="0"/>
      <c r="AAJ600" s="0"/>
      <c r="AAK600" s="0"/>
      <c r="AAL600" s="0"/>
      <c r="AAM600" s="0"/>
      <c r="AAN600" s="0"/>
      <c r="AAO600" s="0"/>
      <c r="AAP600" s="0"/>
      <c r="AAQ600" s="0"/>
      <c r="AAR600" s="0"/>
      <c r="AAS600" s="0"/>
      <c r="AAT600" s="0"/>
      <c r="AAU600" s="0"/>
      <c r="AAV600" s="0"/>
      <c r="AAW600" s="0"/>
      <c r="AAX600" s="0"/>
      <c r="AAY600" s="0"/>
      <c r="AAZ600" s="0"/>
      <c r="ABA600" s="0"/>
      <c r="ABB600" s="0"/>
      <c r="ABC600" s="0"/>
      <c r="ABD600" s="0"/>
      <c r="ABE600" s="0"/>
      <c r="ABF600" s="0"/>
      <c r="ABG600" s="0"/>
      <c r="ABH600" s="0"/>
      <c r="ABI600" s="0"/>
      <c r="ABJ600" s="0"/>
      <c r="ABK600" s="0"/>
      <c r="ABL600" s="0"/>
      <c r="ABM600" s="0"/>
      <c r="ABN600" s="0"/>
      <c r="ABO600" s="0"/>
      <c r="ABP600" s="0"/>
      <c r="ABQ600" s="0"/>
      <c r="ABR600" s="0"/>
      <c r="ABS600" s="0"/>
      <c r="ABT600" s="0"/>
      <c r="ABU600" s="0"/>
      <c r="ABV600" s="0"/>
      <c r="ABW600" s="0"/>
      <c r="ABX600" s="0"/>
      <c r="ABY600" s="0"/>
      <c r="ABZ600" s="0"/>
      <c r="ACA600" s="0"/>
      <c r="ACB600" s="0"/>
      <c r="ACC600" s="0"/>
      <c r="ACD600" s="0"/>
      <c r="ACE600" s="0"/>
      <c r="ACF600" s="0"/>
      <c r="ACG600" s="0"/>
      <c r="ACH600" s="0"/>
      <c r="ACI600" s="0"/>
      <c r="ACJ600" s="0"/>
      <c r="ACK600" s="0"/>
      <c r="ACL600" s="0"/>
      <c r="ACM600" s="0"/>
      <c r="ACN600" s="0"/>
      <c r="ACO600" s="0"/>
      <c r="ACP600" s="0"/>
      <c r="ACQ600" s="0"/>
      <c r="ACR600" s="0"/>
      <c r="ACS600" s="0"/>
      <c r="ACT600" s="0"/>
      <c r="ACU600" s="0"/>
      <c r="ACV600" s="0"/>
      <c r="ACW600" s="0"/>
      <c r="ACX600" s="0"/>
      <c r="ACY600" s="0"/>
      <c r="ACZ600" s="0"/>
      <c r="ADA600" s="0"/>
      <c r="ADB600" s="0"/>
      <c r="ADC600" s="0"/>
      <c r="ADD600" s="0"/>
      <c r="ADE600" s="0"/>
      <c r="ADF600" s="0"/>
      <c r="ADG600" s="0"/>
      <c r="ADH600" s="0"/>
      <c r="ADI600" s="0"/>
      <c r="ADJ600" s="0"/>
      <c r="ADK600" s="0"/>
      <c r="ADL600" s="0"/>
      <c r="ADM600" s="0"/>
      <c r="ADN600" s="0"/>
      <c r="ADO600" s="0"/>
      <c r="ADP600" s="0"/>
      <c r="ADQ600" s="0"/>
      <c r="ADR600" s="0"/>
      <c r="ADS600" s="0"/>
      <c r="ADT600" s="0"/>
      <c r="ADU600" s="0"/>
      <c r="ADV600" s="0"/>
      <c r="ADW600" s="0"/>
      <c r="ADX600" s="0"/>
      <c r="ADY600" s="0"/>
      <c r="ADZ600" s="0"/>
      <c r="AEA600" s="0"/>
      <c r="AEB600" s="0"/>
      <c r="AEC600" s="0"/>
      <c r="AED600" s="0"/>
      <c r="AEE600" s="0"/>
      <c r="AEF600" s="0"/>
      <c r="AEG600" s="0"/>
      <c r="AEH600" s="0"/>
      <c r="AEI600" s="0"/>
      <c r="AEJ600" s="0"/>
      <c r="AEK600" s="0"/>
      <c r="AEL600" s="0"/>
      <c r="AEM600" s="0"/>
      <c r="AEN600" s="0"/>
      <c r="AEO600" s="0"/>
      <c r="AEP600" s="0"/>
      <c r="AEQ600" s="0"/>
      <c r="AER600" s="0"/>
      <c r="AES600" s="0"/>
      <c r="AET600" s="0"/>
      <c r="AEU600" s="0"/>
      <c r="AEV600" s="0"/>
      <c r="AEW600" s="0"/>
      <c r="AEX600" s="0"/>
      <c r="AEY600" s="0"/>
      <c r="AEZ600" s="0"/>
      <c r="AFA600" s="0"/>
      <c r="AFB600" s="0"/>
      <c r="AFC600" s="0"/>
      <c r="AFD600" s="0"/>
      <c r="AFE600" s="0"/>
      <c r="AFF600" s="0"/>
      <c r="AFG600" s="0"/>
      <c r="AFH600" s="0"/>
      <c r="AFI600" s="0"/>
      <c r="AFJ600" s="0"/>
      <c r="AFK600" s="0"/>
      <c r="AFL600" s="0"/>
      <c r="AFM600" s="0"/>
      <c r="AFN600" s="0"/>
      <c r="AFO600" s="0"/>
      <c r="AFP600" s="0"/>
      <c r="AFQ600" s="0"/>
      <c r="AFR600" s="0"/>
      <c r="AFS600" s="0"/>
      <c r="AFT600" s="0"/>
      <c r="AFU600" s="0"/>
      <c r="AFV600" s="0"/>
      <c r="AFW600" s="0"/>
      <c r="AFX600" s="0"/>
      <c r="AFY600" s="0"/>
      <c r="AFZ600" s="0"/>
      <c r="AGA600" s="0"/>
      <c r="AGB600" s="0"/>
      <c r="AGC600" s="0"/>
      <c r="AGD600" s="0"/>
      <c r="AGE600" s="0"/>
      <c r="AGF600" s="0"/>
      <c r="AGG600" s="0"/>
      <c r="AGH600" s="0"/>
      <c r="AGI600" s="0"/>
      <c r="AGJ600" s="0"/>
      <c r="AGK600" s="0"/>
      <c r="AGL600" s="0"/>
      <c r="AGM600" s="0"/>
      <c r="AGN600" s="0"/>
      <c r="AGO600" s="0"/>
      <c r="AGP600" s="0"/>
      <c r="AGQ600" s="0"/>
      <c r="AGR600" s="0"/>
      <c r="AGS600" s="0"/>
      <c r="AGT600" s="0"/>
      <c r="AGU600" s="0"/>
      <c r="AGV600" s="0"/>
      <c r="AGW600" s="0"/>
      <c r="AGX600" s="0"/>
      <c r="AGY600" s="0"/>
      <c r="AGZ600" s="0"/>
      <c r="AHA600" s="0"/>
      <c r="AHB600" s="0"/>
      <c r="AHC600" s="0"/>
      <c r="AHD600" s="0"/>
      <c r="AHE600" s="0"/>
      <c r="AHF600" s="0"/>
      <c r="AHG600" s="0"/>
      <c r="AHH600" s="0"/>
      <c r="AHI600" s="0"/>
      <c r="AHJ600" s="0"/>
      <c r="AHK600" s="0"/>
      <c r="AHL600" s="0"/>
      <c r="AHM600" s="0"/>
      <c r="AHN600" s="0"/>
      <c r="AHO600" s="0"/>
      <c r="AHP600" s="0"/>
      <c r="AHQ600" s="0"/>
      <c r="AHR600" s="0"/>
      <c r="AHS600" s="0"/>
      <c r="AHT600" s="0"/>
      <c r="AHU600" s="0"/>
      <c r="AHV600" s="0"/>
      <c r="AHW600" s="0"/>
      <c r="AHX600" s="0"/>
      <c r="AHY600" s="0"/>
      <c r="AHZ600" s="0"/>
      <c r="AIA600" s="0"/>
      <c r="AIB600" s="0"/>
      <c r="AIC600" s="0"/>
      <c r="AID600" s="0"/>
      <c r="AIE600" s="0"/>
      <c r="AIF600" s="0"/>
      <c r="AIG600" s="0"/>
      <c r="AIH600" s="0"/>
      <c r="AII600" s="0"/>
      <c r="AIJ600" s="0"/>
      <c r="AIK600" s="0"/>
      <c r="AIL600" s="0"/>
      <c r="AIM600" s="0"/>
      <c r="AIN600" s="0"/>
      <c r="AIO600" s="0"/>
      <c r="AIP600" s="0"/>
      <c r="AIQ600" s="0"/>
      <c r="AIR600" s="0"/>
      <c r="AIS600" s="0"/>
      <c r="AIT600" s="0"/>
      <c r="AIU600" s="0"/>
      <c r="AIV600" s="0"/>
      <c r="AIW600" s="0"/>
      <c r="AIX600" s="0"/>
      <c r="AIY600" s="0"/>
      <c r="AIZ600" s="0"/>
      <c r="AJA600" s="0"/>
      <c r="AJB600" s="0"/>
      <c r="AJC600" s="0"/>
      <c r="AJD600" s="0"/>
      <c r="AJE600" s="0"/>
      <c r="AJF600" s="0"/>
      <c r="AJG600" s="0"/>
      <c r="AJH600" s="0"/>
      <c r="AJI600" s="0"/>
      <c r="AJJ600" s="0"/>
      <c r="AJK600" s="0"/>
      <c r="AJL600" s="0"/>
      <c r="AJM600" s="0"/>
      <c r="AJN600" s="0"/>
      <c r="AJO600" s="0"/>
      <c r="AJP600" s="0"/>
      <c r="AJQ600" s="0"/>
      <c r="AJR600" s="0"/>
      <c r="AJS600" s="0"/>
      <c r="AJT600" s="0"/>
      <c r="AJU600" s="0"/>
      <c r="AJV600" s="0"/>
      <c r="AJW600" s="0"/>
      <c r="AJX600" s="0"/>
      <c r="AJY600" s="0"/>
      <c r="AJZ600" s="0"/>
      <c r="AKA600" s="0"/>
      <c r="AKB600" s="0"/>
      <c r="AKC600" s="0"/>
      <c r="AKD600" s="0"/>
      <c r="AKE600" s="0"/>
      <c r="AKF600" s="0"/>
      <c r="AKG600" s="0"/>
      <c r="AKH600" s="0"/>
      <c r="AKI600" s="0"/>
      <c r="AKJ600" s="0"/>
      <c r="AKK600" s="0"/>
      <c r="AKL600" s="0"/>
      <c r="AKM600" s="0"/>
      <c r="AKN600" s="0"/>
      <c r="AKO600" s="0"/>
      <c r="AKP600" s="0"/>
      <c r="AKQ600" s="0"/>
      <c r="AKR600" s="0"/>
      <c r="AKS600" s="0"/>
      <c r="AKT600" s="0"/>
      <c r="AKU600" s="0"/>
      <c r="AKV600" s="0"/>
      <c r="AKW600" s="0"/>
      <c r="AKX600" s="0"/>
      <c r="AKY600" s="0"/>
      <c r="AKZ600" s="0"/>
      <c r="ALA600" s="0"/>
      <c r="ALB600" s="0"/>
      <c r="ALC600" s="0"/>
      <c r="ALD600" s="0"/>
      <c r="ALE600" s="0"/>
      <c r="ALF600" s="0"/>
      <c r="ALG600" s="0"/>
      <c r="ALH600" s="0"/>
      <c r="ALI600" s="0"/>
      <c r="ALJ600" s="0"/>
      <c r="ALK600" s="0"/>
      <c r="ALL600" s="0"/>
      <c r="ALM600" s="0"/>
      <c r="ALN600" s="0"/>
      <c r="ALO600" s="0"/>
      <c r="ALP600" s="0"/>
      <c r="ALQ600" s="0"/>
      <c r="ALR600" s="0"/>
      <c r="ALS600" s="0"/>
      <c r="ALT600" s="0"/>
      <c r="ALU600" s="0"/>
      <c r="ALV600" s="0"/>
      <c r="ALW600" s="0"/>
      <c r="ALX600" s="0"/>
      <c r="ALY600" s="0"/>
      <c r="ALZ600" s="0"/>
      <c r="AMA600" s="0"/>
      <c r="AMB600" s="0"/>
      <c r="AMC600" s="0"/>
      <c r="AMD600" s="0"/>
      <c r="AME600" s="0"/>
      <c r="AMF600" s="0"/>
      <c r="AMG600" s="0"/>
      <c r="AMH600" s="0"/>
      <c r="AMI600" s="0"/>
      <c r="AMJ600" s="0"/>
    </row>
    <row r="601" customFormat="false" ht="16.5" hidden="false" customHeight="true" outlineLevel="0" collapsed="false">
      <c r="A601" s="19" t="n">
        <v>600</v>
      </c>
      <c r="B601" s="19" t="n">
        <f aca="false" t="array" ref="B601:B601">RANK(V601,$V$2:$V$607)</f>
        <v>545</v>
      </c>
      <c r="C601" s="20"/>
      <c r="D601" s="20"/>
      <c r="E601" s="20"/>
      <c r="F601" s="19" t="n">
        <v>0</v>
      </c>
      <c r="G601" s="19" t="n">
        <v>0</v>
      </c>
      <c r="H601" s="19" t="n">
        <v>0</v>
      </c>
      <c r="I601" s="19" t="n">
        <v>0</v>
      </c>
      <c r="J601" s="21"/>
      <c r="K601" s="19"/>
      <c r="L601" s="19"/>
      <c r="M601" s="19"/>
      <c r="N601" s="19"/>
      <c r="O601" s="19"/>
      <c r="P601" s="19"/>
      <c r="Q601" s="19"/>
      <c r="R601" s="19"/>
      <c r="S601" s="22"/>
      <c r="T601" s="21" t="n">
        <f aca="false" t="array" ref="T601:T601">SUM(J601:S601)</f>
        <v>0</v>
      </c>
      <c r="U601" s="19" t="n">
        <f aca="false" t="array" ref="U601:U601">IF(S601="",0,S601)+IF((COUNT(J601:R601)&lt;6),SUM(J601:R601),(MAX(J601:R601)+LARGE(J601:R601,2)+LARGE(J601:R601,3)+LARGE(J601:R601,4)+LARGE(J601:R601,5)))</f>
        <v>0</v>
      </c>
      <c r="V601" s="19" t="n">
        <f aca="false">U601+G601+I601</f>
        <v>0</v>
      </c>
      <c r="W601" s="19" t="n">
        <f aca="false" t="array" ref="W601:W601">COUNT(J601:S601)</f>
        <v>0</v>
      </c>
      <c r="X601" s="19"/>
      <c r="Y601" s="19"/>
      <c r="Z601" s="4"/>
      <c r="AA601" s="4"/>
      <c r="AB601" s="0"/>
      <c r="AC601" s="4"/>
      <c r="AD601" s="4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CA601" s="0"/>
      <c r="CB601" s="0"/>
      <c r="CC601" s="0"/>
      <c r="CD601" s="0"/>
      <c r="CE601" s="0"/>
      <c r="CF601" s="0"/>
      <c r="CG601" s="0"/>
      <c r="CH601" s="0"/>
      <c r="CI601" s="0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0"/>
      <c r="DA601" s="0"/>
      <c r="DB601" s="0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  <c r="IX601" s="0"/>
      <c r="IY601" s="0"/>
      <c r="IZ601" s="0"/>
      <c r="JA601" s="0"/>
      <c r="JB601" s="0"/>
      <c r="JC601" s="0"/>
      <c r="JD601" s="0"/>
      <c r="JE601" s="0"/>
      <c r="JF601" s="0"/>
      <c r="JG601" s="0"/>
      <c r="JH601" s="0"/>
      <c r="JI601" s="0"/>
      <c r="JJ601" s="0"/>
      <c r="JK601" s="0"/>
      <c r="JL601" s="0"/>
      <c r="JM601" s="0"/>
      <c r="JN601" s="0"/>
      <c r="JO601" s="0"/>
      <c r="JP601" s="0"/>
      <c r="JQ601" s="0"/>
      <c r="JR601" s="0"/>
      <c r="JS601" s="0"/>
      <c r="JT601" s="0"/>
      <c r="JU601" s="0"/>
      <c r="JV601" s="0"/>
      <c r="JW601" s="0"/>
      <c r="JX601" s="0"/>
      <c r="JY601" s="0"/>
      <c r="JZ601" s="0"/>
      <c r="KA601" s="0"/>
      <c r="KB601" s="0"/>
      <c r="KC601" s="0"/>
      <c r="KD601" s="0"/>
      <c r="KE601" s="0"/>
      <c r="KF601" s="0"/>
      <c r="KG601" s="0"/>
      <c r="KH601" s="0"/>
      <c r="KI601" s="0"/>
      <c r="KJ601" s="0"/>
      <c r="KK601" s="0"/>
      <c r="KL601" s="0"/>
      <c r="KM601" s="0"/>
      <c r="KN601" s="0"/>
      <c r="KO601" s="0"/>
      <c r="KP601" s="0"/>
      <c r="KQ601" s="0"/>
      <c r="KR601" s="0"/>
      <c r="KS601" s="0"/>
      <c r="KT601" s="0"/>
      <c r="KU601" s="0"/>
      <c r="KV601" s="0"/>
      <c r="KW601" s="0"/>
      <c r="KX601" s="0"/>
      <c r="KY601" s="0"/>
      <c r="KZ601" s="0"/>
      <c r="LA601" s="0"/>
      <c r="LB601" s="0"/>
      <c r="LC601" s="0"/>
      <c r="LD601" s="0"/>
      <c r="LE601" s="0"/>
      <c r="LF601" s="0"/>
      <c r="LG601" s="0"/>
      <c r="LH601" s="0"/>
      <c r="LI601" s="0"/>
      <c r="LJ601" s="0"/>
      <c r="LK601" s="0"/>
      <c r="LL601" s="0"/>
      <c r="LM601" s="0"/>
      <c r="LN601" s="0"/>
      <c r="LO601" s="0"/>
      <c r="LP601" s="0"/>
      <c r="LQ601" s="0"/>
      <c r="LR601" s="0"/>
      <c r="LS601" s="0"/>
      <c r="LT601" s="0"/>
      <c r="LU601" s="0"/>
      <c r="LV601" s="0"/>
      <c r="LW601" s="0"/>
      <c r="LX601" s="0"/>
      <c r="LY601" s="0"/>
      <c r="LZ601" s="0"/>
      <c r="MA601" s="0"/>
      <c r="MB601" s="0"/>
      <c r="MC601" s="0"/>
      <c r="MD601" s="0"/>
      <c r="ME601" s="0"/>
      <c r="MF601" s="0"/>
      <c r="MG601" s="0"/>
      <c r="MH601" s="0"/>
      <c r="MI601" s="0"/>
      <c r="MJ601" s="0"/>
      <c r="MK601" s="0"/>
      <c r="ML601" s="0"/>
      <c r="MM601" s="0"/>
      <c r="MN601" s="0"/>
      <c r="MO601" s="0"/>
      <c r="MP601" s="0"/>
      <c r="MQ601" s="0"/>
      <c r="MR601" s="0"/>
      <c r="MS601" s="0"/>
      <c r="MT601" s="0"/>
      <c r="MU601" s="0"/>
      <c r="MV601" s="0"/>
      <c r="MW601" s="0"/>
      <c r="MX601" s="0"/>
      <c r="MY601" s="0"/>
      <c r="MZ601" s="0"/>
      <c r="NA601" s="0"/>
      <c r="NB601" s="0"/>
      <c r="NC601" s="0"/>
      <c r="ND601" s="0"/>
      <c r="NE601" s="0"/>
      <c r="NF601" s="0"/>
      <c r="NG601" s="0"/>
      <c r="NH601" s="0"/>
      <c r="NI601" s="0"/>
      <c r="NJ601" s="0"/>
      <c r="NK601" s="0"/>
      <c r="NL601" s="0"/>
      <c r="NM601" s="0"/>
      <c r="NN601" s="0"/>
      <c r="NO601" s="0"/>
      <c r="NP601" s="0"/>
      <c r="NQ601" s="0"/>
      <c r="NR601" s="0"/>
      <c r="NS601" s="0"/>
      <c r="NT601" s="0"/>
      <c r="NU601" s="0"/>
      <c r="NV601" s="0"/>
      <c r="NW601" s="0"/>
      <c r="NX601" s="0"/>
      <c r="NY601" s="0"/>
      <c r="NZ601" s="0"/>
      <c r="OA601" s="0"/>
      <c r="OB601" s="0"/>
      <c r="OC601" s="0"/>
      <c r="OD601" s="0"/>
      <c r="OE601" s="0"/>
      <c r="OF601" s="0"/>
      <c r="OG601" s="0"/>
      <c r="OH601" s="0"/>
      <c r="OI601" s="0"/>
      <c r="OJ601" s="0"/>
      <c r="OK601" s="0"/>
      <c r="OL601" s="0"/>
      <c r="OM601" s="0"/>
      <c r="ON601" s="0"/>
      <c r="OO601" s="0"/>
      <c r="OP601" s="0"/>
      <c r="OQ601" s="0"/>
      <c r="OR601" s="0"/>
      <c r="OS601" s="0"/>
      <c r="OT601" s="0"/>
      <c r="OU601" s="0"/>
      <c r="OV601" s="0"/>
      <c r="OW601" s="0"/>
      <c r="OX601" s="0"/>
      <c r="OY601" s="0"/>
      <c r="OZ601" s="0"/>
      <c r="PA601" s="0"/>
      <c r="PB601" s="0"/>
      <c r="PC601" s="0"/>
      <c r="PD601" s="0"/>
      <c r="PE601" s="0"/>
      <c r="PF601" s="0"/>
      <c r="PG601" s="0"/>
      <c r="PH601" s="0"/>
      <c r="PI601" s="0"/>
      <c r="PJ601" s="0"/>
      <c r="PK601" s="0"/>
      <c r="PL601" s="0"/>
      <c r="PM601" s="0"/>
      <c r="PN601" s="0"/>
      <c r="PO601" s="0"/>
      <c r="PP601" s="0"/>
      <c r="PQ601" s="0"/>
      <c r="PR601" s="0"/>
      <c r="PS601" s="0"/>
      <c r="PT601" s="0"/>
      <c r="PU601" s="0"/>
      <c r="PV601" s="0"/>
      <c r="PW601" s="0"/>
      <c r="PX601" s="0"/>
      <c r="PY601" s="0"/>
      <c r="PZ601" s="0"/>
      <c r="QA601" s="0"/>
      <c r="QB601" s="0"/>
      <c r="QC601" s="0"/>
      <c r="QD601" s="0"/>
      <c r="QE601" s="0"/>
      <c r="QF601" s="0"/>
      <c r="QG601" s="0"/>
      <c r="QH601" s="0"/>
      <c r="QI601" s="0"/>
      <c r="QJ601" s="0"/>
      <c r="QK601" s="0"/>
      <c r="QL601" s="0"/>
      <c r="QM601" s="0"/>
      <c r="QN601" s="0"/>
      <c r="QO601" s="0"/>
      <c r="QP601" s="0"/>
      <c r="QQ601" s="0"/>
      <c r="QR601" s="0"/>
      <c r="QS601" s="0"/>
      <c r="QT601" s="0"/>
      <c r="QU601" s="0"/>
      <c r="QV601" s="0"/>
      <c r="QW601" s="0"/>
      <c r="QX601" s="0"/>
      <c r="QY601" s="0"/>
      <c r="QZ601" s="0"/>
      <c r="RA601" s="0"/>
      <c r="RB601" s="0"/>
      <c r="RC601" s="0"/>
      <c r="RD601" s="0"/>
      <c r="RE601" s="0"/>
      <c r="RF601" s="0"/>
      <c r="RG601" s="0"/>
      <c r="RH601" s="0"/>
      <c r="RI601" s="0"/>
      <c r="RJ601" s="0"/>
      <c r="RK601" s="0"/>
      <c r="RL601" s="0"/>
      <c r="RM601" s="0"/>
      <c r="RN601" s="0"/>
      <c r="RO601" s="0"/>
      <c r="RP601" s="0"/>
      <c r="RQ601" s="0"/>
      <c r="RR601" s="0"/>
      <c r="RS601" s="0"/>
      <c r="RT601" s="0"/>
      <c r="RU601" s="0"/>
      <c r="RV601" s="0"/>
      <c r="RW601" s="0"/>
      <c r="RX601" s="0"/>
      <c r="RY601" s="0"/>
      <c r="RZ601" s="0"/>
      <c r="SA601" s="0"/>
      <c r="SB601" s="0"/>
      <c r="SC601" s="0"/>
      <c r="SD601" s="0"/>
      <c r="SE601" s="0"/>
      <c r="SF601" s="0"/>
      <c r="SG601" s="0"/>
      <c r="SH601" s="0"/>
      <c r="SI601" s="0"/>
      <c r="SJ601" s="0"/>
      <c r="SK601" s="0"/>
      <c r="SL601" s="0"/>
      <c r="SM601" s="0"/>
      <c r="SN601" s="0"/>
      <c r="SO601" s="0"/>
      <c r="SP601" s="0"/>
      <c r="SQ601" s="0"/>
      <c r="SR601" s="0"/>
      <c r="SS601" s="0"/>
      <c r="ST601" s="0"/>
      <c r="SU601" s="0"/>
      <c r="SV601" s="0"/>
      <c r="SW601" s="0"/>
      <c r="SX601" s="0"/>
      <c r="SY601" s="0"/>
      <c r="SZ601" s="0"/>
      <c r="TA601" s="0"/>
      <c r="TB601" s="0"/>
      <c r="TC601" s="0"/>
      <c r="TD601" s="0"/>
      <c r="TE601" s="0"/>
      <c r="TF601" s="0"/>
      <c r="TG601" s="0"/>
      <c r="TH601" s="0"/>
      <c r="TI601" s="0"/>
      <c r="TJ601" s="0"/>
      <c r="TK601" s="0"/>
      <c r="TL601" s="0"/>
      <c r="TM601" s="0"/>
      <c r="TN601" s="0"/>
      <c r="TO601" s="0"/>
      <c r="TP601" s="0"/>
      <c r="TQ601" s="0"/>
      <c r="TR601" s="0"/>
      <c r="TS601" s="0"/>
      <c r="TT601" s="0"/>
      <c r="TU601" s="0"/>
      <c r="TV601" s="0"/>
      <c r="TW601" s="0"/>
      <c r="TX601" s="0"/>
      <c r="TY601" s="0"/>
      <c r="TZ601" s="0"/>
      <c r="UA601" s="0"/>
      <c r="UB601" s="0"/>
      <c r="UC601" s="0"/>
      <c r="UD601" s="0"/>
      <c r="UE601" s="0"/>
      <c r="UF601" s="0"/>
      <c r="UG601" s="0"/>
      <c r="UH601" s="0"/>
      <c r="UI601" s="0"/>
      <c r="UJ601" s="0"/>
      <c r="UK601" s="0"/>
      <c r="UL601" s="0"/>
      <c r="UM601" s="0"/>
      <c r="UN601" s="0"/>
      <c r="UO601" s="0"/>
      <c r="UP601" s="0"/>
      <c r="UQ601" s="0"/>
      <c r="UR601" s="0"/>
      <c r="US601" s="0"/>
      <c r="UT601" s="0"/>
      <c r="UU601" s="0"/>
      <c r="UV601" s="0"/>
      <c r="UW601" s="0"/>
      <c r="UX601" s="0"/>
      <c r="UY601" s="0"/>
      <c r="UZ601" s="0"/>
      <c r="VA601" s="0"/>
      <c r="VB601" s="0"/>
      <c r="VC601" s="0"/>
      <c r="VD601" s="0"/>
      <c r="VE601" s="0"/>
      <c r="VF601" s="0"/>
      <c r="VG601" s="0"/>
      <c r="VH601" s="0"/>
      <c r="VI601" s="0"/>
      <c r="VJ601" s="0"/>
      <c r="VK601" s="0"/>
      <c r="VL601" s="0"/>
      <c r="VM601" s="0"/>
      <c r="VN601" s="0"/>
      <c r="VO601" s="0"/>
      <c r="VP601" s="0"/>
      <c r="VQ601" s="0"/>
      <c r="VR601" s="0"/>
      <c r="VS601" s="0"/>
      <c r="VT601" s="0"/>
      <c r="VU601" s="0"/>
      <c r="VV601" s="0"/>
      <c r="VW601" s="0"/>
      <c r="VX601" s="0"/>
      <c r="VY601" s="0"/>
      <c r="VZ601" s="0"/>
      <c r="WA601" s="0"/>
      <c r="WB601" s="0"/>
      <c r="WC601" s="0"/>
      <c r="WD601" s="0"/>
      <c r="WE601" s="0"/>
      <c r="WF601" s="0"/>
      <c r="WG601" s="0"/>
      <c r="WH601" s="0"/>
      <c r="WI601" s="0"/>
      <c r="WJ601" s="0"/>
      <c r="WK601" s="0"/>
      <c r="WL601" s="0"/>
      <c r="WM601" s="0"/>
      <c r="WN601" s="0"/>
      <c r="WO601" s="0"/>
      <c r="WP601" s="0"/>
      <c r="WQ601" s="0"/>
      <c r="WR601" s="0"/>
      <c r="WS601" s="0"/>
      <c r="WT601" s="0"/>
      <c r="WU601" s="0"/>
      <c r="WV601" s="0"/>
      <c r="WW601" s="0"/>
      <c r="WX601" s="0"/>
      <c r="WY601" s="0"/>
      <c r="WZ601" s="0"/>
      <c r="XA601" s="0"/>
      <c r="XB601" s="0"/>
      <c r="XC601" s="0"/>
      <c r="XD601" s="0"/>
      <c r="XE601" s="0"/>
      <c r="XF601" s="0"/>
      <c r="XG601" s="0"/>
      <c r="XH601" s="0"/>
      <c r="XI601" s="0"/>
      <c r="XJ601" s="0"/>
      <c r="XK601" s="0"/>
      <c r="XL601" s="0"/>
      <c r="XM601" s="0"/>
      <c r="XN601" s="0"/>
      <c r="XO601" s="0"/>
      <c r="XP601" s="0"/>
      <c r="XQ601" s="0"/>
      <c r="XR601" s="0"/>
      <c r="XS601" s="0"/>
      <c r="XT601" s="0"/>
      <c r="XU601" s="0"/>
      <c r="XV601" s="0"/>
      <c r="XW601" s="0"/>
      <c r="XX601" s="0"/>
      <c r="XY601" s="0"/>
      <c r="XZ601" s="0"/>
      <c r="YA601" s="0"/>
      <c r="YB601" s="0"/>
      <c r="YC601" s="0"/>
      <c r="YD601" s="0"/>
      <c r="YE601" s="0"/>
      <c r="YF601" s="0"/>
      <c r="YG601" s="0"/>
      <c r="YH601" s="0"/>
      <c r="YI601" s="0"/>
      <c r="YJ601" s="0"/>
      <c r="YK601" s="0"/>
      <c r="YL601" s="0"/>
      <c r="YM601" s="0"/>
      <c r="YN601" s="0"/>
      <c r="YO601" s="0"/>
      <c r="YP601" s="0"/>
      <c r="YQ601" s="0"/>
      <c r="YR601" s="0"/>
      <c r="YS601" s="0"/>
      <c r="YT601" s="0"/>
      <c r="YU601" s="0"/>
      <c r="YV601" s="0"/>
      <c r="YW601" s="0"/>
      <c r="YX601" s="0"/>
      <c r="YY601" s="0"/>
      <c r="YZ601" s="0"/>
      <c r="ZA601" s="0"/>
      <c r="ZB601" s="0"/>
      <c r="ZC601" s="0"/>
      <c r="ZD601" s="0"/>
      <c r="ZE601" s="0"/>
      <c r="ZF601" s="0"/>
      <c r="ZG601" s="0"/>
      <c r="ZH601" s="0"/>
      <c r="ZI601" s="0"/>
      <c r="ZJ601" s="0"/>
      <c r="ZK601" s="0"/>
      <c r="ZL601" s="0"/>
      <c r="ZM601" s="0"/>
      <c r="ZN601" s="0"/>
      <c r="ZO601" s="0"/>
      <c r="ZP601" s="0"/>
      <c r="ZQ601" s="0"/>
      <c r="ZR601" s="0"/>
      <c r="ZS601" s="0"/>
      <c r="ZT601" s="0"/>
      <c r="ZU601" s="0"/>
      <c r="ZV601" s="0"/>
      <c r="ZW601" s="0"/>
      <c r="ZX601" s="0"/>
      <c r="ZY601" s="0"/>
      <c r="ZZ601" s="0"/>
      <c r="AAA601" s="0"/>
      <c r="AAB601" s="0"/>
      <c r="AAC601" s="0"/>
      <c r="AAD601" s="0"/>
      <c r="AAE601" s="0"/>
      <c r="AAF601" s="0"/>
      <c r="AAG601" s="0"/>
      <c r="AAH601" s="0"/>
      <c r="AAI601" s="0"/>
      <c r="AAJ601" s="0"/>
      <c r="AAK601" s="0"/>
      <c r="AAL601" s="0"/>
      <c r="AAM601" s="0"/>
      <c r="AAN601" s="0"/>
      <c r="AAO601" s="0"/>
      <c r="AAP601" s="0"/>
      <c r="AAQ601" s="0"/>
      <c r="AAR601" s="0"/>
      <c r="AAS601" s="0"/>
      <c r="AAT601" s="0"/>
      <c r="AAU601" s="0"/>
      <c r="AAV601" s="0"/>
      <c r="AAW601" s="0"/>
      <c r="AAX601" s="0"/>
      <c r="AAY601" s="0"/>
      <c r="AAZ601" s="0"/>
      <c r="ABA601" s="0"/>
      <c r="ABB601" s="0"/>
      <c r="ABC601" s="0"/>
      <c r="ABD601" s="0"/>
      <c r="ABE601" s="0"/>
      <c r="ABF601" s="0"/>
      <c r="ABG601" s="0"/>
      <c r="ABH601" s="0"/>
      <c r="ABI601" s="0"/>
      <c r="ABJ601" s="0"/>
      <c r="ABK601" s="0"/>
      <c r="ABL601" s="0"/>
      <c r="ABM601" s="0"/>
      <c r="ABN601" s="0"/>
      <c r="ABO601" s="0"/>
      <c r="ABP601" s="0"/>
      <c r="ABQ601" s="0"/>
      <c r="ABR601" s="0"/>
      <c r="ABS601" s="0"/>
      <c r="ABT601" s="0"/>
      <c r="ABU601" s="0"/>
      <c r="ABV601" s="0"/>
      <c r="ABW601" s="0"/>
      <c r="ABX601" s="0"/>
      <c r="ABY601" s="0"/>
      <c r="ABZ601" s="0"/>
      <c r="ACA601" s="0"/>
      <c r="ACB601" s="0"/>
      <c r="ACC601" s="0"/>
      <c r="ACD601" s="0"/>
      <c r="ACE601" s="0"/>
      <c r="ACF601" s="0"/>
      <c r="ACG601" s="0"/>
      <c r="ACH601" s="0"/>
      <c r="ACI601" s="0"/>
      <c r="ACJ601" s="0"/>
      <c r="ACK601" s="0"/>
      <c r="ACL601" s="0"/>
      <c r="ACM601" s="0"/>
      <c r="ACN601" s="0"/>
      <c r="ACO601" s="0"/>
      <c r="ACP601" s="0"/>
      <c r="ACQ601" s="0"/>
      <c r="ACR601" s="0"/>
      <c r="ACS601" s="0"/>
      <c r="ACT601" s="0"/>
      <c r="ACU601" s="0"/>
      <c r="ACV601" s="0"/>
      <c r="ACW601" s="0"/>
      <c r="ACX601" s="0"/>
      <c r="ACY601" s="0"/>
      <c r="ACZ601" s="0"/>
      <c r="ADA601" s="0"/>
      <c r="ADB601" s="0"/>
      <c r="ADC601" s="0"/>
      <c r="ADD601" s="0"/>
      <c r="ADE601" s="0"/>
      <c r="ADF601" s="0"/>
      <c r="ADG601" s="0"/>
      <c r="ADH601" s="0"/>
      <c r="ADI601" s="0"/>
      <c r="ADJ601" s="0"/>
      <c r="ADK601" s="0"/>
      <c r="ADL601" s="0"/>
      <c r="ADM601" s="0"/>
      <c r="ADN601" s="0"/>
      <c r="ADO601" s="0"/>
      <c r="ADP601" s="0"/>
      <c r="ADQ601" s="0"/>
      <c r="ADR601" s="0"/>
      <c r="ADS601" s="0"/>
      <c r="ADT601" s="0"/>
      <c r="ADU601" s="0"/>
      <c r="ADV601" s="0"/>
      <c r="ADW601" s="0"/>
      <c r="ADX601" s="0"/>
      <c r="ADY601" s="0"/>
      <c r="ADZ601" s="0"/>
      <c r="AEA601" s="0"/>
      <c r="AEB601" s="0"/>
      <c r="AEC601" s="0"/>
      <c r="AED601" s="0"/>
      <c r="AEE601" s="0"/>
      <c r="AEF601" s="0"/>
      <c r="AEG601" s="0"/>
      <c r="AEH601" s="0"/>
      <c r="AEI601" s="0"/>
      <c r="AEJ601" s="0"/>
      <c r="AEK601" s="0"/>
      <c r="AEL601" s="0"/>
      <c r="AEM601" s="0"/>
      <c r="AEN601" s="0"/>
      <c r="AEO601" s="0"/>
      <c r="AEP601" s="0"/>
      <c r="AEQ601" s="0"/>
      <c r="AER601" s="0"/>
      <c r="AES601" s="0"/>
      <c r="AET601" s="0"/>
      <c r="AEU601" s="0"/>
      <c r="AEV601" s="0"/>
      <c r="AEW601" s="0"/>
      <c r="AEX601" s="0"/>
      <c r="AEY601" s="0"/>
      <c r="AEZ601" s="0"/>
      <c r="AFA601" s="0"/>
      <c r="AFB601" s="0"/>
      <c r="AFC601" s="0"/>
      <c r="AFD601" s="0"/>
      <c r="AFE601" s="0"/>
      <c r="AFF601" s="0"/>
      <c r="AFG601" s="0"/>
      <c r="AFH601" s="0"/>
      <c r="AFI601" s="0"/>
      <c r="AFJ601" s="0"/>
      <c r="AFK601" s="0"/>
      <c r="AFL601" s="0"/>
      <c r="AFM601" s="0"/>
      <c r="AFN601" s="0"/>
      <c r="AFO601" s="0"/>
      <c r="AFP601" s="0"/>
      <c r="AFQ601" s="0"/>
      <c r="AFR601" s="0"/>
      <c r="AFS601" s="0"/>
      <c r="AFT601" s="0"/>
      <c r="AFU601" s="0"/>
      <c r="AFV601" s="0"/>
      <c r="AFW601" s="0"/>
      <c r="AFX601" s="0"/>
      <c r="AFY601" s="0"/>
      <c r="AFZ601" s="0"/>
      <c r="AGA601" s="0"/>
      <c r="AGB601" s="0"/>
      <c r="AGC601" s="0"/>
      <c r="AGD601" s="0"/>
      <c r="AGE601" s="0"/>
      <c r="AGF601" s="0"/>
      <c r="AGG601" s="0"/>
      <c r="AGH601" s="0"/>
      <c r="AGI601" s="0"/>
      <c r="AGJ601" s="0"/>
      <c r="AGK601" s="0"/>
      <c r="AGL601" s="0"/>
      <c r="AGM601" s="0"/>
      <c r="AGN601" s="0"/>
      <c r="AGO601" s="0"/>
      <c r="AGP601" s="0"/>
      <c r="AGQ601" s="0"/>
      <c r="AGR601" s="0"/>
      <c r="AGS601" s="0"/>
      <c r="AGT601" s="0"/>
      <c r="AGU601" s="0"/>
      <c r="AGV601" s="0"/>
      <c r="AGW601" s="0"/>
      <c r="AGX601" s="0"/>
      <c r="AGY601" s="0"/>
      <c r="AGZ601" s="0"/>
      <c r="AHA601" s="0"/>
      <c r="AHB601" s="0"/>
      <c r="AHC601" s="0"/>
      <c r="AHD601" s="0"/>
      <c r="AHE601" s="0"/>
      <c r="AHF601" s="0"/>
      <c r="AHG601" s="0"/>
      <c r="AHH601" s="0"/>
      <c r="AHI601" s="0"/>
      <c r="AHJ601" s="0"/>
      <c r="AHK601" s="0"/>
      <c r="AHL601" s="0"/>
      <c r="AHM601" s="0"/>
      <c r="AHN601" s="0"/>
      <c r="AHO601" s="0"/>
      <c r="AHP601" s="0"/>
      <c r="AHQ601" s="0"/>
      <c r="AHR601" s="0"/>
      <c r="AHS601" s="0"/>
      <c r="AHT601" s="0"/>
      <c r="AHU601" s="0"/>
      <c r="AHV601" s="0"/>
      <c r="AHW601" s="0"/>
      <c r="AHX601" s="0"/>
      <c r="AHY601" s="0"/>
      <c r="AHZ601" s="0"/>
      <c r="AIA601" s="0"/>
      <c r="AIB601" s="0"/>
      <c r="AIC601" s="0"/>
      <c r="AID601" s="0"/>
      <c r="AIE601" s="0"/>
      <c r="AIF601" s="0"/>
      <c r="AIG601" s="0"/>
      <c r="AIH601" s="0"/>
      <c r="AII601" s="0"/>
      <c r="AIJ601" s="0"/>
      <c r="AIK601" s="0"/>
      <c r="AIL601" s="0"/>
      <c r="AIM601" s="0"/>
      <c r="AIN601" s="0"/>
      <c r="AIO601" s="0"/>
      <c r="AIP601" s="0"/>
      <c r="AIQ601" s="0"/>
      <c r="AIR601" s="0"/>
      <c r="AIS601" s="0"/>
      <c r="AIT601" s="0"/>
      <c r="AIU601" s="0"/>
      <c r="AIV601" s="0"/>
      <c r="AIW601" s="0"/>
      <c r="AIX601" s="0"/>
      <c r="AIY601" s="0"/>
      <c r="AIZ601" s="0"/>
      <c r="AJA601" s="0"/>
      <c r="AJB601" s="0"/>
      <c r="AJC601" s="0"/>
      <c r="AJD601" s="0"/>
      <c r="AJE601" s="0"/>
      <c r="AJF601" s="0"/>
      <c r="AJG601" s="0"/>
      <c r="AJH601" s="0"/>
      <c r="AJI601" s="0"/>
      <c r="AJJ601" s="0"/>
      <c r="AJK601" s="0"/>
      <c r="AJL601" s="0"/>
      <c r="AJM601" s="0"/>
      <c r="AJN601" s="0"/>
      <c r="AJO601" s="0"/>
      <c r="AJP601" s="0"/>
      <c r="AJQ601" s="0"/>
      <c r="AJR601" s="0"/>
      <c r="AJS601" s="0"/>
      <c r="AJT601" s="0"/>
      <c r="AJU601" s="0"/>
      <c r="AJV601" s="0"/>
      <c r="AJW601" s="0"/>
      <c r="AJX601" s="0"/>
      <c r="AJY601" s="0"/>
      <c r="AJZ601" s="0"/>
      <c r="AKA601" s="0"/>
      <c r="AKB601" s="0"/>
      <c r="AKC601" s="0"/>
      <c r="AKD601" s="0"/>
      <c r="AKE601" s="0"/>
      <c r="AKF601" s="0"/>
      <c r="AKG601" s="0"/>
      <c r="AKH601" s="0"/>
      <c r="AKI601" s="0"/>
      <c r="AKJ601" s="0"/>
      <c r="AKK601" s="0"/>
      <c r="AKL601" s="0"/>
      <c r="AKM601" s="0"/>
      <c r="AKN601" s="0"/>
      <c r="AKO601" s="0"/>
      <c r="AKP601" s="0"/>
      <c r="AKQ601" s="0"/>
      <c r="AKR601" s="0"/>
      <c r="AKS601" s="0"/>
      <c r="AKT601" s="0"/>
      <c r="AKU601" s="0"/>
      <c r="AKV601" s="0"/>
      <c r="AKW601" s="0"/>
      <c r="AKX601" s="0"/>
      <c r="AKY601" s="0"/>
      <c r="AKZ601" s="0"/>
      <c r="ALA601" s="0"/>
      <c r="ALB601" s="0"/>
      <c r="ALC601" s="0"/>
      <c r="ALD601" s="0"/>
      <c r="ALE601" s="0"/>
      <c r="ALF601" s="0"/>
      <c r="ALG601" s="0"/>
      <c r="ALH601" s="0"/>
      <c r="ALI601" s="0"/>
      <c r="ALJ601" s="0"/>
      <c r="ALK601" s="0"/>
      <c r="ALL601" s="0"/>
      <c r="ALM601" s="0"/>
      <c r="ALN601" s="0"/>
      <c r="ALO601" s="0"/>
      <c r="ALP601" s="0"/>
      <c r="ALQ601" s="0"/>
      <c r="ALR601" s="0"/>
      <c r="ALS601" s="0"/>
      <c r="ALT601" s="0"/>
      <c r="ALU601" s="0"/>
      <c r="ALV601" s="0"/>
      <c r="ALW601" s="0"/>
      <c r="ALX601" s="0"/>
      <c r="ALY601" s="0"/>
      <c r="ALZ601" s="0"/>
      <c r="AMA601" s="0"/>
      <c r="AMB601" s="0"/>
      <c r="AMC601" s="0"/>
      <c r="AMD601" s="0"/>
      <c r="AME601" s="0"/>
      <c r="AMF601" s="0"/>
      <c r="AMG601" s="0"/>
      <c r="AMH601" s="0"/>
      <c r="AMI601" s="0"/>
      <c r="AMJ601" s="0"/>
    </row>
    <row r="602" s="40" customFormat="true" ht="12.75" hidden="false" customHeight="false" outlineLevel="0" collapsed="false">
      <c r="A602" s="33"/>
      <c r="B602" s="34"/>
      <c r="C602" s="25"/>
      <c r="D602" s="25"/>
      <c r="E602" s="25"/>
      <c r="F602" s="35"/>
      <c r="G602" s="36"/>
      <c r="H602" s="35"/>
      <c r="I602" s="19"/>
      <c r="J602" s="36"/>
      <c r="K602" s="28"/>
      <c r="L602" s="19"/>
      <c r="M602" s="19"/>
      <c r="N602" s="19"/>
      <c r="O602" s="28"/>
      <c r="P602" s="28"/>
      <c r="Q602" s="28"/>
      <c r="R602" s="19"/>
      <c r="S602" s="28"/>
      <c r="T602" s="37"/>
      <c r="U602" s="35"/>
      <c r="V602" s="37"/>
      <c r="W602" s="37"/>
      <c r="X602" s="35"/>
      <c r="Y602" s="38"/>
      <c r="Z602" s="39"/>
      <c r="AA602" s="39"/>
      <c r="AC602" s="39"/>
      <c r="AD602" s="39"/>
      <c r="ER602" s="41"/>
      <c r="ES602" s="41"/>
      <c r="ET602" s="41"/>
      <c r="EU602" s="41"/>
      <c r="EV602" s="41"/>
      <c r="EW602" s="41"/>
      <c r="EX602" s="41"/>
      <c r="EY602" s="41"/>
      <c r="EZ602" s="41"/>
      <c r="FA602" s="41"/>
      <c r="FB602" s="41"/>
      <c r="FC602" s="41"/>
      <c r="FD602" s="41"/>
      <c r="FE602" s="41"/>
      <c r="FF602" s="41"/>
      <c r="FG602" s="41"/>
      <c r="FH602" s="41"/>
      <c r="FI602" s="41"/>
      <c r="FJ602" s="41"/>
      <c r="FK602" s="41"/>
      <c r="FL602" s="41"/>
      <c r="FM602" s="41"/>
      <c r="FN602" s="41"/>
      <c r="FO602" s="41"/>
      <c r="FP602" s="41"/>
      <c r="FQ602" s="41"/>
      <c r="FR602" s="41"/>
      <c r="FS602" s="41"/>
      <c r="FT602" s="41"/>
      <c r="FU602" s="41"/>
      <c r="FV602" s="41"/>
      <c r="FW602" s="41"/>
      <c r="FX602" s="41"/>
      <c r="FY602" s="41"/>
      <c r="FZ602" s="41"/>
      <c r="GA602" s="41"/>
      <c r="GB602" s="41"/>
      <c r="GC602" s="41"/>
      <c r="GD602" s="41"/>
      <c r="GE602" s="41"/>
      <c r="GF602" s="41"/>
      <c r="GG602" s="41"/>
      <c r="GH602" s="41"/>
      <c r="GI602" s="41"/>
      <c r="GJ602" s="41"/>
      <c r="GK602" s="41"/>
      <c r="GL602" s="41"/>
      <c r="GM602" s="41"/>
      <c r="GN602" s="41"/>
      <c r="GO602" s="41"/>
      <c r="GP602" s="41"/>
      <c r="GQ602" s="41"/>
      <c r="GR602" s="41"/>
      <c r="GS602" s="41"/>
      <c r="GT602" s="41"/>
      <c r="GU602" s="41"/>
      <c r="GV602" s="41"/>
      <c r="GW602" s="41"/>
      <c r="GX602" s="41"/>
      <c r="GY602" s="41"/>
      <c r="GZ602" s="41"/>
      <c r="HA602" s="41"/>
      <c r="HB602" s="41"/>
      <c r="HC602" s="41"/>
      <c r="HD602" s="41"/>
      <c r="HE602" s="41"/>
      <c r="HF602" s="41"/>
      <c r="HG602" s="41"/>
      <c r="HH602" s="41"/>
      <c r="HI602" s="41"/>
      <c r="HJ602" s="41"/>
      <c r="HK602" s="41"/>
      <c r="HL602" s="41"/>
      <c r="HM602" s="41"/>
      <c r="HN602" s="41"/>
      <c r="HO602" s="41"/>
      <c r="HP602" s="41"/>
      <c r="HQ602" s="41"/>
      <c r="HR602" s="41"/>
      <c r="HS602" s="41"/>
      <c r="HT602" s="41"/>
      <c r="HU602" s="41"/>
      <c r="HV602" s="41"/>
      <c r="HW602" s="41"/>
      <c r="HX602" s="41"/>
      <c r="HY602" s="41"/>
      <c r="HZ602" s="41"/>
      <c r="IA602" s="41"/>
      <c r="IB602" s="41"/>
      <c r="IC602" s="41"/>
      <c r="ID602" s="41"/>
      <c r="IE602" s="41"/>
      <c r="IF602" s="41"/>
      <c r="IG602" s="41"/>
      <c r="IH602" s="41"/>
      <c r="II602" s="41"/>
      <c r="IJ602" s="41"/>
      <c r="IK602" s="41"/>
      <c r="IL602" s="41"/>
      <c r="IM602" s="41"/>
      <c r="IN602" s="41"/>
      <c r="IO602" s="41"/>
      <c r="IP602" s="41"/>
      <c r="IQ602" s="41"/>
      <c r="IR602" s="41"/>
      <c r="IS602" s="41"/>
      <c r="IT602" s="41"/>
      <c r="IU602" s="41"/>
      <c r="IV602" s="41"/>
    </row>
  </sheetData>
  <printOptions headings="false" gridLines="true" gridLinesSet="true" horizontalCentered="false" verticalCentered="false"/>
  <pageMargins left="0.209722222222222" right="0.190277777777778" top="0.559722222222222" bottom="0.393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1" zoomScaleNormal="101" zoomScalePageLayoutView="100" workbookViewId="0">
      <selection pane="topLeft" activeCell="A1" activeCellId="0" sqref="A1"/>
    </sheetView>
  </sheetViews>
  <sheetFormatPr defaultRowHeight="12.8"/>
  <cols>
    <col collapsed="false" hidden="false" max="1025" min="1" style="0" width="8.23469387755102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77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true"/>
  </sheetPr>
  <dimension ref="1:604"/>
  <sheetViews>
    <sheetView windowProtection="true" showFormulas="false" showGridLines="true" showRowColHeaders="true" showZeros="true" rightToLeft="false" tabSelected="true" showOutlineSymbols="true" defaultGridColor="true" view="normal" topLeftCell="A1" colorId="64" zoomScale="140" zoomScaleNormal="140" zoomScalePageLayoutView="100" workbookViewId="0">
      <pane xSplit="5" ySplit="1" topLeftCell="F2" activePane="bottomRight" state="frozen"/>
      <selection pane="topLeft" activeCell="A1" activeCellId="0" sqref="A1"/>
      <selection pane="topRight" activeCell="F1" activeCellId="0" sqref="F1"/>
      <selection pane="bottomLeft" activeCell="A2" activeCellId="0" sqref="A2"/>
      <selection pane="bottomRight" activeCell="A2" activeCellId="0" sqref="A2"/>
    </sheetView>
  </sheetViews>
  <sheetFormatPr defaultRowHeight="12.75"/>
  <cols>
    <col collapsed="false" hidden="false" max="1" min="1" style="42" width="4.05102040816327"/>
    <col collapsed="false" hidden="true" max="2" min="2" style="42" width="0"/>
    <col collapsed="false" hidden="false" max="3" min="3" style="43" width="8.23469387755102"/>
    <col collapsed="false" hidden="false" max="4" min="4" style="44" width="16.469387755102"/>
    <col collapsed="false" hidden="false" max="5" min="5" style="44" width="13.6326530612245"/>
    <col collapsed="false" hidden="false" max="6" min="6" style="42" width="19.7091836734694"/>
    <col collapsed="false" hidden="true" max="7" min="7" style="45" width="0"/>
    <col collapsed="false" hidden="false" max="8" min="8" style="46" width="8.03571428571429"/>
    <col collapsed="false" hidden="false" max="9" min="9" style="47" width="30.5102040816327"/>
    <col collapsed="false" hidden="false" max="10" min="10" style="48" width="4.26530612244898"/>
    <col collapsed="false" hidden="false" max="11" min="11" style="48" width="6.84183673469388"/>
    <col collapsed="false" hidden="false" max="12" min="12" style="48" width="5.35714285714286"/>
    <col collapsed="false" hidden="false" max="13" min="13" style="49" width="8.13775510204082"/>
    <col collapsed="false" hidden="false" max="14" min="14" style="50" width="26.4591836734694"/>
    <col collapsed="false" hidden="false" max="15" min="15" style="51" width="5.05612244897959"/>
    <col collapsed="false" hidden="false" max="16" min="16" style="51" width="6.14795918367347"/>
    <col collapsed="false" hidden="false" max="17" min="17" style="51" width="5.25510204081633"/>
    <col collapsed="false" hidden="false" max="18" min="18" style="52" width="8.33163265306122"/>
    <col collapsed="false" hidden="false" max="19" min="19" style="50" width="22.1377551020408"/>
    <col collapsed="false" hidden="false" max="20" min="20" style="51" width="5.45408163265306"/>
    <col collapsed="false" hidden="false" max="21" min="21" style="51" width="5.6530612244898"/>
    <col collapsed="false" hidden="false" max="22" min="22" style="51" width="7.96428571428571"/>
    <col collapsed="false" hidden="false" max="23" min="23" style="53" width="11.8775510204082"/>
    <col collapsed="false" hidden="true" max="24" min="24" style="54" width="0"/>
    <col collapsed="false" hidden="true" max="25" min="25" style="55" width="0"/>
    <col collapsed="false" hidden="true" max="26" min="26" style="56" width="0"/>
    <col collapsed="false" hidden="true" max="28" min="27" style="54" width="0"/>
    <col collapsed="false" hidden="false" max="29" min="29" style="42" width="10.5102040816327"/>
    <col collapsed="false" hidden="false" max="30" min="30" style="42" width="7.64285714285714"/>
    <col collapsed="false" hidden="false" max="31" min="31" style="53" width="12.4183673469388"/>
    <col collapsed="false" hidden="false" max="32" min="32" style="52" width="7.4234693877551"/>
    <col collapsed="false" hidden="false" max="33" min="33" style="57" width="9.85204081632653"/>
    <col collapsed="false" hidden="false" max="38" min="34" style="42" width="9.85204081632653"/>
    <col collapsed="false" hidden="false" max="39" min="39" style="42" width="11.8775510204082"/>
    <col collapsed="false" hidden="false" max="40" min="40" style="58" width="11.8775510204082"/>
    <col collapsed="false" hidden="false" max="1025" min="41" style="42" width="11.8775510204082"/>
  </cols>
  <sheetData>
    <row r="1" s="74" customFormat="true" ht="42" hidden="false" customHeight="true" outlineLevel="0" collapsed="false">
      <c r="A1" s="59" t="s">
        <v>14</v>
      </c>
      <c r="B1" s="60" t="s">
        <v>0</v>
      </c>
      <c r="C1" s="61" t="s">
        <v>908</v>
      </c>
      <c r="D1" s="61" t="s">
        <v>909</v>
      </c>
      <c r="E1" s="61" t="s">
        <v>910</v>
      </c>
      <c r="F1" s="60" t="s">
        <v>911</v>
      </c>
      <c r="G1" s="62" t="n">
        <f aca="false" t="array" ref="G1:G1">SUM(IF(G2:G599=Error_checking!A26,1,0))</f>
        <v>142</v>
      </c>
      <c r="H1" s="63" t="s">
        <v>912</v>
      </c>
      <c r="I1" s="64" t="s">
        <v>913</v>
      </c>
      <c r="J1" s="65" t="s">
        <v>914</v>
      </c>
      <c r="K1" s="65" t="s">
        <v>915</v>
      </c>
      <c r="L1" s="65" t="s">
        <v>916</v>
      </c>
      <c r="M1" s="66" t="s">
        <v>917</v>
      </c>
      <c r="N1" s="67" t="s">
        <v>918</v>
      </c>
      <c r="O1" s="68" t="s">
        <v>914</v>
      </c>
      <c r="P1" s="68" t="s">
        <v>915</v>
      </c>
      <c r="Q1" s="68" t="s">
        <v>916</v>
      </c>
      <c r="R1" s="66" t="s">
        <v>917</v>
      </c>
      <c r="S1" s="67" t="s">
        <v>919</v>
      </c>
      <c r="T1" s="68" t="s">
        <v>914</v>
      </c>
      <c r="U1" s="68" t="s">
        <v>915</v>
      </c>
      <c r="V1" s="68" t="s">
        <v>916</v>
      </c>
      <c r="W1" s="66" t="s">
        <v>917</v>
      </c>
      <c r="X1" s="69" t="s">
        <v>920</v>
      </c>
      <c r="Y1" s="70" t="s">
        <v>914</v>
      </c>
      <c r="Z1" s="71" t="s">
        <v>915</v>
      </c>
      <c r="AA1" s="69" t="s">
        <v>916</v>
      </c>
      <c r="AB1" s="69" t="s">
        <v>917</v>
      </c>
      <c r="AC1" s="72" t="s">
        <v>921</v>
      </c>
      <c r="AD1" s="69" t="s">
        <v>922</v>
      </c>
      <c r="AE1" s="69" t="s">
        <v>923</v>
      </c>
      <c r="AF1" s="66" t="s">
        <v>915</v>
      </c>
      <c r="AG1" s="73" t="s">
        <v>924</v>
      </c>
      <c r="AH1" s="74" t="s">
        <v>925</v>
      </c>
      <c r="AI1" s="74" t="s">
        <v>926</v>
      </c>
      <c r="AJ1" s="74" t="s">
        <v>927</v>
      </c>
      <c r="AN1" s="75"/>
    </row>
    <row r="2" customFormat="false" ht="14.25" hidden="false" customHeight="true" outlineLevel="0" collapsed="false">
      <c r="A2" s="76" t="n">
        <f aca="false" t="array" ref="A2:A2">IF(G2=Error_checking!$A$26,RANK(AC2,$AC$2:$AC$601),"")</f>
        <v>1</v>
      </c>
      <c r="B2" s="76" t="n">
        <v>265</v>
      </c>
      <c r="C2" s="77" t="n">
        <f aca="false">VLOOKUP($B2,Ludo_na!$A$2:$D$601,2,0)</f>
        <v>6</v>
      </c>
      <c r="D2" s="78" t="str">
        <f aca="false">IF(VLOOKUP($B2,Ludo_voor!$A$2:$Y$601,3,0)="","",VLOOKUP($B2,Ludo_voor!$A$2:$Y$601,3,0))</f>
        <v>Verheyen</v>
      </c>
      <c r="E2" s="79" t="str">
        <f aca="false">IF(VLOOKUP($B2,Ludo_voor!$A$2:$Y$601,4,0)="","",VLOOKUP($B2,Ludo_voor!$A$2:$Y$601,4,0))</f>
        <v>Jan</v>
      </c>
      <c r="F2" s="80" t="str">
        <f aca="false">IF(VLOOKUP($B2,Ludo_voor!$A$2:$Y$601,5,0)="","",VLOOKUP($B2,Ludo_voor!$A$2:$Y$601,5,0))</f>
        <v>t Gezelschap</v>
      </c>
      <c r="G2" s="81" t="s">
        <v>928</v>
      </c>
      <c r="H2" s="82" t="s">
        <v>929</v>
      </c>
      <c r="I2" s="83" t="s">
        <v>930</v>
      </c>
      <c r="J2" s="84" t="n">
        <v>1</v>
      </c>
      <c r="K2" s="84" t="n">
        <v>1</v>
      </c>
      <c r="L2" s="84" t="n">
        <v>32</v>
      </c>
      <c r="M2" s="85" t="n">
        <f aca="false" t="array" ref="M2:M2">IF($G2="","",IF(L2="",0,((SUM(IF(I2=I$2:I$601,IF(J2=J$2:J$601,1,0),0))-K2)/(SUM(IF(I2=I$2:I$601,IF(J2=J$2:J$601,1,0),0))-1)*100)+(L2/(SUM(IF(I2=I$2:I$601,IF(J2=J$2:J$601,L$2:L$601,0),0))))+IF(K2&lt;2,SUM(IF(I2=I$2:I$601,IF(J2=J$2:J$601,1,0),0)),0)))</f>
        <v>104.285714285714</v>
      </c>
      <c r="N2" s="86" t="s">
        <v>931</v>
      </c>
      <c r="O2" s="87" t="n">
        <v>4</v>
      </c>
      <c r="P2" s="87" t="n">
        <v>1</v>
      </c>
      <c r="Q2" s="87" t="n">
        <v>112</v>
      </c>
      <c r="R2" s="88" t="n">
        <f aca="false" t="array" ref="R2:R2">IF($G2="","",IF(Q2="",0,((SUM(IF(N2=N$2:N$601,IF(O2=O$2:O$601,1,0),0))-P2)/(SUM(IF(N2=N$2:N$601,IF(O2=O$2:O$601,1,0),0))-1)*100)+(Q2/(SUM(IF(N2=N$2:N$601,IF(O2=O$2:O$601,Q$2:Q$601,0),0))))+IF(P2&lt;2,SUM(IF(N2=N$2:N$601,IF(O2=O$2:O$601,1,0),0)),0)))</f>
        <v>104.313725490196</v>
      </c>
      <c r="S2" s="89" t="s">
        <v>932</v>
      </c>
      <c r="T2" s="87" t="n">
        <v>3</v>
      </c>
      <c r="U2" s="87" t="n">
        <v>1</v>
      </c>
      <c r="V2" s="87" t="n">
        <v>67</v>
      </c>
      <c r="W2" s="90" t="n">
        <f aca="false" t="array" ref="W2:W2">IF($G2="","",IF(OR(S2=Error_checking!$Q$25,S2=Error_checking!$Q$26),R2-IF(P2&lt;2,SUM(IF(N2=N$2:N$601,IF(O2=O$2:O$601,1,0),0)),0),IF(V2="",0,((SUM(IF(S2=S$2:S$601,IF(T2=T$2:T$601,1,0),0))-U2)/(SUM(IF(S2=S$2:S$601,IF(T2=T$2:T$601,1,0),0))-1)*100)+(V2/(SUM(IF(S2=S$2:S$601,IF(T2=T$2:T$601,V$2:V$601,0),0))))+IF(U2&lt;2,SUM(IF(S2=S$2:S$601,IF(T2=T$2:T$601,1,0),0)),0))))</f>
        <v>106.219672131148</v>
      </c>
      <c r="X2" s="91"/>
      <c r="Y2" s="92"/>
      <c r="Z2" s="93"/>
      <c r="AA2" s="92"/>
      <c r="AB2" s="94" t="n">
        <f aca="false">0</f>
        <v>0</v>
      </c>
      <c r="AC2" s="95" t="n">
        <f aca="false" t="array" ref="AC2:AC2">SUM(M2,R2,W2,AB2)</f>
        <v>314.819111907058</v>
      </c>
      <c r="AD2" s="96" t="n">
        <f aca="false">IF(G2=Error_checking!$A$26,MAX(0,MIN(MaxBonus,$G$1)+1-RANK(AC2,$AC$2:$AC$601)),0)</f>
        <v>70</v>
      </c>
      <c r="AE2" s="90" t="n">
        <f aca="false">AC2+AD2</f>
        <v>384.819111907058</v>
      </c>
      <c r="AF2" s="97" t="n">
        <f aca="false" t="array" ref="AF2:AF2">IF(G2=Error_checking!$A$26,RANK(AC2,$AC$2:$AC$601),"")</f>
        <v>1</v>
      </c>
      <c r="AG2" s="98"/>
      <c r="AH2" s="99"/>
      <c r="AI2" s="99"/>
      <c r="AJ2" s="99"/>
      <c r="AK2" s="100"/>
      <c r="AL2" s="100"/>
      <c r="AM2" s="100"/>
      <c r="AN2" s="101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4.25" hidden="false" customHeight="true" outlineLevel="0" collapsed="false">
      <c r="A3" s="102" t="n">
        <f aca="false" t="array" ref="A3:A3">IF(G3=Error_checking!$A$26,RANK(AC3,$AC$2:$AC$601),"")</f>
        <v>2</v>
      </c>
      <c r="B3" s="102" t="n">
        <v>333</v>
      </c>
      <c r="C3" s="77" t="n">
        <f aca="false">VLOOKUP($B3,Ludo_na!$A$2:$D$601,2,0)</f>
        <v>72</v>
      </c>
      <c r="D3" s="78" t="str">
        <f aca="false">IF(VLOOKUP($B3,Ludo_voor!$A$2:$Y$601,3,0)="","",VLOOKUP($B3,Ludo_voor!$A$2:$Y$601,3,0))</f>
        <v>Verstraete</v>
      </c>
      <c r="E3" s="79" t="str">
        <f aca="false">IF(VLOOKUP($B3,Ludo_voor!$A$2:$Y$601,4,0)="","",VLOOKUP($B3,Ludo_voor!$A$2:$Y$601,4,0))</f>
        <v>Koen</v>
      </c>
      <c r="F3" s="80" t="str">
        <f aca="false">IF(VLOOKUP($B3,Ludo_voor!$A$2:$Y$601,5,0)="","",VLOOKUP($B3,Ludo_voor!$A$2:$Y$601,5,0))</f>
        <v>Spelen Op Zolder</v>
      </c>
      <c r="G3" s="81" t="s">
        <v>928</v>
      </c>
      <c r="H3" s="103"/>
      <c r="I3" s="104" t="s">
        <v>933</v>
      </c>
      <c r="J3" s="105" t="n">
        <v>1</v>
      </c>
      <c r="K3" s="105" t="n">
        <v>1</v>
      </c>
      <c r="L3" s="105" t="n">
        <v>25</v>
      </c>
      <c r="M3" s="106" t="n">
        <f aca="false" t="array" ref="M3:M3">IF($G3="","",IF(L3="",0,((SUM(IF(I3=I$2:I$601,IF(J3=J$2:J$601,1,0),0))-K3)/(SUM(IF(I3=I$2:I$601,IF(J3=J$2:J$601,1,0),0))-1)*100)+(L3/(SUM(IF(I3=I$2:I$601,IF(J3=J$2:J$601,L$2:L$601,0),0))))+IF(K3&lt;2,SUM(IF(I3=I$2:I$601,IF(J3=J$2:J$601,1,0),0)),0)))</f>
        <v>105.347222222222</v>
      </c>
      <c r="N3" s="107" t="s">
        <v>934</v>
      </c>
      <c r="O3" s="108" t="n">
        <v>1</v>
      </c>
      <c r="P3" s="108" t="n">
        <v>1</v>
      </c>
      <c r="Q3" s="108" t="n">
        <v>50</v>
      </c>
      <c r="R3" s="109" t="n">
        <f aca="false" t="array" ref="R3:R3">IF($G3="","",IF(Q3="",0,((SUM(IF(N3=N$2:N$601,IF(O3=O$2:O$601,1,0),0))-P3)/(SUM(IF(N3=N$2:N$601,IF(O3=O$2:O$601,1,0),0))-1)*100)+(Q3/(SUM(IF(N3=N$2:N$601,IF(O3=O$2:O$601,Q$2:Q$601,0),0))))+IF(P3&lt;2,SUM(IF(N3=N$2:N$601,IF(O3=O$2:O$601,1,0),0)),0)))</f>
        <v>104.390625</v>
      </c>
      <c r="S3" s="110" t="s">
        <v>935</v>
      </c>
      <c r="T3" s="108" t="n">
        <v>1</v>
      </c>
      <c r="U3" s="108" t="n">
        <v>1</v>
      </c>
      <c r="V3" s="108" t="n">
        <v>54</v>
      </c>
      <c r="W3" s="111" t="n">
        <f aca="false" t="array" ref="W3:W3">IF($G3="","",IF(OR(S3=Error_checking!$Q$25,S3=Error_checking!$Q$26),R3-IF(P3&lt;2,SUM(IF(N3=N$2:N$601,IF(O3=O$2:O$601,1,0),0)),0),IF(V3="",0,((SUM(IF(S3=S$2:S$601,IF(T3=T$2:T$601,1,0),0))-U3)/(SUM(IF(S3=S$2:S$601,IF(T3=T$2:T$601,1,0),0))-1)*100)+(V3/(SUM(IF(S3=S$2:S$601,IF(T3=T$2:T$601,V$2:V$601,0),0))))+IF(U3&lt;2,SUM(IF(S3=S$2:S$601,IF(T3=T$2:T$601,1,0),0)),0))))</f>
        <v>104.325301204819</v>
      </c>
      <c r="X3" s="91"/>
      <c r="Y3" s="92"/>
      <c r="Z3" s="93"/>
      <c r="AA3" s="92"/>
      <c r="AB3" s="94" t="n">
        <f aca="false">0</f>
        <v>0</v>
      </c>
      <c r="AC3" s="94" t="n">
        <f aca="false" t="array" ref="AC3:AC3">SUM(M3,R3,W3,AB3)</f>
        <v>314.063148427041</v>
      </c>
      <c r="AD3" s="112" t="n">
        <f aca="false">IF(G3=Error_checking!$A$26,MAX(0,MIN(MaxBonus,$G$1)+1-RANK(AC3,$AC$2:$AC$601)),0)</f>
        <v>69</v>
      </c>
      <c r="AE3" s="111" t="n">
        <f aca="false">AC3+AD3</f>
        <v>383.063148427041</v>
      </c>
      <c r="AF3" s="113" t="n">
        <f aca="false" t="array" ref="AF3:AF3">IF(G3=Error_checking!$A$26,RANK(AC3,$AC$2:$AC$601),"")</f>
        <v>2</v>
      </c>
      <c r="AG3" s="114"/>
      <c r="AH3" s="115"/>
      <c r="AI3" s="115"/>
      <c r="AJ3" s="115"/>
      <c r="AK3" s="100"/>
      <c r="AL3" s="100"/>
      <c r="AM3" s="100"/>
      <c r="AN3" s="101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s="116" customFormat="true" ht="14.25" hidden="false" customHeight="true" outlineLevel="0" collapsed="false">
      <c r="A4" s="76" t="n">
        <f aca="false" t="array" ref="A4:A4">IF(G4=Error_checking!$A$26,RANK(AC4,$AC$2:$AC$601),"")</f>
        <v>3</v>
      </c>
      <c r="B4" s="76" t="n">
        <v>288</v>
      </c>
      <c r="C4" s="77" t="n">
        <f aca="false">VLOOKUP($B4,Ludo_na!$A$2:$D$601,2,0)</f>
        <v>1</v>
      </c>
      <c r="D4" s="78" t="str">
        <f aca="false">IF(VLOOKUP($B4,Ludo_voor!$A$2:$Y$601,3,0)="","",VLOOKUP($B4,Ludo_voor!$A$2:$Y$601,3,0))</f>
        <v>Verheyden</v>
      </c>
      <c r="E4" s="79" t="str">
        <f aca="false">IF(VLOOKUP($B4,Ludo_voor!$A$2:$Y$601,4,0)="","",VLOOKUP($B4,Ludo_voor!$A$2:$Y$601,4,0))</f>
        <v>Karl</v>
      </c>
      <c r="F4" s="80" t="str">
        <f aca="false">IF(VLOOKUP($B4,Ludo_voor!$A$2:$Y$601,5,0)="","",VLOOKUP($B4,Ludo_voor!$A$2:$Y$601,5,0))</f>
        <v>Speelduivel</v>
      </c>
      <c r="G4" s="81" t="s">
        <v>928</v>
      </c>
      <c r="H4" s="82" t="s">
        <v>929</v>
      </c>
      <c r="I4" s="83" t="s">
        <v>936</v>
      </c>
      <c r="J4" s="84" t="n">
        <v>2</v>
      </c>
      <c r="K4" s="84" t="n">
        <v>1</v>
      </c>
      <c r="L4" s="84" t="n">
        <v>10</v>
      </c>
      <c r="M4" s="85" t="n">
        <f aca="false" t="array" ref="M4:M4">IF($G4="","",IF(L4="",0,((SUM(IF(I4=I$2:I$601,IF(J4=J$2:J$601,1,0),0))-K4)/(SUM(IF(I4=I$2:I$601,IF(J4=J$2:J$601,1,0),0))-1)*100)+(L4/(SUM(IF(I4=I$2:I$601,IF(J4=J$2:J$601,L$2:L$601,0),0))))+IF(K4&lt;2,SUM(IF(I4=I$2:I$601,IF(J4=J$2:J$601,1,0),0)),0)))</f>
        <v>104.4</v>
      </c>
      <c r="N4" s="86" t="s">
        <v>934</v>
      </c>
      <c r="O4" s="87" t="n">
        <v>2</v>
      </c>
      <c r="P4" s="87" t="n">
        <v>1</v>
      </c>
      <c r="Q4" s="87" t="n">
        <v>43</v>
      </c>
      <c r="R4" s="88" t="n">
        <f aca="false" t="array" ref="R4:R4">IF($G4="","",IF(Q4="",0,((SUM(IF(N4=N$2:N$601,IF(O4=O$2:O$601,1,0),0))-P4)/(SUM(IF(N4=N$2:N$601,IF(O4=O$2:O$601,1,0),0))-1)*100)+(Q4/(SUM(IF(N4=N$2:N$601,IF(O4=O$2:O$601,Q$2:Q$601,0),0))))+IF(P4&lt;2,SUM(IF(N4=N$2:N$601,IF(O4=O$2:O$601,1,0),0)),0)))</f>
        <v>104.304964539007</v>
      </c>
      <c r="S4" s="89" t="s">
        <v>937</v>
      </c>
      <c r="T4" s="87" t="n">
        <v>1</v>
      </c>
      <c r="U4" s="87" t="n">
        <v>1</v>
      </c>
      <c r="V4" s="87" t="n">
        <v>104</v>
      </c>
      <c r="W4" s="90" t="n">
        <f aca="false" t="array" ref="W4:W4">IF($G4="","",IF(OR(S4=Error_checking!$Q$25,S4=Error_checking!$Q$26),R4-IF(P4&lt;2,SUM(IF(N4=N$2:N$601,IF(O4=O$2:O$601,1,0),0)),0),IF(V4="",0,((SUM(IF(S4=S$2:S$601,IF(T4=T$2:T$601,1,0),0))-U4)/(SUM(IF(S4=S$2:S$601,IF(T4=T$2:T$601,1,0),0))-1)*100)+(V4/(SUM(IF(S4=S$2:S$601,IF(T4=T$2:T$601,V$2:V$601,0),0))))+IF(U4&lt;2,SUM(IF(S4=S$2:S$601,IF(T4=T$2:T$601,1,0),0)),0))))</f>
        <v>105.254901960784</v>
      </c>
      <c r="X4" s="91"/>
      <c r="Y4" s="92"/>
      <c r="Z4" s="93"/>
      <c r="AA4" s="92"/>
      <c r="AB4" s="94" t="n">
        <f aca="false">0</f>
        <v>0</v>
      </c>
      <c r="AC4" s="95" t="n">
        <f aca="false" t="array" ref="AC4:AC4">SUM(M4,R4,W4,AB4)</f>
        <v>313.959866499791</v>
      </c>
      <c r="AD4" s="96" t="n">
        <f aca="false">IF(G4=Error_checking!$A$26,MAX(0,MIN(MaxBonus,$G$1)+1-RANK(AC4,$AC$2:$AC$601)),0)</f>
        <v>68</v>
      </c>
      <c r="AE4" s="90" t="n">
        <f aca="false">AC4+AD4</f>
        <v>381.959866499791</v>
      </c>
      <c r="AF4" s="97" t="n">
        <f aca="false" t="array" ref="AF4:AF4">IF(G4=Error_checking!$A$26,RANK(AC4,$AC$2:$AC$601),"")</f>
        <v>3</v>
      </c>
      <c r="AG4" s="98"/>
      <c r="AH4" s="99"/>
      <c r="AI4" s="99"/>
      <c r="AJ4" s="99"/>
      <c r="AK4" s="100"/>
      <c r="AL4" s="100"/>
      <c r="AM4" s="100"/>
      <c r="AN4" s="101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</row>
    <row r="5" customFormat="false" ht="14.25" hidden="false" customHeight="true" outlineLevel="0" collapsed="false">
      <c r="A5" s="76" t="n">
        <f aca="false" t="array" ref="A5:A5">IF(G5=Error_checking!$A$26,RANK(AC5,$AC$2:$AC$601),"")</f>
        <v>4</v>
      </c>
      <c r="B5" s="76" t="n">
        <v>546</v>
      </c>
      <c r="C5" s="77" t="n">
        <f aca="false">VLOOKUP($B5,Ludo_na!$A$2:$D$601,2,0)</f>
        <v>21</v>
      </c>
      <c r="D5" s="78" t="str">
        <f aca="false">IF(VLOOKUP($B5,Ludo_voor!$A$2:$Y$601,3,0)="","",VLOOKUP($B5,Ludo_voor!$A$2:$Y$601,3,0))</f>
        <v>Heymans</v>
      </c>
      <c r="E5" s="79" t="str">
        <f aca="false">IF(VLOOKUP($B5,Ludo_voor!$A$2:$Y$601,4,0)="","",VLOOKUP($B5,Ludo_voor!$A$2:$Y$601,4,0))</f>
        <v>Roel</v>
      </c>
      <c r="F5" s="80" t="str">
        <f aca="false">IF(VLOOKUP($B5,Ludo_voor!$A$2:$Y$601,5,0)="","",VLOOKUP($B5,Ludo_voor!$A$2:$Y$601,5,0))</f>
        <v>Kierewiet</v>
      </c>
      <c r="G5" s="81" t="s">
        <v>928</v>
      </c>
      <c r="H5" s="103"/>
      <c r="I5" s="104" t="s">
        <v>938</v>
      </c>
      <c r="J5" s="105" t="n">
        <v>1</v>
      </c>
      <c r="K5" s="105" t="n">
        <v>1</v>
      </c>
      <c r="L5" s="105" t="n">
        <v>53</v>
      </c>
      <c r="M5" s="106" t="n">
        <f aca="false" t="array" ref="M5:M5">IF($G5="","",IF(L5="",0,((SUM(IF(I5=I$2:I$601,IF(J5=J$2:J$601,1,0),0))-K5)/(SUM(IF(I5=I$2:I$601,IF(J5=J$2:J$601,1,0),0))-1)*100)+(L5/(SUM(IF(I5=I$2:I$601,IF(J5=J$2:J$601,L$2:L$601,0),0))))+IF(K5&lt;2,SUM(IF(I5=I$2:I$601,IF(J5=J$2:J$601,1,0),0)),0)))</f>
        <v>104.315476190476</v>
      </c>
      <c r="N5" s="107" t="s">
        <v>939</v>
      </c>
      <c r="O5" s="108" t="n">
        <v>3</v>
      </c>
      <c r="P5" s="108" t="n">
        <v>1</v>
      </c>
      <c r="Q5" s="108" t="n">
        <v>70</v>
      </c>
      <c r="R5" s="109" t="n">
        <f aca="false" t="array" ref="R5:R5">IF($G5="","",IF(Q5="",0,((SUM(IF(N5=N$2:N$601,IF(O5=O$2:O$601,1,0),0))-P5)/(SUM(IF(N5=N$2:N$601,IF(O5=O$2:O$601,1,0),0))-1)*100)+(Q5/(SUM(IF(N5=N$2:N$601,IF(O5=O$2:O$601,Q$2:Q$601,0),0))))+IF(P5&lt;2,SUM(IF(N5=N$2:N$601,IF(O5=O$2:O$601,1,0),0)),0)))</f>
        <v>104.338164251208</v>
      </c>
      <c r="S5" s="110" t="s">
        <v>940</v>
      </c>
      <c r="T5" s="108" t="n">
        <v>1</v>
      </c>
      <c r="U5" s="108" t="n">
        <v>1</v>
      </c>
      <c r="V5" s="108" t="n">
        <v>29</v>
      </c>
      <c r="W5" s="111" t="n">
        <f aca="false" t="array" ref="W5:W5">IF($G5="","",IF(OR(S5=Error_checking!$Q$25,S5=Error_checking!$Q$26),R5-IF(P5&lt;2,SUM(IF(N5=N$2:N$601,IF(O5=O$2:O$601,1,0),0)),0),IF(V5="",0,((SUM(IF(S5=S$2:S$601,IF(T5=T$2:T$601,1,0),0))-U5)/(SUM(IF(S5=S$2:S$601,IF(T5=T$2:T$601,1,0),0))-1)*100)+(V5/(SUM(IF(S5=S$2:S$601,IF(T5=T$2:T$601,V$2:V$601,0),0))))+IF(U5&lt;2,SUM(IF(S5=S$2:S$601,IF(T5=T$2:T$601,1,0),0)),0))))</f>
        <v>104.308510638298</v>
      </c>
      <c r="X5" s="91"/>
      <c r="Y5" s="92"/>
      <c r="Z5" s="93"/>
      <c r="AA5" s="92"/>
      <c r="AB5" s="94" t="n">
        <f aca="false">0</f>
        <v>0</v>
      </c>
      <c r="AC5" s="94" t="n">
        <f aca="false" t="array" ref="AC5:AC5">SUM(M5,R5,W5,AB5)</f>
        <v>312.962151079982</v>
      </c>
      <c r="AD5" s="112" t="n">
        <f aca="false">IF(G5=Error_checking!$A$26,MAX(0,MIN(MaxBonus,$G$1)+1-RANK(AC5,$AC$2:$AC$601)),0)</f>
        <v>67</v>
      </c>
      <c r="AE5" s="111" t="n">
        <f aca="false">AC5+AD5</f>
        <v>379.962151079982</v>
      </c>
      <c r="AF5" s="113" t="n">
        <f aca="false" t="array" ref="AF5:AF5">IF(G5=Error_checking!$A$26,RANK(AC5,$AC$2:$AC$601),"")</f>
        <v>4</v>
      </c>
      <c r="AG5" s="114"/>
      <c r="AH5" s="115"/>
      <c r="AI5" s="115"/>
      <c r="AJ5" s="115"/>
      <c r="AK5" s="100"/>
      <c r="AL5" s="100"/>
      <c r="AM5" s="100"/>
      <c r="AN5" s="101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4.25" hidden="false" customHeight="true" outlineLevel="0" collapsed="false">
      <c r="A6" s="76" t="n">
        <f aca="false" t="array" ref="A6:A6">IF(G6=Error_checking!$A$26,RANK(AC6,$AC$2:$AC$601),"")</f>
        <v>5</v>
      </c>
      <c r="B6" s="76" t="n">
        <v>328</v>
      </c>
      <c r="C6" s="77" t="n">
        <f aca="false">VLOOKUP($B6,Ludo_na!$A$2:$D$601,2,0)</f>
        <v>13</v>
      </c>
      <c r="D6" s="78" t="str">
        <f aca="false">IF(VLOOKUP($B6,Ludo_voor!$A$2:$Y$601,3,0)="","",VLOOKUP($B6,Ludo_voor!$A$2:$Y$601,3,0))</f>
        <v>Nuyts</v>
      </c>
      <c r="E6" s="79" t="str">
        <f aca="false">IF(VLOOKUP($B6,Ludo_voor!$A$2:$Y$601,4,0)="","",VLOOKUP($B6,Ludo_voor!$A$2:$Y$601,4,0))</f>
        <v>Johan</v>
      </c>
      <c r="F6" s="80" t="str">
        <f aca="false">IF(VLOOKUP($B6,Ludo_voor!$A$2:$Y$601,5,0)="","",VLOOKUP($B6,Ludo_voor!$A$2:$Y$601,5,0))</f>
        <v>Speelduivel</v>
      </c>
      <c r="G6" s="81" t="s">
        <v>928</v>
      </c>
      <c r="H6" s="82" t="s">
        <v>929</v>
      </c>
      <c r="I6" s="83" t="s">
        <v>930</v>
      </c>
      <c r="J6" s="84" t="n">
        <v>2</v>
      </c>
      <c r="K6" s="84" t="n">
        <v>2</v>
      </c>
      <c r="L6" s="84" t="n">
        <v>31</v>
      </c>
      <c r="M6" s="85" t="n">
        <f aca="false" t="array" ref="M6:M6">IF($G6="","",IF(L6="",0,((SUM(IF(I6=I$2:I$601,IF(J6=J$2:J$601,1,0),0))-K6)/(SUM(IF(I6=I$2:I$601,IF(J6=J$2:J$601,1,0),0))-1)*100)+(L6/(SUM(IF(I6=I$2:I$601,IF(J6=J$2:J$601,L$2:L$601,0),0))))+IF(K6&lt;2,SUM(IF(I6=I$2:I$601,IF(J6=J$2:J$601,1,0),0)),0)))</f>
        <v>66.9316239316239</v>
      </c>
      <c r="N6" s="86" t="s">
        <v>941</v>
      </c>
      <c r="O6" s="87" t="n">
        <v>3</v>
      </c>
      <c r="P6" s="87" t="n">
        <v>1</v>
      </c>
      <c r="Q6" s="87" t="n">
        <v>216</v>
      </c>
      <c r="R6" s="88" t="n">
        <f aca="false" t="array" ref="R6:R6">IF($G6="","",IF(Q6="",0,((SUM(IF(N6=N$2:N$601,IF(O6=O$2:O$601,1,0),0))-P6)/(SUM(IF(N6=N$2:N$601,IF(O6=O$2:O$601,1,0),0))-1)*100)+(Q6/(SUM(IF(N6=N$2:N$601,IF(O6=O$2:O$601,Q$2:Q$601,0),0))))+IF(P6&lt;2,SUM(IF(N6=N$2:N$601,IF(O6=O$2:O$601,1,0),0)),0)))</f>
        <v>104.258373205742</v>
      </c>
      <c r="S6" s="89" t="s">
        <v>932</v>
      </c>
      <c r="T6" s="87" t="n">
        <v>2</v>
      </c>
      <c r="U6" s="87" t="n">
        <v>1</v>
      </c>
      <c r="V6" s="87" t="n">
        <v>62</v>
      </c>
      <c r="W6" s="90" t="n">
        <f aca="false" t="array" ref="W6:W6">IF($G6="","",IF(OR(S6=Error_checking!$Q$25,S6=Error_checking!$Q$26),R6-IF(P6&lt;2,SUM(IF(N6=N$2:N$601,IF(O6=O$2:O$601,1,0),0)),0),IF(V6="",0,((SUM(IF(S6=S$2:S$601,IF(T6=T$2:T$601,1,0),0))-U6)/(SUM(IF(S6=S$2:S$601,IF(T6=T$2:T$601,1,0),0))-1)*100)+(V6/(SUM(IF(S6=S$2:S$601,IF(T6=T$2:T$601,V$2:V$601,0),0))))+IF(U6&lt;2,SUM(IF(S6=S$2:S$601,IF(T6=T$2:T$601,1,0),0)),0))))</f>
        <v>106.235741444867</v>
      </c>
      <c r="X6" s="91"/>
      <c r="Y6" s="92"/>
      <c r="Z6" s="93"/>
      <c r="AA6" s="92"/>
      <c r="AB6" s="94" t="n">
        <f aca="false">0</f>
        <v>0</v>
      </c>
      <c r="AC6" s="95" t="n">
        <f aca="false" t="array" ref="AC6:AC6">SUM(M6,R6,W6,AB6)</f>
        <v>277.425738582232</v>
      </c>
      <c r="AD6" s="96" t="n">
        <f aca="false">IF(G6=Error_checking!$A$26,MAX(0,MIN(MaxBonus,$G$1)+1-RANK(AC6,$AC$2:$AC$601)),0)</f>
        <v>66</v>
      </c>
      <c r="AE6" s="90" t="n">
        <f aca="false">AC6+AD6</f>
        <v>343.425738582232</v>
      </c>
      <c r="AF6" s="97" t="n">
        <f aca="false" t="array" ref="AF6:AF6">IF(G6=Error_checking!$A$26,RANK(AC6,$AC$2:$AC$601),"")</f>
        <v>5</v>
      </c>
      <c r="AG6" s="98"/>
      <c r="AH6" s="99"/>
      <c r="AI6" s="99"/>
      <c r="AJ6" s="99"/>
      <c r="AK6" s="100"/>
      <c r="AL6" s="100"/>
      <c r="AM6" s="100"/>
      <c r="AN6" s="101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s="116" customFormat="true" ht="14.25" hidden="false" customHeight="true" outlineLevel="0" collapsed="false">
      <c r="A7" s="76" t="n">
        <f aca="false" t="array" ref="A7:A7">IF(G7=Error_checking!$A$26,RANK(AC7,$AC$2:$AC$601),"")</f>
        <v>6</v>
      </c>
      <c r="B7" s="76" t="n">
        <v>193</v>
      </c>
      <c r="C7" s="77" t="n">
        <f aca="false">VLOOKUP($B7,Ludo_na!$A$2:$D$601,2,0)</f>
        <v>7</v>
      </c>
      <c r="D7" s="78" t="str">
        <f aca="false">IF(VLOOKUP($B7,Ludo_voor!$A$2:$Y$601,3,0)="","",VLOOKUP($B7,Ludo_voor!$A$2:$Y$601,3,0))</f>
        <v>Jonckers</v>
      </c>
      <c r="E7" s="79" t="str">
        <f aca="false">IF(VLOOKUP($B7,Ludo_voor!$A$2:$Y$601,4,0)="","",VLOOKUP($B7,Ludo_voor!$A$2:$Y$601,4,0))</f>
        <v>Gunther</v>
      </c>
      <c r="F7" s="80" t="str">
        <f aca="false">IF(VLOOKUP($B7,Ludo_voor!$A$2:$Y$601,5,0)="","",VLOOKUP($B7,Ludo_voor!$A$2:$Y$601,5,0))</f>
        <v>t Gezelschap</v>
      </c>
      <c r="G7" s="81" t="s">
        <v>928</v>
      </c>
      <c r="H7" s="82" t="s">
        <v>929</v>
      </c>
      <c r="I7" s="83" t="s">
        <v>942</v>
      </c>
      <c r="J7" s="84" t="n">
        <v>2</v>
      </c>
      <c r="K7" s="84" t="n">
        <v>1</v>
      </c>
      <c r="L7" s="84" t="n">
        <v>6</v>
      </c>
      <c r="M7" s="85" t="n">
        <f aca="false" t="array" ref="M7:M7">IF($G7="","",IF(L7="",0,((SUM(IF(I7=I$2:I$601,IF(J7=J$2:J$601,1,0),0))-K7)/(SUM(IF(I7=I$2:I$601,IF(J7=J$2:J$601,1,0),0))-1)*100)+(L7/(SUM(IF(I7=I$2:I$601,IF(J7=J$2:J$601,L$2:L$601,0),0))))+IF(K7&lt;2,SUM(IF(I7=I$2:I$601,IF(J7=J$2:J$601,1,0),0)),0)))</f>
        <v>105.3</v>
      </c>
      <c r="N7" s="86" t="s">
        <v>931</v>
      </c>
      <c r="O7" s="87" t="n">
        <v>2</v>
      </c>
      <c r="P7" s="87" t="n">
        <v>2</v>
      </c>
      <c r="Q7" s="87" t="n">
        <v>109</v>
      </c>
      <c r="R7" s="88" t="n">
        <f aca="false" t="array" ref="R7:R7">IF($G7="","",IF(Q7="",0,((SUM(IF(N7=N$2:N$601,IF(O7=O$2:O$601,1,0),0))-P7)/(SUM(IF(N7=N$2:N$601,IF(O7=O$2:O$601,1,0),0))-1)*100)+(Q7/(SUM(IF(N7=N$2:N$601,IF(O7=O$2:O$601,Q$2:Q$601,0),0))))+IF(P7&lt;2,SUM(IF(N7=N$2:N$601,IF(O7=O$2:O$601,1,0),0)),0)))</f>
        <v>66.9816955684008</v>
      </c>
      <c r="S7" s="110" t="s">
        <v>943</v>
      </c>
      <c r="T7" s="87" t="n">
        <v>8</v>
      </c>
      <c r="U7" s="87" t="n">
        <v>1</v>
      </c>
      <c r="V7" s="87" t="n">
        <v>15</v>
      </c>
      <c r="W7" s="90" t="n">
        <f aca="false" t="array" ref="W7:W7">IF($G7="","",IF(OR(S7=Error_checking!$Q$25,S7=Error_checking!$Q$26),R7-IF(P7&lt;2,SUM(IF(N7=N$2:N$601,IF(O7=O$2:O$601,1,0),0)),0),IF(V7="",0,((SUM(IF(S7=S$2:S$601,IF(T7=T$2:T$601,1,0),0))-U7)/(SUM(IF(S7=S$2:S$601,IF(T7=T$2:T$601,1,0),0))-1)*100)+(V7/(SUM(IF(S7=S$2:S$601,IF(T7=T$2:T$601,V$2:V$601,0),0))))+IF(U7&lt;2,SUM(IF(S7=S$2:S$601,IF(T7=T$2:T$601,1,0),0)),0))))</f>
        <v>104.30612244898</v>
      </c>
      <c r="X7" s="91"/>
      <c r="Y7" s="92"/>
      <c r="Z7" s="93"/>
      <c r="AA7" s="92"/>
      <c r="AB7" s="94" t="n">
        <f aca="false">0</f>
        <v>0</v>
      </c>
      <c r="AC7" s="95" t="n">
        <f aca="false" t="array" ref="AC7:AC7">SUM(M7,R7,W7,AB7)</f>
        <v>276.58781801738</v>
      </c>
      <c r="AD7" s="96" t="n">
        <f aca="false">IF(G7=Error_checking!$A$26,MAX(0,MIN(MaxBonus,$G$1)+1-RANK(AC7,$AC$2:$AC$601)),0)</f>
        <v>65</v>
      </c>
      <c r="AE7" s="90" t="n">
        <f aca="false">AC7+AD7</f>
        <v>341.58781801738</v>
      </c>
      <c r="AF7" s="97" t="n">
        <f aca="false" t="array" ref="AF7:AF7">IF(G7=Error_checking!$A$26,RANK(AC7,$AC$2:$AC$601),"")</f>
        <v>6</v>
      </c>
      <c r="AG7" s="98"/>
      <c r="AH7" s="99"/>
      <c r="AI7" s="99"/>
      <c r="AJ7" s="99"/>
      <c r="AK7" s="100"/>
      <c r="AL7" s="100"/>
      <c r="AM7" s="100"/>
      <c r="AN7" s="101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</row>
    <row r="8" customFormat="false" ht="14.25" hidden="false" customHeight="true" outlineLevel="0" collapsed="false">
      <c r="A8" s="76" t="n">
        <f aca="false" t="array" ref="A8:A8">IF(G8=Error_checking!$A$26,RANK(AC8,$AC$2:$AC$601),"")</f>
        <v>7</v>
      </c>
      <c r="B8" s="76" t="n">
        <v>501</v>
      </c>
      <c r="C8" s="77" t="n">
        <f aca="false">VLOOKUP($B8,Ludo_na!$A$2:$D$601,2,0)</f>
        <v>2</v>
      </c>
      <c r="D8" s="78" t="str">
        <f aca="false">IF(VLOOKUP($B8,Ludo_voor!$A$2:$Y$601,3,0)="","",VLOOKUP($B8,Ludo_voor!$A$2:$Y$601,3,0))</f>
        <v>Van Hove</v>
      </c>
      <c r="E8" s="79" t="str">
        <f aca="false">IF(VLOOKUP($B8,Ludo_voor!$A$2:$Y$601,4,0)="","",VLOOKUP($B8,Ludo_voor!$A$2:$Y$601,4,0))</f>
        <v>Paul</v>
      </c>
      <c r="F8" s="80" t="str">
        <f aca="false">IF(VLOOKUP($B8,Ludo_voor!$A$2:$Y$601,5,0)="","",VLOOKUP($B8,Ludo_voor!$A$2:$Y$601,5,0))</f>
        <v>Speelduivel</v>
      </c>
      <c r="G8" s="81" t="s">
        <v>928</v>
      </c>
      <c r="H8" s="82" t="s">
        <v>929</v>
      </c>
      <c r="I8" s="83" t="s">
        <v>930</v>
      </c>
      <c r="J8" s="84" t="n">
        <v>3</v>
      </c>
      <c r="K8" s="84" t="n">
        <v>1</v>
      </c>
      <c r="L8" s="84" t="n">
        <v>35</v>
      </c>
      <c r="M8" s="85" t="n">
        <f aca="false" t="array" ref="M8:M8">IF($G8="","",IF(L8="",0,((SUM(IF(I8=I$2:I$601,IF(J8=J$2:J$601,1,0),0))-K8)/(SUM(IF(I8=I$2:I$601,IF(J8=J$2:J$601,1,0),0))-1)*100)+(L8/(SUM(IF(I8=I$2:I$601,IF(J8=J$2:J$601,L$2:L$601,0),0))))+IF(K8&lt;2,SUM(IF(I8=I$2:I$601,IF(J8=J$2:J$601,1,0),0)),0)))</f>
        <v>104.35</v>
      </c>
      <c r="N8" s="86" t="s">
        <v>944</v>
      </c>
      <c r="O8" s="87" t="n">
        <v>1</v>
      </c>
      <c r="P8" s="87" t="n">
        <v>2</v>
      </c>
      <c r="Q8" s="87" t="n">
        <v>13</v>
      </c>
      <c r="R8" s="88" t="n">
        <f aca="false" t="array" ref="R8:R8">IF($G8="","",IF(Q8="",0,((SUM(IF(N8=N$2:N$601,IF(O8=O$2:O$601,1,0),0))-P8)/(SUM(IF(N8=N$2:N$601,IF(O8=O$2:O$601,1,0),0))-1)*100)+(Q8/(SUM(IF(N8=N$2:N$601,IF(O8=O$2:O$601,Q$2:Q$601,0),0))))+IF(P8&lt;2,SUM(IF(N8=N$2:N$601,IF(O8=O$2:O$601,1,0),0)),0)))</f>
        <v>67.1</v>
      </c>
      <c r="S8" s="89" t="s">
        <v>945</v>
      </c>
      <c r="T8" s="87" t="n">
        <v>2</v>
      </c>
      <c r="U8" s="87" t="n">
        <v>1</v>
      </c>
      <c r="V8" s="87" t="n">
        <v>4</v>
      </c>
      <c r="W8" s="90" t="n">
        <f aca="false" t="array" ref="W8:W8">IF($G8="","",IF(OR(S8=Error_checking!$Q$25,S8=Error_checking!$Q$26),R8-IF(P8&lt;2,SUM(IF(N8=N$2:N$601,IF(O8=O$2:O$601,1,0),0)),0),IF(V8="",0,((SUM(IF(S8=S$2:S$601,IF(T8=T$2:T$601,1,0),0))-U8)/(SUM(IF(S8=S$2:S$601,IF(T8=T$2:T$601,1,0),0))-1)*100)+(V8/(SUM(IF(S8=S$2:S$601,IF(T8=T$2:T$601,V$2:V$601,0),0))))+IF(U8&lt;2,SUM(IF(S8=S$2:S$601,IF(T8=T$2:T$601,1,0),0)),0))))</f>
        <v>104.4</v>
      </c>
      <c r="X8" s="91"/>
      <c r="Y8" s="92"/>
      <c r="Z8" s="93"/>
      <c r="AA8" s="92"/>
      <c r="AB8" s="94" t="n">
        <f aca="false">0</f>
        <v>0</v>
      </c>
      <c r="AC8" s="95" t="n">
        <f aca="false" t="array" ref="AC8:AC8">SUM(M8,R8,W8,AB8)</f>
        <v>275.85</v>
      </c>
      <c r="AD8" s="96" t="n">
        <f aca="false">IF(G8=Error_checking!$A$26,MAX(0,MIN(MaxBonus,$G$1)+1-RANK(AC8,$AC$2:$AC$601)),0)</f>
        <v>64</v>
      </c>
      <c r="AE8" s="90" t="n">
        <f aca="false">AC8+AD8</f>
        <v>339.85</v>
      </c>
      <c r="AF8" s="97" t="n">
        <f aca="false" t="array" ref="AF8:AF8">IF(G8=Error_checking!$A$26,RANK(AC8,$AC$2:$AC$601),"")</f>
        <v>7</v>
      </c>
      <c r="AG8" s="98"/>
      <c r="AH8" s="99"/>
      <c r="AI8" s="99"/>
      <c r="AJ8" s="99"/>
      <c r="AK8" s="100"/>
      <c r="AL8" s="100"/>
      <c r="AM8" s="100"/>
      <c r="AN8" s="101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116" customFormat="true" ht="14.25" hidden="false" customHeight="true" outlineLevel="0" collapsed="false">
      <c r="A9" s="76" t="n">
        <f aca="false" t="array" ref="A9:A9">IF(G9=Error_checking!$A$26,RANK(AC9,$AC$2:$AC$601),"")</f>
        <v>8</v>
      </c>
      <c r="B9" s="76" t="n">
        <v>260</v>
      </c>
      <c r="C9" s="77" t="n">
        <f aca="false">VLOOKUP($B9,Ludo_na!$A$2:$D$601,2,0)</f>
        <v>20</v>
      </c>
      <c r="D9" s="78" t="str">
        <f aca="false">IF(VLOOKUP($B9,Ludo_voor!$A$2:$Y$601,3,0)="","",VLOOKUP($B9,Ludo_voor!$A$2:$Y$601,3,0))</f>
        <v>Geukens</v>
      </c>
      <c r="E9" s="79" t="str">
        <f aca="false">IF(VLOOKUP($B9,Ludo_voor!$A$2:$Y$601,4,0)="","",VLOOKUP($B9,Ludo_voor!$A$2:$Y$601,4,0))</f>
        <v>Tom</v>
      </c>
      <c r="F9" s="80" t="str">
        <f aca="false">IF(VLOOKUP($B9,Ludo_voor!$A$2:$Y$601,5,0)="","",VLOOKUP($B9,Ludo_voor!$A$2:$Y$601,5,0))</f>
        <v>t Gezelschap</v>
      </c>
      <c r="G9" s="81" t="s">
        <v>928</v>
      </c>
      <c r="H9" s="82" t="s">
        <v>929</v>
      </c>
      <c r="I9" s="83" t="s">
        <v>946</v>
      </c>
      <c r="J9" s="84" t="n">
        <v>2</v>
      </c>
      <c r="K9" s="84" t="n">
        <v>1</v>
      </c>
      <c r="L9" s="84" t="n">
        <v>33</v>
      </c>
      <c r="M9" s="85" t="n">
        <f aca="false" t="array" ref="M9:M9">IF($G9="","",IF(L9="",0,((SUM(IF(I9=I$2:I$601,IF(J9=J$2:J$601,1,0),0))-K9)/(SUM(IF(I9=I$2:I$601,IF(J9=J$2:J$601,1,0),0))-1)*100)+(L9/(SUM(IF(I9=I$2:I$601,IF(J9=J$2:J$601,L$2:L$601,0),0))))+IF(K9&lt;2,SUM(IF(I9=I$2:I$601,IF(J9=J$2:J$601,1,0),0)),0)))</f>
        <v>104.52380952381</v>
      </c>
      <c r="N9" s="86" t="s">
        <v>947</v>
      </c>
      <c r="O9" s="87" t="n">
        <v>2</v>
      </c>
      <c r="P9" s="87" t="n">
        <v>1</v>
      </c>
      <c r="Q9" s="87" t="n">
        <v>193</v>
      </c>
      <c r="R9" s="88" t="n">
        <f aca="false" t="array" ref="R9:R9">IF($G9="","",IF(Q9="",0,((SUM(IF(N9=N$2:N$601,IF(O9=O$2:O$601,1,0),0))-P9)/(SUM(IF(N9=N$2:N$601,IF(O9=O$2:O$601,1,0),0))-1)*100)+(Q9/(SUM(IF(N9=N$2:N$601,IF(O9=O$2:O$601,Q$2:Q$601,0),0))))+IF(P9&lt;2,SUM(IF(N9=N$2:N$601,IF(O9=O$2:O$601,1,0),0)),0)))</f>
        <v>104.339788732394</v>
      </c>
      <c r="S9" s="89" t="s">
        <v>945</v>
      </c>
      <c r="T9" s="87" t="n">
        <v>1</v>
      </c>
      <c r="U9" s="87" t="n">
        <v>2</v>
      </c>
      <c r="V9" s="87" t="n">
        <v>3</v>
      </c>
      <c r="W9" s="90" t="n">
        <f aca="false" t="array" ref="W9:W9">IF($G9="","",IF(OR(S9=Error_checking!$Q$25,S9=Error_checking!$Q$26),R9-IF(P9&lt;2,SUM(IF(N9=N$2:N$601,IF(O9=O$2:O$601,1,0),0)),0),IF(V9="",0,((SUM(IF(S9=S$2:S$601,IF(T9=T$2:T$601,1,0),0))-U9)/(SUM(IF(S9=S$2:S$601,IF(T9=T$2:T$601,1,0),0))-1)*100)+(V9/(SUM(IF(S9=S$2:S$601,IF(T9=T$2:T$601,V$2:V$601,0),0))))+IF(U9&lt;2,SUM(IF(S9=S$2:S$601,IF(T9=T$2:T$601,1,0),0)),0))))</f>
        <v>66.9666666666667</v>
      </c>
      <c r="X9" s="91"/>
      <c r="Y9" s="92"/>
      <c r="Z9" s="93"/>
      <c r="AA9" s="92"/>
      <c r="AB9" s="94" t="n">
        <f aca="false">0</f>
        <v>0</v>
      </c>
      <c r="AC9" s="95" t="n">
        <f aca="false" t="array" ref="AC9:AC9">SUM(M9,R9,W9,AB9)</f>
        <v>275.83026492287</v>
      </c>
      <c r="AD9" s="96" t="n">
        <f aca="false">IF(G9=Error_checking!$A$26,MAX(0,MIN(MaxBonus,$G$1)+1-RANK(AC9,$AC$2:$AC$601)),0)</f>
        <v>63</v>
      </c>
      <c r="AE9" s="90" t="n">
        <f aca="false">AC9+AD9</f>
        <v>338.830264922871</v>
      </c>
      <c r="AF9" s="97" t="n">
        <f aca="false" t="array" ref="AF9:AF9">IF(G9=Error_checking!$A$26,RANK(AC9,$AC$2:$AC$601),"")</f>
        <v>8</v>
      </c>
      <c r="AG9" s="98"/>
      <c r="AH9" s="99"/>
      <c r="AI9" s="99"/>
      <c r="AJ9" s="99"/>
      <c r="AK9" s="100"/>
      <c r="AL9" s="100"/>
      <c r="AM9" s="100"/>
      <c r="AN9" s="101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</row>
    <row r="10" customFormat="false" ht="14.25" hidden="false" customHeight="true" outlineLevel="0" collapsed="false">
      <c r="A10" s="76" t="n">
        <f aca="false" t="array" ref="A10:A10">IF(G10=Error_checking!$A$26,RANK(AC10,$AC$2:$AC$601),"")</f>
        <v>9</v>
      </c>
      <c r="B10" s="76" t="n">
        <v>135</v>
      </c>
      <c r="C10" s="77" t="n">
        <f aca="false">VLOOKUP($B10,Ludo_na!$A$2:$D$601,2,0)</f>
        <v>37</v>
      </c>
      <c r="D10" s="78" t="str">
        <f aca="false">IF(VLOOKUP($B10,Ludo_voor!$A$2:$Y$601,3,0)="","",VLOOKUP($B10,Ludo_voor!$A$2:$Y$601,3,0))</f>
        <v>Loncke</v>
      </c>
      <c r="E10" s="79" t="str">
        <f aca="false">IF(VLOOKUP($B10,Ludo_voor!$A$2:$Y$601,4,0)="","",VLOOKUP($B10,Ludo_voor!$A$2:$Y$601,4,0))</f>
        <v>Miguel</v>
      </c>
      <c r="F10" s="80" t="str">
        <f aca="false">IF(VLOOKUP($B10,Ludo_voor!$A$2:$Y$601,5,0)="","",VLOOKUP($B10,Ludo_voor!$A$2:$Y$601,5,0))</f>
        <v>x</v>
      </c>
      <c r="G10" s="81" t="s">
        <v>928</v>
      </c>
      <c r="H10" s="82"/>
      <c r="I10" s="83" t="s">
        <v>948</v>
      </c>
      <c r="J10" s="84" t="n">
        <v>4</v>
      </c>
      <c r="K10" s="84" t="n">
        <v>1</v>
      </c>
      <c r="L10" s="84" t="n">
        <v>34</v>
      </c>
      <c r="M10" s="85" t="n">
        <f aca="false" t="array" ref="M10:M10">IF($G10="","",IF(L10="",0,((SUM(IF(I10=I$2:I$601,IF(J10=J$2:J$601,1,0),0))-K10)/(SUM(IF(I10=I$2:I$601,IF(J10=J$2:J$601,1,0),0))-1)*100)+(L10/(SUM(IF(I10=I$2:I$601,IF(J10=J$2:J$601,L$2:L$601,0),0))))+IF(K10&lt;2,SUM(IF(I10=I$2:I$601,IF(J10=J$2:J$601,1,0),0)),0)))</f>
        <v>104.290598290598</v>
      </c>
      <c r="N10" s="86" t="s">
        <v>944</v>
      </c>
      <c r="O10" s="87" t="n">
        <v>1</v>
      </c>
      <c r="P10" s="87" t="n">
        <v>1</v>
      </c>
      <c r="Q10" s="87" t="n">
        <v>14</v>
      </c>
      <c r="R10" s="88" t="n">
        <f aca="false" t="array" ref="R10:R10">IF($G10="","",IF(Q10="",0,((SUM(IF(N10=N$2:N$601,IF(O10=O$2:O$601,1,0),0))-P10)/(SUM(IF(N10=N$2:N$601,IF(O10=O$2:O$601,1,0),0))-1)*100)+(Q10/(SUM(IF(N10=N$2:N$601,IF(O10=O$2:O$601,Q$2:Q$601,0),0))))+IF(P10&lt;2,SUM(IF(N10=N$2:N$601,IF(O10=O$2:O$601,1,0),0)),0)))</f>
        <v>104.466666666667</v>
      </c>
      <c r="S10" s="89" t="s">
        <v>945</v>
      </c>
      <c r="T10" s="87" t="n">
        <v>3</v>
      </c>
      <c r="U10" s="87" t="n">
        <v>2</v>
      </c>
      <c r="V10" s="87" t="n">
        <v>3</v>
      </c>
      <c r="W10" s="90" t="n">
        <f aca="false" t="array" ref="W10:W10">IF($G10="","",IF(OR(S10=Error_checking!$Q$25,S10=Error_checking!$Q$26),R10-IF(P10&lt;2,SUM(IF(N10=N$2:N$601,IF(O10=O$2:O$601,1,0),0)),0),IF(V10="",0,((SUM(IF(S10=S$2:S$601,IF(T10=T$2:T$601,1,0),0))-U10)/(SUM(IF(S10=S$2:S$601,IF(T10=T$2:T$601,1,0),0))-1)*100)+(V10/(SUM(IF(S10=S$2:S$601,IF(T10=T$2:T$601,V$2:V$601,0),0))))+IF(U10&lt;2,SUM(IF(S10=S$2:S$601,IF(T10=T$2:T$601,1,0),0)),0))))</f>
        <v>66.9666666666667</v>
      </c>
      <c r="X10" s="91"/>
      <c r="Y10" s="92"/>
      <c r="Z10" s="93"/>
      <c r="AA10" s="92"/>
      <c r="AB10" s="94" t="n">
        <f aca="false">0</f>
        <v>0</v>
      </c>
      <c r="AC10" s="95" t="n">
        <f aca="false" t="array" ref="AC10:AC10">SUM(M10,R10,W10,AB10)</f>
        <v>275.723931623932</v>
      </c>
      <c r="AD10" s="96" t="n">
        <f aca="false">IF(G10=Error_checking!$A$26,MAX(0,MIN(MaxBonus,$G$1)+1-RANK(AC10,$AC$2:$AC$601)),0)</f>
        <v>62</v>
      </c>
      <c r="AE10" s="90" t="n">
        <f aca="false">AC10+AD10</f>
        <v>337.723931623932</v>
      </c>
      <c r="AF10" s="97" t="n">
        <f aca="false" t="array" ref="AF10:AF10">IF(G10=Error_checking!$A$26,RANK(AC10,$AC$2:$AC$601),"")</f>
        <v>9</v>
      </c>
      <c r="AG10" s="98"/>
      <c r="AH10" s="99"/>
      <c r="AI10" s="99"/>
      <c r="AJ10" s="99"/>
      <c r="AK10" s="100"/>
      <c r="AL10" s="100"/>
      <c r="AM10" s="100"/>
      <c r="AN10" s="101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s="116" customFormat="true" ht="14.25" hidden="false" customHeight="true" outlineLevel="0" collapsed="false">
      <c r="A11" s="102" t="n">
        <f aca="false" t="array" ref="A11:A11">IF(G11=Error_checking!$A$26,RANK(AC11,$AC$2:$AC$601),"")</f>
        <v>10</v>
      </c>
      <c r="B11" s="102" t="n">
        <v>507</v>
      </c>
      <c r="C11" s="77" t="n">
        <f aca="false">VLOOKUP($B11,Ludo_na!$A$2:$D$601,2,0)</f>
        <v>137</v>
      </c>
      <c r="D11" s="78" t="str">
        <f aca="false">IF(VLOOKUP($B11,Ludo_voor!$A$2:$Y$601,3,0)="","",VLOOKUP($B11,Ludo_voor!$A$2:$Y$601,3,0))</f>
        <v>Gheerardijn</v>
      </c>
      <c r="E11" s="79" t="str">
        <f aca="false">IF(VLOOKUP($B11,Ludo_voor!$A$2:$Y$601,4,0)="","",VLOOKUP($B11,Ludo_voor!$A$2:$Y$601,4,0))</f>
        <v>Andy</v>
      </c>
      <c r="F11" s="80" t="str">
        <f aca="false">IF(VLOOKUP($B11,Ludo_voor!$A$2:$Y$601,5,0)="","",VLOOKUP($B11,Ludo_voor!$A$2:$Y$601,5,0))</f>
        <v/>
      </c>
      <c r="G11" s="81" t="s">
        <v>928</v>
      </c>
      <c r="H11" s="103"/>
      <c r="I11" s="104" t="s">
        <v>936</v>
      </c>
      <c r="J11" s="105" t="n">
        <v>3</v>
      </c>
      <c r="K11" s="105" t="n">
        <v>1</v>
      </c>
      <c r="L11" s="105" t="n">
        <v>11</v>
      </c>
      <c r="M11" s="106" t="n">
        <f aca="false" t="array" ref="M11:M11">IF($G11="","",IF(L11="",0,((SUM(IF(I11=I$2:I$601,IF(J11=J$2:J$601,1,0),0))-K11)/(SUM(IF(I11=I$2:I$601,IF(J11=J$2:J$601,1,0),0))-1)*100)+(L11/(SUM(IF(I11=I$2:I$601,IF(J11=J$2:J$601,L$2:L$601,0),0))))+IF(K11&lt;2,SUM(IF(I11=I$2:I$601,IF(J11=J$2:J$601,1,0),0)),0)))</f>
        <v>104.34375</v>
      </c>
      <c r="N11" s="107" t="s">
        <v>939</v>
      </c>
      <c r="O11" s="108" t="n">
        <v>2</v>
      </c>
      <c r="P11" s="108" t="n">
        <v>2</v>
      </c>
      <c r="Q11" s="108" t="n">
        <v>46</v>
      </c>
      <c r="R11" s="109" t="n">
        <f aca="false" t="array" ref="R11:R11">IF($G11="","",IF(Q11="",0,((SUM(IF(N11=N$2:N$601,IF(O11=O$2:O$601,1,0),0))-P11)/(SUM(IF(N11=N$2:N$601,IF(O11=O$2:O$601,1,0),0))-1)*100)+(Q11/(SUM(IF(N11=N$2:N$601,IF(O11=O$2:O$601,Q$2:Q$601,0),0))))+IF(P11&lt;2,SUM(IF(N11=N$2:N$601,IF(O11=O$2:O$601,1,0),0)),0)))</f>
        <v>66.9437751004016</v>
      </c>
      <c r="S11" s="110" t="s">
        <v>943</v>
      </c>
      <c r="T11" s="108" t="n">
        <v>1</v>
      </c>
      <c r="U11" s="108" t="n">
        <v>1</v>
      </c>
      <c r="V11" s="108" t="n">
        <v>15</v>
      </c>
      <c r="W11" s="111" t="n">
        <f aca="false" t="array" ref="W11:W11">IF($G11="","",IF(OR(S11=Error_checking!$Q$25,S11=Error_checking!$Q$26),R11-IF(P11&lt;2,SUM(IF(N11=N$2:N$601,IF(O11=O$2:O$601,1,0),0)),0),IF(V11="",0,((SUM(IF(S11=S$2:S$601,IF(T11=T$2:T$601,1,0),0))-U11)/(SUM(IF(S11=S$2:S$601,IF(T11=T$2:T$601,1,0),0))-1)*100)+(V11/(SUM(IF(S11=S$2:S$601,IF(T11=T$2:T$601,V$2:V$601,0),0))))+IF(U11&lt;2,SUM(IF(S11=S$2:S$601,IF(T11=T$2:T$601,1,0),0)),0))))</f>
        <v>104.357142857143</v>
      </c>
      <c r="X11" s="91"/>
      <c r="Y11" s="92"/>
      <c r="Z11" s="93"/>
      <c r="AA11" s="92"/>
      <c r="AB11" s="94" t="n">
        <f aca="false">0</f>
        <v>0</v>
      </c>
      <c r="AC11" s="94" t="n">
        <f aca="false" t="array" ref="AC11:AC11">SUM(M11,R11,W11,AB11)</f>
        <v>275.644667957544</v>
      </c>
      <c r="AD11" s="112" t="n">
        <f aca="false">IF(G11=Error_checking!$A$26,MAX(0,MIN(MaxBonus,$G$1)+1-RANK(AC11,$AC$2:$AC$601)),0)</f>
        <v>61</v>
      </c>
      <c r="AE11" s="111" t="n">
        <f aca="false">AC11+AD11</f>
        <v>336.644667957544</v>
      </c>
      <c r="AF11" s="113" t="n">
        <f aca="false" t="array" ref="AF11:AF11">IF(G11=Error_checking!$A$26,RANK(AC11,$AC$2:$AC$601),"")</f>
        <v>10</v>
      </c>
      <c r="AG11" s="114"/>
      <c r="AH11" s="115"/>
      <c r="AI11" s="115"/>
      <c r="AJ11" s="115"/>
      <c r="AK11" s="100"/>
      <c r="AL11" s="100"/>
      <c r="AM11" s="100"/>
      <c r="AN11" s="101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</row>
    <row r="12" customFormat="false" ht="14.25" hidden="false" customHeight="true" outlineLevel="0" collapsed="false">
      <c r="A12" s="102" t="n">
        <f aca="false" t="array" ref="A12:A12">IF(G12=Error_checking!$A$26,RANK(AC12,$AC$2:$AC$601),"")</f>
        <v>11</v>
      </c>
      <c r="B12" s="102" t="n">
        <v>538</v>
      </c>
      <c r="C12" s="77" t="n">
        <f aca="false">VLOOKUP($B12,Ludo_na!$A$2:$D$601,2,0)</f>
        <v>35</v>
      </c>
      <c r="D12" s="78" t="str">
        <f aca="false">IF(VLOOKUP($B12,Ludo_voor!$A$2:$Y$601,3,0)="","",VLOOKUP($B12,Ludo_voor!$A$2:$Y$601,3,0))</f>
        <v>Debisschop</v>
      </c>
      <c r="E12" s="79" t="str">
        <f aca="false">IF(VLOOKUP($B12,Ludo_voor!$A$2:$Y$601,4,0)="","",VLOOKUP($B12,Ludo_voor!$A$2:$Y$601,4,0))</f>
        <v>Wouter</v>
      </c>
      <c r="F12" s="80" t="str">
        <f aca="false">IF(VLOOKUP($B12,Ludo_voor!$A$2:$Y$601,5,0)="","",VLOOKUP($B12,Ludo_voor!$A$2:$Y$601,5,0))</f>
        <v>Prettig gescoord</v>
      </c>
      <c r="G12" s="81" t="s">
        <v>928</v>
      </c>
      <c r="H12" s="103"/>
      <c r="I12" s="104" t="s">
        <v>946</v>
      </c>
      <c r="J12" s="105" t="n">
        <v>3</v>
      </c>
      <c r="K12" s="105" t="n">
        <v>2</v>
      </c>
      <c r="L12" s="105" t="n">
        <v>45</v>
      </c>
      <c r="M12" s="106" t="n">
        <f aca="false" t="array" ref="M12:M12">IF($G12="","",IF(L12="",0,((SUM(IF(I12=I$2:I$601,IF(J12=J$2:J$601,1,0),0))-K12)/(SUM(IF(I12=I$2:I$601,IF(J12=J$2:J$601,1,0),0))-1)*100)+(L12/(SUM(IF(I12=I$2:I$601,IF(J12=J$2:J$601,L$2:L$601,0),0))))+IF(K12&lt;2,SUM(IF(I12=I$2:I$601,IF(J12=J$2:J$601,1,0),0)),0)))</f>
        <v>66.9479166666667</v>
      </c>
      <c r="N12" s="107" t="s">
        <v>931</v>
      </c>
      <c r="O12" s="108" t="n">
        <v>3</v>
      </c>
      <c r="P12" s="108" t="n">
        <v>1</v>
      </c>
      <c r="Q12" s="108" t="n">
        <v>87</v>
      </c>
      <c r="R12" s="109" t="n">
        <f aca="false" t="array" ref="R12:R12">IF($G12="","",IF(Q12="",0,((SUM(IF(N12=N$2:N$601,IF(O12=O$2:O$601,1,0),0))-P12)/(SUM(IF(N12=N$2:N$601,IF(O12=O$2:O$601,1,0),0))-1)*100)+(Q12/(SUM(IF(N12=N$2:N$601,IF(O12=O$2:O$601,Q$2:Q$601,0),0))))+IF(P12&lt;2,SUM(IF(N12=N$2:N$601,IF(O12=O$2:O$601,1,0),0)),0)))</f>
        <v>104.324626865672</v>
      </c>
      <c r="S12" s="110" t="s">
        <v>943</v>
      </c>
      <c r="T12" s="108" t="n">
        <v>5</v>
      </c>
      <c r="U12" s="108" t="n">
        <v>1</v>
      </c>
      <c r="V12" s="108" t="n">
        <v>15</v>
      </c>
      <c r="W12" s="111" t="n">
        <f aca="false" t="array" ref="W12:W12">IF($G12="","",IF(OR(S12=Error_checking!$Q$25,S12=Error_checking!$Q$26),R12-IF(P12&lt;2,SUM(IF(N12=N$2:N$601,IF(O12=O$2:O$601,1,0),0)),0),IF(V12="",0,((SUM(IF(S12=S$2:S$601,IF(T12=T$2:T$601,1,0),0))-U12)/(SUM(IF(S12=S$2:S$601,IF(T12=T$2:T$601,1,0),0))-1)*100)+(V12/(SUM(IF(S12=S$2:S$601,IF(T12=T$2:T$601,V$2:V$601,0),0))))+IF(U12&lt;2,SUM(IF(S12=S$2:S$601,IF(T12=T$2:T$601,1,0),0)),0))))</f>
        <v>104.365853658537</v>
      </c>
      <c r="X12" s="91"/>
      <c r="Y12" s="92"/>
      <c r="Z12" s="93"/>
      <c r="AA12" s="92"/>
      <c r="AB12" s="94" t="n">
        <f aca="false">0</f>
        <v>0</v>
      </c>
      <c r="AC12" s="94" t="n">
        <f aca="false" t="array" ref="AC12:AC12">SUM(M12,R12,W12,AB12)</f>
        <v>275.638397190875</v>
      </c>
      <c r="AD12" s="112" t="n">
        <f aca="false">IF(G12=Error_checking!$A$26,MAX(0,MIN(MaxBonus,$G$1)+1-RANK(AC12,$AC$2:$AC$601)),0)</f>
        <v>60</v>
      </c>
      <c r="AE12" s="111" t="n">
        <f aca="false">AC12+AD12</f>
        <v>335.638397190875</v>
      </c>
      <c r="AF12" s="113" t="n">
        <f aca="false" t="array" ref="AF12:AF12">IF(G12=Error_checking!$A$26,RANK(AC12,$AC$2:$AC$601),"")</f>
        <v>11</v>
      </c>
      <c r="AG12" s="114"/>
      <c r="AH12" s="115"/>
      <c r="AI12" s="115"/>
      <c r="AJ12" s="115"/>
      <c r="AK12" s="100"/>
      <c r="AL12" s="100"/>
      <c r="AM12" s="100"/>
      <c r="AN12" s="101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4.25" hidden="false" customHeight="true" outlineLevel="0" collapsed="false">
      <c r="A13" s="76" t="n">
        <f aca="false" t="array" ref="A13:A13">IF(G13=Error_checking!$A$26,RANK(AC13,$AC$2:$AC$601),"")</f>
        <v>12</v>
      </c>
      <c r="B13" s="76" t="n">
        <v>82</v>
      </c>
      <c r="C13" s="77" t="n">
        <f aca="false">VLOOKUP($B13,Ludo_na!$A$2:$D$601,2,0)</f>
        <v>76</v>
      </c>
      <c r="D13" s="78" t="str">
        <f aca="false">IF(VLOOKUP($B13,Ludo_voor!$A$2:$Y$601,3,0)="","",VLOOKUP($B13,Ludo_voor!$A$2:$Y$601,3,0))</f>
        <v>Franken</v>
      </c>
      <c r="E13" s="79" t="str">
        <f aca="false">IF(VLOOKUP($B13,Ludo_voor!$A$2:$Y$601,4,0)="","",VLOOKUP($B13,Ludo_voor!$A$2:$Y$601,4,0))</f>
        <v>Pieter</v>
      </c>
      <c r="F13" s="80" t="str">
        <f aca="false">IF(VLOOKUP($B13,Ludo_voor!$A$2:$Y$601,5,0)="","",VLOOKUP($B13,Ludo_voor!$A$2:$Y$601,5,0))</f>
        <v/>
      </c>
      <c r="G13" s="81" t="s">
        <v>928</v>
      </c>
      <c r="H13" s="103"/>
      <c r="I13" s="83" t="s">
        <v>949</v>
      </c>
      <c r="J13" s="105" t="n">
        <v>2</v>
      </c>
      <c r="K13" s="105" t="n">
        <v>1</v>
      </c>
      <c r="L13" s="105" t="n">
        <v>191</v>
      </c>
      <c r="M13" s="106" t="n">
        <f aca="false" t="array" ref="M13:M13">IF($G13="","",IF(L13="",0,((SUM(IF(I13=I$2:I$601,IF(J13=J$2:J$601,1,0),0))-K13)/(SUM(IF(I13=I$2:I$601,IF(J13=J$2:J$601,1,0),0))-1)*100)+(L13/(SUM(IF(I13=I$2:I$601,IF(J13=J$2:J$601,L$2:L$601,0),0))))+IF(K13&lt;2,SUM(IF(I13=I$2:I$601,IF(J13=J$2:J$601,1,0),0)),0)))</f>
        <v>104.301737756714</v>
      </c>
      <c r="N13" s="107" t="s">
        <v>950</v>
      </c>
      <c r="O13" s="108" t="n">
        <v>3</v>
      </c>
      <c r="P13" s="108" t="n">
        <v>1</v>
      </c>
      <c r="Q13" s="108" t="n">
        <v>180</v>
      </c>
      <c r="R13" s="109" t="n">
        <f aca="false" t="array" ref="R13:R13">IF($G13="","",IF(Q13="",0,((SUM(IF(N13=N$2:N$601,IF(O13=O$2:O$601,1,0),0))-P13)/(SUM(IF(N13=N$2:N$601,IF(O13=O$2:O$601,1,0),0))-1)*100)+(Q13/(SUM(IF(N13=N$2:N$601,IF(O13=O$2:O$601,Q$2:Q$601,0),0))))+IF(P13&lt;2,SUM(IF(N13=N$2:N$601,IF(O13=O$2:O$601,1,0),0)),0)))</f>
        <v>104.367346938776</v>
      </c>
      <c r="S13" s="110" t="s">
        <v>951</v>
      </c>
      <c r="T13" s="108" t="n">
        <v>3</v>
      </c>
      <c r="U13" s="108" t="n">
        <v>2</v>
      </c>
      <c r="V13" s="108" t="n">
        <v>27</v>
      </c>
      <c r="W13" s="111" t="n">
        <f aca="false" t="array" ref="W13:W13">IF($G13="","",IF(OR(S13=Error_checking!$Q$25,S13=Error_checking!$Q$26),R13-IF(P13&lt;2,SUM(IF(N13=N$2:N$601,IF(O13=O$2:O$601,1,0),0)),0),IF(V13="",0,((SUM(IF(S13=S$2:S$601,IF(T13=T$2:T$601,1,0),0))-U13)/(SUM(IF(S13=S$2:S$601,IF(T13=T$2:T$601,1,0),0))-1)*100)+(V13/(SUM(IF(S13=S$2:S$601,IF(T13=T$2:T$601,V$2:V$601,0),0))))+IF(U13&lt;2,SUM(IF(S13=S$2:S$601,IF(T13=T$2:T$601,1,0),0)),0))))</f>
        <v>66.9339933993399</v>
      </c>
      <c r="X13" s="91"/>
      <c r="Y13" s="92"/>
      <c r="Z13" s="93"/>
      <c r="AA13" s="92"/>
      <c r="AB13" s="94" t="n">
        <f aca="false">0</f>
        <v>0</v>
      </c>
      <c r="AC13" s="94" t="n">
        <f aca="false" t="array" ref="AC13:AC13">SUM(M13,R13,W13,AB13)</f>
        <v>275.603078094829</v>
      </c>
      <c r="AD13" s="112" t="n">
        <f aca="false">IF(G13=Error_checking!$A$26,MAX(0,MIN(MaxBonus,$G$1)+1-RANK(AC13,$AC$2:$AC$601)),0)</f>
        <v>59</v>
      </c>
      <c r="AE13" s="111" t="n">
        <f aca="false">AC13+AD13</f>
        <v>334.603078094829</v>
      </c>
      <c r="AF13" s="113" t="n">
        <f aca="false" t="array" ref="AF13:AF13">IF(G13=Error_checking!$A$26,RANK(AC13,$AC$2:$AC$601),"")</f>
        <v>12</v>
      </c>
      <c r="AG13" s="114"/>
      <c r="AH13" s="115"/>
      <c r="AI13" s="115"/>
      <c r="AJ13" s="115"/>
      <c r="AK13" s="100"/>
      <c r="AL13" s="100"/>
      <c r="AM13" s="100"/>
      <c r="AN13" s="101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4.25" hidden="false" customHeight="true" outlineLevel="0" collapsed="false">
      <c r="A14" s="102" t="n">
        <f aca="false" t="array" ref="A14:A14">IF(G14=Error_checking!$A$26,RANK(AC14,$AC$2:$AC$601),"")</f>
        <v>13</v>
      </c>
      <c r="B14" s="102" t="n">
        <v>120</v>
      </c>
      <c r="C14" s="77" t="n">
        <f aca="false">VLOOKUP($B14,Ludo_na!$A$2:$D$601,2,0)</f>
        <v>118</v>
      </c>
      <c r="D14" s="78" t="str">
        <f aca="false">IF(VLOOKUP($B14,Ludo_voor!$A$2:$Y$601,3,0)="","",VLOOKUP($B14,Ludo_voor!$A$2:$Y$601,3,0))</f>
        <v>Van Reusel</v>
      </c>
      <c r="E14" s="79" t="str">
        <f aca="false">IF(VLOOKUP($B14,Ludo_voor!$A$2:$Y$601,4,0)="","",VLOOKUP($B14,Ludo_voor!$A$2:$Y$601,4,0))</f>
        <v>Brecht</v>
      </c>
      <c r="F14" s="80" t="str">
        <f aca="false">IF(VLOOKUP($B14,Ludo_voor!$A$2:$Y$601,5,0)="","",VLOOKUP($B14,Ludo_voor!$A$2:$Y$601,5,0))</f>
        <v/>
      </c>
      <c r="G14" s="81" t="s">
        <v>928</v>
      </c>
      <c r="H14" s="103"/>
      <c r="I14" s="104" t="s">
        <v>952</v>
      </c>
      <c r="J14" s="105" t="n">
        <v>3</v>
      </c>
      <c r="K14" s="105" t="n">
        <v>1</v>
      </c>
      <c r="L14" s="105" t="n">
        <v>59</v>
      </c>
      <c r="M14" s="106" t="n">
        <f aca="false" t="array" ref="M14:M14">IF($G14="","",IF(L14="",0,((SUM(IF(I14=I$2:I$601,IF(J14=J$2:J$601,1,0),0))-K14)/(SUM(IF(I14=I$2:I$601,IF(J14=J$2:J$601,1,0),0))-1)*100)+(L14/(SUM(IF(I14=I$2:I$601,IF(J14=J$2:J$601,L$2:L$601,0),0))))+IF(K14&lt;2,SUM(IF(I14=I$2:I$601,IF(J14=J$2:J$601,1,0),0)),0)))</f>
        <v>104.263392857143</v>
      </c>
      <c r="N14" s="107" t="s">
        <v>953</v>
      </c>
      <c r="O14" s="108" t="n">
        <v>2</v>
      </c>
      <c r="P14" s="108" t="n">
        <v>1</v>
      </c>
      <c r="Q14" s="108" t="n">
        <v>106</v>
      </c>
      <c r="R14" s="109" t="n">
        <f aca="false" t="array" ref="R14:R14">IF($G14="","",IF(Q14="",0,((SUM(IF(N14=N$2:N$601,IF(O14=O$2:O$601,1,0),0))-P14)/(SUM(IF(N14=N$2:N$601,IF(O14=O$2:O$601,1,0),0))-1)*100)+(Q14/(SUM(IF(N14=N$2:N$601,IF(O14=O$2:O$601,Q$2:Q$601,0),0))))+IF(P14&lt;2,SUM(IF(N14=N$2:N$601,IF(O14=O$2:O$601,1,0),0)),0)))</f>
        <v>104.285714285714</v>
      </c>
      <c r="S14" s="110" t="s">
        <v>945</v>
      </c>
      <c r="T14" s="108" t="n">
        <v>2</v>
      </c>
      <c r="U14" s="108" t="n">
        <v>2</v>
      </c>
      <c r="V14" s="108" t="n">
        <v>3</v>
      </c>
      <c r="W14" s="111" t="n">
        <f aca="false" t="array" ref="W14:W14">IF($G14="","",IF(OR(S14=Error_checking!$Q$25,S14=Error_checking!$Q$26),R14-IF(P14&lt;2,SUM(IF(N14=N$2:N$601,IF(O14=O$2:O$601,1,0),0)),0),IF(V14="",0,((SUM(IF(S14=S$2:S$601,IF(T14=T$2:T$601,1,0),0))-U14)/(SUM(IF(S14=S$2:S$601,IF(T14=T$2:T$601,1,0),0))-1)*100)+(V14/(SUM(IF(S14=S$2:S$601,IF(T14=T$2:T$601,V$2:V$601,0),0))))+IF(U14&lt;2,SUM(IF(S14=S$2:S$601,IF(T14=T$2:T$601,1,0),0)),0))))</f>
        <v>66.9666666666667</v>
      </c>
      <c r="X14" s="91"/>
      <c r="Y14" s="92"/>
      <c r="Z14" s="93"/>
      <c r="AA14" s="92"/>
      <c r="AB14" s="94" t="n">
        <f aca="false">0</f>
        <v>0</v>
      </c>
      <c r="AC14" s="94" t="n">
        <f aca="false" t="array" ref="AC14:AC14">SUM(M14,R14,W14,AB14)</f>
        <v>275.515773809524</v>
      </c>
      <c r="AD14" s="112" t="n">
        <f aca="false">IF(G14=Error_checking!$A$26,MAX(0,MIN(MaxBonus,$G$1)+1-RANK(AC14,$AC$2:$AC$601)),0)</f>
        <v>58</v>
      </c>
      <c r="AE14" s="111" t="n">
        <f aca="false">AC14+AD14</f>
        <v>333.515773809524</v>
      </c>
      <c r="AF14" s="113" t="n">
        <f aca="false" t="array" ref="AF14:AF14">IF(G14=Error_checking!$A$26,RANK(AC14,$AC$2:$AC$601),"")</f>
        <v>13</v>
      </c>
      <c r="AG14" s="114"/>
      <c r="AH14" s="115"/>
      <c r="AI14" s="115"/>
      <c r="AJ14" s="115"/>
      <c r="AK14" s="100"/>
      <c r="AL14" s="100"/>
      <c r="AM14" s="100"/>
      <c r="AN14" s="101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4.25" hidden="false" customHeight="true" outlineLevel="0" collapsed="false">
      <c r="A15" s="102" t="n">
        <f aca="false" t="array" ref="A15:A15">IF(G15=Error_checking!$A$26,RANK(AC15,$AC$2:$AC$601),"")</f>
        <v>14</v>
      </c>
      <c r="B15" s="102" t="n">
        <v>408</v>
      </c>
      <c r="C15" s="77" t="n">
        <f aca="false">VLOOKUP($B15,Ludo_na!$A$2:$D$601,2,0)</f>
        <v>108</v>
      </c>
      <c r="D15" s="78" t="str">
        <f aca="false">IF(VLOOKUP($B15,Ludo_voor!$A$2:$Y$601,3,0)="","",VLOOKUP($B15,Ludo_voor!$A$2:$Y$601,3,0))</f>
        <v>De Permentier</v>
      </c>
      <c r="E15" s="79" t="str">
        <f aca="false">IF(VLOOKUP($B15,Ludo_voor!$A$2:$Y$601,4,0)="","",VLOOKUP($B15,Ludo_voor!$A$2:$Y$601,4,0))</f>
        <v>Cindy</v>
      </c>
      <c r="F15" s="80" t="str">
        <f aca="false">IF(VLOOKUP($B15,Ludo_voor!$A$2:$Y$601,5,0)="","",VLOOKUP($B15,Ludo_voor!$A$2:$Y$601,5,0))</f>
        <v>De Bokkensprong</v>
      </c>
      <c r="G15" s="81" t="s">
        <v>928</v>
      </c>
      <c r="H15" s="103"/>
      <c r="I15" s="104" t="s">
        <v>954</v>
      </c>
      <c r="J15" s="105" t="n">
        <v>1</v>
      </c>
      <c r="K15" s="105" t="n">
        <v>3</v>
      </c>
      <c r="L15" s="105" t="n">
        <v>54</v>
      </c>
      <c r="M15" s="106" t="n">
        <f aca="false" t="array" ref="M15:M15">IF($G15="","",IF(L15="",0,((SUM(IF(I15=I$2:I$601,IF(J15=J$2:J$601,1,0),0))-K15)/(SUM(IF(I15=I$2:I$601,IF(J15=J$2:J$601,1,0),0))-1)*100)+(L15/(SUM(IF(I15=I$2:I$601,IF(J15=J$2:J$601,L$2:L$601,0),0))))+IF(K15&lt;2,SUM(IF(I15=I$2:I$601,IF(J15=J$2:J$601,1,0),0)),0)))</f>
        <v>50.1782178217822</v>
      </c>
      <c r="N15" s="107" t="s">
        <v>955</v>
      </c>
      <c r="O15" s="108" t="n">
        <v>1</v>
      </c>
      <c r="P15" s="108" t="n">
        <v>1</v>
      </c>
      <c r="Q15" s="108" t="n">
        <v>106</v>
      </c>
      <c r="R15" s="109" t="n">
        <f aca="false" t="array" ref="R15:R15">IF($G15="","",IF(Q15="",0,((SUM(IF(N15=N$2:N$601,IF(O15=O$2:O$601,1,0),0))-P15)/(SUM(IF(N15=N$2:N$601,IF(O15=O$2:O$601,1,0),0))-1)*100)+(Q15/(SUM(IF(N15=N$2:N$601,IF(O15=O$2:O$601,Q$2:Q$601,0),0))))+IF(P15&lt;2,SUM(IF(N15=N$2:N$601,IF(O15=O$2:O$601,1,0),0)),0)))</f>
        <v>105.251781472684</v>
      </c>
      <c r="S15" s="110" t="s">
        <v>943</v>
      </c>
      <c r="T15" s="108" t="n">
        <v>6</v>
      </c>
      <c r="U15" s="108" t="n">
        <v>1</v>
      </c>
      <c r="V15" s="108" t="n">
        <v>16</v>
      </c>
      <c r="W15" s="111" t="n">
        <f aca="false" t="array" ref="W15:W15">IF($G15="","",IF(OR(S15=Error_checking!$Q$25,S15=Error_checking!$Q$26),R15-IF(P15&lt;2,SUM(IF(N15=N$2:N$601,IF(O15=O$2:O$601,1,0),0)),0),IF(V15="",0,((SUM(IF(S15=S$2:S$601,IF(T15=T$2:T$601,1,0),0))-U15)/(SUM(IF(S15=S$2:S$601,IF(T15=T$2:T$601,1,0),0))-1)*100)+(V15/(SUM(IF(S15=S$2:S$601,IF(T15=T$2:T$601,V$2:V$601,0),0))))+IF(U15&lt;2,SUM(IF(S15=S$2:S$601,IF(T15=T$2:T$601,1,0),0)),0))))</f>
        <v>104.313725490196</v>
      </c>
      <c r="X15" s="91"/>
      <c r="Y15" s="92"/>
      <c r="Z15" s="93"/>
      <c r="AA15" s="92"/>
      <c r="AB15" s="94" t="n">
        <f aca="false">0</f>
        <v>0</v>
      </c>
      <c r="AC15" s="94" t="n">
        <f aca="false" t="array" ref="AC15:AC15">SUM(M15,R15,W15,AB15)</f>
        <v>259.743724784662</v>
      </c>
      <c r="AD15" s="112" t="n">
        <f aca="false">IF(G15=Error_checking!$A$26,MAX(0,MIN(MaxBonus,$G$1)+1-RANK(AC15,$AC$2:$AC$601)),0)</f>
        <v>57</v>
      </c>
      <c r="AE15" s="111" t="n">
        <f aca="false">AC15+AD15</f>
        <v>316.743724784662</v>
      </c>
      <c r="AF15" s="113" t="n">
        <f aca="false" t="array" ref="AF15:AF15">IF(G15=Error_checking!$A$26,RANK(AC15,$AC$2:$AC$601),"")</f>
        <v>14</v>
      </c>
      <c r="AG15" s="114"/>
      <c r="AH15" s="115"/>
      <c r="AI15" s="115"/>
      <c r="AJ15" s="115"/>
      <c r="AK15" s="100"/>
      <c r="AL15" s="100"/>
      <c r="AM15" s="100"/>
      <c r="AN15" s="101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4.25" hidden="false" customHeight="true" outlineLevel="0" collapsed="false">
      <c r="A16" s="48" t="n">
        <f aca="false" t="array" ref="A16:A16">IF(G16=Error_checking!$A$26,RANK(AC16,$AC$2:$AC$601),"")</f>
        <v>15</v>
      </c>
      <c r="B16" s="48" t="n">
        <v>159</v>
      </c>
      <c r="C16" s="77" t="n">
        <f aca="false">VLOOKUP($B16,Ludo_na!$A$2:$D$601,2,0)</f>
        <v>59</v>
      </c>
      <c r="D16" s="78" t="str">
        <f aca="false">IF(VLOOKUP($B16,Ludo_voor!$A$2:$Y$601,3,0)="","",VLOOKUP($B16,Ludo_voor!$A$2:$Y$601,3,0))</f>
        <v>Hillewaert</v>
      </c>
      <c r="E16" s="79" t="str">
        <f aca="false">IF(VLOOKUP($B16,Ludo_voor!$A$2:$Y$601,4,0)="","",VLOOKUP($B16,Ludo_voor!$A$2:$Y$601,4,0))</f>
        <v>Bart</v>
      </c>
      <c r="F16" s="80" t="str">
        <f aca="false">IF(VLOOKUP($B16,Ludo_voor!$A$2:$Y$601,5,0)="","",VLOOKUP($B16,Ludo_voor!$A$2:$Y$601,5,0))</f>
        <v>Teenentander</v>
      </c>
      <c r="G16" s="81" t="s">
        <v>928</v>
      </c>
      <c r="H16" s="103"/>
      <c r="I16" s="104" t="s">
        <v>936</v>
      </c>
      <c r="J16" s="105" t="n">
        <v>1</v>
      </c>
      <c r="K16" s="105" t="n">
        <v>1</v>
      </c>
      <c r="L16" s="105" t="n">
        <v>10</v>
      </c>
      <c r="M16" s="106" t="n">
        <f aca="false" t="array" ref="M16:M16">IF($G16="","",IF(L16="",0,((SUM(IF(I16=I$2:I$601,IF(J16=J$2:J$601,1,0),0))-K16)/(SUM(IF(I16=I$2:I$601,IF(J16=J$2:J$601,1,0),0))-1)*100)+(L16/(SUM(IF(I16=I$2:I$601,IF(J16=J$2:J$601,L$2:L$601,0),0))))+IF(K16&lt;2,SUM(IF(I16=I$2:I$601,IF(J16=J$2:J$601,1,0),0)),0)))</f>
        <v>104.357142857143</v>
      </c>
      <c r="N16" s="107" t="s">
        <v>956</v>
      </c>
      <c r="O16" s="108" t="n">
        <v>1</v>
      </c>
      <c r="P16" s="108" t="n">
        <v>2</v>
      </c>
      <c r="Q16" s="108" t="n">
        <v>22</v>
      </c>
      <c r="R16" s="109" t="n">
        <f aca="false" t="array" ref="R16:R16">IF($G16="","",IF(Q16="",0,((SUM(IF(N16=N$2:N$601,IF(O16=O$2:O$601,1,0),0))-P16)/(SUM(IF(N16=N$2:N$601,IF(O16=O$2:O$601,1,0),0))-1)*100)+(Q16/(SUM(IF(N16=N$2:N$601,IF(O16=O$2:O$601,Q$2:Q$601,0),0))))+IF(P16&lt;2,SUM(IF(N16=N$2:N$601,IF(O16=O$2:O$601,1,0),0)),0)))</f>
        <v>66.9317269076305</v>
      </c>
      <c r="S16" s="110" t="s">
        <v>957</v>
      </c>
      <c r="T16" s="108" t="n">
        <v>1</v>
      </c>
      <c r="U16" s="108" t="n">
        <v>1.5</v>
      </c>
      <c r="V16" s="108" t="n">
        <v>10</v>
      </c>
      <c r="W16" s="111" t="n">
        <f aca="false" t="array" ref="W16:W16">IF($G16="","",IF(OR(S16=Error_checking!$Q$25,S16=Error_checking!$Q$26),R16-IF(P16&lt;2,SUM(IF(N16=N$2:N$601,IF(O16=O$2:O$601,1,0),0)),0),IF(V16="",0,((SUM(IF(S16=S$2:S$601,IF(T16=T$2:T$601,1,0),0))-U16)/(SUM(IF(S16=S$2:S$601,IF(T16=T$2:T$601,1,0),0))-1)*100)+(V16/(SUM(IF(S16=S$2:S$601,IF(T16=T$2:T$601,V$2:V$601,0),0))))+IF(U16&lt;2,SUM(IF(S16=S$2:S$601,IF(T16=T$2:T$601,1,0),0)),0))))</f>
        <v>87.7333333333334</v>
      </c>
      <c r="X16" s="91"/>
      <c r="Y16" s="92"/>
      <c r="Z16" s="93"/>
      <c r="AA16" s="92"/>
      <c r="AB16" s="94" t="n">
        <f aca="false">0</f>
        <v>0</v>
      </c>
      <c r="AC16" s="94" t="n">
        <f aca="false" t="array" ref="AC16:AC16">SUM(M16,R16,W16,AB16)</f>
        <v>259.022203098107</v>
      </c>
      <c r="AD16" s="112" t="n">
        <f aca="false">IF(G16=Error_checking!$A$26,MAX(0,MIN(MaxBonus,$G$1)+1-RANK(AC16,$AC$2:$AC$601)),0)</f>
        <v>56</v>
      </c>
      <c r="AE16" s="111" t="n">
        <f aca="false">AC16+AD16</f>
        <v>315.022203098107</v>
      </c>
      <c r="AF16" s="113" t="n">
        <f aca="false" t="array" ref="AF16:AF16">IF(G16=Error_checking!$A$26,RANK(AC16,$AC$2:$AC$601),"")</f>
        <v>15</v>
      </c>
      <c r="AG16" s="114"/>
      <c r="AH16" s="115"/>
      <c r="AI16" s="115"/>
      <c r="AJ16" s="115"/>
      <c r="AK16" s="100"/>
      <c r="AL16" s="100"/>
      <c r="AM16" s="100"/>
      <c r="AN16" s="101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4.25" hidden="false" customHeight="true" outlineLevel="0" collapsed="false">
      <c r="A17" s="102" t="n">
        <f aca="false" t="array" ref="A17:A17">IF(G17=Error_checking!$A$26,RANK(AC17,$AC$2:$AC$601),"")</f>
        <v>16</v>
      </c>
      <c r="B17" s="102" t="n">
        <v>70</v>
      </c>
      <c r="C17" s="77" t="n">
        <f aca="false">VLOOKUP($B17,Ludo_na!$A$2:$D$601,2,0)</f>
        <v>95</v>
      </c>
      <c r="D17" s="78" t="str">
        <f aca="false">IF(VLOOKUP($B17,Ludo_voor!$A$2:$Y$601,3,0)="","",VLOOKUP($B17,Ludo_voor!$A$2:$Y$601,3,0))</f>
        <v>Blieck</v>
      </c>
      <c r="E17" s="79" t="str">
        <f aca="false">IF(VLOOKUP($B17,Ludo_voor!$A$2:$Y$601,4,0)="","",VLOOKUP($B17,Ludo_voor!$A$2:$Y$601,4,0))</f>
        <v>Andy</v>
      </c>
      <c r="F17" s="80" t="str">
        <f aca="false">IF(VLOOKUP($B17,Ludo_voor!$A$2:$Y$601,5,0)="","",VLOOKUP($B17,Ludo_voor!$A$2:$Y$601,5,0))</f>
        <v>Spelen Op Zolder</v>
      </c>
      <c r="G17" s="81" t="s">
        <v>928</v>
      </c>
      <c r="H17" s="103"/>
      <c r="I17" s="104" t="s">
        <v>952</v>
      </c>
      <c r="J17" s="105" t="n">
        <v>2</v>
      </c>
      <c r="K17" s="105" t="n">
        <v>1</v>
      </c>
      <c r="L17" s="105" t="n">
        <v>62</v>
      </c>
      <c r="M17" s="106" t="n">
        <f aca="false" t="array" ref="M17:M17">IF($G17="","",IF(L17="",0,((SUM(IF(I17=I$2:I$601,IF(J17=J$2:J$601,1,0),0))-K17)/(SUM(IF(I17=I$2:I$601,IF(J17=J$2:J$601,1,0),0))-1)*100)+(L17/(SUM(IF(I17=I$2:I$601,IF(J17=J$2:J$601,L$2:L$601,0),0))))+IF(K17&lt;2,SUM(IF(I17=I$2:I$601,IF(J17=J$2:J$601,1,0),0)),0)))</f>
        <v>104.289719626168</v>
      </c>
      <c r="N17" s="107" t="s">
        <v>947</v>
      </c>
      <c r="O17" s="108" t="n">
        <v>1</v>
      </c>
      <c r="P17" s="108" t="n">
        <v>2</v>
      </c>
      <c r="Q17" s="108" t="n">
        <v>168</v>
      </c>
      <c r="R17" s="109" t="n">
        <f aca="false" t="array" ref="R17:R17">IF($G17="","",IF(Q17="",0,((SUM(IF(N17=N$2:N$601,IF(O17=O$2:O$601,1,0),0))-P17)/(SUM(IF(N17=N$2:N$601,IF(O17=O$2:O$601,1,0),0))-1)*100)+(Q17/(SUM(IF(N17=N$2:N$601,IF(O17=O$2:O$601,Q$2:Q$601,0),0))))+IF(P17&lt;2,SUM(IF(N17=N$2:N$601,IF(O17=O$2:O$601,1,0),0)),0)))</f>
        <v>66.9471341124096</v>
      </c>
      <c r="S17" s="110" t="s">
        <v>932</v>
      </c>
      <c r="T17" s="108" t="n">
        <v>1</v>
      </c>
      <c r="U17" s="108" t="n">
        <v>2</v>
      </c>
      <c r="V17" s="108" t="n">
        <v>51</v>
      </c>
      <c r="W17" s="111" t="n">
        <f aca="false" t="array" ref="W17:W17">IF($G17="","",IF(OR(S17=Error_checking!$Q$25,S17=Error_checking!$Q$26),R17-IF(P17&lt;2,SUM(IF(N17=N$2:N$601,IF(O17=O$2:O$601,1,0),0)),0),IF(V17="",0,((SUM(IF(S17=S$2:S$601,IF(T17=T$2:T$601,1,0),0))-U17)/(SUM(IF(S17=S$2:S$601,IF(T17=T$2:T$601,1,0),0))-1)*100)+(V17/(SUM(IF(S17=S$2:S$601,IF(T17=T$2:T$601,V$2:V$601,0),0))))+IF(U17&lt;2,SUM(IF(S17=S$2:S$601,IF(T17=T$2:T$601,1,0),0)),0))))</f>
        <v>80.1795774647887</v>
      </c>
      <c r="X17" s="91"/>
      <c r="Y17" s="92"/>
      <c r="Z17" s="93"/>
      <c r="AA17" s="92"/>
      <c r="AB17" s="94" t="n">
        <f aca="false">0</f>
        <v>0</v>
      </c>
      <c r="AC17" s="94" t="n">
        <f aca="false" t="array" ref="AC17:AC17">SUM(M17,R17,W17,AB17)</f>
        <v>251.416431203367</v>
      </c>
      <c r="AD17" s="112" t="n">
        <f aca="false">IF(G17=Error_checking!$A$26,MAX(0,MIN(MaxBonus,$G$1)+1-RANK(AC17,$AC$2:$AC$601)),0)</f>
        <v>55</v>
      </c>
      <c r="AE17" s="111" t="n">
        <f aca="false">AC17+AD17</f>
        <v>306.416431203367</v>
      </c>
      <c r="AF17" s="113" t="n">
        <f aca="false" t="array" ref="AF17:AF17">IF(G17=Error_checking!$A$26,RANK(AC17,$AC$2:$AC$601),"")</f>
        <v>16</v>
      </c>
      <c r="AG17" s="114"/>
      <c r="AH17" s="115"/>
      <c r="AI17" s="115"/>
      <c r="AJ17" s="115"/>
      <c r="AK17" s="100"/>
      <c r="AL17" s="100"/>
      <c r="AM17" s="100"/>
      <c r="AN17" s="101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s="116" customFormat="true" ht="14.25" hidden="false" customHeight="true" outlineLevel="0" collapsed="false">
      <c r="A18" s="102" t="n">
        <f aca="false" t="array" ref="A18:A18">IF(G18=Error_checking!$A$26,RANK(AC18,$AC$2:$AC$601),"")</f>
        <v>17</v>
      </c>
      <c r="B18" s="102" t="n">
        <v>532</v>
      </c>
      <c r="C18" s="77" t="n">
        <f aca="false">VLOOKUP($B18,Ludo_na!$A$2:$D$601,2,0)</f>
        <v>80</v>
      </c>
      <c r="D18" s="78" t="str">
        <f aca="false">IF(VLOOKUP($B18,Ludo_voor!$A$2:$Y$601,3,0)="","",VLOOKUP($B18,Ludo_voor!$A$2:$Y$601,3,0))</f>
        <v>Dedeurwaerder</v>
      </c>
      <c r="E18" s="79" t="str">
        <f aca="false">IF(VLOOKUP($B18,Ludo_voor!$A$2:$Y$601,4,0)="","",VLOOKUP($B18,Ludo_voor!$A$2:$Y$601,4,0))</f>
        <v>Lien</v>
      </c>
      <c r="F18" s="80" t="str">
        <f aca="false">IF(VLOOKUP($B18,Ludo_voor!$A$2:$Y$601,5,0)="","",VLOOKUP($B18,Ludo_voor!$A$2:$Y$601,5,0))</f>
        <v/>
      </c>
      <c r="G18" s="81" t="s">
        <v>928</v>
      </c>
      <c r="H18" s="103"/>
      <c r="I18" s="104" t="s">
        <v>948</v>
      </c>
      <c r="J18" s="105" t="n">
        <v>3</v>
      </c>
      <c r="K18" s="105" t="n">
        <v>1</v>
      </c>
      <c r="L18" s="105" t="n">
        <v>99</v>
      </c>
      <c r="M18" s="106" t="n">
        <f aca="false" t="array" ref="M18:M18">IF($G18="","",IF(L18="",0,((SUM(IF(I18=I$2:I$601,IF(J18=J$2:J$601,1,0),0))-K18)/(SUM(IF(I18=I$2:I$601,IF(J18=J$2:J$601,1,0),0))-1)*100)+(L18/(SUM(IF(I18=I$2:I$601,IF(J18=J$2:J$601,L$2:L$601,0),0))))+IF(K18&lt;2,SUM(IF(I18=I$2:I$601,IF(J18=J$2:J$601,1,0),0)),0)))</f>
        <v>104.311320754717</v>
      </c>
      <c r="N18" s="107" t="s">
        <v>950</v>
      </c>
      <c r="O18" s="108" t="n">
        <v>2</v>
      </c>
      <c r="P18" s="108" t="n">
        <v>3</v>
      </c>
      <c r="Q18" s="108" t="n">
        <v>102</v>
      </c>
      <c r="R18" s="109" t="n">
        <f aca="false" t="array" ref="R18:R18">IF($G18="","",IF(Q18="",0,((SUM(IF(N18=N$2:N$601,IF(O18=O$2:O$601,1,0),0))-P18)/(SUM(IF(N18=N$2:N$601,IF(O18=O$2:O$601,1,0),0))-1)*100)+(Q18/(SUM(IF(N18=N$2:N$601,IF(O18=O$2:O$601,Q$2:Q$601,0),0))))+IF(P18&lt;2,SUM(IF(N18=N$2:N$601,IF(O18=O$2:O$601,1,0),0)),0)))</f>
        <v>33.5803066989508</v>
      </c>
      <c r="S18" s="110" t="s">
        <v>945</v>
      </c>
      <c r="T18" s="108" t="n">
        <v>3</v>
      </c>
      <c r="U18" s="108" t="n">
        <v>1</v>
      </c>
      <c r="V18" s="108" t="n">
        <v>4</v>
      </c>
      <c r="W18" s="111" t="n">
        <f aca="false" t="array" ref="W18:W18">IF($G18="","",IF(OR(S18=Error_checking!$Q$25,S18=Error_checking!$Q$26),R18-IF(P18&lt;2,SUM(IF(N18=N$2:N$601,IF(O18=O$2:O$601,1,0),0)),0),IF(V18="",0,((SUM(IF(S18=S$2:S$601,IF(T18=T$2:T$601,1,0),0))-U18)/(SUM(IF(S18=S$2:S$601,IF(T18=T$2:T$601,1,0),0))-1)*100)+(V18/(SUM(IF(S18=S$2:S$601,IF(T18=T$2:T$601,V$2:V$601,0),0))))+IF(U18&lt;2,SUM(IF(S18=S$2:S$601,IF(T18=T$2:T$601,1,0),0)),0))))</f>
        <v>104.4</v>
      </c>
      <c r="X18" s="91"/>
      <c r="Y18" s="92"/>
      <c r="Z18" s="93"/>
      <c r="AA18" s="92"/>
      <c r="AB18" s="94" t="n">
        <f aca="false">0</f>
        <v>0</v>
      </c>
      <c r="AC18" s="94" t="n">
        <f aca="false" t="array" ref="AC18:AC18">SUM(M18,R18,W18,AB18)</f>
        <v>242.291627453668</v>
      </c>
      <c r="AD18" s="112" t="n">
        <f aca="false">IF(G18=Error_checking!$A$26,MAX(0,MIN(MaxBonus,$G$1)+1-RANK(AC18,$AC$2:$AC$601)),0)</f>
        <v>54</v>
      </c>
      <c r="AE18" s="111" t="n">
        <f aca="false">AC18+AD18</f>
        <v>296.291627453668</v>
      </c>
      <c r="AF18" s="113" t="n">
        <f aca="false" t="array" ref="AF18:AF18">IF(G18=Error_checking!$A$26,RANK(AC18,$AC$2:$AC$601),"")</f>
        <v>17</v>
      </c>
      <c r="AG18" s="114"/>
      <c r="AH18" s="115"/>
      <c r="AI18" s="115"/>
      <c r="AJ18" s="115"/>
      <c r="AK18" s="100"/>
      <c r="AL18" s="100"/>
      <c r="AM18" s="100"/>
      <c r="AN18" s="101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</row>
    <row r="19" s="116" customFormat="true" ht="14.25" hidden="false" customHeight="true" outlineLevel="0" collapsed="false">
      <c r="A19" s="76" t="n">
        <f aca="false" t="array" ref="A19:A19">IF(G19=Error_checking!$A$26,RANK(AC19,$AC$2:$AC$601),"")</f>
        <v>18</v>
      </c>
      <c r="B19" s="76" t="n">
        <v>129</v>
      </c>
      <c r="C19" s="77" t="n">
        <f aca="false">VLOOKUP($B19,Ludo_na!$A$2:$D$601,2,0)</f>
        <v>9</v>
      </c>
      <c r="D19" s="78" t="str">
        <f aca="false">IF(VLOOKUP($B19,Ludo_voor!$A$2:$Y$601,3,0)="","",VLOOKUP($B19,Ludo_voor!$A$2:$Y$601,3,0))</f>
        <v>Rosseeuw</v>
      </c>
      <c r="E19" s="79" t="str">
        <f aca="false">IF(VLOOKUP($B19,Ludo_voor!$A$2:$Y$601,4,0)="","",VLOOKUP($B19,Ludo_voor!$A$2:$Y$601,4,0))</f>
        <v>Kristof</v>
      </c>
      <c r="F19" s="80" t="str">
        <f aca="false">IF(VLOOKUP($B19,Ludo_voor!$A$2:$Y$601,5,0)="","",VLOOKUP($B19,Ludo_voor!$A$2:$Y$601,5,0))</f>
        <v>Spelen Op Zolder</v>
      </c>
      <c r="G19" s="81" t="s">
        <v>928</v>
      </c>
      <c r="H19" s="103" t="s">
        <v>929</v>
      </c>
      <c r="I19" s="104" t="s">
        <v>948</v>
      </c>
      <c r="J19" s="105" t="n">
        <v>1</v>
      </c>
      <c r="K19" s="105" t="n">
        <v>3</v>
      </c>
      <c r="L19" s="105" t="n">
        <v>70</v>
      </c>
      <c r="M19" s="106" t="n">
        <f aca="false" t="array" ref="M19:M19">IF($G19="","",IF(L19="",0,((SUM(IF(I19=I$2:I$601,IF(J19=J$2:J$601,1,0),0))-K19)/(SUM(IF(I19=I$2:I$601,IF(J19=J$2:J$601,1,0),0))-1)*100)+(L19/(SUM(IF(I19=I$2:I$601,IF(J19=J$2:J$601,L$2:L$601,0),0))))+IF(K19&lt;2,SUM(IF(I19=I$2:I$601,IF(J19=J$2:J$601,1,0),0)),0)))</f>
        <v>33.5833333333333</v>
      </c>
      <c r="N19" s="107" t="s">
        <v>941</v>
      </c>
      <c r="O19" s="108" t="n">
        <v>4</v>
      </c>
      <c r="P19" s="108" t="n">
        <v>1</v>
      </c>
      <c r="Q19" s="108" t="n">
        <v>248</v>
      </c>
      <c r="R19" s="109" t="n">
        <f aca="false" t="array" ref="R19:R19">IF($G19="","",IF(Q19="",0,((SUM(IF(N19=N$2:N$601,IF(O19=O$2:O$601,1,0),0))-P19)/(SUM(IF(N19=N$2:N$601,IF(O19=O$2:O$601,1,0),0))-1)*100)+(Q19/(SUM(IF(N19=N$2:N$601,IF(O19=O$2:O$601,Q$2:Q$601,0),0))))+IF(P19&lt;2,SUM(IF(N19=N$2:N$601,IF(O19=O$2:O$601,1,0),0)),0)))</f>
        <v>104.291764705882</v>
      </c>
      <c r="S19" s="110" t="s">
        <v>945</v>
      </c>
      <c r="T19" s="108" t="n">
        <v>1</v>
      </c>
      <c r="U19" s="108" t="n">
        <v>1</v>
      </c>
      <c r="V19" s="108" t="n">
        <v>4</v>
      </c>
      <c r="W19" s="111" t="n">
        <f aca="false" t="array" ref="W19:W19">IF($G19="","",IF(OR(S19=Error_checking!$Q$25,S19=Error_checking!$Q$26),R19-IF(P19&lt;2,SUM(IF(N19=N$2:N$601,IF(O19=O$2:O$601,1,0),0)),0),IF(V19="",0,((SUM(IF(S19=S$2:S$601,IF(T19=T$2:T$601,1,0),0))-U19)/(SUM(IF(S19=S$2:S$601,IF(T19=T$2:T$601,1,0),0))-1)*100)+(V19/(SUM(IF(S19=S$2:S$601,IF(T19=T$2:T$601,V$2:V$601,0),0))))+IF(U19&lt;2,SUM(IF(S19=S$2:S$601,IF(T19=T$2:T$601,1,0),0)),0))))</f>
        <v>104.4</v>
      </c>
      <c r="X19" s="91"/>
      <c r="Y19" s="92"/>
      <c r="Z19" s="93"/>
      <c r="AA19" s="92"/>
      <c r="AB19" s="94" t="n">
        <f aca="false">0</f>
        <v>0</v>
      </c>
      <c r="AC19" s="94" t="n">
        <f aca="false" t="array" ref="AC19:AC19">SUM(M19,R19,W19,AB19)</f>
        <v>242.275098039216</v>
      </c>
      <c r="AD19" s="112" t="n">
        <f aca="false">IF(G19=Error_checking!$A$26,MAX(0,MIN(MaxBonus,$G$1)+1-RANK(AC19,$AC$2:$AC$601)),0)</f>
        <v>53</v>
      </c>
      <c r="AE19" s="111" t="n">
        <f aca="false">AC19+AD19</f>
        <v>295.275098039216</v>
      </c>
      <c r="AF19" s="113" t="n">
        <f aca="false" t="array" ref="AF19:AF19">IF(G19=Error_checking!$A$26,RANK(AC19,$AC$2:$AC$601),"")</f>
        <v>18</v>
      </c>
      <c r="AG19" s="114"/>
      <c r="AH19" s="115"/>
      <c r="AI19" s="115"/>
      <c r="AJ19" s="115"/>
      <c r="AK19" s="100"/>
      <c r="AL19" s="100"/>
      <c r="AM19" s="100"/>
      <c r="AN19" s="101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</row>
    <row r="20" customFormat="false" ht="14.25" hidden="false" customHeight="true" outlineLevel="0" collapsed="false">
      <c r="A20" s="76" t="n">
        <f aca="false" t="array" ref="A20:A20">IF(G20=Error_checking!$A$26,RANK(AC20,$AC$2:$AC$601),"")</f>
        <v>19</v>
      </c>
      <c r="B20" s="76" t="n">
        <v>401</v>
      </c>
      <c r="C20" s="77" t="n">
        <f aca="false">VLOOKUP($B20,Ludo_na!$A$2:$D$601,2,0)</f>
        <v>4</v>
      </c>
      <c r="D20" s="78" t="str">
        <f aca="false">IF(VLOOKUP($B20,Ludo_voor!$A$2:$Y$601,3,0)="","",VLOOKUP($B20,Ludo_voor!$A$2:$Y$601,3,0))</f>
        <v>Rébérez</v>
      </c>
      <c r="E20" s="79" t="str">
        <f aca="false">IF(VLOOKUP($B20,Ludo_voor!$A$2:$Y$601,4,0)="","",VLOOKUP($B20,Ludo_voor!$A$2:$Y$601,4,0))</f>
        <v>Dominic</v>
      </c>
      <c r="F20" s="80" t="str">
        <f aca="false">IF(VLOOKUP($B20,Ludo_voor!$A$2:$Y$601,5,0)="","",VLOOKUP($B20,Ludo_voor!$A$2:$Y$601,5,0))</f>
        <v>De Speeldoos</v>
      </c>
      <c r="G20" s="81" t="s">
        <v>928</v>
      </c>
      <c r="H20" s="82" t="s">
        <v>929</v>
      </c>
      <c r="I20" s="83" t="s">
        <v>949</v>
      </c>
      <c r="J20" s="84" t="n">
        <v>4</v>
      </c>
      <c r="K20" s="84" t="n">
        <v>1</v>
      </c>
      <c r="L20" s="84" t="n">
        <v>190</v>
      </c>
      <c r="M20" s="85" t="n">
        <f aca="false" t="array" ref="M20:M20">IF($G20="","",IF(L20="",0,((SUM(IF(I20=I$2:I$601,IF(J20=J$2:J$601,1,0),0))-K20)/(SUM(IF(I20=I$2:I$601,IF(J20=J$2:J$601,1,0),0))-1)*100)+(L20/(SUM(IF(I20=I$2:I$601,IF(J20=J$2:J$601,L$2:L$601,0),0))))+IF(K20&lt;2,SUM(IF(I20=I$2:I$601,IF(J20=J$2:J$601,1,0),0)),0)))</f>
        <v>104.36750483559</v>
      </c>
      <c r="N20" s="86" t="s">
        <v>958</v>
      </c>
      <c r="O20" s="87" t="n">
        <v>1</v>
      </c>
      <c r="P20" s="87" t="n">
        <v>1</v>
      </c>
      <c r="Q20" s="87" t="n">
        <v>118</v>
      </c>
      <c r="R20" s="88" t="n">
        <f aca="false" t="array" ref="R20:R20">IF($G20="","",IF(Q20="",0,((SUM(IF(N20=N$2:N$601,IF(O20=O$2:O$601,1,0),0))-P20)/(SUM(IF(N20=N$2:N$601,IF(O20=O$2:O$601,1,0),0))-1)*100)+(Q20/(SUM(IF(N20=N$2:N$601,IF(O20=O$2:O$601,Q$2:Q$601,0),0))))+IF(P20&lt;2,SUM(IF(N20=N$2:N$601,IF(O20=O$2:O$601,1,0),0)),0)))</f>
        <v>104.30890052356</v>
      </c>
      <c r="S20" s="89" t="s">
        <v>935</v>
      </c>
      <c r="T20" s="87" t="n">
        <v>1</v>
      </c>
      <c r="U20" s="87" t="n">
        <v>3</v>
      </c>
      <c r="V20" s="87" t="n">
        <v>36</v>
      </c>
      <c r="W20" s="90" t="n">
        <f aca="false" t="array" ref="W20:W20">IF($G20="","",IF(OR(S20=Error_checking!$Q$25,S20=Error_checking!$Q$26),R20-IF(P20&lt;2,SUM(IF(N20=N$2:N$601,IF(O20=O$2:O$601,1,0),0)),0),IF(V20="",0,((SUM(IF(S20=S$2:S$601,IF(T20=T$2:T$601,1,0),0))-U20)/(SUM(IF(S20=S$2:S$601,IF(T20=T$2:T$601,1,0),0))-1)*100)+(V20/(SUM(IF(S20=S$2:S$601,IF(T20=T$2:T$601,V$2:V$601,0),0))))+IF(U20&lt;2,SUM(IF(S20=S$2:S$601,IF(T20=T$2:T$601,1,0),0)),0))))</f>
        <v>33.5502008032128</v>
      </c>
      <c r="X20" s="91"/>
      <c r="Y20" s="92"/>
      <c r="Z20" s="93"/>
      <c r="AA20" s="92"/>
      <c r="AB20" s="94" t="n">
        <f aca="false">0</f>
        <v>0</v>
      </c>
      <c r="AC20" s="95" t="n">
        <f aca="false" t="array" ref="AC20:AC20">SUM(M20,R20,W20,AB20)</f>
        <v>242.226606162363</v>
      </c>
      <c r="AD20" s="96" t="n">
        <f aca="false">IF(G20=Error_checking!$A$26,MAX(0,MIN(MaxBonus,$G$1)+1-RANK(AC20,$AC$2:$AC$601)),0)</f>
        <v>52</v>
      </c>
      <c r="AE20" s="90" t="n">
        <f aca="false">AC20+AD20</f>
        <v>294.226606162363</v>
      </c>
      <c r="AF20" s="97" t="n">
        <f aca="false" t="array" ref="AF20:AF20">IF(G20=Error_checking!$A$26,RANK(AC20,$AC$2:$AC$601),"")</f>
        <v>19</v>
      </c>
      <c r="AG20" s="98"/>
      <c r="AH20" s="99"/>
      <c r="AI20" s="99"/>
      <c r="AJ20" s="99"/>
      <c r="AK20" s="100"/>
      <c r="AL20" s="100"/>
      <c r="AM20" s="100"/>
      <c r="AN20" s="101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4.25" hidden="false" customHeight="true" outlineLevel="0" collapsed="false">
      <c r="A21" s="102" t="n">
        <f aca="false" t="array" ref="A21:A21">IF(G21=Error_checking!$A$26,RANK(AC21,$AC$2:$AC$601),"")</f>
        <v>20</v>
      </c>
      <c r="B21" s="102" t="n">
        <v>530</v>
      </c>
      <c r="C21" s="77" t="n">
        <f aca="false">VLOOKUP($B21,Ludo_na!$A$2:$D$601,2,0)</f>
        <v>63</v>
      </c>
      <c r="D21" s="78" t="str">
        <f aca="false">IF(VLOOKUP($B21,Ludo_voor!$A$2:$Y$601,3,0)="","",VLOOKUP($B21,Ludo_voor!$A$2:$Y$601,3,0))</f>
        <v>Verhulst</v>
      </c>
      <c r="E21" s="79" t="str">
        <f aca="false">IF(VLOOKUP($B21,Ludo_voor!$A$2:$Y$601,4,0)="","",VLOOKUP($B21,Ludo_voor!$A$2:$Y$601,4,0))</f>
        <v>Lotte</v>
      </c>
      <c r="F21" s="80" t="str">
        <f aca="false">IF(VLOOKUP($B21,Ludo_voor!$A$2:$Y$601,5,0)="","",VLOOKUP($B21,Ludo_voor!$A$2:$Y$601,5,0))</f>
        <v>HQ Gaming Club</v>
      </c>
      <c r="G21" s="81" t="s">
        <v>928</v>
      </c>
      <c r="H21" s="103" t="s">
        <v>929</v>
      </c>
      <c r="I21" s="104" t="s">
        <v>948</v>
      </c>
      <c r="J21" s="105" t="n">
        <v>2</v>
      </c>
      <c r="K21" s="105" t="n">
        <v>1</v>
      </c>
      <c r="L21" s="105" t="n">
        <v>66</v>
      </c>
      <c r="M21" s="106" t="n">
        <f aca="false" t="array" ref="M21:M21">IF($G21="","",IF(L21="",0,((SUM(IF(I21=I$2:I$601,IF(J21=J$2:J$601,1,0),0))-K21)/(SUM(IF(I21=I$2:I$601,IF(J21=J$2:J$601,1,0),0))-1)*100)+(L21/(SUM(IF(I21=I$2:I$601,IF(J21=J$2:J$601,L$2:L$601,0),0))))+IF(K21&lt;2,SUM(IF(I21=I$2:I$601,IF(J21=J$2:J$601,1,0),0)),0)))</f>
        <v>104.30985915493</v>
      </c>
      <c r="N21" s="107" t="s">
        <v>959</v>
      </c>
      <c r="O21" s="108" t="n">
        <v>1</v>
      </c>
      <c r="P21" s="108" t="n">
        <v>3</v>
      </c>
      <c r="Q21" s="108" t="n">
        <v>10</v>
      </c>
      <c r="R21" s="109" t="n">
        <f aca="false" t="array" ref="R21:R21">IF($G21="","",IF(Q21="",0,((SUM(IF(N21=N$2:N$601,IF(O21=O$2:O$601,1,0),0))-P21)/(SUM(IF(N21=N$2:N$601,IF(O21=O$2:O$601,1,0),0))-1)*100)+(Q21/(SUM(IF(N21=N$2:N$601,IF(O21=O$2:O$601,Q$2:Q$601,0),0))))+IF(P21&lt;2,SUM(IF(N21=N$2:N$601,IF(O21=O$2:O$601,1,0),0)),0)))</f>
        <v>33.5964912280702</v>
      </c>
      <c r="S21" s="110" t="s">
        <v>960</v>
      </c>
      <c r="T21" s="108" t="n">
        <v>2</v>
      </c>
      <c r="U21" s="108" t="n">
        <v>1</v>
      </c>
      <c r="V21" s="108" t="n">
        <v>59</v>
      </c>
      <c r="W21" s="111" t="n">
        <f aca="false" t="array" ref="W21:W21">IF($G21="","",IF(OR(S21=Error_checking!$Q$25,S21=Error_checking!$Q$26),R21-IF(P21&lt;2,SUM(IF(N21=N$2:N$601,IF(O21=O$2:O$601,1,0),0)),0),IF(V21="",0,((SUM(IF(S21=S$2:S$601,IF(T21=T$2:T$601,1,0),0))-U21)/(SUM(IF(S21=S$2:S$601,IF(T21=T$2:T$601,1,0),0))-1)*100)+(V21/(SUM(IF(S21=S$2:S$601,IF(T21=T$2:T$601,V$2:V$601,0),0))))+IF(U21&lt;2,SUM(IF(S21=S$2:S$601,IF(T21=T$2:T$601,1,0),0)),0))))</f>
        <v>104.276995305164</v>
      </c>
      <c r="X21" s="91"/>
      <c r="Y21" s="92"/>
      <c r="Z21" s="93"/>
      <c r="AA21" s="92"/>
      <c r="AB21" s="94" t="n">
        <f aca="false">0</f>
        <v>0</v>
      </c>
      <c r="AC21" s="94" t="n">
        <f aca="false" t="array" ref="AC21:AC21">SUM(M21,R21,W21,AB21)</f>
        <v>242.183345688164</v>
      </c>
      <c r="AD21" s="112" t="n">
        <f aca="false">IF(G21=Error_checking!$A$26,MAX(0,MIN(MaxBonus,$G$1)+1-RANK(AC21,$AC$2:$AC$601)),0)</f>
        <v>51</v>
      </c>
      <c r="AE21" s="111" t="n">
        <f aca="false">AC21+AD21</f>
        <v>293.183345688164</v>
      </c>
      <c r="AF21" s="113" t="n">
        <f aca="false" t="array" ref="AF21:AF21">IF(G21=Error_checking!$A$26,RANK(AC21,$AC$2:$AC$601),"")</f>
        <v>20</v>
      </c>
      <c r="AG21" s="114"/>
      <c r="AH21" s="115"/>
      <c r="AI21" s="115"/>
      <c r="AJ21" s="115"/>
      <c r="AK21" s="100"/>
      <c r="AL21" s="100"/>
      <c r="AM21" s="100"/>
      <c r="AN21" s="101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4.25" hidden="false" customHeight="true" outlineLevel="0" collapsed="false">
      <c r="A22" s="76" t="n">
        <f aca="false" t="array" ref="A22:A22">IF(G22=Error_checking!$A$26,RANK(AC22,$AC$2:$AC$601),"")</f>
        <v>21</v>
      </c>
      <c r="B22" s="76" t="n">
        <v>381</v>
      </c>
      <c r="C22" s="77" t="n">
        <f aca="false">VLOOKUP($B22,Ludo_na!$A$2:$D$601,2,0)</f>
        <v>26</v>
      </c>
      <c r="D22" s="78" t="str">
        <f aca="false">IF(VLOOKUP($B22,Ludo_voor!$A$2:$Y$601,3,0)="","",VLOOKUP($B22,Ludo_voor!$A$2:$Y$601,3,0))</f>
        <v>Candaele</v>
      </c>
      <c r="E22" s="79" t="str">
        <f aca="false">IF(VLOOKUP($B22,Ludo_voor!$A$2:$Y$601,4,0)="","",VLOOKUP($B22,Ludo_voor!$A$2:$Y$601,4,0))</f>
        <v>Tom</v>
      </c>
      <c r="F22" s="80" t="str">
        <f aca="false">IF(VLOOKUP($B22,Ludo_voor!$A$2:$Y$601,5,0)="","",VLOOKUP($B22,Ludo_voor!$A$2:$Y$601,5,0))</f>
        <v>x</v>
      </c>
      <c r="G22" s="81" t="s">
        <v>928</v>
      </c>
      <c r="H22" s="82"/>
      <c r="I22" s="83" t="s">
        <v>961</v>
      </c>
      <c r="J22" s="84" t="n">
        <v>1</v>
      </c>
      <c r="K22" s="84" t="n">
        <v>1</v>
      </c>
      <c r="L22" s="84" t="n">
        <v>80</v>
      </c>
      <c r="M22" s="85" t="n">
        <f aca="false" t="array" ref="M22:M22">IF($G22="","",IF(L22="",0,((SUM(IF(I22=I$2:I$601,IF(J22=J$2:J$601,1,0),0))-K22)/(SUM(IF(I22=I$2:I$601,IF(J22=J$2:J$601,1,0),0))-1)*100)+(L22/(SUM(IF(I22=I$2:I$601,IF(J22=J$2:J$601,L$2:L$601,0),0))))+IF(K22&lt;2,SUM(IF(I22=I$2:I$601,IF(J22=J$2:J$601,1,0),0)),0)))</f>
        <v>104.29197080292</v>
      </c>
      <c r="N22" s="86" t="s">
        <v>956</v>
      </c>
      <c r="O22" s="87" t="n">
        <v>1</v>
      </c>
      <c r="P22" s="87" t="n">
        <v>1</v>
      </c>
      <c r="Q22" s="87" t="n">
        <v>24</v>
      </c>
      <c r="R22" s="88" t="n">
        <f aca="false" t="array" ref="R22:R22">IF($G22="","",IF(Q22="",0,((SUM(IF(N22=N$2:N$601,IF(O22=O$2:O$601,1,0),0))-P22)/(SUM(IF(N22=N$2:N$601,IF(O22=O$2:O$601,1,0),0))-1)*100)+(Q22/(SUM(IF(N22=N$2:N$601,IF(O22=O$2:O$601,Q$2:Q$601,0),0))))+IF(P22&lt;2,SUM(IF(N22=N$2:N$601,IF(O22=O$2:O$601,1,0),0)),0)))</f>
        <v>104.289156626506</v>
      </c>
      <c r="S22" s="89" t="s">
        <v>957</v>
      </c>
      <c r="T22" s="87" t="n">
        <v>1</v>
      </c>
      <c r="U22" s="87" t="n">
        <v>3</v>
      </c>
      <c r="V22" s="87" t="n">
        <v>5</v>
      </c>
      <c r="W22" s="90" t="n">
        <f aca="false" t="array" ref="W22:W22">IF($G22="","",IF(OR(S22=Error_checking!$Q$25,S22=Error_checking!$Q$26),R22-IF(P22&lt;2,SUM(IF(N22=N$2:N$601,IF(O22=O$2:O$601,1,0),0)),0),IF(V22="",0,((SUM(IF(S22=S$2:S$601,IF(T22=T$2:T$601,1,0),0))-U22)/(SUM(IF(S22=S$2:S$601,IF(T22=T$2:T$601,1,0),0))-1)*100)+(V22/(SUM(IF(S22=S$2:S$601,IF(T22=T$2:T$601,V$2:V$601,0),0))))+IF(U22&lt;2,SUM(IF(S22=S$2:S$601,IF(T22=T$2:T$601,1,0),0)),0))))</f>
        <v>33.5333333333333</v>
      </c>
      <c r="X22" s="91"/>
      <c r="Y22" s="92"/>
      <c r="Z22" s="93"/>
      <c r="AA22" s="92"/>
      <c r="AB22" s="94" t="n">
        <f aca="false">0</f>
        <v>0</v>
      </c>
      <c r="AC22" s="95" t="n">
        <f aca="false" t="array" ref="AC22:AC22">SUM(M22,R22,W22,AB22)</f>
        <v>242.114460762759</v>
      </c>
      <c r="AD22" s="96" t="n">
        <f aca="false">IF(G22=Error_checking!$A$26,MAX(0,MIN(MaxBonus,$G$1)+1-RANK(AC22,$AC$2:$AC$601)),0)</f>
        <v>50</v>
      </c>
      <c r="AE22" s="90" t="n">
        <f aca="false">AC22+AD22</f>
        <v>292.114460762759</v>
      </c>
      <c r="AF22" s="97" t="n">
        <f aca="false" t="array" ref="AF22:AF22">IF(G22=Error_checking!$A$26,RANK(AC22,$AC$2:$AC$601),"")</f>
        <v>21</v>
      </c>
      <c r="AG22" s="98"/>
      <c r="AH22" s="99"/>
      <c r="AI22" s="99"/>
      <c r="AJ22" s="99"/>
      <c r="AK22" s="100"/>
      <c r="AL22" s="100"/>
      <c r="AM22" s="100"/>
      <c r="AN22" s="101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4.25" hidden="false" customHeight="true" outlineLevel="0" collapsed="false">
      <c r="A23" s="76" t="n">
        <f aca="false" t="array" ref="A23:A23">IF(G23=Error_checking!$A$26,RANK(AC23,$AC$2:$AC$601),"")</f>
        <v>22</v>
      </c>
      <c r="B23" s="76" t="n">
        <v>424</v>
      </c>
      <c r="C23" s="77" t="n">
        <f aca="false">VLOOKUP($B23,Ludo_na!$A$2:$D$601,2,0)</f>
        <v>55</v>
      </c>
      <c r="D23" s="78" t="str">
        <f aca="false">IF(VLOOKUP($B23,Ludo_voor!$A$2:$Y$601,3,0)="","",VLOOKUP($B23,Ludo_voor!$A$2:$Y$601,3,0))</f>
        <v>Gysels </v>
      </c>
      <c r="E23" s="79" t="str">
        <f aca="false">IF(VLOOKUP($B23,Ludo_voor!$A$2:$Y$601,4,0)="","",VLOOKUP($B23,Ludo_voor!$A$2:$Y$601,4,0))</f>
        <v>Sven</v>
      </c>
      <c r="F23" s="80" t="str">
        <f aca="false">IF(VLOOKUP($B23,Ludo_voor!$A$2:$Y$601,5,0)="","",VLOOKUP($B23,Ludo_voor!$A$2:$Y$601,5,0))</f>
        <v>Forum Schelle</v>
      </c>
      <c r="G23" s="81" t="s">
        <v>928</v>
      </c>
      <c r="H23" s="82"/>
      <c r="I23" s="83" t="s">
        <v>948</v>
      </c>
      <c r="J23" s="84" t="n">
        <v>1</v>
      </c>
      <c r="K23" s="84" t="n">
        <v>2</v>
      </c>
      <c r="L23" s="84" t="n">
        <v>72</v>
      </c>
      <c r="M23" s="85" t="n">
        <f aca="false" t="array" ref="M23:M23">IF($G23="","",IF(L23="",0,((SUM(IF(I23=I$2:I$601,IF(J23=J$2:J$601,1,0),0))-K23)/(SUM(IF(I23=I$2:I$601,IF(J23=J$2:J$601,1,0),0))-1)*100)+(L23/(SUM(IF(I23=I$2:I$601,IF(J23=J$2:J$601,L$2:L$601,0),0))))+IF(K23&lt;2,SUM(IF(I23=I$2:I$601,IF(J23=J$2:J$601,1,0),0)),0)))</f>
        <v>66.9238095238095</v>
      </c>
      <c r="N23" s="86" t="s">
        <v>931</v>
      </c>
      <c r="O23" s="87" t="n">
        <v>1</v>
      </c>
      <c r="P23" s="87" t="n">
        <v>2</v>
      </c>
      <c r="Q23" s="87" t="n">
        <v>74</v>
      </c>
      <c r="R23" s="88" t="n">
        <f aca="false" t="array" ref="R23:R23">IF($G23="","",IF(Q23="",0,((SUM(IF(N23=N$2:N$601,IF(O23=O$2:O$601,1,0),0))-P23)/(SUM(IF(N23=N$2:N$601,IF(O23=O$2:O$601,1,0),0))-1)*100)+(Q23/(SUM(IF(N23=N$2:N$601,IF(O23=O$2:O$601,Q$2:Q$601,0),0))))+IF(P23&lt;2,SUM(IF(N23=N$2:N$601,IF(O23=O$2:O$601,1,0),0)),0)))</f>
        <v>66.9438202247191</v>
      </c>
      <c r="S23" s="89" t="s">
        <v>960</v>
      </c>
      <c r="T23" s="87" t="n">
        <v>1</v>
      </c>
      <c r="U23" s="87" t="n">
        <v>1</v>
      </c>
      <c r="V23" s="87" t="n">
        <v>66</v>
      </c>
      <c r="W23" s="90" t="n">
        <f aca="false" t="array" ref="W23:W23">IF($G23="","",IF(OR(S23=Error_checking!$Q$25,S23=Error_checking!$Q$26),R23-IF(P23&lt;2,SUM(IF(N23=N$2:N$601,IF(O23=O$2:O$601,1,0),0)),0),IF(V23="",0,((SUM(IF(S23=S$2:S$601,IF(T23=T$2:T$601,1,0),0))-U23)/(SUM(IF(S23=S$2:S$601,IF(T23=T$2:T$601,1,0),0))-1)*100)+(V23/(SUM(IF(S23=S$2:S$601,IF(T23=T$2:T$601,V$2:V$601,0),0))))+IF(U23&lt;2,SUM(IF(S23=S$2:S$601,IF(T23=T$2:T$601,1,0),0)),0))))</f>
        <v>104.317307692308</v>
      </c>
      <c r="X23" s="91"/>
      <c r="Y23" s="92"/>
      <c r="Z23" s="93"/>
      <c r="AA23" s="92"/>
      <c r="AB23" s="94" t="n">
        <f aca="false">0</f>
        <v>0</v>
      </c>
      <c r="AC23" s="95" t="n">
        <f aca="false" t="array" ref="AC23:AC23">SUM(M23,R23,W23,AB23)</f>
        <v>238.184937440836</v>
      </c>
      <c r="AD23" s="96" t="n">
        <f aca="false">IF(G23=Error_checking!$A$26,MAX(0,MIN(MaxBonus,$G$1)+1-RANK(AC23,$AC$2:$AC$601)),0)</f>
        <v>49</v>
      </c>
      <c r="AE23" s="90" t="n">
        <f aca="false">AC23+AD23</f>
        <v>287.184937440836</v>
      </c>
      <c r="AF23" s="97" t="n">
        <f aca="false" t="array" ref="AF23:AF23">IF(G23=Error_checking!$A$26,RANK(AC23,$AC$2:$AC$601),"")</f>
        <v>22</v>
      </c>
      <c r="AG23" s="98"/>
      <c r="AH23" s="99"/>
      <c r="AI23" s="99"/>
      <c r="AJ23" s="99"/>
      <c r="AK23" s="100"/>
      <c r="AL23" s="100"/>
      <c r="AM23" s="100"/>
      <c r="AN23" s="101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4.25" hidden="false" customHeight="true" outlineLevel="0" collapsed="false">
      <c r="A24" s="102" t="n">
        <f aca="false" t="array" ref="A24:A24">IF(G24=Error_checking!$A$26,RANK(AC24,$AC$2:$AC$601),"")</f>
        <v>23</v>
      </c>
      <c r="B24" s="102" t="n">
        <v>454</v>
      </c>
      <c r="C24" s="77" t="n">
        <f aca="false">VLOOKUP($B24,Ludo_na!$A$2:$D$601,2,0)</f>
        <v>167</v>
      </c>
      <c r="D24" s="78" t="str">
        <f aca="false">IF(VLOOKUP($B24,Ludo_voor!$A$2:$Y$601,3,0)="","",VLOOKUP($B24,Ludo_voor!$A$2:$Y$601,3,0))</f>
        <v>Devos</v>
      </c>
      <c r="E24" s="79" t="str">
        <f aca="false">IF(VLOOKUP($B24,Ludo_voor!$A$2:$Y$601,4,0)="","",VLOOKUP($B24,Ludo_voor!$A$2:$Y$601,4,0))</f>
        <v>Jonas</v>
      </c>
      <c r="F24" s="80" t="str">
        <f aca="false">IF(VLOOKUP($B24,Ludo_voor!$A$2:$Y$601,5,0)="","",VLOOKUP($B24,Ludo_voor!$A$2:$Y$601,5,0))</f>
        <v/>
      </c>
      <c r="G24" s="81" t="s">
        <v>928</v>
      </c>
      <c r="H24" s="103"/>
      <c r="I24" s="83" t="s">
        <v>949</v>
      </c>
      <c r="J24" s="105" t="n">
        <v>1</v>
      </c>
      <c r="K24" s="105" t="n">
        <v>2</v>
      </c>
      <c r="L24" s="105" t="n">
        <v>109</v>
      </c>
      <c r="M24" s="106" t="n">
        <f aca="false" t="array" ref="M24:M24">IF($G24="","",IF(L24="",0,((SUM(IF(I24=I$2:I$601,IF(J24=J$2:J$601,1,0),0))-K24)/(SUM(IF(I24=I$2:I$601,IF(J24=J$2:J$601,1,0),0))-1)*100)+(L24/(SUM(IF(I24=I$2:I$601,IF(J24=J$2:J$601,L$2:L$601,0),0))))+IF(K24&lt;2,SUM(IF(I24=I$2:I$601,IF(J24=J$2:J$601,1,0),0)),0)))</f>
        <v>66.9132730015083</v>
      </c>
      <c r="N24" s="107" t="s">
        <v>950</v>
      </c>
      <c r="O24" s="108" t="n">
        <v>1</v>
      </c>
      <c r="P24" s="108" t="n">
        <v>1</v>
      </c>
      <c r="Q24" s="108" t="n">
        <v>129</v>
      </c>
      <c r="R24" s="109" t="n">
        <f aca="false" t="array" ref="R24:R24">IF($G24="","",IF(Q24="",0,((SUM(IF(N24=N$2:N$601,IF(O24=O$2:O$601,1,0),0))-P24)/(SUM(IF(N24=N$2:N$601,IF(O24=O$2:O$601,1,0),0))-1)*100)+(Q24/(SUM(IF(N24=N$2:N$601,IF(O24=O$2:O$601,Q$2:Q$601,0),0))))+IF(P24&lt;2,SUM(IF(N24=N$2:N$601,IF(O24=O$2:O$601,1,0),0)),0)))</f>
        <v>104.286031042129</v>
      </c>
      <c r="S24" s="110" t="s">
        <v>951</v>
      </c>
      <c r="T24" s="108" t="n">
        <v>2</v>
      </c>
      <c r="U24" s="108" t="n">
        <v>2</v>
      </c>
      <c r="V24" s="108" t="n">
        <v>34</v>
      </c>
      <c r="W24" s="111" t="n">
        <f aca="false" t="array" ref="W24:W24">IF($G24="","",IF(OR(S24=Error_checking!$Q$25,S24=Error_checking!$Q$26),R24-IF(P24&lt;2,SUM(IF(N24=N$2:N$601,IF(O24=O$2:O$601,1,0),0)),0),IF(V24="",0,((SUM(IF(S24=S$2:S$601,IF(T24=T$2:T$601,1,0),0))-U24)/(SUM(IF(S24=S$2:S$601,IF(T24=T$2:T$601,1,0),0))-1)*100)+(V24/(SUM(IF(S24=S$2:S$601,IF(T24=T$2:T$601,V$2:V$601,0),0))))+IF(U24&lt;2,SUM(IF(S24=S$2:S$601,IF(T24=T$2:T$601,1,0),0)),0))))</f>
        <v>66.9185185185185</v>
      </c>
      <c r="X24" s="91"/>
      <c r="Y24" s="92"/>
      <c r="Z24" s="93"/>
      <c r="AA24" s="92"/>
      <c r="AB24" s="94" t="n">
        <f aca="false">0</f>
        <v>0</v>
      </c>
      <c r="AC24" s="94" t="n">
        <f aca="false" t="array" ref="AC24:AC24">SUM(M24,R24,W24,AB24)</f>
        <v>238.117822562155</v>
      </c>
      <c r="AD24" s="112" t="n">
        <f aca="false">IF(G24=Error_checking!$A$26,MAX(0,MIN(MaxBonus,$G$1)+1-RANK(AC24,$AC$2:$AC$601)),0)</f>
        <v>48</v>
      </c>
      <c r="AE24" s="111" t="n">
        <f aca="false">AC24+AD24</f>
        <v>286.117822562155</v>
      </c>
      <c r="AF24" s="113" t="n">
        <f aca="false" t="array" ref="AF24:AF24">IF(G24=Error_checking!$A$26,RANK(AC24,$AC$2:$AC$601),"")</f>
        <v>23</v>
      </c>
      <c r="AG24" s="114"/>
      <c r="AH24" s="115"/>
      <c r="AI24" s="115"/>
      <c r="AJ24" s="115"/>
      <c r="AK24" s="100"/>
      <c r="AL24" s="100"/>
      <c r="AM24" s="100"/>
      <c r="AN24" s="101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4.25" hidden="false" customHeight="true" outlineLevel="0" collapsed="false">
      <c r="A25" s="102" t="n">
        <f aca="false" t="array" ref="A25:A25">IF(G25=Error_checking!$A$26,RANK(AC25,$AC$2:$AC$601),"")</f>
        <v>24</v>
      </c>
      <c r="B25" s="102" t="n">
        <v>418</v>
      </c>
      <c r="C25" s="77" t="n">
        <f aca="false">VLOOKUP($B25,Ludo_na!$A$2:$D$601,2,0)</f>
        <v>134</v>
      </c>
      <c r="D25" s="78" t="str">
        <f aca="false">IF(VLOOKUP($B25,Ludo_voor!$A$2:$Y$601,3,0)="","",VLOOKUP($B25,Ludo_voor!$A$2:$Y$601,3,0))</f>
        <v>Bremeesch</v>
      </c>
      <c r="E25" s="79" t="str">
        <f aca="false">IF(VLOOKUP($B25,Ludo_voor!$A$2:$Y$601,4,0)="","",VLOOKUP($B25,Ludo_voor!$A$2:$Y$601,4,0))</f>
        <v>Ymke</v>
      </c>
      <c r="F25" s="80" t="str">
        <f aca="false">IF(VLOOKUP($B25,Ludo_voor!$A$2:$Y$601,5,0)="","",VLOOKUP($B25,Ludo_voor!$A$2:$Y$601,5,0))</f>
        <v>Prettig gescoord</v>
      </c>
      <c r="G25" s="81" t="s">
        <v>928</v>
      </c>
      <c r="H25" s="103"/>
      <c r="I25" s="104" t="s">
        <v>952</v>
      </c>
      <c r="J25" s="105" t="n">
        <v>3</v>
      </c>
      <c r="K25" s="105" t="n">
        <v>2</v>
      </c>
      <c r="L25" s="105" t="n">
        <v>57</v>
      </c>
      <c r="M25" s="106" t="n">
        <f aca="false" t="array" ref="M25:M25">IF($G25="","",IF(L25="",0,((SUM(IF(I25=I$2:I$601,IF(J25=J$2:J$601,1,0),0))-K25)/(SUM(IF(I25=I$2:I$601,IF(J25=J$2:J$601,1,0),0))-1)*100)+(L25/(SUM(IF(I25=I$2:I$601,IF(J25=J$2:J$601,L$2:L$601,0),0))))+IF(K25&lt;2,SUM(IF(I25=I$2:I$601,IF(J25=J$2:J$601,1,0),0)),0)))</f>
        <v>66.921130952381</v>
      </c>
      <c r="N25" s="107" t="s">
        <v>962</v>
      </c>
      <c r="O25" s="108" t="n">
        <v>2</v>
      </c>
      <c r="P25" s="108" t="n">
        <v>1</v>
      </c>
      <c r="Q25" s="108" t="n">
        <v>29</v>
      </c>
      <c r="R25" s="109" t="n">
        <f aca="false" t="array" ref="R25:R25">IF($G25="","",IF(Q25="",0,((SUM(IF(N25=N$2:N$601,IF(O25=O$2:O$601,1,0),0))-P25)/(SUM(IF(N25=N$2:N$601,IF(O25=O$2:O$601,1,0),0))-1)*100)+(Q25/(SUM(IF(N25=N$2:N$601,IF(O25=O$2:O$601,Q$2:Q$601,0),0))))+IF(P25&lt;2,SUM(IF(N25=N$2:N$601,IF(O25=O$2:O$601,1,0),0)),0)))</f>
        <v>104.188311688312</v>
      </c>
      <c r="S25" s="110" t="s">
        <v>963</v>
      </c>
      <c r="T25" s="108" t="n">
        <v>1</v>
      </c>
      <c r="U25" s="108" t="n">
        <v>3</v>
      </c>
      <c r="V25" s="108" t="n">
        <v>4</v>
      </c>
      <c r="W25" s="111" t="n">
        <f aca="false" t="array" ref="W25:W25">IF($G25="","",IF(OR(S25=Error_checking!$Q$25,S25=Error_checking!$Q$26),R25-IF(P25&lt;2,SUM(IF(N25=N$2:N$601,IF(O25=O$2:O$601,1,0),0)),0),IF(V25="",0,((SUM(IF(S25=S$2:S$601,IF(T25=T$2:T$601,1,0),0))-U25)/(SUM(IF(S25=S$2:S$601,IF(T25=T$2:T$601,1,0),0))-1)*100)+(V25/(SUM(IF(S25=S$2:S$601,IF(T25=T$2:T$601,V$2:V$601,0),0))))+IF(U25&lt;2,SUM(IF(S25=S$2:S$601,IF(T25=T$2:T$601,1,0),0)),0))))</f>
        <v>60.1904761904762</v>
      </c>
      <c r="X25" s="91"/>
      <c r="Y25" s="92"/>
      <c r="Z25" s="93"/>
      <c r="AA25" s="92"/>
      <c r="AB25" s="94" t="n">
        <f aca="false">0</f>
        <v>0</v>
      </c>
      <c r="AC25" s="94" t="n">
        <f aca="false" t="array" ref="AC25:AC25">SUM(M25,R25,W25,AB25)</f>
        <v>231.299918831169</v>
      </c>
      <c r="AD25" s="112" t="n">
        <f aca="false">IF(G25=Error_checking!$A$26,MAX(0,MIN(MaxBonus,$G$1)+1-RANK(AC25,$AC$2:$AC$601)),0)</f>
        <v>47</v>
      </c>
      <c r="AE25" s="111" t="n">
        <f aca="false">AC25+AD25</f>
        <v>278.299918831169</v>
      </c>
      <c r="AF25" s="113" t="n">
        <f aca="false" t="array" ref="AF25:AF25">IF(G25=Error_checking!$A$26,RANK(AC25,$AC$2:$AC$601),"")</f>
        <v>24</v>
      </c>
      <c r="AG25" s="114"/>
      <c r="AH25" s="115"/>
      <c r="AI25" s="115"/>
      <c r="AJ25" s="115"/>
      <c r="AK25" s="100"/>
      <c r="AL25" s="100"/>
      <c r="AM25" s="100"/>
      <c r="AN25" s="101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s="116" customFormat="true" ht="14.25" hidden="false" customHeight="true" outlineLevel="0" collapsed="false">
      <c r="A26" s="102" t="n">
        <f aca="false" t="array" ref="A26:A26">IF(G26=Error_checking!$A$26,RANK(AC26,$AC$2:$AC$601),"")</f>
        <v>25</v>
      </c>
      <c r="B26" s="102" t="n">
        <v>461</v>
      </c>
      <c r="C26" s="77" t="n">
        <f aca="false">VLOOKUP($B26,Ludo_na!$A$2:$D$601,2,0)</f>
        <v>180</v>
      </c>
      <c r="D26" s="78" t="str">
        <f aca="false">IF(VLOOKUP($B26,Ludo_voor!$A$2:$Y$601,3,0)="","",VLOOKUP($B26,Ludo_voor!$A$2:$Y$601,3,0))</f>
        <v>Van de Maele</v>
      </c>
      <c r="E26" s="79" t="str">
        <f aca="false">IF(VLOOKUP($B26,Ludo_voor!$A$2:$Y$601,4,0)="","",VLOOKUP($B26,Ludo_voor!$A$2:$Y$601,4,0))</f>
        <v>Dave</v>
      </c>
      <c r="F26" s="80" t="str">
        <f aca="false">IF(VLOOKUP($B26,Ludo_voor!$A$2:$Y$601,5,0)="","",VLOOKUP($B26,Ludo_voor!$A$2:$Y$601,5,0))</f>
        <v/>
      </c>
      <c r="G26" s="81" t="s">
        <v>928</v>
      </c>
      <c r="H26" s="103"/>
      <c r="I26" s="83" t="s">
        <v>949</v>
      </c>
      <c r="J26" s="105" t="n">
        <v>4</v>
      </c>
      <c r="K26" s="105" t="n">
        <v>2</v>
      </c>
      <c r="L26" s="105" t="n">
        <v>118</v>
      </c>
      <c r="M26" s="106" t="n">
        <f aca="false" t="array" ref="M26:M26">IF($G26="","",IF(L26="",0,((SUM(IF(I26=I$2:I$601,IF(J26=J$2:J$601,1,0),0))-K26)/(SUM(IF(I26=I$2:I$601,IF(J26=J$2:J$601,1,0),0))-1)*100)+(L26/(SUM(IF(I26=I$2:I$601,IF(J26=J$2:J$601,L$2:L$601,0),0))))+IF(K26&lt;2,SUM(IF(I26=I$2:I$601,IF(J26=J$2:J$601,1,0),0)),0)))</f>
        <v>66.8949065119278</v>
      </c>
      <c r="N26" s="107" t="s">
        <v>955</v>
      </c>
      <c r="O26" s="108" t="n">
        <v>1</v>
      </c>
      <c r="P26" s="108" t="n">
        <v>3</v>
      </c>
      <c r="Q26" s="108" t="n">
        <v>90</v>
      </c>
      <c r="R26" s="109" t="n">
        <f aca="false" t="array" ref="R26:R26">IF($G26="","",IF(Q26="",0,((SUM(IF(N26=N$2:N$601,IF(O26=O$2:O$601,1,0),0))-P26)/(SUM(IF(N26=N$2:N$601,IF(O26=O$2:O$601,1,0),0))-1)*100)+(Q26/(SUM(IF(N26=N$2:N$601,IF(O26=O$2:O$601,Q$2:Q$601,0),0))))+IF(P26&lt;2,SUM(IF(N26=N$2:N$601,IF(O26=O$2:O$601,1,0),0)),0)))</f>
        <v>50.2137767220903</v>
      </c>
      <c r="S26" s="110" t="s">
        <v>964</v>
      </c>
      <c r="T26" s="108" t="n">
        <v>2</v>
      </c>
      <c r="U26" s="108" t="n">
        <v>1</v>
      </c>
      <c r="V26" s="108" t="n">
        <v>25</v>
      </c>
      <c r="W26" s="111" t="n">
        <f aca="false" t="array" ref="W26:W26">IF($G26="","",IF(OR(S26=Error_checking!$Q$25,S26=Error_checking!$Q$26),R26-IF(P26&lt;2,SUM(IF(N26=N$2:N$601,IF(O26=O$2:O$601,1,0),0)),0),IF(V26="",0,((SUM(IF(S26=S$2:S$601,IF(T26=T$2:T$601,1,0),0))-U26)/(SUM(IF(S26=S$2:S$601,IF(T26=T$2:T$601,1,0),0))-1)*100)+(V26/(SUM(IF(S26=S$2:S$601,IF(T26=T$2:T$601,V$2:V$601,0),0))))+IF(U26&lt;2,SUM(IF(S26=S$2:S$601,IF(T26=T$2:T$601,1,0),0)),0))))</f>
        <v>104.320512820513</v>
      </c>
      <c r="X26" s="91"/>
      <c r="Y26" s="92"/>
      <c r="Z26" s="93"/>
      <c r="AA26" s="92"/>
      <c r="AB26" s="94" t="n">
        <f aca="false">0</f>
        <v>0</v>
      </c>
      <c r="AC26" s="94" t="n">
        <f aca="false" t="array" ref="AC26:AC26">SUM(M26,R26,W26,AB26)</f>
        <v>221.429196054531</v>
      </c>
      <c r="AD26" s="112" t="n">
        <f aca="false">IF(G26=Error_checking!$A$26,MAX(0,MIN(MaxBonus,$G$1)+1-RANK(AC26,$AC$2:$AC$601)),0)</f>
        <v>46</v>
      </c>
      <c r="AE26" s="111" t="n">
        <f aca="false">AC26+AD26</f>
        <v>267.429196054531</v>
      </c>
      <c r="AF26" s="113" t="n">
        <f aca="false" t="array" ref="AF26:AF26">IF(G26=Error_checking!$A$26,RANK(AC26,$AC$2:$AC$601),"")</f>
        <v>25</v>
      </c>
      <c r="AG26" s="114"/>
      <c r="AH26" s="115"/>
      <c r="AI26" s="115"/>
      <c r="AJ26" s="115"/>
      <c r="AK26" s="100"/>
      <c r="AL26" s="100"/>
      <c r="AM26" s="100"/>
      <c r="AN26" s="101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</row>
    <row r="27" customFormat="false" ht="14.25" hidden="false" customHeight="true" outlineLevel="0" collapsed="false">
      <c r="A27" s="102" t="n">
        <f aca="false" t="array" ref="A27:A27">IF(G27=Error_checking!$A$26,RANK(AC27,$AC$2:$AC$601),"")</f>
        <v>26</v>
      </c>
      <c r="B27" s="102" t="n">
        <v>115</v>
      </c>
      <c r="C27" s="77" t="n">
        <f aca="false">VLOOKUP($B27,Ludo_na!$A$2:$D$601,2,0)</f>
        <v>61</v>
      </c>
      <c r="D27" s="78" t="str">
        <f aca="false">IF(VLOOKUP($B27,Ludo_voor!$A$2:$Y$601,3,0)="","",VLOOKUP($B27,Ludo_voor!$A$2:$Y$601,3,0))</f>
        <v>Verhenne</v>
      </c>
      <c r="E27" s="79" t="str">
        <f aca="false">IF(VLOOKUP($B27,Ludo_voor!$A$2:$Y$601,4,0)="","",VLOOKUP($B27,Ludo_voor!$A$2:$Y$601,4,0))</f>
        <v>Kristof</v>
      </c>
      <c r="F27" s="80" t="str">
        <f aca="false">IF(VLOOKUP($B27,Ludo_voor!$A$2:$Y$601,5,0)="","",VLOOKUP($B27,Ludo_voor!$A$2:$Y$601,5,0))</f>
        <v>Winning Movez</v>
      </c>
      <c r="G27" s="81" t="s">
        <v>928</v>
      </c>
      <c r="H27" s="103"/>
      <c r="I27" s="104" t="s">
        <v>949</v>
      </c>
      <c r="J27" s="105" t="n">
        <v>5</v>
      </c>
      <c r="K27" s="105" t="n">
        <v>1</v>
      </c>
      <c r="L27" s="105" t="n">
        <v>142</v>
      </c>
      <c r="M27" s="106" t="n">
        <f aca="false" t="array" ref="M27:M27">IF($G27="","",IF(L27="",0,((SUM(IF(I27=I$2:I$601,IF(J27=J$2:J$601,1,0),0))-K27)/(SUM(IF(I27=I$2:I$601,IF(J27=J$2:J$601,1,0),0))-1)*100)+(L27/(SUM(IF(I27=I$2:I$601,IF(J27=J$2:J$601,L$2:L$601,0),0))))+IF(K27&lt;2,SUM(IF(I27=I$2:I$601,IF(J27=J$2:J$601,1,0),0)),0)))</f>
        <v>104.284</v>
      </c>
      <c r="N27" s="107" t="s">
        <v>965</v>
      </c>
      <c r="O27" s="108" t="n">
        <v>1</v>
      </c>
      <c r="P27" s="108" t="n">
        <v>3</v>
      </c>
      <c r="Q27" s="108" t="n">
        <v>147</v>
      </c>
      <c r="R27" s="109" t="n">
        <f aca="false" t="array" ref="R27:R27">IF($G27="","",IF(Q27="",0,((SUM(IF(N27=N$2:N$601,IF(O27=O$2:O$601,1,0),0))-P27)/(SUM(IF(N27=N$2:N$601,IF(O27=O$2:O$601,1,0),0))-1)*100)+(Q27/(SUM(IF(N27=N$2:N$601,IF(O27=O$2:O$601,Q$2:Q$601,0),0))))+IF(P27&lt;2,SUM(IF(N27=N$2:N$601,IF(O27=O$2:O$601,1,0),0)),0)))</f>
        <v>33.585910652921</v>
      </c>
      <c r="S27" s="110" t="s">
        <v>932</v>
      </c>
      <c r="T27" s="108" t="n">
        <v>3</v>
      </c>
      <c r="U27" s="108" t="n">
        <v>2</v>
      </c>
      <c r="V27" s="108" t="n">
        <v>56</v>
      </c>
      <c r="W27" s="111" t="n">
        <f aca="false" t="array" ref="W27:W27">IF($G27="","",IF(OR(S27=Error_checking!$Q$25,S27=Error_checking!$Q$26),R27-IF(P27&lt;2,SUM(IF(N27=N$2:N$601,IF(O27=O$2:O$601,1,0),0)),0),IF(V27="",0,((SUM(IF(S27=S$2:S$601,IF(T27=T$2:T$601,1,0),0))-U27)/(SUM(IF(S27=S$2:S$601,IF(T27=T$2:T$601,1,0),0))-1)*100)+(V27/(SUM(IF(S27=S$2:S$601,IF(T27=T$2:T$601,V$2:V$601,0),0))))+IF(U27&lt;2,SUM(IF(S27=S$2:S$601,IF(T27=T$2:T$601,1,0),0)),0))))</f>
        <v>80.1836065573771</v>
      </c>
      <c r="X27" s="91"/>
      <c r="Y27" s="92"/>
      <c r="Z27" s="93"/>
      <c r="AA27" s="92"/>
      <c r="AB27" s="94" t="n">
        <f aca="false">0</f>
        <v>0</v>
      </c>
      <c r="AC27" s="94" t="n">
        <f aca="false" t="array" ref="AC27:AC27">SUM(M27,R27,W27,AB27)</f>
        <v>218.053517210298</v>
      </c>
      <c r="AD27" s="112" t="n">
        <f aca="false">IF(G27=Error_checking!$A$26,MAX(0,MIN(MaxBonus,$G$1)+1-RANK(AC27,$AC$2:$AC$601)),0)</f>
        <v>45</v>
      </c>
      <c r="AE27" s="111" t="n">
        <f aca="false">AC27+AD27</f>
        <v>263.053517210298</v>
      </c>
      <c r="AF27" s="113" t="n">
        <f aca="false" t="array" ref="AF27:AF27">IF(G27=Error_checking!$A$26,RANK(AC27,$AC$2:$AC$601),"")</f>
        <v>26</v>
      </c>
      <c r="AG27" s="114"/>
      <c r="AH27" s="115"/>
      <c r="AI27" s="115"/>
      <c r="AJ27" s="115"/>
      <c r="AK27" s="100"/>
      <c r="AL27" s="100"/>
      <c r="AM27" s="100"/>
      <c r="AN27" s="101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s="116" customFormat="true" ht="14.85" hidden="false" customHeight="true" outlineLevel="0" collapsed="false">
      <c r="A28" s="102" t="n">
        <f aca="false" t="array" ref="A28:A28">IF(G28=Error_checking!$A$26,RANK(AC28,$AC$2:$AC$601),"")</f>
        <v>27</v>
      </c>
      <c r="B28" s="102" t="n">
        <v>508</v>
      </c>
      <c r="C28" s="77" t="n">
        <f aca="false">VLOOKUP($B28,Ludo_na!$A$2:$D$601,2,0)</f>
        <v>186</v>
      </c>
      <c r="D28" s="78" t="str">
        <f aca="false">IF(VLOOKUP($B28,Ludo_voor!$A$2:$Y$601,3,0)="","",VLOOKUP($B28,Ludo_voor!$A$2:$Y$601,3,0))</f>
        <v>Willems</v>
      </c>
      <c r="E28" s="79" t="str">
        <f aca="false">IF(VLOOKUP($B28,Ludo_voor!$A$2:$Y$601,4,0)="","",VLOOKUP($B28,Ludo_voor!$A$2:$Y$601,4,0))</f>
        <v>Britt</v>
      </c>
      <c r="F28" s="80" t="str">
        <f aca="false">IF(VLOOKUP($B28,Ludo_voor!$A$2:$Y$601,5,0)="","",VLOOKUP($B28,Ludo_voor!$A$2:$Y$601,5,0))</f>
        <v/>
      </c>
      <c r="G28" s="81" t="s">
        <v>928</v>
      </c>
      <c r="H28" s="103"/>
      <c r="I28" s="104" t="s">
        <v>966</v>
      </c>
      <c r="J28" s="105" t="n">
        <v>1</v>
      </c>
      <c r="K28" s="105" t="n">
        <v>1</v>
      </c>
      <c r="L28" s="105" t="n">
        <v>398</v>
      </c>
      <c r="M28" s="106" t="n">
        <f aca="false" t="array" ref="M28:M28">IF($G28="","",IF(L28="",0,((SUM(IF(I28=I$2:I$601,IF(J28=J$2:J$601,1,0),0))-K28)/(SUM(IF(I28=I$2:I$601,IF(J28=J$2:J$601,1,0),0))-1)*100)+(L28/(SUM(IF(I28=I$2:I$601,IF(J28=J$2:J$601,L$2:L$601,0),0))))+IF(K28&lt;2,SUM(IF(I28=I$2:I$601,IF(J28=J$2:J$601,1,0),0)),0)))</f>
        <v>104.663333333333</v>
      </c>
      <c r="N28" s="107" t="s">
        <v>967</v>
      </c>
      <c r="O28" s="108" t="n">
        <v>1</v>
      </c>
      <c r="P28" s="108" t="n">
        <v>3</v>
      </c>
      <c r="Q28" s="108" t="n">
        <v>2</v>
      </c>
      <c r="R28" s="109" t="n">
        <f aca="false" t="array" ref="R28:R28">IF($G28="","",IF(Q28="",0,((SUM(IF(N28=N$2:N$601,IF(O28=O$2:O$601,1,0),0))-P28)/(SUM(IF(N28=N$2:N$601,IF(O28=O$2:O$601,1,0),0))-1)*100)+(Q28/(SUM(IF(N28=N$2:N$601,IF(O28=O$2:O$601,Q$2:Q$601,0),0))))+IF(P28&lt;2,SUM(IF(N28=N$2:N$601,IF(O28=O$2:O$601,1,0),0)),0)))</f>
        <v>33.5333333333333</v>
      </c>
      <c r="S28" s="110" t="s">
        <v>937</v>
      </c>
      <c r="T28" s="108" t="n">
        <v>1</v>
      </c>
      <c r="U28" s="108" t="n">
        <v>2</v>
      </c>
      <c r="V28" s="108" t="n">
        <v>85</v>
      </c>
      <c r="W28" s="111" t="n">
        <f aca="false" t="array" ref="W28:W28">IF($G28="","",IF(OR(S28=Error_checking!$Q$25,S28=Error_checking!$Q$26),R28-IF(P28&lt;2,SUM(IF(N28=N$2:N$601,IF(O28=O$2:O$601,1,0),0)),0),IF(V28="",0,((SUM(IF(S28=S$2:S$601,IF(T28=T$2:T$601,1,0),0))-U28)/(SUM(IF(S28=S$2:S$601,IF(T28=T$2:T$601,1,0),0))-1)*100)+(V28/(SUM(IF(S28=S$2:S$601,IF(T28=T$2:T$601,V$2:V$601,0),0))))+IF(U28&lt;2,SUM(IF(S28=S$2:S$601,IF(T28=T$2:T$601,1,0),0)),0))))</f>
        <v>75.2083333333333</v>
      </c>
      <c r="X28" s="91"/>
      <c r="Y28" s="92"/>
      <c r="Z28" s="93"/>
      <c r="AA28" s="92"/>
      <c r="AB28" s="94" t="n">
        <f aca="false">0</f>
        <v>0</v>
      </c>
      <c r="AC28" s="94" t="n">
        <f aca="false" t="array" ref="AC28:AC28">SUM(M28,R28,W28,AB28)</f>
        <v>213.405</v>
      </c>
      <c r="AD28" s="112" t="n">
        <f aca="false">IF(G28=Error_checking!$A$26,MAX(0,MIN(MaxBonus,$G$1)+1-RANK(AC28,$AC$2:$AC$601)),0)</f>
        <v>44</v>
      </c>
      <c r="AE28" s="111" t="n">
        <f aca="false">AC28+AD28</f>
        <v>257.405</v>
      </c>
      <c r="AF28" s="113" t="n">
        <f aca="false" t="array" ref="AF28:AF28">IF(G28=Error_checking!$A$26,RANK(AC28,$AC$2:$AC$601),"")</f>
        <v>27</v>
      </c>
      <c r="AG28" s="114"/>
      <c r="AH28" s="115"/>
      <c r="AI28" s="115"/>
      <c r="AJ28" s="115"/>
      <c r="AK28" s="100"/>
      <c r="AL28" s="100"/>
      <c r="AM28" s="100"/>
      <c r="AN28" s="101"/>
      <c r="AO28" s="100"/>
      <c r="AP28" s="100"/>
      <c r="AQ28" s="100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</row>
    <row r="29" customFormat="false" ht="14.85" hidden="false" customHeight="true" outlineLevel="0" collapsed="false">
      <c r="A29" s="102" t="n">
        <f aca="false" t="array" ref="A29:A29">IF(G29=Error_checking!$A$26,RANK(AC29,$AC$2:$AC$601),"")</f>
        <v>28</v>
      </c>
      <c r="B29" s="102" t="n">
        <v>334</v>
      </c>
      <c r="C29" s="77" t="n">
        <f aca="false">VLOOKUP($B29,Ludo_na!$A$2:$D$601,2,0)</f>
        <v>75</v>
      </c>
      <c r="D29" s="78" t="str">
        <f aca="false">IF(VLOOKUP($B29,Ludo_voor!$A$2:$Y$601,3,0)="","",VLOOKUP($B29,Ludo_voor!$A$2:$Y$601,3,0))</f>
        <v>Asselman</v>
      </c>
      <c r="E29" s="79" t="str">
        <f aca="false">IF(VLOOKUP($B29,Ludo_voor!$A$2:$Y$601,4,0)="","",VLOOKUP($B29,Ludo_voor!$A$2:$Y$601,4,0))</f>
        <v>Andreas</v>
      </c>
      <c r="F29" s="80" t="str">
        <f aca="false">IF(VLOOKUP($B29,Ludo_voor!$A$2:$Y$601,5,0)="","",VLOOKUP($B29,Ludo_voor!$A$2:$Y$601,5,0))</f>
        <v>Kierewiet</v>
      </c>
      <c r="G29" s="81" t="s">
        <v>928</v>
      </c>
      <c r="H29" s="103"/>
      <c r="I29" s="104" t="s">
        <v>952</v>
      </c>
      <c r="J29" s="105" t="n">
        <v>4</v>
      </c>
      <c r="K29" s="105" t="n">
        <v>1</v>
      </c>
      <c r="L29" s="105" t="n">
        <v>67</v>
      </c>
      <c r="M29" s="106" t="n">
        <f aca="false" t="array" ref="M29:M29">IF($G29="","",IF(L29="",0,((SUM(IF(I29=I$2:I$601,IF(J29=J$2:J$601,1,0),0))-K29)/(SUM(IF(I29=I$2:I$601,IF(J29=J$2:J$601,1,0),0))-1)*100)+(L29/(SUM(IF(I29=I$2:I$601,IF(J29=J$2:J$601,L$2:L$601,0),0))))+IF(K29&lt;2,SUM(IF(I29=I$2:I$601,IF(J29=J$2:J$601,1,0),0)),0)))</f>
        <v>104.319047619048</v>
      </c>
      <c r="N29" s="107" t="s">
        <v>965</v>
      </c>
      <c r="O29" s="108" t="n">
        <v>2</v>
      </c>
      <c r="P29" s="108" t="n">
        <v>2</v>
      </c>
      <c r="Q29" s="108" t="n">
        <v>176</v>
      </c>
      <c r="R29" s="109" t="n">
        <f aca="false" t="array" ref="R29:R29">IF($G29="","",IF(Q29="",0,((SUM(IF(N29=N$2:N$601,IF(O29=O$2:O$601,1,0),0))-P29)/(SUM(IF(N29=N$2:N$601,IF(O29=O$2:O$601,1,0),0))-1)*100)+(Q29/(SUM(IF(N29=N$2:N$601,IF(O29=O$2:O$601,Q$2:Q$601,0),0))))+IF(P29&lt;2,SUM(IF(N29=N$2:N$601,IF(O29=O$2:O$601,1,0),0)),0)))</f>
        <v>66.9482666666667</v>
      </c>
      <c r="S29" s="110" t="s">
        <v>932</v>
      </c>
      <c r="T29" s="108" t="n">
        <v>3</v>
      </c>
      <c r="U29" s="108" t="n">
        <v>4</v>
      </c>
      <c r="V29" s="108" t="n">
        <v>48</v>
      </c>
      <c r="W29" s="111" t="n">
        <f aca="false" t="array" ref="W29:W29">IF($G29="","",IF(OR(S29=Error_checking!$Q$25,S29=Error_checking!$Q$26),R29-IF(P29&lt;2,SUM(IF(N29=N$2:N$601,IF(O29=O$2:O$601,1,0),0)),0),IF(V29="",0,((SUM(IF(S29=S$2:S$601,IF(T29=T$2:T$601,1,0),0))-U29)/(SUM(IF(S29=S$2:S$601,IF(T29=T$2:T$601,1,0),0))-1)*100)+(V29/(SUM(IF(S29=S$2:S$601,IF(T29=T$2:T$601,V$2:V$601,0),0))))+IF(U29&lt;2,SUM(IF(S29=S$2:S$601,IF(T29=T$2:T$601,1,0),0)),0))))</f>
        <v>40.1573770491803</v>
      </c>
      <c r="X29" s="91"/>
      <c r="Y29" s="92"/>
      <c r="Z29" s="93"/>
      <c r="AA29" s="92"/>
      <c r="AB29" s="94" t="n">
        <f aca="false">0</f>
        <v>0</v>
      </c>
      <c r="AC29" s="94" t="n">
        <f aca="false" t="array" ref="AC29:AC29">SUM(M29,R29,W29,AB29)</f>
        <v>211.424691334895</v>
      </c>
      <c r="AD29" s="112" t="n">
        <f aca="false">IF(G29=Error_checking!$A$26,MAX(0,MIN(MaxBonus,$G$1)+1-RANK(AC29,$AC$2:$AC$601)),0)</f>
        <v>43</v>
      </c>
      <c r="AE29" s="111" t="n">
        <f aca="false">AC29+AD29</f>
        <v>254.424691334895</v>
      </c>
      <c r="AF29" s="113" t="n">
        <f aca="false" t="array" ref="AF29:AF29">IF(G29=Error_checking!$A$26,RANK(AC29,$AC$2:$AC$601),"")</f>
        <v>28</v>
      </c>
      <c r="AG29" s="114"/>
      <c r="AH29" s="115"/>
      <c r="AI29" s="115"/>
      <c r="AJ29" s="115"/>
      <c r="AK29" s="100"/>
      <c r="AL29" s="100"/>
      <c r="AM29" s="100"/>
      <c r="AN29" s="101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4.85" hidden="false" customHeight="true" outlineLevel="0" collapsed="false">
      <c r="A30" s="118" t="n">
        <f aca="false" t="array" ref="A30:A30">IF(G30=Error_checking!$A$26,RANK(AC30,$AC$2:$AC$601),"")</f>
        <v>29</v>
      </c>
      <c r="B30" s="118" t="n">
        <v>445</v>
      </c>
      <c r="C30" s="77" t="n">
        <f aca="false">VLOOKUP($B30,Ludo_na!$A$2:$D$601,2,0)</f>
        <v>109</v>
      </c>
      <c r="D30" s="78" t="str">
        <f aca="false">IF(VLOOKUP($B30,Ludo_voor!$A$2:$Y$601,3,0)="","",VLOOKUP($B30,Ludo_voor!$A$2:$Y$601,3,0))</f>
        <v>Dom</v>
      </c>
      <c r="E30" s="79" t="str">
        <f aca="false">IF(VLOOKUP($B30,Ludo_voor!$A$2:$Y$601,4,0)="","",VLOOKUP($B30,Ludo_voor!$A$2:$Y$601,4,0))</f>
        <v>Stein</v>
      </c>
      <c r="F30" s="80" t="str">
        <f aca="false">IF(VLOOKUP($B30,Ludo_voor!$A$2:$Y$601,5,0)="","",VLOOKUP($B30,Ludo_voor!$A$2:$Y$601,5,0))</f>
        <v/>
      </c>
      <c r="G30" s="81" t="s">
        <v>928</v>
      </c>
      <c r="H30" s="103"/>
      <c r="I30" s="104" t="s">
        <v>942</v>
      </c>
      <c r="J30" s="105" t="n">
        <v>1</v>
      </c>
      <c r="K30" s="105" t="n">
        <v>1</v>
      </c>
      <c r="L30" s="105" t="n">
        <v>6</v>
      </c>
      <c r="M30" s="106" t="n">
        <f aca="false" t="array" ref="M30:M30">IF($G30="","",IF(L30="",0,((SUM(IF(I30=I$2:I$601,IF(J30=J$2:J$601,1,0),0))-K30)/(SUM(IF(I30=I$2:I$601,IF(J30=J$2:J$601,1,0),0))-1)*100)+(L30/(SUM(IF(I30=I$2:I$601,IF(J30=J$2:J$601,L$2:L$601,0),0))))+IF(K30&lt;2,SUM(IF(I30=I$2:I$601,IF(J30=J$2:J$601,1,0),0)),0)))</f>
        <v>105.333333333333</v>
      </c>
      <c r="N30" s="107" t="s">
        <v>939</v>
      </c>
      <c r="O30" s="108" t="n">
        <v>2</v>
      </c>
      <c r="P30" s="108" t="n">
        <v>1</v>
      </c>
      <c r="Q30" s="108" t="n">
        <v>50</v>
      </c>
      <c r="R30" s="109" t="n">
        <f aca="false" t="array" ref="R30:R30">IF($G30="","",IF(Q30="",0,((SUM(IF(N30=N$2:N$601,IF(O30=O$2:O$601,1,0),0))-P30)/(SUM(IF(N30=N$2:N$601,IF(O30=O$2:O$601,1,0),0))-1)*100)+(Q30/(SUM(IF(N30=N$2:N$601,IF(O30=O$2:O$601,Q$2:Q$601,0),0))))+IF(P30&lt;2,SUM(IF(N30=N$2:N$601,IF(O30=O$2:O$601,1,0),0)),0)))</f>
        <v>104.301204819277</v>
      </c>
      <c r="S30" s="110" t="s">
        <v>951</v>
      </c>
      <c r="T30" s="108" t="n">
        <v>1</v>
      </c>
      <c r="U30" s="108" t="n">
        <v>4</v>
      </c>
      <c r="V30" s="108" t="n">
        <v>21</v>
      </c>
      <c r="W30" s="111" t="n">
        <f aca="false" t="array" ref="W30:W30">IF($G30="","",IF(OR(S30=Error_checking!$Q$25,S30=Error_checking!$Q$26),R30-IF(P30&lt;2,SUM(IF(N30=N$2:N$601,IF(O30=O$2:O$601,1,0),0)),0),IF(V30="",0,((SUM(IF(S30=S$2:S$601,IF(T30=T$2:T$601,1,0),0))-U30)/(SUM(IF(S30=S$2:S$601,IF(T30=T$2:T$601,1,0),0))-1)*100)+(V30/(SUM(IF(S30=S$2:S$601,IF(T30=T$2:T$601,V$2:V$601,0),0))))+IF(U30&lt;2,SUM(IF(S30=S$2:S$601,IF(T30=T$2:T$601,1,0),0)),0))))</f>
        <v>0.205882352941176</v>
      </c>
      <c r="X30" s="91"/>
      <c r="Y30" s="92"/>
      <c r="Z30" s="93"/>
      <c r="AA30" s="92"/>
      <c r="AB30" s="94" t="n">
        <f aca="false">0</f>
        <v>0</v>
      </c>
      <c r="AC30" s="94" t="n">
        <f aca="false" t="array" ref="AC30:AC30">SUM(M30,R30,W30,AB30)</f>
        <v>209.840420505552</v>
      </c>
      <c r="AD30" s="112" t="n">
        <f aca="false">IF(G30=Error_checking!$A$26,MAX(0,MIN(MaxBonus,$G$1)+1-RANK(AC30,$AC$2:$AC$601)),0)</f>
        <v>42</v>
      </c>
      <c r="AE30" s="111" t="n">
        <f aca="false">AC30+AD30</f>
        <v>251.840420505552</v>
      </c>
      <c r="AF30" s="113" t="n">
        <f aca="false" t="array" ref="AF30:AF30">IF(G30=Error_checking!$A$26,RANK(AC30,$AC$2:$AC$601),"")</f>
        <v>29</v>
      </c>
      <c r="AG30" s="114"/>
      <c r="AH30" s="115"/>
      <c r="AI30" s="115"/>
      <c r="AJ30" s="115"/>
      <c r="AK30" s="100"/>
      <c r="AL30" s="100"/>
      <c r="AM30" s="100"/>
      <c r="AN30" s="101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4.85" hidden="false" customHeight="true" outlineLevel="0" collapsed="false">
      <c r="A31" s="102" t="n">
        <f aca="false" t="array" ref="A31:A31">IF(G31=Error_checking!$A$26,RANK(AC31,$AC$2:$AC$601),"")</f>
        <v>30</v>
      </c>
      <c r="B31" s="102" t="n">
        <v>242</v>
      </c>
      <c r="C31" s="77" t="n">
        <f aca="false">VLOOKUP($B31,Ludo_na!$A$2:$D$601,2,0)</f>
        <v>110</v>
      </c>
      <c r="D31" s="78" t="str">
        <f aca="false">IF(VLOOKUP($B31,Ludo_voor!$A$2:$Y$601,3,0)="","",VLOOKUP($B31,Ludo_voor!$A$2:$Y$601,3,0))</f>
        <v>Mannens</v>
      </c>
      <c r="E31" s="79" t="str">
        <f aca="false">IF(VLOOKUP($B31,Ludo_voor!$A$2:$Y$601,4,0)="","",VLOOKUP($B31,Ludo_voor!$A$2:$Y$601,4,0))</f>
        <v>Wouter</v>
      </c>
      <c r="F31" s="80" t="str">
        <f aca="false">IF(VLOOKUP($B31,Ludo_voor!$A$2:$Y$601,5,0)="","",VLOOKUP($B31,Ludo_voor!$A$2:$Y$601,5,0))</f>
        <v>HQ Gaming Club</v>
      </c>
      <c r="G31" s="81" t="s">
        <v>928</v>
      </c>
      <c r="H31" s="103" t="s">
        <v>929</v>
      </c>
      <c r="I31" s="104" t="s">
        <v>954</v>
      </c>
      <c r="J31" s="105" t="n">
        <v>1</v>
      </c>
      <c r="K31" s="105" t="n">
        <v>1</v>
      </c>
      <c r="L31" s="105" t="n">
        <v>80</v>
      </c>
      <c r="M31" s="106" t="n">
        <f aca="false" t="array" ref="M31:M31">IF($G31="","",IF(L31="",0,((SUM(IF(I31=I$2:I$601,IF(J31=J$2:J$601,1,0),0))-K31)/(SUM(IF(I31=I$2:I$601,IF(J31=J$2:J$601,1,0),0))-1)*100)+(L31/(SUM(IF(I31=I$2:I$601,IF(J31=J$2:J$601,L$2:L$601,0),0))))+IF(K31&lt;2,SUM(IF(I31=I$2:I$601,IF(J31=J$2:J$601,1,0),0)),0)))</f>
        <v>105.26402640264</v>
      </c>
      <c r="N31" s="107" t="s">
        <v>959</v>
      </c>
      <c r="O31" s="108" t="n">
        <v>1</v>
      </c>
      <c r="P31" s="108" t="n">
        <v>1</v>
      </c>
      <c r="Q31" s="108" t="n">
        <v>12</v>
      </c>
      <c r="R31" s="109" t="n">
        <f aca="false" t="array" ref="R31:R31">IF($G31="","",IF(Q31="",0,((SUM(IF(N31=N$2:N$601,IF(O31=O$2:O$601,1,0),0))-P31)/(SUM(IF(N31=N$2:N$601,IF(O31=O$2:O$601,1,0),0))-1)*100)+(Q31/(SUM(IF(N31=N$2:N$601,IF(O31=O$2:O$601,Q$2:Q$601,0),0))))+IF(P31&lt;2,SUM(IF(N31=N$2:N$601,IF(O31=O$2:O$601,1,0),0)),0)))</f>
        <v>104.315789473684</v>
      </c>
      <c r="S31" s="110" t="s">
        <v>960</v>
      </c>
      <c r="T31" s="108" t="n">
        <v>3</v>
      </c>
      <c r="U31" s="108" t="n">
        <v>4</v>
      </c>
      <c r="V31" s="108" t="n">
        <v>56</v>
      </c>
      <c r="W31" s="111" t="n">
        <f aca="false" t="array" ref="W31:W31">IF($G31="","",IF(OR(S31=Error_checking!$Q$25,S31=Error_checking!$Q$26),R31-IF(P31&lt;2,SUM(IF(N31=N$2:N$601,IF(O31=O$2:O$601,1,0),0)),0),IF(V31="",0,((SUM(IF(S31=S$2:S$601,IF(T31=T$2:T$601,1,0),0))-U31)/(SUM(IF(S31=S$2:S$601,IF(T31=T$2:T$601,1,0),0))-1)*100)+(V31/(SUM(IF(S31=S$2:S$601,IF(T31=T$2:T$601,V$2:V$601,0),0))))+IF(U31&lt;2,SUM(IF(S31=S$2:S$601,IF(T31=T$2:T$601,1,0),0)),0))))</f>
        <v>0.220472440944882</v>
      </c>
      <c r="X31" s="91"/>
      <c r="Y31" s="92"/>
      <c r="Z31" s="93"/>
      <c r="AA31" s="92"/>
      <c r="AB31" s="94" t="n">
        <f aca="false">0</f>
        <v>0</v>
      </c>
      <c r="AC31" s="94" t="n">
        <f aca="false" t="array" ref="AC31:AC31">SUM(M31,R31,W31,AB31)</f>
        <v>209.800288317269</v>
      </c>
      <c r="AD31" s="112" t="n">
        <f aca="false">IF(G31=Error_checking!$A$26,MAX(0,MIN(MaxBonus,$G$1)+1-RANK(AC31,$AC$2:$AC$601)),0)</f>
        <v>41</v>
      </c>
      <c r="AE31" s="111" t="n">
        <f aca="false">AC31+AD31</f>
        <v>250.800288317269</v>
      </c>
      <c r="AF31" s="113" t="n">
        <f aca="false" t="array" ref="AF31:AF31">IF(G31=Error_checking!$A$26,RANK(AC31,$AC$2:$AC$601),"")</f>
        <v>30</v>
      </c>
      <c r="AG31" s="114"/>
      <c r="AH31" s="115"/>
      <c r="AI31" s="115"/>
      <c r="AJ31" s="115"/>
      <c r="AK31" s="100"/>
      <c r="AL31" s="100"/>
      <c r="AM31" s="100"/>
      <c r="AN31" s="101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4.85" hidden="false" customHeight="true" outlineLevel="0" collapsed="false">
      <c r="A32" s="102" t="n">
        <f aca="false" t="array" ref="A32:A32">IF(G32=Error_checking!$A$26,RANK(AC32,$AC$2:$AC$601),"")</f>
        <v>31</v>
      </c>
      <c r="B32" s="102" t="n">
        <v>490</v>
      </c>
      <c r="C32" s="77" t="n">
        <f aca="false">VLOOKUP($B32,Ludo_na!$A$2:$D$601,2,0)</f>
        <v>154</v>
      </c>
      <c r="D32" s="78" t="str">
        <f aca="false">IF(VLOOKUP($B32,Ludo_voor!$A$2:$Y$601,3,0)="","",VLOOKUP($B32,Ludo_voor!$A$2:$Y$601,3,0))</f>
        <v>Stroobant</v>
      </c>
      <c r="E32" s="79" t="str">
        <f aca="false">IF(VLOOKUP($B32,Ludo_voor!$A$2:$Y$601,4,0)="","",VLOOKUP($B32,Ludo_voor!$A$2:$Y$601,4,0))</f>
        <v>Ludwig</v>
      </c>
      <c r="F32" s="80" t="str">
        <f aca="false">IF(VLOOKUP($B32,Ludo_voor!$A$2:$Y$601,5,0)="","",VLOOKUP($B32,Ludo_voor!$A$2:$Y$601,5,0))</f>
        <v/>
      </c>
      <c r="G32" s="81" t="s">
        <v>928</v>
      </c>
      <c r="H32" s="103"/>
      <c r="I32" s="104" t="s">
        <v>968</v>
      </c>
      <c r="J32" s="105" t="n">
        <v>1</v>
      </c>
      <c r="K32" s="105" t="n">
        <v>1</v>
      </c>
      <c r="L32" s="105" t="n">
        <v>30</v>
      </c>
      <c r="M32" s="106" t="n">
        <f aca="false" t="array" ref="M32:M32">IF($G32="","",IF(L32="",0,((SUM(IF(I32=I$2:I$601,IF(J32=J$2:J$601,1,0),0))-K32)/(SUM(IF(I32=I$2:I$601,IF(J32=J$2:J$601,1,0),0))-1)*100)+(L32/(SUM(IF(I32=I$2:I$601,IF(J32=J$2:J$601,L$2:L$601,0),0))))+IF(K32&lt;2,SUM(IF(I32=I$2:I$601,IF(J32=J$2:J$601,1,0),0)),0)))</f>
        <v>105.263157894737</v>
      </c>
      <c r="N32" s="107" t="s">
        <v>939</v>
      </c>
      <c r="O32" s="108" t="n">
        <v>1</v>
      </c>
      <c r="P32" s="108" t="n">
        <v>1</v>
      </c>
      <c r="Q32" s="108" t="n">
        <v>48</v>
      </c>
      <c r="R32" s="109" t="n">
        <f aca="false" t="array" ref="R32:R32">IF($G32="","",IF(Q32="",0,((SUM(IF(N32=N$2:N$601,IF(O32=O$2:O$601,1,0),0))-P32)/(SUM(IF(N32=N$2:N$601,IF(O32=O$2:O$601,1,0),0))-1)*100)+(Q32/(SUM(IF(N32=N$2:N$601,IF(O32=O$2:O$601,Q$2:Q$601,0),0))))+IF(P32&lt;2,SUM(IF(N32=N$2:N$601,IF(O32=O$2:O$601,1,0),0)),0)))</f>
        <v>104.287425149701</v>
      </c>
      <c r="S32" s="110" t="s">
        <v>943</v>
      </c>
      <c r="T32" s="108" t="n">
        <v>7</v>
      </c>
      <c r="U32" s="108" t="n">
        <v>4</v>
      </c>
      <c r="V32" s="108" t="n">
        <v>2</v>
      </c>
      <c r="W32" s="111" t="n">
        <f aca="false" t="array" ref="W32:W32">IF($G32="","",IF(OR(S32=Error_checking!$Q$25,S32=Error_checking!$Q$26),R32-IF(P32&lt;2,SUM(IF(N32=N$2:N$601,IF(O32=O$2:O$601,1,0),0)),0),IF(V32="",0,((SUM(IF(S32=S$2:S$601,IF(T32=T$2:T$601,1,0),0))-U32)/(SUM(IF(S32=S$2:S$601,IF(T32=T$2:T$601,1,0),0))-1)*100)+(V32/(SUM(IF(S32=S$2:S$601,IF(T32=T$2:T$601,V$2:V$601,0),0))))+IF(U32&lt;2,SUM(IF(S32=S$2:S$601,IF(T32=T$2:T$601,1,0),0)),0))))</f>
        <v>0.0454545454545455</v>
      </c>
      <c r="X32" s="91"/>
      <c r="Y32" s="92"/>
      <c r="Z32" s="93"/>
      <c r="AA32" s="92"/>
      <c r="AB32" s="94" t="n">
        <f aca="false">0</f>
        <v>0</v>
      </c>
      <c r="AC32" s="94" t="n">
        <f aca="false" t="array" ref="AC32:AC32">SUM(M32,R32,W32,AB32)</f>
        <v>209.596037589892</v>
      </c>
      <c r="AD32" s="112" t="n">
        <f aca="false">IF(G32=Error_checking!$A$26,MAX(0,MIN(MaxBonus,$G$1)+1-RANK(AC32,$AC$2:$AC$601)),0)</f>
        <v>40</v>
      </c>
      <c r="AE32" s="111" t="n">
        <f aca="false">AC32+AD32</f>
        <v>249.596037589892</v>
      </c>
      <c r="AF32" s="113" t="n">
        <f aca="false" t="array" ref="AF32:AF32">IF(G32=Error_checking!$A$26,RANK(AC32,$AC$2:$AC$601),"")</f>
        <v>31</v>
      </c>
      <c r="AG32" s="114"/>
      <c r="AH32" s="115"/>
      <c r="AI32" s="115"/>
      <c r="AJ32" s="115"/>
      <c r="AK32" s="100"/>
      <c r="AL32" s="100"/>
      <c r="AM32" s="100"/>
      <c r="AN32" s="101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4.85" hidden="false" customHeight="true" outlineLevel="0" collapsed="false">
      <c r="A33" s="102" t="n">
        <f aca="false" t="array" ref="A33:A33">IF(G33=Error_checking!$A$26,RANK(AC33,$AC$2:$AC$601),"")</f>
        <v>32</v>
      </c>
      <c r="B33" s="102" t="n">
        <v>388</v>
      </c>
      <c r="C33" s="77" t="n">
        <f aca="false">VLOOKUP($B33,Ludo_na!$A$2:$D$601,2,0)</f>
        <v>107</v>
      </c>
      <c r="D33" s="78" t="str">
        <f aca="false">IF(VLOOKUP($B33,Ludo_voor!$A$2:$Y$601,3,0)="","",VLOOKUP($B33,Ludo_voor!$A$2:$Y$601,3,0))</f>
        <v>Verrept</v>
      </c>
      <c r="E33" s="79" t="str">
        <f aca="false">IF(VLOOKUP($B33,Ludo_voor!$A$2:$Y$601,4,0)="","",VLOOKUP($B33,Ludo_voor!$A$2:$Y$601,4,0))</f>
        <v>Rhuwe</v>
      </c>
      <c r="F33" s="80" t="str">
        <f aca="false">IF(VLOOKUP($B33,Ludo_voor!$A$2:$Y$601,5,0)="","",VLOOKUP($B33,Ludo_voor!$A$2:$Y$601,5,0))</f>
        <v/>
      </c>
      <c r="G33" s="81" t="s">
        <v>928</v>
      </c>
      <c r="H33" s="103"/>
      <c r="I33" s="104" t="s">
        <v>952</v>
      </c>
      <c r="J33" s="105" t="n">
        <v>4</v>
      </c>
      <c r="K33" s="105" t="n">
        <v>2</v>
      </c>
      <c r="L33" s="105" t="n">
        <v>50</v>
      </c>
      <c r="M33" s="106" t="n">
        <f aca="false" t="array" ref="M33:M33">IF($G33="","",IF(L33="",0,((SUM(IF(I33=I$2:I$601,IF(J33=J$2:J$601,1,0),0))-K33)/(SUM(IF(I33=I$2:I$601,IF(J33=J$2:J$601,1,0),0))-1)*100)+(L33/(SUM(IF(I33=I$2:I$601,IF(J33=J$2:J$601,L$2:L$601,0),0))))+IF(K33&lt;2,SUM(IF(I33=I$2:I$601,IF(J33=J$2:J$601,1,0),0)),0)))</f>
        <v>66.9047619047619</v>
      </c>
      <c r="N33" s="107" t="s">
        <v>941</v>
      </c>
      <c r="O33" s="108" t="n">
        <v>1</v>
      </c>
      <c r="P33" s="108" t="n">
        <v>2</v>
      </c>
      <c r="Q33" s="108" t="n">
        <v>202</v>
      </c>
      <c r="R33" s="109" t="n">
        <f aca="false" t="array" ref="R33:R33">IF($G33="","",IF(Q33="",0,((SUM(IF(N33=N$2:N$601,IF(O33=O$2:O$601,1,0),0))-P33)/(SUM(IF(N33=N$2:N$601,IF(O33=O$2:O$601,1,0),0))-1)*100)+(Q33/(SUM(IF(N33=N$2:N$601,IF(O33=O$2:O$601,Q$2:Q$601,0),0))))+IF(P33&lt;2,SUM(IF(N33=N$2:N$601,IF(O33=O$2:O$601,1,0),0)),0)))</f>
        <v>66.9226869455006</v>
      </c>
      <c r="S33" s="110" t="s">
        <v>969</v>
      </c>
      <c r="T33" s="108" t="n">
        <v>1</v>
      </c>
      <c r="U33" s="108" t="n">
        <v>2</v>
      </c>
      <c r="V33" s="108" t="n">
        <v>640</v>
      </c>
      <c r="W33" s="111" t="n">
        <f aca="false" t="array" ref="W33:W33">IF($G33="","",IF(OR(S33=Error_checking!$Q$25,S33=Error_checking!$Q$26),R33-IF(P33&lt;2,SUM(IF(N33=N$2:N$601,IF(O33=O$2:O$601,1,0),0)),0),IF(V33="",0,((SUM(IF(S33=S$2:S$601,IF(T33=T$2:T$601,1,0),0))-U33)/(SUM(IF(S33=S$2:S$601,IF(T33=T$2:T$601,1,0),0))-1)*100)+(V33/(SUM(IF(S33=S$2:S$601,IF(T33=T$2:T$601,V$2:V$601,0),0))))+IF(U33&lt;2,SUM(IF(S33=S$2:S$601,IF(T33=T$2:T$601,1,0),0)),0))))</f>
        <v>75.2077922077922</v>
      </c>
      <c r="X33" s="91"/>
      <c r="Y33" s="92"/>
      <c r="Z33" s="93"/>
      <c r="AA33" s="92"/>
      <c r="AB33" s="94" t="n">
        <f aca="false">0</f>
        <v>0</v>
      </c>
      <c r="AC33" s="94" t="n">
        <f aca="false" t="array" ref="AC33:AC33">SUM(M33,R33,W33,AB33)</f>
        <v>209.035241058055</v>
      </c>
      <c r="AD33" s="112" t="n">
        <f aca="false">IF(G33=Error_checking!$A$26,MAX(0,MIN(MaxBonus,$G$1)+1-RANK(AC33,$AC$2:$AC$601)),0)</f>
        <v>39</v>
      </c>
      <c r="AE33" s="111" t="n">
        <f aca="false">AC33+AD33</f>
        <v>248.035241058055</v>
      </c>
      <c r="AF33" s="113" t="n">
        <f aca="false" t="array" ref="AF33:AF33">IF(G33=Error_checking!$A$26,RANK(AC33,$AC$2:$AC$601),"")</f>
        <v>32</v>
      </c>
      <c r="AG33" s="114"/>
      <c r="AH33" s="115"/>
      <c r="AI33" s="115"/>
      <c r="AJ33" s="115"/>
      <c r="AK33" s="100"/>
      <c r="AL33" s="100"/>
      <c r="AM33" s="100"/>
      <c r="AN33" s="101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4.85" hidden="false" customHeight="true" outlineLevel="0" collapsed="false">
      <c r="A34" s="102" t="n">
        <f aca="false" t="array" ref="A34:A34">IF(G34=Error_checking!$A$26,RANK(AC34,$AC$2:$AC$601),"")</f>
        <v>33</v>
      </c>
      <c r="B34" s="102" t="n">
        <v>175</v>
      </c>
      <c r="C34" s="77" t="n">
        <f aca="false">VLOOKUP($B34,Ludo_na!$A$2:$D$601,2,0)</f>
        <v>62</v>
      </c>
      <c r="D34" s="78" t="str">
        <f aca="false">IF(VLOOKUP($B34,Ludo_voor!$A$2:$Y$601,3,0)="","",VLOOKUP($B34,Ludo_voor!$A$2:$Y$601,3,0))</f>
        <v>Vande Kerckhove</v>
      </c>
      <c r="E34" s="79" t="str">
        <f aca="false">IF(VLOOKUP($B34,Ludo_voor!$A$2:$Y$601,4,0)="","",VLOOKUP($B34,Ludo_voor!$A$2:$Y$601,4,0))</f>
        <v>Christian</v>
      </c>
      <c r="F34" s="80" t="str">
        <f aca="false">IF(VLOOKUP($B34,Ludo_voor!$A$2:$Y$601,5,0)="","",VLOOKUP($B34,Ludo_voor!$A$2:$Y$601,5,0))</f>
        <v>Spelen Op Zolder</v>
      </c>
      <c r="G34" s="81" t="s">
        <v>928</v>
      </c>
      <c r="H34" s="103"/>
      <c r="I34" s="83" t="s">
        <v>949</v>
      </c>
      <c r="J34" s="105" t="n">
        <v>1</v>
      </c>
      <c r="K34" s="105" t="n">
        <v>1</v>
      </c>
      <c r="L34" s="105" t="n">
        <v>149</v>
      </c>
      <c r="M34" s="106" t="n">
        <f aca="false" t="array" ref="M34:M34">IF($G34="","",IF(L34="",0,((SUM(IF(I34=I$2:I$601,IF(J34=J$2:J$601,1,0),0))-K34)/(SUM(IF(I34=I$2:I$601,IF(J34=J$2:J$601,1,0),0))-1)*100)+(L34/(SUM(IF(I34=I$2:I$601,IF(J34=J$2:J$601,L$2:L$601,0),0))))+IF(K34&lt;2,SUM(IF(I34=I$2:I$601,IF(J34=J$2:J$601,1,0),0)),0)))</f>
        <v>104.337104072398</v>
      </c>
      <c r="N34" s="107" t="s">
        <v>934</v>
      </c>
      <c r="O34" s="108" t="n">
        <v>3</v>
      </c>
      <c r="P34" s="108" t="n">
        <v>1</v>
      </c>
      <c r="Q34" s="108" t="n">
        <v>36</v>
      </c>
      <c r="R34" s="109" t="n">
        <f aca="false" t="array" ref="R34:R34">IF($G34="","",IF(Q34="",0,((SUM(IF(N34=N$2:N$601,IF(O34=O$2:O$601,1,0),0))-P34)/(SUM(IF(N34=N$2:N$601,IF(O34=O$2:O$601,1,0),0))-1)*100)+(Q34/(SUM(IF(N34=N$2:N$601,IF(O34=O$2:O$601,Q$2:Q$601,0),0))))+IF(P34&lt;2,SUM(IF(N34=N$2:N$601,IF(O34=O$2:O$601,1,0),0)),0)))</f>
        <v>104.333333333333</v>
      </c>
      <c r="S34" s="110" t="s">
        <v>969</v>
      </c>
      <c r="T34" s="108" t="n">
        <v>2</v>
      </c>
      <c r="U34" s="108" t="n">
        <v>5</v>
      </c>
      <c r="V34" s="108" t="n">
        <v>410</v>
      </c>
      <c r="W34" s="111" t="n">
        <f aca="false" t="array" ref="W34:W34">IF($G34="","",IF(OR(S34=Error_checking!$Q$25,S34=Error_checking!$Q$26),R34-IF(P34&lt;2,SUM(IF(N34=N$2:N$601,IF(O34=O$2:O$601,1,0),0)),0),IF(V34="",0,((SUM(IF(S34=S$2:S$601,IF(T34=T$2:T$601,1,0),0))-U34)/(SUM(IF(S34=S$2:S$601,IF(T34=T$2:T$601,1,0),0))-1)*100)+(V34/(SUM(IF(S34=S$2:S$601,IF(T34=T$2:T$601,V$2:V$601,0),0))))+IF(U34&lt;2,SUM(IF(S34=S$2:S$601,IF(T34=T$2:T$601,1,0),0)),0))))</f>
        <v>0.12202380952381</v>
      </c>
      <c r="X34" s="91"/>
      <c r="Y34" s="92"/>
      <c r="Z34" s="93"/>
      <c r="AA34" s="92"/>
      <c r="AB34" s="94" t="n">
        <f aca="false">0</f>
        <v>0</v>
      </c>
      <c r="AC34" s="94" t="n">
        <f aca="false" t="array" ref="AC34:AC34">SUM(M34,R34,W34,AB34)</f>
        <v>208.792461215255</v>
      </c>
      <c r="AD34" s="112" t="n">
        <f aca="false">IF(G34=Error_checking!$A$26,MAX(0,MIN(MaxBonus,$G$1)+1-RANK(AC34,$AC$2:$AC$601)),0)</f>
        <v>38</v>
      </c>
      <c r="AE34" s="111" t="n">
        <f aca="false">AC34+AD34</f>
        <v>246.792461215255</v>
      </c>
      <c r="AF34" s="113" t="n">
        <f aca="false" t="array" ref="AF34:AF34">IF(G34=Error_checking!$A$26,RANK(AC34,$AC$2:$AC$601),"")</f>
        <v>33</v>
      </c>
      <c r="AG34" s="114"/>
      <c r="AH34" s="115"/>
      <c r="AI34" s="115"/>
      <c r="AJ34" s="115"/>
      <c r="AK34" s="100"/>
      <c r="AL34" s="100"/>
      <c r="AM34" s="100"/>
      <c r="AN34" s="101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s="116" customFormat="true" ht="14.85" hidden="false" customHeight="true" outlineLevel="0" collapsed="false">
      <c r="A35" s="102" t="n">
        <f aca="false" t="array" ref="A35:A35">IF(G35=Error_checking!$A$26,RANK(AC35,$AC$2:$AC$601),"")</f>
        <v>34</v>
      </c>
      <c r="B35" s="102" t="n">
        <v>435</v>
      </c>
      <c r="C35" s="77" t="n">
        <f aca="false">VLOOKUP($B35,Ludo_na!$A$2:$D$601,2,0)</f>
        <v>34</v>
      </c>
      <c r="D35" s="78" t="str">
        <f aca="false">IF(VLOOKUP($B35,Ludo_voor!$A$2:$Y$601,3,0)="","",VLOOKUP($B35,Ludo_voor!$A$2:$Y$601,3,0))</f>
        <v>Slingeneyer</v>
      </c>
      <c r="E35" s="79" t="str">
        <f aca="false">IF(VLOOKUP($B35,Ludo_voor!$A$2:$Y$601,4,0)="","",VLOOKUP($B35,Ludo_voor!$A$2:$Y$601,4,0))</f>
        <v>Emmanuel</v>
      </c>
      <c r="F35" s="80" t="str">
        <f aca="false">IF(VLOOKUP($B35,Ludo_voor!$A$2:$Y$601,5,0)="","",VLOOKUP($B35,Ludo_voor!$A$2:$Y$601,5,0))</f>
        <v>Spelen Op Zolder</v>
      </c>
      <c r="G35" s="81" t="s">
        <v>928</v>
      </c>
      <c r="H35" s="103" t="s">
        <v>929</v>
      </c>
      <c r="I35" s="104" t="s">
        <v>961</v>
      </c>
      <c r="J35" s="105" t="n">
        <v>1</v>
      </c>
      <c r="K35" s="105" t="n">
        <v>3</v>
      </c>
      <c r="L35" s="105" t="n">
        <v>65</v>
      </c>
      <c r="M35" s="106" t="n">
        <f aca="false" t="array" ref="M35:M35">IF($G35="","",IF(L35="",0,((SUM(IF(I35=I$2:I$601,IF(J35=J$2:J$601,1,0),0))-K35)/(SUM(IF(I35=I$2:I$601,IF(J35=J$2:J$601,1,0),0))-1)*100)+(L35/(SUM(IF(I35=I$2:I$601,IF(J35=J$2:J$601,L$2:L$601,0),0))))+IF(K35&lt;2,SUM(IF(I35=I$2:I$601,IF(J35=J$2:J$601,1,0),0)),0)))</f>
        <v>33.5705596107056</v>
      </c>
      <c r="N35" s="107" t="s">
        <v>953</v>
      </c>
      <c r="O35" s="108" t="n">
        <v>2</v>
      </c>
      <c r="P35" s="108" t="n">
        <v>2</v>
      </c>
      <c r="Q35" s="108" t="n">
        <v>103</v>
      </c>
      <c r="R35" s="109" t="n">
        <f aca="false" t="array" ref="R35:R35">IF($G35="","",IF(Q35="",0,((SUM(IF(N35=N$2:N$601,IF(O35=O$2:O$601,1,0),0))-P35)/(SUM(IF(N35=N$2:N$601,IF(O35=O$2:O$601,1,0),0))-1)*100)+(Q35/(SUM(IF(N35=N$2:N$601,IF(O35=O$2:O$601,Q$2:Q$601,0),0))))+IF(P35&lt;2,SUM(IF(N35=N$2:N$601,IF(O35=O$2:O$601,1,0),0)),0)))</f>
        <v>66.9442946990117</v>
      </c>
      <c r="S35" s="110" t="s">
        <v>963</v>
      </c>
      <c r="T35" s="108" t="n">
        <v>1</v>
      </c>
      <c r="U35" s="108" t="n">
        <v>1</v>
      </c>
      <c r="V35" s="108" t="n">
        <v>6</v>
      </c>
      <c r="W35" s="111" t="n">
        <f aca="false" t="array" ref="W35:W35">IF($G35="","",IF(OR(S35=Error_checking!$Q$25,S35=Error_checking!$Q$26),R35-IF(P35&lt;2,SUM(IF(N35=N$2:N$601,IF(O35=O$2:O$601,1,0),0)),0),IF(V35="",0,((SUM(IF(S35=S$2:S$601,IF(T35=T$2:T$601,1,0),0))-U35)/(SUM(IF(S35=S$2:S$601,IF(T35=T$2:T$601,1,0),0))-1)*100)+(V35/(SUM(IF(S35=S$2:S$601,IF(T35=T$2:T$601,V$2:V$601,0),0))))+IF(U35&lt;2,SUM(IF(S35=S$2:S$601,IF(T35=T$2:T$601,1,0),0)),0))))</f>
        <v>106.285714285714</v>
      </c>
      <c r="X35" s="91"/>
      <c r="Y35" s="92"/>
      <c r="Z35" s="93"/>
      <c r="AA35" s="92"/>
      <c r="AB35" s="94" t="n">
        <f aca="false">0</f>
        <v>0</v>
      </c>
      <c r="AC35" s="94" t="n">
        <f aca="false" t="array" ref="AC35:AC35">SUM(M35,R35,W35,AB35)</f>
        <v>206.800568595432</v>
      </c>
      <c r="AD35" s="112" t="n">
        <f aca="false">IF(G35=Error_checking!$A$26,MAX(0,MIN(MaxBonus,$G$1)+1-RANK(AC35,$AC$2:$AC$601)),0)</f>
        <v>37</v>
      </c>
      <c r="AE35" s="111" t="n">
        <f aca="false">AC35+AD35</f>
        <v>243.800568595432</v>
      </c>
      <c r="AF35" s="113" t="n">
        <f aca="false" t="array" ref="AF35:AF35">IF(G35=Error_checking!$A$26,RANK(AC35,$AC$2:$AC$601),"")</f>
        <v>34</v>
      </c>
      <c r="AG35" s="114"/>
      <c r="AH35" s="115"/>
      <c r="AI35" s="115"/>
      <c r="AJ35" s="115"/>
      <c r="AK35" s="100"/>
      <c r="AL35" s="100"/>
      <c r="AM35" s="100"/>
      <c r="AN35" s="101"/>
      <c r="AO35" s="100"/>
      <c r="AP35" s="100"/>
      <c r="AQ35" s="100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</row>
    <row r="36" customFormat="false" ht="14.85" hidden="false" customHeight="true" outlineLevel="0" collapsed="false">
      <c r="A36" s="102" t="n">
        <f aca="false" t="array" ref="A36:A36">IF(G36=Error_checking!$A$26,RANK(AC36,$AC$2:$AC$601),"")</f>
        <v>35</v>
      </c>
      <c r="B36" s="102" t="n">
        <v>278</v>
      </c>
      <c r="C36" s="77" t="n">
        <f aca="false">VLOOKUP($B36,Ludo_na!$A$2:$D$601,2,0)</f>
        <v>159</v>
      </c>
      <c r="D36" s="78" t="str">
        <f aca="false">IF(VLOOKUP($B36,Ludo_voor!$A$2:$Y$601,3,0)="","",VLOOKUP($B36,Ludo_voor!$A$2:$Y$601,3,0))</f>
        <v>Brabant</v>
      </c>
      <c r="E36" s="79" t="str">
        <f aca="false">IF(VLOOKUP($B36,Ludo_voor!$A$2:$Y$601,4,0)="","",VLOOKUP($B36,Ludo_voor!$A$2:$Y$601,4,0))</f>
        <v>Pieter</v>
      </c>
      <c r="F36" s="80" t="str">
        <f aca="false">IF(VLOOKUP($B36,Ludo_voor!$A$2:$Y$601,5,0)="","",VLOOKUP($B36,Ludo_voor!$A$2:$Y$601,5,0))</f>
        <v>Spelen Op Zolder</v>
      </c>
      <c r="G36" s="81" t="s">
        <v>928</v>
      </c>
      <c r="H36" s="103"/>
      <c r="I36" s="83" t="s">
        <v>949</v>
      </c>
      <c r="J36" s="105" t="n">
        <v>2</v>
      </c>
      <c r="K36" s="105" t="n">
        <v>3</v>
      </c>
      <c r="L36" s="105" t="n">
        <v>145</v>
      </c>
      <c r="M36" s="106" t="n">
        <f aca="false" t="array" ref="M36:M36">IF($G36="","",IF(L36="",0,((SUM(IF(I36=I$2:I$601,IF(J36=J$2:J$601,1,0),0))-K36)/(SUM(IF(I36=I$2:I$601,IF(J36=J$2:J$601,1,0),0))-1)*100)+(L36/(SUM(IF(I36=I$2:I$601,IF(J36=J$2:J$601,L$2:L$601,0),0))))+IF(K36&lt;2,SUM(IF(I36=I$2:I$601,IF(J36=J$2:J$601,1,0),0)),0)))</f>
        <v>33.5624012638231</v>
      </c>
      <c r="N36" s="107" t="s">
        <v>934</v>
      </c>
      <c r="O36" s="108" t="n">
        <v>2</v>
      </c>
      <c r="P36" s="108" t="n">
        <v>2</v>
      </c>
      <c r="Q36" s="108" t="n">
        <v>35</v>
      </c>
      <c r="R36" s="109" t="n">
        <f aca="false" t="array" ref="R36:R36">IF($G36="","",IF(Q36="",0,((SUM(IF(N36=N$2:N$601,IF(O36=O$2:O$601,1,0),0))-P36)/(SUM(IF(N36=N$2:N$601,IF(O36=O$2:O$601,1,0),0))-1)*100)+(Q36/(SUM(IF(N36=N$2:N$601,IF(O36=O$2:O$601,Q$2:Q$601,0),0))))+IF(P36&lt;2,SUM(IF(N36=N$2:N$601,IF(O36=O$2:O$601,1,0),0)),0)))</f>
        <v>66.9148936170213</v>
      </c>
      <c r="S36" s="110" t="s">
        <v>932</v>
      </c>
      <c r="T36" s="108" t="n">
        <v>1</v>
      </c>
      <c r="U36" s="108" t="n">
        <v>1</v>
      </c>
      <c r="V36" s="108" t="n">
        <v>62</v>
      </c>
      <c r="W36" s="111" t="n">
        <f aca="false" t="array" ref="W36:W36">IF($G36="","",IF(OR(S36=Error_checking!$Q$25,S36=Error_checking!$Q$26),R36-IF(P36&lt;2,SUM(IF(N36=N$2:N$601,IF(O36=O$2:O$601,1,0),0)),0),IF(V36="",0,((SUM(IF(S36=S$2:S$601,IF(T36=T$2:T$601,1,0),0))-U36)/(SUM(IF(S36=S$2:S$601,IF(T36=T$2:T$601,1,0),0))-1)*100)+(V36/(SUM(IF(S36=S$2:S$601,IF(T36=T$2:T$601,V$2:V$601,0),0))))+IF(U36&lt;2,SUM(IF(S36=S$2:S$601,IF(T36=T$2:T$601,1,0),0)),0))))</f>
        <v>106.218309859155</v>
      </c>
      <c r="X36" s="91"/>
      <c r="Y36" s="92"/>
      <c r="Z36" s="93"/>
      <c r="AA36" s="92"/>
      <c r="AB36" s="94" t="n">
        <f aca="false">0</f>
        <v>0</v>
      </c>
      <c r="AC36" s="94" t="n">
        <f aca="false" t="array" ref="AC36:AC36">SUM(M36,R36,W36,AB36)</f>
        <v>206.695604739999</v>
      </c>
      <c r="AD36" s="112" t="n">
        <f aca="false">IF(G36=Error_checking!$A$26,MAX(0,MIN(MaxBonus,$G$1)+1-RANK(AC36,$AC$2:$AC$601)),0)</f>
        <v>36</v>
      </c>
      <c r="AE36" s="111" t="n">
        <f aca="false">AC36+AD36</f>
        <v>242.695604739999</v>
      </c>
      <c r="AF36" s="113" t="n">
        <f aca="false" t="array" ref="AF36:AF36">IF(G36=Error_checking!$A$26,RANK(AC36,$AC$2:$AC$601),"")</f>
        <v>35</v>
      </c>
      <c r="AG36" s="114"/>
      <c r="AH36" s="115"/>
      <c r="AI36" s="115"/>
      <c r="AJ36" s="115"/>
      <c r="AK36" s="100"/>
      <c r="AL36" s="100"/>
      <c r="AM36" s="100"/>
      <c r="AN36" s="101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4.85" hidden="false" customHeight="true" outlineLevel="0" collapsed="false">
      <c r="A37" s="102" t="n">
        <f aca="false" t="array" ref="A37:A37">IF(G37=Error_checking!$A$26,RANK(AC37,$AC$2:$AC$601),"")</f>
        <v>36</v>
      </c>
      <c r="B37" s="102" t="n">
        <v>407</v>
      </c>
      <c r="C37" s="77" t="n">
        <f aca="false">VLOOKUP($B37,Ludo_na!$A$2:$D$601,2,0)</f>
        <v>86</v>
      </c>
      <c r="D37" s="78" t="str">
        <f aca="false">IF(VLOOKUP($B37,Ludo_voor!$A$2:$Y$601,3,0)="","",VLOOKUP($B37,Ludo_voor!$A$2:$Y$601,3,0))</f>
        <v>De Waey</v>
      </c>
      <c r="E37" s="79" t="str">
        <f aca="false">IF(VLOOKUP($B37,Ludo_voor!$A$2:$Y$601,4,0)="","",VLOOKUP($B37,Ludo_voor!$A$2:$Y$601,4,0))</f>
        <v>Joeri</v>
      </c>
      <c r="F37" s="80" t="str">
        <f aca="false">IF(VLOOKUP($B37,Ludo_voor!$A$2:$Y$601,5,0)="","",VLOOKUP($B37,Ludo_voor!$A$2:$Y$601,5,0))</f>
        <v>De Pionne</v>
      </c>
      <c r="G37" s="81" t="s">
        <v>928</v>
      </c>
      <c r="H37" s="103"/>
      <c r="I37" s="104" t="s">
        <v>954</v>
      </c>
      <c r="J37" s="105" t="n">
        <v>2</v>
      </c>
      <c r="K37" s="105" t="n">
        <v>1</v>
      </c>
      <c r="L37" s="105" t="n">
        <v>81</v>
      </c>
      <c r="M37" s="106" t="n">
        <f aca="false" t="array" ref="M37:M37">IF($G37="","",IF(L37="",0,((SUM(IF(I37=I$2:I$601,IF(J37=J$2:J$601,1,0),0))-K37)/(SUM(IF(I37=I$2:I$601,IF(J37=J$2:J$601,1,0),0))-1)*100)+(L37/(SUM(IF(I37=I$2:I$601,IF(J37=J$2:J$601,L$2:L$601,0),0))))+IF(K37&lt;2,SUM(IF(I37=I$2:I$601,IF(J37=J$2:J$601,1,0),0)),0)))</f>
        <v>105.253918495298</v>
      </c>
      <c r="N37" s="107" t="s">
        <v>962</v>
      </c>
      <c r="O37" s="108" t="n">
        <v>1</v>
      </c>
      <c r="P37" s="108" t="n">
        <v>2</v>
      </c>
      <c r="Q37" s="108" t="n">
        <v>31</v>
      </c>
      <c r="R37" s="109" t="n">
        <f aca="false" t="array" ref="R37:R37">IF($G37="","",IF(Q37="",0,((SUM(IF(N37=N$2:N$601,IF(O37=O$2:O$601,1,0),0))-P37)/(SUM(IF(N37=N$2:N$601,IF(O37=O$2:O$601,1,0),0))-1)*100)+(Q37/(SUM(IF(N37=N$2:N$601,IF(O37=O$2:O$601,Q$2:Q$601,0),0))))+IF(P37&lt;2,SUM(IF(N37=N$2:N$601,IF(O37=O$2:O$601,1,0),0)),0)))</f>
        <v>66.9126984126984</v>
      </c>
      <c r="S37" s="110" t="s">
        <v>960</v>
      </c>
      <c r="T37" s="108" t="n">
        <v>3</v>
      </c>
      <c r="U37" s="108" t="n">
        <v>3</v>
      </c>
      <c r="V37" s="108" t="n">
        <v>59</v>
      </c>
      <c r="W37" s="111" t="n">
        <f aca="false" t="array" ref="W37:W37">IF($G37="","",IF(OR(S37=Error_checking!$Q$25,S37=Error_checking!$Q$26),R37-IF(P37&lt;2,SUM(IF(N37=N$2:N$601,IF(O37=O$2:O$601,1,0),0)),0),IF(V37="",0,((SUM(IF(S37=S$2:S$601,IF(T37=T$2:T$601,1,0),0))-U37)/(SUM(IF(S37=S$2:S$601,IF(T37=T$2:T$601,1,0),0))-1)*100)+(V37/(SUM(IF(S37=S$2:S$601,IF(T37=T$2:T$601,V$2:V$601,0),0))))+IF(U37&lt;2,SUM(IF(S37=S$2:S$601,IF(T37=T$2:T$601,1,0),0)),0))))</f>
        <v>33.5656167979003</v>
      </c>
      <c r="X37" s="91"/>
      <c r="Y37" s="92"/>
      <c r="Z37" s="93"/>
      <c r="AA37" s="92"/>
      <c r="AB37" s="94" t="n">
        <f aca="false">0</f>
        <v>0</v>
      </c>
      <c r="AC37" s="94" t="n">
        <f aca="false" t="array" ref="AC37:AC37">SUM(M37,R37,W37,AB37)</f>
        <v>205.732233705896</v>
      </c>
      <c r="AD37" s="112" t="n">
        <f aca="false">IF(G37=Error_checking!$A$26,MAX(0,MIN(MaxBonus,$G$1)+1-RANK(AC37,$AC$2:$AC$601)),0)</f>
        <v>35</v>
      </c>
      <c r="AE37" s="111" t="n">
        <f aca="false">AC37+AD37</f>
        <v>240.732233705896</v>
      </c>
      <c r="AF37" s="113" t="n">
        <f aca="false" t="array" ref="AF37:AF37">IF(G37=Error_checking!$A$26,RANK(AC37,$AC$2:$AC$601),"")</f>
        <v>36</v>
      </c>
      <c r="AG37" s="114"/>
      <c r="AH37" s="115"/>
      <c r="AI37" s="115"/>
      <c r="AJ37" s="115"/>
      <c r="AK37" s="100"/>
      <c r="AL37" s="100"/>
      <c r="AM37" s="100"/>
      <c r="AN37" s="101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4.85" hidden="false" customHeight="true" outlineLevel="0" collapsed="false">
      <c r="A38" s="102" t="n">
        <f aca="false" t="array" ref="A38:A38">IF(G38=Error_checking!$A$26,RANK(AC38,$AC$2:$AC$601),"")</f>
        <v>37</v>
      </c>
      <c r="B38" s="102" t="n">
        <v>114</v>
      </c>
      <c r="C38" s="77" t="n">
        <f aca="false">VLOOKUP($B38,Ludo_na!$A$2:$D$601,2,0)</f>
        <v>106</v>
      </c>
      <c r="D38" s="78" t="str">
        <f aca="false">IF(VLOOKUP($B38,Ludo_voor!$A$2:$Y$601,3,0)="","",VLOOKUP($B38,Ludo_voor!$A$2:$Y$601,3,0))</f>
        <v>Delafontaine</v>
      </c>
      <c r="E38" s="79" t="str">
        <f aca="false">IF(VLOOKUP($B38,Ludo_voor!$A$2:$Y$601,4,0)="","",VLOOKUP($B38,Ludo_voor!$A$2:$Y$601,4,0))</f>
        <v>Peter</v>
      </c>
      <c r="F38" s="80" t="str">
        <f aca="false">IF(VLOOKUP($B38,Ludo_voor!$A$2:$Y$601,5,0)="","",VLOOKUP($B38,Ludo_voor!$A$2:$Y$601,5,0))</f>
        <v>Spelen Op Zolder</v>
      </c>
      <c r="G38" s="81" t="s">
        <v>928</v>
      </c>
      <c r="H38" s="103" t="s">
        <v>929</v>
      </c>
      <c r="I38" s="104" t="s">
        <v>966</v>
      </c>
      <c r="J38" s="105" t="n">
        <v>2</v>
      </c>
      <c r="K38" s="105" t="n">
        <v>1</v>
      </c>
      <c r="L38" s="105" t="n">
        <v>552</v>
      </c>
      <c r="M38" s="106" t="n">
        <f aca="false" t="array" ref="M38:M38">IF($G38="","",IF(L38="",0,((SUM(IF(I38=I$2:I$601,IF(J38=J$2:J$601,1,0),0))-K38)/(SUM(IF(I38=I$2:I$601,IF(J38=J$2:J$601,1,0),0))-1)*100)+(L38/(SUM(IF(I38=I$2:I$601,IF(J38=J$2:J$601,L$2:L$601,0),0))))+IF(K38&lt;2,SUM(IF(I38=I$2:I$601,IF(J38=J$2:J$601,1,0),0)),0)))</f>
        <v>104.621621621622</v>
      </c>
      <c r="N38" s="107" t="s">
        <v>941</v>
      </c>
      <c r="O38" s="108" t="n">
        <v>4</v>
      </c>
      <c r="P38" s="108" t="n">
        <v>2</v>
      </c>
      <c r="Q38" s="108" t="n">
        <v>224</v>
      </c>
      <c r="R38" s="109" t="n">
        <f aca="false" t="array" ref="R38:R38">IF($G38="","",IF(Q38="",0,((SUM(IF(N38=N$2:N$601,IF(O38=O$2:O$601,1,0),0))-P38)/(SUM(IF(N38=N$2:N$601,IF(O38=O$2:O$601,1,0),0))-1)*100)+(Q38/(SUM(IF(N38=N$2:N$601,IF(O38=O$2:O$601,Q$2:Q$601,0),0))))+IF(P38&lt;2,SUM(IF(N38=N$2:N$601,IF(O38=O$2:O$601,1,0),0)),0)))</f>
        <v>66.9301960784314</v>
      </c>
      <c r="S38" s="110" t="s">
        <v>951</v>
      </c>
      <c r="T38" s="108" t="n">
        <v>4</v>
      </c>
      <c r="U38" s="108" t="n">
        <v>3</v>
      </c>
      <c r="V38" s="108" t="n">
        <v>23</v>
      </c>
      <c r="W38" s="111" t="n">
        <f aca="false" t="array" ref="W38:W38">IF($G38="","",IF(OR(S38=Error_checking!$Q$25,S38=Error_checking!$Q$26),R38-IF(P38&lt;2,SUM(IF(N38=N$2:N$601,IF(O38=O$2:O$601,1,0),0)),0),IF(V38="",0,((SUM(IF(S38=S$2:S$601,IF(T38=T$2:T$601,1,0),0))-U38)/(SUM(IF(S38=S$2:S$601,IF(T38=T$2:T$601,1,0),0))-1)*100)+(V38/(SUM(IF(S38=S$2:S$601,IF(T38=T$2:T$601,V$2:V$601,0),0))))+IF(U38&lt;2,SUM(IF(S38=S$2:S$601,IF(T38=T$2:T$601,1,0),0)),0))))</f>
        <v>33.5680272108844</v>
      </c>
      <c r="X38" s="91"/>
      <c r="Y38" s="92"/>
      <c r="Z38" s="93"/>
      <c r="AA38" s="92"/>
      <c r="AB38" s="94" t="n">
        <f aca="false">0</f>
        <v>0</v>
      </c>
      <c r="AC38" s="94" t="n">
        <f aca="false" t="array" ref="AC38:AC38">SUM(M38,R38,W38,AB38)</f>
        <v>205.119844910937</v>
      </c>
      <c r="AD38" s="112" t="n">
        <f aca="false">IF(G38=Error_checking!$A$26,MAX(0,MIN(MaxBonus,$G$1)+1-RANK(AC38,$AC$2:$AC$601)),0)</f>
        <v>34</v>
      </c>
      <c r="AE38" s="111" t="n">
        <f aca="false">AC38+AD38</f>
        <v>239.119844910937</v>
      </c>
      <c r="AF38" s="113" t="n">
        <f aca="false" t="array" ref="AF38:AF38">IF(G38=Error_checking!$A$26,RANK(AC38,$AC$2:$AC$601),"")</f>
        <v>37</v>
      </c>
      <c r="AG38" s="114"/>
      <c r="AH38" s="115"/>
      <c r="AI38" s="115"/>
      <c r="AJ38" s="115"/>
      <c r="AK38" s="100"/>
      <c r="AL38" s="100"/>
      <c r="AM38" s="100"/>
      <c r="AN38" s="101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s="116" customFormat="true" ht="14.85" hidden="false" customHeight="true" outlineLevel="0" collapsed="false">
      <c r="A39" s="118" t="n">
        <f aca="false" t="array" ref="A39:A39">IF(G39=Error_checking!$A$26,RANK(AC39,$AC$2:$AC$601),"")</f>
        <v>38</v>
      </c>
      <c r="B39" s="118" t="n">
        <v>7</v>
      </c>
      <c r="C39" s="77" t="n">
        <f aca="false">VLOOKUP($B39,Ludo_na!$A$2:$D$601,2,0)</f>
        <v>125</v>
      </c>
      <c r="D39" s="78" t="str">
        <f aca="false">IF(VLOOKUP($B39,Ludo_voor!$A$2:$Y$601,3,0)="","",VLOOKUP($B39,Ludo_voor!$A$2:$Y$601,3,0))</f>
        <v>Henderickx</v>
      </c>
      <c r="E39" s="79" t="str">
        <f aca="false">IF(VLOOKUP($B39,Ludo_voor!$A$2:$Y$601,4,0)="","",VLOOKUP($B39,Ludo_voor!$A$2:$Y$601,4,0))</f>
        <v>Stefaan</v>
      </c>
      <c r="F39" s="80" t="str">
        <f aca="false">IF(VLOOKUP($B39,Ludo_voor!$A$2:$Y$601,5,0)="","",VLOOKUP($B39,Ludo_voor!$A$2:$Y$601,5,0))</f>
        <v/>
      </c>
      <c r="G39" s="81" t="s">
        <v>928</v>
      </c>
      <c r="H39" s="103"/>
      <c r="I39" s="104" t="s">
        <v>946</v>
      </c>
      <c r="J39" s="105" t="n">
        <v>1</v>
      </c>
      <c r="K39" s="105" t="n">
        <v>1</v>
      </c>
      <c r="L39" s="105" t="n">
        <v>46</v>
      </c>
      <c r="M39" s="106" t="n">
        <f aca="false" t="array" ref="M39:M39">IF($G39="","",IF(L39="",0,((SUM(IF(I39=I$2:I$601,IF(J39=J$2:J$601,1,0),0))-K39)/(SUM(IF(I39=I$2:I$601,IF(J39=J$2:J$601,1,0),0))-1)*100)+(L39/(SUM(IF(I39=I$2:I$601,IF(J39=J$2:J$601,L$2:L$601,0),0))))+IF(K39&lt;2,SUM(IF(I39=I$2:I$601,IF(J39=J$2:J$601,1,0),0)),0)))</f>
        <v>104.414414414414</v>
      </c>
      <c r="N39" s="107" t="s">
        <v>959</v>
      </c>
      <c r="O39" s="108" t="n">
        <v>1</v>
      </c>
      <c r="P39" s="108" t="n">
        <v>2</v>
      </c>
      <c r="Q39" s="108" t="n">
        <v>11</v>
      </c>
      <c r="R39" s="109" t="n">
        <f aca="false" t="array" ref="R39:R39">IF($G39="","",IF(Q39="",0,((SUM(IF(N39=N$2:N$601,IF(O39=O$2:O$601,1,0),0))-P39)/(SUM(IF(N39=N$2:N$601,IF(O39=O$2:O$601,1,0),0))-1)*100)+(Q39/(SUM(IF(N39=N$2:N$601,IF(O39=O$2:O$601,Q$2:Q$601,0),0))))+IF(P39&lt;2,SUM(IF(N39=N$2:N$601,IF(O39=O$2:O$601,1,0),0)),0)))</f>
        <v>66.9561403508772</v>
      </c>
      <c r="S39" s="110" t="s">
        <v>940</v>
      </c>
      <c r="T39" s="108" t="n">
        <v>1</v>
      </c>
      <c r="U39" s="108" t="n">
        <v>3</v>
      </c>
      <c r="V39" s="108" t="n">
        <v>24</v>
      </c>
      <c r="W39" s="111" t="n">
        <f aca="false" t="array" ref="W39:W39">IF($G39="","",IF(OR(S39=Error_checking!$Q$25,S39=Error_checking!$Q$26),R39-IF(P39&lt;2,SUM(IF(N39=N$2:N$601,IF(O39=O$2:O$601,1,0),0)),0),IF(V39="",0,((SUM(IF(S39=S$2:S$601,IF(T39=T$2:T$601,1,0),0))-U39)/(SUM(IF(S39=S$2:S$601,IF(T39=T$2:T$601,1,0),0))-1)*100)+(V39/(SUM(IF(S39=S$2:S$601,IF(T39=T$2:T$601,V$2:V$601,0),0))))+IF(U39&lt;2,SUM(IF(S39=S$2:S$601,IF(T39=T$2:T$601,1,0),0)),0))))</f>
        <v>33.5886524822695</v>
      </c>
      <c r="X39" s="91"/>
      <c r="Y39" s="92"/>
      <c r="Z39" s="93"/>
      <c r="AA39" s="92"/>
      <c r="AB39" s="94" t="n">
        <f aca="false">0</f>
        <v>0</v>
      </c>
      <c r="AC39" s="94" t="n">
        <f aca="false" t="array" ref="AC39:AC39">SUM(M39,R39,W39,AB39)</f>
        <v>204.959207247561</v>
      </c>
      <c r="AD39" s="112" t="n">
        <f aca="false">IF(G39=Error_checking!$A$26,MAX(0,MIN(MaxBonus,$G$1)+1-RANK(AC39,$AC$2:$AC$601)),0)</f>
        <v>33</v>
      </c>
      <c r="AE39" s="111" t="n">
        <f aca="false">AC39+AD39</f>
        <v>237.959207247561</v>
      </c>
      <c r="AF39" s="113" t="n">
        <f aca="false" t="array" ref="AF39:AF39">IF(G39=Error_checking!$A$26,RANK(AC39,$AC$2:$AC$601),"")</f>
        <v>38</v>
      </c>
      <c r="AG39" s="114"/>
      <c r="AH39" s="115"/>
      <c r="AI39" s="115"/>
      <c r="AJ39" s="115"/>
      <c r="AK39" s="100"/>
      <c r="AL39" s="100"/>
      <c r="AM39" s="100"/>
      <c r="AN39" s="101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</row>
    <row r="40" customFormat="false" ht="14.85" hidden="false" customHeight="true" outlineLevel="0" collapsed="false">
      <c r="A40" s="76" t="n">
        <f aca="false" t="array" ref="A40:A40">IF(G40=Error_checking!$A$26,RANK(AC40,$AC$2:$AC$601),"")</f>
        <v>39</v>
      </c>
      <c r="B40" s="76" t="n">
        <v>203</v>
      </c>
      <c r="C40" s="77" t="n">
        <f aca="false">VLOOKUP($B40,Ludo_na!$A$2:$D$601,2,0)</f>
        <v>41</v>
      </c>
      <c r="D40" s="78" t="str">
        <f aca="false">IF(VLOOKUP($B40,Ludo_voor!$A$2:$Y$601,3,0)="","",VLOOKUP($B40,Ludo_voor!$A$2:$Y$601,3,0))</f>
        <v>Hautecoeur</v>
      </c>
      <c r="E40" s="79" t="str">
        <f aca="false">IF(VLOOKUP($B40,Ludo_voor!$A$2:$Y$601,4,0)="","",VLOOKUP($B40,Ludo_voor!$A$2:$Y$601,4,0))</f>
        <v>Michel</v>
      </c>
      <c r="F40" s="80" t="str">
        <f aca="false">IF(VLOOKUP($B40,Ludo_voor!$A$2:$Y$601,5,0)="","",VLOOKUP($B40,Ludo_voor!$A$2:$Y$601,5,0))</f>
        <v>Imagimonde</v>
      </c>
      <c r="G40" s="81" t="s">
        <v>928</v>
      </c>
      <c r="H40" s="82"/>
      <c r="I40" s="83" t="s">
        <v>949</v>
      </c>
      <c r="J40" s="84" t="n">
        <v>3</v>
      </c>
      <c r="K40" s="84" t="n">
        <v>2</v>
      </c>
      <c r="L40" s="84" t="n">
        <v>133</v>
      </c>
      <c r="M40" s="85" t="n">
        <f aca="false" t="array" ref="M40:M40">IF($G40="","",IF(L40="",0,((SUM(IF(I40=I$2:I$601,IF(J40=J$2:J$601,1,0),0))-K40)/(SUM(IF(I40=I$2:I$601,IF(J40=J$2:J$601,1,0),0))-1)*100)+(L40/(SUM(IF(I40=I$2:I$601,IF(J40=J$2:J$601,L$2:L$601,0),0))))+IF(K40&lt;2,SUM(IF(I40=I$2:I$601,IF(J40=J$2:J$601,1,0),0)),0)))</f>
        <v>66.9738260200154</v>
      </c>
      <c r="N40" s="86" t="s">
        <v>931</v>
      </c>
      <c r="O40" s="87" t="n">
        <v>2</v>
      </c>
      <c r="P40" s="87" t="n">
        <v>3</v>
      </c>
      <c r="Q40" s="87" t="n">
        <v>97</v>
      </c>
      <c r="R40" s="88" t="n">
        <f aca="false" t="array" ref="R40:R40">IF($G40="","",IF(Q40="",0,((SUM(IF(N40=N$2:N$601,IF(O40=O$2:O$601,1,0),0))-P40)/(SUM(IF(N40=N$2:N$601,IF(O40=O$2:O$601,1,0),0))-1)*100)+(Q40/(SUM(IF(N40=N$2:N$601,IF(O40=O$2:O$601,Q$2:Q$601,0),0))))+IF(P40&lt;2,SUM(IF(N40=N$2:N$601,IF(O40=O$2:O$601,1,0),0)),0)))</f>
        <v>33.6136801541426</v>
      </c>
      <c r="S40" s="110" t="s">
        <v>943</v>
      </c>
      <c r="T40" s="87" t="n">
        <v>3</v>
      </c>
      <c r="U40" s="87" t="n">
        <v>1</v>
      </c>
      <c r="V40" s="87" t="n">
        <v>15</v>
      </c>
      <c r="W40" s="90" t="n">
        <f aca="false" t="array" ref="W40:W40">IF($G40="","",IF(OR(S40=Error_checking!$Q$25,S40=Error_checking!$Q$26),R40-IF(P40&lt;2,SUM(IF(N40=N$2:N$601,IF(O40=O$2:O$601,1,0),0)),0),IF(V40="",0,((SUM(IF(S40=S$2:S$601,IF(T40=T$2:T$601,1,0),0))-U40)/(SUM(IF(S40=S$2:S$601,IF(T40=T$2:T$601,1,0),0))-1)*100)+(V40/(SUM(IF(S40=S$2:S$601,IF(T40=T$2:T$601,V$2:V$601,0),0))))+IF(U40&lt;2,SUM(IF(S40=S$2:S$601,IF(T40=T$2:T$601,1,0),0)),0))))</f>
        <v>104.357142857143</v>
      </c>
      <c r="X40" s="91"/>
      <c r="Y40" s="92"/>
      <c r="Z40" s="93"/>
      <c r="AA40" s="92"/>
      <c r="AB40" s="94" t="n">
        <f aca="false">0</f>
        <v>0</v>
      </c>
      <c r="AC40" s="95" t="n">
        <f aca="false" t="array" ref="AC40:AC40">SUM(M40,R40,W40,AB40)</f>
        <v>204.944649031301</v>
      </c>
      <c r="AD40" s="96" t="n">
        <f aca="false">IF(G40=Error_checking!$A$26,MAX(0,MIN(MaxBonus,$G$1)+1-RANK(AC40,$AC$2:$AC$601)),0)</f>
        <v>32</v>
      </c>
      <c r="AE40" s="90" t="n">
        <f aca="false">AC40+AD40</f>
        <v>236.944649031301</v>
      </c>
      <c r="AF40" s="97" t="n">
        <f aca="false" t="array" ref="AF40:AF40">IF(G40=Error_checking!$A$26,RANK(AC40,$AC$2:$AC$601),"")</f>
        <v>39</v>
      </c>
      <c r="AG40" s="98"/>
      <c r="AH40" s="99"/>
      <c r="AI40" s="99"/>
      <c r="AJ40" s="99"/>
      <c r="AK40" s="100"/>
      <c r="AL40" s="100"/>
      <c r="AM40" s="100"/>
      <c r="AN40" s="101"/>
      <c r="AO40" s="100"/>
      <c r="AP40" s="100"/>
      <c r="AQ40" s="100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4.85" hidden="false" customHeight="true" outlineLevel="0" collapsed="false">
      <c r="A41" s="76" t="n">
        <f aca="false" t="array" ref="A41:A41">IF(G41=Error_checking!$A$26,RANK(AC41,$AC$2:$AC$601),"")</f>
        <v>40</v>
      </c>
      <c r="B41" s="76" t="n">
        <v>113</v>
      </c>
      <c r="C41" s="77" t="n">
        <f aca="false">VLOOKUP($B41,Ludo_na!$A$2:$D$601,2,0)</f>
        <v>38</v>
      </c>
      <c r="D41" s="78" t="str">
        <f aca="false">IF(VLOOKUP($B41,Ludo_voor!$A$2:$Y$601,3,0)="","",VLOOKUP($B41,Ludo_voor!$A$2:$Y$601,3,0))</f>
        <v>Allard</v>
      </c>
      <c r="E41" s="79" t="str">
        <f aca="false">IF(VLOOKUP($B41,Ludo_voor!$A$2:$Y$601,4,0)="","",VLOOKUP($B41,Ludo_voor!$A$2:$Y$601,4,0))</f>
        <v>Fabienne</v>
      </c>
      <c r="F41" s="80"/>
      <c r="G41" s="81" t="s">
        <v>928</v>
      </c>
      <c r="H41" s="82"/>
      <c r="I41" s="83" t="s">
        <v>948</v>
      </c>
      <c r="J41" s="84" t="n">
        <v>3</v>
      </c>
      <c r="K41" s="84" t="n">
        <v>3</v>
      </c>
      <c r="L41" s="84" t="n">
        <v>66</v>
      </c>
      <c r="M41" s="85" t="n">
        <f aca="false" t="array" ref="M41:M41">IF($G41="","",IF(L41="",0,((SUM(IF(I41=I$2:I$601,IF(J41=J$2:J$601,1,0),0))-K41)/(SUM(IF(I41=I$2:I$601,IF(J41=J$2:J$601,1,0),0))-1)*100)+(L41/(SUM(IF(I41=I$2:I$601,IF(J41=J$2:J$601,L$2:L$601,0),0))))+IF(K41&lt;2,SUM(IF(I41=I$2:I$601,IF(J41=J$2:J$601,1,0),0)),0)))</f>
        <v>33.5408805031446</v>
      </c>
      <c r="N41" s="86" t="s">
        <v>931</v>
      </c>
      <c r="O41" s="87" t="n">
        <v>2</v>
      </c>
      <c r="P41" s="87" t="n">
        <v>1</v>
      </c>
      <c r="Q41" s="87" t="n">
        <v>110</v>
      </c>
      <c r="R41" s="88" t="n">
        <f aca="false" t="array" ref="R41:R41">IF($G41="","",IF(Q41="",0,((SUM(IF(N41=N$2:N$601,IF(O41=O$2:O$601,1,0),0))-P41)/(SUM(IF(N41=N$2:N$601,IF(O41=O$2:O$601,1,0),0))-1)*100)+(Q41/(SUM(IF(N41=N$2:N$601,IF(O41=O$2:O$601,Q$2:Q$601,0),0))))+IF(P41&lt;2,SUM(IF(N41=N$2:N$601,IF(O41=O$2:O$601,1,0),0)),0)))</f>
        <v>104.317919075145</v>
      </c>
      <c r="S41" s="110" t="s">
        <v>943</v>
      </c>
      <c r="T41" s="87" t="n">
        <v>7</v>
      </c>
      <c r="U41" s="87" t="n">
        <v>2</v>
      </c>
      <c r="V41" s="87" t="n">
        <v>15</v>
      </c>
      <c r="W41" s="90" t="n">
        <f aca="false" t="array" ref="W41:W41">IF($G41="","",IF(OR(S41=Error_checking!$Q$25,S41=Error_checking!$Q$26),R41-IF(P41&lt;2,SUM(IF(N41=N$2:N$601,IF(O41=O$2:O$601,1,0),0)),0),IF(V41="",0,((SUM(IF(S41=S$2:S$601,IF(T41=T$2:T$601,1,0),0))-U41)/(SUM(IF(S41=S$2:S$601,IF(T41=T$2:T$601,1,0),0))-1)*100)+(V41/(SUM(IF(S41=S$2:S$601,IF(T41=T$2:T$601,V$2:V$601,0),0))))+IF(U41&lt;2,SUM(IF(S41=S$2:S$601,IF(T41=T$2:T$601,1,0),0)),0))))</f>
        <v>67.0075757575758</v>
      </c>
      <c r="X41" s="91"/>
      <c r="Y41" s="92"/>
      <c r="Z41" s="93"/>
      <c r="AA41" s="92"/>
      <c r="AB41" s="94" t="n">
        <f aca="false">0</f>
        <v>0</v>
      </c>
      <c r="AC41" s="95" t="n">
        <f aca="false" t="array" ref="AC41:AC41">SUM(M41,R41,W41,AB41)</f>
        <v>204.866375335865</v>
      </c>
      <c r="AD41" s="96" t="n">
        <f aca="false">IF(G41=Error_checking!$A$26,MAX(0,MIN(MaxBonus,$G$1)+1-RANK(AC41,$AC$2:$AC$601)),0)</f>
        <v>31</v>
      </c>
      <c r="AE41" s="90" t="n">
        <f aca="false">AC41+AD41</f>
        <v>235.866375335865</v>
      </c>
      <c r="AF41" s="97" t="n">
        <f aca="false" t="array" ref="AF41:AF41">IF(G41=Error_checking!$A$26,RANK(AC41,$AC$2:$AC$601),"")</f>
        <v>40</v>
      </c>
      <c r="AG41" s="98"/>
      <c r="AH41" s="99"/>
      <c r="AI41" s="99"/>
      <c r="AJ41" s="99"/>
      <c r="AK41" s="100"/>
      <c r="AL41" s="100"/>
      <c r="AM41" s="100"/>
      <c r="AN41" s="101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s="116" customFormat="true" ht="14.85" hidden="false" customHeight="true" outlineLevel="0" collapsed="false">
      <c r="A42" s="76" t="n">
        <f aca="false" t="array" ref="A42:A42">IF(G42=Error_checking!$A$26,RANK(AC42,$AC$2:$AC$601),"")</f>
        <v>41</v>
      </c>
      <c r="B42" s="76" t="n">
        <v>434</v>
      </c>
      <c r="C42" s="77" t="n">
        <f aca="false">VLOOKUP($B42,Ludo_na!$A$2:$D$601,2,0)</f>
        <v>18</v>
      </c>
      <c r="D42" s="78" t="str">
        <f aca="false">IF(VLOOKUP($B42,Ludo_voor!$A$2:$Y$601,3,0)="","",VLOOKUP($B42,Ludo_voor!$A$2:$Y$601,3,0))</f>
        <v>Lodewijckx</v>
      </c>
      <c r="E42" s="79" t="str">
        <f aca="false">IF(VLOOKUP($B42,Ludo_voor!$A$2:$Y$601,4,0)="","",VLOOKUP($B42,Ludo_voor!$A$2:$Y$601,4,0))</f>
        <v>Peter</v>
      </c>
      <c r="F42" s="80" t="str">
        <f aca="false">IF(VLOOKUP($B42,Ludo_voor!$A$2:$Y$601,5,0)="","",VLOOKUP($B42,Ludo_voor!$A$2:$Y$601,5,0))</f>
        <v>t Gezelschap</v>
      </c>
      <c r="G42" s="81" t="s">
        <v>928</v>
      </c>
      <c r="H42" s="82"/>
      <c r="I42" s="83" t="s">
        <v>949</v>
      </c>
      <c r="J42" s="84" t="n">
        <v>3</v>
      </c>
      <c r="K42" s="84" t="n">
        <v>1</v>
      </c>
      <c r="L42" s="84" t="n">
        <v>135</v>
      </c>
      <c r="M42" s="85" t="n">
        <f aca="false" t="array" ref="M42:M42">IF($G42="","",IF(L42="",0,((SUM(IF(I42=I$2:I$601,IF(J42=J$2:J$601,1,0),0))-K42)/(SUM(IF(I42=I$2:I$601,IF(J42=J$2:J$601,1,0),0))-1)*100)+(L42/(SUM(IF(I42=I$2:I$601,IF(J42=J$2:J$601,L$2:L$601,0),0))))+IF(K42&lt;2,SUM(IF(I42=I$2:I$601,IF(J42=J$2:J$601,1,0),0)),0)))</f>
        <v>104.311778290993</v>
      </c>
      <c r="N42" s="86" t="s">
        <v>962</v>
      </c>
      <c r="O42" s="87" t="n">
        <v>1</v>
      </c>
      <c r="P42" s="87" t="n">
        <v>3</v>
      </c>
      <c r="Q42" s="87" t="n">
        <v>31</v>
      </c>
      <c r="R42" s="88" t="n">
        <f aca="false" t="array" ref="R42:R42">IF($G42="","",IF(Q42="",0,((SUM(IF(N42=N$2:N$601,IF(O42=O$2:O$601,1,0),0))-P42)/(SUM(IF(N42=N$2:N$601,IF(O42=O$2:O$601,1,0),0))-1)*100)+(Q42/(SUM(IF(N42=N$2:N$601,IF(O42=O$2:O$601,Q$2:Q$601,0),0))))+IF(P42&lt;2,SUM(IF(N42=N$2:N$601,IF(O42=O$2:O$601,1,0),0)),0)))</f>
        <v>33.5793650793651</v>
      </c>
      <c r="S42" s="110" t="s">
        <v>943</v>
      </c>
      <c r="T42" s="87" t="n">
        <v>4</v>
      </c>
      <c r="U42" s="87" t="n">
        <v>2</v>
      </c>
      <c r="V42" s="87" t="n">
        <v>11</v>
      </c>
      <c r="W42" s="90" t="n">
        <f aca="false" t="array" ref="W42:W42">IF($G42="","",IF(OR(S42=Error_checking!$Q$25,S42=Error_checking!$Q$26),R42-IF(P42&lt;2,SUM(IF(N42=N$2:N$601,IF(O42=O$2:O$601,1,0),0)),0),IF(V42="",0,((SUM(IF(S42=S$2:S$601,IF(T42=T$2:T$601,1,0),0))-U42)/(SUM(IF(S42=S$2:S$601,IF(T42=T$2:T$601,1,0),0))-1)*100)+(V42/(SUM(IF(S42=S$2:S$601,IF(T42=T$2:T$601,V$2:V$601,0),0))))+IF(U42&lt;2,SUM(IF(S42=S$2:S$601,IF(T42=T$2:T$601,1,0),0)),0))))</f>
        <v>66.9349593495935</v>
      </c>
      <c r="X42" s="91"/>
      <c r="Y42" s="92"/>
      <c r="Z42" s="93"/>
      <c r="AA42" s="92"/>
      <c r="AB42" s="94" t="n">
        <f aca="false">0</f>
        <v>0</v>
      </c>
      <c r="AC42" s="95" t="n">
        <f aca="false" t="array" ref="AC42:AC42">SUM(M42,R42,W42,AB42)</f>
        <v>204.826102719952</v>
      </c>
      <c r="AD42" s="96" t="n">
        <f aca="false">IF(G42=Error_checking!$A$26,MAX(0,MIN(MaxBonus,$G$1)+1-RANK(AC42,$AC$2:$AC$601)),0)</f>
        <v>30</v>
      </c>
      <c r="AE42" s="90" t="n">
        <f aca="false">AC42+AD42</f>
        <v>234.826102719952</v>
      </c>
      <c r="AF42" s="97" t="n">
        <f aca="false" t="array" ref="AF42:AF42">IF(G42=Error_checking!$A$26,RANK(AC42,$AC$2:$AC$601),"")</f>
        <v>41</v>
      </c>
      <c r="AG42" s="98"/>
      <c r="AH42" s="99"/>
      <c r="AI42" s="99"/>
      <c r="AJ42" s="99"/>
      <c r="AK42" s="100"/>
      <c r="AL42" s="100"/>
      <c r="AM42" s="100"/>
      <c r="AN42" s="101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</row>
    <row r="43" customFormat="false" ht="14.85" hidden="false" customHeight="true" outlineLevel="0" collapsed="false">
      <c r="A43" s="118" t="n">
        <f aca="false" t="array" ref="A43:A43">IF(G43=Error_checking!$A$26,RANK(AC43,$AC$2:$AC$601),"")</f>
        <v>42</v>
      </c>
      <c r="B43" s="118" t="n">
        <v>55</v>
      </c>
      <c r="C43" s="77" t="n">
        <f aca="false">VLOOKUP($B43,Ludo_na!$A$2:$D$601,2,0)</f>
        <v>24</v>
      </c>
      <c r="D43" s="78" t="str">
        <f aca="false">IF(VLOOKUP($B43,Ludo_voor!$A$2:$Y$601,3,0)="","",VLOOKUP($B43,Ludo_voor!$A$2:$Y$601,3,0))</f>
        <v>Baeckelandt</v>
      </c>
      <c r="E43" s="79" t="str">
        <f aca="false">IF(VLOOKUP($B43,Ludo_voor!$A$2:$Y$601,4,0)="","",VLOOKUP($B43,Ludo_voor!$A$2:$Y$601,4,0))</f>
        <v>Timothy</v>
      </c>
      <c r="F43" s="80" t="str">
        <f aca="false">IF(VLOOKUP($B43,Ludo_voor!$A$2:$Y$601,5,0)="","",VLOOKUP($B43,Ludo_voor!$A$2:$Y$601,5,0))</f>
        <v>Winning Movez</v>
      </c>
      <c r="G43" s="81" t="s">
        <v>928</v>
      </c>
      <c r="H43" s="103" t="s">
        <v>929</v>
      </c>
      <c r="I43" s="104" t="s">
        <v>938</v>
      </c>
      <c r="J43" s="105" t="n">
        <v>1</v>
      </c>
      <c r="K43" s="105" t="n">
        <v>3</v>
      </c>
      <c r="L43" s="105" t="n">
        <v>40</v>
      </c>
      <c r="M43" s="106" t="n">
        <f aca="false" t="array" ref="M43:M43">IF($G43="","",IF(L43="",0,((SUM(IF(I43=I$2:I$601,IF(J43=J$2:J$601,1,0),0))-K43)/(SUM(IF(I43=I$2:I$601,IF(J43=J$2:J$601,1,0),0))-1)*100)+(L43/(SUM(IF(I43=I$2:I$601,IF(J43=J$2:J$601,L$2:L$601,0),0))))+IF(K43&lt;2,SUM(IF(I43=I$2:I$601,IF(J43=J$2:J$601,1,0),0)),0)))</f>
        <v>33.5714285714286</v>
      </c>
      <c r="N43" s="107" t="s">
        <v>953</v>
      </c>
      <c r="O43" s="108" t="n">
        <v>1</v>
      </c>
      <c r="P43" s="108" t="n">
        <v>1</v>
      </c>
      <c r="Q43" s="108" t="n">
        <v>105</v>
      </c>
      <c r="R43" s="109" t="n">
        <f aca="false" t="array" ref="R43:R43">IF($G43="","",IF(Q43="",0,((SUM(IF(N43=N$2:N$601,IF(O43=O$2:O$601,1,0),0))-P43)/(SUM(IF(N43=N$2:N$601,IF(O43=O$2:O$601,1,0),0))-1)*100)+(Q43/(SUM(IF(N43=N$2:N$601,IF(O43=O$2:O$601,Q$2:Q$601,0),0))))+IF(P43&lt;2,SUM(IF(N43=N$2:N$601,IF(O43=O$2:O$601,1,0),0)),0)))</f>
        <v>104.327102803738</v>
      </c>
      <c r="S43" s="110" t="s">
        <v>960</v>
      </c>
      <c r="T43" s="108" t="n">
        <v>3</v>
      </c>
      <c r="U43" s="108" t="n">
        <v>2</v>
      </c>
      <c r="V43" s="108" t="n">
        <v>59</v>
      </c>
      <c r="W43" s="111" t="n">
        <f aca="false" t="array" ref="W43:W43">IF($G43="","",IF(OR(S43=Error_checking!$Q$25,S43=Error_checking!$Q$26),R43-IF(P43&lt;2,SUM(IF(N43=N$2:N$601,IF(O43=O$2:O$601,1,0),0)),0),IF(V43="",0,((SUM(IF(S43=S$2:S$601,IF(T43=T$2:T$601,1,0),0))-U43)/(SUM(IF(S43=S$2:S$601,IF(T43=T$2:T$601,1,0),0))-1)*100)+(V43/(SUM(IF(S43=S$2:S$601,IF(T43=T$2:T$601,V$2:V$601,0),0))))+IF(U43&lt;2,SUM(IF(S43=S$2:S$601,IF(T43=T$2:T$601,1,0),0)),0))))</f>
        <v>66.8989501312336</v>
      </c>
      <c r="X43" s="91"/>
      <c r="Y43" s="92"/>
      <c r="Z43" s="93"/>
      <c r="AA43" s="92"/>
      <c r="AB43" s="94" t="n">
        <f aca="false">0</f>
        <v>0</v>
      </c>
      <c r="AC43" s="94" t="n">
        <f aca="false" t="array" ref="AC43:AC43">SUM(M43,R43,W43,AB43)</f>
        <v>204.7974815064</v>
      </c>
      <c r="AD43" s="112" t="n">
        <f aca="false">IF(G43=Error_checking!$A$26,MAX(0,MIN(MaxBonus,$G$1)+1-RANK(AC43,$AC$2:$AC$601)),0)</f>
        <v>29</v>
      </c>
      <c r="AE43" s="111" t="n">
        <f aca="false">AC43+AD43</f>
        <v>233.7974815064</v>
      </c>
      <c r="AF43" s="113" t="n">
        <f aca="false" t="array" ref="AF43:AF43">IF(G43=Error_checking!$A$26,RANK(AC43,$AC$2:$AC$601),"")</f>
        <v>42</v>
      </c>
      <c r="AG43" s="114"/>
      <c r="AH43" s="115"/>
      <c r="AI43" s="115"/>
      <c r="AJ43" s="115"/>
      <c r="AK43" s="117"/>
      <c r="AL43" s="117"/>
      <c r="AM43" s="117"/>
      <c r="AN43" s="117"/>
      <c r="AO43" s="117"/>
      <c r="AP43" s="117"/>
      <c r="AQ43" s="117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4.85" hidden="false" customHeight="true" outlineLevel="0" collapsed="false">
      <c r="A44" s="76" t="n">
        <f aca="false" t="array" ref="A44:A44">IF(G44=Error_checking!$A$26,RANK(AC44,$AC$2:$AC$601),"")</f>
        <v>43</v>
      </c>
      <c r="B44" s="76" t="n">
        <v>513</v>
      </c>
      <c r="C44" s="77" t="n">
        <f aca="false">VLOOKUP($B44,Ludo_na!$A$2:$D$601,2,0)</f>
        <v>11</v>
      </c>
      <c r="D44" s="78" t="str">
        <f aca="false">IF(VLOOKUP($B44,Ludo_voor!$A$2:$Y$601,3,0)="","",VLOOKUP($B44,Ludo_voor!$A$2:$Y$601,3,0))</f>
        <v>Van Roosbroeck</v>
      </c>
      <c r="E44" s="79" t="str">
        <f aca="false">IF(VLOOKUP($B44,Ludo_voor!$A$2:$Y$601,4,0)="","",VLOOKUP($B44,Ludo_voor!$A$2:$Y$601,4,0))</f>
        <v>Jan</v>
      </c>
      <c r="F44" s="80" t="str">
        <f aca="false">IF(VLOOKUP($B44,Ludo_voor!$A$2:$Y$601,5,0)="","",VLOOKUP($B44,Ludo_voor!$A$2:$Y$601,5,0))</f>
        <v>De Speeldoos</v>
      </c>
      <c r="G44" s="81" t="s">
        <v>928</v>
      </c>
      <c r="H44" s="82" t="s">
        <v>929</v>
      </c>
      <c r="I44" s="83" t="s">
        <v>930</v>
      </c>
      <c r="J44" s="84" t="n">
        <v>2</v>
      </c>
      <c r="K44" s="84" t="n">
        <v>1</v>
      </c>
      <c r="L44" s="84" t="n">
        <v>34</v>
      </c>
      <c r="M44" s="85" t="n">
        <f aca="false" t="array" ref="M44:M44">IF($G44="","",IF(L44="",0,((SUM(IF(I44=I$2:I$601,IF(J44=J$2:J$601,1,0),0))-K44)/(SUM(IF(I44=I$2:I$601,IF(J44=J$2:J$601,1,0),0))-1)*100)+(L44/(SUM(IF(I44=I$2:I$601,IF(J44=J$2:J$601,L$2:L$601,0),0))))+IF(K44&lt;2,SUM(IF(I44=I$2:I$601,IF(J44=J$2:J$601,1,0),0)),0)))</f>
        <v>104.290598290598</v>
      </c>
      <c r="N44" s="86" t="s">
        <v>931</v>
      </c>
      <c r="O44" s="87" t="n">
        <v>4</v>
      </c>
      <c r="P44" s="87" t="n">
        <v>2</v>
      </c>
      <c r="Q44" s="87" t="n">
        <v>95</v>
      </c>
      <c r="R44" s="88" t="n">
        <f aca="false" t="array" ref="R44:R44">IF($G44="","",IF(Q44="",0,((SUM(IF(N44=N$2:N$601,IF(O44=O$2:O$601,1,0),0))-P44)/(SUM(IF(N44=N$2:N$601,IF(O44=O$2:O$601,1,0),0))-1)*100)+(Q44/(SUM(IF(N44=N$2:N$601,IF(O44=O$2:O$601,Q$2:Q$601,0),0))))+IF(P44&lt;2,SUM(IF(N44=N$2:N$601,IF(O44=O$2:O$601,1,0),0)),0)))</f>
        <v>66.9327731092437</v>
      </c>
      <c r="S44" s="110" t="s">
        <v>943</v>
      </c>
      <c r="T44" s="87" t="n">
        <v>8</v>
      </c>
      <c r="U44" s="87" t="n">
        <v>3</v>
      </c>
      <c r="V44" s="87" t="n">
        <v>11</v>
      </c>
      <c r="W44" s="90" t="n">
        <f aca="false" t="array" ref="W44:W44">IF($G44="","",IF(OR(S44=Error_checking!$Q$25,S44=Error_checking!$Q$26),R44-IF(P44&lt;2,SUM(IF(N44=N$2:N$601,IF(O44=O$2:O$601,1,0),0)),0),IF(V44="",0,((SUM(IF(S44=S$2:S$601,IF(T44=T$2:T$601,1,0),0))-U44)/(SUM(IF(S44=S$2:S$601,IF(T44=T$2:T$601,1,0),0))-1)*100)+(V44/(SUM(IF(S44=S$2:S$601,IF(T44=T$2:T$601,V$2:V$601,0),0))))+IF(U44&lt;2,SUM(IF(S44=S$2:S$601,IF(T44=T$2:T$601,1,0),0)),0))))</f>
        <v>33.5578231292517</v>
      </c>
      <c r="X44" s="91"/>
      <c r="Y44" s="92"/>
      <c r="Z44" s="93"/>
      <c r="AA44" s="92"/>
      <c r="AB44" s="94" t="n">
        <f aca="false">0</f>
        <v>0</v>
      </c>
      <c r="AC44" s="95" t="n">
        <f aca="false" t="array" ref="AC44:AC44">SUM(M44,R44,W44,AB44)</f>
        <v>204.781194529094</v>
      </c>
      <c r="AD44" s="96" t="n">
        <f aca="false">IF(G44=Error_checking!$A$26,MAX(0,MIN(MaxBonus,$G$1)+1-RANK(AC44,$AC$2:$AC$601)),0)</f>
        <v>28</v>
      </c>
      <c r="AE44" s="90" t="n">
        <f aca="false">AC44+AD44</f>
        <v>232.781194529094</v>
      </c>
      <c r="AF44" s="97" t="n">
        <f aca="false" t="array" ref="AF44:AF44">IF(G44=Error_checking!$A$26,RANK(AC44,$AC$2:$AC$601),"")</f>
        <v>43</v>
      </c>
      <c r="AG44" s="98"/>
      <c r="AH44" s="99"/>
      <c r="AI44" s="99"/>
      <c r="AJ44" s="99"/>
      <c r="AK44" s="100"/>
      <c r="AL44" s="100"/>
      <c r="AM44" s="100"/>
      <c r="AN44" s="101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4.85" hidden="false" customHeight="true" outlineLevel="0" collapsed="false">
      <c r="A45" s="102" t="n">
        <f aca="false" t="array" ref="A45:A45">IF(G45=Error_checking!$A$26,RANK(AC45,$AC$2:$AC$601),"")</f>
        <v>44</v>
      </c>
      <c r="B45" s="102" t="n">
        <v>470</v>
      </c>
      <c r="C45" s="77" t="n">
        <f aca="false">VLOOKUP($B45,Ludo_na!$A$2:$D$601,2,0)</f>
        <v>198</v>
      </c>
      <c r="D45" s="78" t="str">
        <f aca="false">IF(VLOOKUP($B45,Ludo_voor!$A$2:$Y$601,3,0)="","",VLOOKUP($B45,Ludo_voor!$A$2:$Y$601,3,0))</f>
        <v>Le fevre</v>
      </c>
      <c r="E45" s="79" t="str">
        <f aca="false">IF(VLOOKUP($B45,Ludo_voor!$A$2:$Y$601,4,0)="","",VLOOKUP($B45,Ludo_voor!$A$2:$Y$601,4,0))</f>
        <v>Joffrey</v>
      </c>
      <c r="F45" s="80" t="str">
        <f aca="false">IF(VLOOKUP($B45,Ludo_voor!$A$2:$Y$601,5,0)="","",VLOOKUP($B45,Ludo_voor!$A$2:$Y$601,5,0))</f>
        <v/>
      </c>
      <c r="G45" s="81" t="s">
        <v>928</v>
      </c>
      <c r="H45" s="103"/>
      <c r="I45" s="104" t="s">
        <v>942</v>
      </c>
      <c r="J45" s="105" t="n">
        <v>2</v>
      </c>
      <c r="K45" s="105" t="n">
        <v>2</v>
      </c>
      <c r="L45" s="105" t="n">
        <v>5</v>
      </c>
      <c r="M45" s="106" t="n">
        <f aca="false" t="array" ref="M45:M45">IF($G45="","",IF(L45="",0,((SUM(IF(I45=I$2:I$601,IF(J45=J$2:J$601,1,0),0))-K45)/(SUM(IF(I45=I$2:I$601,IF(J45=J$2:J$601,1,0),0))-1)*100)+(L45/(SUM(IF(I45=I$2:I$601,IF(J45=J$2:J$601,L$2:L$601,0),0))))+IF(K45&lt;2,SUM(IF(I45=I$2:I$601,IF(J45=J$2:J$601,1,0),0)),0)))</f>
        <v>75.25</v>
      </c>
      <c r="N45" s="107" t="s">
        <v>962</v>
      </c>
      <c r="O45" s="108" t="n">
        <v>2</v>
      </c>
      <c r="P45" s="108" t="n">
        <v>2</v>
      </c>
      <c r="Q45" s="108" t="n">
        <v>84</v>
      </c>
      <c r="R45" s="109" t="n">
        <f aca="false" t="array" ref="R45:R45">IF($G45="","",IF(Q45="",0,((SUM(IF(N45=N$2:N$601,IF(O45=O$2:O$601,1,0),0))-P45)/(SUM(IF(N45=N$2:N$601,IF(O45=O$2:O$601,1,0),0))-1)*100)+(Q45/(SUM(IF(N45=N$2:N$601,IF(O45=O$2:O$601,Q$2:Q$601,0),0))))+IF(P45&lt;2,SUM(IF(N45=N$2:N$601,IF(O45=O$2:O$601,1,0),0)),0)))</f>
        <v>67.2121212121212</v>
      </c>
      <c r="S45" s="110" t="s">
        <v>932</v>
      </c>
      <c r="T45" s="108" t="n">
        <v>3</v>
      </c>
      <c r="U45" s="108" t="n">
        <v>3</v>
      </c>
      <c r="V45" s="108" t="n">
        <v>53</v>
      </c>
      <c r="W45" s="111" t="n">
        <f aca="false" t="array" ref="W45:W45">IF($G45="","",IF(OR(S45=Error_checking!$Q$25,S45=Error_checking!$Q$26),R45-IF(P45&lt;2,SUM(IF(N45=N$2:N$601,IF(O45=O$2:O$601,1,0),0)),0),IF(V45="",0,((SUM(IF(S45=S$2:S$601,IF(T45=T$2:T$601,1,0),0))-U45)/(SUM(IF(S45=S$2:S$601,IF(T45=T$2:T$601,1,0),0))-1)*100)+(V45/(SUM(IF(S45=S$2:S$601,IF(T45=T$2:T$601,V$2:V$601,0),0))))+IF(U45&lt;2,SUM(IF(S45=S$2:S$601,IF(T45=T$2:T$601,1,0),0)),0))))</f>
        <v>60.1737704918033</v>
      </c>
      <c r="X45" s="91"/>
      <c r="Y45" s="92"/>
      <c r="Z45" s="93"/>
      <c r="AA45" s="92"/>
      <c r="AB45" s="94" t="n">
        <f aca="false">0</f>
        <v>0</v>
      </c>
      <c r="AC45" s="94" t="n">
        <f aca="false" t="array" ref="AC45:AC45">SUM(M45,R45,W45,AB45)</f>
        <v>202.635891703924</v>
      </c>
      <c r="AD45" s="112" t="n">
        <f aca="false">IF(G45=Error_checking!$A$26,MAX(0,MIN(MaxBonus,$G$1)+1-RANK(AC45,$AC$2:$AC$601)),0)</f>
        <v>27</v>
      </c>
      <c r="AE45" s="111" t="n">
        <f aca="false">AC45+AD45</f>
        <v>229.635891703924</v>
      </c>
      <c r="AF45" s="113" t="n">
        <f aca="false" t="array" ref="AF45:AF45">IF(G45=Error_checking!$A$26,RANK(AC45,$AC$2:$AC$601),"")</f>
        <v>44</v>
      </c>
      <c r="AG45" s="114"/>
      <c r="AH45" s="115"/>
      <c r="AI45" s="115"/>
      <c r="AJ45" s="115"/>
      <c r="AK45" s="100"/>
      <c r="AL45" s="100"/>
      <c r="AM45" s="100"/>
      <c r="AN45" s="101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4.85" hidden="false" customHeight="true" outlineLevel="0" collapsed="false">
      <c r="A46" s="48" t="n">
        <f aca="false" t="array" ref="A46:A46">IF(G46=Error_checking!$A$26,RANK(AC46,$AC$2:$AC$601),"")</f>
        <v>45</v>
      </c>
      <c r="B46" s="48" t="n">
        <v>380</v>
      </c>
      <c r="C46" s="77" t="n">
        <f aca="false">VLOOKUP($B46,Ludo_na!$A$2:$D$601,2,0)</f>
        <v>36</v>
      </c>
      <c r="D46" s="78" t="str">
        <f aca="false">IF(VLOOKUP($B46,Ludo_voor!$A$2:$Y$601,3,0)="","",VLOOKUP($B46,Ludo_voor!$A$2:$Y$601,3,0))</f>
        <v>Peters</v>
      </c>
      <c r="E46" s="79" t="str">
        <f aca="false">IF(VLOOKUP($B46,Ludo_voor!$A$2:$Y$601,4,0)="","",VLOOKUP($B46,Ludo_voor!$A$2:$Y$601,4,0))</f>
        <v>Danny</v>
      </c>
      <c r="F46" s="80" t="str">
        <f aca="false">IF(VLOOKUP($B46,Ludo_voor!$A$2:$Y$601,5,0)="","",VLOOKUP($B46,Ludo_voor!$A$2:$Y$601,5,0))</f>
        <v>3 Promille</v>
      </c>
      <c r="G46" s="81" t="s">
        <v>928</v>
      </c>
      <c r="H46" s="103"/>
      <c r="I46" s="104" t="s">
        <v>936</v>
      </c>
      <c r="J46" s="105" t="n">
        <v>2</v>
      </c>
      <c r="K46" s="105" t="n">
        <v>3</v>
      </c>
      <c r="L46" s="105" t="n">
        <v>5</v>
      </c>
      <c r="M46" s="106" t="n">
        <f aca="false" t="array" ref="M46:M46">IF($G46="","",IF(L46="",0,((SUM(IF(I46=I$2:I$601,IF(J46=J$2:J$601,1,0),0))-K46)/(SUM(IF(I46=I$2:I$601,IF(J46=J$2:J$601,1,0),0))-1)*100)+(L46/(SUM(IF(I46=I$2:I$601,IF(J46=J$2:J$601,L$2:L$601,0),0))))+IF(K46&lt;2,SUM(IF(I46=I$2:I$601,IF(J46=J$2:J$601,1,0),0)),0)))</f>
        <v>33.5333333333333</v>
      </c>
      <c r="N46" s="107" t="s">
        <v>965</v>
      </c>
      <c r="O46" s="108" t="n">
        <v>1</v>
      </c>
      <c r="P46" s="108" t="n">
        <v>1</v>
      </c>
      <c r="Q46" s="108" t="n">
        <v>156</v>
      </c>
      <c r="R46" s="109" t="n">
        <f aca="false" t="array" ref="R46:R46">IF($G46="","",IF(Q46="",0,((SUM(IF(N46=N$2:N$601,IF(O46=O$2:O$601,1,0),0))-P46)/(SUM(IF(N46=N$2:N$601,IF(O46=O$2:O$601,1,0),0))-1)*100)+(Q46/(SUM(IF(N46=N$2:N$601,IF(O46=O$2:O$601,Q$2:Q$601,0),0))))+IF(P46&lt;2,SUM(IF(N46=N$2:N$601,IF(O46=O$2:O$601,1,0),0)),0)))</f>
        <v>104.268041237113</v>
      </c>
      <c r="S46" s="110" t="s">
        <v>932</v>
      </c>
      <c r="T46" s="108" t="n">
        <v>1</v>
      </c>
      <c r="U46" s="108" t="n">
        <v>3</v>
      </c>
      <c r="V46" s="108" t="n">
        <v>46</v>
      </c>
      <c r="W46" s="111" t="n">
        <f aca="false" t="array" ref="W46:W46">IF($G46="","",IF(OR(S46=Error_checking!$Q$25,S46=Error_checking!$Q$26),R46-IF(P46&lt;2,SUM(IF(N46=N$2:N$601,IF(O46=O$2:O$601,1,0),0)),0),IF(V46="",0,((SUM(IF(S46=S$2:S$601,IF(T46=T$2:T$601,1,0),0))-U46)/(SUM(IF(S46=S$2:S$601,IF(T46=T$2:T$601,1,0),0))-1)*100)+(V46/(SUM(IF(S46=S$2:S$601,IF(T46=T$2:T$601,V$2:V$601,0),0))))+IF(U46&lt;2,SUM(IF(S46=S$2:S$601,IF(T46=T$2:T$601,1,0),0)),0))))</f>
        <v>60.1619718309859</v>
      </c>
      <c r="X46" s="91"/>
      <c r="Y46" s="92"/>
      <c r="Z46" s="93"/>
      <c r="AA46" s="92"/>
      <c r="AB46" s="94" t="n">
        <f aca="false">0</f>
        <v>0</v>
      </c>
      <c r="AC46" s="94" t="n">
        <f aca="false" t="array" ref="AC46:AC46">SUM(M46,R46,W46,AB46)</f>
        <v>197.963346401433</v>
      </c>
      <c r="AD46" s="112" t="n">
        <f aca="false">IF(G46=Error_checking!$A$26,MAX(0,MIN(MaxBonus,$G$1)+1-RANK(AC46,$AC$2:$AC$601)),0)</f>
        <v>26</v>
      </c>
      <c r="AE46" s="111" t="n">
        <f aca="false">AC46+AD46</f>
        <v>223.963346401433</v>
      </c>
      <c r="AF46" s="113" t="n">
        <f aca="false" t="array" ref="AF46:AF46">IF(G46=Error_checking!$A$26,RANK(AC46,$AC$2:$AC$601),"")</f>
        <v>45</v>
      </c>
      <c r="AG46" s="114"/>
      <c r="AH46" s="115"/>
      <c r="AI46" s="115"/>
      <c r="AJ46" s="115"/>
      <c r="AK46" s="100"/>
      <c r="AL46" s="100"/>
      <c r="AM46" s="100"/>
      <c r="AN46" s="101"/>
      <c r="AO46" s="100"/>
      <c r="AP46" s="100"/>
      <c r="AQ46" s="100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s="116" customFormat="true" ht="14.85" hidden="false" customHeight="true" outlineLevel="0" collapsed="false">
      <c r="A47" s="76" t="n">
        <f aca="false" t="array" ref="A47:A47">IF(G47=Error_checking!$A$26,RANK(AC47,$AC$2:$AC$601),"")</f>
        <v>46</v>
      </c>
      <c r="B47" s="76" t="n">
        <v>509</v>
      </c>
      <c r="C47" s="77" t="n">
        <f aca="false">VLOOKUP($B47,Ludo_na!$A$2:$D$601,2,0)</f>
        <v>29</v>
      </c>
      <c r="D47" s="78" t="str">
        <f aca="false">IF(VLOOKUP($B47,Ludo_voor!$A$2:$Y$601,3,0)="","",VLOOKUP($B47,Ludo_voor!$A$2:$Y$601,3,0))</f>
        <v>Verheyden</v>
      </c>
      <c r="E47" s="79" t="str">
        <f aca="false">IF(VLOOKUP($B47,Ludo_voor!$A$2:$Y$601,4,0)="","",VLOOKUP($B47,Ludo_voor!$A$2:$Y$601,4,0))</f>
        <v>Lieze</v>
      </c>
      <c r="F47" s="80" t="str">
        <f aca="false">IF(VLOOKUP($B47,Ludo_voor!$A$2:$Y$601,5,0)="","",VLOOKUP($B47,Ludo_voor!$A$2:$Y$601,5,0))</f>
        <v>Speelduivel</v>
      </c>
      <c r="G47" s="81" t="s">
        <v>928</v>
      </c>
      <c r="H47" s="82"/>
      <c r="I47" s="83" t="s">
        <v>936</v>
      </c>
      <c r="J47" s="84" t="n">
        <v>1</v>
      </c>
      <c r="K47" s="84" t="n">
        <v>2.5</v>
      </c>
      <c r="L47" s="84" t="n">
        <v>7</v>
      </c>
      <c r="M47" s="85" t="n">
        <f aca="false" t="array" ref="M47:M47">IF($G47="","",IF(L47="",0,((SUM(IF(I47=I$2:I$601,IF(J47=J$2:J$601,1,0),0))-K47)/(SUM(IF(I47=I$2:I$601,IF(J47=J$2:J$601,1,0),0))-1)*100)+(L47/(SUM(IF(I47=I$2:I$601,IF(J47=J$2:J$601,L$2:L$601,0),0))))+IF(K47&lt;2,SUM(IF(I47=I$2:I$601,IF(J47=J$2:J$601,1,0),0)),0)))</f>
        <v>50.25</v>
      </c>
      <c r="N47" s="86" t="s">
        <v>939</v>
      </c>
      <c r="O47" s="87" t="n">
        <v>1</v>
      </c>
      <c r="P47" s="87" t="n">
        <v>2</v>
      </c>
      <c r="Q47" s="87" t="n">
        <v>40</v>
      </c>
      <c r="R47" s="88" t="n">
        <f aca="false" t="array" ref="R47:R47">IF($G47="","",IF(Q47="",0,((SUM(IF(N47=N$2:N$601,IF(O47=O$2:O$601,1,0),0))-P47)/(SUM(IF(N47=N$2:N$601,IF(O47=O$2:O$601,1,0),0))-1)*100)+(Q47/(SUM(IF(N47=N$2:N$601,IF(O47=O$2:O$601,Q$2:Q$601,0),0))))+IF(P47&lt;2,SUM(IF(N47=N$2:N$601,IF(O47=O$2:O$601,1,0),0)),0)))</f>
        <v>66.9061876247505</v>
      </c>
      <c r="S47" s="89" t="s">
        <v>932</v>
      </c>
      <c r="T47" s="87" t="n">
        <v>2</v>
      </c>
      <c r="U47" s="87" t="n">
        <v>2</v>
      </c>
      <c r="V47" s="87" t="n">
        <v>52</v>
      </c>
      <c r="W47" s="90" t="n">
        <f aca="false" t="array" ref="W47:W47">IF($G47="","",IF(OR(S47=Error_checking!$Q$25,S47=Error_checking!$Q$26),R47-IF(P47&lt;2,SUM(IF(N47=N$2:N$601,IF(O47=O$2:O$601,1,0),0)),0),IF(V47="",0,((SUM(IF(S47=S$2:S$601,IF(T47=T$2:T$601,1,0),0))-U47)/(SUM(IF(S47=S$2:S$601,IF(T47=T$2:T$601,1,0),0))-1)*100)+(V47/(SUM(IF(S47=S$2:S$601,IF(T47=T$2:T$601,V$2:V$601,0),0))))+IF(U47&lt;2,SUM(IF(S47=S$2:S$601,IF(T47=T$2:T$601,1,0),0)),0))))</f>
        <v>80.1977186311787</v>
      </c>
      <c r="X47" s="91"/>
      <c r="Y47" s="92"/>
      <c r="Z47" s="93"/>
      <c r="AA47" s="92"/>
      <c r="AB47" s="94" t="n">
        <f aca="false">0</f>
        <v>0</v>
      </c>
      <c r="AC47" s="95" t="n">
        <f aca="false" t="array" ref="AC47:AC47">SUM(M47,R47,W47,AB47)</f>
        <v>197.353906255929</v>
      </c>
      <c r="AD47" s="96" t="n">
        <f aca="false">IF(G47=Error_checking!$A$26,MAX(0,MIN(MaxBonus,$G$1)+1-RANK(AC47,$AC$2:$AC$601)),0)</f>
        <v>25</v>
      </c>
      <c r="AE47" s="90" t="n">
        <f aca="false">AC47+AD47</f>
        <v>222.353906255929</v>
      </c>
      <c r="AF47" s="97" t="n">
        <f aca="false" t="array" ref="AF47:AF47">IF(G47=Error_checking!$A$26,RANK(AC47,$AC$2:$AC$601),"")</f>
        <v>46</v>
      </c>
      <c r="AG47" s="98"/>
      <c r="AH47" s="99"/>
      <c r="AI47" s="99"/>
      <c r="AJ47" s="99"/>
      <c r="AK47" s="100"/>
      <c r="AL47" s="100"/>
      <c r="AM47" s="100"/>
      <c r="AN47" s="101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</row>
    <row r="48" customFormat="false" ht="14.85" hidden="false" customHeight="true" outlineLevel="0" collapsed="false">
      <c r="A48" s="102" t="n">
        <f aca="false" t="array" ref="A48:A48">IF(G48=Error_checking!$A$26,RANK(AC48,$AC$2:$AC$601),"")</f>
        <v>47</v>
      </c>
      <c r="B48" s="102" t="n">
        <v>525</v>
      </c>
      <c r="C48" s="77" t="n">
        <f aca="false">VLOOKUP($B48,Ludo_na!$A$2:$D$601,2,0)</f>
        <v>31</v>
      </c>
      <c r="D48" s="78" t="str">
        <f aca="false">IF(VLOOKUP($B48,Ludo_voor!$A$2:$Y$601,3,0)="","",VLOOKUP($B48,Ludo_voor!$A$2:$Y$601,3,0))</f>
        <v>Wolput</v>
      </c>
      <c r="E48" s="79" t="str">
        <f aca="false">IF(VLOOKUP($B48,Ludo_voor!$A$2:$Y$601,4,0)="","",VLOOKUP($B48,Ludo_voor!$A$2:$Y$601,4,0))</f>
        <v>Anja</v>
      </c>
      <c r="F48" s="80" t="str">
        <f aca="false">IF(VLOOKUP($B48,Ludo_voor!$A$2:$Y$601,5,0)="","",VLOOKUP($B48,Ludo_voor!$A$2:$Y$601,5,0))</f>
        <v>3 Promille</v>
      </c>
      <c r="G48" s="81" t="s">
        <v>928</v>
      </c>
      <c r="H48" s="103"/>
      <c r="I48" s="83" t="s">
        <v>949</v>
      </c>
      <c r="J48" s="105" t="n">
        <v>4</v>
      </c>
      <c r="K48" s="105" t="n">
        <v>3</v>
      </c>
      <c r="L48" s="105" t="n">
        <v>110</v>
      </c>
      <c r="M48" s="106" t="n">
        <f aca="false" t="array" ref="M48:M48">IF($G48="","",IF(L48="",0,((SUM(IF(I48=I$2:I$601,IF(J48=J$2:J$601,1,0),0))-K48)/(SUM(IF(I48=I$2:I$601,IF(J48=J$2:J$601,1,0),0))-1)*100)+(L48/(SUM(IF(I48=I$2:I$601,IF(J48=J$2:J$601,L$2:L$601,0),0))))+IF(K48&lt;2,SUM(IF(I48=I$2:I$601,IF(J48=J$2:J$601,1,0),0)),0)))</f>
        <v>33.5460992907801</v>
      </c>
      <c r="N48" s="107" t="s">
        <v>959</v>
      </c>
      <c r="O48" s="108" t="n">
        <v>2</v>
      </c>
      <c r="P48" s="108" t="n">
        <v>2</v>
      </c>
      <c r="Q48" s="108" t="n">
        <v>10</v>
      </c>
      <c r="R48" s="109" t="n">
        <f aca="false" t="array" ref="R48:R48">IF($G48="","",IF(Q48="",0,((SUM(IF(N48=N$2:N$601,IF(O48=O$2:O$601,1,0),0))-P48)/(SUM(IF(N48=N$2:N$601,IF(O48=O$2:O$601,1,0),0))-1)*100)+(Q48/(SUM(IF(N48=N$2:N$601,IF(O48=O$2:O$601,Q$2:Q$601,0),0))))+IF(P48&lt;2,SUM(IF(N48=N$2:N$601,IF(O48=O$2:O$601,1,0),0)),0)))</f>
        <v>66.9444444444444</v>
      </c>
      <c r="S48" s="110" t="s">
        <v>957</v>
      </c>
      <c r="T48" s="108" t="n">
        <v>1</v>
      </c>
      <c r="U48" s="108" t="n">
        <v>1.5</v>
      </c>
      <c r="V48" s="108" t="n">
        <v>10</v>
      </c>
      <c r="W48" s="111" t="n">
        <f aca="false" t="array" ref="W48:W48">IF($G48="","",IF(OR(S48=Error_checking!$Q$25,S48=Error_checking!$Q$26),R48-IF(P48&lt;2,SUM(IF(N48=N$2:N$601,IF(O48=O$2:O$601,1,0),0)),0),IF(V48="",0,((SUM(IF(S48=S$2:S$601,IF(T48=T$2:T$601,1,0),0))-U48)/(SUM(IF(S48=S$2:S$601,IF(T48=T$2:T$601,1,0),0))-1)*100)+(V48/(SUM(IF(S48=S$2:S$601,IF(T48=T$2:T$601,V$2:V$601,0),0))))+IF(U48&lt;2,SUM(IF(S48=S$2:S$601,IF(T48=T$2:T$601,1,0),0)),0))))</f>
        <v>87.7333333333334</v>
      </c>
      <c r="X48" s="91"/>
      <c r="Y48" s="92"/>
      <c r="Z48" s="93"/>
      <c r="AA48" s="92"/>
      <c r="AB48" s="94" t="n">
        <f aca="false">0</f>
        <v>0</v>
      </c>
      <c r="AC48" s="94" t="n">
        <f aca="false" t="array" ref="AC48:AC48">SUM(M48,R48,W48,AB48)</f>
        <v>188.223877068558</v>
      </c>
      <c r="AD48" s="112" t="n">
        <f aca="false">IF(G48=Error_checking!$A$26,MAX(0,MIN(MaxBonus,$G$1)+1-RANK(AC48,$AC$2:$AC$601)),0)</f>
        <v>24</v>
      </c>
      <c r="AE48" s="111" t="n">
        <f aca="false">AC48+AD48</f>
        <v>212.223877068558</v>
      </c>
      <c r="AF48" s="113" t="n">
        <f aca="false" t="array" ref="AF48:AF48">IF(G48=Error_checking!$A$26,RANK(AC48,$AC$2:$AC$601),"")</f>
        <v>47</v>
      </c>
      <c r="AG48" s="114"/>
      <c r="AH48" s="115"/>
      <c r="AI48" s="115"/>
      <c r="AJ48" s="115"/>
      <c r="AK48" s="100"/>
      <c r="AL48" s="100"/>
      <c r="AM48" s="100"/>
      <c r="AN48" s="101"/>
      <c r="AO48" s="100"/>
      <c r="AP48" s="100"/>
      <c r="AQ48" s="100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4.85" hidden="false" customHeight="true" outlineLevel="0" collapsed="false">
      <c r="A49" s="102" t="n">
        <f aca="false" t="array" ref="A49:A49">IF(G49=Error_checking!$A$26,RANK(AC49,$AC$2:$AC$601),"")</f>
        <v>48</v>
      </c>
      <c r="B49" s="102" t="n">
        <v>527</v>
      </c>
      <c r="C49" s="77" t="n">
        <f aca="false">VLOOKUP($B49,Ludo_na!$A$2:$D$601,2,0)</f>
        <v>153</v>
      </c>
      <c r="D49" s="78" t="str">
        <f aca="false">IF(VLOOKUP($B49,Ludo_voor!$A$2:$Y$601,3,0)="","",VLOOKUP($B49,Ludo_voor!$A$2:$Y$601,3,0))</f>
        <v>Van Kerchove</v>
      </c>
      <c r="E49" s="79" t="str">
        <f aca="false">IF(VLOOKUP($B49,Ludo_voor!$A$2:$Y$601,4,0)="","",VLOOKUP($B49,Ludo_voor!$A$2:$Y$601,4,0))</f>
        <v>Elke</v>
      </c>
      <c r="F49" s="80" t="str">
        <f aca="false">IF(VLOOKUP($B49,Ludo_voor!$A$2:$Y$601,5,0)="","",VLOOKUP($B49,Ludo_voor!$A$2:$Y$601,5,0))</f>
        <v/>
      </c>
      <c r="G49" s="81" t="s">
        <v>928</v>
      </c>
      <c r="H49" s="103"/>
      <c r="I49" s="104" t="s">
        <v>954</v>
      </c>
      <c r="J49" s="105" t="n">
        <v>2</v>
      </c>
      <c r="K49" s="105" t="n">
        <v>3</v>
      </c>
      <c r="L49" s="105" t="n">
        <v>65</v>
      </c>
      <c r="M49" s="106" t="n">
        <f aca="false" t="array" ref="M49:M49">IF($G49="","",IF(L49="",0,((SUM(IF(I49=I$2:I$601,IF(J49=J$2:J$601,1,0),0))-K49)/(SUM(IF(I49=I$2:I$601,IF(J49=J$2:J$601,1,0),0))-1)*100)+(L49/(SUM(IF(I49=I$2:I$601,IF(J49=J$2:J$601,L$2:L$601,0),0))))+IF(K49&lt;2,SUM(IF(I49=I$2:I$601,IF(J49=J$2:J$601,1,0),0)),0)))</f>
        <v>50.2037617554859</v>
      </c>
      <c r="N49" s="107" t="s">
        <v>941</v>
      </c>
      <c r="O49" s="108" t="n">
        <v>3</v>
      </c>
      <c r="P49" s="108" t="n">
        <v>2</v>
      </c>
      <c r="Q49" s="108" t="n">
        <v>213</v>
      </c>
      <c r="R49" s="109" t="n">
        <f aca="false" t="array" ref="R49:R49">IF($G49="","",IF(Q49="",0,((SUM(IF(N49=N$2:N$601,IF(O49=O$2:O$601,1,0),0))-P49)/(SUM(IF(N49=N$2:N$601,IF(O49=O$2:O$601,1,0),0))-1)*100)+(Q49/(SUM(IF(N49=N$2:N$601,IF(O49=O$2:O$601,Q$2:Q$601,0),0))))+IF(P49&lt;2,SUM(IF(N49=N$2:N$601,IF(O49=O$2:O$601,1,0),0)),0)))</f>
        <v>66.9214513556619</v>
      </c>
      <c r="S49" s="110" t="s">
        <v>943</v>
      </c>
      <c r="T49" s="108" t="n">
        <v>2</v>
      </c>
      <c r="U49" s="108" t="n">
        <v>2</v>
      </c>
      <c r="V49" s="108" t="n">
        <v>11</v>
      </c>
      <c r="W49" s="111" t="n">
        <f aca="false" t="array" ref="W49:W49">IF($G49="","",IF(OR(S49=Error_checking!$Q$25,S49=Error_checking!$Q$26),R49-IF(P49&lt;2,SUM(IF(N49=N$2:N$601,IF(O49=O$2:O$601,1,0),0)),0),IF(V49="",0,((SUM(IF(S49=S$2:S$601,IF(T49=T$2:T$601,1,0),0))-U49)/(SUM(IF(S49=S$2:S$601,IF(T49=T$2:T$601,1,0),0))-1)*100)+(V49/(SUM(IF(S49=S$2:S$601,IF(T49=T$2:T$601,V$2:V$601,0),0))))+IF(U49&lt;2,SUM(IF(S49=S$2:S$601,IF(T49=T$2:T$601,1,0),0)),0))))</f>
        <v>66.9166666666667</v>
      </c>
      <c r="X49" s="91"/>
      <c r="Y49" s="92"/>
      <c r="Z49" s="93"/>
      <c r="AA49" s="92"/>
      <c r="AB49" s="94" t="n">
        <f aca="false">0</f>
        <v>0</v>
      </c>
      <c r="AC49" s="94" t="n">
        <f aca="false" t="array" ref="AC49:AC49">SUM(M49,R49,W49,AB49)</f>
        <v>184.041879777814</v>
      </c>
      <c r="AD49" s="112" t="n">
        <f aca="false">IF(G49=Error_checking!$A$26,MAX(0,MIN(MaxBonus,$G$1)+1-RANK(AC49,$AC$2:$AC$601)),0)</f>
        <v>23</v>
      </c>
      <c r="AE49" s="111" t="n">
        <f aca="false">AC49+AD49</f>
        <v>207.041879777814</v>
      </c>
      <c r="AF49" s="113" t="n">
        <f aca="false" t="array" ref="AF49:AF49">IF(G49=Error_checking!$A$26,RANK(AC49,$AC$2:$AC$601),"")</f>
        <v>48</v>
      </c>
      <c r="AG49" s="114"/>
      <c r="AH49" s="115"/>
      <c r="AI49" s="115"/>
      <c r="AJ49" s="115"/>
      <c r="AK49" s="100"/>
      <c r="AL49" s="100"/>
      <c r="AM49" s="100"/>
      <c r="AN49" s="101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4.85" hidden="false" customHeight="true" outlineLevel="0" collapsed="false">
      <c r="A50" s="102" t="n">
        <f aca="false" t="array" ref="A50:A50">IF(G50=Error_checking!$A$26,RANK(AC50,$AC$2:$AC$601),"")</f>
        <v>49</v>
      </c>
      <c r="B50" s="102" t="n">
        <v>478</v>
      </c>
      <c r="C50" s="77" t="n">
        <f aca="false">VLOOKUP($B50,Ludo_na!$A$2:$D$601,2,0)</f>
        <v>220</v>
      </c>
      <c r="D50" s="78" t="str">
        <f aca="false">IF(VLOOKUP($B50,Ludo_voor!$A$2:$Y$601,3,0)="","",VLOOKUP($B50,Ludo_voor!$A$2:$Y$601,3,0))</f>
        <v>Waelput</v>
      </c>
      <c r="E50" s="79" t="str">
        <f aca="false">IF(VLOOKUP($B50,Ludo_voor!$A$2:$Y$601,4,0)="","",VLOOKUP($B50,Ludo_voor!$A$2:$Y$601,4,0))</f>
        <v>Koen</v>
      </c>
      <c r="F50" s="80" t="str">
        <f aca="false">IF(VLOOKUP($B50,Ludo_voor!$A$2:$Y$601,5,0)="","",VLOOKUP($B50,Ludo_voor!$A$2:$Y$601,5,0))</f>
        <v/>
      </c>
      <c r="G50" s="81" t="s">
        <v>928</v>
      </c>
      <c r="H50" s="103"/>
      <c r="I50" s="104" t="s">
        <v>954</v>
      </c>
      <c r="J50" s="105" t="n">
        <v>1</v>
      </c>
      <c r="K50" s="105" t="n">
        <v>2</v>
      </c>
      <c r="L50" s="105" t="n">
        <v>80</v>
      </c>
      <c r="M50" s="106" t="n">
        <f aca="false" t="array" ref="M50:M50">IF($G50="","",IF(L50="",0,((SUM(IF(I50=I$2:I$601,IF(J50=J$2:J$601,1,0),0))-K50)/(SUM(IF(I50=I$2:I$601,IF(J50=J$2:J$601,1,0),0))-1)*100)+(L50/(SUM(IF(I50=I$2:I$601,IF(J50=J$2:J$601,L$2:L$601,0),0))))+IF(K50&lt;2,SUM(IF(I50=I$2:I$601,IF(J50=J$2:J$601,1,0),0)),0)))</f>
        <v>75.2640264026403</v>
      </c>
      <c r="N50" s="107" t="s">
        <v>959</v>
      </c>
      <c r="O50" s="108" t="n">
        <v>2</v>
      </c>
      <c r="P50" s="108" t="n">
        <v>1</v>
      </c>
      <c r="Q50" s="108" t="n">
        <v>12</v>
      </c>
      <c r="R50" s="109" t="n">
        <f aca="false" t="array" ref="R50:R50">IF($G50="","",IF(Q50="",0,((SUM(IF(N50=N$2:N$601,IF(O50=O$2:O$601,1,0),0))-P50)/(SUM(IF(N50=N$2:N$601,IF(O50=O$2:O$601,1,0),0))-1)*100)+(Q50/(SUM(IF(N50=N$2:N$601,IF(O50=O$2:O$601,Q$2:Q$601,0),0))))+IF(P50&lt;2,SUM(IF(N50=N$2:N$601,IF(O50=O$2:O$601,1,0),0)),0)))</f>
        <v>104.333333333333</v>
      </c>
      <c r="S50" s="110" t="s">
        <v>943</v>
      </c>
      <c r="T50" s="108" t="n">
        <v>2</v>
      </c>
      <c r="U50" s="108" t="n">
        <v>4</v>
      </c>
      <c r="V50" s="108" t="n">
        <v>7</v>
      </c>
      <c r="W50" s="111" t="n">
        <f aca="false" t="array" ref="W50:W50">IF($G50="","",IF(OR(S50=Error_checking!$Q$25,S50=Error_checking!$Q$26),R50-IF(P50&lt;2,SUM(IF(N50=N$2:N$601,IF(O50=O$2:O$601,1,0),0)),0),IF(V50="",0,((SUM(IF(S50=S$2:S$601,IF(T50=T$2:T$601,1,0),0))-U50)/(SUM(IF(S50=S$2:S$601,IF(T50=T$2:T$601,1,0),0))-1)*100)+(V50/(SUM(IF(S50=S$2:S$601,IF(T50=T$2:T$601,V$2:V$601,0),0))))+IF(U50&lt;2,SUM(IF(S50=S$2:S$601,IF(T50=T$2:T$601,1,0),0)),0))))</f>
        <v>0.159090909090909</v>
      </c>
      <c r="X50" s="91"/>
      <c r="Y50" s="92"/>
      <c r="Z50" s="93"/>
      <c r="AA50" s="92"/>
      <c r="AB50" s="94" t="n">
        <f aca="false">0</f>
        <v>0</v>
      </c>
      <c r="AC50" s="94" t="n">
        <f aca="false" t="array" ref="AC50:AC50">SUM(M50,R50,W50,AB50)</f>
        <v>179.756450645065</v>
      </c>
      <c r="AD50" s="112" t="n">
        <f aca="false">IF(G50=Error_checking!$A$26,MAX(0,MIN(MaxBonus,$G$1)+1-RANK(AC50,$AC$2:$AC$601)),0)</f>
        <v>22</v>
      </c>
      <c r="AE50" s="111" t="n">
        <f aca="false">AC50+AD50</f>
        <v>201.756450645064</v>
      </c>
      <c r="AF50" s="113" t="n">
        <f aca="false" t="array" ref="AF50:AF50">IF(G50=Error_checking!$A$26,RANK(AC50,$AC$2:$AC$601),"")</f>
        <v>49</v>
      </c>
      <c r="AG50" s="114"/>
      <c r="AH50" s="115"/>
      <c r="AI50" s="115"/>
      <c r="AJ50" s="115"/>
      <c r="AK50" s="100"/>
      <c r="AL50" s="100"/>
      <c r="AM50" s="100"/>
      <c r="AN50" s="101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s="116" customFormat="true" ht="14.85" hidden="false" customHeight="true" outlineLevel="0" collapsed="false">
      <c r="A51" s="118" t="n">
        <f aca="false" t="array" ref="A51:A51">IF(G51=Error_checking!$A$26,RANK(AC51,$AC$2:$AC$601),"")</f>
        <v>50</v>
      </c>
      <c r="B51" s="118" t="n">
        <v>136</v>
      </c>
      <c r="C51" s="77" t="n">
        <f aca="false">VLOOKUP($B51,Ludo_na!$A$2:$D$601,2,0)</f>
        <v>60</v>
      </c>
      <c r="D51" s="78" t="str">
        <f aca="false">IF(VLOOKUP($B51,Ludo_voor!$A$2:$Y$601,3,0)="","",VLOOKUP($B51,Ludo_voor!$A$2:$Y$601,3,0))</f>
        <v>Strubbe</v>
      </c>
      <c r="E51" s="79" t="str">
        <f aca="false">IF(VLOOKUP($B51,Ludo_voor!$A$2:$Y$601,4,0)="","",VLOOKUP($B51,Ludo_voor!$A$2:$Y$601,4,0))</f>
        <v>Arnold</v>
      </c>
      <c r="F51" s="80" t="str">
        <f aca="false">IF(VLOOKUP($B51,Ludo_voor!$A$2:$Y$601,5,0)="","",VLOOKUP($B51,Ludo_voor!$A$2:$Y$601,5,0))</f>
        <v>Spelen Op Zolder</v>
      </c>
      <c r="G51" s="81" t="s">
        <v>928</v>
      </c>
      <c r="H51" s="103"/>
      <c r="I51" s="104" t="s">
        <v>954</v>
      </c>
      <c r="J51" s="105" t="n">
        <v>2</v>
      </c>
      <c r="K51" s="105" t="n">
        <v>2</v>
      </c>
      <c r="L51" s="105" t="n">
        <v>67</v>
      </c>
      <c r="M51" s="106" t="n">
        <f aca="false" t="array" ref="M51:M51">IF($G51="","",IF(L51="",0,((SUM(IF(I51=I$2:I$601,IF(J51=J$2:J$601,1,0),0))-K51)/(SUM(IF(I51=I$2:I$601,IF(J51=J$2:J$601,1,0),0))-1)*100)+(L51/(SUM(IF(I51=I$2:I$601,IF(J51=J$2:J$601,L$2:L$601,0),0))))+IF(K51&lt;2,SUM(IF(I51=I$2:I$601,IF(J51=J$2:J$601,1,0),0)),0)))</f>
        <v>75.2100313479624</v>
      </c>
      <c r="N51" s="107" t="s">
        <v>931</v>
      </c>
      <c r="O51" s="108" t="n">
        <v>1</v>
      </c>
      <c r="P51" s="108" t="n">
        <v>1</v>
      </c>
      <c r="Q51" s="108" t="n">
        <v>90</v>
      </c>
      <c r="R51" s="109" t="n">
        <f aca="false" t="array" ref="R51:R51">IF($G51="","",IF(Q51="",0,((SUM(IF(N51=N$2:N$601,IF(O51=O$2:O$601,1,0),0))-P51)/(SUM(IF(N51=N$2:N$601,IF(O51=O$2:O$601,1,0),0))-1)*100)+(Q51/(SUM(IF(N51=N$2:N$601,IF(O51=O$2:O$601,Q$2:Q$601,0),0))))+IF(P51&lt;2,SUM(IF(N51=N$2:N$601,IF(O51=O$2:O$601,1,0),0)),0)))</f>
        <v>104.337078651685</v>
      </c>
      <c r="S51" s="110" t="s">
        <v>935</v>
      </c>
      <c r="T51" s="108" t="n">
        <v>1</v>
      </c>
      <c r="U51" s="108" t="n">
        <v>4</v>
      </c>
      <c r="V51" s="108" t="n">
        <v>30</v>
      </c>
      <c r="W51" s="111" t="n">
        <f aca="false" t="array" ref="W51:W51">IF($G51="","",IF(OR(S51=Error_checking!$Q$25,S51=Error_checking!$Q$26),R51-IF(P51&lt;2,SUM(IF(N51=N$2:N$601,IF(O51=O$2:O$601,1,0),0)),0),IF(V51="",0,((SUM(IF(S51=S$2:S$601,IF(T51=T$2:T$601,1,0),0))-U51)/(SUM(IF(S51=S$2:S$601,IF(T51=T$2:T$601,1,0),0))-1)*100)+(V51/(SUM(IF(S51=S$2:S$601,IF(T51=T$2:T$601,V$2:V$601,0),0))))+IF(U51&lt;2,SUM(IF(S51=S$2:S$601,IF(T51=T$2:T$601,1,0),0)),0))))</f>
        <v>0.180722891566265</v>
      </c>
      <c r="X51" s="91"/>
      <c r="Y51" s="92"/>
      <c r="Z51" s="93"/>
      <c r="AA51" s="92"/>
      <c r="AB51" s="94" t="n">
        <f aca="false">0</f>
        <v>0</v>
      </c>
      <c r="AC51" s="94" t="n">
        <f aca="false" t="array" ref="AC51:AC51">SUM(M51,R51,W51,AB51)</f>
        <v>179.727832891214</v>
      </c>
      <c r="AD51" s="112" t="n">
        <f aca="false">IF(G51=Error_checking!$A$26,MAX(0,MIN(MaxBonus,$G$1)+1-RANK(AC51,$AC$2:$AC$601)),0)</f>
        <v>21</v>
      </c>
      <c r="AE51" s="111" t="n">
        <f aca="false">AC51+AD51</f>
        <v>200.727832891214</v>
      </c>
      <c r="AF51" s="113" t="n">
        <f aca="false" t="array" ref="AF51:AF51">IF(G51=Error_checking!$A$26,RANK(AC51,$AC$2:$AC$601),"")</f>
        <v>50</v>
      </c>
      <c r="AG51" s="114"/>
      <c r="AH51" s="115"/>
      <c r="AI51" s="115"/>
      <c r="AJ51" s="115"/>
      <c r="AK51" s="100"/>
      <c r="AL51" s="100"/>
      <c r="AM51" s="100"/>
      <c r="AN51" s="101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</row>
    <row r="52" customFormat="false" ht="14.85" hidden="false" customHeight="true" outlineLevel="0" collapsed="false">
      <c r="A52" s="118" t="n">
        <f aca="false" t="array" ref="A52:A52">IF(G52=Error_checking!$A$26,RANK(AC52,$AC$2:$AC$601),"")</f>
        <v>51</v>
      </c>
      <c r="B52" s="118" t="n">
        <v>460</v>
      </c>
      <c r="C52" s="77" t="n">
        <f aca="false">VLOOKUP($B52,Ludo_na!$A$2:$D$601,2,0)</f>
        <v>39</v>
      </c>
      <c r="D52" s="78" t="str">
        <f aca="false">IF(VLOOKUP($B52,Ludo_voor!$A$2:$Y$601,3,0)="","",VLOOKUP($B52,Ludo_voor!$A$2:$Y$601,3,0))</f>
        <v>Kenens</v>
      </c>
      <c r="E52" s="79" t="str">
        <f aca="false">IF(VLOOKUP($B52,Ludo_voor!$A$2:$Y$601,4,0)="","",VLOOKUP($B52,Ludo_voor!$A$2:$Y$601,4,0))</f>
        <v>Patrick</v>
      </c>
      <c r="F52" s="80" t="str">
        <f aca="false">IF(VLOOKUP($B52,Ludo_voor!$A$2:$Y$601,5,0)="","",VLOOKUP($B52,Ludo_voor!$A$2:$Y$601,5,0))</f>
        <v>x</v>
      </c>
      <c r="G52" s="81" t="s">
        <v>928</v>
      </c>
      <c r="H52" s="103"/>
      <c r="I52" s="104" t="s">
        <v>936</v>
      </c>
      <c r="J52" s="105" t="n">
        <v>3</v>
      </c>
      <c r="K52" s="105" t="n">
        <v>4</v>
      </c>
      <c r="L52" s="105" t="n">
        <v>6</v>
      </c>
      <c r="M52" s="106" t="n">
        <f aca="false" t="array" ref="M52:M52">IF($G52="","",IF(L52="",0,((SUM(IF(I52=I$2:I$601,IF(J52=J$2:J$601,1,0),0))-K52)/(SUM(IF(I52=I$2:I$601,IF(J52=J$2:J$601,1,0),0))-1)*100)+(L52/(SUM(IF(I52=I$2:I$601,IF(J52=J$2:J$601,L$2:L$601,0),0))))+IF(K52&lt;2,SUM(IF(I52=I$2:I$601,IF(J52=J$2:J$601,1,0),0)),0)))</f>
        <v>0.1875</v>
      </c>
      <c r="N52" s="107" t="s">
        <v>965</v>
      </c>
      <c r="O52" s="108" t="n">
        <v>2</v>
      </c>
      <c r="P52" s="108" t="n">
        <v>1</v>
      </c>
      <c r="Q52" s="108" t="n">
        <v>183</v>
      </c>
      <c r="R52" s="109" t="n">
        <f aca="false" t="array" ref="R52:R52">IF($G52="","",IF(Q52="",0,((SUM(IF(N52=N$2:N$601,IF(O52=O$2:O$601,1,0),0))-P52)/(SUM(IF(N52=N$2:N$601,IF(O52=O$2:O$601,1,0),0))-1)*100)+(Q52/(SUM(IF(N52=N$2:N$601,IF(O52=O$2:O$601,Q$2:Q$601,0),0))))+IF(P52&lt;2,SUM(IF(N52=N$2:N$601,IF(O52=O$2:O$601,1,0),0)),0)))</f>
        <v>104.2928</v>
      </c>
      <c r="S52" s="110" t="s">
        <v>969</v>
      </c>
      <c r="T52" s="108" t="n">
        <v>2</v>
      </c>
      <c r="U52" s="108" t="n">
        <v>2</v>
      </c>
      <c r="V52" s="108" t="n">
        <v>810</v>
      </c>
      <c r="W52" s="111" t="n">
        <f aca="false" t="array" ref="W52:W52">IF($G52="","",IF(OR(S52=Error_checking!$Q$25,S52=Error_checking!$Q$26),R52-IF(P52&lt;2,SUM(IF(N52=N$2:N$601,IF(O52=O$2:O$601,1,0),0)),0),IF(V52="",0,((SUM(IF(S52=S$2:S$601,IF(T52=T$2:T$601,1,0),0))-U52)/(SUM(IF(S52=S$2:S$601,IF(T52=T$2:T$601,1,0),0))-1)*100)+(V52/(SUM(IF(S52=S$2:S$601,IF(T52=T$2:T$601,V$2:V$601,0),0))))+IF(U52&lt;2,SUM(IF(S52=S$2:S$601,IF(T52=T$2:T$601,1,0),0)),0))))</f>
        <v>75.2410714285714</v>
      </c>
      <c r="X52" s="91"/>
      <c r="Y52" s="92"/>
      <c r="Z52" s="93"/>
      <c r="AA52" s="92"/>
      <c r="AB52" s="94" t="n">
        <f aca="false">0</f>
        <v>0</v>
      </c>
      <c r="AC52" s="94" t="n">
        <f aca="false" t="array" ref="AC52:AC52">SUM(M52,R52,W52,AB52)</f>
        <v>179.721371428571</v>
      </c>
      <c r="AD52" s="112" t="n">
        <f aca="false">IF(G52=Error_checking!$A$26,MAX(0,MIN(MaxBonus,$G$1)+1-RANK(AC52,$AC$2:$AC$601)),0)</f>
        <v>20</v>
      </c>
      <c r="AE52" s="111" t="n">
        <f aca="false">AC52+AD52</f>
        <v>199.721371428571</v>
      </c>
      <c r="AF52" s="113" t="n">
        <f aca="false" t="array" ref="AF52:AF52">IF(G52=Error_checking!$A$26,RANK(AC52,$AC$2:$AC$601),"")</f>
        <v>51</v>
      </c>
      <c r="AG52" s="114"/>
      <c r="AH52" s="115"/>
      <c r="AI52" s="115"/>
      <c r="AJ52" s="115"/>
      <c r="AK52" s="100"/>
      <c r="AL52" s="100"/>
      <c r="AM52" s="100"/>
      <c r="AN52" s="101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4.85" hidden="false" customHeight="true" outlineLevel="0" collapsed="false">
      <c r="A53" s="102" t="n">
        <f aca="false" t="array" ref="A53:A53">IF(G53=Error_checking!$A$26,RANK(AC53,$AC$2:$AC$601),"")</f>
        <v>52</v>
      </c>
      <c r="B53" s="102" t="n">
        <v>108</v>
      </c>
      <c r="C53" s="77" t="n">
        <f aca="false">VLOOKUP($B53,Ludo_na!$A$2:$D$601,2,0)</f>
        <v>123</v>
      </c>
      <c r="D53" s="78" t="str">
        <f aca="false">IF(VLOOKUP($B53,Ludo_voor!$A$2:$Y$601,3,0)="","",VLOOKUP($B53,Ludo_voor!$A$2:$Y$601,3,0))</f>
        <v>Vercauteren</v>
      </c>
      <c r="E53" s="79" t="str">
        <f aca="false">IF(VLOOKUP($B53,Ludo_voor!$A$2:$Y$601,4,0)="","",VLOOKUP($B53,Ludo_voor!$A$2:$Y$601,4,0))</f>
        <v>Joeri</v>
      </c>
      <c r="F53" s="80" t="str">
        <f aca="false">IF(VLOOKUP($B53,Ludo_voor!$A$2:$Y$601,5,0)="","",VLOOKUP($B53,Ludo_voor!$A$2:$Y$601,5,0))</f>
        <v/>
      </c>
      <c r="G53" s="81" t="s">
        <v>928</v>
      </c>
      <c r="H53" s="103"/>
      <c r="I53" s="83" t="s">
        <v>949</v>
      </c>
      <c r="J53" s="105" t="n">
        <v>2</v>
      </c>
      <c r="K53" s="105" t="n">
        <v>4</v>
      </c>
      <c r="L53" s="105" t="n">
        <v>140</v>
      </c>
      <c r="M53" s="106" t="n">
        <f aca="false" t="array" ref="M53:M53">IF($G53="","",IF(L53="",0,((SUM(IF(I53=I$2:I$601,IF(J53=J$2:J$601,1,0),0))-K53)/(SUM(IF(I53=I$2:I$601,IF(J53=J$2:J$601,1,0),0))-1)*100)+(L53/(SUM(IF(I53=I$2:I$601,IF(J53=J$2:J$601,L$2:L$601,0),0))))+IF(K53&lt;2,SUM(IF(I53=I$2:I$601,IF(J53=J$2:J$601,1,0),0)),0)))</f>
        <v>0.221169036334913</v>
      </c>
      <c r="N53" s="107" t="s">
        <v>950</v>
      </c>
      <c r="O53" s="108" t="n">
        <v>1</v>
      </c>
      <c r="P53" s="108" t="n">
        <v>2</v>
      </c>
      <c r="Q53" s="108" t="n">
        <v>115</v>
      </c>
      <c r="R53" s="109" t="n">
        <f aca="false" t="array" ref="R53:R53">IF($G53="","",IF(Q53="",0,((SUM(IF(N53=N$2:N$601,IF(O53=O$2:O$601,1,0),0))-P53)/(SUM(IF(N53=N$2:N$601,IF(O53=O$2:O$601,1,0),0))-1)*100)+(Q53/(SUM(IF(N53=N$2:N$601,IF(O53=O$2:O$601,Q$2:Q$601,0),0))))+IF(P53&lt;2,SUM(IF(N53=N$2:N$601,IF(O53=O$2:O$601,1,0),0)),0)))</f>
        <v>66.9216555801922</v>
      </c>
      <c r="S53" s="110" t="s">
        <v>932</v>
      </c>
      <c r="T53" s="108" t="n">
        <v>4</v>
      </c>
      <c r="U53" s="108" t="n">
        <v>1</v>
      </c>
      <c r="V53" s="108" t="n">
        <v>57</v>
      </c>
      <c r="W53" s="111" t="n">
        <f aca="false" t="array" ref="W53:W53">IF($G53="","",IF(OR(S53=Error_checking!$Q$25,S53=Error_checking!$Q$26),R53-IF(P53&lt;2,SUM(IF(N53=N$2:N$601,IF(O53=O$2:O$601,1,0),0)),0),IF(V53="",0,((SUM(IF(S53=S$2:S$601,IF(T53=T$2:T$601,1,0),0))-U53)/(SUM(IF(S53=S$2:S$601,IF(T53=T$2:T$601,1,0),0))-1)*100)+(V53/(SUM(IF(S53=S$2:S$601,IF(T53=T$2:T$601,V$2:V$601,0),0))))+IF(U53&lt;2,SUM(IF(S53=S$2:S$601,IF(T53=T$2:T$601,1,0),0)),0))))</f>
        <v>105.239495798319</v>
      </c>
      <c r="X53" s="91"/>
      <c r="Y53" s="92"/>
      <c r="Z53" s="93"/>
      <c r="AA53" s="92"/>
      <c r="AB53" s="94" t="n">
        <f aca="false">0</f>
        <v>0</v>
      </c>
      <c r="AC53" s="94" t="n">
        <f aca="false" t="array" ref="AC53:AC53">SUM(M53,R53,W53,AB53)</f>
        <v>172.382320414846</v>
      </c>
      <c r="AD53" s="112" t="n">
        <f aca="false">IF(G53=Error_checking!$A$26,MAX(0,MIN(MaxBonus,$G$1)+1-RANK(AC53,$AC$2:$AC$601)),0)</f>
        <v>19</v>
      </c>
      <c r="AE53" s="111" t="n">
        <f aca="false">AC53+AD53</f>
        <v>191.382320414846</v>
      </c>
      <c r="AF53" s="113" t="n">
        <f aca="false" t="array" ref="AF53:AF53">IF(G53=Error_checking!$A$26,RANK(AC53,$AC$2:$AC$601),"")</f>
        <v>52</v>
      </c>
      <c r="AG53" s="114"/>
      <c r="AH53" s="115"/>
      <c r="AI53" s="115"/>
      <c r="AJ53" s="115"/>
      <c r="AK53" s="100"/>
      <c r="AL53" s="100"/>
      <c r="AM53" s="100"/>
      <c r="AN53" s="101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s="116" customFormat="true" ht="14.85" hidden="false" customHeight="true" outlineLevel="0" collapsed="false">
      <c r="A54" s="76" t="n">
        <f aca="false" t="array" ref="A54:A54">IF(G54=Error_checking!$A$26,RANK(AC54,$AC$2:$AC$601),"")</f>
        <v>53</v>
      </c>
      <c r="B54" s="76" t="n">
        <v>176</v>
      </c>
      <c r="C54" s="77" t="n">
        <f aca="false">VLOOKUP($B54,Ludo_na!$A$2:$D$601,2,0)</f>
        <v>66</v>
      </c>
      <c r="D54" s="78" t="str">
        <f aca="false">IF(VLOOKUP($B54,Ludo_voor!$A$2:$Y$601,3,0)="","",VLOOKUP($B54,Ludo_voor!$A$2:$Y$601,3,0))</f>
        <v>Malisse</v>
      </c>
      <c r="E54" s="79" t="str">
        <f aca="false">IF(VLOOKUP($B54,Ludo_voor!$A$2:$Y$601,4,0)="","",VLOOKUP($B54,Ludo_voor!$A$2:$Y$601,4,0))</f>
        <v>Jean-Pierre</v>
      </c>
      <c r="F54" s="80" t="str">
        <f aca="false">IF(VLOOKUP($B54,Ludo_voor!$A$2:$Y$601,5,0)="","",VLOOKUP($B54,Ludo_voor!$A$2:$Y$601,5,0))</f>
        <v>Alpa-Ludismes</v>
      </c>
      <c r="G54" s="81" t="s">
        <v>928</v>
      </c>
      <c r="H54" s="82"/>
      <c r="I54" s="83" t="s">
        <v>930</v>
      </c>
      <c r="J54" s="84" t="n">
        <v>3</v>
      </c>
      <c r="K54" s="84" t="n">
        <v>2</v>
      </c>
      <c r="L54" s="84" t="n">
        <v>26</v>
      </c>
      <c r="M54" s="85" t="n">
        <f aca="false" t="array" ref="M54:M54">IF($G54="","",IF(L54="",0,((SUM(IF(I54=I$2:I$601,IF(J54=J$2:J$601,1,0),0))-K54)/(SUM(IF(I54=I$2:I$601,IF(J54=J$2:J$601,1,0),0))-1)*100)+(L54/(SUM(IF(I54=I$2:I$601,IF(J54=J$2:J$601,L$2:L$601,0),0))))+IF(K54&lt;2,SUM(IF(I54=I$2:I$601,IF(J54=J$2:J$601,1,0),0)),0)))</f>
        <v>66.9266666666667</v>
      </c>
      <c r="N54" s="86" t="s">
        <v>950</v>
      </c>
      <c r="O54" s="87" t="n">
        <v>3</v>
      </c>
      <c r="P54" s="87" t="n">
        <v>4</v>
      </c>
      <c r="Q54" s="87" t="n">
        <v>91</v>
      </c>
      <c r="R54" s="88" t="n">
        <f aca="false" t="array" ref="R54:R54">IF($G54="","",IF(Q54="",0,((SUM(IF(N54=N$2:N$601,IF(O54=O$2:O$601,1,0),0))-P54)/(SUM(IF(N54=N$2:N$601,IF(O54=O$2:O$601,1,0),0))-1)*100)+(Q54/(SUM(IF(N54=N$2:N$601,IF(O54=O$2:O$601,Q$2:Q$601,0),0))))+IF(P54&lt;2,SUM(IF(N54=N$2:N$601,IF(O54=O$2:O$601,1,0),0)),0)))</f>
        <v>0.185714285714286</v>
      </c>
      <c r="S54" s="89" t="s">
        <v>969</v>
      </c>
      <c r="T54" s="87" t="n">
        <v>2</v>
      </c>
      <c r="U54" s="87" t="n">
        <v>1</v>
      </c>
      <c r="V54" s="87" t="n">
        <v>890</v>
      </c>
      <c r="W54" s="90" t="n">
        <f aca="false" t="array" ref="W54:W54">IF($G54="","",IF(OR(S54=Error_checking!$Q$25,S54=Error_checking!$Q$26),R54-IF(P54&lt;2,SUM(IF(N54=N$2:N$601,IF(O54=O$2:O$601,1,0),0)),0),IF(V54="",0,((SUM(IF(S54=S$2:S$601,IF(T54=T$2:T$601,1,0),0))-U54)/(SUM(IF(S54=S$2:S$601,IF(T54=T$2:T$601,1,0),0))-1)*100)+(V54/(SUM(IF(S54=S$2:S$601,IF(T54=T$2:T$601,V$2:V$601,0),0))))+IF(U54&lt;2,SUM(IF(S54=S$2:S$601,IF(T54=T$2:T$601,1,0),0)),0))))</f>
        <v>105.264880952381</v>
      </c>
      <c r="X54" s="91"/>
      <c r="Y54" s="92"/>
      <c r="Z54" s="93"/>
      <c r="AA54" s="92"/>
      <c r="AB54" s="94" t="n">
        <f aca="false">0</f>
        <v>0</v>
      </c>
      <c r="AC54" s="95" t="n">
        <f aca="false" t="array" ref="AC54:AC54">SUM(M54,R54,W54,AB54)</f>
        <v>172.377261904762</v>
      </c>
      <c r="AD54" s="96" t="n">
        <f aca="false">IF(G54=Error_checking!$A$26,MAX(0,MIN(MaxBonus,$G$1)+1-RANK(AC54,$AC$2:$AC$601)),0)</f>
        <v>18</v>
      </c>
      <c r="AE54" s="90" t="n">
        <f aca="false">AC54+AD54</f>
        <v>190.377261904762</v>
      </c>
      <c r="AF54" s="97" t="n">
        <f aca="false" t="array" ref="AF54:AF54">IF(G54=Error_checking!$A$26,RANK(AC54,$AC$2:$AC$601),"")</f>
        <v>53</v>
      </c>
      <c r="AG54" s="98"/>
      <c r="AH54" s="99"/>
      <c r="AI54" s="99"/>
      <c r="AJ54" s="99"/>
      <c r="AK54" s="100"/>
      <c r="AL54" s="100"/>
      <c r="AM54" s="100"/>
      <c r="AN54" s="101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</row>
    <row r="55" customFormat="false" ht="14.85" hidden="false" customHeight="true" outlineLevel="0" collapsed="false">
      <c r="A55" s="102" t="n">
        <f aca="false" t="array" ref="A55:A55">IF(G55=Error_checking!$A$26,RANK(AC55,$AC$2:$AC$601),"")</f>
        <v>54</v>
      </c>
      <c r="B55" s="102" t="n">
        <v>571</v>
      </c>
      <c r="C55" s="77" t="n">
        <f aca="false">VLOOKUP($B55,Ludo_na!$A$2:$D$601,2,0)</f>
        <v>216</v>
      </c>
      <c r="D55" s="78" t="str">
        <f aca="false">IF(VLOOKUP($B55,Ludo_voor!$A$2:$Y$601,3,0)="","",VLOOKUP($B55,Ludo_voor!$A$2:$Y$601,3,0))</f>
        <v>Gheerardijn</v>
      </c>
      <c r="E55" s="79" t="str">
        <f aca="false">IF(VLOOKUP($B55,Ludo_voor!$A$2:$Y$601,4,0)="","",VLOOKUP($B55,Ludo_voor!$A$2:$Y$601,4,0))</f>
        <v>Janne</v>
      </c>
      <c r="F55" s="80" t="str">
        <f aca="false">IF(VLOOKUP($B55,Ludo_voor!$A$2:$Y$601,5,0)="","",VLOOKUP($B55,Ludo_voor!$A$2:$Y$601,5,0))</f>
        <v/>
      </c>
      <c r="G55" s="81" t="s">
        <v>928</v>
      </c>
      <c r="H55" s="103"/>
      <c r="I55" s="104" t="s">
        <v>936</v>
      </c>
      <c r="J55" s="105" t="n">
        <v>1</v>
      </c>
      <c r="K55" s="105" t="n">
        <v>4</v>
      </c>
      <c r="L55" s="105" t="n">
        <v>4</v>
      </c>
      <c r="M55" s="106" t="n">
        <f aca="false" t="array" ref="M55:M55">IF($G55="","",IF(L55="",0,((SUM(IF(I55=I$2:I$601,IF(J55=J$2:J$601,1,0),0))-K55)/(SUM(IF(I55=I$2:I$601,IF(J55=J$2:J$601,1,0),0))-1)*100)+(L55/(SUM(IF(I55=I$2:I$601,IF(J55=J$2:J$601,L$2:L$601,0),0))))+IF(K55&lt;2,SUM(IF(I55=I$2:I$601,IF(J55=J$2:J$601,1,0),0)),0)))</f>
        <v>0.142857142857143</v>
      </c>
      <c r="N55" s="107" t="s">
        <v>967</v>
      </c>
      <c r="O55" s="108" t="n">
        <v>1</v>
      </c>
      <c r="P55" s="108" t="n">
        <v>1</v>
      </c>
      <c r="Q55" s="108" t="n">
        <v>4</v>
      </c>
      <c r="R55" s="109" t="n">
        <f aca="false" t="array" ref="R55:R55">IF($G55="","",IF(Q55="",0,((SUM(IF(N55=N$2:N$601,IF(O55=O$2:O$601,1,0),0))-P55)/(SUM(IF(N55=N$2:N$601,IF(O55=O$2:O$601,1,0),0))-1)*100)+(Q55/(SUM(IF(N55=N$2:N$601,IF(O55=O$2:O$601,Q$2:Q$601,0),0))))+IF(P55&lt;2,SUM(IF(N55=N$2:N$601,IF(O55=O$2:O$601,1,0),0)),0)))</f>
        <v>104.4</v>
      </c>
      <c r="S55" s="110" t="s">
        <v>943</v>
      </c>
      <c r="T55" s="108" t="n">
        <v>1</v>
      </c>
      <c r="U55" s="108" t="n">
        <v>2</v>
      </c>
      <c r="V55" s="108" t="n">
        <v>14</v>
      </c>
      <c r="W55" s="111" t="n">
        <f aca="false" t="array" ref="W55:W55">IF($G55="","",IF(OR(S55=Error_checking!$Q$25,S55=Error_checking!$Q$26),R55-IF(P55&lt;2,SUM(IF(N55=N$2:N$601,IF(O55=O$2:O$601,1,0),0)),0),IF(V55="",0,((SUM(IF(S55=S$2:S$601,IF(T55=T$2:T$601,1,0),0))-U55)/(SUM(IF(S55=S$2:S$601,IF(T55=T$2:T$601,1,0),0))-1)*100)+(V55/(SUM(IF(S55=S$2:S$601,IF(T55=T$2:T$601,V$2:V$601,0),0))))+IF(U55&lt;2,SUM(IF(S55=S$2:S$601,IF(T55=T$2:T$601,1,0),0)),0))))</f>
        <v>67</v>
      </c>
      <c r="X55" s="91"/>
      <c r="Y55" s="92"/>
      <c r="Z55" s="93"/>
      <c r="AA55" s="92"/>
      <c r="AB55" s="94" t="n">
        <f aca="false">0</f>
        <v>0</v>
      </c>
      <c r="AC55" s="94" t="n">
        <f aca="false" t="array" ref="AC55:AC55">SUM(M55,R55,W55,AB55)</f>
        <v>171.542857142857</v>
      </c>
      <c r="AD55" s="112" t="n">
        <f aca="false">IF(G55=Error_checking!$A$26,MAX(0,MIN(MaxBonus,$G$1)+1-RANK(AC55,$AC$2:$AC$601)),0)</f>
        <v>17</v>
      </c>
      <c r="AE55" s="111" t="n">
        <f aca="false">AC55+AD55</f>
        <v>188.542857142857</v>
      </c>
      <c r="AF55" s="113" t="n">
        <f aca="false" t="array" ref="AF55:AF55">IF(G55=Error_checking!$A$26,RANK(AC55,$AC$2:$AC$601),"")</f>
        <v>54</v>
      </c>
      <c r="AG55" s="114"/>
      <c r="AH55" s="115"/>
      <c r="AI55" s="115"/>
      <c r="AJ55" s="115"/>
      <c r="AK55" s="100"/>
      <c r="AL55" s="100"/>
      <c r="AM55" s="100"/>
      <c r="AN55" s="101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4.85" hidden="false" customHeight="true" outlineLevel="0" collapsed="false">
      <c r="A56" s="76" t="n">
        <f aca="false" t="array" ref="A56:A56">IF(G56=Error_checking!$A$26,RANK(AC56,$AC$2:$AC$601),"")</f>
        <v>55</v>
      </c>
      <c r="B56" s="76" t="n">
        <v>545</v>
      </c>
      <c r="C56" s="77" t="n">
        <f aca="false">VLOOKUP($B56,Ludo_na!$A$2:$D$601,2,0)</f>
        <v>46</v>
      </c>
      <c r="D56" s="78" t="str">
        <f aca="false">IF(VLOOKUP($B56,Ludo_voor!$A$2:$Y$601,3,0)="","",VLOOKUP($B56,Ludo_voor!$A$2:$Y$601,3,0))</f>
        <v>Dalle</v>
      </c>
      <c r="E56" s="79" t="str">
        <f aca="false">IF(VLOOKUP($B56,Ludo_voor!$A$2:$Y$601,4,0)="","",VLOOKUP($B56,Ludo_voor!$A$2:$Y$601,4,0))</f>
        <v>Marie</v>
      </c>
      <c r="F56" s="80" t="str">
        <f aca="false">IF(VLOOKUP($B56,Ludo_voor!$A$2:$Y$601,5,0)="","",VLOOKUP($B56,Ludo_voor!$A$2:$Y$601,5,0))</f>
        <v>Kierewiet</v>
      </c>
      <c r="G56" s="81" t="s">
        <v>928</v>
      </c>
      <c r="H56" s="103"/>
      <c r="I56" s="104" t="s">
        <v>966</v>
      </c>
      <c r="J56" s="105" t="n">
        <v>1</v>
      </c>
      <c r="K56" s="105" t="n">
        <v>2</v>
      </c>
      <c r="L56" s="105" t="n">
        <v>139</v>
      </c>
      <c r="M56" s="106" t="n">
        <f aca="false" t="array" ref="M56:M56">IF($G56="","",IF(L56="",0,((SUM(IF(I56=I$2:I$601,IF(J56=J$2:J$601,1,0),0))-K56)/(SUM(IF(I56=I$2:I$601,IF(J56=J$2:J$601,1,0),0))-1)*100)+(L56/(SUM(IF(I56=I$2:I$601,IF(J56=J$2:J$601,L$2:L$601,0),0))))+IF(K56&lt;2,SUM(IF(I56=I$2:I$601,IF(J56=J$2:J$601,1,0),0)),0)))</f>
        <v>66.8983333333333</v>
      </c>
      <c r="N56" s="107" t="s">
        <v>941</v>
      </c>
      <c r="O56" s="108" t="n">
        <v>1</v>
      </c>
      <c r="P56" s="108" t="n">
        <v>4</v>
      </c>
      <c r="Q56" s="108" t="n">
        <v>181</v>
      </c>
      <c r="R56" s="109" t="n">
        <f aca="false" t="array" ref="R56:R56">IF($G56="","",IF(Q56="",0,((SUM(IF(N56=N$2:N$601,IF(O56=O$2:O$601,1,0),0))-P56)/(SUM(IF(N56=N$2:N$601,IF(O56=O$2:O$601,1,0),0))-1)*100)+(Q56/(SUM(IF(N56=N$2:N$601,IF(O56=O$2:O$601,Q$2:Q$601,0),0))))+IF(P56&lt;2,SUM(IF(N56=N$2:N$601,IF(O56=O$2:O$601,1,0),0)),0)))</f>
        <v>0.229404309252218</v>
      </c>
      <c r="S56" s="110" t="s">
        <v>943</v>
      </c>
      <c r="T56" s="108" t="n">
        <v>2</v>
      </c>
      <c r="U56" s="108" t="n">
        <v>1</v>
      </c>
      <c r="V56" s="108" t="n">
        <v>16</v>
      </c>
      <c r="W56" s="111" t="n">
        <f aca="false" t="array" ref="W56:W56">IF($G56="","",IF(OR(S56=Error_checking!$Q$25,S56=Error_checking!$Q$26),R56-IF(P56&lt;2,SUM(IF(N56=N$2:N$601,IF(O56=O$2:O$601,1,0),0)),0),IF(V56="",0,((SUM(IF(S56=S$2:S$601,IF(T56=T$2:T$601,1,0),0))-U56)/(SUM(IF(S56=S$2:S$601,IF(T56=T$2:T$601,1,0),0))-1)*100)+(V56/(SUM(IF(S56=S$2:S$601,IF(T56=T$2:T$601,V$2:V$601,0),0))))+IF(U56&lt;2,SUM(IF(S56=S$2:S$601,IF(T56=T$2:T$601,1,0),0)),0))))</f>
        <v>104.363636363636</v>
      </c>
      <c r="X56" s="91"/>
      <c r="Y56" s="92"/>
      <c r="Z56" s="93"/>
      <c r="AA56" s="92"/>
      <c r="AB56" s="94" t="n">
        <f aca="false">0</f>
        <v>0</v>
      </c>
      <c r="AC56" s="94" t="n">
        <f aca="false" t="array" ref="AC56:AC56">SUM(M56,R56,W56,AB56)</f>
        <v>171.491374006222</v>
      </c>
      <c r="AD56" s="112" t="n">
        <f aca="false">IF(G56=Error_checking!$A$26,MAX(0,MIN(MaxBonus,$G$1)+1-RANK(AC56,$AC$2:$AC$601)),0)</f>
        <v>16</v>
      </c>
      <c r="AE56" s="111" t="n">
        <f aca="false">AC56+AD56</f>
        <v>187.491374006222</v>
      </c>
      <c r="AF56" s="113" t="n">
        <f aca="false" t="array" ref="AF56:AF56">IF(G56=Error_checking!$A$26,RANK(AC56,$AC$2:$AC$601),"")</f>
        <v>55</v>
      </c>
      <c r="AG56" s="114"/>
      <c r="AH56" s="115"/>
      <c r="AI56" s="115"/>
      <c r="AJ56" s="115"/>
      <c r="AK56" s="100"/>
      <c r="AL56" s="100"/>
      <c r="AM56" s="100"/>
      <c r="AN56" s="101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4.85" hidden="false" customHeight="true" outlineLevel="0" collapsed="false">
      <c r="A57" s="102" t="n">
        <f aca="false" t="array" ref="A57:A57">IF(G57=Error_checking!$A$26,RANK(AC57,$AC$2:$AC$601),"")</f>
        <v>56</v>
      </c>
      <c r="B57" s="102" t="n">
        <v>449</v>
      </c>
      <c r="C57" s="77" t="n">
        <f aca="false">VLOOKUP($B57,Ludo_na!$A$2:$D$601,2,0)</f>
        <v>228</v>
      </c>
      <c r="D57" s="78" t="str">
        <f aca="false">IF(VLOOKUP($B57,Ludo_voor!$A$2:$Y$601,3,0)="","",VLOOKUP($B57,Ludo_voor!$A$2:$Y$601,3,0))</f>
        <v>Vanherle</v>
      </c>
      <c r="E57" s="79" t="str">
        <f aca="false">IF(VLOOKUP($B57,Ludo_voor!$A$2:$Y$601,4,0)="","",VLOOKUP($B57,Ludo_voor!$A$2:$Y$601,4,0))</f>
        <v>Wim</v>
      </c>
      <c r="F57" s="80" t="str">
        <f aca="false">IF(VLOOKUP($B57,Ludo_voor!$A$2:$Y$601,5,0)="","",VLOOKUP($B57,Ludo_voor!$A$2:$Y$601,5,0))</f>
        <v/>
      </c>
      <c r="G57" s="81" t="s">
        <v>928</v>
      </c>
      <c r="H57" s="103"/>
      <c r="I57" s="104" t="s">
        <v>948</v>
      </c>
      <c r="J57" s="105" t="n">
        <v>3</v>
      </c>
      <c r="K57" s="105" t="n">
        <v>4</v>
      </c>
      <c r="L57" s="105" t="n">
        <v>61</v>
      </c>
      <c r="M57" s="106" t="n">
        <f aca="false" t="array" ref="M57:M57">IF($G57="","",IF(L57="",0,((SUM(IF(I57=I$2:I$601,IF(J57=J$2:J$601,1,0),0))-K57)/(SUM(IF(I57=I$2:I$601,IF(J57=J$2:J$601,1,0),0))-1)*100)+(L57/(SUM(IF(I57=I$2:I$601,IF(J57=J$2:J$601,L$2:L$601,0),0))))+IF(K57&lt;2,SUM(IF(I57=I$2:I$601,IF(J57=J$2:J$601,1,0),0)),0)))</f>
        <v>0.191823899371069</v>
      </c>
      <c r="N57" s="107" t="s">
        <v>950</v>
      </c>
      <c r="O57" s="108" t="n">
        <v>2</v>
      </c>
      <c r="P57" s="108" t="n">
        <v>2</v>
      </c>
      <c r="Q57" s="108" t="n">
        <v>107</v>
      </c>
      <c r="R57" s="109" t="n">
        <f aca="false" t="array" ref="R57:R57">IF($G57="","",IF(Q57="",0,((SUM(IF(N57=N$2:N$601,IF(O57=O$2:O$601,1,0),0))-P57)/(SUM(IF(N57=N$2:N$601,IF(O57=O$2:O$601,1,0),0))-1)*100)+(Q57/(SUM(IF(N57=N$2:N$601,IF(O57=O$2:O$601,Q$2:Q$601,0),0))))+IF(P57&lt;2,SUM(IF(N57=N$2:N$601,IF(O57=O$2:O$601,1,0),0)),0)))</f>
        <v>66.9257465698144</v>
      </c>
      <c r="S57" s="110" t="s">
        <v>943</v>
      </c>
      <c r="T57" s="108" t="n">
        <v>7</v>
      </c>
      <c r="U57" s="108" t="n">
        <v>1</v>
      </c>
      <c r="V57" s="108" t="n">
        <v>15</v>
      </c>
      <c r="W57" s="111" t="n">
        <f aca="false" t="array" ref="W57:W57">IF($G57="","",IF(OR(S57=Error_checking!$Q$25,S57=Error_checking!$Q$26),R57-IF(P57&lt;2,SUM(IF(N57=N$2:N$601,IF(O57=O$2:O$601,1,0),0)),0),IF(V57="",0,((SUM(IF(S57=S$2:S$601,IF(T57=T$2:T$601,1,0),0))-U57)/(SUM(IF(S57=S$2:S$601,IF(T57=T$2:T$601,1,0),0))-1)*100)+(V57/(SUM(IF(S57=S$2:S$601,IF(T57=T$2:T$601,V$2:V$601,0),0))))+IF(U57&lt;2,SUM(IF(S57=S$2:S$601,IF(T57=T$2:T$601,1,0),0)),0))))</f>
        <v>104.340909090909</v>
      </c>
      <c r="X57" s="91"/>
      <c r="Y57" s="92"/>
      <c r="Z57" s="93"/>
      <c r="AA57" s="92"/>
      <c r="AB57" s="94" t="n">
        <f aca="false">0</f>
        <v>0</v>
      </c>
      <c r="AC57" s="94" t="n">
        <f aca="false" t="array" ref="AC57:AC57">SUM(M57,R57,W57,AB57)</f>
        <v>171.458479560095</v>
      </c>
      <c r="AD57" s="112" t="n">
        <f aca="false">IF(G57=Error_checking!$A$26,MAX(0,MIN(MaxBonus,$G$1)+1-RANK(AC57,$AC$2:$AC$601)),0)</f>
        <v>15</v>
      </c>
      <c r="AE57" s="111" t="n">
        <f aca="false">AC57+AD57</f>
        <v>186.458479560095</v>
      </c>
      <c r="AF57" s="113" t="n">
        <f aca="false" t="array" ref="AF57:AF57">IF(G57=Error_checking!$A$26,RANK(AC57,$AC$2:$AC$601),"")</f>
        <v>56</v>
      </c>
      <c r="AG57" s="114"/>
      <c r="AH57" s="115"/>
      <c r="AI57" s="115"/>
      <c r="AJ57" s="115"/>
      <c r="AK57" s="100"/>
      <c r="AL57" s="100"/>
      <c r="AM57" s="100"/>
      <c r="AN57" s="101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4.85" hidden="false" customHeight="true" outlineLevel="0" collapsed="false">
      <c r="A58" s="48" t="n">
        <f aca="false" t="array" ref="A58:A58">IF(G58=Error_checking!$A$26,RANK(AC58,$AC$2:$AC$601),"")</f>
        <v>57</v>
      </c>
      <c r="B58" s="48" t="n">
        <v>258</v>
      </c>
      <c r="C58" s="77" t="n">
        <f aca="false">VLOOKUP($B58,Ludo_na!$A$2:$D$601,2,0)</f>
        <v>28</v>
      </c>
      <c r="D58" s="78" t="str">
        <f aca="false">IF(VLOOKUP($B58,Ludo_voor!$A$2:$Y$601,3,0)="","",VLOOKUP($B58,Ludo_voor!$A$2:$Y$601,3,0))</f>
        <v>Sterkens</v>
      </c>
      <c r="E58" s="79" t="str">
        <f aca="false">IF(VLOOKUP($B58,Ludo_voor!$A$2:$Y$601,4,0)="","",VLOOKUP($B58,Ludo_voor!$A$2:$Y$601,4,0))</f>
        <v>Ellen</v>
      </c>
      <c r="F58" s="80" t="str">
        <f aca="false">IF(VLOOKUP($B58,Ludo_voor!$A$2:$Y$601,5,0)="","",VLOOKUP($B58,Ludo_voor!$A$2:$Y$601,5,0))</f>
        <v>t Gezelschap</v>
      </c>
      <c r="G58" s="81" t="s">
        <v>928</v>
      </c>
      <c r="H58" s="82"/>
      <c r="I58" s="83" t="s">
        <v>946</v>
      </c>
      <c r="J58" s="84" t="n">
        <v>3</v>
      </c>
      <c r="K58" s="84" t="n">
        <v>1</v>
      </c>
      <c r="L58" s="84" t="n">
        <v>46</v>
      </c>
      <c r="M58" s="85" t="n">
        <f aca="false" t="array" ref="M58:M58">IF($G58="","",IF(L58="",0,((SUM(IF(I58=I$2:I$601,IF(J58=J$2:J$601,1,0),0))-K58)/(SUM(IF(I58=I$2:I$601,IF(J58=J$2:J$601,1,0),0))-1)*100)+(L58/(SUM(IF(I58=I$2:I$601,IF(J58=J$2:J$601,L$2:L$601,0),0))))+IF(K58&lt;2,SUM(IF(I58=I$2:I$601,IF(J58=J$2:J$601,1,0),0)),0)))</f>
        <v>104.2875</v>
      </c>
      <c r="N58" s="86" t="s">
        <v>941</v>
      </c>
      <c r="O58" s="87" t="n">
        <v>4</v>
      </c>
      <c r="P58" s="87" t="n">
        <v>4</v>
      </c>
      <c r="Q58" s="87" t="n">
        <v>183</v>
      </c>
      <c r="R58" s="88" t="n">
        <f aca="false" t="array" ref="R58:R58">IF($G58="","",IF(Q58="",0,((SUM(IF(N58=N$2:N$601,IF(O58=O$2:O$601,1,0),0))-P58)/(SUM(IF(N58=N$2:N$601,IF(O58=O$2:O$601,1,0),0))-1)*100)+(Q58/(SUM(IF(N58=N$2:N$601,IF(O58=O$2:O$601,Q$2:Q$601,0),0))))+IF(P58&lt;2,SUM(IF(N58=N$2:N$601,IF(O58=O$2:O$601,1,0),0)),0)))</f>
        <v>0.215294117647059</v>
      </c>
      <c r="S58" s="89" t="s">
        <v>935</v>
      </c>
      <c r="T58" s="87" t="n">
        <v>1</v>
      </c>
      <c r="U58" s="87" t="n">
        <v>2</v>
      </c>
      <c r="V58" s="87" t="n">
        <v>46</v>
      </c>
      <c r="W58" s="90" t="n">
        <f aca="false" t="array" ref="W58:W58">IF($G58="","",IF(OR(S58=Error_checking!$Q$25,S58=Error_checking!$Q$26),R58-IF(P58&lt;2,SUM(IF(N58=N$2:N$601,IF(O58=O$2:O$601,1,0),0)),0),IF(V58="",0,((SUM(IF(S58=S$2:S$601,IF(T58=T$2:T$601,1,0),0))-U58)/(SUM(IF(S58=S$2:S$601,IF(T58=T$2:T$601,1,0),0))-1)*100)+(V58/(SUM(IF(S58=S$2:S$601,IF(T58=T$2:T$601,V$2:V$601,0),0))))+IF(U58&lt;2,SUM(IF(S58=S$2:S$601,IF(T58=T$2:T$601,1,0),0)),0))))</f>
        <v>66.9437751004016</v>
      </c>
      <c r="X58" s="91"/>
      <c r="Y58" s="92"/>
      <c r="Z58" s="93"/>
      <c r="AA58" s="92"/>
      <c r="AB58" s="94" t="n">
        <f aca="false">0</f>
        <v>0</v>
      </c>
      <c r="AC58" s="95" t="n">
        <f aca="false" t="array" ref="AC58:AC58">SUM(M58,R58,W58,AB58)</f>
        <v>171.446569218049</v>
      </c>
      <c r="AD58" s="96" t="n">
        <f aca="false">IF(G58=Error_checking!$A$26,MAX(0,MIN(MaxBonus,$G$1)+1-RANK(AC58,$AC$2:$AC$601)),0)</f>
        <v>14</v>
      </c>
      <c r="AE58" s="90" t="n">
        <f aca="false">AC58+AD58</f>
        <v>185.446569218049</v>
      </c>
      <c r="AF58" s="97" t="n">
        <f aca="false" t="array" ref="AF58:AF58">IF(G58=Error_checking!$A$26,RANK(AC58,$AC$2:$AC$601),"")</f>
        <v>57</v>
      </c>
      <c r="AG58" s="98"/>
      <c r="AH58" s="99"/>
      <c r="AI58" s="99"/>
      <c r="AJ58" s="99"/>
      <c r="AK58" s="100"/>
      <c r="AL58" s="100"/>
      <c r="AM58" s="100"/>
      <c r="AN58" s="101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4.85" hidden="false" customHeight="true" outlineLevel="0" collapsed="false">
      <c r="A59" s="76" t="n">
        <f aca="false" t="array" ref="A59:A59">IF(G59=Error_checking!$A$26,RANK(AC59,$AC$2:$AC$601),"")</f>
        <v>58</v>
      </c>
      <c r="B59" s="48" t="n">
        <v>421</v>
      </c>
      <c r="C59" s="77" t="n">
        <f aca="false">VLOOKUP($B59,Ludo_na!$A$2:$D$601,2,0)</f>
        <v>52</v>
      </c>
      <c r="D59" s="78" t="str">
        <f aca="false">IF(VLOOKUP($B59,Ludo_voor!$A$2:$Y$601,3,0)="","",VLOOKUP($B59,Ludo_voor!$A$2:$Y$601,3,0))</f>
        <v>Lecossois</v>
      </c>
      <c r="E59" s="79" t="str">
        <f aca="false">IF(VLOOKUP($B59,Ludo_voor!$A$2:$Y$601,4,0)="","",VLOOKUP($B59,Ludo_voor!$A$2:$Y$601,4,0))</f>
        <v>Bart</v>
      </c>
      <c r="F59" s="80" t="str">
        <f aca="false">IF(VLOOKUP($B59,Ludo_voor!$A$2:$Y$601,5,0)="","",VLOOKUP($B59,Ludo_voor!$A$2:$Y$601,5,0))</f>
        <v>Forum Schelle</v>
      </c>
      <c r="G59" s="81" t="s">
        <v>928</v>
      </c>
      <c r="H59" s="82"/>
      <c r="I59" s="83" t="s">
        <v>948</v>
      </c>
      <c r="J59" s="84" t="n">
        <v>2</v>
      </c>
      <c r="K59" s="84" t="n">
        <v>2</v>
      </c>
      <c r="L59" s="84" t="n">
        <v>60</v>
      </c>
      <c r="M59" s="85" t="n">
        <f aca="false" t="array" ref="M59:M59">IF($G59="","",IF(L59="",0,((SUM(IF(I59=I$2:I$601,IF(J59=J$2:J$601,1,0),0))-K59)/(SUM(IF(I59=I$2:I$601,IF(J59=J$2:J$601,1,0),0))-1)*100)+(L59/(SUM(IF(I59=I$2:I$601,IF(J59=J$2:J$601,L$2:L$601,0),0))))+IF(K59&lt;2,SUM(IF(I59=I$2:I$601,IF(J59=J$2:J$601,1,0),0)),0)))</f>
        <v>66.9483568075117</v>
      </c>
      <c r="N59" s="86" t="s">
        <v>950</v>
      </c>
      <c r="O59" s="87" t="n">
        <v>2</v>
      </c>
      <c r="P59" s="87" t="n">
        <v>1</v>
      </c>
      <c r="Q59" s="87" t="n">
        <v>110</v>
      </c>
      <c r="R59" s="88" t="n">
        <f aca="false" t="array" ref="R59:R59">IF($G59="","",IF(Q59="",0,((SUM(IF(N59=N$2:N$601,IF(O59=O$2:O$601,1,0),0))-P59)/(SUM(IF(N59=N$2:N$601,IF(O59=O$2:O$601,1,0),0))-1)*100)+(Q59/(SUM(IF(N59=N$2:N$601,IF(O59=O$2:O$601,Q$2:Q$601,0),0))))+IF(P59&lt;2,SUM(IF(N59=N$2:N$601,IF(O59=O$2:O$601,1,0),0)),0)))</f>
        <v>104.266343825666</v>
      </c>
      <c r="S59" s="89" t="s">
        <v>960</v>
      </c>
      <c r="T59" s="87" t="n">
        <v>2</v>
      </c>
      <c r="U59" s="87" t="n">
        <v>4</v>
      </c>
      <c r="V59" s="87" t="n">
        <v>47</v>
      </c>
      <c r="W59" s="90" t="n">
        <f aca="false" t="array" ref="W59:W59">IF($G59="","",IF(OR(S59=Error_checking!$Q$25,S59=Error_checking!$Q$26),R59-IF(P59&lt;2,SUM(IF(N59=N$2:N$601,IF(O59=O$2:O$601,1,0),0)),0),IF(V59="",0,((SUM(IF(S59=S$2:S$601,IF(T59=T$2:T$601,1,0),0))-U59)/(SUM(IF(S59=S$2:S$601,IF(T59=T$2:T$601,1,0),0))-1)*100)+(V59/(SUM(IF(S59=S$2:S$601,IF(T59=T$2:T$601,V$2:V$601,0),0))))+IF(U59&lt;2,SUM(IF(S59=S$2:S$601,IF(T59=T$2:T$601,1,0),0)),0))))</f>
        <v>0.220657276995305</v>
      </c>
      <c r="X59" s="91"/>
      <c r="Y59" s="92"/>
      <c r="Z59" s="93"/>
      <c r="AA59" s="92"/>
      <c r="AB59" s="94" t="n">
        <f aca="false">0</f>
        <v>0</v>
      </c>
      <c r="AC59" s="95" t="n">
        <f aca="false" t="array" ref="AC59:AC59">SUM(M59,R59,W59,AB59)</f>
        <v>171.435357910173</v>
      </c>
      <c r="AD59" s="96" t="n">
        <f aca="false">IF(G59=Error_checking!$A$26,MAX(0,MIN(MaxBonus,$G$1)+1-RANK(AC59,$AC$2:$AC$601)),0)</f>
        <v>13</v>
      </c>
      <c r="AE59" s="90" t="n">
        <f aca="false">AC59+AD59</f>
        <v>184.435357910173</v>
      </c>
      <c r="AF59" s="97" t="n">
        <f aca="false" t="array" ref="AF59:AF59">IF(G59=Error_checking!$A$26,RANK(AC59,$AC$2:$AC$601),"")</f>
        <v>58</v>
      </c>
      <c r="AG59" s="98"/>
      <c r="AH59" s="99"/>
      <c r="AI59" s="99"/>
      <c r="AJ59" s="99"/>
      <c r="AK59" s="100"/>
      <c r="AL59" s="100"/>
      <c r="AM59" s="100"/>
      <c r="AN59" s="101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s="116" customFormat="true" ht="14.85" hidden="false" customHeight="true" outlineLevel="0" collapsed="false">
      <c r="A60" s="102" t="n">
        <f aca="false" t="array" ref="A60:A60">IF(G60=Error_checking!$A$26,RANK(AC60,$AC$2:$AC$601),"")</f>
        <v>59</v>
      </c>
      <c r="B60" s="102" t="n">
        <v>502</v>
      </c>
      <c r="C60" s="77" t="n">
        <f aca="false">VLOOKUP($B60,Ludo_na!$A$2:$D$601,2,0)</f>
        <v>194</v>
      </c>
      <c r="D60" s="78" t="str">
        <f aca="false">IF(VLOOKUP($B60,Ludo_voor!$A$2:$Y$601,3,0)="","",VLOOKUP($B60,Ludo_voor!$A$2:$Y$601,3,0))</f>
        <v>Vanderhelst</v>
      </c>
      <c r="E60" s="79" t="str">
        <f aca="false">IF(VLOOKUP($B60,Ludo_voor!$A$2:$Y$601,4,0)="","",VLOOKUP($B60,Ludo_voor!$A$2:$Y$601,4,0))</f>
        <v>Anne-Mie</v>
      </c>
      <c r="F60" s="80" t="str">
        <f aca="false">IF(VLOOKUP($B60,Ludo_voor!$A$2:$Y$601,5,0)="","",VLOOKUP($B60,Ludo_voor!$A$2:$Y$601,5,0))</f>
        <v/>
      </c>
      <c r="G60" s="81" t="s">
        <v>928</v>
      </c>
      <c r="H60" s="103"/>
      <c r="I60" s="104" t="s">
        <v>936</v>
      </c>
      <c r="J60" s="105" t="n">
        <v>2</v>
      </c>
      <c r="K60" s="105" t="n">
        <v>3</v>
      </c>
      <c r="L60" s="105" t="n">
        <v>5</v>
      </c>
      <c r="M60" s="106" t="n">
        <f aca="false" t="array" ref="M60:M60">IF($G60="","",IF(L60="",0,((SUM(IF(I60=I$2:I$601,IF(J60=J$2:J$601,1,0),0))-K60)/(SUM(IF(I60=I$2:I$601,IF(J60=J$2:J$601,1,0),0))-1)*100)+(L60/(SUM(IF(I60=I$2:I$601,IF(J60=J$2:J$601,L$2:L$601,0),0))))+IF(K60&lt;2,SUM(IF(I60=I$2:I$601,IF(J60=J$2:J$601,1,0),0)),0)))</f>
        <v>33.5333333333333</v>
      </c>
      <c r="N60" s="107" t="s">
        <v>934</v>
      </c>
      <c r="O60" s="108" t="n">
        <v>3</v>
      </c>
      <c r="P60" s="108" t="n">
        <v>3</v>
      </c>
      <c r="Q60" s="108" t="n">
        <v>23</v>
      </c>
      <c r="R60" s="109" t="n">
        <f aca="false" t="array" ref="R60:R60">IF($G60="","",IF(Q60="",0,((SUM(IF(N60=N$2:N$601,IF(O60=O$2:O$601,1,0),0))-P60)/(SUM(IF(N60=N$2:N$601,IF(O60=O$2:O$601,1,0),0))-1)*100)+(Q60/(SUM(IF(N60=N$2:N$601,IF(O60=O$2:O$601,Q$2:Q$601,0),0))))+IF(P60&lt;2,SUM(IF(N60=N$2:N$601,IF(O60=O$2:O$601,1,0),0)),0)))</f>
        <v>33.5462962962963</v>
      </c>
      <c r="S60" s="110" t="s">
        <v>951</v>
      </c>
      <c r="T60" s="108" t="n">
        <v>3</v>
      </c>
      <c r="U60" s="108" t="n">
        <v>1</v>
      </c>
      <c r="V60" s="108" t="n">
        <v>33</v>
      </c>
      <c r="W60" s="111" t="n">
        <f aca="false" t="array" ref="W60:W60">IF($G60="","",IF(OR(S60=Error_checking!$Q$25,S60=Error_checking!$Q$26),R60-IF(P60&lt;2,SUM(IF(N60=N$2:N$601,IF(O60=O$2:O$601,1,0),0)),0),IF(V60="",0,((SUM(IF(S60=S$2:S$601,IF(T60=T$2:T$601,1,0),0))-U60)/(SUM(IF(S60=S$2:S$601,IF(T60=T$2:T$601,1,0),0))-1)*100)+(V60/(SUM(IF(S60=S$2:S$601,IF(T60=T$2:T$601,V$2:V$601,0),0))))+IF(U60&lt;2,SUM(IF(S60=S$2:S$601,IF(T60=T$2:T$601,1,0),0)),0))))</f>
        <v>104.326732673267</v>
      </c>
      <c r="X60" s="91"/>
      <c r="Y60" s="92"/>
      <c r="Z60" s="93"/>
      <c r="AA60" s="92"/>
      <c r="AB60" s="94" t="n">
        <f aca="false">0</f>
        <v>0</v>
      </c>
      <c r="AC60" s="94" t="n">
        <f aca="false" t="array" ref="AC60:AC60">SUM(M60,R60,W60,AB60)</f>
        <v>171.406362302897</v>
      </c>
      <c r="AD60" s="112" t="n">
        <f aca="false">IF(G60=Error_checking!$A$26,MAX(0,MIN(MaxBonus,$G$1)+1-RANK(AC60,$AC$2:$AC$601)),0)</f>
        <v>12</v>
      </c>
      <c r="AE60" s="111" t="n">
        <f aca="false">AC60+AD60</f>
        <v>183.406362302897</v>
      </c>
      <c r="AF60" s="113" t="n">
        <f aca="false" t="array" ref="AF60:AF60">IF(G60=Error_checking!$A$26,RANK(AC60,$AC$2:$AC$601),"")</f>
        <v>59</v>
      </c>
      <c r="AG60" s="114"/>
      <c r="AH60" s="115"/>
      <c r="AI60" s="115"/>
      <c r="AJ60" s="115"/>
      <c r="AK60" s="100"/>
      <c r="AL60" s="100"/>
      <c r="AM60" s="100"/>
      <c r="AN60" s="101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</row>
    <row r="61" s="54" customFormat="true" ht="14.85" hidden="false" customHeight="true" outlineLevel="0" collapsed="false">
      <c r="A61" s="76" t="n">
        <f aca="false" t="array" ref="A61:A61">IF(G61=Error_checking!$A$26,RANK(AC61,$AC$2:$AC$601),"")</f>
        <v>60</v>
      </c>
      <c r="B61" s="76" t="n">
        <v>71</v>
      </c>
      <c r="C61" s="77" t="n">
        <f aca="false">VLOOKUP($B61,Ludo_na!$A$2:$D$601,2,0)</f>
        <v>49</v>
      </c>
      <c r="D61" s="78" t="str">
        <f aca="false">IF(VLOOKUP($B61,Ludo_voor!$A$2:$Y$601,3,0)="","",VLOOKUP($B61,Ludo_voor!$A$2:$Y$601,3,0))</f>
        <v>Degrieck</v>
      </c>
      <c r="E61" s="79" t="str">
        <f aca="false">IF(VLOOKUP($B61,Ludo_voor!$A$2:$Y$601,4,0)="","",VLOOKUP($B61,Ludo_voor!$A$2:$Y$601,4,0))</f>
        <v>Yves</v>
      </c>
      <c r="F61" s="80" t="str">
        <f aca="false">IF(VLOOKUP($B61,Ludo_voor!$A$2:$Y$601,5,0)="","",VLOOKUP($B61,Ludo_voor!$A$2:$Y$601,5,0))</f>
        <v>Spelen Op Zolder</v>
      </c>
      <c r="G61" s="81" t="s">
        <v>928</v>
      </c>
      <c r="H61" s="103"/>
      <c r="I61" s="104" t="s">
        <v>961</v>
      </c>
      <c r="J61" s="105" t="n">
        <v>1</v>
      </c>
      <c r="K61" s="105" t="n">
        <v>2</v>
      </c>
      <c r="L61" s="105" t="n">
        <v>74</v>
      </c>
      <c r="M61" s="106" t="n">
        <f aca="false" t="array" ref="M61:M61">IF($G61="","",IF(L61="",0,((SUM(IF(I61=I$2:I$601,IF(J61=J$2:J$601,1,0),0))-K61)/(SUM(IF(I61=I$2:I$601,IF(J61=J$2:J$601,1,0),0))-1)*100)+(L61/(SUM(IF(I61=I$2:I$601,IF(J61=J$2:J$601,L$2:L$601,0),0))))+IF(K61&lt;2,SUM(IF(I61=I$2:I$601,IF(J61=J$2:J$601,1,0),0)),0)))</f>
        <v>66.9367396593674</v>
      </c>
      <c r="N61" s="107" t="s">
        <v>962</v>
      </c>
      <c r="O61" s="108" t="n">
        <v>1</v>
      </c>
      <c r="P61" s="108" t="n">
        <v>1</v>
      </c>
      <c r="Q61" s="108" t="n">
        <v>38</v>
      </c>
      <c r="R61" s="109" t="n">
        <f aca="false" t="array" ref="R61:R61">IF($G61="","",IF(Q61="",0,((SUM(IF(N61=N$2:N$601,IF(O61=O$2:O$601,1,0),0))-P61)/(SUM(IF(N61=N$2:N$601,IF(O61=O$2:O$601,1,0),0))-1)*100)+(Q61/(SUM(IF(N61=N$2:N$601,IF(O61=O$2:O$601,Q$2:Q$601,0),0))))+IF(P61&lt;2,SUM(IF(N61=N$2:N$601,IF(O61=O$2:O$601,1,0),0)),0)))</f>
        <v>104.301587301587</v>
      </c>
      <c r="S61" s="110" t="s">
        <v>943</v>
      </c>
      <c r="T61" s="108" t="n">
        <v>4</v>
      </c>
      <c r="U61" s="108" t="n">
        <v>4</v>
      </c>
      <c r="V61" s="108" t="n">
        <v>5</v>
      </c>
      <c r="W61" s="111" t="n">
        <f aca="false" t="array" ref="W61:W61">IF($G61="","",IF(OR(S61=Error_checking!$Q$25,S61=Error_checking!$Q$26),R61-IF(P61&lt;2,SUM(IF(N61=N$2:N$601,IF(O61=O$2:O$601,1,0),0)),0),IF(V61="",0,((SUM(IF(S61=S$2:S$601,IF(T61=T$2:T$601,1,0),0))-U61)/(SUM(IF(S61=S$2:S$601,IF(T61=T$2:T$601,1,0),0))-1)*100)+(V61/(SUM(IF(S61=S$2:S$601,IF(T61=T$2:T$601,V$2:V$601,0),0))))+IF(U61&lt;2,SUM(IF(S61=S$2:S$601,IF(T61=T$2:T$601,1,0),0)),0))))</f>
        <v>0.121951219512195</v>
      </c>
      <c r="X61" s="91"/>
      <c r="Y61" s="92"/>
      <c r="Z61" s="93"/>
      <c r="AA61" s="92"/>
      <c r="AB61" s="94" t="n">
        <f aca="false">0</f>
        <v>0</v>
      </c>
      <c r="AC61" s="94" t="n">
        <f aca="false" t="array" ref="AC61:AC61">SUM(M61,R61,W61,AB61)</f>
        <v>171.360278180467</v>
      </c>
      <c r="AD61" s="112" t="n">
        <f aca="false">IF(G61=Error_checking!$A$26,MAX(0,MIN(MaxBonus,$G$1)+1-RANK(AC61,$AC$2:$AC$601)),0)</f>
        <v>11</v>
      </c>
      <c r="AE61" s="111" t="n">
        <f aca="false">AC61+AD61</f>
        <v>182.360278180467</v>
      </c>
      <c r="AF61" s="113" t="n">
        <f aca="false" t="array" ref="AF61:AF61">IF(G61=Error_checking!$A$26,RANK(AC61,$AC$2:$AC$601),"")</f>
        <v>60</v>
      </c>
      <c r="AG61" s="114"/>
      <c r="AH61" s="115"/>
      <c r="AI61" s="115"/>
      <c r="AJ61" s="115"/>
      <c r="AK61" s="100"/>
      <c r="AL61" s="100"/>
      <c r="AM61" s="100"/>
      <c r="AN61" s="101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</row>
    <row r="62" s="119" customFormat="true" ht="14.85" hidden="false" customHeight="true" outlineLevel="0" collapsed="false">
      <c r="A62" s="76" t="n">
        <f aca="false" t="array" ref="A62:A62">IF(G62=Error_checking!$A$26,RANK(AC62,$AC$2:$AC$601),"")</f>
        <v>61</v>
      </c>
      <c r="B62" s="76" t="n">
        <v>150</v>
      </c>
      <c r="C62" s="77" t="n">
        <f aca="false">VLOOKUP($B62,Ludo_na!$A$2:$D$601,2,0)</f>
        <v>5</v>
      </c>
      <c r="D62" s="78" t="str">
        <f aca="false">IF(VLOOKUP($B62,Ludo_voor!$A$2:$Y$601,3,0)="","",VLOOKUP($B62,Ludo_voor!$A$2:$Y$601,3,0))</f>
        <v>Wellemans</v>
      </c>
      <c r="E62" s="79" t="str">
        <f aca="false">IF(VLOOKUP($B62,Ludo_voor!$A$2:$Y$601,4,0)="","",VLOOKUP($B62,Ludo_voor!$A$2:$Y$601,4,0))</f>
        <v>Nico</v>
      </c>
      <c r="F62" s="80" t="str">
        <f aca="false">IF(VLOOKUP($B62,Ludo_voor!$A$2:$Y$601,5,0)="","",VLOOKUP($B62,Ludo_voor!$A$2:$Y$601,5,0))</f>
        <v>Speelduivel</v>
      </c>
      <c r="G62" s="81" t="s">
        <v>928</v>
      </c>
      <c r="H62" s="82" t="s">
        <v>929</v>
      </c>
      <c r="I62" s="83" t="s">
        <v>930</v>
      </c>
      <c r="J62" s="84" t="n">
        <v>2</v>
      </c>
      <c r="K62" s="84" t="n">
        <v>3</v>
      </c>
      <c r="L62" s="84" t="n">
        <v>29</v>
      </c>
      <c r="M62" s="85" t="n">
        <f aca="false" t="array" ref="M62:M62">IF($G62="","",IF(L62="",0,((SUM(IF(I62=I$2:I$601,IF(J62=J$2:J$601,1,0),0))-K62)/(SUM(IF(I62=I$2:I$601,IF(J62=J$2:J$601,1,0),0))-1)*100)+(L62/(SUM(IF(I62=I$2:I$601,IF(J62=J$2:J$601,L$2:L$601,0),0))))+IF(K62&lt;2,SUM(IF(I62=I$2:I$601,IF(J62=J$2:J$601,1,0),0)),0)))</f>
        <v>33.5811965811966</v>
      </c>
      <c r="N62" s="86" t="s">
        <v>939</v>
      </c>
      <c r="O62" s="87" t="n">
        <v>3</v>
      </c>
      <c r="P62" s="87" t="n">
        <v>2</v>
      </c>
      <c r="Q62" s="87" t="n">
        <v>60</v>
      </c>
      <c r="R62" s="88" t="n">
        <f aca="false" t="array" ref="R62:R62">IF($G62="","",IF(Q62="",0,((SUM(IF(N62=N$2:N$601,IF(O62=O$2:O$601,1,0),0))-P62)/(SUM(IF(N62=N$2:N$601,IF(O62=O$2:O$601,1,0),0))-1)*100)+(Q62/(SUM(IF(N62=N$2:N$601,IF(O62=O$2:O$601,Q$2:Q$601,0),0))))+IF(P62&lt;2,SUM(IF(N62=N$2:N$601,IF(O62=O$2:O$601,1,0),0)),0)))</f>
        <v>66.9565217391304</v>
      </c>
      <c r="S62" s="110" t="s">
        <v>943</v>
      </c>
      <c r="T62" s="87" t="n">
        <v>3</v>
      </c>
      <c r="U62" s="87" t="n">
        <v>2</v>
      </c>
      <c r="V62" s="87" t="n">
        <v>14</v>
      </c>
      <c r="W62" s="90" t="n">
        <f aca="false" t="array" ref="W62:W62">IF($G62="","",IF(OR(S62=Error_checking!$Q$25,S62=Error_checking!$Q$26),R62-IF(P62&lt;2,SUM(IF(N62=N$2:N$601,IF(O62=O$2:O$601,1,0),0)),0),IF(V62="",0,((SUM(IF(S62=S$2:S$601,IF(T62=T$2:T$601,1,0),0))-U62)/(SUM(IF(S62=S$2:S$601,IF(T62=T$2:T$601,1,0),0))-1)*100)+(V62/(SUM(IF(S62=S$2:S$601,IF(T62=T$2:T$601,V$2:V$601,0),0))))+IF(U62&lt;2,SUM(IF(S62=S$2:S$601,IF(T62=T$2:T$601,1,0),0)),0))))</f>
        <v>67</v>
      </c>
      <c r="X62" s="91"/>
      <c r="Y62" s="92"/>
      <c r="Z62" s="93"/>
      <c r="AA62" s="92"/>
      <c r="AB62" s="94" t="n">
        <f aca="false">0</f>
        <v>0</v>
      </c>
      <c r="AC62" s="95" t="n">
        <f aca="false" t="array" ref="AC62:AC62">SUM(M62,R62,W62,AB62)</f>
        <v>167.537718320327</v>
      </c>
      <c r="AD62" s="96" t="n">
        <f aca="false">IF(G62=Error_checking!$A$26,MAX(0,MIN(MaxBonus,$G$1)+1-RANK(AC62,$AC$2:$AC$601)),0)</f>
        <v>10</v>
      </c>
      <c r="AE62" s="90" t="n">
        <f aca="false">AC62+AD62</f>
        <v>177.537718320327</v>
      </c>
      <c r="AF62" s="97" t="n">
        <f aca="false" t="array" ref="AF62:AF62">IF(G62=Error_checking!$A$26,RANK(AC62,$AC$2:$AC$601),"")</f>
        <v>61</v>
      </c>
      <c r="AG62" s="98"/>
      <c r="AH62" s="99"/>
      <c r="AI62" s="99"/>
      <c r="AJ62" s="99"/>
      <c r="AK62" s="100"/>
      <c r="AL62" s="100"/>
      <c r="AM62" s="100"/>
      <c r="AN62" s="101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</row>
    <row r="63" s="54" customFormat="true" ht="14.85" hidden="false" customHeight="true" outlineLevel="0" collapsed="false">
      <c r="A63" s="102" t="n">
        <f aca="false" t="array" ref="A63:A63">IF(G63=Error_checking!$A$26,RANK(AC63,$AC$2:$AC$601),"")</f>
        <v>62</v>
      </c>
      <c r="B63" s="102" t="n">
        <v>446</v>
      </c>
      <c r="C63" s="77" t="n">
        <f aca="false">VLOOKUP($B63,Ludo_na!$A$2:$D$601,2,0)</f>
        <v>246</v>
      </c>
      <c r="D63" s="78" t="str">
        <f aca="false">IF(VLOOKUP($B63,Ludo_voor!$A$2:$Y$601,3,0)="","",VLOOKUP($B63,Ludo_voor!$A$2:$Y$601,3,0))</f>
        <v>De Wilde</v>
      </c>
      <c r="E63" s="79" t="str">
        <f aca="false">IF(VLOOKUP($B63,Ludo_voor!$A$2:$Y$601,4,0)="","",VLOOKUP($B63,Ludo_voor!$A$2:$Y$601,4,0))</f>
        <v>Steven</v>
      </c>
      <c r="F63" s="80" t="str">
        <f aca="false">IF(VLOOKUP($B63,Ludo_voor!$A$2:$Y$601,5,0)="","",VLOOKUP($B63,Ludo_voor!$A$2:$Y$601,5,0))</f>
        <v/>
      </c>
      <c r="G63" s="81" t="s">
        <v>928</v>
      </c>
      <c r="H63" s="103"/>
      <c r="I63" s="83" t="s">
        <v>949</v>
      </c>
      <c r="J63" s="105" t="n">
        <v>5</v>
      </c>
      <c r="K63" s="105" t="n">
        <v>2</v>
      </c>
      <c r="L63" s="105" t="n">
        <v>138</v>
      </c>
      <c r="M63" s="106" t="n">
        <f aca="false" t="array" ref="M63:M63">IF($G63="","",IF(L63="",0,((SUM(IF(I63=I$2:I$601,IF(J63=J$2:J$601,1,0),0))-K63)/(SUM(IF(I63=I$2:I$601,IF(J63=J$2:J$601,1,0),0))-1)*100)+(L63/(SUM(IF(I63=I$2:I$601,IF(J63=J$2:J$601,L$2:L$601,0),0))))+IF(K63&lt;2,SUM(IF(I63=I$2:I$601,IF(J63=J$2:J$601,1,0),0)),0)))</f>
        <v>66.9426666666667</v>
      </c>
      <c r="N63" s="107" t="s">
        <v>931</v>
      </c>
      <c r="O63" s="108" t="n">
        <v>1</v>
      </c>
      <c r="P63" s="108" t="n">
        <v>3</v>
      </c>
      <c r="Q63" s="108" t="n">
        <v>71</v>
      </c>
      <c r="R63" s="109" t="n">
        <f aca="false" t="array" ref="R63:R63">IF($G63="","",IF(Q63="",0,((SUM(IF(N63=N$2:N$601,IF(O63=O$2:O$601,1,0),0))-P63)/(SUM(IF(N63=N$2:N$601,IF(O63=O$2:O$601,1,0),0))-1)*100)+(Q63/(SUM(IF(N63=N$2:N$601,IF(O63=O$2:O$601,Q$2:Q$601,0),0))))+IF(P63&lt;2,SUM(IF(N63=N$2:N$601,IF(O63=O$2:O$601,1,0),0)),0)))</f>
        <v>33.5992509363296</v>
      </c>
      <c r="S63" s="110" t="s">
        <v>943</v>
      </c>
      <c r="T63" s="108" t="n">
        <v>5</v>
      </c>
      <c r="U63" s="108" t="n">
        <v>2</v>
      </c>
      <c r="V63" s="108" t="n">
        <v>10</v>
      </c>
      <c r="W63" s="111" t="n">
        <f aca="false" t="array" ref="W63:W63">IF($G63="","",IF(OR(S63=Error_checking!$Q$25,S63=Error_checking!$Q$26),R63-IF(P63&lt;2,SUM(IF(N63=N$2:N$601,IF(O63=O$2:O$601,1,0),0)),0),IF(V63="",0,((SUM(IF(S63=S$2:S$601,IF(T63=T$2:T$601,1,0),0))-U63)/(SUM(IF(S63=S$2:S$601,IF(T63=T$2:T$601,1,0),0))-1)*100)+(V63/(SUM(IF(S63=S$2:S$601,IF(T63=T$2:T$601,V$2:V$601,0),0))))+IF(U63&lt;2,SUM(IF(S63=S$2:S$601,IF(T63=T$2:T$601,1,0),0)),0))))</f>
        <v>66.9105691056911</v>
      </c>
      <c r="X63" s="91"/>
      <c r="Y63" s="92"/>
      <c r="Z63" s="93"/>
      <c r="AA63" s="92"/>
      <c r="AB63" s="94" t="n">
        <f aca="false">0</f>
        <v>0</v>
      </c>
      <c r="AC63" s="94" t="n">
        <f aca="false" t="array" ref="AC63:AC63">SUM(M63,R63,W63,AB63)</f>
        <v>167.452486708687</v>
      </c>
      <c r="AD63" s="112" t="n">
        <f aca="false">IF(G63=Error_checking!$A$26,MAX(0,MIN(MaxBonus,$G$1)+1-RANK(AC63,$AC$2:$AC$601)),0)</f>
        <v>9</v>
      </c>
      <c r="AE63" s="111" t="n">
        <f aca="false">AC63+AD63</f>
        <v>176.452486708687</v>
      </c>
      <c r="AF63" s="113" t="n">
        <f aca="false" t="array" ref="AF63:AF63">IF(G63=Error_checking!$A$26,RANK(AC63,$AC$2:$AC$601),"")</f>
        <v>62</v>
      </c>
      <c r="AG63" s="114"/>
      <c r="AH63" s="115"/>
      <c r="AI63" s="115"/>
      <c r="AJ63" s="115"/>
      <c r="AK63" s="100"/>
      <c r="AL63" s="100"/>
      <c r="AM63" s="100"/>
      <c r="AN63" s="101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</row>
    <row r="64" s="119" customFormat="true" ht="14.85" hidden="false" customHeight="true" outlineLevel="0" collapsed="false">
      <c r="A64" s="76" t="n">
        <f aca="false" t="array" ref="A64:A64">IF(G64=Error_checking!$A$26,RANK(AC64,$AC$2:$AC$601),"")</f>
        <v>63</v>
      </c>
      <c r="B64" s="76" t="n">
        <v>510</v>
      </c>
      <c r="C64" s="77" t="n">
        <f aca="false">VLOOKUP($B64,Ludo_na!$A$2:$D$601,2,0)</f>
        <v>8</v>
      </c>
      <c r="D64" s="78" t="str">
        <f aca="false">IF(VLOOKUP($B64,Ludo_voor!$A$2:$Y$601,3,0)="","",VLOOKUP($B64,Ludo_voor!$A$2:$Y$601,3,0))</f>
        <v>Vervoort</v>
      </c>
      <c r="E64" s="79" t="str">
        <f aca="false">IF(VLOOKUP($B64,Ludo_voor!$A$2:$Y$601,4,0)="","",VLOOKUP($B64,Ludo_voor!$A$2:$Y$601,4,0))</f>
        <v>Dorien</v>
      </c>
      <c r="F64" s="80" t="str">
        <f aca="false">IF(VLOOKUP($B64,Ludo_voor!$A$2:$Y$601,5,0)="","",VLOOKUP($B64,Ludo_voor!$A$2:$Y$601,5,0))</f>
        <v>t Gezelschap</v>
      </c>
      <c r="G64" s="81" t="s">
        <v>928</v>
      </c>
      <c r="H64" s="82" t="s">
        <v>929</v>
      </c>
      <c r="I64" s="83" t="s">
        <v>952</v>
      </c>
      <c r="J64" s="84" t="n">
        <v>1</v>
      </c>
      <c r="K64" s="84" t="n">
        <v>2</v>
      </c>
      <c r="L64" s="84" t="n">
        <v>54</v>
      </c>
      <c r="M64" s="85" t="n">
        <f aca="false" t="array" ref="M64:M64">IF($G64="","",IF(L64="",0,((SUM(IF(I64=I$2:I$601,IF(J64=J$2:J$601,1,0),0))-K64)/(SUM(IF(I64=I$2:I$601,IF(J64=J$2:J$601,1,0),0))-1)*100)+(L64/(SUM(IF(I64=I$2:I$601,IF(J64=J$2:J$601,L$2:L$601,0),0))))+IF(K64&lt;2,SUM(IF(I64=I$2:I$601,IF(J64=J$2:J$601,1,0),0)),0)))</f>
        <v>66.9479166666667</v>
      </c>
      <c r="N64" s="86" t="s">
        <v>931</v>
      </c>
      <c r="O64" s="87" t="n">
        <v>3</v>
      </c>
      <c r="P64" s="87" t="n">
        <v>3</v>
      </c>
      <c r="Q64" s="87" t="n">
        <v>59</v>
      </c>
      <c r="R64" s="88" t="n">
        <f aca="false" t="array" ref="R64:R64">IF($G64="","",IF(Q64="",0,((SUM(IF(N64=N$2:N$601,IF(O64=O$2:O$601,1,0),0))-P64)/(SUM(IF(N64=N$2:N$601,IF(O64=O$2:O$601,1,0),0))-1)*100)+(Q64/(SUM(IF(N64=N$2:N$601,IF(O64=O$2:O$601,Q$2:Q$601,0),0))))+IF(P64&lt;2,SUM(IF(N64=N$2:N$601,IF(O64=O$2:O$601,1,0),0)),0)))</f>
        <v>33.5534825870647</v>
      </c>
      <c r="S64" s="89" t="s">
        <v>960</v>
      </c>
      <c r="T64" s="87" t="n">
        <v>2</v>
      </c>
      <c r="U64" s="87" t="n">
        <v>2</v>
      </c>
      <c r="V64" s="87" t="n">
        <v>58</v>
      </c>
      <c r="W64" s="90" t="n">
        <f aca="false" t="array" ref="W64:W64">IF($G64="","",IF(OR(S64=Error_checking!$Q$25,S64=Error_checking!$Q$26),R64-IF(P64&lt;2,SUM(IF(N64=N$2:N$601,IF(O64=O$2:O$601,1,0),0)),0),IF(V64="",0,((SUM(IF(S64=S$2:S$601,IF(T64=T$2:T$601,1,0),0))-U64)/(SUM(IF(S64=S$2:S$601,IF(T64=T$2:T$601,1,0),0))-1)*100)+(V64/(SUM(IF(S64=S$2:S$601,IF(T64=T$2:T$601,V$2:V$601,0),0))))+IF(U64&lt;2,SUM(IF(S64=S$2:S$601,IF(T64=T$2:T$601,1,0),0)),0))))</f>
        <v>66.9389671361502</v>
      </c>
      <c r="X64" s="91"/>
      <c r="Y64" s="92"/>
      <c r="Z64" s="93"/>
      <c r="AA64" s="92"/>
      <c r="AB64" s="94" t="n">
        <f aca="false">0</f>
        <v>0</v>
      </c>
      <c r="AC64" s="95" t="n">
        <f aca="false" t="array" ref="AC64:AC64">SUM(M64,R64,W64,AB64)</f>
        <v>167.440366389882</v>
      </c>
      <c r="AD64" s="96" t="n">
        <f aca="false">IF(G64=Error_checking!$A$26,MAX(0,MIN(MaxBonus,$G$1)+1-RANK(AC64,$AC$2:$AC$601)),0)</f>
        <v>8</v>
      </c>
      <c r="AE64" s="90" t="n">
        <f aca="false">AC64+AD64</f>
        <v>175.440366389882</v>
      </c>
      <c r="AF64" s="97" t="n">
        <f aca="false" t="array" ref="AF64:AF64">IF(G64=Error_checking!$A$26,RANK(AC64,$AC$2:$AC$601),"")</f>
        <v>63</v>
      </c>
      <c r="AG64" s="98"/>
      <c r="AH64" s="99"/>
      <c r="AI64" s="99"/>
      <c r="AJ64" s="99"/>
      <c r="AK64" s="100"/>
      <c r="AL64" s="100"/>
      <c r="AM64" s="100"/>
      <c r="AN64" s="101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</row>
    <row r="65" customFormat="false" ht="14.85" hidden="false" customHeight="true" outlineLevel="0" collapsed="false">
      <c r="A65" s="102" t="n">
        <f aca="false" t="array" ref="A65:A65">IF(G65=Error_checking!$A$26,RANK(AC65,$AC$2:$AC$601),"")</f>
        <v>64</v>
      </c>
      <c r="B65" s="102" t="n">
        <v>467</v>
      </c>
      <c r="C65" s="77" t="n">
        <f aca="false">VLOOKUP($B65,Ludo_na!$A$2:$D$601,2,0)</f>
        <v>248</v>
      </c>
      <c r="D65" s="78" t="str">
        <f aca="false">IF(VLOOKUP($B65,Ludo_voor!$A$2:$Y$601,3,0)="","",VLOOKUP($B65,Ludo_voor!$A$2:$Y$601,3,0))</f>
        <v>Room</v>
      </c>
      <c r="E65" s="79" t="str">
        <f aca="false">IF(VLOOKUP($B65,Ludo_voor!$A$2:$Y$601,4,0)="","",VLOOKUP($B65,Ludo_voor!$A$2:$Y$601,4,0))</f>
        <v>Pieter</v>
      </c>
      <c r="F65" s="80" t="str">
        <f aca="false">IF(VLOOKUP($B65,Ludo_voor!$A$2:$Y$601,5,0)="","",VLOOKUP($B65,Ludo_voor!$A$2:$Y$601,5,0))</f>
        <v/>
      </c>
      <c r="G65" s="81" t="s">
        <v>928</v>
      </c>
      <c r="H65" s="103"/>
      <c r="I65" s="104" t="s">
        <v>968</v>
      </c>
      <c r="J65" s="105" t="n">
        <v>1</v>
      </c>
      <c r="K65" s="105" t="n">
        <v>3</v>
      </c>
      <c r="L65" s="105" t="n">
        <v>22</v>
      </c>
      <c r="M65" s="106" t="n">
        <f aca="false" t="array" ref="M65:M65">IF($G65="","",IF(L65="",0,((SUM(IF(I65=I$2:I$601,IF(J65=J$2:J$601,1,0),0))-K65)/(SUM(IF(I65=I$2:I$601,IF(J65=J$2:J$601,1,0),0))-1)*100)+(L65/(SUM(IF(I65=I$2:I$601,IF(J65=J$2:J$601,L$2:L$601,0),0))))+IF(K65&lt;2,SUM(IF(I65=I$2:I$601,IF(J65=J$2:J$601,1,0),0)),0)))</f>
        <v>50.1929824561404</v>
      </c>
      <c r="N65" s="107" t="s">
        <v>967</v>
      </c>
      <c r="O65" s="108" t="n">
        <v>1</v>
      </c>
      <c r="P65" s="108" t="n">
        <v>2</v>
      </c>
      <c r="Q65" s="108" t="n">
        <v>3</v>
      </c>
      <c r="R65" s="109" t="n">
        <f aca="false" t="array" ref="R65:R65">IF($G65="","",IF(Q65="",0,((SUM(IF(N65=N$2:N$601,IF(O65=O$2:O$601,1,0),0))-P65)/(SUM(IF(N65=N$2:N$601,IF(O65=O$2:O$601,1,0),0))-1)*100)+(Q65/(SUM(IF(N65=N$2:N$601,IF(O65=O$2:O$601,Q$2:Q$601,0),0))))+IF(P65&lt;2,SUM(IF(N65=N$2:N$601,IF(O65=O$2:O$601,1,0),0)),0)))</f>
        <v>66.9666666666667</v>
      </c>
      <c r="S65" s="110" t="s">
        <v>969</v>
      </c>
      <c r="T65" s="108" t="n">
        <v>1</v>
      </c>
      <c r="U65" s="108" t="n">
        <v>3</v>
      </c>
      <c r="V65" s="108" t="n">
        <v>590</v>
      </c>
      <c r="W65" s="111" t="n">
        <f aca="false" t="array" ref="W65:W65">IF($G65="","",IF(OR(S65=Error_checking!$Q$25,S65=Error_checking!$Q$26),R65-IF(P65&lt;2,SUM(IF(N65=N$2:N$601,IF(O65=O$2:O$601,1,0),0)),0),IF(V65="",0,((SUM(IF(S65=S$2:S$601,IF(T65=T$2:T$601,1,0),0))-U65)/(SUM(IF(S65=S$2:S$601,IF(T65=T$2:T$601,1,0),0))-1)*100)+(V65/(SUM(IF(S65=S$2:S$601,IF(T65=T$2:T$601,V$2:V$601,0),0))))+IF(U65&lt;2,SUM(IF(S65=S$2:S$601,IF(T65=T$2:T$601,1,0),0)),0))))</f>
        <v>50.1915584415584</v>
      </c>
      <c r="X65" s="91"/>
      <c r="Y65" s="92"/>
      <c r="Z65" s="93"/>
      <c r="AA65" s="92"/>
      <c r="AB65" s="94" t="n">
        <f aca="false">0</f>
        <v>0</v>
      </c>
      <c r="AC65" s="94" t="n">
        <f aca="false" t="array" ref="AC65:AC65">SUM(M65,R65,W65,AB65)</f>
        <v>167.351207564365</v>
      </c>
      <c r="AD65" s="112" t="n">
        <f aca="false">IF(G65=Error_checking!$A$26,MAX(0,MIN(MaxBonus,$G$1)+1-RANK(AC65,$AC$2:$AC$601)),0)</f>
        <v>7</v>
      </c>
      <c r="AE65" s="111" t="n">
        <f aca="false">AC65+AD65</f>
        <v>174.351207564365</v>
      </c>
      <c r="AF65" s="113" t="n">
        <f aca="false" t="array" ref="AF65:AF65">IF(G65=Error_checking!$A$26,RANK(AC65,$AC$2:$AC$601),"")</f>
        <v>64</v>
      </c>
      <c r="AG65" s="114"/>
      <c r="AH65" s="115"/>
      <c r="AI65" s="115"/>
      <c r="AJ65" s="115"/>
      <c r="AK65" s="100"/>
      <c r="AL65" s="100"/>
      <c r="AM65" s="100"/>
      <c r="AN65" s="101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4.85" hidden="false" customHeight="true" outlineLevel="0" collapsed="false">
      <c r="A66" s="76" t="n">
        <f aca="false" t="array" ref="A66:A66">IF(G66=Error_checking!$A$26,RANK(AC66,$AC$2:$AC$601),"")</f>
        <v>65</v>
      </c>
      <c r="B66" s="76" t="n">
        <v>201</v>
      </c>
      <c r="C66" s="77" t="n">
        <f aca="false">VLOOKUP($B66,Ludo_na!$A$2:$D$601,2,0)</f>
        <v>43</v>
      </c>
      <c r="D66" s="78" t="str">
        <f aca="false">IF(VLOOKUP($B66,Ludo_voor!$A$2:$Y$601,3,0)="","",VLOOKUP($B66,Ludo_voor!$A$2:$Y$601,3,0))</f>
        <v>Vandendriessche</v>
      </c>
      <c r="E66" s="79" t="str">
        <f aca="false">IF(VLOOKUP($B66,Ludo_voor!$A$2:$Y$601,4,0)="","",VLOOKUP($B66,Ludo_voor!$A$2:$Y$601,4,0))</f>
        <v>Jeroen</v>
      </c>
      <c r="F66" s="80" t="str">
        <f aca="false">IF(VLOOKUP($B66,Ludo_voor!$A$2:$Y$601,5,0)="","",VLOOKUP($B66,Ludo_voor!$A$2:$Y$601,5,0))</f>
        <v>De Loopinos</v>
      </c>
      <c r="G66" s="81" t="s">
        <v>928</v>
      </c>
      <c r="H66" s="82"/>
      <c r="I66" s="83" t="s">
        <v>942</v>
      </c>
      <c r="J66" s="84" t="n">
        <v>1</v>
      </c>
      <c r="K66" s="84" t="n">
        <v>4</v>
      </c>
      <c r="L66" s="84" t="n">
        <v>3</v>
      </c>
      <c r="M66" s="85" t="n">
        <f aca="false" t="array" ref="M66:M66">IF($G66="","",IF(L66="",0,((SUM(IF(I66=I$2:I$601,IF(J66=J$2:J$601,1,0),0))-K66)/(SUM(IF(I66=I$2:I$601,IF(J66=J$2:J$601,1,0),0))-1)*100)+(L66/(SUM(IF(I66=I$2:I$601,IF(J66=J$2:J$601,L$2:L$601,0),0))))+IF(K66&lt;2,SUM(IF(I66=I$2:I$601,IF(J66=J$2:J$601,1,0),0)),0)))</f>
        <v>25.1666666666667</v>
      </c>
      <c r="N66" s="86" t="s">
        <v>941</v>
      </c>
      <c r="O66" s="87" t="n">
        <v>4</v>
      </c>
      <c r="P66" s="87" t="n">
        <v>3</v>
      </c>
      <c r="Q66" s="87" t="n">
        <v>195</v>
      </c>
      <c r="R66" s="88" t="n">
        <f aca="false" t="array" ref="R66:R66">IF($G66="","",IF(Q66="",0,((SUM(IF(N66=N$2:N$601,IF(O66=O$2:O$601,1,0),0))-P66)/(SUM(IF(N66=N$2:N$601,IF(O66=O$2:O$601,1,0),0))-1)*100)+(Q66/(SUM(IF(N66=N$2:N$601,IF(O66=O$2:O$601,Q$2:Q$601,0),0))))+IF(P66&lt;2,SUM(IF(N66=N$2:N$601,IF(O66=O$2:O$601,1,0),0)),0)))</f>
        <v>33.5627450980392</v>
      </c>
      <c r="S66" s="110" t="s">
        <v>943</v>
      </c>
      <c r="T66" s="87" t="n">
        <v>4</v>
      </c>
      <c r="U66" s="87" t="n">
        <v>1</v>
      </c>
      <c r="V66" s="87" t="n">
        <v>15</v>
      </c>
      <c r="W66" s="90" t="n">
        <f aca="false" t="array" ref="W66:W66">IF($G66="","",IF(OR(S66=Error_checking!$Q$25,S66=Error_checking!$Q$26),R66-IF(P66&lt;2,SUM(IF(N66=N$2:N$601,IF(O66=O$2:O$601,1,0),0)),0),IF(V66="",0,((SUM(IF(S66=S$2:S$601,IF(T66=T$2:T$601,1,0),0))-U66)/(SUM(IF(S66=S$2:S$601,IF(T66=T$2:T$601,1,0),0))-1)*100)+(V66/(SUM(IF(S66=S$2:S$601,IF(T66=T$2:T$601,V$2:V$601,0),0))))+IF(U66&lt;2,SUM(IF(S66=S$2:S$601,IF(T66=T$2:T$601,1,0),0)),0))))</f>
        <v>104.365853658537</v>
      </c>
      <c r="X66" s="91"/>
      <c r="Y66" s="92"/>
      <c r="Z66" s="93"/>
      <c r="AA66" s="92"/>
      <c r="AB66" s="94" t="n">
        <f aca="false">0</f>
        <v>0</v>
      </c>
      <c r="AC66" s="95" t="n">
        <f aca="false" t="array" ref="AC66:AC66">SUM(M66,R66,W66,AB66)</f>
        <v>163.095265423242</v>
      </c>
      <c r="AD66" s="96" t="n">
        <f aca="false">IF(G66=Error_checking!$A$26,MAX(0,MIN(MaxBonus,$G$1)+1-RANK(AC66,$AC$2:$AC$601)),0)</f>
        <v>6</v>
      </c>
      <c r="AE66" s="90" t="n">
        <f aca="false">AC66+AD66</f>
        <v>169.095265423242</v>
      </c>
      <c r="AF66" s="97" t="n">
        <f aca="false" t="array" ref="AF66:AF66">IF(G66=Error_checking!$A$26,RANK(AC66,$AC$2:$AC$601),"")</f>
        <v>65</v>
      </c>
      <c r="AG66" s="98"/>
      <c r="AH66" s="99"/>
      <c r="AI66" s="99"/>
      <c r="AJ66" s="99"/>
      <c r="AK66" s="117"/>
      <c r="AL66" s="117"/>
      <c r="AM66" s="117"/>
      <c r="AN66" s="117"/>
      <c r="AO66" s="117"/>
      <c r="AP66" s="117"/>
      <c r="AQ66" s="117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4.85" hidden="false" customHeight="true" outlineLevel="0" collapsed="false">
      <c r="A67" s="48" t="n">
        <f aca="false" t="array" ref="A67:A67">IF(G67=Error_checking!$A$26,RANK(AC67,$AC$2:$AC$601),"")</f>
        <v>66</v>
      </c>
      <c r="B67" s="48" t="n">
        <v>287</v>
      </c>
      <c r="C67" s="77" t="n">
        <f aca="false">VLOOKUP($B67,Ludo_na!$A$2:$D$601,2,0)</f>
        <v>33</v>
      </c>
      <c r="D67" s="78" t="str">
        <f aca="false">IF(VLOOKUP($B67,Ludo_voor!$A$2:$Y$601,3,0)="","",VLOOKUP($B67,Ludo_voor!$A$2:$Y$601,3,0))</f>
        <v>Verheyden</v>
      </c>
      <c r="E67" s="79" t="str">
        <f aca="false">IF(VLOOKUP($B67,Ludo_voor!$A$2:$Y$601,4,0)="","",VLOOKUP($B67,Ludo_voor!$A$2:$Y$601,4,0))</f>
        <v>Hanne</v>
      </c>
      <c r="F67" s="80" t="str">
        <f aca="false">IF(VLOOKUP($B67,Ludo_voor!$A$2:$Y$601,5,0)="","",VLOOKUP($B67,Ludo_voor!$A$2:$Y$601,5,0))</f>
        <v>Speelduivel</v>
      </c>
      <c r="G67" s="81" t="s">
        <v>928</v>
      </c>
      <c r="H67" s="103"/>
      <c r="I67" s="104" t="s">
        <v>966</v>
      </c>
      <c r="J67" s="105" t="n">
        <v>2</v>
      </c>
      <c r="K67" s="105" t="n">
        <v>3</v>
      </c>
      <c r="L67" s="105" t="n">
        <v>101</v>
      </c>
      <c r="M67" s="106" t="n">
        <f aca="false" t="array" ref="M67:M67">IF($G67="","",IF(L67="",0,((SUM(IF(I67=I$2:I$601,IF(J67=J$2:J$601,1,0),0))-K67)/(SUM(IF(I67=I$2:I$601,IF(J67=J$2:J$601,1,0),0))-1)*100)+(L67/(SUM(IF(I67=I$2:I$601,IF(J67=J$2:J$601,L$2:L$601,0),0))))+IF(K67&lt;2,SUM(IF(I67=I$2:I$601,IF(J67=J$2:J$601,1,0),0)),0)))</f>
        <v>33.4470720720721</v>
      </c>
      <c r="N67" s="107" t="s">
        <v>955</v>
      </c>
      <c r="O67" s="108" t="n">
        <v>1</v>
      </c>
      <c r="P67" s="108" t="n">
        <v>4</v>
      </c>
      <c r="Q67" s="108" t="n">
        <v>74</v>
      </c>
      <c r="R67" s="109" t="n">
        <f aca="false" t="array" ref="R67:R67">IF($G67="","",IF(Q67="",0,((SUM(IF(N67=N$2:N$601,IF(O67=O$2:O$601,1,0),0))-P67)/(SUM(IF(N67=N$2:N$601,IF(O67=O$2:O$601,1,0),0))-1)*100)+(Q67/(SUM(IF(N67=N$2:N$601,IF(O67=O$2:O$601,Q$2:Q$601,0),0))))+IF(P67&lt;2,SUM(IF(N67=N$2:N$601,IF(O67=O$2:O$601,1,0),0)),0)))</f>
        <v>25.1757719714964</v>
      </c>
      <c r="S67" s="110" t="s">
        <v>951</v>
      </c>
      <c r="T67" s="108" t="n">
        <v>4</v>
      </c>
      <c r="U67" s="108" t="n">
        <v>1</v>
      </c>
      <c r="V67" s="108" t="n">
        <v>27</v>
      </c>
      <c r="W67" s="111" t="n">
        <f aca="false" t="array" ref="W67:W67">IF($G67="","",IF(OR(S67=Error_checking!$Q$25,S67=Error_checking!$Q$26),R67-IF(P67&lt;2,SUM(IF(N67=N$2:N$601,IF(O67=O$2:O$601,1,0),0)),0),IF(V67="",0,((SUM(IF(S67=S$2:S$601,IF(T67=T$2:T$601,1,0),0))-U67)/(SUM(IF(S67=S$2:S$601,IF(T67=T$2:T$601,1,0),0))-1)*100)+(V67/(SUM(IF(S67=S$2:S$601,IF(T67=T$2:T$601,V$2:V$601,0),0))))+IF(U67&lt;2,SUM(IF(S67=S$2:S$601,IF(T67=T$2:T$601,1,0),0)),0))))</f>
        <v>104.275510204082</v>
      </c>
      <c r="X67" s="91"/>
      <c r="Y67" s="92"/>
      <c r="Z67" s="93"/>
      <c r="AA67" s="92"/>
      <c r="AB67" s="94" t="n">
        <f aca="false">0</f>
        <v>0</v>
      </c>
      <c r="AC67" s="94" t="n">
        <f aca="false" t="array" ref="AC67:AC67">SUM(M67,R67,W67,AB67)</f>
        <v>162.89835424765</v>
      </c>
      <c r="AD67" s="112" t="n">
        <f aca="false">IF(G67=Error_checking!$A$26,MAX(0,MIN(MaxBonus,$G$1)+1-RANK(AC67,$AC$2:$AC$601)),0)</f>
        <v>5</v>
      </c>
      <c r="AE67" s="111" t="n">
        <f aca="false">AC67+AD67</f>
        <v>167.89835424765</v>
      </c>
      <c r="AF67" s="113" t="n">
        <f aca="false" t="array" ref="AF67:AF67">IF(G67=Error_checking!$A$26,RANK(AC67,$AC$2:$AC$601),"")</f>
        <v>66</v>
      </c>
      <c r="AG67" s="114"/>
      <c r="AH67" s="115"/>
      <c r="AI67" s="115"/>
      <c r="AJ67" s="115"/>
      <c r="AK67" s="100"/>
      <c r="AL67" s="100"/>
      <c r="AM67" s="100"/>
      <c r="AN67" s="101"/>
      <c r="AO67" s="100"/>
      <c r="AP67" s="100"/>
      <c r="AQ67" s="100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4.85" hidden="false" customHeight="true" outlineLevel="0" collapsed="false">
      <c r="A68" s="76" t="n">
        <f aca="false" t="array" ref="A68:A68">IF(G68=Error_checking!$A$26,RANK(AC68,$AC$2:$AC$601),"")</f>
        <v>67</v>
      </c>
      <c r="B68" s="76" t="n">
        <v>125</v>
      </c>
      <c r="C68" s="77" t="n">
        <f aca="false">VLOOKUP($B68,Ludo_na!$A$2:$D$601,2,0)</f>
        <v>17</v>
      </c>
      <c r="D68" s="78" t="str">
        <f aca="false">IF(VLOOKUP($B68,Ludo_voor!$A$2:$Y$601,3,0)="","",VLOOKUP($B68,Ludo_voor!$A$2:$Y$601,3,0))</f>
        <v>Ambroos</v>
      </c>
      <c r="E68" s="79" t="str">
        <f aca="false">IF(VLOOKUP($B68,Ludo_voor!$A$2:$Y$601,4,0)="","",VLOOKUP($B68,Ludo_voor!$A$2:$Y$601,4,0))</f>
        <v>Ronny</v>
      </c>
      <c r="F68" s="80" t="str">
        <f aca="false">IF(VLOOKUP($B68,Ludo_voor!$A$2:$Y$601,5,0)="","",VLOOKUP($B68,Ludo_voor!$A$2:$Y$601,5,0))</f>
        <v>De Speeldoos</v>
      </c>
      <c r="G68" s="81" t="s">
        <v>928</v>
      </c>
      <c r="H68" s="82" t="s">
        <v>929</v>
      </c>
      <c r="I68" s="83" t="s">
        <v>949</v>
      </c>
      <c r="J68" s="84" t="n">
        <v>2</v>
      </c>
      <c r="K68" s="84" t="n">
        <v>2</v>
      </c>
      <c r="L68" s="84" t="n">
        <v>157</v>
      </c>
      <c r="M68" s="85" t="n">
        <f aca="false" t="array" ref="M68:M68">IF($G68="","",IF(L68="",0,((SUM(IF(I68=I$2:I$601,IF(J68=J$2:J$601,1,0),0))-K68)/(SUM(IF(I68=I$2:I$601,IF(J68=J$2:J$601,1,0),0))-1)*100)+(L68/(SUM(IF(I68=I$2:I$601,IF(J68=J$2:J$601,L$2:L$601,0),0))))+IF(K68&lt;2,SUM(IF(I68=I$2:I$601,IF(J68=J$2:J$601,1,0),0)),0)))</f>
        <v>66.914691943128</v>
      </c>
      <c r="N68" s="86" t="s">
        <v>947</v>
      </c>
      <c r="O68" s="87" t="n">
        <v>2</v>
      </c>
      <c r="P68" s="87" t="n">
        <v>3</v>
      </c>
      <c r="Q68" s="87" t="n">
        <v>128</v>
      </c>
      <c r="R68" s="88" t="n">
        <f aca="false" t="array" ref="R68:R68">IF($G68="","",IF(Q68="",0,((SUM(IF(N68=N$2:N$601,IF(O68=O$2:O$601,1,0),0))-P68)/(SUM(IF(N68=N$2:N$601,IF(O68=O$2:O$601,1,0),0))-1)*100)+(Q68/(SUM(IF(N68=N$2:N$601,IF(O68=O$2:O$601,Q$2:Q$601,0),0))))+IF(P68&lt;2,SUM(IF(N68=N$2:N$601,IF(O68=O$2:O$601,1,0),0)),0)))</f>
        <v>33.5586854460094</v>
      </c>
      <c r="S68" s="89" t="s">
        <v>932</v>
      </c>
      <c r="T68" s="87" t="n">
        <v>2</v>
      </c>
      <c r="U68" s="87" t="n">
        <v>3</v>
      </c>
      <c r="V68" s="87" t="n">
        <v>41</v>
      </c>
      <c r="W68" s="90" t="n">
        <f aca="false" t="array" ref="W68:W68">IF($G68="","",IF(OR(S68=Error_checking!$Q$25,S68=Error_checking!$Q$26),R68-IF(P68&lt;2,SUM(IF(N68=N$2:N$601,IF(O68=O$2:O$601,1,0),0)),0),IF(V68="",0,((SUM(IF(S68=S$2:S$601,IF(T68=T$2:T$601,1,0),0))-U68)/(SUM(IF(S68=S$2:S$601,IF(T68=T$2:T$601,1,0),0))-1)*100)+(V68/(SUM(IF(S68=S$2:S$601,IF(T68=T$2:T$601,V$2:V$601,0),0))))+IF(U68&lt;2,SUM(IF(S68=S$2:S$601,IF(T68=T$2:T$601,1,0),0)),0))))</f>
        <v>60.1558935361217</v>
      </c>
      <c r="X68" s="91"/>
      <c r="Y68" s="92"/>
      <c r="Z68" s="93"/>
      <c r="AA68" s="92"/>
      <c r="AB68" s="94" t="n">
        <f aca="false">0</f>
        <v>0</v>
      </c>
      <c r="AC68" s="95" t="n">
        <f aca="false" t="array" ref="AC68:AC68">SUM(M68,R68,W68,AB68)</f>
        <v>160.629270925259</v>
      </c>
      <c r="AD68" s="96" t="n">
        <f aca="false">IF(G68=Error_checking!$A$26,MAX(0,MIN(MaxBonus,$G$1)+1-RANK(AC68,$AC$2:$AC$601)),0)</f>
        <v>4</v>
      </c>
      <c r="AE68" s="90" t="n">
        <f aca="false">AC68+AD68</f>
        <v>164.629270925259</v>
      </c>
      <c r="AF68" s="97" t="n">
        <f aca="false" t="array" ref="AF68:AF68">IF(G68=Error_checking!$A$26,RANK(AC68,$AC$2:$AC$601),"")</f>
        <v>67</v>
      </c>
      <c r="AG68" s="98"/>
      <c r="AH68" s="99"/>
      <c r="AI68" s="99"/>
      <c r="AJ68" s="99"/>
      <c r="AK68" s="100"/>
      <c r="AL68" s="100"/>
      <c r="AM68" s="100"/>
      <c r="AN68" s="101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s="54" customFormat="true" ht="14.85" hidden="false" customHeight="true" outlineLevel="0" collapsed="false">
      <c r="A69" s="76" t="n">
        <f aca="false" t="array" ref="A69:A69">IF(G69=Error_checking!$A$26,RANK(AC69,$AC$2:$AC$601),"")</f>
        <v>68</v>
      </c>
      <c r="B69" s="76" t="n">
        <v>393</v>
      </c>
      <c r="C69" s="77" t="n">
        <f aca="false">VLOOKUP($B69,Ludo_na!$A$2:$D$601,2,0)</f>
        <v>42</v>
      </c>
      <c r="D69" s="78" t="str">
        <f aca="false">IF(VLOOKUP($B69,Ludo_voor!$A$2:$Y$601,3,0)="","",VLOOKUP($B69,Ludo_voor!$A$2:$Y$601,3,0))</f>
        <v>Houart</v>
      </c>
      <c r="E69" s="79" t="str">
        <f aca="false">IF(VLOOKUP($B69,Ludo_voor!$A$2:$Y$601,4,0)="","",VLOOKUP($B69,Ludo_voor!$A$2:$Y$601,4,0))</f>
        <v>Dany</v>
      </c>
      <c r="F69" s="80" t="str">
        <f aca="false">IF(VLOOKUP($B69,Ludo_voor!$A$2:$Y$601,5,0)="","",VLOOKUP($B69,Ludo_voor!$A$2:$Y$601,5,0))</f>
        <v>In Ludo Veritas</v>
      </c>
      <c r="G69" s="81" t="s">
        <v>928</v>
      </c>
      <c r="H69" s="82"/>
      <c r="I69" s="83" t="s">
        <v>942</v>
      </c>
      <c r="J69" s="84" t="n">
        <v>2</v>
      </c>
      <c r="K69" s="84" t="n">
        <v>3</v>
      </c>
      <c r="L69" s="84" t="n">
        <v>3</v>
      </c>
      <c r="M69" s="85" t="n">
        <f aca="false" t="array" ref="M69:M69">IF($G69="","",IF(L69="",0,((SUM(IF(I69=I$2:I$601,IF(J69=J$2:J$601,1,0),0))-K69)/(SUM(IF(I69=I$2:I$601,IF(J69=J$2:J$601,1,0),0))-1)*100)+(L69/(SUM(IF(I69=I$2:I$601,IF(J69=J$2:J$601,L$2:L$601,0),0))))+IF(K69&lt;2,SUM(IF(I69=I$2:I$601,IF(J69=J$2:J$601,1,0),0)),0)))</f>
        <v>50.15</v>
      </c>
      <c r="N69" s="86" t="s">
        <v>941</v>
      </c>
      <c r="O69" s="87" t="n">
        <v>1</v>
      </c>
      <c r="P69" s="87" t="n">
        <v>3</v>
      </c>
      <c r="Q69" s="87" t="n">
        <v>200</v>
      </c>
      <c r="R69" s="88" t="n">
        <f aca="false" t="array" ref="R69:R69">IF($G69="","",IF(Q69="",0,((SUM(IF(N69=N$2:N$601,IF(O69=O$2:O$601,1,0),0))-P69)/(SUM(IF(N69=N$2:N$601,IF(O69=O$2:O$601,1,0),0))-1)*100)+(Q69/(SUM(IF(N69=N$2:N$601,IF(O69=O$2:O$601,Q$2:Q$601,0),0))))+IF(P69&lt;2,SUM(IF(N69=N$2:N$601,IF(O69=O$2:O$601,1,0),0)),0)))</f>
        <v>33.5868187579214</v>
      </c>
      <c r="S69" s="89" t="s">
        <v>932</v>
      </c>
      <c r="T69" s="87" t="n">
        <v>4</v>
      </c>
      <c r="U69" s="87" t="n">
        <v>2</v>
      </c>
      <c r="V69" s="87" t="n">
        <v>51</v>
      </c>
      <c r="W69" s="90" t="n">
        <f aca="false" t="array" ref="W69:W69">IF($G69="","",IF(OR(S69=Error_checking!$Q$25,S69=Error_checking!$Q$26),R69-IF(P69&lt;2,SUM(IF(N69=N$2:N$601,IF(O69=O$2:O$601,1,0),0)),0),IF(V69="",0,((SUM(IF(S69=S$2:S$601,IF(T69=T$2:T$601,1,0),0))-U69)/(SUM(IF(S69=S$2:S$601,IF(T69=T$2:T$601,1,0),0))-1)*100)+(V69/(SUM(IF(S69=S$2:S$601,IF(T69=T$2:T$601,V$2:V$601,0),0))))+IF(U69&lt;2,SUM(IF(S69=S$2:S$601,IF(T69=T$2:T$601,1,0),0)),0))))</f>
        <v>75.2142857142857</v>
      </c>
      <c r="X69" s="91"/>
      <c r="Y69" s="92"/>
      <c r="Z69" s="93"/>
      <c r="AA69" s="92"/>
      <c r="AB69" s="94" t="n">
        <f aca="false">0</f>
        <v>0</v>
      </c>
      <c r="AC69" s="95" t="n">
        <f aca="false" t="array" ref="AC69:AC69">SUM(M69,R69,W69,AB69)</f>
        <v>158.951104472207</v>
      </c>
      <c r="AD69" s="96" t="n">
        <f aca="false">IF(G69=Error_checking!$A$26,MAX(0,MIN(MaxBonus,$G$1)+1-RANK(AC69,$AC$2:$AC$601)),0)</f>
        <v>3</v>
      </c>
      <c r="AE69" s="90" t="n">
        <f aca="false">AC69+AD69</f>
        <v>161.951104472207</v>
      </c>
      <c r="AF69" s="97" t="n">
        <f aca="false" t="array" ref="AF69:AF69">IF(G69=Error_checking!$A$26,RANK(AC69,$AC$2:$AC$601),"")</f>
        <v>68</v>
      </c>
      <c r="AG69" s="98"/>
      <c r="AH69" s="99"/>
      <c r="AI69" s="99"/>
      <c r="AJ69" s="99"/>
      <c r="AK69" s="100"/>
      <c r="AL69" s="100"/>
      <c r="AM69" s="100"/>
      <c r="AN69" s="101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</row>
    <row r="70" s="119" customFormat="true" ht="14.85" hidden="false" customHeight="true" outlineLevel="0" collapsed="false">
      <c r="A70" s="102" t="n">
        <f aca="false" t="array" ref="A70:A70">IF(G70=Error_checking!$A$26,RANK(AC70,$AC$2:$AC$601),"")</f>
        <v>69</v>
      </c>
      <c r="B70" s="102" t="n">
        <v>492</v>
      </c>
      <c r="C70" s="77" t="n">
        <f aca="false">VLOOKUP($B70,Ludo_na!$A$2:$D$601,2,0)</f>
        <v>234</v>
      </c>
      <c r="D70" s="78" t="str">
        <f aca="false">IF(VLOOKUP($B70,Ludo_voor!$A$2:$Y$601,3,0)="","",VLOOKUP($B70,Ludo_voor!$A$2:$Y$601,3,0))</f>
        <v>Stroobant</v>
      </c>
      <c r="E70" s="79" t="str">
        <f aca="false">IF(VLOOKUP($B70,Ludo_voor!$A$2:$Y$601,4,0)="","",VLOOKUP($B70,Ludo_voor!$A$2:$Y$601,4,0))</f>
        <v>Sara</v>
      </c>
      <c r="F70" s="80" t="str">
        <f aca="false">IF(VLOOKUP($B70,Ludo_voor!$A$2:$Y$601,5,0)="","",VLOOKUP($B70,Ludo_voor!$A$2:$Y$601,5,0))</f>
        <v/>
      </c>
      <c r="G70" s="81" t="s">
        <v>928</v>
      </c>
      <c r="H70" s="103"/>
      <c r="I70" s="104" t="s">
        <v>942</v>
      </c>
      <c r="J70" s="105" t="n">
        <v>1</v>
      </c>
      <c r="K70" s="105" t="n">
        <v>3</v>
      </c>
      <c r="L70" s="105" t="n">
        <v>3</v>
      </c>
      <c r="M70" s="106" t="n">
        <f aca="false" t="array" ref="M70:M70">IF($G70="","",IF(L70="",0,((SUM(IF(I70=I$2:I$601,IF(J70=J$2:J$601,1,0),0))-K70)/(SUM(IF(I70=I$2:I$601,IF(J70=J$2:J$601,1,0),0))-1)*100)+(L70/(SUM(IF(I70=I$2:I$601,IF(J70=J$2:J$601,L$2:L$601,0),0))))+IF(K70&lt;2,SUM(IF(I70=I$2:I$601,IF(J70=J$2:J$601,1,0),0)),0)))</f>
        <v>50.1666666666667</v>
      </c>
      <c r="N70" s="107" t="s">
        <v>944</v>
      </c>
      <c r="O70" s="108" t="n">
        <v>1</v>
      </c>
      <c r="P70" s="108" t="n">
        <v>4</v>
      </c>
      <c r="Q70" s="108" t="n">
        <v>0</v>
      </c>
      <c r="R70" s="109" t="n">
        <f aca="false" t="array" ref="R70:R70">IF($G70="","",IF(Q70="",0,((SUM(IF(N70=N$2:N$601,IF(O70=O$2:O$601,1,0),0))-P70)/(SUM(IF(N70=N$2:N$601,IF(O70=O$2:O$601,1,0),0))-1)*100)+(Q70/(SUM(IF(N70=N$2:N$601,IF(O70=O$2:O$601,Q$2:Q$601,0),0))))+IF(P70&lt;2,SUM(IF(N70=N$2:N$601,IF(O70=O$2:O$601,1,0),0)),0)))</f>
        <v>0</v>
      </c>
      <c r="S70" s="110" t="s">
        <v>951</v>
      </c>
      <c r="T70" s="108" t="n">
        <v>2</v>
      </c>
      <c r="U70" s="108" t="n">
        <v>1</v>
      </c>
      <c r="V70" s="108" t="n">
        <v>37</v>
      </c>
      <c r="W70" s="111" t="n">
        <f aca="false" t="array" ref="W70:W70">IF($G70="","",IF(OR(S70=Error_checking!$Q$25,S70=Error_checking!$Q$26),R70-IF(P70&lt;2,SUM(IF(N70=N$2:N$601,IF(O70=O$2:O$601,1,0),0)),0),IF(V70="",0,((SUM(IF(S70=S$2:S$601,IF(T70=T$2:T$601,1,0),0))-U70)/(SUM(IF(S70=S$2:S$601,IF(T70=T$2:T$601,1,0),0))-1)*100)+(V70/(SUM(IF(S70=S$2:S$601,IF(T70=T$2:T$601,V$2:V$601,0),0))))+IF(U70&lt;2,SUM(IF(S70=S$2:S$601,IF(T70=T$2:T$601,1,0),0)),0))))</f>
        <v>104.274074074074</v>
      </c>
      <c r="X70" s="91"/>
      <c r="Y70" s="92"/>
      <c r="Z70" s="93"/>
      <c r="AA70" s="92"/>
      <c r="AB70" s="94" t="n">
        <f aca="false">0</f>
        <v>0</v>
      </c>
      <c r="AC70" s="94" t="n">
        <f aca="false" t="array" ref="AC70:AC70">SUM(M70,R70,W70,AB70)</f>
        <v>154.440740740741</v>
      </c>
      <c r="AD70" s="112" t="n">
        <f aca="false">IF(G70=Error_checking!$A$26,MAX(0,MIN(MaxBonus,$G$1)+1-RANK(AC70,$AC$2:$AC$601)),0)</f>
        <v>2</v>
      </c>
      <c r="AE70" s="111" t="n">
        <f aca="false">AC70+AD70</f>
        <v>156.440740740741</v>
      </c>
      <c r="AF70" s="113" t="n">
        <f aca="false" t="array" ref="AF70:AF70">IF(G70=Error_checking!$A$26,RANK(AC70,$AC$2:$AC$601),"")</f>
        <v>69</v>
      </c>
      <c r="AG70" s="114"/>
      <c r="AH70" s="115"/>
      <c r="AI70" s="115"/>
      <c r="AJ70" s="115"/>
      <c r="AK70" s="100"/>
      <c r="AL70" s="100"/>
      <c r="AM70" s="100"/>
      <c r="AN70" s="101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</row>
    <row r="71" s="119" customFormat="true" ht="14.85" hidden="false" customHeight="true" outlineLevel="0" collapsed="false">
      <c r="A71" s="102" t="n">
        <f aca="false" t="array" ref="A71:A71">IF(G71=Error_checking!$A$26,RANK(AC71,$AC$2:$AC$601),"")</f>
        <v>70</v>
      </c>
      <c r="B71" s="102" t="n">
        <v>503</v>
      </c>
      <c r="C71" s="77" t="n">
        <f aca="false">VLOOKUP($B71,Ludo_na!$A$2:$D$601,2,0)</f>
        <v>156</v>
      </c>
      <c r="D71" s="78" t="str">
        <f aca="false">IF(VLOOKUP($B71,Ludo_voor!$A$2:$Y$601,3,0)="","",VLOOKUP($B71,Ludo_voor!$A$2:$Y$601,3,0))</f>
        <v>Meganck</v>
      </c>
      <c r="E71" s="79" t="str">
        <f aca="false">IF(VLOOKUP($B71,Ludo_voor!$A$2:$Y$601,4,0)="","",VLOOKUP($B71,Ludo_voor!$A$2:$Y$601,4,0))</f>
        <v>Ellen</v>
      </c>
      <c r="F71" s="80" t="str">
        <f aca="false">IF(VLOOKUP($B71,Ludo_voor!$A$2:$Y$601,5,0)="","",VLOOKUP($B71,Ludo_voor!$A$2:$Y$601,5,0))</f>
        <v/>
      </c>
      <c r="G71" s="81" t="s">
        <v>928</v>
      </c>
      <c r="H71" s="103"/>
      <c r="I71" s="104" t="s">
        <v>936</v>
      </c>
      <c r="J71" s="105" t="n">
        <v>1</v>
      </c>
      <c r="K71" s="105" t="n">
        <v>2.5</v>
      </c>
      <c r="L71" s="105" t="n">
        <v>7</v>
      </c>
      <c r="M71" s="106" t="n">
        <f aca="false" t="array" ref="M71:M71">IF($G71="","",IF(L71="",0,((SUM(IF(I71=I$2:I$601,IF(J71=J$2:J$601,1,0),0))-K71)/(SUM(IF(I71=I$2:I$601,IF(J71=J$2:J$601,1,0),0))-1)*100)+(L71/(SUM(IF(I71=I$2:I$601,IF(J71=J$2:J$601,L$2:L$601,0),0))))+IF(K71&lt;2,SUM(IF(I71=I$2:I$601,IF(J71=J$2:J$601,1,0),0)),0)))</f>
        <v>50.25</v>
      </c>
      <c r="N71" s="107" t="s">
        <v>934</v>
      </c>
      <c r="O71" s="108" t="n">
        <v>2</v>
      </c>
      <c r="P71" s="108" t="n">
        <v>3</v>
      </c>
      <c r="Q71" s="108" t="n">
        <v>33</v>
      </c>
      <c r="R71" s="109" t="n">
        <f aca="false" t="array" ref="R71:R71">IF($G71="","",IF(Q71="",0,((SUM(IF(N71=N$2:N$601,IF(O71=O$2:O$601,1,0),0))-P71)/(SUM(IF(N71=N$2:N$601,IF(O71=O$2:O$601,1,0),0))-1)*100)+(Q71/(SUM(IF(N71=N$2:N$601,IF(O71=O$2:O$601,Q$2:Q$601,0),0))))+IF(P71&lt;2,SUM(IF(N71=N$2:N$601,IF(O71=O$2:O$601,1,0),0)),0)))</f>
        <v>33.5673758865248</v>
      </c>
      <c r="S71" s="110" t="s">
        <v>951</v>
      </c>
      <c r="T71" s="108" t="n">
        <v>4</v>
      </c>
      <c r="U71" s="108" t="n">
        <v>2</v>
      </c>
      <c r="V71" s="108" t="n">
        <v>27</v>
      </c>
      <c r="W71" s="111" t="n">
        <f aca="false" t="array" ref="W71:W71">IF($G71="","",IF(OR(S71=Error_checking!$Q$25,S71=Error_checking!$Q$26),R71-IF(P71&lt;2,SUM(IF(N71=N$2:N$601,IF(O71=O$2:O$601,1,0),0)),0),IF(V71="",0,((SUM(IF(S71=S$2:S$601,IF(T71=T$2:T$601,1,0),0))-U71)/(SUM(IF(S71=S$2:S$601,IF(T71=T$2:T$601,1,0),0))-1)*100)+(V71/(SUM(IF(S71=S$2:S$601,IF(T71=T$2:T$601,V$2:V$601,0),0))))+IF(U71&lt;2,SUM(IF(S71=S$2:S$601,IF(T71=T$2:T$601,1,0),0)),0))))</f>
        <v>66.9421768707483</v>
      </c>
      <c r="X71" s="91"/>
      <c r="Y71" s="92"/>
      <c r="Z71" s="93"/>
      <c r="AA71" s="92"/>
      <c r="AB71" s="94" t="n">
        <f aca="false">0</f>
        <v>0</v>
      </c>
      <c r="AC71" s="94" t="n">
        <f aca="false" t="array" ref="AC71:AC71">SUM(M71,R71,W71,AB71)</f>
        <v>150.759552757273</v>
      </c>
      <c r="AD71" s="112" t="n">
        <f aca="false">IF(G71=Error_checking!$A$26,MAX(0,MIN(MaxBonus,$G$1)+1-RANK(AC71,$AC$2:$AC$601)),0)</f>
        <v>1</v>
      </c>
      <c r="AE71" s="111" t="n">
        <f aca="false">AC71+AD71</f>
        <v>151.759552757273</v>
      </c>
      <c r="AF71" s="113" t="n">
        <f aca="false" t="array" ref="AF71:AF71">IF(G71=Error_checking!$A$26,RANK(AC71,$AC$2:$AC$601),"")</f>
        <v>70</v>
      </c>
      <c r="AG71" s="114"/>
      <c r="AH71" s="115"/>
      <c r="AI71" s="115"/>
      <c r="AJ71" s="115"/>
      <c r="AK71" s="100"/>
      <c r="AL71" s="100"/>
      <c r="AM71" s="100"/>
      <c r="AN71" s="101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</row>
    <row r="72" s="119" customFormat="true" ht="14.85" hidden="false" customHeight="true" outlineLevel="0" collapsed="false">
      <c r="A72" s="102" t="n">
        <f aca="false" t="array" ref="A72:A72">IF(G72=Error_checking!$A$26,RANK(AC72,$AC$2:$AC$601),"")</f>
        <v>71</v>
      </c>
      <c r="B72" s="102" t="n">
        <v>511</v>
      </c>
      <c r="C72" s="77" t="n">
        <f aca="false">VLOOKUP($B72,Ludo_na!$A$2:$D$601,2,0)</f>
        <v>270</v>
      </c>
      <c r="D72" s="78" t="str">
        <f aca="false">IF(VLOOKUP($B72,Ludo_voor!$A$2:$Y$601,3,0)="","",VLOOKUP($B72,Ludo_voor!$A$2:$Y$601,3,0))</f>
        <v>Wopereis</v>
      </c>
      <c r="E72" s="79" t="str">
        <f aca="false">IF(VLOOKUP($B72,Ludo_voor!$A$2:$Y$601,4,0)="","",VLOOKUP($B72,Ludo_voor!$A$2:$Y$601,4,0))</f>
        <v>Liza</v>
      </c>
      <c r="F72" s="80" t="str">
        <f aca="false">IF(VLOOKUP($B72,Ludo_voor!$A$2:$Y$601,5,0)="","",VLOOKUP($B72,Ludo_voor!$A$2:$Y$601,5,0))</f>
        <v/>
      </c>
      <c r="G72" s="81" t="s">
        <v>928</v>
      </c>
      <c r="H72" s="103"/>
      <c r="I72" s="104" t="s">
        <v>930</v>
      </c>
      <c r="J72" s="105" t="n">
        <v>1</v>
      </c>
      <c r="K72" s="105" t="n">
        <v>2</v>
      </c>
      <c r="L72" s="105" t="n">
        <v>31</v>
      </c>
      <c r="M72" s="106" t="n">
        <f aca="false" t="array" ref="M72:M72">IF($G72="","",IF(L72="",0,((SUM(IF(I72=I$2:I$601,IF(J72=J$2:J$601,1,0),0))-K72)/(SUM(IF(I72=I$2:I$601,IF(J72=J$2:J$601,1,0),0))-1)*100)+(L72/(SUM(IF(I72=I$2:I$601,IF(J72=J$2:J$601,L$2:L$601,0),0))))+IF(K72&lt;2,SUM(IF(I72=I$2:I$601,IF(J72=J$2:J$601,1,0),0)),0)))</f>
        <v>66.9434523809524</v>
      </c>
      <c r="N72" s="107" t="s">
        <v>941</v>
      </c>
      <c r="O72" s="108" t="n">
        <v>2</v>
      </c>
      <c r="P72" s="108" t="n">
        <v>3</v>
      </c>
      <c r="Q72" s="108" t="n">
        <v>202</v>
      </c>
      <c r="R72" s="109" t="n">
        <f aca="false" t="array" ref="R72:R72">IF($G72="","",IF(Q72="",0,((SUM(IF(N72=N$2:N$601,IF(O72=O$2:O$601,1,0),0))-P72)/(SUM(IF(N72=N$2:N$601,IF(O72=O$2:O$601,1,0),0))-1)*100)+(Q72/(SUM(IF(N72=N$2:N$601,IF(O72=O$2:O$601,Q$2:Q$601,0),0))))+IF(P72&lt;2,SUM(IF(N72=N$2:N$601,IF(O72=O$2:O$601,1,0),0)),0)))</f>
        <v>33.5839536807279</v>
      </c>
      <c r="S72" s="110" t="s">
        <v>937</v>
      </c>
      <c r="T72" s="108" t="n">
        <v>1</v>
      </c>
      <c r="U72" s="108" t="n">
        <v>3</v>
      </c>
      <c r="V72" s="108" t="n">
        <v>77</v>
      </c>
      <c r="W72" s="111" t="n">
        <f aca="false" t="array" ref="W72:W72">IF($G72="","",IF(OR(S72=Error_checking!$Q$25,S72=Error_checking!$Q$26),R72-IF(P72&lt;2,SUM(IF(N72=N$2:N$601,IF(O72=O$2:O$601,1,0),0)),0),IF(V72="",0,((SUM(IF(S72=S$2:S$601,IF(T72=T$2:T$601,1,0),0))-U72)/(SUM(IF(S72=S$2:S$601,IF(T72=T$2:T$601,1,0),0))-1)*100)+(V72/(SUM(IF(S72=S$2:S$601,IF(T72=T$2:T$601,V$2:V$601,0),0))))+IF(U72&lt;2,SUM(IF(S72=S$2:S$601,IF(T72=T$2:T$601,1,0),0)),0))))</f>
        <v>50.1887254901961</v>
      </c>
      <c r="X72" s="91"/>
      <c r="Y72" s="92"/>
      <c r="Z72" s="93"/>
      <c r="AA72" s="92"/>
      <c r="AB72" s="94" t="n">
        <f aca="false">0</f>
        <v>0</v>
      </c>
      <c r="AC72" s="94" t="n">
        <f aca="false" t="array" ref="AC72:AC72">SUM(M72,R72,W72,AB72)</f>
        <v>150.716131551876</v>
      </c>
      <c r="AD72" s="112" t="n">
        <f aca="false">IF(G72=Error_checking!$A$26,MAX(0,MIN(MaxBonus,$G$1)+1-RANK(AC72,$AC$2:$AC$601)),0)</f>
        <v>0</v>
      </c>
      <c r="AE72" s="111" t="n">
        <f aca="false">AC72+AD72</f>
        <v>150.716131551876</v>
      </c>
      <c r="AF72" s="113" t="n">
        <f aca="false" t="array" ref="AF72:AF72">IF(G72=Error_checking!$A$26,RANK(AC72,$AC$2:$AC$601),"")</f>
        <v>71</v>
      </c>
      <c r="AG72" s="114"/>
      <c r="AH72" s="115"/>
      <c r="AI72" s="115"/>
      <c r="AJ72" s="115"/>
      <c r="AK72" s="100"/>
      <c r="AL72" s="100"/>
      <c r="AM72" s="100"/>
      <c r="AN72" s="101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</row>
    <row r="73" s="119" customFormat="true" ht="14.85" hidden="false" customHeight="true" outlineLevel="0" collapsed="false">
      <c r="A73" s="102" t="n">
        <f aca="false" t="array" ref="A73:A73">IF(G73=Error_checking!$A$26,RANK(AC73,$AC$2:$AC$601),"")</f>
        <v>72</v>
      </c>
      <c r="B73" s="102" t="n">
        <v>551</v>
      </c>
      <c r="C73" s="77" t="n">
        <f aca="false">VLOOKUP($B73,Ludo_na!$A$2:$D$601,2,0)</f>
        <v>247</v>
      </c>
      <c r="D73" s="78" t="str">
        <f aca="false">IF(VLOOKUP($B73,Ludo_voor!$A$2:$Y$601,3,0)="","",VLOOKUP($B73,Ludo_voor!$A$2:$Y$601,3,0))</f>
        <v>Tallieu</v>
      </c>
      <c r="E73" s="79" t="str">
        <f aca="false">IF(VLOOKUP($B73,Ludo_voor!$A$2:$Y$601,4,0)="","",VLOOKUP($B73,Ludo_voor!$A$2:$Y$601,4,0))</f>
        <v>Pedro</v>
      </c>
      <c r="F73" s="80" t="str">
        <f aca="false">IF(VLOOKUP($B73,Ludo_voor!$A$2:$Y$601,5,0)="","",VLOOKUP($B73,Ludo_voor!$A$2:$Y$601,5,0))</f>
        <v/>
      </c>
      <c r="G73" s="81" t="s">
        <v>928</v>
      </c>
      <c r="H73" s="103"/>
      <c r="I73" s="104" t="s">
        <v>930</v>
      </c>
      <c r="J73" s="105" t="n">
        <v>3</v>
      </c>
      <c r="K73" s="105" t="n">
        <v>3</v>
      </c>
      <c r="L73" s="105" t="n">
        <v>22</v>
      </c>
      <c r="M73" s="106" t="n">
        <f aca="false" t="array" ref="M73:M73">IF($G73="","",IF(L73="",0,((SUM(IF(I73=I$2:I$601,IF(J73=J$2:J$601,1,0),0))-K73)/(SUM(IF(I73=I$2:I$601,IF(J73=J$2:J$601,1,0),0))-1)*100)+(L73/(SUM(IF(I73=I$2:I$601,IF(J73=J$2:J$601,L$2:L$601,0),0))))+IF(K73&lt;2,SUM(IF(I73=I$2:I$601,IF(J73=J$2:J$601,1,0),0)),0)))</f>
        <v>33.5533333333333</v>
      </c>
      <c r="N73" s="107" t="s">
        <v>955</v>
      </c>
      <c r="O73" s="108" t="n">
        <v>1</v>
      </c>
      <c r="P73" s="108" t="n">
        <v>2</v>
      </c>
      <c r="Q73" s="108" t="n">
        <v>91</v>
      </c>
      <c r="R73" s="109" t="n">
        <f aca="false" t="array" ref="R73:R73">IF($G73="","",IF(Q73="",0,((SUM(IF(N73=N$2:N$601,IF(O73=O$2:O$601,1,0),0))-P73)/(SUM(IF(N73=N$2:N$601,IF(O73=O$2:O$601,1,0),0))-1)*100)+(Q73/(SUM(IF(N73=N$2:N$601,IF(O73=O$2:O$601,Q$2:Q$601,0),0))))+IF(P73&lt;2,SUM(IF(N73=N$2:N$601,IF(O73=O$2:O$601,1,0),0)),0)))</f>
        <v>75.2161520190024</v>
      </c>
      <c r="S73" s="110" t="s">
        <v>943</v>
      </c>
      <c r="T73" s="108" t="n">
        <v>5</v>
      </c>
      <c r="U73" s="108" t="n">
        <v>3</v>
      </c>
      <c r="V73" s="108" t="n">
        <v>9</v>
      </c>
      <c r="W73" s="111" t="n">
        <f aca="false" t="array" ref="W73:W73">IF($G73="","",IF(OR(S73=Error_checking!$Q$25,S73=Error_checking!$Q$26),R73-IF(P73&lt;2,SUM(IF(N73=N$2:N$601,IF(O73=O$2:O$601,1,0),0)),0),IF(V73="",0,((SUM(IF(S73=S$2:S$601,IF(T73=T$2:T$601,1,0),0))-U73)/(SUM(IF(S73=S$2:S$601,IF(T73=T$2:T$601,1,0),0))-1)*100)+(V73/(SUM(IF(S73=S$2:S$601,IF(T73=T$2:T$601,V$2:V$601,0),0))))+IF(U73&lt;2,SUM(IF(S73=S$2:S$601,IF(T73=T$2:T$601,1,0),0)),0))))</f>
        <v>33.5528455284553</v>
      </c>
      <c r="X73" s="91"/>
      <c r="Y73" s="92"/>
      <c r="Z73" s="93"/>
      <c r="AA73" s="92"/>
      <c r="AB73" s="94" t="n">
        <f aca="false">0</f>
        <v>0</v>
      </c>
      <c r="AC73" s="94" t="n">
        <f aca="false" t="array" ref="AC73:AC73">SUM(M73,R73,W73,AB73)</f>
        <v>142.322330880791</v>
      </c>
      <c r="AD73" s="112" t="n">
        <f aca="false">IF(G73=Error_checking!$A$26,MAX(0,MIN(MaxBonus,$G$1)+1-RANK(AC73,$AC$2:$AC$601)),0)</f>
        <v>0</v>
      </c>
      <c r="AE73" s="111" t="n">
        <f aca="false">AC73+AD73</f>
        <v>142.322330880791</v>
      </c>
      <c r="AF73" s="113" t="n">
        <f aca="false" t="array" ref="AF73:AF73">IF(G73=Error_checking!$A$26,RANK(AC73,$AC$2:$AC$601),"")</f>
        <v>72</v>
      </c>
      <c r="AG73" s="114"/>
      <c r="AH73" s="115"/>
      <c r="AI73" s="115"/>
      <c r="AJ73" s="115"/>
      <c r="AK73" s="100"/>
      <c r="AL73" s="100"/>
      <c r="AM73" s="100"/>
      <c r="AN73" s="101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</row>
    <row r="74" s="119" customFormat="true" ht="14.85" hidden="false" customHeight="true" outlineLevel="0" collapsed="false">
      <c r="A74" s="102" t="n">
        <f aca="false" t="array" ref="A74:A74">IF(G74=Error_checking!$A$26,RANK(AC74,$AC$2:$AC$601),"")</f>
        <v>73</v>
      </c>
      <c r="B74" s="102" t="n">
        <v>506</v>
      </c>
      <c r="C74" s="77" t="n">
        <f aca="false">VLOOKUP($B74,Ludo_na!$A$2:$D$601,2,0)</f>
        <v>278</v>
      </c>
      <c r="D74" s="78" t="str">
        <f aca="false">IF(VLOOKUP($B74,Ludo_voor!$A$2:$Y$601,3,0)="","",VLOOKUP($B74,Ludo_voor!$A$2:$Y$601,3,0))</f>
        <v>Van Hecke</v>
      </c>
      <c r="E74" s="79" t="str">
        <f aca="false">IF(VLOOKUP($B74,Ludo_voor!$A$2:$Y$601,4,0)="","",VLOOKUP($B74,Ludo_voor!$A$2:$Y$601,4,0))</f>
        <v>Ides</v>
      </c>
      <c r="F74" s="80" t="str">
        <f aca="false">IF(VLOOKUP($B74,Ludo_voor!$A$2:$Y$601,5,0)="","",VLOOKUP($B74,Ludo_voor!$A$2:$Y$601,5,0))</f>
        <v/>
      </c>
      <c r="G74" s="81" t="s">
        <v>928</v>
      </c>
      <c r="H74" s="103"/>
      <c r="I74" s="104" t="s">
        <v>968</v>
      </c>
      <c r="J74" s="105" t="n">
        <v>1</v>
      </c>
      <c r="K74" s="105" t="n">
        <v>2</v>
      </c>
      <c r="L74" s="105" t="n">
        <v>23</v>
      </c>
      <c r="M74" s="106" t="n">
        <f aca="false" t="array" ref="M74:M74">IF($G74="","",IF(L74="",0,((SUM(IF(I74=I$2:I$601,IF(J74=J$2:J$601,1,0),0))-K74)/(SUM(IF(I74=I$2:I$601,IF(J74=J$2:J$601,1,0),0))-1)*100)+(L74/(SUM(IF(I74=I$2:I$601,IF(J74=J$2:J$601,L$2:L$601,0),0))))+IF(K74&lt;2,SUM(IF(I74=I$2:I$601,IF(J74=J$2:J$601,1,0),0)),0)))</f>
        <v>75.2017543859649</v>
      </c>
      <c r="N74" s="107" t="s">
        <v>944</v>
      </c>
      <c r="O74" s="108" t="n">
        <v>1</v>
      </c>
      <c r="P74" s="108" t="n">
        <v>3</v>
      </c>
      <c r="Q74" s="108" t="n">
        <v>3</v>
      </c>
      <c r="R74" s="109" t="n">
        <f aca="false" t="array" ref="R74:R74">IF($G74="","",IF(Q74="",0,((SUM(IF(N74=N$2:N$601,IF(O74=O$2:O$601,1,0),0))-P74)/(SUM(IF(N74=N$2:N$601,IF(O74=O$2:O$601,1,0),0))-1)*100)+(Q74/(SUM(IF(N74=N$2:N$601,IF(O74=O$2:O$601,Q$2:Q$601,0),0))))+IF(P74&lt;2,SUM(IF(N74=N$2:N$601,IF(O74=O$2:O$601,1,0),0)),0)))</f>
        <v>33.4333333333333</v>
      </c>
      <c r="S74" s="110" t="s">
        <v>960</v>
      </c>
      <c r="T74" s="108" t="n">
        <v>2</v>
      </c>
      <c r="U74" s="108" t="n">
        <v>3</v>
      </c>
      <c r="V74" s="108" t="n">
        <v>49</v>
      </c>
      <c r="W74" s="111" t="n">
        <f aca="false" t="array" ref="W74:W74">IF($G74="","",IF(OR(S74=Error_checking!$Q$25,S74=Error_checking!$Q$26),R74-IF(P74&lt;2,SUM(IF(N74=N$2:N$601,IF(O74=O$2:O$601,1,0),0)),0),IF(V74="",0,((SUM(IF(S74=S$2:S$601,IF(T74=T$2:T$601,1,0),0))-U74)/(SUM(IF(S74=S$2:S$601,IF(T74=T$2:T$601,1,0),0))-1)*100)+(V74/(SUM(IF(S74=S$2:S$601,IF(T74=T$2:T$601,V$2:V$601,0),0))))+IF(U74&lt;2,SUM(IF(S74=S$2:S$601,IF(T74=T$2:T$601,1,0),0)),0))))</f>
        <v>33.5633802816901</v>
      </c>
      <c r="X74" s="91"/>
      <c r="Y74" s="92"/>
      <c r="Z74" s="93"/>
      <c r="AA74" s="92"/>
      <c r="AB74" s="94" t="n">
        <f aca="false">0</f>
        <v>0</v>
      </c>
      <c r="AC74" s="94" t="n">
        <f aca="false" t="array" ref="AC74:AC74">SUM(M74,R74,W74,AB74)</f>
        <v>142.198468000988</v>
      </c>
      <c r="AD74" s="112" t="n">
        <f aca="false">IF(G74=Error_checking!$A$26,MAX(0,MIN(MaxBonus,$G$1)+1-RANK(AC74,$AC$2:$AC$601)),0)</f>
        <v>0</v>
      </c>
      <c r="AE74" s="111" t="n">
        <f aca="false">AC74+AD74</f>
        <v>142.198468000988</v>
      </c>
      <c r="AF74" s="113" t="n">
        <f aca="false" t="array" ref="AF74:AF74">IF(G74=Error_checking!$A$26,RANK(AC74,$AC$2:$AC$601),"")</f>
        <v>73</v>
      </c>
      <c r="AG74" s="114"/>
      <c r="AH74" s="115"/>
      <c r="AI74" s="115"/>
      <c r="AJ74" s="115"/>
      <c r="AK74" s="100"/>
      <c r="AL74" s="100"/>
      <c r="AM74" s="100"/>
      <c r="AN74" s="101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</row>
    <row r="75" s="54" customFormat="true" ht="14.85" hidden="false" customHeight="true" outlineLevel="0" collapsed="false">
      <c r="A75" s="102" t="n">
        <f aca="false" t="array" ref="A75:A75">IF(G75=Error_checking!$A$26,RANK(AC75,$AC$2:$AC$601),"")</f>
        <v>74</v>
      </c>
      <c r="B75" s="102" t="n">
        <v>469</v>
      </c>
      <c r="C75" s="77" t="n">
        <f aca="false">VLOOKUP($B75,Ludo_na!$A$2:$D$601,2,0)</f>
        <v>281</v>
      </c>
      <c r="D75" s="78" t="str">
        <f aca="false">IF(VLOOKUP($B75,Ludo_voor!$A$2:$Y$601,3,0)="","",VLOOKUP($B75,Ludo_voor!$A$2:$Y$601,3,0))</f>
        <v>Keppens</v>
      </c>
      <c r="E75" s="79" t="str">
        <f aca="false">IF(VLOOKUP($B75,Ludo_voor!$A$2:$Y$601,4,0)="","",VLOOKUP($B75,Ludo_voor!$A$2:$Y$601,4,0))</f>
        <v>Geert</v>
      </c>
      <c r="F75" s="80" t="str">
        <f aca="false">IF(VLOOKUP($B75,Ludo_voor!$A$2:$Y$601,5,0)="","",VLOOKUP($B75,Ludo_voor!$A$2:$Y$601,5,0))</f>
        <v/>
      </c>
      <c r="G75" s="81" t="s">
        <v>928</v>
      </c>
      <c r="H75" s="103"/>
      <c r="I75" s="104" t="s">
        <v>930</v>
      </c>
      <c r="J75" s="105" t="n">
        <v>2</v>
      </c>
      <c r="K75" s="105" t="n">
        <v>4</v>
      </c>
      <c r="L75" s="105" t="n">
        <v>23</v>
      </c>
      <c r="M75" s="106" t="n">
        <f aca="false" t="array" ref="M75:M75">IF($G75="","",IF(L75="",0,((SUM(IF(I75=I$2:I$601,IF(J75=J$2:J$601,1,0),0))-K75)/(SUM(IF(I75=I$2:I$601,IF(J75=J$2:J$601,1,0),0))-1)*100)+(L75/(SUM(IF(I75=I$2:I$601,IF(J75=J$2:J$601,L$2:L$601,0),0))))+IF(K75&lt;2,SUM(IF(I75=I$2:I$601,IF(J75=J$2:J$601,1,0),0)),0)))</f>
        <v>0.196581196581197</v>
      </c>
      <c r="N75" s="107" t="s">
        <v>947</v>
      </c>
      <c r="O75" s="108" t="n">
        <v>1</v>
      </c>
      <c r="P75" s="108" t="n">
        <v>1</v>
      </c>
      <c r="Q75" s="108" t="n">
        <v>172</v>
      </c>
      <c r="R75" s="109" t="n">
        <f aca="false" t="array" ref="R75:R75">IF($G75="","",IF(Q75="",0,((SUM(IF(N75=N$2:N$601,IF(O75=O$2:O$601,1,0),0))-P75)/(SUM(IF(N75=N$2:N$601,IF(O75=O$2:O$601,1,0),0))-1)*100)+(Q75/(SUM(IF(N75=N$2:N$601,IF(O75=O$2:O$601,Q$2:Q$601,0),0))))+IF(P75&lt;2,SUM(IF(N75=N$2:N$601,IF(O75=O$2:O$601,1,0),0)),0)))</f>
        <v>104.28714524207</v>
      </c>
      <c r="S75" s="110" t="s">
        <v>943</v>
      </c>
      <c r="T75" s="108" t="n">
        <v>7</v>
      </c>
      <c r="U75" s="108" t="n">
        <v>3</v>
      </c>
      <c r="V75" s="108" t="n">
        <v>12</v>
      </c>
      <c r="W75" s="111" t="n">
        <f aca="false" t="array" ref="W75:W75">IF($G75="","",IF(OR(S75=Error_checking!$Q$25,S75=Error_checking!$Q$26),R75-IF(P75&lt;2,SUM(IF(N75=N$2:N$601,IF(O75=O$2:O$601,1,0),0)),0),IF(V75="",0,((SUM(IF(S75=S$2:S$601,IF(T75=T$2:T$601,1,0),0))-U75)/(SUM(IF(S75=S$2:S$601,IF(T75=T$2:T$601,1,0),0))-1)*100)+(V75/(SUM(IF(S75=S$2:S$601,IF(T75=T$2:T$601,V$2:V$601,0),0))))+IF(U75&lt;2,SUM(IF(S75=S$2:S$601,IF(T75=T$2:T$601,1,0),0)),0))))</f>
        <v>33.6060606060606</v>
      </c>
      <c r="X75" s="91"/>
      <c r="Y75" s="92"/>
      <c r="Z75" s="93"/>
      <c r="AA75" s="92"/>
      <c r="AB75" s="94" t="n">
        <f aca="false">0</f>
        <v>0</v>
      </c>
      <c r="AC75" s="94" t="n">
        <f aca="false" t="array" ref="AC75:AC75">SUM(M75,R75,W75,AB75)</f>
        <v>138.089787044712</v>
      </c>
      <c r="AD75" s="112" t="n">
        <f aca="false">IF(G75=Error_checking!$A$26,MAX(0,MIN(MaxBonus,$G$1)+1-RANK(AC75,$AC$2:$AC$601)),0)</f>
        <v>0</v>
      </c>
      <c r="AE75" s="111" t="n">
        <f aca="false">AC75+AD75</f>
        <v>138.089787044712</v>
      </c>
      <c r="AF75" s="113" t="n">
        <f aca="false" t="array" ref="AF75:AF75">IF(G75=Error_checking!$A$26,RANK(AC75,$AC$2:$AC$601),"")</f>
        <v>74</v>
      </c>
      <c r="AG75" s="114"/>
      <c r="AH75" s="115"/>
      <c r="AI75" s="115"/>
      <c r="AJ75" s="115"/>
      <c r="AK75" s="100"/>
      <c r="AL75" s="100"/>
      <c r="AM75" s="100"/>
      <c r="AN75" s="101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  <c r="BV75" s="100"/>
      <c r="BW75" s="100"/>
      <c r="BX75" s="100"/>
      <c r="BY75" s="100"/>
      <c r="BZ75" s="100"/>
    </row>
    <row r="76" customFormat="false" ht="14.85" hidden="false" customHeight="true" outlineLevel="0" collapsed="false">
      <c r="A76" s="118" t="n">
        <f aca="false" t="array" ref="A76:A76">IF(G76=Error_checking!$A$26,RANK(AC76,$AC$2:$AC$601),"")</f>
        <v>75</v>
      </c>
      <c r="B76" s="118" t="n">
        <v>296</v>
      </c>
      <c r="C76" s="77" t="n">
        <f aca="false">VLOOKUP($B76,Ludo_na!$A$2:$D$601,2,0)</f>
        <v>99</v>
      </c>
      <c r="D76" s="78" t="str">
        <f aca="false">IF(VLOOKUP($B76,Ludo_voor!$A$2:$Y$601,3,0)="","",VLOOKUP($B76,Ludo_voor!$A$2:$Y$601,3,0))</f>
        <v>Pelgrims</v>
      </c>
      <c r="E76" s="79" t="str">
        <f aca="false">IF(VLOOKUP($B76,Ludo_voor!$A$2:$Y$601,4,0)="","",VLOOKUP($B76,Ludo_voor!$A$2:$Y$601,4,0))</f>
        <v>Jonathan</v>
      </c>
      <c r="F76" s="80" t="str">
        <f aca="false">IF(VLOOKUP($B76,Ludo_voor!$A$2:$Y$601,5,0)="","",VLOOKUP($B76,Ludo_voor!$A$2:$Y$601,5,0))</f>
        <v/>
      </c>
      <c r="G76" s="81" t="s">
        <v>928</v>
      </c>
      <c r="H76" s="103"/>
      <c r="I76" s="104" t="s">
        <v>966</v>
      </c>
      <c r="J76" s="105" t="n">
        <v>1</v>
      </c>
      <c r="K76" s="105" t="n">
        <v>4</v>
      </c>
      <c r="L76" s="105" t="n">
        <v>0</v>
      </c>
      <c r="M76" s="106" t="n">
        <f aca="false" t="array" ref="M76:M76">IF($G76="","",IF(L76="",0,((SUM(IF(I76=I$2:I$601,IF(J76=J$2:J$601,1,0),0))-K76)/(SUM(IF(I76=I$2:I$601,IF(J76=J$2:J$601,1,0),0))-1)*100)+(L76/(SUM(IF(I76=I$2:I$601,IF(J76=J$2:J$601,L$2:L$601,0),0))))+IF(K76&lt;2,SUM(IF(I76=I$2:I$601,IF(J76=J$2:J$601,1,0),0)),0)))</f>
        <v>0</v>
      </c>
      <c r="N76" s="107" t="s">
        <v>941</v>
      </c>
      <c r="O76" s="108" t="n">
        <v>2</v>
      </c>
      <c r="P76" s="108" t="n">
        <v>1</v>
      </c>
      <c r="Q76" s="108" t="n">
        <v>216</v>
      </c>
      <c r="R76" s="109" t="n">
        <f aca="false" t="array" ref="R76:R76">IF($G76="","",IF(Q76="",0,((SUM(IF(N76=N$2:N$601,IF(O76=O$2:O$601,1,0),0))-P76)/(SUM(IF(N76=N$2:N$601,IF(O76=O$2:O$601,1,0),0))-1)*100)+(Q76/(SUM(IF(N76=N$2:N$601,IF(O76=O$2:O$601,Q$2:Q$601,0),0))))+IF(P76&lt;2,SUM(IF(N76=N$2:N$601,IF(O76=O$2:O$601,1,0),0)),0)))</f>
        <v>104.267990074442</v>
      </c>
      <c r="S76" s="110" t="s">
        <v>943</v>
      </c>
      <c r="T76" s="108" t="n">
        <v>4</v>
      </c>
      <c r="U76" s="108" t="n">
        <v>3</v>
      </c>
      <c r="V76" s="108" t="n">
        <v>10</v>
      </c>
      <c r="W76" s="111" t="n">
        <f aca="false" t="array" ref="W76:W76">IF($G76="","",IF(OR(S76=Error_checking!$Q$25,S76=Error_checking!$Q$26),R76-IF(P76&lt;2,SUM(IF(N76=N$2:N$601,IF(O76=O$2:O$601,1,0),0)),0),IF(V76="",0,((SUM(IF(S76=S$2:S$601,IF(T76=T$2:T$601,1,0),0))-U76)/(SUM(IF(S76=S$2:S$601,IF(T76=T$2:T$601,1,0),0))-1)*100)+(V76/(SUM(IF(S76=S$2:S$601,IF(T76=T$2:T$601,V$2:V$601,0),0))))+IF(U76&lt;2,SUM(IF(S76=S$2:S$601,IF(T76=T$2:T$601,1,0),0)),0))))</f>
        <v>33.5772357723577</v>
      </c>
      <c r="X76" s="91"/>
      <c r="Y76" s="92"/>
      <c r="Z76" s="93"/>
      <c r="AA76" s="92"/>
      <c r="AB76" s="94" t="n">
        <f aca="false">0</f>
        <v>0</v>
      </c>
      <c r="AC76" s="94" t="n">
        <f aca="false" t="array" ref="AC76:AC76">SUM(M76,R76,W76,AB76)</f>
        <v>137.845225846799</v>
      </c>
      <c r="AD76" s="112" t="n">
        <f aca="false">IF(G76=Error_checking!$A$26,MAX(0,MIN(MaxBonus,$G$1)+1-RANK(AC76,$AC$2:$AC$601)),0)</f>
        <v>0</v>
      </c>
      <c r="AE76" s="111" t="n">
        <f aca="false">AC76+AD76</f>
        <v>137.845225846799</v>
      </c>
      <c r="AF76" s="113" t="n">
        <f aca="false" t="array" ref="AF76:AF76">IF(G76=Error_checking!$A$26,RANK(AC76,$AC$2:$AC$601),"")</f>
        <v>75</v>
      </c>
      <c r="AG76" s="114"/>
      <c r="AH76" s="115"/>
      <c r="AI76" s="115"/>
      <c r="AJ76" s="115"/>
      <c r="AK76" s="100"/>
      <c r="AL76" s="100"/>
      <c r="AM76" s="100"/>
      <c r="AN76" s="101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  <c r="BV76" s="100"/>
      <c r="BW76" s="100"/>
      <c r="BX76" s="100"/>
      <c r="BY76" s="100"/>
      <c r="BZ76" s="10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s="119" customFormat="true" ht="14.85" hidden="false" customHeight="true" outlineLevel="0" collapsed="false">
      <c r="A77" s="76" t="n">
        <f aca="false" t="array" ref="A77:A77">IF(G77=Error_checking!$A$26,RANK(AC77,$AC$2:$AC$601),"")</f>
        <v>76</v>
      </c>
      <c r="B77" s="76" t="n">
        <v>491</v>
      </c>
      <c r="C77" s="77" t="n">
        <f aca="false">VLOOKUP($B77,Ludo_na!$A$2:$D$601,2,0)</f>
        <v>284</v>
      </c>
      <c r="D77" s="78" t="str">
        <f aca="false">IF(VLOOKUP($B77,Ludo_voor!$A$2:$Y$601,3,0)="","",VLOOKUP($B77,Ludo_voor!$A$2:$Y$601,3,0))</f>
        <v>Rits</v>
      </c>
      <c r="E77" s="79" t="str">
        <f aca="false">IF(VLOOKUP($B77,Ludo_voor!$A$2:$Y$601,4,0)="","",VLOOKUP($B77,Ludo_voor!$A$2:$Y$601,4,0))</f>
        <v>Beere </v>
      </c>
      <c r="F77" s="80" t="str">
        <f aca="false">IF(VLOOKUP($B77,Ludo_voor!$A$2:$Y$601,5,0)="","",VLOOKUP($B77,Ludo_voor!$A$2:$Y$601,5,0))</f>
        <v/>
      </c>
      <c r="G77" s="81" t="s">
        <v>928</v>
      </c>
      <c r="H77" s="103"/>
      <c r="I77" s="104" t="s">
        <v>946</v>
      </c>
      <c r="J77" s="105" t="n">
        <v>2</v>
      </c>
      <c r="K77" s="105" t="n">
        <v>3</v>
      </c>
      <c r="L77" s="105" t="n">
        <v>10</v>
      </c>
      <c r="M77" s="106" t="n">
        <f aca="false" t="array" ref="M77:M77">IF($G77="","",IF(L77="",0,((SUM(IF(I77=I$2:I$601,IF(J77=J$2:J$601,1,0),0))-K77)/(SUM(IF(I77=I$2:I$601,IF(J77=J$2:J$601,1,0),0))-1)*100)+(L77/(SUM(IF(I77=I$2:I$601,IF(J77=J$2:J$601,L$2:L$601,0),0))))+IF(K77&lt;2,SUM(IF(I77=I$2:I$601,IF(J77=J$2:J$601,1,0),0)),0)))</f>
        <v>33.4920634920635</v>
      </c>
      <c r="N77" s="107" t="s">
        <v>941</v>
      </c>
      <c r="O77" s="108" t="n">
        <v>1</v>
      </c>
      <c r="P77" s="108" t="n">
        <v>1</v>
      </c>
      <c r="Q77" s="108" t="n">
        <v>206</v>
      </c>
      <c r="R77" s="109" t="n">
        <f aca="false" t="array" ref="R77:R77">IF($G77="","",IF(Q77="",0,((SUM(IF(N77=N$2:N$601,IF(O77=O$2:O$601,1,0),0))-P77)/(SUM(IF(N77=N$2:N$601,IF(O77=O$2:O$601,1,0),0))-1)*100)+(Q77/(SUM(IF(N77=N$2:N$601,IF(O77=O$2:O$601,Q$2:Q$601,0),0))))+IF(P77&lt;2,SUM(IF(N77=N$2:N$601,IF(O77=O$2:O$601,1,0),0)),0)))</f>
        <v>104.261089987326</v>
      </c>
      <c r="S77" s="110" t="s">
        <v>963</v>
      </c>
      <c r="T77" s="108" t="n">
        <v>1</v>
      </c>
      <c r="U77" s="108" t="n">
        <v>6</v>
      </c>
      <c r="V77" s="108" t="n">
        <v>1</v>
      </c>
      <c r="W77" s="111" t="n">
        <f aca="false" t="array" ref="W77:W77">IF($G77="","",IF(OR(S77=Error_checking!$Q$25,S77=Error_checking!$Q$26),R77-IF(P77&lt;2,SUM(IF(N77=N$2:N$601,IF(O77=O$2:O$601,1,0),0)),0),IF(V77="",0,((SUM(IF(S77=S$2:S$601,IF(T77=T$2:T$601,1,0),0))-U77)/(SUM(IF(S77=S$2:S$601,IF(T77=T$2:T$601,1,0),0))-1)*100)+(V77/(SUM(IF(S77=S$2:S$601,IF(T77=T$2:T$601,V$2:V$601,0),0))))+IF(U77&lt;2,SUM(IF(S77=S$2:S$601,IF(T77=T$2:T$601,1,0),0)),0))))</f>
        <v>0.0476190476190476</v>
      </c>
      <c r="X77" s="91"/>
      <c r="Y77" s="92"/>
      <c r="Z77" s="93"/>
      <c r="AA77" s="92"/>
      <c r="AB77" s="94" t="n">
        <f aca="false">0</f>
        <v>0</v>
      </c>
      <c r="AC77" s="94" t="n">
        <f aca="false" t="array" ref="AC77:AC77">SUM(M77,R77,W77,AB77)</f>
        <v>137.800772527008</v>
      </c>
      <c r="AD77" s="112" t="n">
        <f aca="false">IF(G77=Error_checking!$A$26,MAX(0,MIN(MaxBonus,$G$1)+1-RANK(AC77,$AC$2:$AC$601)),0)</f>
        <v>0</v>
      </c>
      <c r="AE77" s="111" t="n">
        <f aca="false">AC77+AD77</f>
        <v>137.800772527008</v>
      </c>
      <c r="AF77" s="113" t="n">
        <f aca="false" t="array" ref="AF77:AF77">IF(G77=Error_checking!$A$26,RANK(AC77,$AC$2:$AC$601),"")</f>
        <v>76</v>
      </c>
      <c r="AG77" s="114"/>
      <c r="AH77" s="115"/>
      <c r="AI77" s="115"/>
      <c r="AJ77" s="115"/>
      <c r="AK77" s="100"/>
      <c r="AL77" s="100"/>
      <c r="AM77" s="100"/>
      <c r="AN77" s="101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BU77" s="100"/>
      <c r="BV77" s="100"/>
      <c r="BW77" s="100"/>
      <c r="BX77" s="100"/>
      <c r="BY77" s="100"/>
      <c r="BZ77" s="100"/>
    </row>
    <row r="78" s="54" customFormat="true" ht="14.85" hidden="false" customHeight="true" outlineLevel="0" collapsed="false">
      <c r="A78" s="102" t="n">
        <f aca="false" t="array" ref="A78:A78">IF(G78=Error_checking!$A$26,RANK(AC78,$AC$2:$AC$601),"")</f>
        <v>77</v>
      </c>
      <c r="B78" s="102" t="n">
        <v>306</v>
      </c>
      <c r="C78" s="77" t="n">
        <f aca="false">VLOOKUP($B78,Ludo_na!$A$2:$D$601,2,0)</f>
        <v>130</v>
      </c>
      <c r="D78" s="78" t="str">
        <f aca="false">IF(VLOOKUP($B78,Ludo_voor!$A$2:$Y$601,3,0)="","",VLOOKUP($B78,Ludo_voor!$A$2:$Y$601,3,0))</f>
        <v>Proost</v>
      </c>
      <c r="E78" s="79" t="str">
        <f aca="false">IF(VLOOKUP($B78,Ludo_voor!$A$2:$Y$601,4,0)="","",VLOOKUP($B78,Ludo_voor!$A$2:$Y$601,4,0))</f>
        <v>An</v>
      </c>
      <c r="F78" s="80" t="str">
        <f aca="false">IF(VLOOKUP($B78,Ludo_voor!$A$2:$Y$601,5,0)="","",VLOOKUP($B78,Ludo_voor!$A$2:$Y$601,5,0))</f>
        <v/>
      </c>
      <c r="G78" s="81" t="s">
        <v>928</v>
      </c>
      <c r="H78" s="103"/>
      <c r="I78" s="104" t="s">
        <v>966</v>
      </c>
      <c r="J78" s="105" t="n">
        <v>2</v>
      </c>
      <c r="K78" s="105" t="n">
        <v>2</v>
      </c>
      <c r="L78" s="105" t="n">
        <v>235</v>
      </c>
      <c r="M78" s="106" t="n">
        <f aca="false" t="array" ref="M78:M78">IF($G78="","",IF(L78="",0,((SUM(IF(I78=I$2:I$601,IF(J78=J$2:J$601,1,0),0))-K78)/(SUM(IF(I78=I$2:I$601,IF(J78=J$2:J$601,1,0),0))-1)*100)+(L78/(SUM(IF(I78=I$2:I$601,IF(J78=J$2:J$601,L$2:L$601,0),0))))+IF(K78&lt;2,SUM(IF(I78=I$2:I$601,IF(J78=J$2:J$601,1,0),0)),0)))</f>
        <v>66.9313063063063</v>
      </c>
      <c r="N78" s="107" t="s">
        <v>934</v>
      </c>
      <c r="O78" s="108" t="n">
        <v>3</v>
      </c>
      <c r="P78" s="108" t="n">
        <v>4</v>
      </c>
      <c r="Q78" s="108" t="n">
        <v>22</v>
      </c>
      <c r="R78" s="109" t="n">
        <f aca="false" t="array" ref="R78:R78">IF($G78="","",IF(Q78="",0,((SUM(IF(N78=N$2:N$601,IF(O78=O$2:O$601,1,0),0))-P78)/(SUM(IF(N78=N$2:N$601,IF(O78=O$2:O$601,1,0),0))-1)*100)+(Q78/(SUM(IF(N78=N$2:N$601,IF(O78=O$2:O$601,Q$2:Q$601,0),0))))+IF(P78&lt;2,SUM(IF(N78=N$2:N$601,IF(O78=O$2:O$601,1,0),0)),0)))</f>
        <v>0.203703703703704</v>
      </c>
      <c r="S78" s="110" t="s">
        <v>943</v>
      </c>
      <c r="T78" s="108" t="n">
        <v>6</v>
      </c>
      <c r="U78" s="108" t="n">
        <v>2</v>
      </c>
      <c r="V78" s="108" t="n">
        <v>15</v>
      </c>
      <c r="W78" s="111" t="n">
        <f aca="false" t="array" ref="W78:W78">IF($G78="","",IF(OR(S78=Error_checking!$Q$25,S78=Error_checking!$Q$26),R78-IF(P78&lt;2,SUM(IF(N78=N$2:N$601,IF(O78=O$2:O$601,1,0),0)),0),IF(V78="",0,((SUM(IF(S78=S$2:S$601,IF(T78=T$2:T$601,1,0),0))-U78)/(SUM(IF(S78=S$2:S$601,IF(T78=T$2:T$601,1,0),0))-1)*100)+(V78/(SUM(IF(S78=S$2:S$601,IF(T78=T$2:T$601,V$2:V$601,0),0))))+IF(U78&lt;2,SUM(IF(S78=S$2:S$601,IF(T78=T$2:T$601,1,0),0)),0))))</f>
        <v>66.9607843137255</v>
      </c>
      <c r="X78" s="91"/>
      <c r="Y78" s="92"/>
      <c r="Z78" s="93"/>
      <c r="AA78" s="92"/>
      <c r="AB78" s="94" t="n">
        <f aca="false">0</f>
        <v>0</v>
      </c>
      <c r="AC78" s="94" t="n">
        <f aca="false" t="array" ref="AC78:AC78">SUM(M78,R78,W78,AB78)</f>
        <v>134.095794323736</v>
      </c>
      <c r="AD78" s="112" t="n">
        <f aca="false">IF(G78=Error_checking!$A$26,MAX(0,MIN(MaxBonus,$G$1)+1-RANK(AC78,$AC$2:$AC$601)),0)</f>
        <v>0</v>
      </c>
      <c r="AE78" s="111" t="n">
        <f aca="false">AC78+AD78</f>
        <v>134.095794323736</v>
      </c>
      <c r="AF78" s="113" t="n">
        <f aca="false" t="array" ref="AF78:AF78">IF(G78=Error_checking!$A$26,RANK(AC78,$AC$2:$AC$601),"")</f>
        <v>77</v>
      </c>
      <c r="AG78" s="114"/>
      <c r="AH78" s="115"/>
      <c r="AI78" s="115"/>
      <c r="AJ78" s="115"/>
      <c r="AK78" s="100"/>
      <c r="AL78" s="100"/>
      <c r="AM78" s="100"/>
      <c r="AN78" s="101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</row>
    <row r="79" s="54" customFormat="true" ht="14.85" hidden="false" customHeight="true" outlineLevel="0" collapsed="false">
      <c r="A79" s="102" t="n">
        <f aca="false" t="array" ref="A79:A79">IF(G79=Error_checking!$A$26,RANK(AC79,$AC$2:$AC$601),"")</f>
        <v>78</v>
      </c>
      <c r="B79" s="102" t="n">
        <v>534</v>
      </c>
      <c r="C79" s="77" t="n">
        <f aca="false">VLOOKUP($B79,Ludo_na!$A$2:$D$601,2,0)</f>
        <v>16</v>
      </c>
      <c r="D79" s="78" t="str">
        <f aca="false">IF(VLOOKUP($B79,Ludo_voor!$A$2:$Y$601,3,0)="","",VLOOKUP($B79,Ludo_voor!$A$2:$Y$601,3,0))</f>
        <v>Liekens</v>
      </c>
      <c r="E79" s="79" t="str">
        <f aca="false">IF(VLOOKUP($B79,Ludo_voor!$A$2:$Y$601,4,0)="","",VLOOKUP($B79,Ludo_voor!$A$2:$Y$601,4,0))</f>
        <v>Patrick</v>
      </c>
      <c r="F79" s="80" t="str">
        <f aca="false">IF(VLOOKUP($B79,Ludo_voor!$A$2:$Y$601,5,0)="","",VLOOKUP($B79,Ludo_voor!$A$2:$Y$601,5,0))</f>
        <v>3 Promille</v>
      </c>
      <c r="G79" s="81" t="s">
        <v>928</v>
      </c>
      <c r="H79" s="103"/>
      <c r="I79" s="104" t="s">
        <v>952</v>
      </c>
      <c r="J79" s="105" t="n">
        <v>3</v>
      </c>
      <c r="K79" s="105" t="n">
        <v>3</v>
      </c>
      <c r="L79" s="105" t="n">
        <v>55</v>
      </c>
      <c r="M79" s="106" t="n">
        <f aca="false" t="array" ref="M79:M79">IF($G79="","",IF(L79="",0,((SUM(IF(I79=I$2:I$601,IF(J79=J$2:J$601,1,0),0))-K79)/(SUM(IF(I79=I$2:I$601,IF(J79=J$2:J$601,1,0),0))-1)*100)+(L79/(SUM(IF(I79=I$2:I$601,IF(J79=J$2:J$601,L$2:L$601,0),0))))+IF(K79&lt;2,SUM(IF(I79=I$2:I$601,IF(J79=J$2:J$601,1,0),0)),0)))</f>
        <v>33.578869047619</v>
      </c>
      <c r="N79" s="107" t="s">
        <v>934</v>
      </c>
      <c r="O79" s="108" t="n">
        <v>1</v>
      </c>
      <c r="P79" s="108" t="n">
        <v>2</v>
      </c>
      <c r="Q79" s="108" t="n">
        <v>31</v>
      </c>
      <c r="R79" s="109" t="n">
        <f aca="false" t="array" ref="R79:R79">IF($G79="","",IF(Q79="",0,((SUM(IF(N79=N$2:N$601,IF(O79=O$2:O$601,1,0),0))-P79)/(SUM(IF(N79=N$2:N$601,IF(O79=O$2:O$601,1,0),0))-1)*100)+(Q79/(SUM(IF(N79=N$2:N$601,IF(O79=O$2:O$601,Q$2:Q$601,0),0))))+IF(P79&lt;2,SUM(IF(N79=N$2:N$601,IF(O79=O$2:O$601,1,0),0)),0)))</f>
        <v>66.9088541666667</v>
      </c>
      <c r="S79" s="110" t="s">
        <v>945</v>
      </c>
      <c r="T79" s="108" t="n">
        <v>1</v>
      </c>
      <c r="U79" s="108" t="n">
        <v>3</v>
      </c>
      <c r="V79" s="108" t="n">
        <v>2</v>
      </c>
      <c r="W79" s="111" t="n">
        <f aca="false" t="array" ref="W79:W79">IF($G79="","",IF(OR(S79=Error_checking!$Q$25,S79=Error_checking!$Q$26),R79-IF(P79&lt;2,SUM(IF(N79=N$2:N$601,IF(O79=O$2:O$601,1,0),0)),0),IF(V79="",0,((SUM(IF(S79=S$2:S$601,IF(T79=T$2:T$601,1,0),0))-U79)/(SUM(IF(S79=S$2:S$601,IF(T79=T$2:T$601,1,0),0))-1)*100)+(V79/(SUM(IF(S79=S$2:S$601,IF(T79=T$2:T$601,V$2:V$601,0),0))))+IF(U79&lt;2,SUM(IF(S79=S$2:S$601,IF(T79=T$2:T$601,1,0),0)),0))))</f>
        <v>33.5333333333333</v>
      </c>
      <c r="X79" s="91"/>
      <c r="Y79" s="92"/>
      <c r="Z79" s="93"/>
      <c r="AA79" s="92"/>
      <c r="AB79" s="94" t="n">
        <f aca="false">0</f>
        <v>0</v>
      </c>
      <c r="AC79" s="94" t="n">
        <f aca="false" t="array" ref="AC79:AC79">SUM(M79,R79,W79,AB79)</f>
        <v>134.021056547619</v>
      </c>
      <c r="AD79" s="112" t="n">
        <f aca="false">IF(G79=Error_checking!$A$26,MAX(0,MIN(MaxBonus,$G$1)+1-RANK(AC79,$AC$2:$AC$601)),0)</f>
        <v>0</v>
      </c>
      <c r="AE79" s="111" t="n">
        <f aca="false">AC79+AD79</f>
        <v>134.021056547619</v>
      </c>
      <c r="AF79" s="113" t="n">
        <f aca="false" t="array" ref="AF79:AF79">IF(G79=Error_checking!$A$26,RANK(AC79,$AC$2:$AC$601),"")</f>
        <v>78</v>
      </c>
      <c r="AG79" s="114"/>
      <c r="AH79" s="115"/>
      <c r="AI79" s="115"/>
      <c r="AJ79" s="115"/>
      <c r="AK79" s="100"/>
      <c r="AL79" s="100"/>
      <c r="AM79" s="100"/>
      <c r="AN79" s="101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</row>
    <row r="80" s="54" customFormat="true" ht="14.85" hidden="false" customHeight="true" outlineLevel="0" collapsed="false">
      <c r="A80" s="102" t="n">
        <f aca="false" t="array" ref="A80:A80">IF(G80=Error_checking!$A$26,RANK(AC80,$AC$2:$AC$601),"")</f>
        <v>79</v>
      </c>
      <c r="B80" s="102" t="n">
        <v>304</v>
      </c>
      <c r="C80" s="77" t="n">
        <f aca="false">VLOOKUP($B80,Ludo_na!$A$2:$D$601,2,0)</f>
        <v>119</v>
      </c>
      <c r="D80" s="78" t="str">
        <f aca="false">IF(VLOOKUP($B80,Ludo_voor!$A$2:$Y$601,3,0)="","",VLOOKUP($B80,Ludo_voor!$A$2:$Y$601,3,0))</f>
        <v>De Buck</v>
      </c>
      <c r="E80" s="79" t="str">
        <f aca="false">IF(VLOOKUP($B80,Ludo_voor!$A$2:$Y$601,4,0)="","",VLOOKUP($B80,Ludo_voor!$A$2:$Y$601,4,0))</f>
        <v>Nadja</v>
      </c>
      <c r="F80" s="80" t="str">
        <f aca="false">IF(VLOOKUP($B80,Ludo_voor!$A$2:$Y$601,5,0)="","",VLOOKUP($B80,Ludo_voor!$A$2:$Y$601,5,0))</f>
        <v>Free Companions</v>
      </c>
      <c r="G80" s="81" t="s">
        <v>928</v>
      </c>
      <c r="H80" s="103"/>
      <c r="I80" s="104" t="s">
        <v>952</v>
      </c>
      <c r="J80" s="105" t="n">
        <v>2</v>
      </c>
      <c r="K80" s="105" t="n">
        <v>2</v>
      </c>
      <c r="L80" s="105" t="n">
        <v>55</v>
      </c>
      <c r="M80" s="106" t="n">
        <f aca="false" t="array" ref="M80:M80">IF($G80="","",IF(L80="",0,((SUM(IF(I80=I$2:I$601,IF(J80=J$2:J$601,1,0),0))-K80)/(SUM(IF(I80=I$2:I$601,IF(J80=J$2:J$601,1,0),0))-1)*100)+(L80/(SUM(IF(I80=I$2:I$601,IF(J80=J$2:J$601,L$2:L$601,0),0))))+IF(K80&lt;2,SUM(IF(I80=I$2:I$601,IF(J80=J$2:J$601,1,0),0)),0)))</f>
        <v>66.923676012461</v>
      </c>
      <c r="N80" s="107"/>
      <c r="O80" s="108"/>
      <c r="P80" s="108"/>
      <c r="Q80" s="108"/>
      <c r="R80" s="109" t="n">
        <f aca="false" t="array" ref="R80:R80">IF($G80="","",IF(Q80="",0,((SUM(IF(N80=N$2:N$601,IF(O80=O$2:O$601,1,0),0))-P80)/(SUM(IF(N80=N$2:N$601,IF(O80=O$2:O$601,1,0),0))-1)*100)+(Q80/(SUM(IF(N80=N$2:N$601,IF(O80=O$2:O$601,Q$2:Q$601,0),0))))+IF(P80&lt;2,SUM(IF(N80=N$2:N$601,IF(O80=O$2:O$601,1,0),0)),0)))</f>
        <v>0</v>
      </c>
      <c r="S80" s="110" t="s">
        <v>943</v>
      </c>
      <c r="T80" s="108" t="n">
        <v>8</v>
      </c>
      <c r="U80" s="108" t="n">
        <v>2</v>
      </c>
      <c r="V80" s="108" t="n">
        <v>13</v>
      </c>
      <c r="W80" s="111" t="n">
        <f aca="false" t="array" ref="W80:W80">IF($G80="","",IF(OR(S80=Error_checking!$Q$25,S80=Error_checking!$Q$26),R80-IF(P80&lt;2,SUM(IF(N80=N$2:N$601,IF(O80=O$2:O$601,1,0),0)),0),IF(V80="",0,((SUM(IF(S80=S$2:S$601,IF(T80=T$2:T$601,1,0),0))-U80)/(SUM(IF(S80=S$2:S$601,IF(T80=T$2:T$601,1,0),0))-1)*100)+(V80/(SUM(IF(S80=S$2:S$601,IF(T80=T$2:T$601,V$2:V$601,0),0))))+IF(U80&lt;2,SUM(IF(S80=S$2:S$601,IF(T80=T$2:T$601,1,0),0)),0))))</f>
        <v>66.9319727891156</v>
      </c>
      <c r="X80" s="91"/>
      <c r="Y80" s="92"/>
      <c r="Z80" s="93"/>
      <c r="AA80" s="92"/>
      <c r="AB80" s="94" t="n">
        <f aca="false">0</f>
        <v>0</v>
      </c>
      <c r="AC80" s="94" t="n">
        <f aca="false" t="array" ref="AC80:AC80">SUM(M80,R80,W80,AB80)</f>
        <v>133.855648801577</v>
      </c>
      <c r="AD80" s="112" t="n">
        <f aca="false">IF(G80=Error_checking!$A$26,MAX(0,MIN(MaxBonus,$G$1)+1-RANK(AC80,$AC$2:$AC$601)),0)</f>
        <v>0</v>
      </c>
      <c r="AE80" s="111" t="n">
        <f aca="false">AC80+AD80</f>
        <v>133.855648801577</v>
      </c>
      <c r="AF80" s="113" t="n">
        <f aca="false" t="array" ref="AF80:AF80">IF(G80=Error_checking!$A$26,RANK(AC80,$AC$2:$AC$601),"")</f>
        <v>79</v>
      </c>
      <c r="AG80" s="114"/>
      <c r="AH80" s="115"/>
      <c r="AI80" s="115"/>
      <c r="AJ80" s="115"/>
      <c r="AK80" s="100"/>
      <c r="AL80" s="100"/>
      <c r="AM80" s="100"/>
      <c r="AN80" s="101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</row>
    <row r="81" s="119" customFormat="true" ht="14.85" hidden="false" customHeight="true" outlineLevel="0" collapsed="false">
      <c r="A81" s="102" t="n">
        <f aca="false" t="array" ref="A81:A81">IF(G81=Error_checking!$A$26,RANK(AC81,$AC$2:$AC$601),"")</f>
        <v>80</v>
      </c>
      <c r="B81" s="102" t="n">
        <v>479</v>
      </c>
      <c r="C81" s="77" t="n">
        <f aca="false">VLOOKUP($B81,Ludo_na!$A$2:$D$601,2,0)</f>
        <v>290</v>
      </c>
      <c r="D81" s="78" t="str">
        <f aca="false">IF(VLOOKUP($B81,Ludo_voor!$A$2:$Y$601,3,0)="","",VLOOKUP($B81,Ludo_voor!$A$2:$Y$601,3,0))</f>
        <v>Waelput</v>
      </c>
      <c r="E81" s="79" t="str">
        <f aca="false">IF(VLOOKUP($B81,Ludo_voor!$A$2:$Y$601,4,0)="","",VLOOKUP($B81,Ludo_voor!$A$2:$Y$601,4,0))</f>
        <v>Tijl</v>
      </c>
      <c r="F81" s="80" t="str">
        <f aca="false">IF(VLOOKUP($B81,Ludo_voor!$A$2:$Y$601,5,0)="","",VLOOKUP($B81,Ludo_voor!$A$2:$Y$601,5,0))</f>
        <v/>
      </c>
      <c r="G81" s="81" t="s">
        <v>928</v>
      </c>
      <c r="H81" s="103"/>
      <c r="I81" s="104" t="s">
        <v>968</v>
      </c>
      <c r="J81" s="105" t="n">
        <v>1</v>
      </c>
      <c r="K81" s="105" t="n">
        <v>4</v>
      </c>
      <c r="L81" s="105" t="n">
        <v>21</v>
      </c>
      <c r="M81" s="106" t="n">
        <f aca="false" t="array" ref="M81:M81">IF($G81="","",IF(L81="",0,((SUM(IF(I81=I$2:I$601,IF(J81=J$2:J$601,1,0),0))-K81)/(SUM(IF(I81=I$2:I$601,IF(J81=J$2:J$601,1,0),0))-1)*100)+(L81/(SUM(IF(I81=I$2:I$601,IF(J81=J$2:J$601,L$2:L$601,0),0))))+IF(K81&lt;2,SUM(IF(I81=I$2:I$601,IF(J81=J$2:J$601,1,0),0)),0)))</f>
        <v>25.1842105263158</v>
      </c>
      <c r="N81" s="107" t="s">
        <v>955</v>
      </c>
      <c r="O81" s="108" t="n">
        <v>1</v>
      </c>
      <c r="P81" s="108" t="n">
        <v>5</v>
      </c>
      <c r="Q81" s="108" t="n">
        <v>60</v>
      </c>
      <c r="R81" s="109" t="n">
        <f aca="false" t="array" ref="R81:R81">IF($G81="","",IF(Q81="",0,((SUM(IF(N81=N$2:N$601,IF(O81=O$2:O$601,1,0),0))-P81)/(SUM(IF(N81=N$2:N$601,IF(O81=O$2:O$601,1,0),0))-1)*100)+(Q81/(SUM(IF(N81=N$2:N$601,IF(O81=O$2:O$601,Q$2:Q$601,0),0))))+IF(P81&lt;2,SUM(IF(N81=N$2:N$601,IF(O81=O$2:O$601,1,0),0)),0)))</f>
        <v>0.142517814726841</v>
      </c>
      <c r="S81" s="110" t="s">
        <v>969</v>
      </c>
      <c r="T81" s="108" t="n">
        <v>1</v>
      </c>
      <c r="U81" s="108" t="n">
        <v>1</v>
      </c>
      <c r="V81" s="108" t="n">
        <v>780</v>
      </c>
      <c r="W81" s="111" t="n">
        <f aca="false" t="array" ref="W81:W81">IF($G81="","",IF(OR(S81=Error_checking!$Q$25,S81=Error_checking!$Q$26),R81-IF(P81&lt;2,SUM(IF(N81=N$2:N$601,IF(O81=O$2:O$601,1,0),0)),0),IF(V81="",0,((SUM(IF(S81=S$2:S$601,IF(T81=T$2:T$601,1,0),0))-U81)/(SUM(IF(S81=S$2:S$601,IF(T81=T$2:T$601,1,0),0))-1)*100)+(V81/(SUM(IF(S81=S$2:S$601,IF(T81=T$2:T$601,V$2:V$601,0),0))))+IF(U81&lt;2,SUM(IF(S81=S$2:S$601,IF(T81=T$2:T$601,1,0),0)),0))))</f>
        <v>105.253246753247</v>
      </c>
      <c r="X81" s="91"/>
      <c r="Y81" s="92"/>
      <c r="Z81" s="93"/>
      <c r="AA81" s="92"/>
      <c r="AB81" s="94" t="n">
        <f aca="false">0</f>
        <v>0</v>
      </c>
      <c r="AC81" s="94" t="n">
        <f aca="false" t="array" ref="AC81:AC81">SUM(M81,R81,W81,AB81)</f>
        <v>130.579975094289</v>
      </c>
      <c r="AD81" s="112" t="n">
        <f aca="false">IF(G81=Error_checking!$A$26,MAX(0,MIN(MaxBonus,$G$1)+1-RANK(AC81,$AC$2:$AC$601)),0)</f>
        <v>0</v>
      </c>
      <c r="AE81" s="111" t="n">
        <f aca="false">AC81+AD81</f>
        <v>130.579975094289</v>
      </c>
      <c r="AF81" s="113" t="n">
        <f aca="false" t="array" ref="AF81:AF81">IF(G81=Error_checking!$A$26,RANK(AC81,$AC$2:$AC$601),"")</f>
        <v>80</v>
      </c>
      <c r="AG81" s="114"/>
      <c r="AH81" s="115"/>
      <c r="AI81" s="115"/>
      <c r="AJ81" s="115"/>
      <c r="AK81" s="100"/>
      <c r="AL81" s="100"/>
      <c r="AM81" s="100"/>
      <c r="AN81" s="101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100"/>
      <c r="BT81" s="100"/>
      <c r="BU81" s="100"/>
      <c r="BV81" s="100"/>
      <c r="BW81" s="100"/>
      <c r="BX81" s="100"/>
      <c r="BY81" s="100"/>
      <c r="BZ81" s="100"/>
    </row>
    <row r="82" s="116" customFormat="true" ht="14.85" hidden="false" customHeight="true" outlineLevel="0" collapsed="false">
      <c r="A82" s="102" t="n">
        <f aca="false" t="array" ref="A82:A82">IF(G82=Error_checking!$A$26,RANK(AC82,$AC$2:$AC$601),"")</f>
        <v>81</v>
      </c>
      <c r="B82" s="118" t="n">
        <v>436</v>
      </c>
      <c r="C82" s="77" t="n">
        <f aca="false">VLOOKUP($B82,Ludo_na!$A$2:$D$601,2,0)</f>
        <v>301</v>
      </c>
      <c r="D82" s="78" t="str">
        <f aca="false">IF(VLOOKUP($B82,Ludo_voor!$A$2:$Y$601,3,0)="","",VLOOKUP($B82,Ludo_voor!$A$2:$Y$601,3,0))</f>
        <v>Van Buynder</v>
      </c>
      <c r="E82" s="79" t="str">
        <f aca="false">IF(VLOOKUP($B82,Ludo_voor!$A$2:$Y$601,4,0)="","",VLOOKUP($B82,Ludo_voor!$A$2:$Y$601,4,0))</f>
        <v>Koen</v>
      </c>
      <c r="F82" s="80" t="str">
        <f aca="false">IF(VLOOKUP($B82,Ludo_voor!$A$2:$Y$601,5,0)="","",VLOOKUP($B82,Ludo_voor!$A$2:$Y$601,5,0))</f>
        <v/>
      </c>
      <c r="G82" s="81" t="s">
        <v>928</v>
      </c>
      <c r="H82" s="103"/>
      <c r="I82" s="104" t="s">
        <v>966</v>
      </c>
      <c r="J82" s="105" t="n">
        <v>2</v>
      </c>
      <c r="K82" s="105" t="n">
        <v>4</v>
      </c>
      <c r="L82" s="105" t="n">
        <v>0</v>
      </c>
      <c r="M82" s="106" t="n">
        <f aca="false" t="array" ref="M82:M82">IF($G82="","",IF(L82="",0,((SUM(IF(I82=I$2:I$601,IF(J82=J$2:J$601,1,0),0))-K82)/(SUM(IF(I82=I$2:I$601,IF(J82=J$2:J$601,1,0),0))-1)*100)+(L82/(SUM(IF(I82=I$2:I$601,IF(J82=J$2:J$601,L$2:L$601,0),0))))+IF(K82&lt;2,SUM(IF(I82=I$2:I$601,IF(J82=J$2:J$601,1,0),0)),0)))</f>
        <v>0</v>
      </c>
      <c r="N82" s="107" t="s">
        <v>939</v>
      </c>
      <c r="O82" s="108" t="n">
        <v>2</v>
      </c>
      <c r="P82" s="108" t="n">
        <v>3.5</v>
      </c>
      <c r="Q82" s="108" t="n">
        <v>35</v>
      </c>
      <c r="R82" s="109" t="n">
        <f aca="false" t="array" ref="R82:R82">IF($G82="","",IF(Q82="",0,((SUM(IF(N82=N$2:N$601,IF(O82=O$2:O$601,1,0),0))-P82)/(SUM(IF(N82=N$2:N$601,IF(O82=O$2:O$601,1,0),0))-1)*100)+(Q82/(SUM(IF(N82=N$2:N$601,IF(O82=O$2:O$601,Q$2:Q$601,0),0))))+IF(P82&lt;2,SUM(IF(N82=N$2:N$601,IF(O82=O$2:O$601,1,0),0)),0)))</f>
        <v>16.8775100401606</v>
      </c>
      <c r="S82" s="110" t="s">
        <v>951</v>
      </c>
      <c r="T82" s="108" t="n">
        <v>1</v>
      </c>
      <c r="U82" s="108" t="n">
        <v>1</v>
      </c>
      <c r="V82" s="108" t="n">
        <v>34</v>
      </c>
      <c r="W82" s="111" t="n">
        <f aca="false" t="array" ref="W82:W82">IF($G82="","",IF(OR(S82=Error_checking!$Q$25,S82=Error_checking!$Q$26),R82-IF(P82&lt;2,SUM(IF(N82=N$2:N$601,IF(O82=O$2:O$601,1,0),0)),0),IF(V82="",0,((SUM(IF(S82=S$2:S$601,IF(T82=T$2:T$601,1,0),0))-U82)/(SUM(IF(S82=S$2:S$601,IF(T82=T$2:T$601,1,0),0))-1)*100)+(V82/(SUM(IF(S82=S$2:S$601,IF(T82=T$2:T$601,V$2:V$601,0),0))))+IF(U82&lt;2,SUM(IF(S82=S$2:S$601,IF(T82=T$2:T$601,1,0),0)),0))))</f>
        <v>104.333333333333</v>
      </c>
      <c r="X82" s="91"/>
      <c r="Y82" s="92"/>
      <c r="Z82" s="93"/>
      <c r="AA82" s="92"/>
      <c r="AB82" s="94" t="n">
        <f aca="false">0</f>
        <v>0</v>
      </c>
      <c r="AC82" s="94" t="n">
        <f aca="false" t="array" ref="AC82:AC82">SUM(M82,R82,W82,AB82)</f>
        <v>121.210843373494</v>
      </c>
      <c r="AD82" s="112" t="n">
        <f aca="false">IF(G82=Error_checking!$A$26,MAX(0,MIN(MaxBonus,$G$1)+1-RANK(AC82,$AC$2:$AC$601)),0)</f>
        <v>0</v>
      </c>
      <c r="AE82" s="111" t="n">
        <f aca="false">AC82+AD82</f>
        <v>121.210843373494</v>
      </c>
      <c r="AF82" s="113" t="n">
        <f aca="false" t="array" ref="AF82:AF82">IF(G82=Error_checking!$A$26,RANK(AC82,$AC$2:$AC$601),"")</f>
        <v>81</v>
      </c>
      <c r="AG82" s="114"/>
      <c r="AH82" s="115"/>
      <c r="AI82" s="115"/>
      <c r="AJ82" s="115"/>
      <c r="AK82" s="100"/>
      <c r="AL82" s="100"/>
      <c r="AM82" s="100"/>
      <c r="AN82" s="101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</row>
    <row r="83" s="119" customFormat="true" ht="14.85" hidden="false" customHeight="true" outlineLevel="0" collapsed="false">
      <c r="A83" s="102" t="n">
        <f aca="false" t="array" ref="A83:A83">IF(G83=Error_checking!$A$26,RANK(AC83,$AC$2:$AC$601),"")</f>
        <v>82</v>
      </c>
      <c r="B83" s="102" t="n">
        <v>452</v>
      </c>
      <c r="C83" s="77" t="n">
        <f aca="false">VLOOKUP($B83,Ludo_na!$A$2:$D$601,2,0)</f>
        <v>319</v>
      </c>
      <c r="D83" s="78" t="str">
        <f aca="false">IF(VLOOKUP($B83,Ludo_voor!$A$2:$Y$601,3,0)="","",VLOOKUP($B83,Ludo_voor!$A$2:$Y$601,3,0))</f>
        <v>Billiet</v>
      </c>
      <c r="E83" s="79" t="str">
        <f aca="false">IF(VLOOKUP($B83,Ludo_voor!$A$2:$Y$601,4,0)="","",VLOOKUP($B83,Ludo_voor!$A$2:$Y$601,4,0))</f>
        <v>Joost</v>
      </c>
      <c r="F83" s="80" t="str">
        <f aca="false">IF(VLOOKUP($B83,Ludo_voor!$A$2:$Y$601,5,0)="","",VLOOKUP($B83,Ludo_voor!$A$2:$Y$601,5,0))</f>
        <v/>
      </c>
      <c r="G83" s="81" t="s">
        <v>928</v>
      </c>
      <c r="H83" s="103"/>
      <c r="I83" s="104" t="s">
        <v>948</v>
      </c>
      <c r="J83" s="105" t="n">
        <v>1</v>
      </c>
      <c r="K83" s="105" t="n">
        <v>1</v>
      </c>
      <c r="L83" s="105" t="n">
        <v>79</v>
      </c>
      <c r="M83" s="106" t="n">
        <f aca="false" t="array" ref="M83:M83">IF($G83="","",IF(L83="",0,((SUM(IF(I83=I$2:I$601,IF(J83=J$2:J$601,1,0),0))-K83)/(SUM(IF(I83=I$2:I$601,IF(J83=J$2:J$601,1,0),0))-1)*100)+(L83/(SUM(IF(I83=I$2:I$601,IF(J83=J$2:J$601,L$2:L$601,0),0))))+IF(K83&lt;2,SUM(IF(I83=I$2:I$601,IF(J83=J$2:J$601,1,0),0)),0)))</f>
        <v>104.282142857143</v>
      </c>
      <c r="N83" s="107" t="s">
        <v>931</v>
      </c>
      <c r="O83" s="108" t="n">
        <v>3</v>
      </c>
      <c r="P83" s="108" t="n">
        <v>4</v>
      </c>
      <c r="Q83" s="108" t="n">
        <v>50</v>
      </c>
      <c r="R83" s="109" t="n">
        <f aca="false" t="array" ref="R83:R83">IF($G83="","",IF(Q83="",0,((SUM(IF(N83=N$2:N$601,IF(O83=O$2:O$601,1,0),0))-P83)/(SUM(IF(N83=N$2:N$601,IF(O83=O$2:O$601,1,0),0))-1)*100)+(Q83/(SUM(IF(N83=N$2:N$601,IF(O83=O$2:O$601,Q$2:Q$601,0),0))))+IF(P83&lt;2,SUM(IF(N83=N$2:N$601,IF(O83=O$2:O$601,1,0),0)),0)))</f>
        <v>0.186567164179104</v>
      </c>
      <c r="S83" s="110" t="s">
        <v>943</v>
      </c>
      <c r="T83" s="108" t="n">
        <v>8</v>
      </c>
      <c r="U83" s="108" t="n">
        <v>4</v>
      </c>
      <c r="V83" s="108" t="n">
        <v>10</v>
      </c>
      <c r="W83" s="111" t="n">
        <f aca="false" t="array" ref="W83:W83">IF($G83="","",IF(OR(S83=Error_checking!$Q$25,S83=Error_checking!$Q$26),R83-IF(P83&lt;2,SUM(IF(N83=N$2:N$601,IF(O83=O$2:O$601,1,0),0)),0),IF(V83="",0,((SUM(IF(S83=S$2:S$601,IF(T83=T$2:T$601,1,0),0))-U83)/(SUM(IF(S83=S$2:S$601,IF(T83=T$2:T$601,1,0),0))-1)*100)+(V83/(SUM(IF(S83=S$2:S$601,IF(T83=T$2:T$601,V$2:V$601,0),0))))+IF(U83&lt;2,SUM(IF(S83=S$2:S$601,IF(T83=T$2:T$601,1,0),0)),0))))</f>
        <v>0.204081632653061</v>
      </c>
      <c r="X83" s="91"/>
      <c r="Y83" s="92"/>
      <c r="Z83" s="93"/>
      <c r="AA83" s="92"/>
      <c r="AB83" s="94" t="n">
        <f aca="false">0</f>
        <v>0</v>
      </c>
      <c r="AC83" s="94" t="n">
        <f aca="false" t="array" ref="AC83:AC83">SUM(M83,R83,W83,AB83)</f>
        <v>104.672791653975</v>
      </c>
      <c r="AD83" s="112" t="n">
        <f aca="false">IF(G83=Error_checking!$A$26,MAX(0,MIN(MaxBonus,$G$1)+1-RANK(AC83,$AC$2:$AC$601)),0)</f>
        <v>0</v>
      </c>
      <c r="AE83" s="111" t="n">
        <f aca="false">AC83+AD83</f>
        <v>104.672791653975</v>
      </c>
      <c r="AF83" s="113" t="n">
        <f aca="false" t="array" ref="AF83:AF83">IF(G83=Error_checking!$A$26,RANK(AC83,$AC$2:$AC$601),"")</f>
        <v>82</v>
      </c>
      <c r="AG83" s="114"/>
      <c r="AH83" s="115"/>
      <c r="AI83" s="115"/>
      <c r="AJ83" s="115"/>
      <c r="AK83" s="100"/>
      <c r="AL83" s="100"/>
      <c r="AM83" s="100"/>
      <c r="AN83" s="101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</row>
    <row r="84" customFormat="false" ht="14.85" hidden="false" customHeight="true" outlineLevel="0" collapsed="false">
      <c r="A84" s="118" t="n">
        <f aca="false" t="array" ref="A84:A84">IF(G84=Error_checking!$A$26,RANK(AC84,$AC$2:$AC$601),"")</f>
        <v>83</v>
      </c>
      <c r="B84" s="118" t="n">
        <v>486</v>
      </c>
      <c r="C84" s="77" t="n">
        <f aca="false">VLOOKUP($B84,Ludo_na!$A$2:$D$601,2,0)</f>
        <v>321</v>
      </c>
      <c r="D84" s="78" t="str">
        <f aca="false">IF(VLOOKUP($B84,Ludo_voor!$A$2:$Y$601,3,0)="","",VLOOKUP($B84,Ludo_voor!$A$2:$Y$601,3,0))</f>
        <v>Vanhoudt</v>
      </c>
      <c r="E84" s="79" t="str">
        <f aca="false">IF(VLOOKUP($B84,Ludo_voor!$A$2:$Y$601,4,0)="","",VLOOKUP($B84,Ludo_voor!$A$2:$Y$601,4,0))</f>
        <v>Brammert</v>
      </c>
      <c r="F84" s="80" t="str">
        <f aca="false">IF(VLOOKUP($B84,Ludo_voor!$A$2:$Y$601,5,0)="","",VLOOKUP($B84,Ludo_voor!$A$2:$Y$601,5,0))</f>
        <v/>
      </c>
      <c r="G84" s="81" t="s">
        <v>928</v>
      </c>
      <c r="H84" s="103"/>
      <c r="I84" s="83"/>
      <c r="J84" s="105"/>
      <c r="K84" s="105"/>
      <c r="L84" s="105"/>
      <c r="M84" s="106" t="n">
        <f aca="false" t="array" ref="M84:M84">IF($G84="","",IF(L84="",0,((SUM(IF(I84=I$2:I$601,IF(J84=J$2:J$601,1,0),0))-K84)/(SUM(IF(I84=I$2:I$601,IF(J84=J$2:J$601,1,0),0))-1)*100)+(L84/(SUM(IF(I84=I$2:I$601,IF(J84=J$2:J$601,L$2:L$601,0),0))))+IF(K84&lt;2,SUM(IF(I84=I$2:I$601,IF(J84=J$2:J$601,1,0),0)),0)))</f>
        <v>0</v>
      </c>
      <c r="N84" s="107" t="s">
        <v>959</v>
      </c>
      <c r="O84" s="108" t="n">
        <v>1</v>
      </c>
      <c r="P84" s="108" t="n">
        <v>4</v>
      </c>
      <c r="Q84" s="108" t="n">
        <v>5</v>
      </c>
      <c r="R84" s="109" t="n">
        <f aca="false" t="array" ref="R84:R84">IF($G84="","",IF(Q84="",0,((SUM(IF(N84=N$2:N$601,IF(O84=O$2:O$601,1,0),0))-P84)/(SUM(IF(N84=N$2:N$601,IF(O84=O$2:O$601,1,0),0))-1)*100)+(Q84/(SUM(IF(N84=N$2:N$601,IF(O84=O$2:O$601,Q$2:Q$601,0),0))))+IF(P84&lt;2,SUM(IF(N84=N$2:N$601,IF(O84=O$2:O$601,1,0),0)),0)))</f>
        <v>0.131578947368421</v>
      </c>
      <c r="S84" s="110" t="s">
        <v>964</v>
      </c>
      <c r="T84" s="108" t="n">
        <v>1</v>
      </c>
      <c r="U84" s="108" t="n">
        <v>1</v>
      </c>
      <c r="V84" s="108" t="n">
        <v>42</v>
      </c>
      <c r="W84" s="111" t="n">
        <f aca="false" t="array" ref="W84:W84">IF($G84="","",IF(OR(S84=Error_checking!$Q$25,S84=Error_checking!$Q$26),R84-IF(P84&lt;2,SUM(IF(N84=N$2:N$601,IF(O84=O$2:O$601,1,0),0)),0),IF(V84="",0,((SUM(IF(S84=S$2:S$601,IF(T84=T$2:T$601,1,0),0))-U84)/(SUM(IF(S84=S$2:S$601,IF(T84=T$2:T$601,1,0),0))-1)*100)+(V84/(SUM(IF(S84=S$2:S$601,IF(T84=T$2:T$601,V$2:V$601,0),0))))+IF(U84&lt;2,SUM(IF(S84=S$2:S$601,IF(T84=T$2:T$601,1,0),0)),0))))</f>
        <v>104.42</v>
      </c>
      <c r="X84" s="91"/>
      <c r="Y84" s="92"/>
      <c r="Z84" s="93"/>
      <c r="AA84" s="92"/>
      <c r="AB84" s="94" t="n">
        <f aca="false">0</f>
        <v>0</v>
      </c>
      <c r="AC84" s="94" t="n">
        <f aca="false" t="array" ref="AC84:AC84">SUM(M84,R84,W84,AB84)</f>
        <v>104.551578947368</v>
      </c>
      <c r="AD84" s="112" t="n">
        <f aca="false">IF(G84=Error_checking!$A$26,MAX(0,MIN(MaxBonus,$G$1)+1-RANK(AC84,$AC$2:$AC$601)),0)</f>
        <v>0</v>
      </c>
      <c r="AE84" s="111" t="n">
        <f aca="false">AC84+AD84</f>
        <v>104.551578947368</v>
      </c>
      <c r="AF84" s="113" t="n">
        <f aca="false" t="array" ref="AF84:AF84">IF(G84=Error_checking!$A$26,RANK(AC84,$AC$2:$AC$601),"")</f>
        <v>83</v>
      </c>
      <c r="AG84" s="114"/>
      <c r="AH84" s="115"/>
      <c r="AI84" s="115"/>
      <c r="AJ84" s="115"/>
      <c r="AK84" s="100"/>
      <c r="AL84" s="100"/>
      <c r="AM84" s="100"/>
      <c r="AN84" s="101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100"/>
      <c r="BT84" s="100"/>
      <c r="BU84" s="100"/>
      <c r="BV84" s="100"/>
      <c r="BW84" s="100"/>
      <c r="BX84" s="100"/>
      <c r="BY84" s="100"/>
      <c r="BZ84" s="10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s="54" customFormat="true" ht="14.85" hidden="false" customHeight="true" outlineLevel="0" collapsed="false">
      <c r="A85" s="102" t="n">
        <f aca="false" t="array" ref="A85:A85">IF(G85=Error_checking!$A$26,RANK(AC85,$AC$2:$AC$601),"")</f>
        <v>84</v>
      </c>
      <c r="B85" s="102" t="n">
        <v>376</v>
      </c>
      <c r="C85" s="77" t="n">
        <f aca="false">VLOOKUP($B85,Ludo_na!$A$2:$D$601,2,0)</f>
        <v>87</v>
      </c>
      <c r="D85" s="78" t="str">
        <f aca="false">IF(VLOOKUP($B85,Ludo_voor!$A$2:$Y$601,3,0)="","",VLOOKUP($B85,Ludo_voor!$A$2:$Y$601,3,0))</f>
        <v>Verrept</v>
      </c>
      <c r="E85" s="79" t="str">
        <f aca="false">IF(VLOOKUP($B85,Ludo_voor!$A$2:$Y$601,4,0)="","",VLOOKUP($B85,Ludo_voor!$A$2:$Y$601,4,0))</f>
        <v>Marc</v>
      </c>
      <c r="F85" s="80" t="str">
        <f aca="false">IF(VLOOKUP($B85,Ludo_voor!$A$2:$Y$601,5,0)="","",VLOOKUP($B85,Ludo_voor!$A$2:$Y$601,5,0))</f>
        <v>Winning Movez</v>
      </c>
      <c r="G85" s="81" t="s">
        <v>928</v>
      </c>
      <c r="H85" s="103" t="s">
        <v>929</v>
      </c>
      <c r="I85" s="104" t="s">
        <v>952</v>
      </c>
      <c r="J85" s="105" t="n">
        <v>1</v>
      </c>
      <c r="K85" s="105" t="n">
        <v>1</v>
      </c>
      <c r="L85" s="105" t="n">
        <v>60</v>
      </c>
      <c r="M85" s="106" t="n">
        <f aca="false" t="array" ref="M85:M85">IF($G85="","",IF(L85="",0,((SUM(IF(I85=I$2:I$601,IF(J85=J$2:J$601,1,0),0))-K85)/(SUM(IF(I85=I$2:I$601,IF(J85=J$2:J$601,1,0),0))-1)*100)+(L85/(SUM(IF(I85=I$2:I$601,IF(J85=J$2:J$601,L$2:L$601,0),0))))+IF(K85&lt;2,SUM(IF(I85=I$2:I$601,IF(J85=J$2:J$601,1,0),0)),0)))</f>
        <v>104.3125</v>
      </c>
      <c r="N85" s="107" t="s">
        <v>962</v>
      </c>
      <c r="O85" s="108" t="n">
        <v>2</v>
      </c>
      <c r="P85" s="108" t="n">
        <v>4</v>
      </c>
      <c r="Q85" s="108" t="n">
        <v>19</v>
      </c>
      <c r="R85" s="109" t="n">
        <f aca="false" t="array" ref="R85:R85">IF($G85="","",IF(Q85="",0,((SUM(IF(N85=N$2:N$601,IF(O85=O$2:O$601,1,0),0))-P85)/(SUM(IF(N85=N$2:N$601,IF(O85=O$2:O$601,1,0),0))-1)*100)+(Q85/(SUM(IF(N85=N$2:N$601,IF(O85=O$2:O$601,Q$2:Q$601,0),0))))+IF(P85&lt;2,SUM(IF(N85=N$2:N$601,IF(O85=O$2:O$601,1,0),0)),0)))</f>
        <v>0.123376623376623</v>
      </c>
      <c r="S85" s="110" t="s">
        <v>943</v>
      </c>
      <c r="T85" s="108" t="n">
        <v>1</v>
      </c>
      <c r="U85" s="108" t="n">
        <v>4</v>
      </c>
      <c r="V85" s="108" t="n">
        <v>4</v>
      </c>
      <c r="W85" s="111" t="n">
        <f aca="false" t="array" ref="W85:W85">IF($G85="","",IF(OR(S85=Error_checking!$Q$25,S85=Error_checking!$Q$26),R85-IF(P85&lt;2,SUM(IF(N85=N$2:N$601,IF(O85=O$2:O$601,1,0),0)),0),IF(V85="",0,((SUM(IF(S85=S$2:S$601,IF(T85=T$2:T$601,1,0),0))-U85)/(SUM(IF(S85=S$2:S$601,IF(T85=T$2:T$601,1,0),0))-1)*100)+(V85/(SUM(IF(S85=S$2:S$601,IF(T85=T$2:T$601,V$2:V$601,0),0))))+IF(U85&lt;2,SUM(IF(S85=S$2:S$601,IF(T85=T$2:T$601,1,0),0)),0))))</f>
        <v>0.0952380952380952</v>
      </c>
      <c r="X85" s="91"/>
      <c r="Y85" s="92"/>
      <c r="Z85" s="93"/>
      <c r="AA85" s="92"/>
      <c r="AB85" s="94" t="n">
        <f aca="false">0</f>
        <v>0</v>
      </c>
      <c r="AC85" s="94" t="n">
        <f aca="false" t="array" ref="AC85:AC85">SUM(M85,R85,W85,AB85)</f>
        <v>104.531114718615</v>
      </c>
      <c r="AD85" s="112" t="n">
        <f aca="false">IF(G85=Error_checking!$A$26,MAX(0,MIN(MaxBonus,$G$1)+1-RANK(AC85,$AC$2:$AC$601)),0)</f>
        <v>0</v>
      </c>
      <c r="AE85" s="111" t="n">
        <f aca="false">AC85+AD85</f>
        <v>104.531114718615</v>
      </c>
      <c r="AF85" s="113" t="n">
        <f aca="false" t="array" ref="AF85:AF85">IF(G85=Error_checking!$A$26,RANK(AC85,$AC$2:$AC$601),"")</f>
        <v>84</v>
      </c>
      <c r="AG85" s="114"/>
      <c r="AH85" s="115"/>
      <c r="AI85" s="115"/>
      <c r="AJ85" s="115"/>
      <c r="AK85" s="100"/>
      <c r="AL85" s="100"/>
      <c r="AM85" s="100"/>
      <c r="AN85" s="101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100"/>
      <c r="BT85" s="100"/>
      <c r="BU85" s="100"/>
      <c r="BV85" s="100"/>
      <c r="BW85" s="100"/>
      <c r="BX85" s="100"/>
      <c r="BY85" s="100"/>
      <c r="BZ85" s="100"/>
    </row>
    <row r="86" customFormat="false" ht="14.85" hidden="false" customHeight="true" outlineLevel="0" collapsed="false">
      <c r="A86" s="76" t="n">
        <f aca="false" t="array" ref="A86:A86">IF(G86=Error_checking!$A$26,RANK(AC86,$AC$2:$AC$601),"")</f>
        <v>85</v>
      </c>
      <c r="B86" s="76" t="n">
        <v>443</v>
      </c>
      <c r="C86" s="77" t="n">
        <f aca="false">VLOOKUP($B86,Ludo_na!$A$2:$D$601,2,0)</f>
        <v>100</v>
      </c>
      <c r="D86" s="78" t="str">
        <f aca="false">IF(VLOOKUP($B86,Ludo_voor!$A$2:$Y$601,3,0)="","",VLOOKUP($B86,Ludo_voor!$A$2:$Y$601,3,0))</f>
        <v>Everaert</v>
      </c>
      <c r="E86" s="79" t="str">
        <f aca="false">IF(VLOOKUP($B86,Ludo_voor!$A$2:$Y$601,4,0)="","",VLOOKUP($B86,Ludo_voor!$A$2:$Y$601,4,0))</f>
        <v>Sebastiaan</v>
      </c>
      <c r="F86" s="80" t="str">
        <f aca="false">IF(VLOOKUP($B86,Ludo_voor!$A$2:$Y$601,5,0)="","",VLOOKUP($B86,Ludo_voor!$A$2:$Y$601,5,0))</f>
        <v/>
      </c>
      <c r="G86" s="81" t="s">
        <v>928</v>
      </c>
      <c r="H86" s="82"/>
      <c r="I86" s="83"/>
      <c r="J86" s="84"/>
      <c r="K86" s="84"/>
      <c r="L86" s="84"/>
      <c r="M86" s="85" t="n">
        <f aca="false" t="array" ref="M86:M86">IF($G86="","",IF(L86="",0,((SUM(IF(I86=I$2:I$601,IF(J86=J$2:J$601,1,0),0))-K86)/(SUM(IF(I86=I$2:I$601,IF(J86=J$2:J$601,1,0),0))-1)*100)+(L86/(SUM(IF(I86=I$2:I$601,IF(J86=J$2:J$601,L$2:L$601,0),0))))+IF(K86&lt;2,SUM(IF(I86=I$2:I$601,IF(J86=J$2:J$601,1,0),0)),0)))</f>
        <v>0</v>
      </c>
      <c r="N86" s="86"/>
      <c r="O86" s="87"/>
      <c r="P86" s="87"/>
      <c r="Q86" s="87"/>
      <c r="R86" s="88" t="n">
        <f aca="false" t="array" ref="R86:R86">IF($G86="","",IF(Q86="",0,((SUM(IF(N86=N$2:N$601,IF(O86=O$2:O$601,1,0),0))-P86)/(SUM(IF(N86=N$2:N$601,IF(O86=O$2:O$601,1,0),0))-1)*100)+(Q86/(SUM(IF(N86=N$2:N$601,IF(O86=O$2:O$601,Q$2:Q$601,0),0))))+IF(P86&lt;2,SUM(IF(N86=N$2:N$601,IF(O86=O$2:O$601,1,0),0)),0)))</f>
        <v>0</v>
      </c>
      <c r="S86" s="89" t="s">
        <v>960</v>
      </c>
      <c r="T86" s="87" t="n">
        <v>3</v>
      </c>
      <c r="U86" s="87" t="n">
        <v>1</v>
      </c>
      <c r="V86" s="87" t="n">
        <v>80</v>
      </c>
      <c r="W86" s="90" t="n">
        <f aca="false" t="array" ref="W86:W86">IF($G86="","",IF(OR(S86=Error_checking!$Q$25,S86=Error_checking!$Q$26),R86-IF(P86&lt;2,SUM(IF(N86=N$2:N$601,IF(O86=O$2:O$601,1,0),0)),0),IF(V86="",0,((SUM(IF(S86=S$2:S$601,IF(T86=T$2:T$601,1,0),0))-U86)/(SUM(IF(S86=S$2:S$601,IF(T86=T$2:T$601,1,0),0))-1)*100)+(V86/(SUM(IF(S86=S$2:S$601,IF(T86=T$2:T$601,V$2:V$601,0),0))))+IF(U86&lt;2,SUM(IF(S86=S$2:S$601,IF(T86=T$2:T$601,1,0),0)),0))))</f>
        <v>104.314960629921</v>
      </c>
      <c r="X86" s="120"/>
      <c r="Y86" s="121"/>
      <c r="Z86" s="122"/>
      <c r="AA86" s="121"/>
      <c r="AB86" s="95" t="n">
        <f aca="false">0</f>
        <v>0</v>
      </c>
      <c r="AC86" s="95" t="n">
        <f aca="false" t="array" ref="AC86:AC86">SUM(M86,R86,W86,AB86)</f>
        <v>104.314960629921</v>
      </c>
      <c r="AD86" s="96" t="n">
        <f aca="false">IF(G86=Error_checking!$A$26,MAX(0,MIN(MaxBonus,$G$1)+1-RANK(AC86,$AC$2:$AC$601)),0)</f>
        <v>0</v>
      </c>
      <c r="AE86" s="90" t="n">
        <f aca="false">AC86+AD86</f>
        <v>104.314960629921</v>
      </c>
      <c r="AF86" s="97" t="n">
        <f aca="false" t="array" ref="AF86:AF86">IF(G86=Error_checking!$A$26,RANK(AC86,$AC$2:$AC$601),"")</f>
        <v>85</v>
      </c>
      <c r="AG86" s="98"/>
      <c r="AH86" s="99"/>
      <c r="AI86" s="99"/>
      <c r="AJ86" s="99"/>
      <c r="AK86" s="117"/>
      <c r="AL86" s="117"/>
      <c r="AM86" s="117"/>
      <c r="AN86" s="123"/>
      <c r="AO86" s="117"/>
      <c r="AP86" s="117"/>
      <c r="AQ86" s="117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s="119" customFormat="true" ht="14.85" hidden="false" customHeight="true" outlineLevel="0" collapsed="false">
      <c r="A87" s="102" t="n">
        <f aca="false" t="array" ref="A87:A87">IF(G87=Error_checking!$A$26,RANK(AC87,$AC$2:$AC$601),"")</f>
        <v>86</v>
      </c>
      <c r="B87" s="102" t="n">
        <v>179</v>
      </c>
      <c r="C87" s="77" t="n">
        <f aca="false">VLOOKUP($B87,Ludo_na!$A$2:$D$601,2,0)</f>
        <v>133</v>
      </c>
      <c r="D87" s="78" t="str">
        <f aca="false">IF(VLOOKUP($B87,Ludo_voor!$A$2:$Y$601,3,0)="","",VLOOKUP($B87,Ludo_voor!$A$2:$Y$601,3,0))</f>
        <v>Verstraete</v>
      </c>
      <c r="E87" s="79" t="str">
        <f aca="false">IF(VLOOKUP($B87,Ludo_voor!$A$2:$Y$601,4,0)="","",VLOOKUP($B87,Ludo_voor!$A$2:$Y$601,4,0))</f>
        <v>Jasper</v>
      </c>
      <c r="F87" s="80" t="str">
        <f aca="false">IF(VLOOKUP($B87,Ludo_voor!$A$2:$Y$601,5,0)="","",VLOOKUP($B87,Ludo_voor!$A$2:$Y$601,5,0))</f>
        <v>Spelen Op Zolder</v>
      </c>
      <c r="G87" s="81" t="s">
        <v>928</v>
      </c>
      <c r="H87" s="103"/>
      <c r="I87" s="104" t="s">
        <v>942</v>
      </c>
      <c r="J87" s="105" t="n">
        <v>2</v>
      </c>
      <c r="K87" s="105" t="n">
        <v>5</v>
      </c>
      <c r="L87" s="105" t="n">
        <v>3</v>
      </c>
      <c r="M87" s="106" t="n">
        <f aca="false" t="array" ref="M87:M87">IF($G87="","",IF(L87="",0,((SUM(IF(I87=I$2:I$601,IF(J87=J$2:J$601,1,0),0))-K87)/(SUM(IF(I87=I$2:I$601,IF(J87=J$2:J$601,1,0),0))-1)*100)+(L87/(SUM(IF(I87=I$2:I$601,IF(J87=J$2:J$601,L$2:L$601,0),0))))+IF(K87&lt;2,SUM(IF(I87=I$2:I$601,IF(J87=J$2:J$601,1,0),0)),0)))</f>
        <v>0.15</v>
      </c>
      <c r="N87" s="107" t="s">
        <v>970</v>
      </c>
      <c r="O87" s="108" t="n">
        <v>1</v>
      </c>
      <c r="P87" s="108" t="n">
        <v>1</v>
      </c>
      <c r="Q87" s="108" t="n">
        <v>13</v>
      </c>
      <c r="R87" s="109" t="n">
        <f aca="false" t="array" ref="R87:R87">IF($G87="","",IF(Q87="",0,((SUM(IF(N87=N$2:N$601,IF(O87=O$2:O$601,1,0),0))-P87)/(SUM(IF(N87=N$2:N$601,IF(O87=O$2:O$601,1,0),0))-1)*100)+(Q87/(SUM(IF(N87=N$2:N$601,IF(O87=O$2:O$601,Q$2:Q$601,0),0))))+IF(P87&lt;2,SUM(IF(N87=N$2:N$601,IF(O87=O$2:O$601,1,0),0)),0)))</f>
        <v>103.393939393939</v>
      </c>
      <c r="S87" s="110" t="s">
        <v>945</v>
      </c>
      <c r="T87" s="108" t="n">
        <v>2</v>
      </c>
      <c r="U87" s="108" t="n">
        <v>4</v>
      </c>
      <c r="V87" s="108" t="n">
        <v>1</v>
      </c>
      <c r="W87" s="111" t="n">
        <f aca="false" t="array" ref="W87:W87">IF($G87="","",IF(OR(S87=Error_checking!$Q$25,S87=Error_checking!$Q$26),R87-IF(P87&lt;2,SUM(IF(N87=N$2:N$601,IF(O87=O$2:O$601,1,0),0)),0),IF(V87="",0,((SUM(IF(S87=S$2:S$601,IF(T87=T$2:T$601,1,0),0))-U87)/(SUM(IF(S87=S$2:S$601,IF(T87=T$2:T$601,1,0),0))-1)*100)+(V87/(SUM(IF(S87=S$2:S$601,IF(T87=T$2:T$601,V$2:V$601,0),0))))+IF(U87&lt;2,SUM(IF(S87=S$2:S$601,IF(T87=T$2:T$601,1,0),0)),0))))</f>
        <v>0.1</v>
      </c>
      <c r="X87" s="91"/>
      <c r="Y87" s="92"/>
      <c r="Z87" s="93"/>
      <c r="AA87" s="92"/>
      <c r="AB87" s="94" t="n">
        <f aca="false">0</f>
        <v>0</v>
      </c>
      <c r="AC87" s="94" t="n">
        <f aca="false" t="array" ref="AC87:AC87">SUM(M87,R87,W87,AB87)</f>
        <v>103.643939393939</v>
      </c>
      <c r="AD87" s="112" t="n">
        <f aca="false">IF(G87=Error_checking!$A$26,MAX(0,MIN(MaxBonus,$G$1)+1-RANK(AC87,$AC$2:$AC$601)),0)</f>
        <v>0</v>
      </c>
      <c r="AE87" s="111" t="n">
        <f aca="false">AC87+AD87</f>
        <v>103.643939393939</v>
      </c>
      <c r="AF87" s="113" t="n">
        <f aca="false" t="array" ref="AF87:AF87">IF(G87=Error_checking!$A$26,RANK(AC87,$AC$2:$AC$601),"")</f>
        <v>86</v>
      </c>
      <c r="AG87" s="114"/>
      <c r="AH87" s="115"/>
      <c r="AI87" s="115"/>
      <c r="AJ87" s="115"/>
      <c r="AK87" s="100"/>
      <c r="AL87" s="100"/>
      <c r="AM87" s="100"/>
      <c r="AN87" s="101"/>
      <c r="AO87" s="100"/>
      <c r="AP87" s="100"/>
      <c r="AQ87" s="100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</row>
    <row r="88" customFormat="false" ht="14.85" hidden="false" customHeight="true" outlineLevel="0" collapsed="false">
      <c r="A88" s="118" t="n">
        <f aca="false" t="array" ref="A88:A88">IF(G88=Error_checking!$A$26,RANK(AC88,$AC$2:$AC$601),"")</f>
        <v>87</v>
      </c>
      <c r="B88" s="118" t="n">
        <v>428</v>
      </c>
      <c r="C88" s="77" t="n">
        <f aca="false">VLOOKUP($B88,Ludo_na!$A$2:$D$601,2,0)</f>
        <v>208</v>
      </c>
      <c r="D88" s="78" t="str">
        <f aca="false">IF(VLOOKUP($B88,Ludo_voor!$A$2:$Y$601,3,0)="","",VLOOKUP($B88,Ludo_voor!$A$2:$Y$601,3,0))</f>
        <v>Deniz</v>
      </c>
      <c r="E88" s="79" t="str">
        <f aca="false">IF(VLOOKUP($B88,Ludo_voor!$A$2:$Y$601,4,0)="","",VLOOKUP($B88,Ludo_voor!$A$2:$Y$601,4,0))</f>
        <v>Patrick</v>
      </c>
      <c r="F88" s="80" t="str">
        <f aca="false">IF(VLOOKUP($B88,Ludo_voor!$A$2:$Y$601,5,0)="","",VLOOKUP($B88,Ludo_voor!$A$2:$Y$601,5,0))</f>
        <v/>
      </c>
      <c r="G88" s="81" t="s">
        <v>928</v>
      </c>
      <c r="H88" s="103"/>
      <c r="I88" s="104" t="s">
        <v>946</v>
      </c>
      <c r="J88" s="105" t="n">
        <v>1</v>
      </c>
      <c r="K88" s="105" t="n">
        <v>2</v>
      </c>
      <c r="L88" s="105" t="n">
        <v>34</v>
      </c>
      <c r="M88" s="106" t="n">
        <f aca="false" t="array" ref="M88:M88">IF($G88="","",IF(L88="",0,((SUM(IF(I88=I$2:I$601,IF(J88=J$2:J$601,1,0),0))-K88)/(SUM(IF(I88=I$2:I$601,IF(J88=J$2:J$601,1,0),0))-1)*100)+(L88/(SUM(IF(I88=I$2:I$601,IF(J88=J$2:J$601,L$2:L$601,0),0))))+IF(K88&lt;2,SUM(IF(I88=I$2:I$601,IF(J88=J$2:J$601,1,0),0)),0)))</f>
        <v>66.972972972973</v>
      </c>
      <c r="N88" s="107" t="s">
        <v>939</v>
      </c>
      <c r="O88" s="108" t="n">
        <v>1</v>
      </c>
      <c r="P88" s="108" t="n">
        <v>4</v>
      </c>
      <c r="Q88" s="108" t="n">
        <v>39</v>
      </c>
      <c r="R88" s="109" t="n">
        <f aca="false" t="array" ref="R88:R88">IF($G88="","",IF(Q88="",0,((SUM(IF(N88=N$2:N$601,IF(O88=O$2:O$601,1,0),0))-P88)/(SUM(IF(N88=N$2:N$601,IF(O88=O$2:O$601,1,0),0))-1)*100)+(Q88/(SUM(IF(N88=N$2:N$601,IF(O88=O$2:O$601,Q$2:Q$601,0),0))))+IF(P88&lt;2,SUM(IF(N88=N$2:N$601,IF(O88=O$2:O$601,1,0),0)),0)))</f>
        <v>0.233532934131737</v>
      </c>
      <c r="S88" s="110" t="s">
        <v>945</v>
      </c>
      <c r="T88" s="108" t="n">
        <v>3</v>
      </c>
      <c r="U88" s="108" t="n">
        <v>3</v>
      </c>
      <c r="V88" s="108" t="n">
        <v>2</v>
      </c>
      <c r="W88" s="111" t="n">
        <f aca="false" t="array" ref="W88:W88">IF($G88="","",IF(OR(S88=Error_checking!$Q$25,S88=Error_checking!$Q$26),R88-IF(P88&lt;2,SUM(IF(N88=N$2:N$601,IF(O88=O$2:O$601,1,0),0)),0),IF(V88="",0,((SUM(IF(S88=S$2:S$601,IF(T88=T$2:T$601,1,0),0))-U88)/(SUM(IF(S88=S$2:S$601,IF(T88=T$2:T$601,1,0),0))-1)*100)+(V88/(SUM(IF(S88=S$2:S$601,IF(T88=T$2:T$601,V$2:V$601,0),0))))+IF(U88&lt;2,SUM(IF(S88=S$2:S$601,IF(T88=T$2:T$601,1,0),0)),0))))</f>
        <v>33.5333333333333</v>
      </c>
      <c r="X88" s="91"/>
      <c r="Y88" s="92"/>
      <c r="Z88" s="93"/>
      <c r="AA88" s="92"/>
      <c r="AB88" s="94" t="n">
        <f aca="false">0</f>
        <v>0</v>
      </c>
      <c r="AC88" s="94" t="n">
        <f aca="false" t="array" ref="AC88:AC88">SUM(M88,R88,W88,AB88)</f>
        <v>100.739839240438</v>
      </c>
      <c r="AD88" s="112" t="n">
        <f aca="false">IF(G88=Error_checking!$A$26,MAX(0,MIN(MaxBonus,$G$1)+1-RANK(AC88,$AC$2:$AC$601)),0)</f>
        <v>0</v>
      </c>
      <c r="AE88" s="111" t="n">
        <f aca="false">AC88+AD88</f>
        <v>100.739839240438</v>
      </c>
      <c r="AF88" s="113" t="n">
        <f aca="false" t="array" ref="AF88:AF88">IF(G88=Error_checking!$A$26,RANK(AC88,$AC$2:$AC$601),"")</f>
        <v>87</v>
      </c>
      <c r="AG88" s="114"/>
      <c r="AH88" s="115"/>
      <c r="AI88" s="115"/>
      <c r="AJ88" s="115"/>
      <c r="AK88" s="100"/>
      <c r="AL88" s="100"/>
      <c r="AM88" s="100"/>
      <c r="AN88" s="101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4.85" hidden="false" customHeight="true" outlineLevel="0" collapsed="false">
      <c r="A89" s="102" t="n">
        <f aca="false" t="array" ref="A89:A89">IF(G89=Error_checking!$A$26,RANK(AC89,$AC$2:$AC$601),"")</f>
        <v>88</v>
      </c>
      <c r="B89" s="102" t="n">
        <v>384</v>
      </c>
      <c r="C89" s="77" t="n">
        <f aca="false">VLOOKUP($B89,Ludo_na!$A$2:$D$601,2,0)</f>
        <v>73</v>
      </c>
      <c r="D89" s="78" t="str">
        <f aca="false">IF(VLOOKUP($B89,Ludo_voor!$A$2:$Y$601,3,0)="","",VLOOKUP($B89,Ludo_voor!$A$2:$Y$601,3,0))</f>
        <v>Verhulst</v>
      </c>
      <c r="E89" s="79" t="str">
        <f aca="false">IF(VLOOKUP($B89,Ludo_voor!$A$2:$Y$601,4,0)="","",VLOOKUP($B89,Ludo_voor!$A$2:$Y$601,4,0))</f>
        <v>Kristof</v>
      </c>
      <c r="F89" s="80" t="str">
        <f aca="false">IF(VLOOKUP($B89,Ludo_voor!$A$2:$Y$601,5,0)="","",VLOOKUP($B89,Ludo_voor!$A$2:$Y$601,5,0))</f>
        <v>HQ Gaming Club</v>
      </c>
      <c r="G89" s="81" t="s">
        <v>928</v>
      </c>
      <c r="H89" s="103" t="s">
        <v>929</v>
      </c>
      <c r="I89" s="104" t="s">
        <v>948</v>
      </c>
      <c r="J89" s="105" t="n">
        <v>3</v>
      </c>
      <c r="K89" s="105" t="n">
        <v>2</v>
      </c>
      <c r="L89" s="105" t="n">
        <v>92</v>
      </c>
      <c r="M89" s="106" t="n">
        <f aca="false" t="array" ref="M89:M89">IF($G89="","",IF(L89="",0,((SUM(IF(I89=I$2:I$601,IF(J89=J$2:J$601,1,0),0))-K89)/(SUM(IF(I89=I$2:I$601,IF(J89=J$2:J$601,1,0),0))-1)*100)+(L89/(SUM(IF(I89=I$2:I$601,IF(J89=J$2:J$601,L$2:L$601,0),0))))+IF(K89&lt;2,SUM(IF(I89=I$2:I$601,IF(J89=J$2:J$601,1,0),0)),0)))</f>
        <v>66.9559748427673</v>
      </c>
      <c r="N89" s="107" t="s">
        <v>931</v>
      </c>
      <c r="O89" s="108" t="n">
        <v>4</v>
      </c>
      <c r="P89" s="108" t="n">
        <v>4</v>
      </c>
      <c r="Q89" s="108" t="n">
        <v>70</v>
      </c>
      <c r="R89" s="109" t="n">
        <f aca="false" t="array" ref="R89:R89">IF($G89="","",IF(Q89="",0,((SUM(IF(N89=N$2:N$601,IF(O89=O$2:O$601,1,0),0))-P89)/(SUM(IF(N89=N$2:N$601,IF(O89=O$2:O$601,1,0),0))-1)*100)+(Q89/(SUM(IF(N89=N$2:N$601,IF(O89=O$2:O$601,Q$2:Q$601,0),0))))+IF(P89&lt;2,SUM(IF(N89=N$2:N$601,IF(O89=O$2:O$601,1,0),0)),0)))</f>
        <v>0.196078431372549</v>
      </c>
      <c r="S89" s="110" t="s">
        <v>951</v>
      </c>
      <c r="T89" s="108" t="n">
        <v>3</v>
      </c>
      <c r="U89" s="108" t="n">
        <v>3</v>
      </c>
      <c r="V89" s="108" t="n">
        <v>24</v>
      </c>
      <c r="W89" s="111" t="n">
        <f aca="false" t="array" ref="W89:W89">IF($G89="","",IF(OR(S89=Error_checking!$Q$25,S89=Error_checking!$Q$26),R89-IF(P89&lt;2,SUM(IF(N89=N$2:N$601,IF(O89=O$2:O$601,1,0),0)),0),IF(V89="",0,((SUM(IF(S89=S$2:S$601,IF(T89=T$2:T$601,1,0),0))-U89)/(SUM(IF(S89=S$2:S$601,IF(T89=T$2:T$601,1,0),0))-1)*100)+(V89/(SUM(IF(S89=S$2:S$601,IF(T89=T$2:T$601,V$2:V$601,0),0))))+IF(U89&lt;2,SUM(IF(S89=S$2:S$601,IF(T89=T$2:T$601,1,0),0)),0))))</f>
        <v>33.5709570957096</v>
      </c>
      <c r="X89" s="91"/>
      <c r="Y89" s="92"/>
      <c r="Z89" s="93"/>
      <c r="AA89" s="92"/>
      <c r="AB89" s="94" t="n">
        <f aca="false">0</f>
        <v>0</v>
      </c>
      <c r="AC89" s="94" t="n">
        <f aca="false" t="array" ref="AC89:AC89">SUM(M89,R89,W89,AB89)</f>
        <v>100.723010369849</v>
      </c>
      <c r="AD89" s="112" t="n">
        <f aca="false">IF(G89=Error_checking!$A$26,MAX(0,MIN(MaxBonus,$G$1)+1-RANK(AC89,$AC$2:$AC$601)),0)</f>
        <v>0</v>
      </c>
      <c r="AE89" s="111" t="n">
        <f aca="false">AC89+AD89</f>
        <v>100.723010369849</v>
      </c>
      <c r="AF89" s="113" t="n">
        <f aca="false" t="array" ref="AF89:AF89">IF(G89=Error_checking!$A$26,RANK(AC89,$AC$2:$AC$601),"")</f>
        <v>88</v>
      </c>
      <c r="AG89" s="114"/>
      <c r="AH89" s="115"/>
      <c r="AI89" s="115"/>
      <c r="AJ89" s="115"/>
      <c r="AK89" s="100"/>
      <c r="AL89" s="100"/>
      <c r="AM89" s="100"/>
      <c r="AN89" s="101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100"/>
      <c r="BT89" s="100"/>
      <c r="BU89" s="100"/>
      <c r="BV89" s="100"/>
      <c r="BW89" s="100"/>
      <c r="BX89" s="100"/>
      <c r="BY89" s="100"/>
      <c r="BZ89" s="10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4.85" hidden="false" customHeight="true" outlineLevel="0" collapsed="false">
      <c r="A90" s="102" t="n">
        <f aca="false" t="array" ref="A90:A90">IF(G90=Error_checking!$A$26,RANK(AC90,$AC$2:$AC$601),"")</f>
        <v>89</v>
      </c>
      <c r="B90" s="102" t="n">
        <v>229</v>
      </c>
      <c r="C90" s="77" t="n">
        <f aca="false">VLOOKUP($B90,Ludo_na!$A$2:$D$601,2,0)</f>
        <v>143</v>
      </c>
      <c r="D90" s="78" t="str">
        <f aca="false">IF(VLOOKUP($B90,Ludo_voor!$A$2:$Y$601,3,0)="","",VLOOKUP($B90,Ludo_voor!$A$2:$Y$601,3,0))</f>
        <v>Croene</v>
      </c>
      <c r="E90" s="79" t="str">
        <f aca="false">IF(VLOOKUP($B90,Ludo_voor!$A$2:$Y$601,4,0)="","",VLOOKUP($B90,Ludo_voor!$A$2:$Y$601,4,0))</f>
        <v>Charlotte</v>
      </c>
      <c r="F90" s="80" t="str">
        <f aca="false">IF(VLOOKUP($B90,Ludo_voor!$A$2:$Y$601,5,0)="","",VLOOKUP($B90,Ludo_voor!$A$2:$Y$601,5,0))</f>
        <v>Hof van Watervliet</v>
      </c>
      <c r="G90" s="81" t="s">
        <v>928</v>
      </c>
      <c r="H90" s="103"/>
      <c r="I90" s="104" t="s">
        <v>930</v>
      </c>
      <c r="J90" s="105" t="n">
        <v>1</v>
      </c>
      <c r="K90" s="105" t="n">
        <v>3</v>
      </c>
      <c r="L90" s="105" t="n">
        <v>29</v>
      </c>
      <c r="M90" s="106" t="n">
        <f aca="false" t="array" ref="M90:M90">IF($G90="","",IF(L90="",0,((SUM(IF(I90=I$2:I$601,IF(J90=J$2:J$601,1,0),0))-K90)/(SUM(IF(I90=I$2:I$601,IF(J90=J$2:J$601,1,0),0))-1)*100)+(L90/(SUM(IF(I90=I$2:I$601,IF(J90=J$2:J$601,L$2:L$601,0),0))))+IF(K90&lt;2,SUM(IF(I90=I$2:I$601,IF(J90=J$2:J$601,1,0),0)),0)))</f>
        <v>33.5922619047619</v>
      </c>
      <c r="N90" s="107" t="s">
        <v>947</v>
      </c>
      <c r="O90" s="108" t="n">
        <v>1</v>
      </c>
      <c r="P90" s="108" t="n">
        <v>4</v>
      </c>
      <c r="Q90" s="108" t="n">
        <v>126</v>
      </c>
      <c r="R90" s="109" t="n">
        <f aca="false" t="array" ref="R90:R90">IF($G90="","",IF(Q90="",0,((SUM(IF(N90=N$2:N$601,IF(O90=O$2:O$601,1,0),0))-P90)/(SUM(IF(N90=N$2:N$601,IF(O90=O$2:O$601,1,0),0))-1)*100)+(Q90/(SUM(IF(N90=N$2:N$601,IF(O90=O$2:O$601,Q$2:Q$601,0),0))))+IF(P90&lt;2,SUM(IF(N90=N$2:N$601,IF(O90=O$2:O$601,1,0),0)),0)))</f>
        <v>0.210350584307179</v>
      </c>
      <c r="S90" s="110" t="s">
        <v>951</v>
      </c>
      <c r="T90" s="108" t="n">
        <v>1</v>
      </c>
      <c r="U90" s="108" t="n">
        <v>2</v>
      </c>
      <c r="V90" s="108" t="n">
        <v>24</v>
      </c>
      <c r="W90" s="111" t="n">
        <f aca="false" t="array" ref="W90:W90">IF($G90="","",IF(OR(S90=Error_checking!$Q$25,S90=Error_checking!$Q$26),R90-IF(P90&lt;2,SUM(IF(N90=N$2:N$601,IF(O90=O$2:O$601,1,0),0)),0),IF(V90="",0,((SUM(IF(S90=S$2:S$601,IF(T90=T$2:T$601,1,0),0))-U90)/(SUM(IF(S90=S$2:S$601,IF(T90=T$2:T$601,1,0),0))-1)*100)+(V90/(SUM(IF(S90=S$2:S$601,IF(T90=T$2:T$601,V$2:V$601,0),0))))+IF(U90&lt;2,SUM(IF(S90=S$2:S$601,IF(T90=T$2:T$601,1,0),0)),0))))</f>
        <v>66.9019607843137</v>
      </c>
      <c r="X90" s="91"/>
      <c r="Y90" s="92"/>
      <c r="Z90" s="93"/>
      <c r="AA90" s="92"/>
      <c r="AB90" s="94" t="n">
        <f aca="false">0</f>
        <v>0</v>
      </c>
      <c r="AC90" s="94" t="n">
        <f aca="false" t="array" ref="AC90:AC90">SUM(M90,R90,W90,AB90)</f>
        <v>100.704573273383</v>
      </c>
      <c r="AD90" s="112" t="n">
        <f aca="false">IF(G90=Error_checking!$A$26,MAX(0,MIN(MaxBonus,$G$1)+1-RANK(AC90,$AC$2:$AC$601)),0)</f>
        <v>0</v>
      </c>
      <c r="AE90" s="111" t="n">
        <f aca="false">AC90+AD90</f>
        <v>100.704573273383</v>
      </c>
      <c r="AF90" s="113" t="n">
        <f aca="false" t="array" ref="AF90:AF90">IF(G90=Error_checking!$A$26,RANK(AC90,$AC$2:$AC$601),"")</f>
        <v>89</v>
      </c>
      <c r="AG90" s="114"/>
      <c r="AH90" s="115"/>
      <c r="AI90" s="115"/>
      <c r="AJ90" s="115"/>
      <c r="AK90" s="100"/>
      <c r="AL90" s="100"/>
      <c r="AM90" s="100"/>
      <c r="AN90" s="101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100"/>
      <c r="BT90" s="100"/>
      <c r="BU90" s="100"/>
      <c r="BV90" s="100"/>
      <c r="BW90" s="100"/>
      <c r="BX90" s="100"/>
      <c r="BY90" s="100"/>
      <c r="BZ90" s="10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s="54" customFormat="true" ht="14.85" hidden="false" customHeight="true" outlineLevel="0" collapsed="false">
      <c r="A91" s="76" t="n">
        <f aca="false" t="array" ref="A91:A91">IF(G91=Error_checking!$A$26,RANK(AC91,$AC$2:$AC$601),"")</f>
        <v>90</v>
      </c>
      <c r="B91" s="76" t="n">
        <v>124</v>
      </c>
      <c r="C91" s="77" t="n">
        <f aca="false">VLOOKUP($B91,Ludo_na!$A$2:$D$601,2,0)</f>
        <v>227</v>
      </c>
      <c r="D91" s="78" t="str">
        <f aca="false">IF(VLOOKUP($B91,Ludo_voor!$A$2:$Y$601,3,0)="","",VLOOKUP($B91,Ludo_voor!$A$2:$Y$601,3,0))</f>
        <v>Ameel</v>
      </c>
      <c r="E91" s="79" t="str">
        <f aca="false">IF(VLOOKUP($B91,Ludo_voor!$A$2:$Y$601,4,0)="","",VLOOKUP($B91,Ludo_voor!$A$2:$Y$601,4,0))</f>
        <v>Sander</v>
      </c>
      <c r="F91" s="80" t="str">
        <f aca="false">IF(VLOOKUP($B91,Ludo_voor!$A$2:$Y$601,5,0)="","",VLOOKUP($B91,Ludo_voor!$A$2:$Y$601,5,0))</f>
        <v/>
      </c>
      <c r="G91" s="81" t="s">
        <v>928</v>
      </c>
      <c r="H91" s="103"/>
      <c r="I91" s="104" t="s">
        <v>952</v>
      </c>
      <c r="J91" s="105" t="n">
        <v>2</v>
      </c>
      <c r="K91" s="105" t="n">
        <v>3</v>
      </c>
      <c r="L91" s="105" t="n">
        <v>54</v>
      </c>
      <c r="M91" s="106" t="n">
        <f aca="false" t="array" ref="M91:M91">IF($G91="","",IF(L91="",0,((SUM(IF(I91=I$2:I$601,IF(J91=J$2:J$601,1,0),0))-K91)/(SUM(IF(I91=I$2:I$601,IF(J91=J$2:J$601,1,0),0))-1)*100)+(L91/(SUM(IF(I91=I$2:I$601,IF(J91=J$2:J$601,L$2:L$601,0),0))))+IF(K91&lt;2,SUM(IF(I91=I$2:I$601,IF(J91=J$2:J$601,1,0),0)),0)))</f>
        <v>33.5856697819315</v>
      </c>
      <c r="N91" s="107" t="s">
        <v>947</v>
      </c>
      <c r="O91" s="108" t="n">
        <v>2</v>
      </c>
      <c r="P91" s="108" t="n">
        <v>2</v>
      </c>
      <c r="Q91" s="108" t="n">
        <v>150</v>
      </c>
      <c r="R91" s="109" t="n">
        <f aca="false" t="array" ref="R91:R91">IF($G91="","",IF(Q91="",0,((SUM(IF(N91=N$2:N$601,IF(O91=O$2:O$601,1,0),0))-P91)/(SUM(IF(N91=N$2:N$601,IF(O91=O$2:O$601,1,0),0))-1)*100)+(Q91/(SUM(IF(N91=N$2:N$601,IF(O91=O$2:O$601,Q$2:Q$601,0),0))))+IF(P91&lt;2,SUM(IF(N91=N$2:N$601,IF(O91=O$2:O$601,1,0),0)),0)))</f>
        <v>66.9307511737089</v>
      </c>
      <c r="S91" s="110" t="s">
        <v>951</v>
      </c>
      <c r="T91" s="108" t="n">
        <v>3</v>
      </c>
      <c r="U91" s="108" t="n">
        <v>4</v>
      </c>
      <c r="V91" s="108" t="n">
        <v>17</v>
      </c>
      <c r="W91" s="111" t="n">
        <f aca="false" t="array" ref="W91:W91">IF($G91="","",IF(OR(S91=Error_checking!$Q$25,S91=Error_checking!$Q$26),R91-IF(P91&lt;2,SUM(IF(N91=N$2:N$601,IF(O91=O$2:O$601,1,0),0)),0),IF(V91="",0,((SUM(IF(S91=S$2:S$601,IF(T91=T$2:T$601,1,0),0))-U91)/(SUM(IF(S91=S$2:S$601,IF(T91=T$2:T$601,1,0),0))-1)*100)+(V91/(SUM(IF(S91=S$2:S$601,IF(T91=T$2:T$601,V$2:V$601,0),0))))+IF(U91&lt;2,SUM(IF(S91=S$2:S$601,IF(T91=T$2:T$601,1,0),0)),0))))</f>
        <v>0.168316831683168</v>
      </c>
      <c r="X91" s="91"/>
      <c r="Y91" s="92"/>
      <c r="Z91" s="93"/>
      <c r="AA91" s="92"/>
      <c r="AB91" s="94" t="n">
        <f aca="false">0</f>
        <v>0</v>
      </c>
      <c r="AC91" s="94" t="n">
        <f aca="false" t="array" ref="AC91:AC91">SUM(M91,R91,W91,AB91)</f>
        <v>100.684737787324</v>
      </c>
      <c r="AD91" s="112" t="n">
        <f aca="false">IF(G91=Error_checking!$A$26,MAX(0,MIN(MaxBonus,$G$1)+1-RANK(AC91,$AC$2:$AC$601)),0)</f>
        <v>0</v>
      </c>
      <c r="AE91" s="111" t="n">
        <f aca="false">AC91+AD91</f>
        <v>100.684737787324</v>
      </c>
      <c r="AF91" s="113" t="n">
        <f aca="false" t="array" ref="AF91:AF91">IF(G91=Error_checking!$A$26,RANK(AC91,$AC$2:$AC$601),"")</f>
        <v>90</v>
      </c>
      <c r="AG91" s="114"/>
      <c r="AH91" s="115"/>
      <c r="AI91" s="115"/>
      <c r="AJ91" s="115"/>
      <c r="AK91" s="100"/>
      <c r="AL91" s="100"/>
      <c r="AM91" s="100"/>
      <c r="AN91" s="101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100"/>
      <c r="BT91" s="100"/>
      <c r="BU91" s="100"/>
      <c r="BV91" s="100"/>
      <c r="BW91" s="100"/>
      <c r="BX91" s="100"/>
      <c r="BY91" s="100"/>
      <c r="BZ91" s="100"/>
    </row>
    <row r="92" s="119" customFormat="true" ht="14.85" hidden="false" customHeight="true" outlineLevel="0" collapsed="false">
      <c r="A92" s="102" t="n">
        <f aca="false" t="array" ref="A92:A92">IF(G92=Error_checking!$A$26,RANK(AC92,$AC$2:$AC$601),"")</f>
        <v>91</v>
      </c>
      <c r="B92" s="102" t="n">
        <v>370</v>
      </c>
      <c r="C92" s="77" t="n">
        <f aca="false">VLOOKUP($B92,Ludo_na!$A$2:$D$601,2,0)</f>
        <v>193</v>
      </c>
      <c r="D92" s="78" t="str">
        <f aca="false">IF(VLOOKUP($B92,Ludo_voor!$A$2:$Y$601,3,0)="","",VLOOKUP($B92,Ludo_voor!$A$2:$Y$601,3,0))</f>
        <v>Noppen</v>
      </c>
      <c r="E92" s="79" t="str">
        <f aca="false">IF(VLOOKUP($B92,Ludo_voor!$A$2:$Y$601,4,0)="","",VLOOKUP($B92,Ludo_voor!$A$2:$Y$601,4,0))</f>
        <v>Niki</v>
      </c>
      <c r="F92" s="80" t="str">
        <f aca="false">IF(VLOOKUP($B92,Ludo_voor!$A$2:$Y$601,5,0)="","",VLOOKUP($B92,Ludo_voor!$A$2:$Y$601,5,0))</f>
        <v>Winning Movez</v>
      </c>
      <c r="G92" s="81" t="s">
        <v>928</v>
      </c>
      <c r="H92" s="103"/>
      <c r="I92" s="104" t="s">
        <v>952</v>
      </c>
      <c r="J92" s="105" t="n">
        <v>1</v>
      </c>
      <c r="K92" s="105" t="n">
        <v>4</v>
      </c>
      <c r="L92" s="105" t="n">
        <v>36</v>
      </c>
      <c r="M92" s="106" t="n">
        <f aca="false" t="array" ref="M92:M92">IF($G92="","",IF(L92="",0,((SUM(IF(I92=I$2:I$601,IF(J92=J$2:J$601,1,0),0))-K92)/(SUM(IF(I92=I$2:I$601,IF(J92=J$2:J$601,1,0),0))-1)*100)+(L92/(SUM(IF(I92=I$2:I$601,IF(J92=J$2:J$601,L$2:L$601,0),0))))+IF(K92&lt;2,SUM(IF(I92=I$2:I$601,IF(J92=J$2:J$601,1,0),0)),0)))</f>
        <v>0.1875</v>
      </c>
      <c r="N92" s="107" t="s">
        <v>953</v>
      </c>
      <c r="O92" s="108" t="n">
        <v>1</v>
      </c>
      <c r="P92" s="108" t="n">
        <v>2</v>
      </c>
      <c r="Q92" s="108" t="n">
        <v>86</v>
      </c>
      <c r="R92" s="109" t="n">
        <f aca="false" t="array" ref="R92:R92">IF($G92="","",IF(Q92="",0,((SUM(IF(N92=N$2:N$601,IF(O92=O$2:O$601,1,0),0))-P92)/(SUM(IF(N92=N$2:N$601,IF(O92=O$2:O$601,1,0),0))-1)*100)+(Q92/(SUM(IF(N92=N$2:N$601,IF(O92=O$2:O$601,Q$2:Q$601,0),0))))+IF(P92&lt;2,SUM(IF(N92=N$2:N$601,IF(O92=O$2:O$601,1,0),0)),0)))</f>
        <v>66.9345794392523</v>
      </c>
      <c r="S92" s="110" t="s">
        <v>945</v>
      </c>
      <c r="T92" s="108" t="n">
        <v>2</v>
      </c>
      <c r="U92" s="108" t="n">
        <v>3</v>
      </c>
      <c r="V92" s="108" t="n">
        <v>2</v>
      </c>
      <c r="W92" s="111" t="n">
        <f aca="false" t="array" ref="W92:W92">IF($G92="","",IF(OR(S92=Error_checking!$Q$25,S92=Error_checking!$Q$26),R92-IF(P92&lt;2,SUM(IF(N92=N$2:N$601,IF(O92=O$2:O$601,1,0),0)),0),IF(V92="",0,((SUM(IF(S92=S$2:S$601,IF(T92=T$2:T$601,1,0),0))-U92)/(SUM(IF(S92=S$2:S$601,IF(T92=T$2:T$601,1,0),0))-1)*100)+(V92/(SUM(IF(S92=S$2:S$601,IF(T92=T$2:T$601,V$2:V$601,0),0))))+IF(U92&lt;2,SUM(IF(S92=S$2:S$601,IF(T92=T$2:T$601,1,0),0)),0))))</f>
        <v>33.5333333333333</v>
      </c>
      <c r="X92" s="91"/>
      <c r="Y92" s="92"/>
      <c r="Z92" s="93"/>
      <c r="AA92" s="92"/>
      <c r="AB92" s="94" t="n">
        <f aca="false">0</f>
        <v>0</v>
      </c>
      <c r="AC92" s="94" t="n">
        <f aca="false" t="array" ref="AC92:AC92">SUM(M92,R92,W92,AB92)</f>
        <v>100.655412772586</v>
      </c>
      <c r="AD92" s="112" t="n">
        <f aca="false">IF(G92=Error_checking!$A$26,MAX(0,MIN(MaxBonus,$G$1)+1-RANK(AC92,$AC$2:$AC$601)),0)</f>
        <v>0</v>
      </c>
      <c r="AE92" s="111" t="n">
        <f aca="false">AC92+AD92</f>
        <v>100.655412772586</v>
      </c>
      <c r="AF92" s="113" t="n">
        <f aca="false" t="array" ref="AF92:AF92">IF(G92=Error_checking!$A$26,RANK(AC92,$AC$2:$AC$601),"")</f>
        <v>91</v>
      </c>
      <c r="AG92" s="114"/>
      <c r="AH92" s="115"/>
      <c r="AI92" s="115"/>
      <c r="AJ92" s="115"/>
      <c r="AK92" s="100"/>
      <c r="AL92" s="100"/>
      <c r="AM92" s="100"/>
      <c r="AN92" s="101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  <c r="BZ92" s="100"/>
    </row>
    <row r="93" s="119" customFormat="true" ht="14.85" hidden="false" customHeight="true" outlineLevel="0" collapsed="false">
      <c r="A93" s="102" t="n">
        <f aca="false" t="array" ref="A93:A93">IF(G93=Error_checking!$A$26,RANK(AC93,$AC$2:$AC$601),"")</f>
        <v>92</v>
      </c>
      <c r="B93" s="102" t="n">
        <v>484</v>
      </c>
      <c r="C93" s="77" t="n">
        <f aca="false">VLOOKUP($B93,Ludo_na!$A$2:$D$601,2,0)</f>
        <v>332</v>
      </c>
      <c r="D93" s="78" t="str">
        <f aca="false">IF(VLOOKUP($B93,Ludo_voor!$A$2:$Y$601,3,0)="","",VLOOKUP($B93,Ludo_voor!$A$2:$Y$601,3,0))</f>
        <v>Jonckheere</v>
      </c>
      <c r="E93" s="79" t="str">
        <f aca="false">IF(VLOOKUP($B93,Ludo_voor!$A$2:$Y$601,4,0)="","",VLOOKUP($B93,Ludo_voor!$A$2:$Y$601,4,0))</f>
        <v>Tania</v>
      </c>
      <c r="F93" s="80" t="str">
        <f aca="false">IF(VLOOKUP($B93,Ludo_voor!$A$2:$Y$601,5,0)="","",VLOOKUP($B93,Ludo_voor!$A$2:$Y$601,5,0))</f>
        <v/>
      </c>
      <c r="G93" s="81" t="s">
        <v>928</v>
      </c>
      <c r="H93" s="103"/>
      <c r="I93" s="104" t="s">
        <v>948</v>
      </c>
      <c r="J93" s="105" t="n">
        <v>4</v>
      </c>
      <c r="K93" s="105" t="n">
        <v>2</v>
      </c>
      <c r="L93" s="105" t="n">
        <v>34</v>
      </c>
      <c r="M93" s="106" t="n">
        <f aca="false" t="array" ref="M93:M93">IF($G93="","",IF(L93="",0,((SUM(IF(I93=I$2:I$601,IF(J93=J$2:J$601,1,0),0))-K93)/(SUM(IF(I93=I$2:I$601,IF(J93=J$2:J$601,1,0),0))-1)*100)+(L93/(SUM(IF(I93=I$2:I$601,IF(J93=J$2:J$601,L$2:L$601,0),0))))+IF(K93&lt;2,SUM(IF(I93=I$2:I$601,IF(J93=J$2:J$601,1,0),0)),0)))</f>
        <v>66.957264957265</v>
      </c>
      <c r="N93" s="107" t="s">
        <v>947</v>
      </c>
      <c r="O93" s="108" t="n">
        <v>1</v>
      </c>
      <c r="P93" s="108" t="n">
        <v>3</v>
      </c>
      <c r="Q93" s="108" t="n">
        <v>133</v>
      </c>
      <c r="R93" s="109" t="n">
        <f aca="false" t="array" ref="R93:R93">IF($G93="","",IF(Q93="",0,((SUM(IF(N93=N$2:N$601,IF(O93=O$2:O$601,1,0),0))-P93)/(SUM(IF(N93=N$2:N$601,IF(O93=O$2:O$601,1,0),0))-1)*100)+(Q93/(SUM(IF(N93=N$2:N$601,IF(O93=O$2:O$601,Q$2:Q$601,0),0))))+IF(P93&lt;2,SUM(IF(N93=N$2:N$601,IF(O93=O$2:O$601,1,0),0)),0)))</f>
        <v>33.5553700612131</v>
      </c>
      <c r="S93" s="110" t="s">
        <v>945</v>
      </c>
      <c r="T93" s="108" t="n">
        <v>3</v>
      </c>
      <c r="U93" s="108" t="n">
        <v>4</v>
      </c>
      <c r="V93" s="108" t="n">
        <v>1</v>
      </c>
      <c r="W93" s="111" t="n">
        <f aca="false" t="array" ref="W93:W93">IF($G93="","",IF(OR(S93=Error_checking!$Q$25,S93=Error_checking!$Q$26),R93-IF(P93&lt;2,SUM(IF(N93=N$2:N$601,IF(O93=O$2:O$601,1,0),0)),0),IF(V93="",0,((SUM(IF(S93=S$2:S$601,IF(T93=T$2:T$601,1,0),0))-U93)/(SUM(IF(S93=S$2:S$601,IF(T93=T$2:T$601,1,0),0))-1)*100)+(V93/(SUM(IF(S93=S$2:S$601,IF(T93=T$2:T$601,V$2:V$601,0),0))))+IF(U93&lt;2,SUM(IF(S93=S$2:S$601,IF(T93=T$2:T$601,1,0),0)),0))))</f>
        <v>0.1</v>
      </c>
      <c r="X93" s="91"/>
      <c r="Y93" s="92"/>
      <c r="Z93" s="93"/>
      <c r="AA93" s="92"/>
      <c r="AB93" s="94" t="n">
        <f aca="false">0</f>
        <v>0</v>
      </c>
      <c r="AC93" s="94" t="n">
        <f aca="false" t="array" ref="AC93:AC93">SUM(M93,R93,W93,AB93)</f>
        <v>100.612635018478</v>
      </c>
      <c r="AD93" s="112" t="n">
        <f aca="false">IF(G93=Error_checking!$A$26,MAX(0,MIN(MaxBonus,$G$1)+1-RANK(AC93,$AC$2:$AC$601)),0)</f>
        <v>0</v>
      </c>
      <c r="AE93" s="111" t="n">
        <f aca="false">AC93+AD93</f>
        <v>100.612635018478</v>
      </c>
      <c r="AF93" s="113" t="n">
        <f aca="false" t="array" ref="AF93:AF93">IF(G93=Error_checking!$A$26,RANK(AC93,$AC$2:$AC$601),"")</f>
        <v>92</v>
      </c>
      <c r="AG93" s="114"/>
      <c r="AH93" s="115"/>
      <c r="AI93" s="115"/>
      <c r="AJ93" s="115"/>
      <c r="AK93" s="100"/>
      <c r="AL93" s="100"/>
      <c r="AM93" s="100"/>
      <c r="AN93" s="101"/>
      <c r="AO93" s="100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  <c r="BM93" s="100"/>
      <c r="BN93" s="100"/>
      <c r="BO93" s="100"/>
      <c r="BP93" s="100"/>
      <c r="BQ93" s="100"/>
      <c r="BR93" s="100"/>
      <c r="BS93" s="100"/>
      <c r="BT93" s="100"/>
      <c r="BU93" s="100"/>
      <c r="BV93" s="100"/>
      <c r="BW93" s="100"/>
      <c r="BX93" s="100"/>
      <c r="BY93" s="100"/>
      <c r="BZ93" s="100"/>
    </row>
    <row r="94" s="119" customFormat="true" ht="14.85" hidden="false" customHeight="true" outlineLevel="0" collapsed="false">
      <c r="A94" s="102" t="n">
        <f aca="false" t="array" ref="A94:A94">IF(G94=Error_checking!$A$26,RANK(AC94,$AC$2:$AC$601),"")</f>
        <v>93</v>
      </c>
      <c r="B94" s="102" t="n">
        <v>116</v>
      </c>
      <c r="C94" s="77" t="n">
        <f aca="false">VLOOKUP($B94,Ludo_na!$A$2:$D$601,2,0)</f>
        <v>131</v>
      </c>
      <c r="D94" s="78" t="str">
        <f aca="false">IF(VLOOKUP($B94,Ludo_voor!$A$2:$Y$601,3,0)="","",VLOOKUP($B94,Ludo_voor!$A$2:$Y$601,3,0))</f>
        <v>Verstraete</v>
      </c>
      <c r="E94" s="79" t="str">
        <f aca="false">IF(VLOOKUP($B94,Ludo_voor!$A$2:$Y$601,4,0)="","",VLOOKUP($B94,Ludo_voor!$A$2:$Y$601,4,0))</f>
        <v>Saar</v>
      </c>
      <c r="F94" s="80" t="str">
        <f aca="false">IF(VLOOKUP($B94,Ludo_voor!$A$2:$Y$601,5,0)="","",VLOOKUP($B94,Ludo_voor!$A$2:$Y$601,5,0))</f>
        <v>Spelen Op Zolder</v>
      </c>
      <c r="G94" s="81" t="s">
        <v>928</v>
      </c>
      <c r="H94" s="103"/>
      <c r="I94" s="104" t="s">
        <v>933</v>
      </c>
      <c r="J94" s="105" t="n">
        <v>1</v>
      </c>
      <c r="K94" s="105" t="n">
        <v>3</v>
      </c>
      <c r="L94" s="105" t="n">
        <v>15</v>
      </c>
      <c r="M94" s="106" t="n">
        <f aca="false" t="array" ref="M94:M94">IF($G94="","",IF(L94="",0,((SUM(IF(I94=I$2:I$601,IF(J94=J$2:J$601,1,0),0))-K94)/(SUM(IF(I94=I$2:I$601,IF(J94=J$2:J$601,1,0),0))-1)*100)+(L94/(SUM(IF(I94=I$2:I$601,IF(J94=J$2:J$601,L$2:L$601,0),0))))+IF(K94&lt;2,SUM(IF(I94=I$2:I$601,IF(J94=J$2:J$601,1,0),0)),0)))</f>
        <v>50.2083333333333</v>
      </c>
      <c r="N94" s="107" t="s">
        <v>970</v>
      </c>
      <c r="O94" s="108" t="n">
        <v>1</v>
      </c>
      <c r="P94" s="108" t="n">
        <v>2</v>
      </c>
      <c r="Q94" s="108" t="n">
        <v>12</v>
      </c>
      <c r="R94" s="109" t="n">
        <f aca="false" t="array" ref="R94:R94">IF($G94="","",IF(Q94="",0,((SUM(IF(N94=N$2:N$601,IF(O94=O$2:O$601,1,0),0))-P94)/(SUM(IF(N94=N$2:N$601,IF(O94=O$2:O$601,1,0),0))-1)*100)+(Q94/(SUM(IF(N94=N$2:N$601,IF(O94=O$2:O$601,Q$2:Q$601,0),0))))+IF(P94&lt;2,SUM(IF(N94=N$2:N$601,IF(O94=O$2:O$601,1,0),0)),0)))</f>
        <v>50.3636363636364</v>
      </c>
      <c r="S94" s="110" t="s">
        <v>957</v>
      </c>
      <c r="T94" s="108" t="n">
        <v>1</v>
      </c>
      <c r="U94" s="108" t="n">
        <v>4</v>
      </c>
      <c r="V94" s="108" t="n">
        <v>0</v>
      </c>
      <c r="W94" s="111" t="n">
        <f aca="false" t="array" ref="W94:W94">IF($G94="","",IF(OR(S94=Error_checking!$Q$25,S94=Error_checking!$Q$26),R94-IF(P94&lt;2,SUM(IF(N94=N$2:N$601,IF(O94=O$2:O$601,1,0),0)),0),IF(V94="",0,((SUM(IF(S94=S$2:S$601,IF(T94=T$2:T$601,1,0),0))-U94)/(SUM(IF(S94=S$2:S$601,IF(T94=T$2:T$601,1,0),0))-1)*100)+(V94/(SUM(IF(S94=S$2:S$601,IF(T94=T$2:T$601,V$2:V$601,0),0))))+IF(U94&lt;2,SUM(IF(S94=S$2:S$601,IF(T94=T$2:T$601,1,0),0)),0))))</f>
        <v>0</v>
      </c>
      <c r="X94" s="91"/>
      <c r="Y94" s="92"/>
      <c r="Z94" s="93"/>
      <c r="AA94" s="92"/>
      <c r="AB94" s="94" t="n">
        <f aca="false">0</f>
        <v>0</v>
      </c>
      <c r="AC94" s="94" t="n">
        <f aca="false" t="array" ref="AC94:AC94">SUM(M94,R94,W94,AB94)</f>
        <v>100.57196969697</v>
      </c>
      <c r="AD94" s="112" t="n">
        <f aca="false">IF(G94=Error_checking!$A$26,MAX(0,MIN(MaxBonus,$G$1)+1-RANK(AC94,$AC$2:$AC$601)),0)</f>
        <v>0</v>
      </c>
      <c r="AE94" s="111" t="n">
        <f aca="false">AC94+AD94</f>
        <v>100.57196969697</v>
      </c>
      <c r="AF94" s="113" t="n">
        <f aca="false" t="array" ref="AF94:AF94">IF(G94=Error_checking!$A$26,RANK(AC94,$AC$2:$AC$601),"")</f>
        <v>93</v>
      </c>
      <c r="AG94" s="114"/>
      <c r="AH94" s="115"/>
      <c r="AI94" s="115"/>
      <c r="AJ94" s="115"/>
      <c r="AK94" s="100"/>
      <c r="AL94" s="100"/>
      <c r="AM94" s="100"/>
      <c r="AN94" s="101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BY94" s="100"/>
      <c r="BZ94" s="100"/>
    </row>
    <row r="95" s="119" customFormat="true" ht="14.85" hidden="false" customHeight="true" outlineLevel="0" collapsed="false">
      <c r="A95" s="102" t="n">
        <f aca="false" t="array" ref="A95:A95">IF(G95=Error_checking!$A$26,RANK(AC95,$AC$2:$AC$601),"")</f>
        <v>94</v>
      </c>
      <c r="B95" s="102" t="n">
        <v>37</v>
      </c>
      <c r="C95" s="77" t="n">
        <f aca="false">VLOOKUP($B95,Ludo_na!$A$2:$D$601,2,0)</f>
        <v>150</v>
      </c>
      <c r="D95" s="78" t="str">
        <f aca="false">IF(VLOOKUP($B95,Ludo_voor!$A$2:$Y$601,3,0)="","",VLOOKUP($B95,Ludo_voor!$A$2:$Y$601,3,0))</f>
        <v>Beyen</v>
      </c>
      <c r="E95" s="79" t="str">
        <f aca="false">IF(VLOOKUP($B95,Ludo_voor!$A$2:$Y$601,4,0)="","",VLOOKUP($B95,Ludo_voor!$A$2:$Y$601,4,0))</f>
        <v>Jan</v>
      </c>
      <c r="F95" s="80" t="str">
        <f aca="false">IF(VLOOKUP($B95,Ludo_voor!$A$2:$Y$601,5,0)="","",VLOOKUP($B95,Ludo_voor!$A$2:$Y$601,5,0))</f>
        <v/>
      </c>
      <c r="G95" s="81" t="s">
        <v>928</v>
      </c>
      <c r="H95" s="103"/>
      <c r="I95" s="104" t="s">
        <v>936</v>
      </c>
      <c r="J95" s="105" t="n">
        <v>3</v>
      </c>
      <c r="K95" s="105" t="n">
        <v>2</v>
      </c>
      <c r="L95" s="105" t="n">
        <v>8</v>
      </c>
      <c r="M95" s="106" t="n">
        <f aca="false" t="array" ref="M95:M95">IF($G95="","",IF(L95="",0,((SUM(IF(I95=I$2:I$601,IF(J95=J$2:J$601,1,0),0))-K95)/(SUM(IF(I95=I$2:I$601,IF(J95=J$2:J$601,1,0),0))-1)*100)+(L95/(SUM(IF(I95=I$2:I$601,IF(J95=J$2:J$601,L$2:L$601,0),0))))+IF(K95&lt;2,SUM(IF(I95=I$2:I$601,IF(J95=J$2:J$601,1,0),0)),0)))</f>
        <v>66.9166666666667</v>
      </c>
      <c r="N95" s="107" t="s">
        <v>962</v>
      </c>
      <c r="O95" s="108" t="n">
        <v>2</v>
      </c>
      <c r="P95" s="108" t="n">
        <v>3</v>
      </c>
      <c r="Q95" s="108" t="n">
        <v>22</v>
      </c>
      <c r="R95" s="109" t="n">
        <f aca="false" t="array" ref="R95:R95">IF($G95="","",IF(Q95="",0,((SUM(IF(N95=N$2:N$601,IF(O95=O$2:O$601,1,0),0))-P95)/(SUM(IF(N95=N$2:N$601,IF(O95=O$2:O$601,1,0),0))-1)*100)+(Q95/(SUM(IF(N95=N$2:N$601,IF(O95=O$2:O$601,Q$2:Q$601,0),0))))+IF(P95&lt;2,SUM(IF(N95=N$2:N$601,IF(O95=O$2:O$601,1,0),0)),0)))</f>
        <v>33.4761904761905</v>
      </c>
      <c r="S95" s="110" t="s">
        <v>960</v>
      </c>
      <c r="T95" s="108" t="n">
        <v>1</v>
      </c>
      <c r="U95" s="108" t="n">
        <v>4</v>
      </c>
      <c r="V95" s="108" t="n">
        <v>37</v>
      </c>
      <c r="W95" s="111" t="n">
        <f aca="false" t="array" ref="W95:W95">IF($G95="","",IF(OR(S95=Error_checking!$Q$25,S95=Error_checking!$Q$26),R95-IF(P95&lt;2,SUM(IF(N95=N$2:N$601,IF(O95=O$2:O$601,1,0),0)),0),IF(V95="",0,((SUM(IF(S95=S$2:S$601,IF(T95=T$2:T$601,1,0),0))-U95)/(SUM(IF(S95=S$2:S$601,IF(T95=T$2:T$601,1,0),0))-1)*100)+(V95/(SUM(IF(S95=S$2:S$601,IF(T95=T$2:T$601,V$2:V$601,0),0))))+IF(U95&lt;2,SUM(IF(S95=S$2:S$601,IF(T95=T$2:T$601,1,0),0)),0))))</f>
        <v>0.177884615384615</v>
      </c>
      <c r="X95" s="91"/>
      <c r="Y95" s="92"/>
      <c r="Z95" s="93"/>
      <c r="AA95" s="92"/>
      <c r="AB95" s="94" t="n">
        <f aca="false">0</f>
        <v>0</v>
      </c>
      <c r="AC95" s="94" t="n">
        <f aca="false" t="array" ref="AC95:AC95">SUM(M95,R95,W95,AB95)</f>
        <v>100.570741758242</v>
      </c>
      <c r="AD95" s="112" t="n">
        <f aca="false">IF(G95=Error_checking!$A$26,MAX(0,MIN(MaxBonus,$G$1)+1-RANK(AC95,$AC$2:$AC$601)),0)</f>
        <v>0</v>
      </c>
      <c r="AE95" s="111" t="n">
        <f aca="false">AC95+AD95</f>
        <v>100.570741758242</v>
      </c>
      <c r="AF95" s="113" t="n">
        <f aca="false" t="array" ref="AF95:AF95">IF(G95=Error_checking!$A$26,RANK(AC95,$AC$2:$AC$601),"")</f>
        <v>94</v>
      </c>
      <c r="AG95" s="114"/>
      <c r="AH95" s="115"/>
      <c r="AI95" s="115"/>
      <c r="AJ95" s="115"/>
      <c r="AK95" s="100"/>
      <c r="AL95" s="100"/>
      <c r="AM95" s="100"/>
      <c r="AN95" s="101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0"/>
      <c r="BW95" s="100"/>
      <c r="BX95" s="100"/>
      <c r="BY95" s="100"/>
      <c r="BZ95" s="100"/>
    </row>
    <row r="96" s="54" customFormat="true" ht="14.85" hidden="false" customHeight="true" outlineLevel="0" collapsed="false">
      <c r="A96" s="102" t="n">
        <f aca="false" t="array" ref="A96:A96">IF(G96=Error_checking!$A$26,RANK(AC96,$AC$2:$AC$601),"")</f>
        <v>95</v>
      </c>
      <c r="B96" s="102" t="n">
        <v>22</v>
      </c>
      <c r="C96" s="77" t="n">
        <f aca="false">VLOOKUP($B96,Ludo_na!$A$2:$D$601,2,0)</f>
        <v>85</v>
      </c>
      <c r="D96" s="78" t="str">
        <f aca="false">IF(VLOOKUP($B96,Ludo_voor!$A$2:$Y$601,3,0)="","",VLOOKUP($B96,Ludo_voor!$A$2:$Y$601,3,0))</f>
        <v>Schatteman</v>
      </c>
      <c r="E96" s="79" t="str">
        <f aca="false">IF(VLOOKUP($B96,Ludo_voor!$A$2:$Y$601,4,0)="","",VLOOKUP($B96,Ludo_voor!$A$2:$Y$601,4,0))</f>
        <v>Sven</v>
      </c>
      <c r="F96" s="80" t="str">
        <f aca="false">IF(VLOOKUP($B96,Ludo_voor!$A$2:$Y$601,5,0)="","",VLOOKUP($B96,Ludo_voor!$A$2:$Y$601,5,0))</f>
        <v>Winning Movez</v>
      </c>
      <c r="G96" s="81" t="s">
        <v>928</v>
      </c>
      <c r="H96" s="103"/>
      <c r="I96" s="83" t="s">
        <v>949</v>
      </c>
      <c r="J96" s="105" t="n">
        <v>1</v>
      </c>
      <c r="K96" s="105" t="n">
        <v>3</v>
      </c>
      <c r="L96" s="105" t="n">
        <v>92</v>
      </c>
      <c r="M96" s="106" t="n">
        <f aca="false" t="array" ref="M96:M96">IF($G96="","",IF(L96="",0,((SUM(IF(I96=I$2:I$601,IF(J96=J$2:J$601,1,0),0))-K96)/(SUM(IF(I96=I$2:I$601,IF(J96=J$2:J$601,1,0),0))-1)*100)+(L96/(SUM(IF(I96=I$2:I$601,IF(J96=J$2:J$601,L$2:L$601,0),0))))+IF(K96&lt;2,SUM(IF(I96=I$2:I$601,IF(J96=J$2:J$601,1,0),0)),0)))</f>
        <v>33.5414781297134</v>
      </c>
      <c r="N96" s="107" t="s">
        <v>950</v>
      </c>
      <c r="O96" s="108" t="n">
        <v>3</v>
      </c>
      <c r="P96" s="108" t="n">
        <v>2</v>
      </c>
      <c r="Q96" s="108" t="n">
        <v>120</v>
      </c>
      <c r="R96" s="109" t="n">
        <f aca="false" t="array" ref="R96:R96">IF($G96="","",IF(Q96="",0,((SUM(IF(N96=N$2:N$601,IF(O96=O$2:O$601,1,0),0))-P96)/(SUM(IF(N96=N$2:N$601,IF(O96=O$2:O$601,1,0),0))-1)*100)+(Q96/(SUM(IF(N96=N$2:N$601,IF(O96=O$2:O$601,Q$2:Q$601,0),0))))+IF(P96&lt;2,SUM(IF(N96=N$2:N$601,IF(O96=O$2:O$601,1,0),0)),0)))</f>
        <v>66.9115646258503</v>
      </c>
      <c r="S96" s="110" t="s">
        <v>945</v>
      </c>
      <c r="T96" s="108" t="n">
        <v>1</v>
      </c>
      <c r="U96" s="108" t="n">
        <v>4</v>
      </c>
      <c r="V96" s="108" t="n">
        <v>1</v>
      </c>
      <c r="W96" s="111" t="n">
        <f aca="false" t="array" ref="W96:W96">IF($G96="","",IF(OR(S96=Error_checking!$Q$25,S96=Error_checking!$Q$26),R96-IF(P96&lt;2,SUM(IF(N96=N$2:N$601,IF(O96=O$2:O$601,1,0),0)),0),IF(V96="",0,((SUM(IF(S96=S$2:S$601,IF(T96=T$2:T$601,1,0),0))-U96)/(SUM(IF(S96=S$2:S$601,IF(T96=T$2:T$601,1,0),0))-1)*100)+(V96/(SUM(IF(S96=S$2:S$601,IF(T96=T$2:T$601,V$2:V$601,0),0))))+IF(U96&lt;2,SUM(IF(S96=S$2:S$601,IF(T96=T$2:T$601,1,0),0)),0))))</f>
        <v>0.1</v>
      </c>
      <c r="X96" s="91"/>
      <c r="Y96" s="92"/>
      <c r="Z96" s="93"/>
      <c r="AA96" s="92"/>
      <c r="AB96" s="94" t="n">
        <f aca="false">0</f>
        <v>0</v>
      </c>
      <c r="AC96" s="94" t="n">
        <f aca="false" t="array" ref="AC96:AC96">SUM(M96,R96,W96,AB96)</f>
        <v>100.553042755564</v>
      </c>
      <c r="AD96" s="112" t="n">
        <f aca="false">IF(G96=Error_checking!$A$26,MAX(0,MIN(MaxBonus,$G$1)+1-RANK(AC96,$AC$2:$AC$601)),0)</f>
        <v>0</v>
      </c>
      <c r="AE96" s="111" t="n">
        <f aca="false">AC96+AD96</f>
        <v>100.553042755564</v>
      </c>
      <c r="AF96" s="113" t="n">
        <f aca="false" t="array" ref="AF96:AF96">IF(G96=Error_checking!$A$26,RANK(AC96,$AC$2:$AC$601),"")</f>
        <v>95</v>
      </c>
      <c r="AG96" s="114"/>
      <c r="AH96" s="115"/>
      <c r="AI96" s="115"/>
      <c r="AJ96" s="115"/>
      <c r="AK96" s="100"/>
      <c r="AL96" s="100"/>
      <c r="AM96" s="100"/>
      <c r="AN96" s="101"/>
      <c r="AO96" s="100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  <c r="BM96" s="100"/>
      <c r="BN96" s="100"/>
      <c r="BO96" s="100"/>
      <c r="BP96" s="100"/>
      <c r="BQ96" s="100"/>
      <c r="BR96" s="100"/>
      <c r="BS96" s="100"/>
      <c r="BT96" s="100"/>
      <c r="BU96" s="100"/>
      <c r="BV96" s="100"/>
      <c r="BW96" s="100"/>
      <c r="BX96" s="100"/>
      <c r="BY96" s="100"/>
      <c r="BZ96" s="100"/>
    </row>
    <row r="97" s="119" customFormat="true" ht="14.85" hidden="false" customHeight="true" outlineLevel="0" collapsed="false">
      <c r="A97" s="102" t="n">
        <f aca="false" t="array" ref="A97:A97">IF(G97=Error_checking!$A$26,RANK(AC97,$AC$2:$AC$601),"")</f>
        <v>96</v>
      </c>
      <c r="B97" s="102" t="n">
        <v>439</v>
      </c>
      <c r="C97" s="77" t="n">
        <f aca="false">VLOOKUP($B97,Ludo_na!$A$2:$D$601,2,0)</f>
        <v>333</v>
      </c>
      <c r="D97" s="78" t="str">
        <f aca="false">IF(VLOOKUP($B97,Ludo_voor!$A$2:$Y$601,3,0)="","",VLOOKUP($B97,Ludo_voor!$A$2:$Y$601,3,0))</f>
        <v>Van Buynder</v>
      </c>
      <c r="E97" s="79" t="str">
        <f aca="false">IF(VLOOKUP($B97,Ludo_voor!$A$2:$Y$601,4,0)="","",VLOOKUP($B97,Ludo_voor!$A$2:$Y$601,4,0))</f>
        <v>Wim</v>
      </c>
      <c r="F97" s="80" t="str">
        <f aca="false">IF(VLOOKUP($B97,Ludo_voor!$A$2:$Y$601,5,0)="","",VLOOKUP($B97,Ludo_voor!$A$2:$Y$601,5,0))</f>
        <v/>
      </c>
      <c r="G97" s="81" t="s">
        <v>928</v>
      </c>
      <c r="H97" s="103"/>
      <c r="I97" s="104" t="s">
        <v>966</v>
      </c>
      <c r="J97" s="105" t="n">
        <v>1</v>
      </c>
      <c r="K97" s="105" t="n">
        <v>3</v>
      </c>
      <c r="L97" s="105" t="n">
        <v>63</v>
      </c>
      <c r="M97" s="106" t="n">
        <f aca="false" t="array" ref="M97:M97">IF($G97="","",IF(L97="",0,((SUM(IF(I97=I$2:I$601,IF(J97=J$2:J$601,1,0),0))-K97)/(SUM(IF(I97=I$2:I$601,IF(J97=J$2:J$601,1,0),0))-1)*100)+(L97/(SUM(IF(I97=I$2:I$601,IF(J97=J$2:J$601,L$2:L$601,0),0))))+IF(K97&lt;2,SUM(IF(I97=I$2:I$601,IF(J97=J$2:J$601,1,0),0)),0)))</f>
        <v>33.4383333333333</v>
      </c>
      <c r="N97" s="107" t="s">
        <v>939</v>
      </c>
      <c r="O97" s="108" t="n">
        <v>2</v>
      </c>
      <c r="P97" s="108" t="n">
        <v>3.5</v>
      </c>
      <c r="Q97" s="108" t="n">
        <v>35</v>
      </c>
      <c r="R97" s="109" t="n">
        <f aca="false" t="array" ref="R97:R97">IF($G97="","",IF(Q97="",0,((SUM(IF(N97=N$2:N$601,IF(O97=O$2:O$601,1,0),0))-P97)/(SUM(IF(N97=N$2:N$601,IF(O97=O$2:O$601,1,0),0))-1)*100)+(Q97/(SUM(IF(N97=N$2:N$601,IF(O97=O$2:O$601,Q$2:Q$601,0),0))))+IF(P97&lt;2,SUM(IF(N97=N$2:N$601,IF(O97=O$2:O$601,1,0),0)),0)))</f>
        <v>16.8775100401606</v>
      </c>
      <c r="S97" s="110" t="s">
        <v>932</v>
      </c>
      <c r="T97" s="108" t="n">
        <v>4</v>
      </c>
      <c r="U97" s="108" t="n">
        <v>3</v>
      </c>
      <c r="V97" s="108" t="n">
        <v>49</v>
      </c>
      <c r="W97" s="111" t="n">
        <f aca="false" t="array" ref="W97:W97">IF($G97="","",IF(OR(S97=Error_checking!$Q$25,S97=Error_checking!$Q$26),R97-IF(P97&lt;2,SUM(IF(N97=N$2:N$601,IF(O97=O$2:O$601,1,0),0)),0),IF(V97="",0,((SUM(IF(S97=S$2:S$601,IF(T97=T$2:T$601,1,0),0))-U97)/(SUM(IF(S97=S$2:S$601,IF(T97=T$2:T$601,1,0),0))-1)*100)+(V97/(SUM(IF(S97=S$2:S$601,IF(T97=T$2:T$601,V$2:V$601,0),0))))+IF(U97&lt;2,SUM(IF(S97=S$2:S$601,IF(T97=T$2:T$601,1,0),0)),0))))</f>
        <v>50.2058823529412</v>
      </c>
      <c r="X97" s="91"/>
      <c r="Y97" s="92"/>
      <c r="Z97" s="93"/>
      <c r="AA97" s="92"/>
      <c r="AB97" s="94" t="n">
        <f aca="false">0</f>
        <v>0</v>
      </c>
      <c r="AC97" s="94" t="n">
        <f aca="false" t="array" ref="AC97:AC97">SUM(M97,R97,W97,AB97)</f>
        <v>100.521725726435</v>
      </c>
      <c r="AD97" s="112" t="n">
        <f aca="false">IF(G97=Error_checking!$A$26,MAX(0,MIN(MaxBonus,$G$1)+1-RANK(AC97,$AC$2:$AC$601)),0)</f>
        <v>0</v>
      </c>
      <c r="AE97" s="111" t="n">
        <f aca="false">AC97+AD97</f>
        <v>100.521725726435</v>
      </c>
      <c r="AF97" s="113" t="n">
        <f aca="false" t="array" ref="AF97:AF97">IF(G97=Error_checking!$A$26,RANK(AC97,$AC$2:$AC$601),"")</f>
        <v>96</v>
      </c>
      <c r="AG97" s="114"/>
      <c r="AH97" s="115"/>
      <c r="AI97" s="115"/>
      <c r="AJ97" s="115"/>
      <c r="AK97" s="100"/>
      <c r="AL97" s="100"/>
      <c r="AM97" s="100"/>
      <c r="AN97" s="101"/>
      <c r="AO97" s="100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  <c r="BM97" s="100"/>
      <c r="BN97" s="100"/>
      <c r="BO97" s="100"/>
      <c r="BP97" s="100"/>
      <c r="BQ97" s="100"/>
      <c r="BR97" s="100"/>
      <c r="BS97" s="100"/>
      <c r="BT97" s="100"/>
      <c r="BU97" s="100"/>
      <c r="BV97" s="100"/>
      <c r="BW97" s="100"/>
      <c r="BX97" s="100"/>
      <c r="BY97" s="100"/>
      <c r="BZ97" s="100"/>
    </row>
    <row r="98" s="54" customFormat="true" ht="14.85" hidden="false" customHeight="true" outlineLevel="0" collapsed="false">
      <c r="A98" s="102" t="n">
        <f aca="false" t="array" ref="A98:A98">IF(G98=Error_checking!$A$26,RANK(AC98,$AC$2:$AC$601),"")</f>
        <v>97</v>
      </c>
      <c r="B98" s="102" t="n">
        <v>441</v>
      </c>
      <c r="C98" s="77" t="n">
        <f aca="false">VLOOKUP($B98,Ludo_na!$A$2:$D$601,2,0)</f>
        <v>334</v>
      </c>
      <c r="D98" s="78" t="str">
        <f aca="false">IF(VLOOKUP($B98,Ludo_voor!$A$2:$Y$601,3,0)="","",VLOOKUP($B98,Ludo_voor!$A$2:$Y$601,3,0))</f>
        <v>Brys</v>
      </c>
      <c r="E98" s="79" t="str">
        <f aca="false">IF(VLOOKUP($B98,Ludo_voor!$A$2:$Y$601,4,0)="","",VLOOKUP($B98,Ludo_voor!$A$2:$Y$601,4,0))</f>
        <v>Bart</v>
      </c>
      <c r="F98" s="80" t="str">
        <f aca="false">IF(VLOOKUP($B98,Ludo_voor!$A$2:$Y$601,5,0)="","",VLOOKUP($B98,Ludo_voor!$A$2:$Y$601,5,0))</f>
        <v/>
      </c>
      <c r="G98" s="81" t="s">
        <v>928</v>
      </c>
      <c r="H98" s="103"/>
      <c r="I98" s="104" t="s">
        <v>942</v>
      </c>
      <c r="J98" s="105" t="n">
        <v>1</v>
      </c>
      <c r="K98" s="105" t="n">
        <v>2</v>
      </c>
      <c r="L98" s="105" t="n">
        <v>4</v>
      </c>
      <c r="M98" s="106" t="n">
        <f aca="false" t="array" ref="M98:M98">IF($G98="","",IF(L98="",0,((SUM(IF(I98=I$2:I$601,IF(J98=J$2:J$601,1,0),0))-K98)/(SUM(IF(I98=I$2:I$601,IF(J98=J$2:J$601,1,0),0))-1)*100)+(L98/(SUM(IF(I98=I$2:I$601,IF(J98=J$2:J$601,L$2:L$601,0),0))))+IF(K98&lt;2,SUM(IF(I98=I$2:I$601,IF(J98=J$2:J$601,1,0),0)),0)))</f>
        <v>75.2222222222222</v>
      </c>
      <c r="N98" s="107"/>
      <c r="O98" s="108"/>
      <c r="P98" s="108"/>
      <c r="Q98" s="108"/>
      <c r="R98" s="109" t="n">
        <f aca="false" t="array" ref="R98:R98">IF($G98="","",IF(Q98="",0,((SUM(IF(N98=N$2:N$601,IF(O98=O$2:O$601,1,0),0))-P98)/(SUM(IF(N98=N$2:N$601,IF(O98=O$2:O$601,1,0),0))-1)*100)+(Q98/(SUM(IF(N98=N$2:N$601,IF(O98=O$2:O$601,Q$2:Q$601,0),0))))+IF(P98&lt;2,SUM(IF(N98=N$2:N$601,IF(O98=O$2:O$601,1,0),0)),0)))</f>
        <v>0</v>
      </c>
      <c r="S98" s="110" t="s">
        <v>937</v>
      </c>
      <c r="T98" s="108" t="n">
        <v>1</v>
      </c>
      <c r="U98" s="108" t="n">
        <v>4</v>
      </c>
      <c r="V98" s="108" t="n">
        <v>76</v>
      </c>
      <c r="W98" s="111" t="n">
        <f aca="false" t="array" ref="W98:W98">IF($G98="","",IF(OR(S98=Error_checking!$Q$25,S98=Error_checking!$Q$26),R98-IF(P98&lt;2,SUM(IF(N98=N$2:N$601,IF(O98=O$2:O$601,1,0),0)),0),IF(V98="",0,((SUM(IF(S98=S$2:S$601,IF(T98=T$2:T$601,1,0),0))-U98)/(SUM(IF(S98=S$2:S$601,IF(T98=T$2:T$601,1,0),0))-1)*100)+(V98/(SUM(IF(S98=S$2:S$601,IF(T98=T$2:T$601,V$2:V$601,0),0))))+IF(U98&lt;2,SUM(IF(S98=S$2:S$601,IF(T98=T$2:T$601,1,0),0)),0))))</f>
        <v>25.1862745098039</v>
      </c>
      <c r="X98" s="91"/>
      <c r="Y98" s="92"/>
      <c r="Z98" s="93"/>
      <c r="AA98" s="92"/>
      <c r="AB98" s="94" t="n">
        <f aca="false">0</f>
        <v>0</v>
      </c>
      <c r="AC98" s="94" t="n">
        <f aca="false" t="array" ref="AC98:AC98">SUM(M98,R98,W98,AB98)</f>
        <v>100.408496732026</v>
      </c>
      <c r="AD98" s="112" t="n">
        <f aca="false">IF(G98=Error_checking!$A$26,MAX(0,MIN(MaxBonus,$G$1)+1-RANK(AC98,$AC$2:$AC$601)),0)</f>
        <v>0</v>
      </c>
      <c r="AE98" s="111" t="n">
        <f aca="false">AC98+AD98</f>
        <v>100.408496732026</v>
      </c>
      <c r="AF98" s="113" t="n">
        <f aca="false" t="array" ref="AF98:AF98">IF(G98=Error_checking!$A$26,RANK(AC98,$AC$2:$AC$601),"")</f>
        <v>97</v>
      </c>
      <c r="AG98" s="114"/>
      <c r="AH98" s="115"/>
      <c r="AI98" s="115"/>
      <c r="AJ98" s="115"/>
      <c r="AK98" s="117"/>
      <c r="AL98" s="117"/>
      <c r="AM98" s="117"/>
      <c r="AN98" s="117"/>
      <c r="AO98" s="117"/>
      <c r="AP98" s="117"/>
      <c r="AQ98" s="117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  <c r="BM98" s="100"/>
      <c r="BN98" s="100"/>
      <c r="BO98" s="100"/>
      <c r="BP98" s="100"/>
      <c r="BQ98" s="100"/>
      <c r="BR98" s="100"/>
      <c r="BS98" s="100"/>
      <c r="BT98" s="100"/>
      <c r="BU98" s="100"/>
      <c r="BV98" s="100"/>
      <c r="BW98" s="100"/>
      <c r="BX98" s="100"/>
      <c r="BY98" s="100"/>
      <c r="BZ98" s="100"/>
    </row>
    <row r="99" s="119" customFormat="true" ht="14.85" hidden="false" customHeight="true" outlineLevel="0" collapsed="false">
      <c r="A99" s="102" t="n">
        <f aca="false" t="array" ref="A99:A99">IF(G99=Error_checking!$A$26,RANK(AC99,$AC$2:$AC$601),"")</f>
        <v>98</v>
      </c>
      <c r="B99" s="102" t="n">
        <v>535</v>
      </c>
      <c r="C99" s="77" t="n">
        <f aca="false">VLOOKUP($B99,Ludo_na!$A$2:$D$601,2,0)</f>
        <v>67</v>
      </c>
      <c r="D99" s="78" t="str">
        <f aca="false">IF(VLOOKUP($B99,Ludo_voor!$A$2:$Y$601,3,0)="","",VLOOKUP($B99,Ludo_voor!$A$2:$Y$601,3,0))</f>
        <v>Liekens</v>
      </c>
      <c r="E99" s="79" t="str">
        <f aca="false">IF(VLOOKUP($B99,Ludo_voor!$A$2:$Y$601,4,0)="","",VLOOKUP($B99,Ludo_voor!$A$2:$Y$601,4,0))</f>
        <v>Bianca</v>
      </c>
      <c r="F99" s="80" t="str">
        <f aca="false">IF(VLOOKUP($B99,Ludo_voor!$A$2:$Y$601,5,0)="","",VLOOKUP($B99,Ludo_voor!$A$2:$Y$601,5,0))</f>
        <v>x</v>
      </c>
      <c r="G99" s="81" t="s">
        <v>928</v>
      </c>
      <c r="H99" s="103"/>
      <c r="I99" s="83" t="s">
        <v>949</v>
      </c>
      <c r="J99" s="105" t="n">
        <v>5</v>
      </c>
      <c r="K99" s="105" t="n">
        <v>3</v>
      </c>
      <c r="L99" s="105" t="n">
        <v>123</v>
      </c>
      <c r="M99" s="106" t="n">
        <f aca="false" t="array" ref="M99:M99">IF($G99="","",IF(L99="",0,((SUM(IF(I99=I$2:I$601,IF(J99=J$2:J$601,1,0),0))-K99)/(SUM(IF(I99=I$2:I$601,IF(J99=J$2:J$601,1,0),0))-1)*100)+(L99/(SUM(IF(I99=I$2:I$601,IF(J99=J$2:J$601,L$2:L$601,0),0))))+IF(K99&lt;2,SUM(IF(I99=I$2:I$601,IF(J99=J$2:J$601,1,0),0)),0)))</f>
        <v>33.5793333333333</v>
      </c>
      <c r="N99" s="107" t="s">
        <v>959</v>
      </c>
      <c r="O99" s="108" t="n">
        <v>2</v>
      </c>
      <c r="P99" s="108" t="n">
        <v>3</v>
      </c>
      <c r="Q99" s="108" t="n">
        <v>9</v>
      </c>
      <c r="R99" s="109" t="n">
        <f aca="false" t="array" ref="R99:R99">IF($G99="","",IF(Q99="",0,((SUM(IF(N99=N$2:N$601,IF(O99=O$2:O$601,1,0),0))-P99)/(SUM(IF(N99=N$2:N$601,IF(O99=O$2:O$601,1,0),0))-1)*100)+(Q99/(SUM(IF(N99=N$2:N$601,IF(O99=O$2:O$601,Q$2:Q$601,0),0))))+IF(P99&lt;2,SUM(IF(N99=N$2:N$601,IF(O99=O$2:O$601,1,0),0)),0)))</f>
        <v>33.5833333333333</v>
      </c>
      <c r="S99" s="110" t="s">
        <v>969</v>
      </c>
      <c r="T99" s="108" t="n">
        <v>2</v>
      </c>
      <c r="U99" s="108" t="n">
        <v>4</v>
      </c>
      <c r="V99" s="108" t="n">
        <v>620</v>
      </c>
      <c r="W99" s="111" t="n">
        <f aca="false" t="array" ref="W99:W99">IF($G99="","",IF(OR(S99=Error_checking!$Q$25,S99=Error_checking!$Q$26),R99-IF(P99&lt;2,SUM(IF(N99=N$2:N$601,IF(O99=O$2:O$601,1,0),0)),0),IF(V99="",0,((SUM(IF(S99=S$2:S$601,IF(T99=T$2:T$601,1,0),0))-U99)/(SUM(IF(S99=S$2:S$601,IF(T99=T$2:T$601,1,0),0))-1)*100)+(V99/(SUM(IF(S99=S$2:S$601,IF(T99=T$2:T$601,V$2:V$601,0),0))))+IF(U99&lt;2,SUM(IF(S99=S$2:S$601,IF(T99=T$2:T$601,1,0),0)),0))))</f>
        <v>25.1845238095238</v>
      </c>
      <c r="X99" s="91"/>
      <c r="Y99" s="92"/>
      <c r="Z99" s="93"/>
      <c r="AA99" s="92"/>
      <c r="AB99" s="94" t="n">
        <f aca="false">0</f>
        <v>0</v>
      </c>
      <c r="AC99" s="94" t="n">
        <f aca="false" t="array" ref="AC99:AC99">SUM(M99,R99,W99,AB99)</f>
        <v>92.3471904761905</v>
      </c>
      <c r="AD99" s="112" t="n">
        <f aca="false">IF(G99=Error_checking!$A$26,MAX(0,MIN(MaxBonus,$G$1)+1-RANK(AC99,$AC$2:$AC$601)),0)</f>
        <v>0</v>
      </c>
      <c r="AE99" s="111" t="n">
        <f aca="false">AC99+AD99</f>
        <v>92.3471904761905</v>
      </c>
      <c r="AF99" s="113" t="n">
        <f aca="false" t="array" ref="AF99:AF99">IF(G99=Error_checking!$A$26,RANK(AC99,$AC$2:$AC$601),"")</f>
        <v>98</v>
      </c>
      <c r="AG99" s="114"/>
      <c r="AH99" s="115"/>
      <c r="AI99" s="115"/>
      <c r="AJ99" s="115"/>
      <c r="AK99" s="100"/>
      <c r="AL99" s="100"/>
      <c r="AM99" s="100"/>
      <c r="AN99" s="101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  <c r="BM99" s="100"/>
      <c r="BN99" s="100"/>
      <c r="BO99" s="100"/>
      <c r="BP99" s="100"/>
      <c r="BQ99" s="100"/>
      <c r="BR99" s="100"/>
      <c r="BS99" s="100"/>
      <c r="BT99" s="100"/>
      <c r="BU99" s="100"/>
      <c r="BV99" s="100"/>
      <c r="BW99" s="100"/>
      <c r="BX99" s="100"/>
      <c r="BY99" s="100"/>
      <c r="BZ99" s="100"/>
    </row>
    <row r="100" customFormat="false" ht="14.85" hidden="false" customHeight="true" outlineLevel="0" collapsed="false">
      <c r="A100" s="102" t="n">
        <f aca="false" t="array" ref="A100:A100">IF(G100=Error_checking!$A$26,RANK(AC100,$AC$2:$AC$601),"")</f>
        <v>99</v>
      </c>
      <c r="B100" s="102" t="n">
        <v>560</v>
      </c>
      <c r="C100" s="77" t="n">
        <f aca="false">VLOOKUP($B100,Ludo_na!$A$2:$D$601,2,0)</f>
        <v>254</v>
      </c>
      <c r="D100" s="78" t="str">
        <f aca="false">IF(VLOOKUP($B100,Ludo_voor!$A$2:$Y$601,3,0)="","",VLOOKUP($B100,Ludo_voor!$A$2:$Y$601,3,0))</f>
        <v>De Graef</v>
      </c>
      <c r="E100" s="79" t="str">
        <f aca="false">IF(VLOOKUP($B100,Ludo_voor!$A$2:$Y$601,4,0)="","",VLOOKUP($B100,Ludo_voor!$A$2:$Y$601,4,0))</f>
        <v>Maarten</v>
      </c>
      <c r="F100" s="80" t="str">
        <f aca="false">IF(VLOOKUP($B100,Ludo_voor!$A$2:$Y$601,5,0)="","",VLOOKUP($B100,Ludo_voor!$A$2:$Y$601,5,0))</f>
        <v/>
      </c>
      <c r="G100" s="81" t="s">
        <v>928</v>
      </c>
      <c r="H100" s="103"/>
      <c r="I100" s="104" t="s">
        <v>942</v>
      </c>
      <c r="J100" s="105" t="n">
        <v>2</v>
      </c>
      <c r="K100" s="105" t="n">
        <v>4</v>
      </c>
      <c r="L100" s="105" t="n">
        <v>3</v>
      </c>
      <c r="M100" s="106" t="n">
        <f aca="false" t="array" ref="M100:M100">IF($G100="","",IF(L100="",0,((SUM(IF(I100=I$2:I$601,IF(J100=J$2:J$601,1,0),0))-K100)/(SUM(IF(I100=I$2:I$601,IF(J100=J$2:J$601,1,0),0))-1)*100)+(L100/(SUM(IF(I100=I$2:I$601,IF(J100=J$2:J$601,L$2:L$601,0),0))))+IF(K100&lt;2,SUM(IF(I100=I$2:I$601,IF(J100=J$2:J$601,1,0),0)),0)))</f>
        <v>25.15</v>
      </c>
      <c r="N100" s="107" t="s">
        <v>958</v>
      </c>
      <c r="O100" s="108" t="n">
        <v>1</v>
      </c>
      <c r="P100" s="108" t="n">
        <v>3</v>
      </c>
      <c r="Q100" s="108" t="n">
        <v>92</v>
      </c>
      <c r="R100" s="109" t="n">
        <f aca="false" t="array" ref="R100:R100">IF($G100="","",IF(Q100="",0,((SUM(IF(N100=N$2:N$601,IF(O100=O$2:O$601,1,0),0))-P100)/(SUM(IF(N100=N$2:N$601,IF(O100=O$2:O$601,1,0),0))-1)*100)+(Q100/(SUM(IF(N100=N$2:N$601,IF(O100=O$2:O$601,Q$2:Q$601,0),0))))+IF(P100&lt;2,SUM(IF(N100=N$2:N$601,IF(O100=O$2:O$601,1,0),0)),0)))</f>
        <v>33.5741710296684</v>
      </c>
      <c r="S100" s="110" t="s">
        <v>951</v>
      </c>
      <c r="T100" s="108" t="n">
        <v>1</v>
      </c>
      <c r="U100" s="108" t="n">
        <v>3</v>
      </c>
      <c r="V100" s="108" t="n">
        <v>23</v>
      </c>
      <c r="W100" s="111" t="n">
        <f aca="false" t="array" ref="W100:W100">IF($G100="","",IF(OR(S100=Error_checking!$Q$25,S100=Error_checking!$Q$26),R100-IF(P100&lt;2,SUM(IF(N100=N$2:N$601,IF(O100=O$2:O$601,1,0),0)),0),IF(V100="",0,((SUM(IF(S100=S$2:S$601,IF(T100=T$2:T$601,1,0),0))-U100)/(SUM(IF(S100=S$2:S$601,IF(T100=T$2:T$601,1,0),0))-1)*100)+(V100/(SUM(IF(S100=S$2:S$601,IF(T100=T$2:T$601,V$2:V$601,0),0))))+IF(U100&lt;2,SUM(IF(S100=S$2:S$601,IF(T100=T$2:T$601,1,0),0)),0))))</f>
        <v>33.5588235294118</v>
      </c>
      <c r="X100" s="91"/>
      <c r="Y100" s="92"/>
      <c r="Z100" s="93"/>
      <c r="AA100" s="92"/>
      <c r="AB100" s="94" t="n">
        <f aca="false">0</f>
        <v>0</v>
      </c>
      <c r="AC100" s="94" t="n">
        <f aca="false" t="array" ref="AC100:AC100">SUM(M100,R100,W100,AB100)</f>
        <v>92.2829945590802</v>
      </c>
      <c r="AD100" s="112" t="n">
        <f aca="false">IF(G100=Error_checking!$A$26,MAX(0,MIN(MaxBonus,$G$1)+1-RANK(AC100,$AC$2:$AC$601)),0)</f>
        <v>0</v>
      </c>
      <c r="AE100" s="111" t="n">
        <f aca="false">AC100+AD100</f>
        <v>92.2829945590802</v>
      </c>
      <c r="AF100" s="113" t="n">
        <f aca="false" t="array" ref="AF100:AF100">IF(G100=Error_checking!$A$26,RANK(AC100,$AC$2:$AC$601),"")</f>
        <v>99</v>
      </c>
      <c r="AG100" s="114"/>
      <c r="AH100" s="115"/>
      <c r="AI100" s="115"/>
      <c r="AJ100" s="115"/>
      <c r="AK100" s="100"/>
      <c r="AL100" s="100"/>
      <c r="AM100" s="100"/>
      <c r="AN100" s="101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  <c r="BM100" s="100"/>
      <c r="BN100" s="100"/>
      <c r="BO100" s="100"/>
      <c r="BP100" s="100"/>
      <c r="BQ100" s="100"/>
      <c r="BR100" s="100"/>
      <c r="BS100" s="100"/>
      <c r="BT100" s="100"/>
      <c r="BU100" s="100"/>
      <c r="BV100" s="100"/>
      <c r="BW100" s="100"/>
      <c r="BX100" s="100"/>
      <c r="BY100" s="100"/>
      <c r="BZ100" s="10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s="54" customFormat="true" ht="14.85" hidden="false" customHeight="true" outlineLevel="0" collapsed="false">
      <c r="A101" s="102" t="n">
        <f aca="false" t="array" ref="A101:A101">IF(G101=Error_checking!$A$26,RANK(AC101,$AC$2:$AC$601),"")</f>
        <v>100</v>
      </c>
      <c r="B101" s="102" t="n">
        <v>494</v>
      </c>
      <c r="C101" s="77" t="n">
        <f aca="false">VLOOKUP($B101,Ludo_na!$A$2:$D$601,2,0)</f>
        <v>249</v>
      </c>
      <c r="D101" s="78" t="str">
        <f aca="false">IF(VLOOKUP($B101,Ludo_voor!$A$2:$Y$601,3,0)="","",VLOOKUP($B101,Ludo_voor!$A$2:$Y$601,3,0))</f>
        <v>Van Damme</v>
      </c>
      <c r="E101" s="79" t="str">
        <f aca="false">IF(VLOOKUP($B101,Ludo_voor!$A$2:$Y$601,4,0)="","",VLOOKUP($B101,Ludo_voor!$A$2:$Y$601,4,0))</f>
        <v>Gunter</v>
      </c>
      <c r="F101" s="80" t="str">
        <f aca="false">IF(VLOOKUP($B101,Ludo_voor!$A$2:$Y$601,5,0)="","",VLOOKUP($B101,Ludo_voor!$A$2:$Y$601,5,0))</f>
        <v>Winning Movez</v>
      </c>
      <c r="G101" s="81" t="s">
        <v>928</v>
      </c>
      <c r="H101" s="103" t="s">
        <v>929</v>
      </c>
      <c r="I101" s="104" t="s">
        <v>954</v>
      </c>
      <c r="J101" s="105" t="n">
        <v>1</v>
      </c>
      <c r="K101" s="105" t="n">
        <v>4</v>
      </c>
      <c r="L101" s="105" t="n">
        <v>48</v>
      </c>
      <c r="M101" s="106" t="n">
        <f aca="false" t="array" ref="M101:M101">IF($G101="","",IF(L101="",0,((SUM(IF(I101=I$2:I$601,IF(J101=J$2:J$601,1,0),0))-K101)/(SUM(IF(I101=I$2:I$601,IF(J101=J$2:J$601,1,0),0))-1)*100)+(L101/(SUM(IF(I101=I$2:I$601,IF(J101=J$2:J$601,L$2:L$601,0),0))))+IF(K101&lt;2,SUM(IF(I101=I$2:I$601,IF(J101=J$2:J$601,1,0),0)),0)))</f>
        <v>25.1584158415842</v>
      </c>
      <c r="N101" s="107" t="s">
        <v>931</v>
      </c>
      <c r="O101" s="108" t="n">
        <v>4</v>
      </c>
      <c r="P101" s="108" t="n">
        <v>3</v>
      </c>
      <c r="Q101" s="108" t="n">
        <v>80</v>
      </c>
      <c r="R101" s="109" t="n">
        <f aca="false" t="array" ref="R101:R101">IF($G101="","",IF(Q101="",0,((SUM(IF(N101=N$2:N$601,IF(O101=O$2:O$601,1,0),0))-P101)/(SUM(IF(N101=N$2:N$601,IF(O101=O$2:O$601,1,0),0))-1)*100)+(Q101/(SUM(IF(N101=N$2:N$601,IF(O101=O$2:O$601,Q$2:Q$601,0),0))))+IF(P101&lt;2,SUM(IF(N101=N$2:N$601,IF(O101=O$2:O$601,1,0),0)),0)))</f>
        <v>33.5574229691877</v>
      </c>
      <c r="S101" s="110" t="s">
        <v>943</v>
      </c>
      <c r="T101" s="108" t="n">
        <v>6</v>
      </c>
      <c r="U101" s="108" t="n">
        <v>3</v>
      </c>
      <c r="V101" s="108" t="n">
        <v>11</v>
      </c>
      <c r="W101" s="111" t="n">
        <f aca="false" t="array" ref="W101:W101">IF($G101="","",IF(OR(S101=Error_checking!$Q$25,S101=Error_checking!$Q$26),R101-IF(P101&lt;2,SUM(IF(N101=N$2:N$601,IF(O101=O$2:O$601,1,0),0)),0),IF(V101="",0,((SUM(IF(S101=S$2:S$601,IF(T101=T$2:T$601,1,0),0))-U101)/(SUM(IF(S101=S$2:S$601,IF(T101=T$2:T$601,1,0),0))-1)*100)+(V101/(SUM(IF(S101=S$2:S$601,IF(T101=T$2:T$601,V$2:V$601,0),0))))+IF(U101&lt;2,SUM(IF(S101=S$2:S$601,IF(T101=T$2:T$601,1,0),0)),0))))</f>
        <v>33.5490196078431</v>
      </c>
      <c r="X101" s="91"/>
      <c r="Y101" s="92"/>
      <c r="Z101" s="93"/>
      <c r="AA101" s="92"/>
      <c r="AB101" s="94" t="n">
        <f aca="false">0</f>
        <v>0</v>
      </c>
      <c r="AC101" s="94" t="n">
        <f aca="false" t="array" ref="AC101:AC101">SUM(M101,R101,W101,AB101)</f>
        <v>92.264858418615</v>
      </c>
      <c r="AD101" s="112" t="n">
        <f aca="false">IF(G101=Error_checking!$A$26,MAX(0,MIN(MaxBonus,$G$1)+1-RANK(AC101,$AC$2:$AC$601)),0)</f>
        <v>0</v>
      </c>
      <c r="AE101" s="111" t="n">
        <f aca="false">AC101+AD101</f>
        <v>92.264858418615</v>
      </c>
      <c r="AF101" s="113" t="n">
        <f aca="false" t="array" ref="AF101:AF101">IF(G101=Error_checking!$A$26,RANK(AC101,$AC$2:$AC$601),"")</f>
        <v>100</v>
      </c>
      <c r="AG101" s="114"/>
      <c r="AH101" s="115"/>
      <c r="AI101" s="115"/>
      <c r="AJ101" s="115"/>
      <c r="AK101" s="100"/>
      <c r="AL101" s="100"/>
      <c r="AM101" s="100"/>
      <c r="AN101" s="101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  <c r="BM101" s="100"/>
      <c r="BN101" s="100"/>
      <c r="BO101" s="100"/>
      <c r="BP101" s="100"/>
      <c r="BQ101" s="100"/>
      <c r="BR101" s="100"/>
      <c r="BS101" s="100"/>
      <c r="BT101" s="100"/>
      <c r="BU101" s="100"/>
      <c r="BV101" s="100"/>
      <c r="BW101" s="100"/>
      <c r="BX101" s="100"/>
      <c r="BY101" s="100"/>
      <c r="BZ101" s="100"/>
    </row>
    <row r="102" s="54" customFormat="true" ht="14.85" hidden="false" customHeight="true" outlineLevel="0" collapsed="false">
      <c r="A102" s="102" t="n">
        <f aca="false" t="array" ref="A102:A102">IF(G102=Error_checking!$A$26,RANK(AC102,$AC$2:$AC$601),"")</f>
        <v>101</v>
      </c>
      <c r="B102" s="102" t="n">
        <v>413</v>
      </c>
      <c r="C102" s="77" t="n">
        <f aca="false">VLOOKUP($B102,Ludo_na!$A$2:$D$601,2,0)</f>
        <v>343</v>
      </c>
      <c r="D102" s="78" t="str">
        <f aca="false">IF(VLOOKUP($B102,Ludo_voor!$A$2:$Y$601,3,0)="","",VLOOKUP($B102,Ludo_voor!$A$2:$Y$601,3,0))</f>
        <v>Martens</v>
      </c>
      <c r="E102" s="79" t="str">
        <f aca="false">IF(VLOOKUP($B102,Ludo_voor!$A$2:$Y$601,4,0)="","",VLOOKUP($B102,Ludo_voor!$A$2:$Y$601,4,0))</f>
        <v>Anthony</v>
      </c>
      <c r="F102" s="80" t="str">
        <f aca="false">IF(VLOOKUP($B102,Ludo_voor!$A$2:$Y$601,5,0)="","",VLOOKUP($B102,Ludo_voor!$A$2:$Y$601,5,0))</f>
        <v/>
      </c>
      <c r="G102" s="81" t="s">
        <v>928</v>
      </c>
      <c r="H102" s="103"/>
      <c r="I102" s="104" t="s">
        <v>936</v>
      </c>
      <c r="J102" s="105" t="n">
        <v>3</v>
      </c>
      <c r="K102" s="105" t="n">
        <v>3</v>
      </c>
      <c r="L102" s="105" t="n">
        <v>7</v>
      </c>
      <c r="M102" s="106" t="n">
        <f aca="false" t="array" ref="M102:M102">IF($G102="","",IF(L102="",0,((SUM(IF(I102=I$2:I$601,IF(J102=J$2:J$601,1,0),0))-K102)/(SUM(IF(I102=I$2:I$601,IF(J102=J$2:J$601,1,0),0))-1)*100)+(L102/(SUM(IF(I102=I$2:I$601,IF(J102=J$2:J$601,L$2:L$601,0),0))))+IF(K102&lt;2,SUM(IF(I102=I$2:I$601,IF(J102=J$2:J$601,1,0),0)),0)))</f>
        <v>33.5520833333333</v>
      </c>
      <c r="N102" s="107" t="s">
        <v>934</v>
      </c>
      <c r="O102" s="108" t="n">
        <v>1</v>
      </c>
      <c r="P102" s="108" t="n">
        <v>3</v>
      </c>
      <c r="Q102" s="108" t="n">
        <v>26</v>
      </c>
      <c r="R102" s="109" t="n">
        <f aca="false" t="array" ref="R102:R102">IF($G102="","",IF(Q102="",0,((SUM(IF(N102=N$2:N$601,IF(O102=O$2:O$601,1,0),0))-P102)/(SUM(IF(N102=N$2:N$601,IF(O102=O$2:O$601,1,0),0))-1)*100)+(Q102/(SUM(IF(N102=N$2:N$601,IF(O102=O$2:O$601,Q$2:Q$601,0),0))))+IF(P102&lt;2,SUM(IF(N102=N$2:N$601,IF(O102=O$2:O$601,1,0),0)),0)))</f>
        <v>33.5364583333333</v>
      </c>
      <c r="S102" s="110" t="s">
        <v>932</v>
      </c>
      <c r="T102" s="108" t="n">
        <v>4</v>
      </c>
      <c r="U102" s="108" t="n">
        <v>4</v>
      </c>
      <c r="V102" s="108" t="n">
        <v>41</v>
      </c>
      <c r="W102" s="111" t="n">
        <f aca="false" t="array" ref="W102:W102">IF($G102="","",IF(OR(S102=Error_checking!$Q$25,S102=Error_checking!$Q$26),R102-IF(P102&lt;2,SUM(IF(N102=N$2:N$601,IF(O102=O$2:O$601,1,0),0)),0),IF(V102="",0,((SUM(IF(S102=S$2:S$601,IF(T102=T$2:T$601,1,0),0))-U102)/(SUM(IF(S102=S$2:S$601,IF(T102=T$2:T$601,1,0),0))-1)*100)+(V102/(SUM(IF(S102=S$2:S$601,IF(T102=T$2:T$601,V$2:V$601,0),0))))+IF(U102&lt;2,SUM(IF(S102=S$2:S$601,IF(T102=T$2:T$601,1,0),0)),0))))</f>
        <v>25.172268907563</v>
      </c>
      <c r="X102" s="91"/>
      <c r="Y102" s="92"/>
      <c r="Z102" s="93"/>
      <c r="AA102" s="92"/>
      <c r="AB102" s="94" t="n">
        <f aca="false">0</f>
        <v>0</v>
      </c>
      <c r="AC102" s="94" t="n">
        <f aca="false" t="array" ref="AC102:AC102">SUM(M102,R102,W102,AB102)</f>
        <v>92.2608105742297</v>
      </c>
      <c r="AD102" s="112" t="n">
        <f aca="false">IF(G102=Error_checking!$A$26,MAX(0,MIN(MaxBonus,$G$1)+1-RANK(AC102,$AC$2:$AC$601)),0)</f>
        <v>0</v>
      </c>
      <c r="AE102" s="111" t="n">
        <f aca="false">AC102+AD102</f>
        <v>92.2608105742297</v>
      </c>
      <c r="AF102" s="113" t="n">
        <f aca="false" t="array" ref="AF102:AF102">IF(G102=Error_checking!$A$26,RANK(AC102,$AC$2:$AC$601),"")</f>
        <v>101</v>
      </c>
      <c r="AG102" s="114"/>
      <c r="AH102" s="115"/>
      <c r="AI102" s="115"/>
      <c r="AJ102" s="115"/>
      <c r="AK102" s="100"/>
      <c r="AL102" s="100"/>
      <c r="AM102" s="100"/>
      <c r="AN102" s="101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  <c r="BI102" s="100"/>
      <c r="BJ102" s="100"/>
      <c r="BK102" s="100"/>
      <c r="BL102" s="100"/>
      <c r="BM102" s="100"/>
      <c r="BN102" s="100"/>
      <c r="BO102" s="100"/>
      <c r="BP102" s="100"/>
      <c r="BQ102" s="100"/>
      <c r="BR102" s="100"/>
      <c r="BS102" s="100"/>
      <c r="BT102" s="100"/>
      <c r="BU102" s="100"/>
      <c r="BV102" s="100"/>
      <c r="BW102" s="100"/>
      <c r="BX102" s="100"/>
      <c r="BY102" s="100"/>
      <c r="BZ102" s="100"/>
    </row>
    <row r="103" customFormat="false" ht="14.85" hidden="false" customHeight="true" outlineLevel="0" collapsed="false">
      <c r="A103" s="102" t="n">
        <f aca="false" t="array" ref="A103:A103">IF(G103=Error_checking!$A$26,RANK(AC103,$AC$2:$AC$601),"")</f>
        <v>102</v>
      </c>
      <c r="B103" s="102" t="n">
        <v>422</v>
      </c>
      <c r="C103" s="77" t="n">
        <f aca="false">VLOOKUP($B103,Ludo_na!$A$2:$D$601,2,0)</f>
        <v>357</v>
      </c>
      <c r="D103" s="78" t="str">
        <f aca="false">IF(VLOOKUP($B103,Ludo_voor!$A$2:$Y$601,3,0)="","",VLOOKUP($B103,Ludo_voor!$A$2:$Y$601,3,0))</f>
        <v>Belis </v>
      </c>
      <c r="E103" s="79" t="str">
        <f aca="false">IF(VLOOKUP($B103,Ludo_voor!$A$2:$Y$601,4,0)="","",VLOOKUP($B103,Ludo_voor!$A$2:$Y$601,4,0))</f>
        <v>Glenn </v>
      </c>
      <c r="F103" s="80" t="str">
        <f aca="false">IF(VLOOKUP($B103,Ludo_voor!$A$2:$Y$601,5,0)="","",VLOOKUP($B103,Ludo_voor!$A$2:$Y$601,5,0))</f>
        <v/>
      </c>
      <c r="G103" s="81" t="s">
        <v>928</v>
      </c>
      <c r="H103" s="103"/>
      <c r="I103" s="104" t="s">
        <v>948</v>
      </c>
      <c r="J103" s="105" t="n">
        <v>2</v>
      </c>
      <c r="K103" s="105" t="n">
        <v>4</v>
      </c>
      <c r="L103" s="105" t="n">
        <v>39</v>
      </c>
      <c r="M103" s="106" t="n">
        <f aca="false" t="array" ref="M103:M103">IF($G103="","",IF(L103="",0,((SUM(IF(I103=I$2:I$601,IF(J103=J$2:J$601,1,0),0))-K103)/(SUM(IF(I103=I$2:I$601,IF(J103=J$2:J$601,1,0),0))-1)*100)+(L103/(SUM(IF(I103=I$2:I$601,IF(J103=J$2:J$601,L$2:L$601,0),0))))+IF(K103&lt;2,SUM(IF(I103=I$2:I$601,IF(J103=J$2:J$601,1,0),0)),0)))</f>
        <v>0.183098591549296</v>
      </c>
      <c r="N103" s="107" t="s">
        <v>931</v>
      </c>
      <c r="O103" s="108" t="n">
        <v>3</v>
      </c>
      <c r="P103" s="108" t="n">
        <v>2</v>
      </c>
      <c r="Q103" s="108" t="n">
        <v>72</v>
      </c>
      <c r="R103" s="109" t="n">
        <f aca="false" t="array" ref="R103:R103">IF($G103="","",IF(Q103="",0,((SUM(IF(N103=N$2:N$601,IF(O103=O$2:O$601,1,0),0))-P103)/(SUM(IF(N103=N$2:N$601,IF(O103=O$2:O$601,1,0),0))-1)*100)+(Q103/(SUM(IF(N103=N$2:N$601,IF(O103=O$2:O$601,Q$2:Q$601,0),0))))+IF(P103&lt;2,SUM(IF(N103=N$2:N$601,IF(O103=O$2:O$601,1,0),0)),0)))</f>
        <v>66.9353233830846</v>
      </c>
      <c r="S103" s="110" t="s">
        <v>932</v>
      </c>
      <c r="T103" s="108" t="n">
        <v>3</v>
      </c>
      <c r="U103" s="108" t="n">
        <v>5</v>
      </c>
      <c r="V103" s="108" t="n">
        <v>41</v>
      </c>
      <c r="W103" s="111" t="n">
        <f aca="false" t="array" ref="W103:W103">IF($G103="","",IF(OR(S103=Error_checking!$Q$25,S103=Error_checking!$Q$26),R103-IF(P103&lt;2,SUM(IF(N103=N$2:N$601,IF(O103=O$2:O$601,1,0),0)),0),IF(V103="",0,((SUM(IF(S103=S$2:S$601,IF(T103=T$2:T$601,1,0),0))-U103)/(SUM(IF(S103=S$2:S$601,IF(T103=T$2:T$601,1,0),0))-1)*100)+(V103/(SUM(IF(S103=S$2:S$601,IF(T103=T$2:T$601,V$2:V$601,0),0))))+IF(U103&lt;2,SUM(IF(S103=S$2:S$601,IF(T103=T$2:T$601,1,0),0)),0))))</f>
        <v>20.1344262295082</v>
      </c>
      <c r="X103" s="91"/>
      <c r="Y103" s="92"/>
      <c r="Z103" s="93"/>
      <c r="AA103" s="92"/>
      <c r="AB103" s="94" t="n">
        <f aca="false">0</f>
        <v>0</v>
      </c>
      <c r="AC103" s="94" t="n">
        <f aca="false" t="array" ref="AC103:AC103">SUM(M103,R103,W103,AB103)</f>
        <v>87.2528482041421</v>
      </c>
      <c r="AD103" s="112" t="n">
        <f aca="false">IF(G103=Error_checking!$A$26,MAX(0,MIN(MaxBonus,$G$1)+1-RANK(AC103,$AC$2:$AC$601)),0)</f>
        <v>0</v>
      </c>
      <c r="AE103" s="111" t="n">
        <f aca="false">AC103+AD103</f>
        <v>87.2528482041421</v>
      </c>
      <c r="AF103" s="113" t="n">
        <f aca="false" t="array" ref="AF103:AF103">IF(G103=Error_checking!$A$26,RANK(AC103,$AC$2:$AC$601),"")</f>
        <v>102</v>
      </c>
      <c r="AG103" s="114"/>
      <c r="AH103" s="115"/>
      <c r="AI103" s="115"/>
      <c r="AJ103" s="115"/>
      <c r="AK103" s="100"/>
      <c r="AL103" s="100"/>
      <c r="AM103" s="100"/>
      <c r="AN103" s="101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  <c r="BZ103" s="10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s="119" customFormat="true" ht="14.85" hidden="false" customHeight="true" outlineLevel="0" collapsed="false">
      <c r="A104" s="102" t="n">
        <f aca="false" t="array" ref="A104:A104">IF(G104=Error_checking!$A$26,RANK(AC104,$AC$2:$AC$601),"")</f>
        <v>103</v>
      </c>
      <c r="B104" s="102" t="n">
        <v>89</v>
      </c>
      <c r="C104" s="77" t="n">
        <f aca="false">VLOOKUP($B104,Ludo_na!$A$2:$D$601,2,0)</f>
        <v>148</v>
      </c>
      <c r="D104" s="78" t="str">
        <f aca="false">IF(VLOOKUP($B104,Ludo_voor!$A$2:$Y$601,3,0)="","",VLOOKUP($B104,Ludo_voor!$A$2:$Y$601,3,0))</f>
        <v>Merchiers</v>
      </c>
      <c r="E104" s="79" t="str">
        <f aca="false">IF(VLOOKUP($B104,Ludo_voor!$A$2:$Y$601,4,0)="","",VLOOKUP($B104,Ludo_voor!$A$2:$Y$601,4,0))</f>
        <v>Koen</v>
      </c>
      <c r="F104" s="80" t="str">
        <f aca="false">IF(VLOOKUP($B104,Ludo_voor!$A$2:$Y$601,5,0)="","",VLOOKUP($B104,Ludo_voor!$A$2:$Y$601,5,0))</f>
        <v>De Speltafel</v>
      </c>
      <c r="G104" s="81" t="s">
        <v>928</v>
      </c>
      <c r="H104" s="103"/>
      <c r="I104" s="104" t="s">
        <v>938</v>
      </c>
      <c r="J104" s="105" t="n">
        <v>1</v>
      </c>
      <c r="K104" s="105" t="n">
        <v>2</v>
      </c>
      <c r="L104" s="105" t="n">
        <v>43</v>
      </c>
      <c r="M104" s="106" t="n">
        <f aca="false" t="array" ref="M104:M104">IF($G104="","",IF(L104="",0,((SUM(IF(I104=I$2:I$601,IF(J104=J$2:J$601,1,0),0))-K104)/(SUM(IF(I104=I$2:I$601,IF(J104=J$2:J$601,1,0),0))-1)*100)+(L104/(SUM(IF(I104=I$2:I$601,IF(J104=J$2:J$601,L$2:L$601,0),0))))+IF(K104&lt;2,SUM(IF(I104=I$2:I$601,IF(J104=J$2:J$601,1,0),0)),0)))</f>
        <v>66.922619047619</v>
      </c>
      <c r="N104" s="107" t="s">
        <v>950</v>
      </c>
      <c r="O104" s="108" t="n">
        <v>2</v>
      </c>
      <c r="P104" s="108" t="n">
        <v>4</v>
      </c>
      <c r="Q104" s="108" t="n">
        <v>94</v>
      </c>
      <c r="R104" s="109" t="n">
        <f aca="false" t="array" ref="R104:R104">IF($G104="","",IF(Q104="",0,((SUM(IF(N104=N$2:N$601,IF(O104=O$2:O$601,1,0),0))-P104)/(SUM(IF(N104=N$2:N$601,IF(O104=O$2:O$601,1,0),0))-1)*100)+(Q104/(SUM(IF(N104=N$2:N$601,IF(O104=O$2:O$601,Q$2:Q$601,0),0))))+IF(P104&lt;2,SUM(IF(N104=N$2:N$601,IF(O104=O$2:O$601,1,0),0)),0)))</f>
        <v>0.227602905569007</v>
      </c>
      <c r="S104" s="110" t="s">
        <v>963</v>
      </c>
      <c r="T104" s="108" t="n">
        <v>1</v>
      </c>
      <c r="U104" s="108" t="n">
        <v>5</v>
      </c>
      <c r="V104" s="108" t="n">
        <v>2</v>
      </c>
      <c r="W104" s="111" t="n">
        <f aca="false" t="array" ref="W104:W104">IF($G104="","",IF(OR(S104=Error_checking!$Q$25,S104=Error_checking!$Q$26),R104-IF(P104&lt;2,SUM(IF(N104=N$2:N$601,IF(O104=O$2:O$601,1,0),0)),0),IF(V104="",0,((SUM(IF(S104=S$2:S$601,IF(T104=T$2:T$601,1,0),0))-U104)/(SUM(IF(S104=S$2:S$601,IF(T104=T$2:T$601,1,0),0))-1)*100)+(V104/(SUM(IF(S104=S$2:S$601,IF(T104=T$2:T$601,V$2:V$601,0),0))))+IF(U104&lt;2,SUM(IF(S104=S$2:S$601,IF(T104=T$2:T$601,1,0),0)),0))))</f>
        <v>20.0952380952381</v>
      </c>
      <c r="X104" s="91"/>
      <c r="Y104" s="92"/>
      <c r="Z104" s="93"/>
      <c r="AA104" s="92"/>
      <c r="AB104" s="94" t="n">
        <f aca="false">0</f>
        <v>0</v>
      </c>
      <c r="AC104" s="94" t="n">
        <f aca="false" t="array" ref="AC104:AC104">SUM(M104,R104,W104,AB104)</f>
        <v>87.2454600484261</v>
      </c>
      <c r="AD104" s="112" t="n">
        <f aca="false">IF(G104=Error_checking!$A$26,MAX(0,MIN(MaxBonus,$G$1)+1-RANK(AC104,$AC$2:$AC$601)),0)</f>
        <v>0</v>
      </c>
      <c r="AE104" s="111" t="n">
        <f aca="false">AC104+AD104</f>
        <v>87.2454600484261</v>
      </c>
      <c r="AF104" s="113" t="n">
        <f aca="false" t="array" ref="AF104:AF104">IF(G104=Error_checking!$A$26,RANK(AC104,$AC$2:$AC$601),"")</f>
        <v>103</v>
      </c>
      <c r="AG104" s="114"/>
      <c r="AH104" s="115"/>
      <c r="AI104" s="115"/>
      <c r="AJ104" s="115"/>
      <c r="AK104" s="100"/>
      <c r="AL104" s="100"/>
      <c r="AM104" s="100"/>
      <c r="AN104" s="101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  <c r="BM104" s="100"/>
      <c r="BN104" s="100"/>
      <c r="BO104" s="100"/>
      <c r="BP104" s="100"/>
      <c r="BQ104" s="100"/>
      <c r="BR104" s="100"/>
      <c r="BS104" s="100"/>
      <c r="BT104" s="100"/>
      <c r="BU104" s="100"/>
      <c r="BV104" s="100"/>
      <c r="BW104" s="100"/>
      <c r="BX104" s="100"/>
      <c r="BY104" s="100"/>
      <c r="BZ104" s="100"/>
    </row>
    <row r="105" s="54" customFormat="true" ht="14.85" hidden="false" customHeight="true" outlineLevel="0" collapsed="false">
      <c r="A105" s="102" t="n">
        <f aca="false" t="array" ref="A105:A105">IF(G105=Error_checking!$A$26,RANK(AC105,$AC$2:$AC$601),"")</f>
        <v>104</v>
      </c>
      <c r="B105" s="102" t="n">
        <v>30</v>
      </c>
      <c r="C105" s="77" t="n">
        <f aca="false">VLOOKUP($B105,Ludo_na!$A$2:$D$601,2,0)</f>
        <v>286</v>
      </c>
      <c r="D105" s="78" t="str">
        <f aca="false">IF(VLOOKUP($B105,Ludo_voor!$A$2:$Y$601,3,0)="","",VLOOKUP($B105,Ludo_voor!$A$2:$Y$601,3,0))</f>
        <v>Beyen</v>
      </c>
      <c r="E105" s="79" t="str">
        <f aca="false">IF(VLOOKUP($B105,Ludo_voor!$A$2:$Y$601,4,0)="","",VLOOKUP($B105,Ludo_voor!$A$2:$Y$601,4,0))</f>
        <v>Elias</v>
      </c>
      <c r="F105" s="80" t="str">
        <f aca="false">IF(VLOOKUP($B105,Ludo_voor!$A$2:$Y$601,5,0)="","",VLOOKUP($B105,Ludo_voor!$A$2:$Y$601,5,0))</f>
        <v/>
      </c>
      <c r="G105" s="81" t="s">
        <v>928</v>
      </c>
      <c r="H105" s="103"/>
      <c r="I105" s="104" t="s">
        <v>952</v>
      </c>
      <c r="J105" s="105" t="n">
        <v>4</v>
      </c>
      <c r="K105" s="105" t="n">
        <v>3</v>
      </c>
      <c r="L105" s="105" t="n">
        <v>48</v>
      </c>
      <c r="M105" s="106" t="n">
        <f aca="false" t="array" ref="M105:M105">IF($G105="","",IF(L105="",0,((SUM(IF(I105=I$2:I$601,IF(J105=J$2:J$601,1,0),0))-K105)/(SUM(IF(I105=I$2:I$601,IF(J105=J$2:J$601,1,0),0))-1)*100)+(L105/(SUM(IF(I105=I$2:I$601,IF(J105=J$2:J$601,L$2:L$601,0),0))))+IF(K105&lt;2,SUM(IF(I105=I$2:I$601,IF(J105=J$2:J$601,1,0),0)),0)))</f>
        <v>33.5619047619048</v>
      </c>
      <c r="N105" s="107" t="s">
        <v>939</v>
      </c>
      <c r="O105" s="108" t="n">
        <v>3</v>
      </c>
      <c r="P105" s="108" t="n">
        <v>4</v>
      </c>
      <c r="Q105" s="108" t="n">
        <v>35</v>
      </c>
      <c r="R105" s="109" t="n">
        <f aca="false" t="array" ref="R105:R105">IF($G105="","",IF(Q105="",0,((SUM(IF(N105=N$2:N$601,IF(O105=O$2:O$601,1,0),0))-P105)/(SUM(IF(N105=N$2:N$601,IF(O105=O$2:O$601,1,0),0))-1)*100)+(Q105/(SUM(IF(N105=N$2:N$601,IF(O105=O$2:O$601,Q$2:Q$601,0),0))))+IF(P105&lt;2,SUM(IF(N105=N$2:N$601,IF(O105=O$2:O$601,1,0),0)),0)))</f>
        <v>0.169082125603865</v>
      </c>
      <c r="S105" s="110" t="s">
        <v>964</v>
      </c>
      <c r="T105" s="108" t="n">
        <v>2</v>
      </c>
      <c r="U105" s="108" t="n">
        <v>2.5</v>
      </c>
      <c r="V105" s="108" t="n">
        <v>21</v>
      </c>
      <c r="W105" s="111" t="n">
        <f aca="false" t="array" ref="W105:W105">IF($G105="","",IF(OR(S105=Error_checking!$Q$25,S105=Error_checking!$Q$26),R105-IF(P105&lt;2,SUM(IF(N105=N$2:N$601,IF(O105=O$2:O$601,1,0),0)),0),IF(V105="",0,((SUM(IF(S105=S$2:S$601,IF(T105=T$2:T$601,1,0),0))-U105)/(SUM(IF(S105=S$2:S$601,IF(T105=T$2:T$601,1,0),0))-1)*100)+(V105/(SUM(IF(S105=S$2:S$601,IF(T105=T$2:T$601,V$2:V$601,0),0))))+IF(U105&lt;2,SUM(IF(S105=S$2:S$601,IF(T105=T$2:T$601,1,0),0)),0))))</f>
        <v>50.2692307692308</v>
      </c>
      <c r="X105" s="91"/>
      <c r="Y105" s="92"/>
      <c r="Z105" s="93"/>
      <c r="AA105" s="92"/>
      <c r="AB105" s="94" t="n">
        <f aca="false">0</f>
        <v>0</v>
      </c>
      <c r="AC105" s="94" t="n">
        <f aca="false" t="array" ref="AC105:AC105">SUM(M105,R105,W105,AB105)</f>
        <v>84.0002176567394</v>
      </c>
      <c r="AD105" s="112" t="n">
        <f aca="false">IF(G105=Error_checking!$A$26,MAX(0,MIN(MaxBonus,$G$1)+1-RANK(AC105,$AC$2:$AC$601)),0)</f>
        <v>0</v>
      </c>
      <c r="AE105" s="111" t="n">
        <f aca="false">AC105+AD105</f>
        <v>84.0002176567394</v>
      </c>
      <c r="AF105" s="113" t="n">
        <f aca="false" t="array" ref="AF105:AF105">IF(G105=Error_checking!$A$26,RANK(AC105,$AC$2:$AC$601),"")</f>
        <v>104</v>
      </c>
      <c r="AG105" s="114"/>
      <c r="AH105" s="115"/>
      <c r="AI105" s="115"/>
      <c r="AJ105" s="115"/>
      <c r="AK105" s="100"/>
      <c r="AL105" s="100"/>
      <c r="AM105" s="100"/>
      <c r="AN105" s="101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  <c r="BP105" s="100"/>
      <c r="BQ105" s="100"/>
      <c r="BR105" s="100"/>
      <c r="BS105" s="100"/>
      <c r="BT105" s="100"/>
      <c r="BU105" s="100"/>
      <c r="BV105" s="100"/>
      <c r="BW105" s="100"/>
      <c r="BX105" s="100"/>
      <c r="BY105" s="100"/>
      <c r="BZ105" s="100"/>
    </row>
    <row r="106" s="119" customFormat="true" ht="14.85" hidden="false" customHeight="true" outlineLevel="0" collapsed="false">
      <c r="A106" s="102" t="n">
        <f aca="false" t="array" ref="A106:A106">IF(G106=Error_checking!$A$26,RANK(AC106,$AC$2:$AC$601),"")</f>
        <v>105</v>
      </c>
      <c r="B106" s="102" t="n">
        <v>321</v>
      </c>
      <c r="C106" s="77" t="n">
        <f aca="false">VLOOKUP($B106,Ludo_na!$A$2:$D$601,2,0)</f>
        <v>223</v>
      </c>
      <c r="D106" s="78" t="str">
        <f aca="false">IF(VLOOKUP($B106,Ludo_voor!$A$2:$Y$601,3,0)="","",VLOOKUP($B106,Ludo_voor!$A$2:$Y$601,3,0))</f>
        <v>Huylebroeck</v>
      </c>
      <c r="E106" s="79" t="str">
        <f aca="false">IF(VLOOKUP($B106,Ludo_voor!$A$2:$Y$601,4,0)="","",VLOOKUP($B106,Ludo_voor!$A$2:$Y$601,4,0))</f>
        <v>Jeroen</v>
      </c>
      <c r="F106" s="80" t="str">
        <f aca="false">IF(VLOOKUP($B106,Ludo_voor!$A$2:$Y$601,5,0)="","",VLOOKUP($B106,Ludo_voor!$A$2:$Y$601,5,0))</f>
        <v/>
      </c>
      <c r="G106" s="81" t="s">
        <v>928</v>
      </c>
      <c r="H106" s="103"/>
      <c r="I106" s="104" t="s">
        <v>952</v>
      </c>
      <c r="J106" s="105" t="n">
        <v>1</v>
      </c>
      <c r="K106" s="105" t="n">
        <v>3</v>
      </c>
      <c r="L106" s="105" t="n">
        <v>42</v>
      </c>
      <c r="M106" s="106" t="n">
        <f aca="false" t="array" ref="M106:M106">IF($G106="","",IF(L106="",0,((SUM(IF(I106=I$2:I$601,IF(J106=J$2:J$601,1,0),0))-K106)/(SUM(IF(I106=I$2:I$601,IF(J106=J$2:J$601,1,0),0))-1)*100)+(L106/(SUM(IF(I106=I$2:I$601,IF(J106=J$2:J$601,L$2:L$601,0),0))))+IF(K106&lt;2,SUM(IF(I106=I$2:I$601,IF(J106=J$2:J$601,1,0),0)),0)))</f>
        <v>33.5520833333333</v>
      </c>
      <c r="N106" s="107" t="s">
        <v>958</v>
      </c>
      <c r="O106" s="108" t="n">
        <v>1</v>
      </c>
      <c r="P106" s="108" t="n">
        <v>4</v>
      </c>
      <c r="Q106" s="108" t="n">
        <v>66</v>
      </c>
      <c r="R106" s="109" t="n">
        <f aca="false" t="array" ref="R106:R106">IF($G106="","",IF(Q106="",0,((SUM(IF(N106=N$2:N$601,IF(O106=O$2:O$601,1,0),0))-P106)/(SUM(IF(N106=N$2:N$601,IF(O106=O$2:O$601,1,0),0))-1)*100)+(Q106/(SUM(IF(N106=N$2:N$601,IF(O106=O$2:O$601,Q$2:Q$601,0),0))))+IF(P106&lt;2,SUM(IF(N106=N$2:N$601,IF(O106=O$2:O$601,1,0),0)),0)))</f>
        <v>0.172774869109948</v>
      </c>
      <c r="S106" s="110" t="s">
        <v>969</v>
      </c>
      <c r="T106" s="108" t="n">
        <v>2</v>
      </c>
      <c r="U106" s="108" t="n">
        <v>3</v>
      </c>
      <c r="V106" s="108" t="n">
        <v>630</v>
      </c>
      <c r="W106" s="111" t="n">
        <f aca="false" t="array" ref="W106:W106">IF($G106="","",IF(OR(S106=Error_checking!$Q$25,S106=Error_checking!$Q$26),R106-IF(P106&lt;2,SUM(IF(N106=N$2:N$601,IF(O106=O$2:O$601,1,0),0)),0),IF(V106="",0,((SUM(IF(S106=S$2:S$601,IF(T106=T$2:T$601,1,0),0))-U106)/(SUM(IF(S106=S$2:S$601,IF(T106=T$2:T$601,1,0),0))-1)*100)+(V106/(SUM(IF(S106=S$2:S$601,IF(T106=T$2:T$601,V$2:V$601,0),0))))+IF(U106&lt;2,SUM(IF(S106=S$2:S$601,IF(T106=T$2:T$601,1,0),0)),0))))</f>
        <v>50.1875</v>
      </c>
      <c r="X106" s="91"/>
      <c r="Y106" s="92"/>
      <c r="Z106" s="93"/>
      <c r="AA106" s="92"/>
      <c r="AB106" s="94" t="n">
        <f aca="false">0</f>
        <v>0</v>
      </c>
      <c r="AC106" s="94" t="n">
        <f aca="false" t="array" ref="AC106:AC106">SUM(M106,R106,W106,AB106)</f>
        <v>83.9123582024433</v>
      </c>
      <c r="AD106" s="112" t="n">
        <f aca="false">IF(G106=Error_checking!$A$26,MAX(0,MIN(MaxBonus,$G$1)+1-RANK(AC106,$AC$2:$AC$601)),0)</f>
        <v>0</v>
      </c>
      <c r="AE106" s="111" t="n">
        <f aca="false">AC106+AD106</f>
        <v>83.9123582024433</v>
      </c>
      <c r="AF106" s="113" t="n">
        <f aca="false" t="array" ref="AF106:AF106">IF(G106=Error_checking!$A$26,RANK(AC106,$AC$2:$AC$601),"")</f>
        <v>105</v>
      </c>
      <c r="AG106" s="114"/>
      <c r="AH106" s="115"/>
      <c r="AI106" s="115"/>
      <c r="AJ106" s="115"/>
      <c r="AK106" s="100"/>
      <c r="AL106" s="100"/>
      <c r="AM106" s="100"/>
      <c r="AN106" s="101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100"/>
      <c r="BW106" s="100"/>
      <c r="BX106" s="100"/>
      <c r="BY106" s="100"/>
      <c r="BZ106" s="100"/>
    </row>
    <row r="107" s="54" customFormat="true" ht="14.85" hidden="false" customHeight="true" outlineLevel="0" collapsed="false">
      <c r="A107" s="102" t="n">
        <f aca="false" t="array" ref="A107:A107">IF(G107=Error_checking!$A$26,RANK(AC107,$AC$2:$AC$601),"")</f>
        <v>106</v>
      </c>
      <c r="B107" s="102" t="n">
        <v>294</v>
      </c>
      <c r="C107" s="77" t="n">
        <f aca="false">VLOOKUP($B107,Ludo_na!$A$2:$D$601,2,0)</f>
        <v>53</v>
      </c>
      <c r="D107" s="78" t="str">
        <f aca="false">IF(VLOOKUP($B107,Ludo_voor!$A$2:$Y$601,3,0)="","",VLOOKUP($B107,Ludo_voor!$A$2:$Y$601,3,0))</f>
        <v>Puylaert</v>
      </c>
      <c r="E107" s="79" t="str">
        <f aca="false">IF(VLOOKUP($B107,Ludo_voor!$A$2:$Y$601,4,0)="","",VLOOKUP($B107,Ludo_voor!$A$2:$Y$601,4,0))</f>
        <v>Benny</v>
      </c>
      <c r="F107" s="80" t="str">
        <f aca="false">IF(VLOOKUP($B107,Ludo_voor!$A$2:$Y$601,5,0)="","",VLOOKUP($B107,Ludo_voor!$A$2:$Y$601,5,0))</f>
        <v>Winning Movez</v>
      </c>
      <c r="G107" s="81" t="s">
        <v>928</v>
      </c>
      <c r="H107" s="103" t="s">
        <v>929</v>
      </c>
      <c r="I107" s="104" t="s">
        <v>946</v>
      </c>
      <c r="J107" s="105" t="n">
        <v>3</v>
      </c>
      <c r="K107" s="105" t="n">
        <v>4</v>
      </c>
      <c r="L107" s="105" t="n">
        <v>30</v>
      </c>
      <c r="M107" s="106" t="n">
        <f aca="false" t="array" ref="M107:M107">IF($G107="","",IF(L107="",0,((SUM(IF(I107=I$2:I$601,IF(J107=J$2:J$601,1,0),0))-K107)/(SUM(IF(I107=I$2:I$601,IF(J107=J$2:J$601,1,0),0))-1)*100)+(L107/(SUM(IF(I107=I$2:I$601,IF(J107=J$2:J$601,L$2:L$601,0),0))))+IF(K107&lt;2,SUM(IF(I107=I$2:I$601,IF(J107=J$2:J$601,1,0),0)),0)))</f>
        <v>0.1875</v>
      </c>
      <c r="N107" s="107" t="s">
        <v>953</v>
      </c>
      <c r="O107" s="108" t="n">
        <v>2</v>
      </c>
      <c r="P107" s="108" t="n">
        <v>4</v>
      </c>
      <c r="Q107" s="108" t="n">
        <v>71</v>
      </c>
      <c r="R107" s="109" t="n">
        <f aca="false" t="array" ref="R107:R107">IF($G107="","",IF(Q107="",0,((SUM(IF(N107=N$2:N$601,IF(O107=O$2:O$601,1,0),0))-P107)/(SUM(IF(N107=N$2:N$601,IF(O107=O$2:O$601,1,0),0))-1)*100)+(Q107/(SUM(IF(N107=N$2:N$601,IF(O107=O$2:O$601,Q$2:Q$601,0),0))))+IF(P107&lt;2,SUM(IF(N107=N$2:N$601,IF(O107=O$2:O$601,1,0),0)),0)))</f>
        <v>0.191374663072776</v>
      </c>
      <c r="S107" s="110" t="s">
        <v>963</v>
      </c>
      <c r="T107" s="108" t="n">
        <v>1</v>
      </c>
      <c r="U107" s="108" t="n">
        <v>2</v>
      </c>
      <c r="V107" s="108" t="n">
        <v>5</v>
      </c>
      <c r="W107" s="111" t="n">
        <f aca="false" t="array" ref="W107:W107">IF($G107="","",IF(OR(S107=Error_checking!$Q$25,S107=Error_checking!$Q$26),R107-IF(P107&lt;2,SUM(IF(N107=N$2:N$601,IF(O107=O$2:O$601,1,0),0)),0),IF(V107="",0,((SUM(IF(S107=S$2:S$601,IF(T107=T$2:T$601,1,0),0))-U107)/(SUM(IF(S107=S$2:S$601,IF(T107=T$2:T$601,1,0),0))-1)*100)+(V107/(SUM(IF(S107=S$2:S$601,IF(T107=T$2:T$601,V$2:V$601,0),0))))+IF(U107&lt;2,SUM(IF(S107=S$2:S$601,IF(T107=T$2:T$601,1,0),0)),0))))</f>
        <v>80.2380952380952</v>
      </c>
      <c r="X107" s="91"/>
      <c r="Y107" s="92"/>
      <c r="Z107" s="93"/>
      <c r="AA107" s="92"/>
      <c r="AB107" s="94" t="n">
        <f aca="false">0</f>
        <v>0</v>
      </c>
      <c r="AC107" s="94" t="n">
        <f aca="false" t="array" ref="AC107:AC107">SUM(M107,R107,W107,AB107)</f>
        <v>80.616969901168</v>
      </c>
      <c r="AD107" s="112" t="n">
        <f aca="false">IF(G107=Error_checking!$A$26,MAX(0,MIN(MaxBonus,$G$1)+1-RANK(AC107,$AC$2:$AC$601)),0)</f>
        <v>0</v>
      </c>
      <c r="AE107" s="111" t="n">
        <f aca="false">AC107+AD107</f>
        <v>80.616969901168</v>
      </c>
      <c r="AF107" s="113" t="n">
        <f aca="false" t="array" ref="AF107:AF107">IF(G107=Error_checking!$A$26,RANK(AC107,$AC$2:$AC$601),"")</f>
        <v>106</v>
      </c>
      <c r="AG107" s="114"/>
      <c r="AH107" s="115"/>
      <c r="AI107" s="115"/>
      <c r="AJ107" s="115"/>
      <c r="AK107" s="100"/>
      <c r="AL107" s="100"/>
      <c r="AM107" s="100"/>
      <c r="AN107" s="101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  <c r="BZ107" s="100"/>
    </row>
    <row r="108" customFormat="false" ht="14.85" hidden="false" customHeight="true" outlineLevel="0" collapsed="false">
      <c r="A108" s="102" t="n">
        <f aca="false" t="array" ref="A108:A108">IF(G108=Error_checking!$A$26,RANK(AC108,$AC$2:$AC$601),"")</f>
        <v>107</v>
      </c>
      <c r="B108" s="102" t="n">
        <v>498</v>
      </c>
      <c r="C108" s="77" t="n">
        <f aca="false">VLOOKUP($B108,Ludo_na!$A$2:$D$601,2,0)</f>
        <v>374</v>
      </c>
      <c r="D108" s="78" t="str">
        <f aca="false">IF(VLOOKUP($B108,Ludo_voor!$A$2:$Y$601,3,0)="","",VLOOKUP($B108,Ludo_voor!$A$2:$Y$601,3,0))</f>
        <v>De Meulder</v>
      </c>
      <c r="E108" s="79" t="str">
        <f aca="false">IF(VLOOKUP($B108,Ludo_voor!$A$2:$Y$601,4,0)="","",VLOOKUP($B108,Ludo_voor!$A$2:$Y$601,4,0))</f>
        <v>Yannick</v>
      </c>
      <c r="F108" s="80" t="str">
        <f aca="false">IF(VLOOKUP($B108,Ludo_voor!$A$2:$Y$601,5,0)="","",VLOOKUP($B108,Ludo_voor!$A$2:$Y$601,5,0))</f>
        <v/>
      </c>
      <c r="G108" s="81" t="s">
        <v>928</v>
      </c>
      <c r="H108" s="103"/>
      <c r="I108" s="104" t="s">
        <v>933</v>
      </c>
      <c r="J108" s="105" t="n">
        <v>1</v>
      </c>
      <c r="K108" s="105" t="n">
        <v>2</v>
      </c>
      <c r="L108" s="105" t="n">
        <v>16</v>
      </c>
      <c r="M108" s="106" t="n">
        <f aca="false" t="array" ref="M108:M108">IF($G108="","",IF(L108="",0,((SUM(IF(I108=I$2:I$601,IF(J108=J$2:J$601,1,0),0))-K108)/(SUM(IF(I108=I$2:I$601,IF(J108=J$2:J$601,1,0),0))-1)*100)+(L108/(SUM(IF(I108=I$2:I$601,IF(J108=J$2:J$601,L$2:L$601,0),0))))+IF(K108&lt;2,SUM(IF(I108=I$2:I$601,IF(J108=J$2:J$601,1,0),0)),0)))</f>
        <v>75.2222222222222</v>
      </c>
      <c r="N108" s="107"/>
      <c r="O108" s="108"/>
      <c r="P108" s="108"/>
      <c r="Q108" s="108"/>
      <c r="R108" s="109" t="n">
        <f aca="false" t="array" ref="R108:R108">IF($G108="","",IF(Q108="",0,((SUM(IF(N108=N$2:N$601,IF(O108=O$2:O$601,1,0),0))-P108)/(SUM(IF(N108=N$2:N$601,IF(O108=O$2:O$601,1,0),0))-1)*100)+(Q108/(SUM(IF(N108=N$2:N$601,IF(O108=O$2:O$601,Q$2:Q$601,0),0))))+IF(P108&lt;2,SUM(IF(N108=N$2:N$601,IF(O108=O$2:O$601,1,0),0)),0)))</f>
        <v>0</v>
      </c>
      <c r="S108" s="110"/>
      <c r="T108" s="108"/>
      <c r="U108" s="108"/>
      <c r="V108" s="108"/>
      <c r="W108" s="111" t="n">
        <f aca="false" t="array" ref="W108:W108">IF($G108="","",IF(OR(S108=Error_checking!$Q$25,S108=Error_checking!$Q$26),R108-IF(P108&lt;2,SUM(IF(N108=N$2:N$601,IF(O108=O$2:O$601,1,0),0)),0),IF(V108="",0,((SUM(IF(S108=S$2:S$601,IF(T108=T$2:T$601,1,0),0))-U108)/(SUM(IF(S108=S$2:S$601,IF(T108=T$2:T$601,1,0),0))-1)*100)+(V108/(SUM(IF(S108=S$2:S$601,IF(T108=T$2:T$601,V$2:V$601,0),0))))+IF(U108&lt;2,SUM(IF(S108=S$2:S$601,IF(T108=T$2:T$601,1,0),0)),0))))</f>
        <v>0</v>
      </c>
      <c r="X108" s="91"/>
      <c r="Y108" s="92"/>
      <c r="Z108" s="93"/>
      <c r="AA108" s="92"/>
      <c r="AB108" s="94" t="n">
        <f aca="false">0</f>
        <v>0</v>
      </c>
      <c r="AC108" s="94" t="n">
        <f aca="false" t="array" ref="AC108:AC108">SUM(M108,R108,W108,AB108)</f>
        <v>75.2222222222222</v>
      </c>
      <c r="AD108" s="112" t="n">
        <f aca="false">IF(G108=Error_checking!$A$26,MAX(0,MIN(MaxBonus,$G$1)+1-RANK(AC108,$AC$2:$AC$601)),0)</f>
        <v>0</v>
      </c>
      <c r="AE108" s="111" t="n">
        <f aca="false">AC108+AD108</f>
        <v>75.2222222222222</v>
      </c>
      <c r="AF108" s="113" t="n">
        <f aca="false" t="array" ref="AF108:AF108">IF(G108=Error_checking!$A$26,RANK(AC108,$AC$2:$AC$601),"")</f>
        <v>107</v>
      </c>
      <c r="AG108" s="114"/>
      <c r="AH108" s="115"/>
      <c r="AI108" s="115"/>
      <c r="AJ108" s="115"/>
      <c r="AK108" s="117"/>
      <c r="AL108" s="117"/>
      <c r="AM108" s="117"/>
      <c r="AN108" s="117"/>
      <c r="AO108" s="117"/>
      <c r="AP108" s="117"/>
      <c r="AQ108" s="117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  <c r="BM108" s="100"/>
      <c r="BN108" s="100"/>
      <c r="BO108" s="100"/>
      <c r="BP108" s="100"/>
      <c r="BQ108" s="100"/>
      <c r="BR108" s="100"/>
      <c r="BS108" s="100"/>
      <c r="BT108" s="100"/>
      <c r="BU108" s="100"/>
      <c r="BV108" s="100"/>
      <c r="BW108" s="100"/>
      <c r="BX108" s="100"/>
      <c r="BY108" s="100"/>
      <c r="BZ108" s="10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s="54" customFormat="true" ht="14.85" hidden="false" customHeight="true" outlineLevel="0" collapsed="false">
      <c r="A109" s="76" t="n">
        <f aca="false" t="array" ref="A109:A109">IF(G109=Error_checking!$A$26,RANK(AC109,$AC$2:$AC$601),"")</f>
        <v>108</v>
      </c>
      <c r="B109" s="76" t="n">
        <v>251</v>
      </c>
      <c r="C109" s="77" t="n">
        <f aca="false">VLOOKUP($B109,Ludo_na!$A$2:$D$601,2,0)</f>
        <v>98</v>
      </c>
      <c r="D109" s="78" t="str">
        <f aca="false">IF(VLOOKUP($B109,Ludo_voor!$A$2:$Y$601,3,0)="","",VLOOKUP($B109,Ludo_voor!$A$2:$Y$601,3,0))</f>
        <v>Baert</v>
      </c>
      <c r="E109" s="79" t="str">
        <f aca="false">IF(VLOOKUP($B109,Ludo_voor!$A$2:$Y$601,4,0)="","",VLOOKUP($B109,Ludo_voor!$A$2:$Y$601,4,0))</f>
        <v>Birger</v>
      </c>
      <c r="F109" s="80" t="str">
        <f aca="false">IF(VLOOKUP($B109,Ludo_voor!$A$2:$Y$601,5,0)="","",VLOOKUP($B109,Ludo_voor!$A$2:$Y$601,5,0))</f>
        <v>De Loopinos</v>
      </c>
      <c r="G109" s="81" t="s">
        <v>928</v>
      </c>
      <c r="H109" s="82"/>
      <c r="I109" s="83" t="s">
        <v>942</v>
      </c>
      <c r="J109" s="84" t="n">
        <v>1</v>
      </c>
      <c r="K109" s="84" t="n">
        <v>5</v>
      </c>
      <c r="L109" s="84" t="n">
        <v>2</v>
      </c>
      <c r="M109" s="85" t="n">
        <f aca="false" t="array" ref="M109:M109">IF($G109="","",IF(L109="",0,((SUM(IF(I109=I$2:I$601,IF(J109=J$2:J$601,1,0),0))-K109)/(SUM(IF(I109=I$2:I$601,IF(J109=J$2:J$601,1,0),0))-1)*100)+(L109/(SUM(IF(I109=I$2:I$601,IF(J109=J$2:J$601,L$2:L$601,0),0))))+IF(K109&lt;2,SUM(IF(I109=I$2:I$601,IF(J109=J$2:J$601,1,0),0)),0)))</f>
        <v>0.111111111111111</v>
      </c>
      <c r="N109" s="86" t="s">
        <v>939</v>
      </c>
      <c r="O109" s="87" t="n">
        <v>1</v>
      </c>
      <c r="P109" s="87" t="n">
        <v>3</v>
      </c>
      <c r="Q109" s="87" t="n">
        <v>40</v>
      </c>
      <c r="R109" s="88" t="n">
        <f aca="false" t="array" ref="R109:R109">IF($G109="","",IF(Q109="",0,((SUM(IF(N109=N$2:N$601,IF(O109=O$2:O$601,1,0),0))-P109)/(SUM(IF(N109=N$2:N$601,IF(O109=O$2:O$601,1,0),0))-1)*100)+(Q109/(SUM(IF(N109=N$2:N$601,IF(O109=O$2:O$601,Q$2:Q$601,0),0))))+IF(P109&lt;2,SUM(IF(N109=N$2:N$601,IF(O109=O$2:O$601,1,0),0)),0)))</f>
        <v>33.5728542914172</v>
      </c>
      <c r="S109" s="89" t="s">
        <v>932</v>
      </c>
      <c r="T109" s="87" t="n">
        <v>1</v>
      </c>
      <c r="U109" s="87" t="n">
        <v>4</v>
      </c>
      <c r="V109" s="87" t="n">
        <v>43</v>
      </c>
      <c r="W109" s="90" t="n">
        <f aca="false" t="array" ref="W109:W109">IF($G109="","",IF(OR(S109=Error_checking!$Q$25,S109=Error_checking!$Q$26),R109-IF(P109&lt;2,SUM(IF(N109=N$2:N$601,IF(O109=O$2:O$601,1,0),0)),0),IF(V109="",0,((SUM(IF(S109=S$2:S$601,IF(T109=T$2:T$601,1,0),0))-U109)/(SUM(IF(S109=S$2:S$601,IF(T109=T$2:T$601,1,0),0))-1)*100)+(V109/(SUM(IF(S109=S$2:S$601,IF(T109=T$2:T$601,V$2:V$601,0),0))))+IF(U109&lt;2,SUM(IF(S109=S$2:S$601,IF(T109=T$2:T$601,1,0),0)),0))))</f>
        <v>40.1514084507042</v>
      </c>
      <c r="X109" s="91"/>
      <c r="Y109" s="92"/>
      <c r="Z109" s="93"/>
      <c r="AA109" s="92"/>
      <c r="AB109" s="94" t="n">
        <f aca="false">0</f>
        <v>0</v>
      </c>
      <c r="AC109" s="95" t="n">
        <f aca="false" t="array" ref="AC109:AC109">SUM(M109,R109,W109,AB109)</f>
        <v>73.8353738532325</v>
      </c>
      <c r="AD109" s="96" t="n">
        <f aca="false">IF(G109=Error_checking!$A$26,MAX(0,MIN(MaxBonus,$G$1)+1-RANK(AC109,$AC$2:$AC$601)),0)</f>
        <v>0</v>
      </c>
      <c r="AE109" s="90" t="n">
        <f aca="false">AC109+AD109</f>
        <v>73.8353738532325</v>
      </c>
      <c r="AF109" s="97" t="n">
        <f aca="false" t="array" ref="AF109:AF109">IF(G109=Error_checking!$A$26,RANK(AC109,$AC$2:$AC$601),"")</f>
        <v>108</v>
      </c>
      <c r="AG109" s="98"/>
      <c r="AH109" s="99"/>
      <c r="AI109" s="99"/>
      <c r="AJ109" s="99"/>
      <c r="AK109" s="100"/>
      <c r="AL109" s="100"/>
      <c r="AM109" s="100"/>
      <c r="AN109" s="101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100"/>
      <c r="BT109" s="100"/>
      <c r="BU109" s="100"/>
      <c r="BV109" s="100"/>
      <c r="BW109" s="100"/>
      <c r="BX109" s="100"/>
      <c r="BY109" s="100"/>
      <c r="BZ109" s="100"/>
    </row>
    <row r="110" customFormat="false" ht="14.85" hidden="false" customHeight="true" outlineLevel="0" collapsed="false">
      <c r="A110" s="102" t="n">
        <f aca="false" t="array" ref="A110:A110">IF(G110=Error_checking!$A$26,RANK(AC110,$AC$2:$AC$601),"")</f>
        <v>109</v>
      </c>
      <c r="B110" s="102" t="n">
        <v>472</v>
      </c>
      <c r="C110" s="77" t="n">
        <f aca="false">VLOOKUP($B110,Ludo_na!$A$2:$D$601,2,0)</f>
        <v>389</v>
      </c>
      <c r="D110" s="78" t="str">
        <f aca="false">IF(VLOOKUP($B110,Ludo_voor!$A$2:$Y$601,3,0)="","",VLOOKUP($B110,Ludo_voor!$A$2:$Y$601,3,0))</f>
        <v>Polfliet</v>
      </c>
      <c r="E110" s="79" t="str">
        <f aca="false">IF(VLOOKUP($B110,Ludo_voor!$A$2:$Y$601,4,0)="","",VLOOKUP($B110,Ludo_voor!$A$2:$Y$601,4,0))</f>
        <v>Bart</v>
      </c>
      <c r="F110" s="80" t="str">
        <f aca="false">IF(VLOOKUP($B110,Ludo_voor!$A$2:$Y$601,5,0)="","",VLOOKUP($B110,Ludo_voor!$A$2:$Y$601,5,0))</f>
        <v>HQ Gaming Club</v>
      </c>
      <c r="G110" s="81" t="s">
        <v>928</v>
      </c>
      <c r="H110" s="103" t="s">
        <v>929</v>
      </c>
      <c r="I110" s="83" t="s">
        <v>949</v>
      </c>
      <c r="J110" s="105" t="n">
        <v>4</v>
      </c>
      <c r="K110" s="105" t="n">
        <v>4</v>
      </c>
      <c r="L110" s="105" t="n">
        <v>99</v>
      </c>
      <c r="M110" s="106" t="n">
        <f aca="false" t="array" ref="M110:M110">IF($G110="","",IF(L110="",0,((SUM(IF(I110=I$2:I$601,IF(J110=J$2:J$601,1,0),0))-K110)/(SUM(IF(I110=I$2:I$601,IF(J110=J$2:J$601,1,0),0))-1)*100)+(L110/(SUM(IF(I110=I$2:I$601,IF(J110=J$2:J$601,L$2:L$601,0),0))))+IF(K110&lt;2,SUM(IF(I110=I$2:I$601,IF(J110=J$2:J$601,1,0),0)),0)))</f>
        <v>0.191489361702128</v>
      </c>
      <c r="N110" s="107" t="s">
        <v>934</v>
      </c>
      <c r="O110" s="108" t="n">
        <v>2</v>
      </c>
      <c r="P110" s="108" t="n">
        <v>4</v>
      </c>
      <c r="Q110" s="108" t="n">
        <v>30</v>
      </c>
      <c r="R110" s="109" t="n">
        <f aca="false" t="array" ref="R110:R110">IF($G110="","",IF(Q110="",0,((SUM(IF(N110=N$2:N$601,IF(O110=O$2:O$601,1,0),0))-P110)/(SUM(IF(N110=N$2:N$601,IF(O110=O$2:O$601,1,0),0))-1)*100)+(Q110/(SUM(IF(N110=N$2:N$601,IF(O110=O$2:O$601,Q$2:Q$601,0),0))))+IF(P110&lt;2,SUM(IF(N110=N$2:N$601,IF(O110=O$2:O$601,1,0),0)),0)))</f>
        <v>0.212765957446808</v>
      </c>
      <c r="S110" s="110" t="s">
        <v>960</v>
      </c>
      <c r="T110" s="108" t="n">
        <v>1</v>
      </c>
      <c r="U110" s="108" t="n">
        <v>2</v>
      </c>
      <c r="V110" s="108" t="n">
        <v>66</v>
      </c>
      <c r="W110" s="111" t="n">
        <f aca="false" t="array" ref="W110:W110">IF($G110="","",IF(OR(S110=Error_checking!$Q$25,S110=Error_checking!$Q$26),R110-IF(P110&lt;2,SUM(IF(N110=N$2:N$601,IF(O110=O$2:O$601,1,0),0)),0),IF(V110="",0,((SUM(IF(S110=S$2:S$601,IF(T110=T$2:T$601,1,0),0))-U110)/(SUM(IF(S110=S$2:S$601,IF(T110=T$2:T$601,1,0),0))-1)*100)+(V110/(SUM(IF(S110=S$2:S$601,IF(T110=T$2:T$601,V$2:V$601,0),0))))+IF(U110&lt;2,SUM(IF(S110=S$2:S$601,IF(T110=T$2:T$601,1,0),0)),0))))</f>
        <v>66.9839743589744</v>
      </c>
      <c r="X110" s="91"/>
      <c r="Y110" s="92"/>
      <c r="Z110" s="93"/>
      <c r="AA110" s="92"/>
      <c r="AB110" s="94" t="n">
        <f aca="false">0</f>
        <v>0</v>
      </c>
      <c r="AC110" s="94" t="n">
        <f aca="false" t="array" ref="AC110:AC110">SUM(M110,R110,W110,AB110)</f>
        <v>67.3882296781233</v>
      </c>
      <c r="AD110" s="112" t="n">
        <f aca="false">IF(G110=Error_checking!$A$26,MAX(0,MIN(MaxBonus,$G$1)+1-RANK(AC110,$AC$2:$AC$601)),0)</f>
        <v>0</v>
      </c>
      <c r="AE110" s="111" t="n">
        <f aca="false">AC110+AD110</f>
        <v>67.3882296781233</v>
      </c>
      <c r="AF110" s="113" t="n">
        <f aca="false" t="array" ref="AF110:AF110">IF(G110=Error_checking!$A$26,RANK(AC110,$AC$2:$AC$601),"")</f>
        <v>109</v>
      </c>
      <c r="AG110" s="114"/>
      <c r="AH110" s="115"/>
      <c r="AI110" s="115"/>
      <c r="AJ110" s="115"/>
      <c r="AK110" s="100"/>
      <c r="AL110" s="100"/>
      <c r="AM110" s="100"/>
      <c r="AN110" s="101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100"/>
      <c r="BT110" s="100"/>
      <c r="BU110" s="100"/>
      <c r="BV110" s="100"/>
      <c r="BW110" s="100"/>
      <c r="BX110" s="100"/>
      <c r="BY110" s="100"/>
      <c r="BZ110" s="10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4.85" hidden="false" customHeight="true" outlineLevel="0" collapsed="false">
      <c r="A111" s="102" t="n">
        <f aca="false" t="array" ref="A111:A111">IF(G111=Error_checking!$A$26,RANK(AC111,$AC$2:$AC$601),"")</f>
        <v>110</v>
      </c>
      <c r="B111" s="102" t="n">
        <v>483</v>
      </c>
      <c r="C111" s="77" t="n">
        <f aca="false">VLOOKUP($B111,Ludo_na!$A$2:$D$601,2,0)</f>
        <v>390</v>
      </c>
      <c r="D111" s="78" t="str">
        <f aca="false">IF(VLOOKUP($B111,Ludo_voor!$A$2:$Y$601,3,0)="","",VLOOKUP($B111,Ludo_voor!$A$2:$Y$601,3,0))</f>
        <v>Staelens</v>
      </c>
      <c r="E111" s="79" t="str">
        <f aca="false">IF(VLOOKUP($B111,Ludo_voor!$A$2:$Y$601,4,0)="","",VLOOKUP($B111,Ludo_voor!$A$2:$Y$601,4,0))</f>
        <v>Kasper-Rork</v>
      </c>
      <c r="F111" s="80" t="str">
        <f aca="false">IF(VLOOKUP($B111,Ludo_voor!$A$2:$Y$601,5,0)="","",VLOOKUP($B111,Ludo_voor!$A$2:$Y$601,5,0))</f>
        <v/>
      </c>
      <c r="G111" s="81" t="s">
        <v>928</v>
      </c>
      <c r="H111" s="103"/>
      <c r="I111" s="83" t="s">
        <v>949</v>
      </c>
      <c r="J111" s="105" t="n">
        <v>1</v>
      </c>
      <c r="K111" s="105" t="n">
        <v>4</v>
      </c>
      <c r="L111" s="105" t="n">
        <v>92</v>
      </c>
      <c r="M111" s="106" t="n">
        <f aca="false" t="array" ref="M111:M111">IF($G111="","",IF(L111="",0,((SUM(IF(I111=I$2:I$601,IF(J111=J$2:J$601,1,0),0))-K111)/(SUM(IF(I111=I$2:I$601,IF(J111=J$2:J$601,1,0),0))-1)*100)+(L111/(SUM(IF(I111=I$2:I$601,IF(J111=J$2:J$601,L$2:L$601,0),0))))+IF(K111&lt;2,SUM(IF(I111=I$2:I$601,IF(J111=J$2:J$601,1,0),0)),0)))</f>
        <v>0.208144796380091</v>
      </c>
      <c r="N111" s="107" t="s">
        <v>934</v>
      </c>
      <c r="O111" s="108" t="n">
        <v>3</v>
      </c>
      <c r="P111" s="108" t="n">
        <v>2</v>
      </c>
      <c r="Q111" s="108" t="n">
        <v>27</v>
      </c>
      <c r="R111" s="109" t="n">
        <f aca="false" t="array" ref="R111:R111">IF($G111="","",IF(Q111="",0,((SUM(IF(N111=N$2:N$601,IF(O111=O$2:O$601,1,0),0))-P111)/(SUM(IF(N111=N$2:N$601,IF(O111=O$2:O$601,1,0),0))-1)*100)+(Q111/(SUM(IF(N111=N$2:N$601,IF(O111=O$2:O$601,Q$2:Q$601,0),0))))+IF(P111&lt;2,SUM(IF(N111=N$2:N$601,IF(O111=O$2:O$601,1,0),0)),0)))</f>
        <v>66.9166666666667</v>
      </c>
      <c r="S111" s="110" t="s">
        <v>951</v>
      </c>
      <c r="T111" s="108" t="n">
        <v>2</v>
      </c>
      <c r="U111" s="108" t="n">
        <v>4</v>
      </c>
      <c r="V111" s="108" t="n">
        <v>31</v>
      </c>
      <c r="W111" s="111" t="n">
        <f aca="false" t="array" ref="W111:W111">IF($G111="","",IF(OR(S111=Error_checking!$Q$25,S111=Error_checking!$Q$26),R111-IF(P111&lt;2,SUM(IF(N111=N$2:N$601,IF(O111=O$2:O$601,1,0),0)),0),IF(V111="",0,((SUM(IF(S111=S$2:S$601,IF(T111=T$2:T$601,1,0),0))-U111)/(SUM(IF(S111=S$2:S$601,IF(T111=T$2:T$601,1,0),0))-1)*100)+(V111/(SUM(IF(S111=S$2:S$601,IF(T111=T$2:T$601,V$2:V$601,0),0))))+IF(U111&lt;2,SUM(IF(S111=S$2:S$601,IF(T111=T$2:T$601,1,0),0)),0))))</f>
        <v>0.22962962962963</v>
      </c>
      <c r="X111" s="91"/>
      <c r="Y111" s="92"/>
      <c r="Z111" s="93"/>
      <c r="AA111" s="92"/>
      <c r="AB111" s="94" t="n">
        <f aca="false">0</f>
        <v>0</v>
      </c>
      <c r="AC111" s="94" t="n">
        <f aca="false" t="array" ref="AC111:AC111">SUM(M111,R111,W111,AB111)</f>
        <v>67.3544410926764</v>
      </c>
      <c r="AD111" s="112" t="n">
        <f aca="false">IF(G111=Error_checking!$A$26,MAX(0,MIN(MaxBonus,$G$1)+1-RANK(AC111,$AC$2:$AC$601)),0)</f>
        <v>0</v>
      </c>
      <c r="AE111" s="111" t="n">
        <f aca="false">AC111+AD111</f>
        <v>67.3544410926764</v>
      </c>
      <c r="AF111" s="113" t="n">
        <f aca="false" t="array" ref="AF111:AF111">IF(G111=Error_checking!$A$26,RANK(AC111,$AC$2:$AC$601),"")</f>
        <v>110</v>
      </c>
      <c r="AG111" s="114"/>
      <c r="AH111" s="115"/>
      <c r="AI111" s="115"/>
      <c r="AJ111" s="115"/>
      <c r="AK111" s="100"/>
      <c r="AL111" s="100"/>
      <c r="AM111" s="100"/>
      <c r="AN111" s="101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100"/>
      <c r="BT111" s="100"/>
      <c r="BU111" s="100"/>
      <c r="BV111" s="100"/>
      <c r="BW111" s="100"/>
      <c r="BX111" s="100"/>
      <c r="BY111" s="100"/>
      <c r="BZ111" s="10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4.85" hidden="false" customHeight="true" outlineLevel="0" collapsed="false">
      <c r="A112" s="102" t="n">
        <f aca="false" t="array" ref="A112:A112">IF(G112=Error_checking!$A$26,RANK(AC112,$AC$2:$AC$601),"")</f>
        <v>111</v>
      </c>
      <c r="B112" s="102" t="n">
        <v>578</v>
      </c>
      <c r="C112" s="77" t="n">
        <f aca="false">VLOOKUP($B112,Ludo_na!$A$2:$D$601,2,0)</f>
        <v>328</v>
      </c>
      <c r="D112" s="78" t="str">
        <f aca="false">IF(VLOOKUP($B112,Ludo_voor!$A$2:$Y$601,3,0)="","",VLOOKUP($B112,Ludo_voor!$A$2:$Y$601,3,0))</f>
        <v>Breugelmans</v>
      </c>
      <c r="E112" s="79" t="str">
        <f aca="false">IF(VLOOKUP($B112,Ludo_voor!$A$2:$Y$601,4,0)="","",VLOOKUP($B112,Ludo_voor!$A$2:$Y$601,4,0))</f>
        <v>Gert</v>
      </c>
      <c r="F112" s="80" t="str">
        <f aca="false">IF(VLOOKUP($B112,Ludo_voor!$A$2:$Y$601,5,0)="","",VLOOKUP($B112,Ludo_voor!$A$2:$Y$601,5,0))</f>
        <v/>
      </c>
      <c r="G112" s="81" t="s">
        <v>928</v>
      </c>
      <c r="H112" s="103"/>
      <c r="I112" s="83" t="s">
        <v>949</v>
      </c>
      <c r="J112" s="105" t="n">
        <v>3</v>
      </c>
      <c r="K112" s="105" t="n">
        <v>3</v>
      </c>
      <c r="L112" s="105" t="n">
        <v>100</v>
      </c>
      <c r="M112" s="106" t="n">
        <f aca="false" t="array" ref="M112:M112">IF($G112="","",IF(L112="",0,((SUM(IF(I112=I$2:I$601,IF(J112=J$2:J$601,1,0),0))-K112)/(SUM(IF(I112=I$2:I$601,IF(J112=J$2:J$601,1,0),0))-1)*100)+(L112/(SUM(IF(I112=I$2:I$601,IF(J112=J$2:J$601,L$2:L$601,0),0))))+IF(K112&lt;2,SUM(IF(I112=I$2:I$601,IF(J112=J$2:J$601,1,0),0)),0)))</f>
        <v>33.5642802155504</v>
      </c>
      <c r="N112" s="107" t="s">
        <v>956</v>
      </c>
      <c r="O112" s="108" t="n">
        <v>1</v>
      </c>
      <c r="P112" s="108" t="n">
        <v>4</v>
      </c>
      <c r="Q112" s="108" t="n">
        <v>18</v>
      </c>
      <c r="R112" s="109" t="n">
        <f aca="false" t="array" ref="R112:R112">IF($G112="","",IF(Q112="",0,((SUM(IF(N112=N$2:N$601,IF(O112=O$2:O$601,1,0),0))-P112)/(SUM(IF(N112=N$2:N$601,IF(O112=O$2:O$601,1,0),0))-1)*100)+(Q112/(SUM(IF(N112=N$2:N$601,IF(O112=O$2:O$601,Q$2:Q$601,0),0))))+IF(P112&lt;2,SUM(IF(N112=N$2:N$601,IF(O112=O$2:O$601,1,0),0)),0)))</f>
        <v>0.216867469879518</v>
      </c>
      <c r="S112" s="110" t="s">
        <v>943</v>
      </c>
      <c r="T112" s="108" t="n">
        <v>3</v>
      </c>
      <c r="U112" s="108" t="n">
        <v>3</v>
      </c>
      <c r="V112" s="108" t="n">
        <v>10</v>
      </c>
      <c r="W112" s="111" t="n">
        <f aca="false" t="array" ref="W112:W112">IF($G112="","",IF(OR(S112=Error_checking!$Q$25,S112=Error_checking!$Q$26),R112-IF(P112&lt;2,SUM(IF(N112=N$2:N$601,IF(O112=O$2:O$601,1,0),0)),0),IF(V112="",0,((SUM(IF(S112=S$2:S$601,IF(T112=T$2:T$601,1,0),0))-U112)/(SUM(IF(S112=S$2:S$601,IF(T112=T$2:T$601,1,0),0))-1)*100)+(V112/(SUM(IF(S112=S$2:S$601,IF(T112=T$2:T$601,V$2:V$601,0),0))))+IF(U112&lt;2,SUM(IF(S112=S$2:S$601,IF(T112=T$2:T$601,1,0),0)),0))))</f>
        <v>33.5714285714286</v>
      </c>
      <c r="X112" s="91"/>
      <c r="Y112" s="92"/>
      <c r="Z112" s="93"/>
      <c r="AA112" s="92"/>
      <c r="AB112" s="94" t="n">
        <f aca="false">0</f>
        <v>0</v>
      </c>
      <c r="AC112" s="94" t="n">
        <f aca="false" t="array" ref="AC112:AC112">SUM(M112,R112,W112,AB112)</f>
        <v>67.3525762568585</v>
      </c>
      <c r="AD112" s="112" t="n">
        <f aca="false">IF(G112=Error_checking!$A$26,MAX(0,MIN(MaxBonus,$G$1)+1-RANK(AC112,$AC$2:$AC$601)),0)</f>
        <v>0</v>
      </c>
      <c r="AE112" s="111" t="n">
        <f aca="false">AC112+AD112</f>
        <v>67.3525762568585</v>
      </c>
      <c r="AF112" s="113" t="n">
        <f aca="false" t="array" ref="AF112:AF112">IF(G112=Error_checking!$A$26,RANK(AC112,$AC$2:$AC$601),"")</f>
        <v>111</v>
      </c>
      <c r="AG112" s="114"/>
      <c r="AH112" s="115"/>
      <c r="AI112" s="115"/>
      <c r="AJ112" s="115"/>
      <c r="AK112" s="100"/>
      <c r="AL112" s="100"/>
      <c r="AM112" s="100"/>
      <c r="AN112" s="101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100"/>
      <c r="BT112" s="100"/>
      <c r="BU112" s="100"/>
      <c r="BV112" s="100"/>
      <c r="BW112" s="100"/>
      <c r="BX112" s="100"/>
      <c r="BY112" s="100"/>
      <c r="BZ112" s="10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s="119" customFormat="true" ht="14.85" hidden="false" customHeight="true" outlineLevel="0" collapsed="false">
      <c r="A113" s="76" t="n">
        <f aca="false" t="array" ref="A113:A113">IF(G113=Error_checking!$A$26,RANK(AC113,$AC$2:$AC$601),"")</f>
        <v>112</v>
      </c>
      <c r="B113" s="76" t="n">
        <v>283</v>
      </c>
      <c r="C113" s="77" t="n">
        <f aca="false">VLOOKUP($B113,Ludo_na!$A$2:$D$601,2,0)</f>
        <v>44</v>
      </c>
      <c r="D113" s="78" t="str">
        <f aca="false">IF(VLOOKUP($B113,Ludo_voor!$A$2:$Y$601,3,0)="","",VLOOKUP($B113,Ludo_voor!$A$2:$Y$601,3,0))</f>
        <v>Verleye</v>
      </c>
      <c r="E113" s="79" t="str">
        <f aca="false">IF(VLOOKUP($B113,Ludo_voor!$A$2:$Y$601,4,0)="","",VLOOKUP($B113,Ludo_voor!$A$2:$Y$601,4,0))</f>
        <v>Henk</v>
      </c>
      <c r="F113" s="80" t="str">
        <f aca="false">IF(VLOOKUP($B113,Ludo_voor!$A$2:$Y$601,5,0)="","",VLOOKUP($B113,Ludo_voor!$A$2:$Y$601,5,0))</f>
        <v>Spelen Op Zolder</v>
      </c>
      <c r="G113" s="81" t="s">
        <v>928</v>
      </c>
      <c r="H113" s="103" t="s">
        <v>929</v>
      </c>
      <c r="I113" s="104" t="s">
        <v>952</v>
      </c>
      <c r="J113" s="105" t="n">
        <v>4</v>
      </c>
      <c r="K113" s="105" t="n">
        <v>4</v>
      </c>
      <c r="L113" s="105" t="n">
        <v>45</v>
      </c>
      <c r="M113" s="106" t="n">
        <f aca="false" t="array" ref="M113:M113">IF($G113="","",IF(L113="",0,((SUM(IF(I113=I$2:I$601,IF(J113=J$2:J$601,1,0),0))-K113)/(SUM(IF(I113=I$2:I$601,IF(J113=J$2:J$601,1,0),0))-1)*100)+(L113/(SUM(IF(I113=I$2:I$601,IF(J113=J$2:J$601,L$2:L$601,0),0))))+IF(K113&lt;2,SUM(IF(I113=I$2:I$601,IF(J113=J$2:J$601,1,0),0)),0)))</f>
        <v>0.214285714285714</v>
      </c>
      <c r="N113" s="107" t="s">
        <v>953</v>
      </c>
      <c r="O113" s="108" t="n">
        <v>2</v>
      </c>
      <c r="P113" s="108" t="n">
        <v>3</v>
      </c>
      <c r="Q113" s="108" t="n">
        <v>91</v>
      </c>
      <c r="R113" s="109" t="n">
        <f aca="false" t="array" ref="R113:R113">IF($G113="","",IF(Q113="",0,((SUM(IF(N113=N$2:N$601,IF(O113=O$2:O$601,1,0),0))-P113)/(SUM(IF(N113=N$2:N$601,IF(O113=O$2:O$601,1,0),0))-1)*100)+(Q113/(SUM(IF(N113=N$2:N$601,IF(O113=O$2:O$601,Q$2:Q$601,0),0))))+IF(P113&lt;2,SUM(IF(N113=N$2:N$601,IF(O113=O$2:O$601,1,0),0)),0)))</f>
        <v>33.5786163522013</v>
      </c>
      <c r="S113" s="110" t="s">
        <v>960</v>
      </c>
      <c r="T113" s="108" t="n">
        <v>1</v>
      </c>
      <c r="U113" s="108" t="n">
        <v>3</v>
      </c>
      <c r="V113" s="108" t="n">
        <v>39</v>
      </c>
      <c r="W113" s="111" t="n">
        <f aca="false" t="array" ref="W113:W113">IF($G113="","",IF(OR(S113=Error_checking!$Q$25,S113=Error_checking!$Q$26),R113-IF(P113&lt;2,SUM(IF(N113=N$2:N$601,IF(O113=O$2:O$601,1,0),0)),0),IF(V113="",0,((SUM(IF(S113=S$2:S$601,IF(T113=T$2:T$601,1,0),0))-U113)/(SUM(IF(S113=S$2:S$601,IF(T113=T$2:T$601,1,0),0))-1)*100)+(V113/(SUM(IF(S113=S$2:S$601,IF(T113=T$2:T$601,V$2:V$601,0),0))))+IF(U113&lt;2,SUM(IF(S113=S$2:S$601,IF(T113=T$2:T$601,1,0),0)),0))))</f>
        <v>33.5208333333333</v>
      </c>
      <c r="X113" s="91"/>
      <c r="Y113" s="92"/>
      <c r="Z113" s="93"/>
      <c r="AA113" s="92"/>
      <c r="AB113" s="94" t="n">
        <f aca="false">0</f>
        <v>0</v>
      </c>
      <c r="AC113" s="94" t="n">
        <f aca="false" t="array" ref="AC113:AC113">SUM(M113,R113,W113,AB113)</f>
        <v>67.3137353998203</v>
      </c>
      <c r="AD113" s="112" t="n">
        <f aca="false">IF(G113=Error_checking!$A$26,MAX(0,MIN(MaxBonus,$G$1)+1-RANK(AC113,$AC$2:$AC$601)),0)</f>
        <v>0</v>
      </c>
      <c r="AE113" s="111" t="n">
        <f aca="false">AC113+AD113</f>
        <v>67.3137353998203</v>
      </c>
      <c r="AF113" s="113" t="n">
        <f aca="false" t="array" ref="AF113:AF113">IF(G113=Error_checking!$A$26,RANK(AC113,$AC$2:$AC$601),"")</f>
        <v>112</v>
      </c>
      <c r="AG113" s="114"/>
      <c r="AH113" s="115"/>
      <c r="AI113" s="115"/>
      <c r="AJ113" s="115"/>
      <c r="AK113" s="100"/>
      <c r="AL113" s="100"/>
      <c r="AM113" s="100"/>
      <c r="AN113" s="101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  <c r="BZ113" s="100"/>
    </row>
    <row r="114" customFormat="false" ht="14.85" hidden="false" customHeight="true" outlineLevel="0" collapsed="false">
      <c r="A114" s="76" t="n">
        <f aca="false" t="array" ref="A114:A114">IF(G114=Error_checking!$A$26,RANK(AC114,$AC$2:$AC$601),"")</f>
        <v>113</v>
      </c>
      <c r="B114" s="76" t="n">
        <v>230</v>
      </c>
      <c r="C114" s="77" t="n">
        <f aca="false">VLOOKUP($B114,Ludo_na!$A$2:$D$601,2,0)</f>
        <v>57</v>
      </c>
      <c r="D114" s="78" t="str">
        <f aca="false">IF(VLOOKUP($B114,Ludo_voor!$A$2:$Y$601,3,0)="","",VLOOKUP($B114,Ludo_voor!$A$2:$Y$601,3,0))</f>
        <v>Janssen</v>
      </c>
      <c r="E114" s="79" t="str">
        <f aca="false">IF(VLOOKUP($B114,Ludo_voor!$A$2:$Y$601,4,0)="","",VLOOKUP($B114,Ludo_voor!$A$2:$Y$601,4,0))</f>
        <v>Patrick</v>
      </c>
      <c r="F114" s="80" t="str">
        <f aca="false">IF(VLOOKUP($B114,Ludo_voor!$A$2:$Y$601,5,0)="","",VLOOKUP($B114,Ludo_voor!$A$2:$Y$601,5,0))</f>
        <v>Speelduivel</v>
      </c>
      <c r="G114" s="81" t="s">
        <v>928</v>
      </c>
      <c r="H114" s="82"/>
      <c r="I114" s="83" t="s">
        <v>946</v>
      </c>
      <c r="J114" s="84" t="n">
        <v>1</v>
      </c>
      <c r="K114" s="84" t="n">
        <v>3</v>
      </c>
      <c r="L114" s="84" t="n">
        <v>23</v>
      </c>
      <c r="M114" s="85" t="n">
        <f aca="false" t="array" ref="M114:M114">IF($G114="","",IF(L114="",0,((SUM(IF(I114=I$2:I$601,IF(J114=J$2:J$601,1,0),0))-K114)/(SUM(IF(I114=I$2:I$601,IF(J114=J$2:J$601,1,0),0))-1)*100)+(L114/(SUM(IF(I114=I$2:I$601,IF(J114=J$2:J$601,L$2:L$601,0),0))))+IF(K114&lt;2,SUM(IF(I114=I$2:I$601,IF(J114=J$2:J$601,1,0),0)),0)))</f>
        <v>33.5405405405405</v>
      </c>
      <c r="N114" s="86" t="s">
        <v>962</v>
      </c>
      <c r="O114" s="87" t="n">
        <v>1</v>
      </c>
      <c r="P114" s="87" t="n">
        <v>4</v>
      </c>
      <c r="Q114" s="87" t="n">
        <v>26</v>
      </c>
      <c r="R114" s="88" t="n">
        <f aca="false" t="array" ref="R114:R114">IF($G114="","",IF(Q114="",0,((SUM(IF(N114=N$2:N$601,IF(O114=O$2:O$601,1,0),0))-P114)/(SUM(IF(N114=N$2:N$601,IF(O114=O$2:O$601,1,0),0))-1)*100)+(Q114/(SUM(IF(N114=N$2:N$601,IF(O114=O$2:O$601,Q$2:Q$601,0),0))))+IF(P114&lt;2,SUM(IF(N114=N$2:N$601,IF(O114=O$2:O$601,1,0),0)),0)))</f>
        <v>0.206349206349206</v>
      </c>
      <c r="S114" s="110" t="s">
        <v>943</v>
      </c>
      <c r="T114" s="87" t="n">
        <v>2</v>
      </c>
      <c r="U114" s="87" t="n">
        <v>3</v>
      </c>
      <c r="V114" s="87" t="n">
        <v>10</v>
      </c>
      <c r="W114" s="90" t="n">
        <f aca="false" t="array" ref="W114:W114">IF($G114="","",IF(OR(S114=Error_checking!$Q$25,S114=Error_checking!$Q$26),R114-IF(P114&lt;2,SUM(IF(N114=N$2:N$601,IF(O114=O$2:O$601,1,0),0)),0),IF(V114="",0,((SUM(IF(S114=S$2:S$601,IF(T114=T$2:T$601,1,0),0))-U114)/(SUM(IF(S114=S$2:S$601,IF(T114=T$2:T$601,1,0),0))-1)*100)+(V114/(SUM(IF(S114=S$2:S$601,IF(T114=T$2:T$601,V$2:V$601,0),0))))+IF(U114&lt;2,SUM(IF(S114=S$2:S$601,IF(T114=T$2:T$601,1,0),0)),0))))</f>
        <v>33.5606060606061</v>
      </c>
      <c r="X114" s="91"/>
      <c r="Y114" s="92"/>
      <c r="Z114" s="93"/>
      <c r="AA114" s="92"/>
      <c r="AB114" s="94" t="n">
        <f aca="false">0</f>
        <v>0</v>
      </c>
      <c r="AC114" s="95" t="n">
        <f aca="false" t="array" ref="AC114:AC114">SUM(M114,R114,W114,AB114)</f>
        <v>67.3074958074958</v>
      </c>
      <c r="AD114" s="96" t="n">
        <f aca="false">IF(G114=Error_checking!$A$26,MAX(0,MIN(MaxBonus,$G$1)+1-RANK(AC114,$AC$2:$AC$601)),0)</f>
        <v>0</v>
      </c>
      <c r="AE114" s="90" t="n">
        <f aca="false">AC114+AD114</f>
        <v>67.3074958074958</v>
      </c>
      <c r="AF114" s="97" t="n">
        <f aca="false" t="array" ref="AF114:AF114">IF(G114=Error_checking!$A$26,RANK(AC114,$AC$2:$AC$601),"")</f>
        <v>113</v>
      </c>
      <c r="AG114" s="98"/>
      <c r="AH114" s="99"/>
      <c r="AI114" s="99"/>
      <c r="AJ114" s="99"/>
      <c r="AK114" s="100"/>
      <c r="AL114" s="100"/>
      <c r="AM114" s="100"/>
      <c r="AN114" s="101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100"/>
      <c r="BT114" s="100"/>
      <c r="BU114" s="100"/>
      <c r="BV114" s="100"/>
      <c r="BW114" s="100"/>
      <c r="BX114" s="100"/>
      <c r="BY114" s="100"/>
      <c r="BZ114" s="10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4.85" hidden="false" customHeight="true" outlineLevel="0" collapsed="false">
      <c r="A115" s="102" t="n">
        <f aca="false" t="array" ref="A115:A115">IF(G115=Error_checking!$A$26,RANK(AC115,$AC$2:$AC$601),"")</f>
        <v>114</v>
      </c>
      <c r="B115" s="102" t="n">
        <v>414</v>
      </c>
      <c r="C115" s="77" t="n">
        <f aca="false">VLOOKUP($B115,Ludo_na!$A$2:$D$601,2,0)</f>
        <v>392</v>
      </c>
      <c r="D115" s="78" t="str">
        <f aca="false">IF(VLOOKUP($B115,Ludo_voor!$A$2:$Y$601,3,0)="","",VLOOKUP($B115,Ludo_voor!$A$2:$Y$601,3,0))</f>
        <v>Van Poucke</v>
      </c>
      <c r="E115" s="79" t="str">
        <f aca="false">IF(VLOOKUP($B115,Ludo_voor!$A$2:$Y$601,4,0)="","",VLOOKUP($B115,Ludo_voor!$A$2:$Y$601,4,0))</f>
        <v>Reinhart</v>
      </c>
      <c r="F115" s="80" t="str">
        <f aca="false">IF(VLOOKUP($B115,Ludo_voor!$A$2:$Y$601,5,0)="","",VLOOKUP($B115,Ludo_voor!$A$2:$Y$601,5,0))</f>
        <v/>
      </c>
      <c r="G115" s="81" t="s">
        <v>928</v>
      </c>
      <c r="H115" s="103"/>
      <c r="I115" s="104" t="s">
        <v>946</v>
      </c>
      <c r="J115" s="105" t="n">
        <v>3</v>
      </c>
      <c r="K115" s="105" t="n">
        <v>3</v>
      </c>
      <c r="L115" s="105" t="n">
        <v>39</v>
      </c>
      <c r="M115" s="106" t="n">
        <f aca="false" t="array" ref="M115:M115">IF($G115="","",IF(L115="",0,((SUM(IF(I115=I$2:I$601,IF(J115=J$2:J$601,1,0),0))-K115)/(SUM(IF(I115=I$2:I$601,IF(J115=J$2:J$601,1,0),0))-1)*100)+(L115/(SUM(IF(I115=I$2:I$601,IF(J115=J$2:J$601,L$2:L$601,0),0))))+IF(K115&lt;2,SUM(IF(I115=I$2:I$601,IF(J115=J$2:J$601,1,0),0)),0)))</f>
        <v>33.5770833333333</v>
      </c>
      <c r="N115" s="107" t="s">
        <v>950</v>
      </c>
      <c r="O115" s="108" t="n">
        <v>1</v>
      </c>
      <c r="P115" s="108" t="n">
        <v>3</v>
      </c>
      <c r="Q115" s="108" t="n">
        <v>111</v>
      </c>
      <c r="R115" s="109" t="n">
        <f aca="false" t="array" ref="R115:R115">IF($G115="","",IF(Q115="",0,((SUM(IF(N115=N$2:N$601,IF(O115=O$2:O$601,1,0),0))-P115)/(SUM(IF(N115=N$2:N$601,IF(O115=O$2:O$601,1,0),0))-1)*100)+(Q115/(SUM(IF(N115=N$2:N$601,IF(O115=O$2:O$601,Q$2:Q$601,0),0))))+IF(P115&lt;2,SUM(IF(N115=N$2:N$601,IF(O115=O$2:O$601,1,0),0)),0)))</f>
        <v>33.5794530672579</v>
      </c>
      <c r="S115" s="110" t="s">
        <v>932</v>
      </c>
      <c r="T115" s="108" t="n">
        <v>2</v>
      </c>
      <c r="U115" s="108" t="n">
        <v>6</v>
      </c>
      <c r="V115" s="108" t="n">
        <v>35</v>
      </c>
      <c r="W115" s="111" t="n">
        <f aca="false" t="array" ref="W115:W115">IF($G115="","",IF(OR(S115=Error_checking!$Q$25,S115=Error_checking!$Q$26),R115-IF(P115&lt;2,SUM(IF(N115=N$2:N$601,IF(O115=O$2:O$601,1,0),0)),0),IF(V115="",0,((SUM(IF(S115=S$2:S$601,IF(T115=T$2:T$601,1,0),0))-U115)/(SUM(IF(S115=S$2:S$601,IF(T115=T$2:T$601,1,0),0))-1)*100)+(V115/(SUM(IF(S115=S$2:S$601,IF(T115=T$2:T$601,V$2:V$601,0),0))))+IF(U115&lt;2,SUM(IF(S115=S$2:S$601,IF(T115=T$2:T$601,1,0),0)),0))))</f>
        <v>0.133079847908745</v>
      </c>
      <c r="X115" s="91"/>
      <c r="Y115" s="92"/>
      <c r="Z115" s="93"/>
      <c r="AA115" s="92"/>
      <c r="AB115" s="94" t="n">
        <f aca="false">0</f>
        <v>0</v>
      </c>
      <c r="AC115" s="94" t="n">
        <f aca="false" t="array" ref="AC115:AC115">SUM(M115,R115,W115,AB115)</f>
        <v>67.2896162485</v>
      </c>
      <c r="AD115" s="112" t="n">
        <f aca="false">IF(G115=Error_checking!$A$26,MAX(0,MIN(MaxBonus,$G$1)+1-RANK(AC115,$AC$2:$AC$601)),0)</f>
        <v>0</v>
      </c>
      <c r="AE115" s="111" t="n">
        <f aca="false">AC115+AD115</f>
        <v>67.2896162485</v>
      </c>
      <c r="AF115" s="113" t="n">
        <f aca="false" t="array" ref="AF115:AF115">IF(G115=Error_checking!$A$26,RANK(AC115,$AC$2:$AC$601),"")</f>
        <v>114</v>
      </c>
      <c r="AG115" s="114"/>
      <c r="AH115" s="115"/>
      <c r="AI115" s="115"/>
      <c r="AJ115" s="115"/>
      <c r="AK115" s="100"/>
      <c r="AL115" s="100"/>
      <c r="AM115" s="100"/>
      <c r="AN115" s="101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100"/>
      <c r="BT115" s="100"/>
      <c r="BU115" s="100"/>
      <c r="BV115" s="100"/>
      <c r="BW115" s="100"/>
      <c r="BX115" s="100"/>
      <c r="BY115" s="100"/>
      <c r="BZ115" s="10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4.85" hidden="false" customHeight="true" outlineLevel="0" collapsed="false">
      <c r="A116" s="102" t="n">
        <f aca="false" t="array" ref="A116:A116">IF(G116=Error_checking!$A$26,RANK(AC116,$AC$2:$AC$601),"")</f>
        <v>115</v>
      </c>
      <c r="B116" s="102" t="n">
        <v>558</v>
      </c>
      <c r="C116" s="77" t="n">
        <f aca="false">VLOOKUP($B116,Ludo_na!$A$2:$D$601,2,0)</f>
        <v>160</v>
      </c>
      <c r="D116" s="78" t="str">
        <f aca="false">IF(VLOOKUP($B116,Ludo_voor!$A$2:$Y$601,3,0)="","",VLOOKUP($B116,Ludo_voor!$A$2:$Y$601,3,0))</f>
        <v>Heyerick</v>
      </c>
      <c r="E116" s="79" t="str">
        <f aca="false">IF(VLOOKUP($B116,Ludo_voor!$A$2:$Y$601,4,0)="","",VLOOKUP($B116,Ludo_voor!$A$2:$Y$601,4,0))</f>
        <v>Frederique</v>
      </c>
      <c r="F116" s="80" t="str">
        <f aca="false">IF(VLOOKUP($B116,Ludo_voor!$A$2:$Y$601,5,0)="","",VLOOKUP($B116,Ludo_voor!$A$2:$Y$601,5,0))</f>
        <v/>
      </c>
      <c r="G116" s="81" t="s">
        <v>928</v>
      </c>
      <c r="H116" s="103"/>
      <c r="I116" s="104" t="s">
        <v>948</v>
      </c>
      <c r="J116" s="105" t="n">
        <v>4</v>
      </c>
      <c r="K116" s="105" t="n">
        <v>3</v>
      </c>
      <c r="L116" s="105" t="n">
        <v>26</v>
      </c>
      <c r="M116" s="106" t="n">
        <f aca="false" t="array" ref="M116:M116">IF($G116="","",IF(L116="",0,((SUM(IF(I116=I$2:I$601,IF(J116=J$2:J$601,1,0),0))-K116)/(SUM(IF(I116=I$2:I$601,IF(J116=J$2:J$601,1,0),0))-1)*100)+(L116/(SUM(IF(I116=I$2:I$601,IF(J116=J$2:J$601,L$2:L$601,0),0))))+IF(K116&lt;2,SUM(IF(I116=I$2:I$601,IF(J116=J$2:J$601,1,0),0)),0)))</f>
        <v>33.5555555555556</v>
      </c>
      <c r="N116" s="107" t="s">
        <v>956</v>
      </c>
      <c r="O116" s="108" t="n">
        <v>1</v>
      </c>
      <c r="P116" s="108" t="n">
        <v>3</v>
      </c>
      <c r="Q116" s="108" t="n">
        <v>19</v>
      </c>
      <c r="R116" s="109" t="n">
        <f aca="false" t="array" ref="R116:R116">IF($G116="","",IF(Q116="",0,((SUM(IF(N116=N$2:N$601,IF(O116=O$2:O$601,1,0),0))-P116)/(SUM(IF(N116=N$2:N$601,IF(O116=O$2:O$601,1,0),0))-1)*100)+(Q116/(SUM(IF(N116=N$2:N$601,IF(O116=O$2:O$601,Q$2:Q$601,0),0))))+IF(P116&lt;2,SUM(IF(N116=N$2:N$601,IF(O116=O$2:O$601,1,0),0)),0)))</f>
        <v>33.5622489959839</v>
      </c>
      <c r="S116" s="110" t="s">
        <v>932</v>
      </c>
      <c r="T116" s="108" t="n">
        <v>3</v>
      </c>
      <c r="U116" s="108" t="n">
        <v>6</v>
      </c>
      <c r="V116" s="108" t="n">
        <v>40</v>
      </c>
      <c r="W116" s="111" t="n">
        <f aca="false" t="array" ref="W116:W116">IF($G116="","",IF(OR(S116=Error_checking!$Q$25,S116=Error_checking!$Q$26),R116-IF(P116&lt;2,SUM(IF(N116=N$2:N$601,IF(O116=O$2:O$601,1,0),0)),0),IF(V116="",0,((SUM(IF(S116=S$2:S$601,IF(T116=T$2:T$601,1,0),0))-U116)/(SUM(IF(S116=S$2:S$601,IF(T116=T$2:T$601,1,0),0))-1)*100)+(V116/(SUM(IF(S116=S$2:S$601,IF(T116=T$2:T$601,V$2:V$601,0),0))))+IF(U116&lt;2,SUM(IF(S116=S$2:S$601,IF(T116=T$2:T$601,1,0),0)),0))))</f>
        <v>0.131147540983607</v>
      </c>
      <c r="X116" s="91"/>
      <c r="Y116" s="92"/>
      <c r="Z116" s="93"/>
      <c r="AA116" s="92"/>
      <c r="AB116" s="94" t="n">
        <f aca="false">0</f>
        <v>0</v>
      </c>
      <c r="AC116" s="94" t="n">
        <f aca="false" t="array" ref="AC116:AC116">SUM(M116,R116,W116,AB116)</f>
        <v>67.2489520925231</v>
      </c>
      <c r="AD116" s="112" t="n">
        <f aca="false">IF(G116=Error_checking!$A$26,MAX(0,MIN(MaxBonus,$G$1)+1-RANK(AC116,$AC$2:$AC$601)),0)</f>
        <v>0</v>
      </c>
      <c r="AE116" s="111" t="n">
        <f aca="false">AC116+AD116</f>
        <v>67.2489520925231</v>
      </c>
      <c r="AF116" s="113" t="n">
        <f aca="false" t="array" ref="AF116:AF116">IF(G116=Error_checking!$A$26,RANK(AC116,$AC$2:$AC$601),"")</f>
        <v>115</v>
      </c>
      <c r="AG116" s="114"/>
      <c r="AH116" s="115"/>
      <c r="AI116" s="115"/>
      <c r="AJ116" s="115"/>
      <c r="AK116" s="100"/>
      <c r="AL116" s="100"/>
      <c r="AM116" s="100"/>
      <c r="AN116" s="101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X116" s="100"/>
      <c r="BY116" s="100"/>
      <c r="BZ116" s="10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s="54" customFormat="true" ht="14.85" hidden="false" customHeight="true" outlineLevel="0" collapsed="false">
      <c r="A117" s="102" t="n">
        <f aca="false" t="array" ref="A117:A117">IF(G117=Error_checking!$A$26,RANK(AC117,$AC$2:$AC$601),"")</f>
        <v>116</v>
      </c>
      <c r="B117" s="102" t="n">
        <v>463</v>
      </c>
      <c r="C117" s="77" t="n">
        <f aca="false">VLOOKUP($B117,Ludo_na!$A$2:$D$601,2,0)</f>
        <v>394</v>
      </c>
      <c r="D117" s="78" t="str">
        <f aca="false">IF(VLOOKUP($B117,Ludo_voor!$A$2:$Y$601,3,0)="","",VLOOKUP($B117,Ludo_voor!$A$2:$Y$601,3,0))</f>
        <v>De Witte</v>
      </c>
      <c r="E117" s="79" t="str">
        <f aca="false">IF(VLOOKUP($B117,Ludo_voor!$A$2:$Y$601,4,0)="","",VLOOKUP($B117,Ludo_voor!$A$2:$Y$601,4,0))</f>
        <v>Niek</v>
      </c>
      <c r="F117" s="80" t="str">
        <f aca="false">IF(VLOOKUP($B117,Ludo_voor!$A$2:$Y$601,5,0)="","",VLOOKUP($B117,Ludo_voor!$A$2:$Y$601,5,0))</f>
        <v/>
      </c>
      <c r="G117" s="81" t="s">
        <v>928</v>
      </c>
      <c r="H117" s="103"/>
      <c r="I117" s="83" t="s">
        <v>949</v>
      </c>
      <c r="J117" s="105" t="n">
        <v>5</v>
      </c>
      <c r="K117" s="105" t="n">
        <v>4</v>
      </c>
      <c r="L117" s="105" t="n">
        <v>97</v>
      </c>
      <c r="M117" s="106" t="n">
        <f aca="false" t="array" ref="M117:M117">IF($G117="","",IF(L117="",0,((SUM(IF(I117=I$2:I$601,IF(J117=J$2:J$601,1,0),0))-K117)/(SUM(IF(I117=I$2:I$601,IF(J117=J$2:J$601,1,0),0))-1)*100)+(L117/(SUM(IF(I117=I$2:I$601,IF(J117=J$2:J$601,L$2:L$601,0),0))))+IF(K117&lt;2,SUM(IF(I117=I$2:I$601,IF(J117=J$2:J$601,1,0),0)),0)))</f>
        <v>0.194</v>
      </c>
      <c r="N117" s="107" t="s">
        <v>939</v>
      </c>
      <c r="O117" s="108" t="n">
        <v>3</v>
      </c>
      <c r="P117" s="108" t="n">
        <v>3</v>
      </c>
      <c r="Q117" s="108" t="n">
        <v>42</v>
      </c>
      <c r="R117" s="109" t="n">
        <f aca="false" t="array" ref="R117:R117">IF($G117="","",IF(Q117="",0,((SUM(IF(N117=N$2:N$601,IF(O117=O$2:O$601,1,0),0))-P117)/(SUM(IF(N117=N$2:N$601,IF(O117=O$2:O$601,1,0),0))-1)*100)+(Q117/(SUM(IF(N117=N$2:N$601,IF(O117=O$2:O$601,Q$2:Q$601,0),0))))+IF(P117&lt;2,SUM(IF(N117=N$2:N$601,IF(O117=O$2:O$601,1,0),0)),0)))</f>
        <v>33.536231884058</v>
      </c>
      <c r="S117" s="110" t="s">
        <v>964</v>
      </c>
      <c r="T117" s="108" t="n">
        <v>1</v>
      </c>
      <c r="U117" s="108" t="n">
        <v>3</v>
      </c>
      <c r="V117" s="108" t="n">
        <v>18</v>
      </c>
      <c r="W117" s="111" t="n">
        <f aca="false" t="array" ref="W117:W117">IF($G117="","",IF(OR(S117=Error_checking!$Q$25,S117=Error_checking!$Q$26),R117-IF(P117&lt;2,SUM(IF(N117=N$2:N$601,IF(O117=O$2:O$601,1,0),0)),0),IF(V117="",0,((SUM(IF(S117=S$2:S$601,IF(T117=T$2:T$601,1,0),0))-U117)/(SUM(IF(S117=S$2:S$601,IF(T117=T$2:T$601,1,0),0))-1)*100)+(V117/(SUM(IF(S117=S$2:S$601,IF(T117=T$2:T$601,V$2:V$601,0),0))))+IF(U117&lt;2,SUM(IF(S117=S$2:S$601,IF(T117=T$2:T$601,1,0),0)),0))))</f>
        <v>33.5133333333333</v>
      </c>
      <c r="X117" s="91"/>
      <c r="Y117" s="92"/>
      <c r="Z117" s="93"/>
      <c r="AA117" s="92"/>
      <c r="AB117" s="94" t="n">
        <f aca="false">0</f>
        <v>0</v>
      </c>
      <c r="AC117" s="94" t="n">
        <f aca="false" t="array" ref="AC117:AC117">SUM(M117,R117,W117,AB117)</f>
        <v>67.2435652173913</v>
      </c>
      <c r="AD117" s="112" t="n">
        <f aca="false">IF(G117=Error_checking!$A$26,MAX(0,MIN(MaxBonus,$G$1)+1-RANK(AC117,$AC$2:$AC$601)),0)</f>
        <v>0</v>
      </c>
      <c r="AE117" s="111" t="n">
        <f aca="false">AC117+AD117</f>
        <v>67.2435652173913</v>
      </c>
      <c r="AF117" s="113" t="n">
        <f aca="false" t="array" ref="AF117:AF117">IF(G117=Error_checking!$A$26,RANK(AC117,$AC$2:$AC$601),"")</f>
        <v>116</v>
      </c>
      <c r="AG117" s="114"/>
      <c r="AH117" s="115"/>
      <c r="AI117" s="115"/>
      <c r="AJ117" s="115"/>
      <c r="AK117" s="100"/>
      <c r="AL117" s="100"/>
      <c r="AM117" s="100"/>
      <c r="AN117" s="101"/>
      <c r="AO117" s="100"/>
      <c r="AP117" s="100"/>
      <c r="AQ117" s="100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  <c r="BZ117" s="117"/>
    </row>
    <row r="118" customFormat="false" ht="14.85" hidden="false" customHeight="true" outlineLevel="0" collapsed="false">
      <c r="A118" s="76" t="n">
        <f aca="false" t="array" ref="A118:A118">IF(G118=Error_checking!$A$26,RANK(AC118,$AC$2:$AC$601),"")</f>
        <v>117</v>
      </c>
      <c r="B118" s="76" t="n">
        <v>400</v>
      </c>
      <c r="C118" s="77" t="n">
        <f aca="false">VLOOKUP($B118,Ludo_na!$A$2:$D$601,2,0)</f>
        <v>30</v>
      </c>
      <c r="D118" s="78" t="str">
        <f aca="false">IF(VLOOKUP($B118,Ludo_voor!$A$2:$Y$601,3,0)="","",VLOOKUP($B118,Ludo_voor!$A$2:$Y$601,3,0))</f>
        <v>Kenens</v>
      </c>
      <c r="E118" s="79" t="str">
        <f aca="false">IF(VLOOKUP($B118,Ludo_voor!$A$2:$Y$601,4,0)="","",VLOOKUP($B118,Ludo_voor!$A$2:$Y$601,4,0))</f>
        <v>Philippe</v>
      </c>
      <c r="F118" s="80" t="str">
        <f aca="false">IF(VLOOKUP($B118,Ludo_voor!$A$2:$Y$601,5,0)="","",VLOOKUP($B118,Ludo_voor!$A$2:$Y$601,5,0))</f>
        <v>Kenens brothers</v>
      </c>
      <c r="G118" s="81" t="s">
        <v>928</v>
      </c>
      <c r="H118" s="82"/>
      <c r="I118" s="83" t="s">
        <v>954</v>
      </c>
      <c r="J118" s="84" t="n">
        <v>2</v>
      </c>
      <c r="K118" s="84" t="n">
        <v>5</v>
      </c>
      <c r="L118" s="84" t="n">
        <v>53</v>
      </c>
      <c r="M118" s="85" t="n">
        <f aca="false" t="array" ref="M118:M118">IF($G118="","",IF(L118="",0,((SUM(IF(I118=I$2:I$601,IF(J118=J$2:J$601,1,0),0))-K118)/(SUM(IF(I118=I$2:I$601,IF(J118=J$2:J$601,1,0),0))-1)*100)+(L118/(SUM(IF(I118=I$2:I$601,IF(J118=J$2:J$601,L$2:L$601,0),0))))+IF(K118&lt;2,SUM(IF(I118=I$2:I$601,IF(J118=J$2:J$601,1,0),0)),0)))</f>
        <v>0.166144200626959</v>
      </c>
      <c r="N118" s="86" t="s">
        <v>965</v>
      </c>
      <c r="O118" s="87" t="n">
        <v>1</v>
      </c>
      <c r="P118" s="87" t="n">
        <v>2</v>
      </c>
      <c r="Q118" s="87" t="n">
        <v>150</v>
      </c>
      <c r="R118" s="88" t="n">
        <f aca="false" t="array" ref="R118:R118">IF($G118="","",IF(Q118="",0,((SUM(IF(N118=N$2:N$601,IF(O118=O$2:O$601,1,0),0))-P118)/(SUM(IF(N118=N$2:N$601,IF(O118=O$2:O$601,1,0),0))-1)*100)+(Q118/(SUM(IF(N118=N$2:N$601,IF(O118=O$2:O$601,Q$2:Q$601,0),0))))+IF(P118&lt;2,SUM(IF(N118=N$2:N$601,IF(O118=O$2:O$601,1,0),0)),0)))</f>
        <v>66.9243986254295</v>
      </c>
      <c r="S118" s="89" t="s">
        <v>940</v>
      </c>
      <c r="T118" s="87" t="n">
        <v>1</v>
      </c>
      <c r="U118" s="87" t="n">
        <v>4</v>
      </c>
      <c r="V118" s="87" t="n">
        <v>14</v>
      </c>
      <c r="W118" s="90" t="n">
        <f aca="false" t="array" ref="W118:W118">IF($G118="","",IF(OR(S118=Error_checking!$Q$25,S118=Error_checking!$Q$26),R118-IF(P118&lt;2,SUM(IF(N118=N$2:N$601,IF(O118=O$2:O$601,1,0),0)),0),IF(V118="",0,((SUM(IF(S118=S$2:S$601,IF(T118=T$2:T$601,1,0),0))-U118)/(SUM(IF(S118=S$2:S$601,IF(T118=T$2:T$601,1,0),0))-1)*100)+(V118/(SUM(IF(S118=S$2:S$601,IF(T118=T$2:T$601,V$2:V$601,0),0))))+IF(U118&lt;2,SUM(IF(S118=S$2:S$601,IF(T118=T$2:T$601,1,0),0)),0))))</f>
        <v>0.148936170212766</v>
      </c>
      <c r="X118" s="91"/>
      <c r="Y118" s="92"/>
      <c r="Z118" s="93"/>
      <c r="AA118" s="92"/>
      <c r="AB118" s="94" t="n">
        <f aca="false">0</f>
        <v>0</v>
      </c>
      <c r="AC118" s="95" t="n">
        <f aca="false" t="array" ref="AC118:AC118">SUM(M118,R118,W118,AB118)</f>
        <v>67.2394789962693</v>
      </c>
      <c r="AD118" s="96" t="n">
        <f aca="false">IF(G118=Error_checking!$A$26,MAX(0,MIN(MaxBonus,$G$1)+1-RANK(AC118,$AC$2:$AC$601)),0)</f>
        <v>0</v>
      </c>
      <c r="AE118" s="90" t="n">
        <f aca="false">AC118+AD118</f>
        <v>67.2394789962693</v>
      </c>
      <c r="AF118" s="97" t="n">
        <f aca="false" t="array" ref="AF118:AF118">IF(G118=Error_checking!$A$26,RANK(AC118,$AC$2:$AC$601),"")</f>
        <v>117</v>
      </c>
      <c r="AG118" s="98"/>
      <c r="AH118" s="99"/>
      <c r="AI118" s="99"/>
      <c r="AJ118" s="99"/>
      <c r="AK118" s="100"/>
      <c r="AL118" s="100"/>
      <c r="AM118" s="100"/>
      <c r="AN118" s="101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  <c r="BX118" s="100"/>
      <c r="BY118" s="100"/>
      <c r="BZ118" s="10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4.85" hidden="false" customHeight="true" outlineLevel="0" collapsed="false">
      <c r="A119" s="76" t="n">
        <f aca="false" t="array" ref="A119:A119">IF(G119=Error_checking!$A$26,RANK(AC119,$AC$2:$AC$601),"")</f>
        <v>118</v>
      </c>
      <c r="B119" s="76" t="n">
        <v>515</v>
      </c>
      <c r="C119" s="77" t="n">
        <f aca="false">VLOOKUP($B119,Ludo_na!$A$2:$D$601,2,0)</f>
        <v>64</v>
      </c>
      <c r="D119" s="78" t="str">
        <f aca="false">IF(VLOOKUP($B119,Ludo_voor!$A$2:$Y$601,3,0)="","",VLOOKUP($B119,Ludo_voor!$A$2:$Y$601,3,0))</f>
        <v>Stoops</v>
      </c>
      <c r="E119" s="79" t="str">
        <f aca="false">IF(VLOOKUP($B119,Ludo_voor!$A$2:$Y$601,4,0)="","",VLOOKUP($B119,Ludo_voor!$A$2:$Y$601,4,0))</f>
        <v>Nicole</v>
      </c>
      <c r="F119" s="80" t="str">
        <f aca="false">IF(VLOOKUP($B119,Ludo_voor!$A$2:$Y$601,5,0)="","",VLOOKUP($B119,Ludo_voor!$A$2:$Y$601,5,0))</f>
        <v>t Gezelschap</v>
      </c>
      <c r="G119" s="81" t="s">
        <v>928</v>
      </c>
      <c r="H119" s="103"/>
      <c r="I119" s="104" t="s">
        <v>946</v>
      </c>
      <c r="J119" s="105" t="n">
        <v>2</v>
      </c>
      <c r="K119" s="105" t="n">
        <v>4</v>
      </c>
      <c r="L119" s="105" t="n">
        <v>3</v>
      </c>
      <c r="M119" s="106" t="n">
        <f aca="false" t="array" ref="M119:M119">IF($G119="","",IF(L119="",0,((SUM(IF(I119=I$2:I$601,IF(J119=J$2:J$601,1,0),0))-K119)/(SUM(IF(I119=I$2:I$601,IF(J119=J$2:J$601,1,0),0))-1)*100)+(L119/(SUM(IF(I119=I$2:I$601,IF(J119=J$2:J$601,L$2:L$601,0),0))))+IF(K119&lt;2,SUM(IF(I119=I$2:I$601,IF(J119=J$2:J$601,1,0),0)),0)))</f>
        <v>0.0476190476190476</v>
      </c>
      <c r="N119" s="107" t="s">
        <v>941</v>
      </c>
      <c r="O119" s="108" t="n">
        <v>2</v>
      </c>
      <c r="P119" s="108" t="n">
        <v>4</v>
      </c>
      <c r="Q119" s="108" t="n">
        <v>184</v>
      </c>
      <c r="R119" s="109" t="n">
        <f aca="false" t="array" ref="R119:R119">IF($G119="","",IF(Q119="",0,((SUM(IF(N119=N$2:N$601,IF(O119=O$2:O$601,1,0),0))-P119)/(SUM(IF(N119=N$2:N$601,IF(O119=O$2:O$601,1,0),0))-1)*100)+(Q119/(SUM(IF(N119=N$2:N$601,IF(O119=O$2:O$601,Q$2:Q$601,0),0))))+IF(P119&lt;2,SUM(IF(N119=N$2:N$601,IF(O119=O$2:O$601,1,0),0)),0)))</f>
        <v>0.228287841191067</v>
      </c>
      <c r="S119" s="110" t="s">
        <v>940</v>
      </c>
      <c r="T119" s="108" t="n">
        <v>1</v>
      </c>
      <c r="U119" s="108" t="n">
        <v>2</v>
      </c>
      <c r="V119" s="108" t="n">
        <v>27</v>
      </c>
      <c r="W119" s="111" t="n">
        <f aca="false" t="array" ref="W119:W119">IF($G119="","",IF(OR(S119=Error_checking!$Q$25,S119=Error_checking!$Q$26),R119-IF(P119&lt;2,SUM(IF(N119=N$2:N$601,IF(O119=O$2:O$601,1,0),0)),0),IF(V119="",0,((SUM(IF(S119=S$2:S$601,IF(T119=T$2:T$601,1,0),0))-U119)/(SUM(IF(S119=S$2:S$601,IF(T119=T$2:T$601,1,0),0))-1)*100)+(V119/(SUM(IF(S119=S$2:S$601,IF(T119=T$2:T$601,V$2:V$601,0),0))))+IF(U119&lt;2,SUM(IF(S119=S$2:S$601,IF(T119=T$2:T$601,1,0),0)),0))))</f>
        <v>66.9539007092199</v>
      </c>
      <c r="X119" s="91"/>
      <c r="Y119" s="92"/>
      <c r="Z119" s="93"/>
      <c r="AA119" s="92"/>
      <c r="AB119" s="94" t="n">
        <f aca="false">0</f>
        <v>0</v>
      </c>
      <c r="AC119" s="94" t="n">
        <f aca="false" t="array" ref="AC119:AC119">SUM(M119,R119,W119,AB119)</f>
        <v>67.22980759803</v>
      </c>
      <c r="AD119" s="112" t="n">
        <f aca="false">IF(G119=Error_checking!$A$26,MAX(0,MIN(MaxBonus,$G$1)+1-RANK(AC119,$AC$2:$AC$601)),0)</f>
        <v>0</v>
      </c>
      <c r="AE119" s="111" t="n">
        <f aca="false">AC119+AD119</f>
        <v>67.22980759803</v>
      </c>
      <c r="AF119" s="113" t="n">
        <f aca="false" t="array" ref="AF119:AF119">IF(G119=Error_checking!$A$26,RANK(AC119,$AC$2:$AC$601),"")</f>
        <v>118</v>
      </c>
      <c r="AG119" s="114"/>
      <c r="AH119" s="115"/>
      <c r="AI119" s="115"/>
      <c r="AJ119" s="115"/>
      <c r="AK119" s="117"/>
      <c r="AL119" s="117"/>
      <c r="AM119" s="117"/>
      <c r="AN119" s="117"/>
      <c r="AO119" s="117"/>
      <c r="AP119" s="117"/>
      <c r="AQ119" s="117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100"/>
      <c r="BT119" s="100"/>
      <c r="BU119" s="100"/>
      <c r="BV119" s="100"/>
      <c r="BW119" s="100"/>
      <c r="BX119" s="100"/>
      <c r="BY119" s="100"/>
      <c r="BZ119" s="10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s="119" customFormat="true" ht="14.85" hidden="false" customHeight="true" outlineLevel="0" collapsed="false">
      <c r="A120" s="102" t="n">
        <f aca="false" t="array" ref="A120:A120">IF(G120=Error_checking!$A$26,RANK(AC120,$AC$2:$AC$601),"")</f>
        <v>119</v>
      </c>
      <c r="B120" s="102" t="n">
        <v>542</v>
      </c>
      <c r="C120" s="77" t="n">
        <f aca="false">VLOOKUP($B120,Ludo_na!$A$2:$D$601,2,0)</f>
        <v>379</v>
      </c>
      <c r="D120" s="78" t="str">
        <f aca="false">IF(VLOOKUP($B120,Ludo_voor!$A$2:$Y$601,3,0)="","",VLOOKUP($B120,Ludo_voor!$A$2:$Y$601,3,0))</f>
        <v>De Coninck</v>
      </c>
      <c r="E120" s="79" t="str">
        <f aca="false">IF(VLOOKUP($B120,Ludo_voor!$A$2:$Y$601,4,0)="","",VLOOKUP($B120,Ludo_voor!$A$2:$Y$601,4,0))</f>
        <v>Guy</v>
      </c>
      <c r="F120" s="80" t="str">
        <f aca="false">IF(VLOOKUP($B120,Ludo_voor!$A$2:$Y$601,5,0)="","",VLOOKUP($B120,Ludo_voor!$A$2:$Y$601,5,0))</f>
        <v/>
      </c>
      <c r="G120" s="81" t="s">
        <v>928</v>
      </c>
      <c r="H120" s="103"/>
      <c r="I120" s="104" t="s">
        <v>961</v>
      </c>
      <c r="J120" s="105" t="n">
        <v>1</v>
      </c>
      <c r="K120" s="105" t="n">
        <v>4</v>
      </c>
      <c r="L120" s="105" t="n">
        <v>55</v>
      </c>
      <c r="M120" s="106" t="n">
        <f aca="false" t="array" ref="M120:M120">IF($G120="","",IF(L120="",0,((SUM(IF(I120=I$2:I$601,IF(J120=J$2:J$601,1,0),0))-K120)/(SUM(IF(I120=I$2:I$601,IF(J120=J$2:J$601,1,0),0))-1)*100)+(L120/(SUM(IF(I120=I$2:I$601,IF(J120=J$2:J$601,L$2:L$601,0),0))))+IF(K120&lt;2,SUM(IF(I120=I$2:I$601,IF(J120=J$2:J$601,1,0),0)),0)))</f>
        <v>0.200729927007299</v>
      </c>
      <c r="N120" s="107" t="s">
        <v>958</v>
      </c>
      <c r="O120" s="108" t="n">
        <v>1</v>
      </c>
      <c r="P120" s="108" t="n">
        <v>2</v>
      </c>
      <c r="Q120" s="108" t="n">
        <v>106</v>
      </c>
      <c r="R120" s="109" t="n">
        <f aca="false" t="array" ref="R120:R120">IF($G120="","",IF(Q120="",0,((SUM(IF(N120=N$2:N$601,IF(O120=O$2:O$601,1,0),0))-P120)/(SUM(IF(N120=N$2:N$601,IF(O120=O$2:O$601,1,0),0))-1)*100)+(Q120/(SUM(IF(N120=N$2:N$601,IF(O120=O$2:O$601,Q$2:Q$601,0),0))))+IF(P120&lt;2,SUM(IF(N120=N$2:N$601,IF(O120=O$2:O$601,1,0),0)),0)))</f>
        <v>66.9441535776614</v>
      </c>
      <c r="S120" s="110"/>
      <c r="T120" s="108"/>
      <c r="U120" s="108"/>
      <c r="V120" s="108"/>
      <c r="W120" s="111" t="n">
        <f aca="false" t="array" ref="W120:W120">IF($G120="","",IF(OR(S120=Error_checking!$Q$25,S120=Error_checking!$Q$26),R120-IF(P120&lt;2,SUM(IF(N120=N$2:N$601,IF(O120=O$2:O$601,1,0),0)),0),IF(V120="",0,((SUM(IF(S120=S$2:S$601,IF(T120=T$2:T$601,1,0),0))-U120)/(SUM(IF(S120=S$2:S$601,IF(T120=T$2:T$601,1,0),0))-1)*100)+(V120/(SUM(IF(S120=S$2:S$601,IF(T120=T$2:T$601,V$2:V$601,0),0))))+IF(U120&lt;2,SUM(IF(S120=S$2:S$601,IF(T120=T$2:T$601,1,0),0)),0))))</f>
        <v>0</v>
      </c>
      <c r="X120" s="91"/>
      <c r="Y120" s="92"/>
      <c r="Z120" s="93"/>
      <c r="AA120" s="92"/>
      <c r="AB120" s="94" t="n">
        <f aca="false">0</f>
        <v>0</v>
      </c>
      <c r="AC120" s="94" t="n">
        <f aca="false" t="array" ref="AC120:AC120">SUM(M120,R120,W120,AB120)</f>
        <v>67.1448835046687</v>
      </c>
      <c r="AD120" s="112" t="n">
        <f aca="false">IF(G120=Error_checking!$A$26,MAX(0,MIN(MaxBonus,$G$1)+1-RANK(AC120,$AC$2:$AC$601)),0)</f>
        <v>0</v>
      </c>
      <c r="AE120" s="111" t="n">
        <f aca="false">AC120+AD120</f>
        <v>67.1448835046687</v>
      </c>
      <c r="AF120" s="113" t="n">
        <f aca="false" t="array" ref="AF120:AF120">IF(G120=Error_checking!$A$26,RANK(AC120,$AC$2:$AC$601),"")</f>
        <v>119</v>
      </c>
      <c r="AG120" s="114"/>
      <c r="AH120" s="115"/>
      <c r="AI120" s="115"/>
      <c r="AJ120" s="115"/>
      <c r="AK120" s="117"/>
      <c r="AL120" s="117"/>
      <c r="AM120" s="117"/>
      <c r="AN120" s="117"/>
      <c r="AO120" s="117"/>
      <c r="AP120" s="117"/>
      <c r="AQ120" s="117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  <c r="BM120" s="100"/>
      <c r="BN120" s="100"/>
      <c r="BO120" s="100"/>
      <c r="BP120" s="100"/>
      <c r="BQ120" s="100"/>
      <c r="BR120" s="100"/>
      <c r="BS120" s="100"/>
      <c r="BT120" s="100"/>
      <c r="BU120" s="100"/>
      <c r="BV120" s="100"/>
      <c r="BW120" s="100"/>
      <c r="BX120" s="100"/>
      <c r="BY120" s="100"/>
      <c r="BZ120" s="100"/>
    </row>
    <row r="121" customFormat="false" ht="14.85" hidden="false" customHeight="true" outlineLevel="0" collapsed="false">
      <c r="A121" s="76" t="n">
        <f aca="false" t="array" ref="A121:A121">IF(G121=Error_checking!$A$26,RANK(AC121,$AC$2:$AC$601),"")</f>
        <v>120</v>
      </c>
      <c r="B121" s="76" t="n">
        <v>493</v>
      </c>
      <c r="C121" s="77" t="n">
        <f aca="false">VLOOKUP($B121,Ludo_na!$A$2:$D$601,2,0)</f>
        <v>211</v>
      </c>
      <c r="D121" s="78" t="str">
        <f aca="false">IF(VLOOKUP($B121,Ludo_voor!$A$2:$Y$601,3,0)="","",VLOOKUP($B121,Ludo_voor!$A$2:$Y$601,3,0))</f>
        <v>Van Bouwel</v>
      </c>
      <c r="E121" s="79" t="str">
        <f aca="false">IF(VLOOKUP($B121,Ludo_voor!$A$2:$Y$601,4,0)="","",VLOOKUP($B121,Ludo_voor!$A$2:$Y$601,4,0))</f>
        <v>Gert</v>
      </c>
      <c r="F121" s="80" t="str">
        <f aca="false">IF(VLOOKUP($B121,Ludo_voor!$A$2:$Y$601,5,0)="","",VLOOKUP($B121,Ludo_voor!$A$2:$Y$601,5,0))</f>
        <v/>
      </c>
      <c r="G121" s="81" t="s">
        <v>928</v>
      </c>
      <c r="H121" s="82"/>
      <c r="I121" s="83"/>
      <c r="J121" s="84"/>
      <c r="K121" s="84"/>
      <c r="L121" s="84"/>
      <c r="M121" s="85" t="n">
        <f aca="false" t="array" ref="M121:M121">IF($G121="","",IF(L121="",0,((SUM(IF(I121=I$2:I$601,IF(J121=J$2:J$601,1,0),0))-K121)/(SUM(IF(I121=I$2:I$601,IF(J121=J$2:J$601,1,0),0))-1)*100)+(L121/(SUM(IF(I121=I$2:I$601,IF(J121=J$2:J$601,L$2:L$601,0),0))))+IF(K121&lt;2,SUM(IF(I121=I$2:I$601,IF(J121=J$2:J$601,1,0),0)),0)))</f>
        <v>0</v>
      </c>
      <c r="N121" s="86" t="s">
        <v>941</v>
      </c>
      <c r="O121" s="87" t="n">
        <v>2</v>
      </c>
      <c r="P121" s="87" t="n">
        <v>2</v>
      </c>
      <c r="Q121" s="87" t="n">
        <v>204</v>
      </c>
      <c r="R121" s="88" t="n">
        <f aca="false" t="array" ref="R121:R121">IF($G121="","",IF(Q121="",0,((SUM(IF(N121=N$2:N$601,IF(O121=O$2:O$601,1,0),0))-P121)/(SUM(IF(N121=N$2:N$601,IF(O121=O$2:O$601,1,0),0))-1)*100)+(Q121/(SUM(IF(N121=N$2:N$601,IF(O121=O$2:O$601,Q$2:Q$601,0),0))))+IF(P121&lt;2,SUM(IF(N121=N$2:N$601,IF(O121=O$2:O$601,1,0),0)),0)))</f>
        <v>66.9197684036394</v>
      </c>
      <c r="S121" s="89" t="s">
        <v>943</v>
      </c>
      <c r="T121" s="87" t="n">
        <v>5</v>
      </c>
      <c r="U121" s="87" t="n">
        <v>4</v>
      </c>
      <c r="V121" s="87" t="n">
        <v>7</v>
      </c>
      <c r="W121" s="90" t="n">
        <f aca="false" t="array" ref="W121:W121">IF($G121="","",IF(OR(S121=Error_checking!$Q$25,S121=Error_checking!$Q$26),R121-IF(P121&lt;2,SUM(IF(N121=N$2:N$601,IF(O121=O$2:O$601,1,0),0)),0),IF(V121="",0,((SUM(IF(S121=S$2:S$601,IF(T121=T$2:T$601,1,0),0))-U121)/(SUM(IF(S121=S$2:S$601,IF(T121=T$2:T$601,1,0),0))-1)*100)+(V121/(SUM(IF(S121=S$2:S$601,IF(T121=T$2:T$601,V$2:V$601,0),0))))+IF(U121&lt;2,SUM(IF(S121=S$2:S$601,IF(T121=T$2:T$601,1,0),0)),0))))</f>
        <v>0.170731707317073</v>
      </c>
      <c r="X121" s="120"/>
      <c r="Y121" s="121"/>
      <c r="Z121" s="122"/>
      <c r="AA121" s="121"/>
      <c r="AB121" s="95" t="n">
        <f aca="false">0</f>
        <v>0</v>
      </c>
      <c r="AC121" s="95" t="n">
        <f aca="false" t="array" ref="AC121:AC121">SUM(M121,R121,W121,AB121)</f>
        <v>67.0905001109564</v>
      </c>
      <c r="AD121" s="96" t="n">
        <f aca="false">IF(G121=Error_checking!$A$26,MAX(0,MIN(MaxBonus,$G$1)+1-RANK(AC121,$AC$2:$AC$601)),0)</f>
        <v>0</v>
      </c>
      <c r="AE121" s="90" t="n">
        <f aca="false">AC121+AD121</f>
        <v>67.0905001109564</v>
      </c>
      <c r="AF121" s="97" t="n">
        <f aca="false" t="array" ref="AF121:AF121">IF(G121=Error_checking!$A$26,RANK(AC121,$AC$2:$AC$601),"")</f>
        <v>120</v>
      </c>
      <c r="AG121" s="98"/>
      <c r="AH121" s="99"/>
      <c r="AI121" s="99"/>
      <c r="AJ121" s="99"/>
      <c r="AK121" s="117"/>
      <c r="AL121" s="117"/>
      <c r="AM121" s="117"/>
      <c r="AN121" s="123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4.85" hidden="false" customHeight="true" outlineLevel="0" collapsed="false">
      <c r="A122" s="102" t="n">
        <f aca="false" t="array" ref="A122:A122">IF(G122=Error_checking!$A$26,RANK(AC122,$AC$2:$AC$601),"")</f>
        <v>121</v>
      </c>
      <c r="B122" s="102" t="n">
        <v>474</v>
      </c>
      <c r="C122" s="77" t="n">
        <f aca="false">VLOOKUP($B122,Ludo_na!$A$2:$D$601,2,0)</f>
        <v>398</v>
      </c>
      <c r="D122" s="78" t="str">
        <f aca="false">IF(VLOOKUP($B122,Ludo_voor!$A$2:$Y$601,3,0)="","",VLOOKUP($B122,Ludo_voor!$A$2:$Y$601,3,0))</f>
        <v>Van Campenhoudt</v>
      </c>
      <c r="E122" s="79" t="str">
        <f aca="false">IF(VLOOKUP($B122,Ludo_voor!$A$2:$Y$601,4,0)="","",VLOOKUP($B122,Ludo_voor!$A$2:$Y$601,4,0))</f>
        <v>Niels</v>
      </c>
      <c r="F122" s="80" t="str">
        <f aca="false">IF(VLOOKUP($B122,Ludo_voor!$A$2:$Y$601,5,0)="","",VLOOKUP($B122,Ludo_voor!$A$2:$Y$601,5,0))</f>
        <v/>
      </c>
      <c r="G122" s="81" t="s">
        <v>928</v>
      </c>
      <c r="H122" s="103"/>
      <c r="I122" s="104" t="s">
        <v>946</v>
      </c>
      <c r="J122" s="105" t="n">
        <v>2</v>
      </c>
      <c r="K122" s="105" t="n">
        <v>2</v>
      </c>
      <c r="L122" s="105" t="n">
        <v>17</v>
      </c>
      <c r="M122" s="106" t="n">
        <f aca="false" t="array" ref="M122:M122">IF($G122="","",IF(L122="",0,((SUM(IF(I122=I$2:I$601,IF(J122=J$2:J$601,1,0),0))-K122)/(SUM(IF(I122=I$2:I$601,IF(J122=J$2:J$601,1,0),0))-1)*100)+(L122/(SUM(IF(I122=I$2:I$601,IF(J122=J$2:J$601,L$2:L$601,0),0))))+IF(K122&lt;2,SUM(IF(I122=I$2:I$601,IF(J122=J$2:J$601,1,0),0)),0)))</f>
        <v>66.9365079365079</v>
      </c>
      <c r="N122" s="107"/>
      <c r="O122" s="108"/>
      <c r="P122" s="108"/>
      <c r="Q122" s="108"/>
      <c r="R122" s="109" t="n">
        <f aca="false" t="array" ref="R122:R122">IF($G122="","",IF(Q122="",0,((SUM(IF(N122=N$2:N$601,IF(O122=O$2:O$601,1,0),0))-P122)/(SUM(IF(N122=N$2:N$601,IF(O122=O$2:O$601,1,0),0))-1)*100)+(Q122/(SUM(IF(N122=N$2:N$601,IF(O122=O$2:O$601,Q$2:Q$601,0),0))))+IF(P122&lt;2,SUM(IF(N122=N$2:N$601,IF(O122=O$2:O$601,1,0),0)),0)))</f>
        <v>0</v>
      </c>
      <c r="S122" s="110"/>
      <c r="T122" s="108"/>
      <c r="U122" s="108"/>
      <c r="V122" s="108"/>
      <c r="W122" s="111" t="n">
        <f aca="false" t="array" ref="W122:W122">IF($G122="","",IF(OR(S122=Error_checking!$Q$25,S122=Error_checking!$Q$26),R122-IF(P122&lt;2,SUM(IF(N122=N$2:N$601,IF(O122=O$2:O$601,1,0),0)),0),IF(V122="",0,((SUM(IF(S122=S$2:S$601,IF(T122=T$2:T$601,1,0),0))-U122)/(SUM(IF(S122=S$2:S$601,IF(T122=T$2:T$601,1,0),0))-1)*100)+(V122/(SUM(IF(S122=S$2:S$601,IF(T122=T$2:T$601,V$2:V$601,0),0))))+IF(U122&lt;2,SUM(IF(S122=S$2:S$601,IF(T122=T$2:T$601,1,0),0)),0))))</f>
        <v>0</v>
      </c>
      <c r="X122" s="91"/>
      <c r="Y122" s="92"/>
      <c r="Z122" s="93"/>
      <c r="AA122" s="92"/>
      <c r="AB122" s="94" t="n">
        <f aca="false">0</f>
        <v>0</v>
      </c>
      <c r="AC122" s="94" t="n">
        <f aca="false" t="array" ref="AC122:AC122">SUM(M122,R122,W122,AB122)</f>
        <v>66.9365079365079</v>
      </c>
      <c r="AD122" s="112" t="n">
        <f aca="false">IF(G122=Error_checking!$A$26,MAX(0,MIN(MaxBonus,$G$1)+1-RANK(AC122,$AC$2:$AC$601)),0)</f>
        <v>0</v>
      </c>
      <c r="AE122" s="111" t="n">
        <f aca="false">AC122+AD122</f>
        <v>66.9365079365079</v>
      </c>
      <c r="AF122" s="113" t="n">
        <f aca="false" t="array" ref="AF122:AF122">IF(G122=Error_checking!$A$26,RANK(AC122,$AC$2:$AC$601),"")</f>
        <v>121</v>
      </c>
      <c r="AG122" s="114"/>
      <c r="AH122" s="115"/>
      <c r="AI122" s="115"/>
      <c r="AJ122" s="115"/>
      <c r="AK122" s="100"/>
      <c r="AL122" s="100"/>
      <c r="AM122" s="100"/>
      <c r="AN122" s="101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100"/>
      <c r="BZ122" s="10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4.85" hidden="false" customHeight="true" outlineLevel="0" collapsed="false">
      <c r="A123" s="102" t="n">
        <f aca="false" t="array" ref="A123:A123">IF(G123=Error_checking!$A$26,RANK(AC123,$AC$2:$AC$601),"")</f>
        <v>122</v>
      </c>
      <c r="B123" s="102" t="n">
        <v>420</v>
      </c>
      <c r="C123" s="77" t="n">
        <f aca="false">VLOOKUP($B123,Ludo_na!$A$2:$D$601,2,0)</f>
        <v>326</v>
      </c>
      <c r="D123" s="78" t="str">
        <f aca="false">IF(VLOOKUP($B123,Ludo_voor!$A$2:$Y$601,3,0)="","",VLOOKUP($B123,Ludo_voor!$A$2:$Y$601,3,0))</f>
        <v>De Tender</v>
      </c>
      <c r="E123" s="79" t="str">
        <f aca="false">IF(VLOOKUP($B123,Ludo_voor!$A$2:$Y$601,4,0)="","",VLOOKUP($B123,Ludo_voor!$A$2:$Y$601,4,0))</f>
        <v>Tina</v>
      </c>
      <c r="F123" s="80" t="str">
        <f aca="false">IF(VLOOKUP($B123,Ludo_voor!$A$2:$Y$601,5,0)="","",VLOOKUP($B123,Ludo_voor!$A$2:$Y$601,5,0))</f>
        <v/>
      </c>
      <c r="G123" s="81" t="s">
        <v>928</v>
      </c>
      <c r="H123" s="103"/>
      <c r="I123" s="104"/>
      <c r="J123" s="105"/>
      <c r="K123" s="105"/>
      <c r="L123" s="105"/>
      <c r="M123" s="106" t="n">
        <f aca="false" t="array" ref="M123:M123">IF($G123="","",IF(L123="",0,((SUM(IF(I123=I$2:I$601,IF(J123=J$2:J$601,1,0),0))-K123)/(SUM(IF(I123=I$2:I$601,IF(J123=J$2:J$601,1,0),0))-1)*100)+(L123/(SUM(IF(I123=I$2:I$601,IF(J123=J$2:J$601,L$2:L$601,0),0))))+IF(K123&lt;2,SUM(IF(I123=I$2:I$601,IF(J123=J$2:J$601,1,0),0)),0)))</f>
        <v>0</v>
      </c>
      <c r="N123" s="107"/>
      <c r="O123" s="108"/>
      <c r="P123" s="108"/>
      <c r="Q123" s="108"/>
      <c r="R123" s="109" t="n">
        <f aca="false" t="array" ref="R123:R123">IF($G123="","",IF(Q123="",0,((SUM(IF(N123=N$2:N$601,IF(O123=O$2:O$601,1,0),0))-P123)/(SUM(IF(N123=N$2:N$601,IF(O123=O$2:O$601,1,0),0))-1)*100)+(Q123/(SUM(IF(N123=N$2:N$601,IF(O123=O$2:O$601,Q$2:Q$601,0),0))))+IF(P123&lt;2,SUM(IF(N123=N$2:N$601,IF(O123=O$2:O$601,1,0),0)),0)))</f>
        <v>0</v>
      </c>
      <c r="S123" s="110" t="s">
        <v>964</v>
      </c>
      <c r="T123" s="108" t="n">
        <v>1</v>
      </c>
      <c r="U123" s="108" t="n">
        <v>2</v>
      </c>
      <c r="V123" s="108" t="n">
        <v>23</v>
      </c>
      <c r="W123" s="111" t="n">
        <f aca="false" t="array" ref="W123:W123">IF($G123="","",IF(OR(S123=Error_checking!$Q$25,S123=Error_checking!$Q$26),R123-IF(P123&lt;2,SUM(IF(N123=N$2:N$601,IF(O123=O$2:O$601,1,0),0)),0),IF(V123="",0,((SUM(IF(S123=S$2:S$601,IF(T123=T$2:T$601,1,0),0))-U123)/(SUM(IF(S123=S$2:S$601,IF(T123=T$2:T$601,1,0),0))-1)*100)+(V123/(SUM(IF(S123=S$2:S$601,IF(T123=T$2:T$601,V$2:V$601,0),0))))+IF(U123&lt;2,SUM(IF(S123=S$2:S$601,IF(T123=T$2:T$601,1,0),0)),0))))</f>
        <v>66.8966666666667</v>
      </c>
      <c r="X123" s="91"/>
      <c r="Y123" s="92"/>
      <c r="Z123" s="93"/>
      <c r="AA123" s="92"/>
      <c r="AB123" s="94" t="n">
        <f aca="false">0</f>
        <v>0</v>
      </c>
      <c r="AC123" s="94" t="n">
        <f aca="false" t="array" ref="AC123:AC123">SUM(M123,R123,W123,AB123)</f>
        <v>66.8966666666667</v>
      </c>
      <c r="AD123" s="112" t="n">
        <f aca="false">IF(G123=Error_checking!$A$26,MAX(0,MIN(MaxBonus,$G$1)+1-RANK(AC123,$AC$2:$AC$601)),0)</f>
        <v>0</v>
      </c>
      <c r="AE123" s="111" t="n">
        <f aca="false">AC123+AD123</f>
        <v>66.8966666666667</v>
      </c>
      <c r="AF123" s="113" t="n">
        <f aca="false" t="array" ref="AF123:AF123">IF(G123=Error_checking!$A$26,RANK(AC123,$AC$2:$AC$601),"")</f>
        <v>122</v>
      </c>
      <c r="AG123" s="114"/>
      <c r="AH123" s="115"/>
      <c r="AI123" s="115"/>
      <c r="AJ123" s="115"/>
      <c r="AK123" s="100"/>
      <c r="AL123" s="100"/>
      <c r="AM123" s="100"/>
      <c r="AN123" s="101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  <c r="BM123" s="100"/>
      <c r="BN123" s="100"/>
      <c r="BO123" s="100"/>
      <c r="BP123" s="100"/>
      <c r="BQ123" s="100"/>
      <c r="BR123" s="100"/>
      <c r="BS123" s="100"/>
      <c r="BT123" s="100"/>
      <c r="BU123" s="100"/>
      <c r="BV123" s="100"/>
      <c r="BW123" s="100"/>
      <c r="BX123" s="100"/>
      <c r="BY123" s="100"/>
      <c r="BZ123" s="10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4.85" hidden="false" customHeight="true" outlineLevel="0" collapsed="false">
      <c r="A124" s="76" t="n">
        <f aca="false" t="array" ref="A124:A124">IF(G124=Error_checking!$A$26,RANK(AC124,$AC$2:$AC$601),"")</f>
        <v>123</v>
      </c>
      <c r="B124" s="76" t="n">
        <v>117</v>
      </c>
      <c r="C124" s="77" t="n">
        <f aca="false">VLOOKUP($B124,Ludo_na!$A$2:$D$601,2,0)</f>
        <v>81</v>
      </c>
      <c r="D124" s="78" t="str">
        <f aca="false">IF(VLOOKUP($B124,Ludo_voor!$A$2:$Y$601,3,0)="","",VLOOKUP($B124,Ludo_voor!$A$2:$Y$601,3,0))</f>
        <v>Lefevre</v>
      </c>
      <c r="E124" s="79" t="str">
        <f aca="false">IF(VLOOKUP($B124,Ludo_voor!$A$2:$Y$601,4,0)="","",VLOOKUP($B124,Ludo_voor!$A$2:$Y$601,4,0))</f>
        <v>Rita</v>
      </c>
      <c r="F124" s="80" t="str">
        <f aca="false">IF(VLOOKUP($B124,Ludo_voor!$A$2:$Y$601,5,0)="","",VLOOKUP($B124,Ludo_voor!$A$2:$Y$601,5,0))</f>
        <v>Spelen Op Zolder</v>
      </c>
      <c r="G124" s="81" t="s">
        <v>928</v>
      </c>
      <c r="H124" s="103"/>
      <c r="I124" s="104" t="s">
        <v>954</v>
      </c>
      <c r="J124" s="105" t="n">
        <v>2</v>
      </c>
      <c r="K124" s="105" t="n">
        <v>4</v>
      </c>
      <c r="L124" s="105" t="n">
        <v>53</v>
      </c>
      <c r="M124" s="106" t="n">
        <f aca="false" t="array" ref="M124:M124">IF($G124="","",IF(L124="",0,((SUM(IF(I124=I$2:I$601,IF(J124=J$2:J$601,1,0),0))-K124)/(SUM(IF(I124=I$2:I$601,IF(J124=J$2:J$601,1,0),0))-1)*100)+(L124/(SUM(IF(I124=I$2:I$601,IF(J124=J$2:J$601,L$2:L$601,0),0))))+IF(K124&lt;2,SUM(IF(I124=I$2:I$601,IF(J124=J$2:J$601,1,0),0)),0)))</f>
        <v>25.166144200627</v>
      </c>
      <c r="N124" s="107" t="s">
        <v>941</v>
      </c>
      <c r="O124" s="108" t="n">
        <v>3</v>
      </c>
      <c r="P124" s="108" t="n">
        <v>3</v>
      </c>
      <c r="Q124" s="108" t="n">
        <v>210</v>
      </c>
      <c r="R124" s="109" t="n">
        <f aca="false" t="array" ref="R124:R124">IF($G124="","",IF(Q124="",0,((SUM(IF(N124=N$2:N$601,IF(O124=O$2:O$601,1,0),0))-P124)/(SUM(IF(N124=N$2:N$601,IF(O124=O$2:O$601,1,0),0))-1)*100)+(Q124/(SUM(IF(N124=N$2:N$601,IF(O124=O$2:O$601,Q$2:Q$601,0),0))))+IF(P124&lt;2,SUM(IF(N124=N$2:N$601,IF(O124=O$2:O$601,1,0),0)),0)))</f>
        <v>33.5845295055821</v>
      </c>
      <c r="S124" s="110" t="s">
        <v>969</v>
      </c>
      <c r="T124" s="108" t="n">
        <v>1</v>
      </c>
      <c r="U124" s="108" t="n">
        <v>5</v>
      </c>
      <c r="V124" s="108" t="n">
        <v>510</v>
      </c>
      <c r="W124" s="111" t="n">
        <f aca="false" t="array" ref="W124:W124">IF($G124="","",IF(OR(S124=Error_checking!$Q$25,S124=Error_checking!$Q$26),R124-IF(P124&lt;2,SUM(IF(N124=N$2:N$601,IF(O124=O$2:O$601,1,0),0)),0),IF(V124="",0,((SUM(IF(S124=S$2:S$601,IF(T124=T$2:T$601,1,0),0))-U124)/(SUM(IF(S124=S$2:S$601,IF(T124=T$2:T$601,1,0),0))-1)*100)+(V124/(SUM(IF(S124=S$2:S$601,IF(T124=T$2:T$601,V$2:V$601,0),0))))+IF(U124&lt;2,SUM(IF(S124=S$2:S$601,IF(T124=T$2:T$601,1,0),0)),0))))</f>
        <v>0.165584415584416</v>
      </c>
      <c r="X124" s="91"/>
      <c r="Y124" s="92"/>
      <c r="Z124" s="93"/>
      <c r="AA124" s="92"/>
      <c r="AB124" s="94" t="n">
        <f aca="false">0</f>
        <v>0</v>
      </c>
      <c r="AC124" s="94" t="n">
        <f aca="false" t="array" ref="AC124:AC124">SUM(M124,R124,W124,AB124)</f>
        <v>58.9162581217935</v>
      </c>
      <c r="AD124" s="112" t="n">
        <f aca="false">IF(G124=Error_checking!$A$26,MAX(0,MIN(MaxBonus,$G$1)+1-RANK(AC124,$AC$2:$AC$601)),0)</f>
        <v>0</v>
      </c>
      <c r="AE124" s="111" t="n">
        <f aca="false">AC124+AD124</f>
        <v>58.9162581217935</v>
      </c>
      <c r="AF124" s="113" t="n">
        <f aca="false" t="array" ref="AF124:AF124">IF(G124=Error_checking!$A$26,RANK(AC124,$AC$2:$AC$601),"")</f>
        <v>123</v>
      </c>
      <c r="AG124" s="114"/>
      <c r="AH124" s="115"/>
      <c r="AI124" s="115"/>
      <c r="AJ124" s="115"/>
      <c r="AK124" s="100"/>
      <c r="AL124" s="100"/>
      <c r="AM124" s="100"/>
      <c r="AN124" s="101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  <c r="BM124" s="100"/>
      <c r="BN124" s="100"/>
      <c r="BO124" s="100"/>
      <c r="BP124" s="100"/>
      <c r="BQ124" s="100"/>
      <c r="BR124" s="100"/>
      <c r="BS124" s="100"/>
      <c r="BT124" s="100"/>
      <c r="BU124" s="100"/>
      <c r="BV124" s="100"/>
      <c r="BW124" s="100"/>
      <c r="BX124" s="100"/>
      <c r="BY124" s="100"/>
      <c r="BZ124" s="10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4.85" hidden="false" customHeight="true" outlineLevel="0" collapsed="false">
      <c r="A125" s="102" t="n">
        <f aca="false" t="array" ref="A125:A125">IF(G125=Error_checking!$A$26,RANK(AC125,$AC$2:$AC$601),"")</f>
        <v>124</v>
      </c>
      <c r="B125" s="102" t="n">
        <v>553</v>
      </c>
      <c r="C125" s="77" t="n">
        <f aca="false">VLOOKUP($B125,Ludo_na!$A$2:$D$601,2,0)</f>
        <v>300</v>
      </c>
      <c r="D125" s="78" t="str">
        <f aca="false">IF(VLOOKUP($B125,Ludo_voor!$A$2:$Y$601,3,0)="","",VLOOKUP($B125,Ludo_voor!$A$2:$Y$601,3,0))</f>
        <v>Van Vooren</v>
      </c>
      <c r="E125" s="79" t="str">
        <f aca="false">IF(VLOOKUP($B125,Ludo_voor!$A$2:$Y$601,4,0)="","",VLOOKUP($B125,Ludo_voor!$A$2:$Y$601,4,0))</f>
        <v>Steven</v>
      </c>
      <c r="F125" s="80" t="str">
        <f aca="false">IF(VLOOKUP($B125,Ludo_voor!$A$2:$Y$601,5,0)="","",VLOOKUP($B125,Ludo_voor!$A$2:$Y$601,5,0))</f>
        <v>Spelgevaar</v>
      </c>
      <c r="G125" s="81" t="s">
        <v>928</v>
      </c>
      <c r="H125" s="103"/>
      <c r="I125" s="104" t="s">
        <v>954</v>
      </c>
      <c r="J125" s="105" t="n">
        <v>1</v>
      </c>
      <c r="K125" s="105" t="n">
        <v>5</v>
      </c>
      <c r="L125" s="105" t="n">
        <v>41</v>
      </c>
      <c r="M125" s="106" t="n">
        <f aca="false" t="array" ref="M125:M125">IF($G125="","",IF(L125="",0,((SUM(IF(I125=I$2:I$601,IF(J125=J$2:J$601,1,0),0))-K125)/(SUM(IF(I125=I$2:I$601,IF(J125=J$2:J$601,1,0),0))-1)*100)+(L125/(SUM(IF(I125=I$2:I$601,IF(J125=J$2:J$601,L$2:L$601,0),0))))+IF(K125&lt;2,SUM(IF(I125=I$2:I$601,IF(J125=J$2:J$601,1,0),0)),0)))</f>
        <v>0.135313531353135</v>
      </c>
      <c r="N125" s="107" t="s">
        <v>965</v>
      </c>
      <c r="O125" s="108" t="n">
        <v>2</v>
      </c>
      <c r="P125" s="108" t="n">
        <v>3</v>
      </c>
      <c r="Q125" s="108" t="n">
        <v>163</v>
      </c>
      <c r="R125" s="109" t="n">
        <f aca="false" t="array" ref="R125:R125">IF($G125="","",IF(Q125="",0,((SUM(IF(N125=N$2:N$601,IF(O125=O$2:O$601,1,0),0))-P125)/(SUM(IF(N125=N$2:N$601,IF(O125=O$2:O$601,1,0),0))-1)*100)+(Q125/(SUM(IF(N125=N$2:N$601,IF(O125=O$2:O$601,Q$2:Q$601,0),0))))+IF(P125&lt;2,SUM(IF(N125=N$2:N$601,IF(O125=O$2:O$601,1,0),0)),0)))</f>
        <v>33.5941333333333</v>
      </c>
      <c r="S125" s="110" t="s">
        <v>969</v>
      </c>
      <c r="T125" s="108" t="n">
        <v>1</v>
      </c>
      <c r="U125" s="108" t="n">
        <v>4</v>
      </c>
      <c r="V125" s="108" t="n">
        <v>560</v>
      </c>
      <c r="W125" s="111" t="n">
        <f aca="false" t="array" ref="W125:W125">IF($G125="","",IF(OR(S125=Error_checking!$Q$25,S125=Error_checking!$Q$26),R125-IF(P125&lt;2,SUM(IF(N125=N$2:N$601,IF(O125=O$2:O$601,1,0),0)),0),IF(V125="",0,((SUM(IF(S125=S$2:S$601,IF(T125=T$2:T$601,1,0),0))-U125)/(SUM(IF(S125=S$2:S$601,IF(T125=T$2:T$601,1,0),0))-1)*100)+(V125/(SUM(IF(S125=S$2:S$601,IF(T125=T$2:T$601,V$2:V$601,0),0))))+IF(U125&lt;2,SUM(IF(S125=S$2:S$601,IF(T125=T$2:T$601,1,0),0)),0))))</f>
        <v>25.1818181818182</v>
      </c>
      <c r="X125" s="91"/>
      <c r="Y125" s="92"/>
      <c r="Z125" s="93"/>
      <c r="AA125" s="92"/>
      <c r="AB125" s="94" t="n">
        <f aca="false">0</f>
        <v>0</v>
      </c>
      <c r="AC125" s="94" t="n">
        <f aca="false" t="array" ref="AC125:AC125">SUM(M125,R125,W125,AB125)</f>
        <v>58.9112650465047</v>
      </c>
      <c r="AD125" s="112" t="n">
        <f aca="false">IF(G125=Error_checking!$A$26,MAX(0,MIN(MaxBonus,$G$1)+1-RANK(AC125,$AC$2:$AC$601)),0)</f>
        <v>0</v>
      </c>
      <c r="AE125" s="111" t="n">
        <f aca="false">AC125+AD125</f>
        <v>58.9112650465047</v>
      </c>
      <c r="AF125" s="113" t="n">
        <f aca="false" t="array" ref="AF125:AF125">IF(G125=Error_checking!$A$26,RANK(AC125,$AC$2:$AC$601),"")</f>
        <v>124</v>
      </c>
      <c r="AG125" s="114"/>
      <c r="AH125" s="115"/>
      <c r="AI125" s="115"/>
      <c r="AJ125" s="115"/>
      <c r="AK125" s="117"/>
      <c r="AL125" s="117"/>
      <c r="AM125" s="117"/>
      <c r="AN125" s="117"/>
      <c r="AO125" s="117"/>
      <c r="AP125" s="117"/>
      <c r="AQ125" s="117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  <c r="BM125" s="100"/>
      <c r="BN125" s="100"/>
      <c r="BO125" s="100"/>
      <c r="BP125" s="100"/>
      <c r="BQ125" s="100"/>
      <c r="BR125" s="100"/>
      <c r="BS125" s="100"/>
      <c r="BT125" s="100"/>
      <c r="BU125" s="100"/>
      <c r="BV125" s="100"/>
      <c r="BW125" s="100"/>
      <c r="BX125" s="100"/>
      <c r="BY125" s="100"/>
      <c r="BZ125" s="10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s="54" customFormat="true" ht="14.85" hidden="false" customHeight="true" outlineLevel="0" collapsed="false">
      <c r="A126" s="118" t="n">
        <f aca="false" t="array" ref="A126:A126">IF(G126=Error_checking!$A$26,RANK(AC126,$AC$2:$AC$601),"")</f>
        <v>125</v>
      </c>
      <c r="B126" s="118" t="n">
        <v>550</v>
      </c>
      <c r="C126" s="77" t="n">
        <f aca="false">VLOOKUP($B126,Ludo_na!$A$2:$D$601,2,0)</f>
        <v>209</v>
      </c>
      <c r="D126" s="78" t="str">
        <f aca="false">IF(VLOOKUP($B126,Ludo_voor!$A$2:$Y$601,3,0)="","",VLOOKUP($B126,Ludo_voor!$A$2:$Y$601,3,0))</f>
        <v>De Prycker</v>
      </c>
      <c r="E126" s="79" t="str">
        <f aca="false">IF(VLOOKUP($B126,Ludo_voor!$A$2:$Y$601,4,0)="","",VLOOKUP($B126,Ludo_voor!$A$2:$Y$601,4,0))</f>
        <v>Ruben</v>
      </c>
      <c r="F126" s="80" t="str">
        <f aca="false">IF(VLOOKUP($B126,Ludo_voor!$A$2:$Y$601,5,0)="","",VLOOKUP($B126,Ludo_voor!$A$2:$Y$601,5,0))</f>
        <v/>
      </c>
      <c r="G126" s="81" t="s">
        <v>928</v>
      </c>
      <c r="H126" s="103"/>
      <c r="I126" s="104" t="s">
        <v>936</v>
      </c>
      <c r="J126" s="105" t="n">
        <v>2</v>
      </c>
      <c r="K126" s="105" t="n">
        <v>3</v>
      </c>
      <c r="L126" s="105" t="n">
        <v>5</v>
      </c>
      <c r="M126" s="106" t="n">
        <f aca="false" t="array" ref="M126:M126">IF($G126="","",IF(L126="",0,((SUM(IF(I126=I$2:I$601,IF(J126=J$2:J$601,1,0),0))-K126)/(SUM(IF(I126=I$2:I$601,IF(J126=J$2:J$601,1,0),0))-1)*100)+(L126/(SUM(IF(I126=I$2:I$601,IF(J126=J$2:J$601,L$2:L$601,0),0))))+IF(K126&lt;2,SUM(IF(I126=I$2:I$601,IF(J126=J$2:J$601,1,0),0)),0)))</f>
        <v>33.5333333333333</v>
      </c>
      <c r="N126" s="107" t="s">
        <v>970</v>
      </c>
      <c r="O126" s="108" t="n">
        <v>1</v>
      </c>
      <c r="P126" s="108" t="n">
        <v>3</v>
      </c>
      <c r="Q126" s="108" t="n">
        <v>8</v>
      </c>
      <c r="R126" s="109" t="n">
        <f aca="false" t="array" ref="R126:R126">IF($G126="","",IF(Q126="",0,((SUM(IF(N126=N$2:N$601,IF(O126=O$2:O$601,1,0),0))-P126)/(SUM(IF(N126=N$2:N$601,IF(O126=O$2:O$601,1,0),0))-1)*100)+(Q126/(SUM(IF(N126=N$2:N$601,IF(O126=O$2:O$601,Q$2:Q$601,0),0))))+IF(P126&lt;2,SUM(IF(N126=N$2:N$601,IF(O126=O$2:O$601,1,0),0)),0)))</f>
        <v>0.242424242424242</v>
      </c>
      <c r="S126" s="110" t="s">
        <v>932</v>
      </c>
      <c r="T126" s="108" t="n">
        <v>1</v>
      </c>
      <c r="U126" s="108" t="n">
        <v>5</v>
      </c>
      <c r="V126" s="108" t="n">
        <v>42</v>
      </c>
      <c r="W126" s="111" t="n">
        <f aca="false" t="array" ref="W126:W126">IF($G126="","",IF(OR(S126=Error_checking!$Q$25,S126=Error_checking!$Q$26),R126-IF(P126&lt;2,SUM(IF(N126=N$2:N$601,IF(O126=O$2:O$601,1,0),0)),0),IF(V126="",0,((SUM(IF(S126=S$2:S$601,IF(T126=T$2:T$601,1,0),0))-U126)/(SUM(IF(S126=S$2:S$601,IF(T126=T$2:T$601,1,0),0))-1)*100)+(V126/(SUM(IF(S126=S$2:S$601,IF(T126=T$2:T$601,V$2:V$601,0),0))))+IF(U126&lt;2,SUM(IF(S126=S$2:S$601,IF(T126=T$2:T$601,1,0),0)),0))))</f>
        <v>20.1478873239437</v>
      </c>
      <c r="X126" s="91"/>
      <c r="Y126" s="92"/>
      <c r="Z126" s="93"/>
      <c r="AA126" s="92"/>
      <c r="AB126" s="94" t="n">
        <f aca="false">0</f>
        <v>0</v>
      </c>
      <c r="AC126" s="94" t="n">
        <f aca="false" t="array" ref="AC126:AC126">SUM(M126,R126,W126,AB126)</f>
        <v>53.9236448997012</v>
      </c>
      <c r="AD126" s="112" t="n">
        <f aca="false">IF(G126=Error_checking!$A$26,MAX(0,MIN(MaxBonus,$G$1)+1-RANK(AC126,$AC$2:$AC$601)),0)</f>
        <v>0</v>
      </c>
      <c r="AE126" s="111" t="n">
        <f aca="false">AC126+AD126</f>
        <v>53.9236448997012</v>
      </c>
      <c r="AF126" s="113" t="n">
        <f aca="false" t="array" ref="AF126:AF126">IF(G126=Error_checking!$A$26,RANK(AC126,$AC$2:$AC$601),"")</f>
        <v>125</v>
      </c>
      <c r="AG126" s="114"/>
      <c r="AH126" s="115"/>
      <c r="AI126" s="115"/>
      <c r="AJ126" s="115"/>
      <c r="AK126" s="100"/>
      <c r="AL126" s="100"/>
      <c r="AM126" s="100"/>
      <c r="AN126" s="101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  <c r="BZ126" s="100"/>
    </row>
    <row r="127" s="116" customFormat="true" ht="14.85" hidden="false" customHeight="true" outlineLevel="0" collapsed="false">
      <c r="A127" s="102" t="n">
        <f aca="false" t="array" ref="A127:A127">IF(G127=Error_checking!$A$26,RANK(AC127,$AC$2:$AC$601),"")</f>
        <v>126</v>
      </c>
      <c r="B127" s="102" t="n">
        <v>477</v>
      </c>
      <c r="C127" s="77" t="n">
        <f aca="false">VLOOKUP($B127,Ludo_na!$A$2:$D$601,2,0)</f>
        <v>425</v>
      </c>
      <c r="D127" s="78" t="str">
        <f aca="false">IF(VLOOKUP($B127,Ludo_voor!$A$2:$Y$601,3,0)="","",VLOOKUP($B127,Ludo_voor!$A$2:$Y$601,3,0))</f>
        <v>Poupe</v>
      </c>
      <c r="E127" s="79" t="str">
        <f aca="false">IF(VLOOKUP($B127,Ludo_voor!$A$2:$Y$601,4,0)="","",VLOOKUP($B127,Ludo_voor!$A$2:$Y$601,4,0))</f>
        <v>Raphael</v>
      </c>
      <c r="F127" s="80" t="str">
        <f aca="false">IF(VLOOKUP($B127,Ludo_voor!$A$2:$Y$601,5,0)="","",VLOOKUP($B127,Ludo_voor!$A$2:$Y$601,5,0))</f>
        <v/>
      </c>
      <c r="G127" s="81" t="s">
        <v>928</v>
      </c>
      <c r="H127" s="103"/>
      <c r="I127" s="83" t="s">
        <v>949</v>
      </c>
      <c r="J127" s="105" t="n">
        <v>3</v>
      </c>
      <c r="K127" s="105" t="n">
        <v>4</v>
      </c>
      <c r="L127" s="105" t="n">
        <v>65</v>
      </c>
      <c r="M127" s="106" t="n">
        <f aca="false" t="array" ref="M127:M127">IF($G127="","",IF(L127="",0,((SUM(IF(I127=I$2:I$601,IF(J127=J$2:J$601,1,0),0))-K127)/(SUM(IF(I127=I$2:I$601,IF(J127=J$2:J$601,1,0),0))-1)*100)+(L127/(SUM(IF(I127=I$2:I$601,IF(J127=J$2:J$601,L$2:L$601,0),0))))+IF(K127&lt;2,SUM(IF(I127=I$2:I$601,IF(J127=J$2:J$601,1,0),0)),0)))</f>
        <v>0.150115473441109</v>
      </c>
      <c r="N127" s="107" t="s">
        <v>953</v>
      </c>
      <c r="O127" s="108" t="n">
        <v>1</v>
      </c>
      <c r="P127" s="108" t="n">
        <v>3</v>
      </c>
      <c r="Q127" s="108" t="n">
        <v>82</v>
      </c>
      <c r="R127" s="109" t="n">
        <f aca="false" t="array" ref="R127:R127">IF($G127="","",IF(Q127="",0,((SUM(IF(N127=N$2:N$601,IF(O127=O$2:O$601,1,0),0))-P127)/(SUM(IF(N127=N$2:N$601,IF(O127=O$2:O$601,1,0),0))-1)*100)+(Q127/(SUM(IF(N127=N$2:N$601,IF(O127=O$2:O$601,Q$2:Q$601,0),0))))+IF(P127&lt;2,SUM(IF(N127=N$2:N$601,IF(O127=O$2:O$601,1,0),0)),0)))</f>
        <v>33.588785046729</v>
      </c>
      <c r="S127" s="110" t="s">
        <v>932</v>
      </c>
      <c r="T127" s="108" t="n">
        <v>2</v>
      </c>
      <c r="U127" s="108" t="n">
        <v>5</v>
      </c>
      <c r="V127" s="108" t="n">
        <v>36</v>
      </c>
      <c r="W127" s="111" t="n">
        <f aca="false" t="array" ref="W127:W127">IF($G127="","",IF(OR(S127=Error_checking!$Q$25,S127=Error_checking!$Q$26),R127-IF(P127&lt;2,SUM(IF(N127=N$2:N$601,IF(O127=O$2:O$601,1,0),0)),0),IF(V127="",0,((SUM(IF(S127=S$2:S$601,IF(T127=T$2:T$601,1,0),0))-U127)/(SUM(IF(S127=S$2:S$601,IF(T127=T$2:T$601,1,0),0))-1)*100)+(V127/(SUM(IF(S127=S$2:S$601,IF(T127=T$2:T$601,V$2:V$601,0),0))))+IF(U127&lt;2,SUM(IF(S127=S$2:S$601,IF(T127=T$2:T$601,1,0),0)),0))))</f>
        <v>20.1368821292776</v>
      </c>
      <c r="X127" s="91"/>
      <c r="Y127" s="92"/>
      <c r="Z127" s="93"/>
      <c r="AA127" s="92"/>
      <c r="AB127" s="94" t="n">
        <f aca="false">0</f>
        <v>0</v>
      </c>
      <c r="AC127" s="94" t="n">
        <f aca="false" t="array" ref="AC127:AC127">SUM(M127,R127,W127,AB127)</f>
        <v>53.8757826494476</v>
      </c>
      <c r="AD127" s="112" t="n">
        <f aca="false">IF(G127=Error_checking!$A$26,MAX(0,MIN(MaxBonus,$G$1)+1-RANK(AC127,$AC$2:$AC$601)),0)</f>
        <v>0</v>
      </c>
      <c r="AE127" s="111" t="n">
        <f aca="false">AC127+AD127</f>
        <v>53.8757826494476</v>
      </c>
      <c r="AF127" s="113" t="n">
        <f aca="false" t="array" ref="AF127:AF127">IF(G127=Error_checking!$A$26,RANK(AC127,$AC$2:$AC$601),"")</f>
        <v>126</v>
      </c>
      <c r="AG127" s="114"/>
      <c r="AH127" s="115"/>
      <c r="AI127" s="115"/>
      <c r="AJ127" s="115"/>
      <c r="AK127" s="100"/>
      <c r="AL127" s="100"/>
      <c r="AM127" s="100"/>
      <c r="AN127" s="101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  <c r="BM127" s="100"/>
      <c r="BN127" s="100"/>
      <c r="BO127" s="100"/>
      <c r="BP127" s="100"/>
      <c r="BQ127" s="100"/>
      <c r="BR127" s="100"/>
      <c r="BS127" s="100"/>
      <c r="BT127" s="100"/>
      <c r="BU127" s="100"/>
      <c r="BV127" s="100"/>
      <c r="BW127" s="100"/>
      <c r="BX127" s="100"/>
      <c r="BY127" s="100"/>
      <c r="BZ127" s="100"/>
    </row>
    <row r="128" customFormat="false" ht="14.85" hidden="false" customHeight="true" outlineLevel="0" collapsed="false">
      <c r="A128" s="102" t="n">
        <f aca="false" t="array" ref="A128:A128">IF(G128=Error_checking!$A$26,RANK(AC128,$AC$2:$AC$601),"")</f>
        <v>127</v>
      </c>
      <c r="B128" s="102" t="n">
        <v>368</v>
      </c>
      <c r="C128" s="77" t="n">
        <f aca="false">VLOOKUP($B128,Ludo_na!$A$2:$D$601,2,0)</f>
        <v>277</v>
      </c>
      <c r="D128" s="78" t="str">
        <f aca="false">IF(VLOOKUP($B128,Ludo_voor!$A$2:$Y$601,3,0)="","",VLOOKUP($B128,Ludo_voor!$A$2:$Y$601,3,0))</f>
        <v>Gevaert</v>
      </c>
      <c r="E128" s="79" t="str">
        <f aca="false">IF(VLOOKUP($B128,Ludo_voor!$A$2:$Y$601,4,0)="","",VLOOKUP($B128,Ludo_voor!$A$2:$Y$601,4,0))</f>
        <v>Anaïs</v>
      </c>
      <c r="F128" s="80" t="str">
        <f aca="false">IF(VLOOKUP($B128,Ludo_voor!$A$2:$Y$601,5,0)="","",VLOOKUP($B128,Ludo_voor!$A$2:$Y$601,5,0))</f>
        <v>Winning Movez</v>
      </c>
      <c r="G128" s="81" t="s">
        <v>928</v>
      </c>
      <c r="H128" s="103"/>
      <c r="I128" s="104"/>
      <c r="J128" s="105"/>
      <c r="K128" s="105"/>
      <c r="L128" s="105"/>
      <c r="M128" s="106" t="n">
        <f aca="false" t="array" ref="M128:M128">IF($G128="","",IF(L128="",0,((SUM(IF(I128=I$2:I$601,IF(J128=J$2:J$601,1,0),0))-K128)/(SUM(IF(I128=I$2:I$601,IF(J128=J$2:J$601,1,0),0))-1)*100)+(L128/(SUM(IF(I128=I$2:I$601,IF(J128=J$2:J$601,L$2:L$601,0),0))))+IF(K128&lt;2,SUM(IF(I128=I$2:I$601,IF(J128=J$2:J$601,1,0),0)),0)))</f>
        <v>0</v>
      </c>
      <c r="N128" s="107"/>
      <c r="O128" s="108"/>
      <c r="P128" s="108"/>
      <c r="Q128" s="108"/>
      <c r="R128" s="109" t="n">
        <f aca="false" t="array" ref="R128:R128">IF($G128="","",IF(Q128="",0,((SUM(IF(N128=N$2:N$601,IF(O128=O$2:O$601,1,0),0))-P128)/(SUM(IF(N128=N$2:N$601,IF(O128=O$2:O$601,1,0),0))-1)*100)+(Q128/(SUM(IF(N128=N$2:N$601,IF(O128=O$2:O$601,Q$2:Q$601,0),0))))+IF(P128&lt;2,SUM(IF(N128=N$2:N$601,IF(O128=O$2:O$601,1,0),0)),0)))</f>
        <v>0</v>
      </c>
      <c r="S128" s="110" t="s">
        <v>964</v>
      </c>
      <c r="T128" s="108" t="n">
        <v>2</v>
      </c>
      <c r="U128" s="108" t="n">
        <v>2.5</v>
      </c>
      <c r="V128" s="108" t="n">
        <v>21</v>
      </c>
      <c r="W128" s="111" t="n">
        <f aca="false" t="array" ref="W128:W128">IF($G128="","",IF(OR(S128=Error_checking!$Q$25,S128=Error_checking!$Q$26),R128-IF(P128&lt;2,SUM(IF(N128=N$2:N$601,IF(O128=O$2:O$601,1,0),0)),0),IF(V128="",0,((SUM(IF(S128=S$2:S$601,IF(T128=T$2:T$601,1,0),0))-U128)/(SUM(IF(S128=S$2:S$601,IF(T128=T$2:T$601,1,0),0))-1)*100)+(V128/(SUM(IF(S128=S$2:S$601,IF(T128=T$2:T$601,V$2:V$601,0),0))))+IF(U128&lt;2,SUM(IF(S128=S$2:S$601,IF(T128=T$2:T$601,1,0),0)),0))))</f>
        <v>50.2692307692308</v>
      </c>
      <c r="X128" s="91"/>
      <c r="Y128" s="92"/>
      <c r="Z128" s="93"/>
      <c r="AA128" s="92"/>
      <c r="AB128" s="94" t="n">
        <f aca="false">0</f>
        <v>0</v>
      </c>
      <c r="AC128" s="94" t="n">
        <f aca="false" t="array" ref="AC128:AC128">SUM(M128,R128,W128,AB128)</f>
        <v>50.2692307692308</v>
      </c>
      <c r="AD128" s="112" t="n">
        <f aca="false">IF(G128=Error_checking!$A$26,MAX(0,MIN(MaxBonus,$G$1)+1-RANK(AC128,$AC$2:$AC$601)),0)</f>
        <v>0</v>
      </c>
      <c r="AE128" s="111" t="n">
        <f aca="false">AC128+AD128</f>
        <v>50.2692307692308</v>
      </c>
      <c r="AF128" s="113" t="n">
        <f aca="false" t="array" ref="AF128:AF128">IF(G128=Error_checking!$A$26,RANK(AC128,$AC$2:$AC$601),"")</f>
        <v>127</v>
      </c>
      <c r="AG128" s="114"/>
      <c r="AH128" s="115"/>
      <c r="AI128" s="115"/>
      <c r="AJ128" s="115"/>
      <c r="AK128" s="100"/>
      <c r="AL128" s="100"/>
      <c r="AM128" s="100"/>
      <c r="AN128" s="101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 s="100"/>
      <c r="BZ128" s="10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s="54" customFormat="true" ht="14.85" hidden="false" customHeight="true" outlineLevel="0" collapsed="false">
      <c r="A129" s="102" t="n">
        <f aca="false" t="array" ref="A129:A129">IF(G129=Error_checking!$A$26,RANK(AC129,$AC$2:$AC$601),"")</f>
        <v>128</v>
      </c>
      <c r="B129" s="102" t="n">
        <v>281</v>
      </c>
      <c r="C129" s="77" t="n">
        <f aca="false">VLOOKUP($B129,Ludo_na!$A$2:$D$601,2,0)</f>
        <v>305</v>
      </c>
      <c r="D129" s="78" t="str">
        <f aca="false">IF(VLOOKUP($B129,Ludo_voor!$A$2:$Y$601,3,0)="","",VLOOKUP($B129,Ludo_voor!$A$2:$Y$601,3,0))</f>
        <v>Boudaer</v>
      </c>
      <c r="E129" s="79" t="str">
        <f aca="false">IF(VLOOKUP($B129,Ludo_voor!$A$2:$Y$601,4,0)="","",VLOOKUP($B129,Ludo_voor!$A$2:$Y$601,4,0))</f>
        <v>Glenn</v>
      </c>
      <c r="F129" s="80" t="str">
        <f aca="false">IF(VLOOKUP($B129,Ludo_voor!$A$2:$Y$601,5,0)="","",VLOOKUP($B129,Ludo_voor!$A$2:$Y$601,5,0))</f>
        <v/>
      </c>
      <c r="G129" s="81" t="s">
        <v>928</v>
      </c>
      <c r="H129" s="103"/>
      <c r="I129" s="104" t="s">
        <v>948</v>
      </c>
      <c r="J129" s="105" t="n">
        <v>4</v>
      </c>
      <c r="K129" s="105" t="n">
        <v>4</v>
      </c>
      <c r="L129" s="105" t="n">
        <v>23</v>
      </c>
      <c r="M129" s="106" t="n">
        <f aca="false" t="array" ref="M129:M129">IF($G129="","",IF(L129="",0,((SUM(IF(I129=I$2:I$601,IF(J129=J$2:J$601,1,0),0))-K129)/(SUM(IF(I129=I$2:I$601,IF(J129=J$2:J$601,1,0),0))-1)*100)+(L129/(SUM(IF(I129=I$2:I$601,IF(J129=J$2:J$601,L$2:L$601,0),0))))+IF(K129&lt;2,SUM(IF(I129=I$2:I$601,IF(J129=J$2:J$601,1,0),0)),0)))</f>
        <v>0.196581196581197</v>
      </c>
      <c r="N129" s="107" t="s">
        <v>931</v>
      </c>
      <c r="O129" s="108" t="n">
        <v>2</v>
      </c>
      <c r="P129" s="108" t="n">
        <v>4</v>
      </c>
      <c r="Q129" s="108" t="n">
        <v>30</v>
      </c>
      <c r="R129" s="109" t="n">
        <f aca="false" t="array" ref="R129:R129">IF($G129="","",IF(Q129="",0,((SUM(IF(N129=N$2:N$601,IF(O129=O$2:O$601,1,0),0))-P129)/(SUM(IF(N129=N$2:N$601,IF(O129=O$2:O$601,1,0),0))-1)*100)+(Q129/(SUM(IF(N129=N$2:N$601,IF(O129=O$2:O$601,Q$2:Q$601,0),0))))+IF(P129&lt;2,SUM(IF(N129=N$2:N$601,IF(O129=O$2:O$601,1,0),0)),0)))</f>
        <v>0.0867052023121387</v>
      </c>
      <c r="S129" s="110" t="s">
        <v>932</v>
      </c>
      <c r="T129" s="108" t="n">
        <v>2</v>
      </c>
      <c r="U129" s="108" t="n">
        <v>4</v>
      </c>
      <c r="V129" s="108" t="n">
        <v>37</v>
      </c>
      <c r="W129" s="111" t="n">
        <f aca="false" t="array" ref="W129:W129">IF($G129="","",IF(OR(S129=Error_checking!$Q$25,S129=Error_checking!$Q$26),R129-IF(P129&lt;2,SUM(IF(N129=N$2:N$601,IF(O129=O$2:O$601,1,0),0)),0),IF(V129="",0,((SUM(IF(S129=S$2:S$601,IF(T129=T$2:T$601,1,0),0))-U129)/(SUM(IF(S129=S$2:S$601,IF(T129=T$2:T$601,1,0),0))-1)*100)+(V129/(SUM(IF(S129=S$2:S$601,IF(T129=T$2:T$601,V$2:V$601,0),0))))+IF(U129&lt;2,SUM(IF(S129=S$2:S$601,IF(T129=T$2:T$601,1,0),0)),0))))</f>
        <v>40.1406844106464</v>
      </c>
      <c r="X129" s="91"/>
      <c r="Y129" s="92"/>
      <c r="Z129" s="93"/>
      <c r="AA129" s="92"/>
      <c r="AB129" s="94" t="n">
        <f aca="false">0</f>
        <v>0</v>
      </c>
      <c r="AC129" s="94" t="n">
        <f aca="false" t="array" ref="AC129:AC129">SUM(M129,R129,W129,AB129)</f>
        <v>40.4239708095397</v>
      </c>
      <c r="AD129" s="112" t="n">
        <f aca="false">IF(G129=Error_checking!$A$26,MAX(0,MIN(MaxBonus,$G$1)+1-RANK(AC129,$AC$2:$AC$601)),0)</f>
        <v>0</v>
      </c>
      <c r="AE129" s="111" t="n">
        <f aca="false">AC129+AD129</f>
        <v>40.4239708095397</v>
      </c>
      <c r="AF129" s="113" t="n">
        <f aca="false" t="array" ref="AF129:AF129">IF(G129=Error_checking!$A$26,RANK(AC129,$AC$2:$AC$601),"")</f>
        <v>128</v>
      </c>
      <c r="AG129" s="114"/>
      <c r="AH129" s="115"/>
      <c r="AI129" s="115"/>
      <c r="AJ129" s="115"/>
      <c r="AK129" s="100"/>
      <c r="AL129" s="100"/>
      <c r="AM129" s="100"/>
      <c r="AN129" s="101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  <c r="BZ129" s="100"/>
    </row>
    <row r="130" s="119" customFormat="true" ht="14.85" hidden="false" customHeight="true" outlineLevel="0" collapsed="false">
      <c r="A130" s="102" t="n">
        <f aca="false" t="array" ref="A130:A130">IF(G130=Error_checking!$A$26,RANK(AC130,$AC$2:$AC$601),"")</f>
        <v>129</v>
      </c>
      <c r="B130" s="102" t="n">
        <v>318</v>
      </c>
      <c r="C130" s="77" t="n">
        <f aca="false">VLOOKUP($B130,Ludo_na!$A$2:$D$601,2,0)</f>
        <v>169</v>
      </c>
      <c r="D130" s="78" t="str">
        <f aca="false">IF(VLOOKUP($B130,Ludo_voor!$A$2:$Y$601,3,0)="","",VLOOKUP($B130,Ludo_voor!$A$2:$Y$601,3,0))</f>
        <v>Van Peteghem</v>
      </c>
      <c r="E130" s="79" t="str">
        <f aca="false">IF(VLOOKUP($B130,Ludo_voor!$A$2:$Y$601,4,0)="","",VLOOKUP($B130,Ludo_voor!$A$2:$Y$601,4,0))</f>
        <v>Lucien</v>
      </c>
      <c r="F130" s="80" t="str">
        <f aca="false">IF(VLOOKUP($B130,Ludo_voor!$A$2:$Y$601,5,0)="","",VLOOKUP($B130,Ludo_voor!$A$2:$Y$601,5,0))</f>
        <v>x</v>
      </c>
      <c r="G130" s="81" t="s">
        <v>928</v>
      </c>
      <c r="H130" s="103"/>
      <c r="I130" s="104" t="s">
        <v>946</v>
      </c>
      <c r="J130" s="105" t="n">
        <v>1</v>
      </c>
      <c r="K130" s="105" t="n">
        <v>4</v>
      </c>
      <c r="L130" s="105" t="n">
        <v>8</v>
      </c>
      <c r="M130" s="106" t="n">
        <f aca="false" t="array" ref="M130:M130">IF($G130="","",IF(L130="",0,((SUM(IF(I130=I$2:I$601,IF(J130=J$2:J$601,1,0),0))-K130)/(SUM(IF(I130=I$2:I$601,IF(J130=J$2:J$601,1,0),0))-1)*100)+(L130/(SUM(IF(I130=I$2:I$601,IF(J130=J$2:J$601,L$2:L$601,0),0))))+IF(K130&lt;2,SUM(IF(I130=I$2:I$601,IF(J130=J$2:J$601,1,0),0)),0)))</f>
        <v>0.0720720720720721</v>
      </c>
      <c r="N130" s="107" t="s">
        <v>953</v>
      </c>
      <c r="O130" s="108" t="n">
        <v>1</v>
      </c>
      <c r="P130" s="108" t="n">
        <v>4</v>
      </c>
      <c r="Q130" s="108" t="n">
        <v>48</v>
      </c>
      <c r="R130" s="109" t="n">
        <f aca="false" t="array" ref="R130:R130">IF($G130="","",IF(Q130="",0,((SUM(IF(N130=N$2:N$601,IF(O130=O$2:O$601,1,0),0))-P130)/(SUM(IF(N130=N$2:N$601,IF(O130=O$2:O$601,1,0),0))-1)*100)+(Q130/(SUM(IF(N130=N$2:N$601,IF(O130=O$2:O$601,Q$2:Q$601,0),0))))+IF(P130&lt;2,SUM(IF(N130=N$2:N$601,IF(O130=O$2:O$601,1,0),0)),0)))</f>
        <v>0.149532710280374</v>
      </c>
      <c r="S130" s="110" t="s">
        <v>963</v>
      </c>
      <c r="T130" s="108" t="n">
        <v>1</v>
      </c>
      <c r="U130" s="108" t="n">
        <v>4</v>
      </c>
      <c r="V130" s="108" t="n">
        <v>3</v>
      </c>
      <c r="W130" s="111" t="n">
        <f aca="false" t="array" ref="W130:W130">IF($G130="","",IF(OR(S130=Error_checking!$Q$25,S130=Error_checking!$Q$26),R130-IF(P130&lt;2,SUM(IF(N130=N$2:N$601,IF(O130=O$2:O$601,1,0),0)),0),IF(V130="",0,((SUM(IF(S130=S$2:S$601,IF(T130=T$2:T$601,1,0),0))-U130)/(SUM(IF(S130=S$2:S$601,IF(T130=T$2:T$601,1,0),0))-1)*100)+(V130/(SUM(IF(S130=S$2:S$601,IF(T130=T$2:T$601,V$2:V$601,0),0))))+IF(U130&lt;2,SUM(IF(S130=S$2:S$601,IF(T130=T$2:T$601,1,0),0)),0))))</f>
        <v>40.1428571428571</v>
      </c>
      <c r="X130" s="91"/>
      <c r="Y130" s="92"/>
      <c r="Z130" s="93"/>
      <c r="AA130" s="92"/>
      <c r="AB130" s="94" t="n">
        <f aca="false">0</f>
        <v>0</v>
      </c>
      <c r="AC130" s="94" t="n">
        <f aca="false" t="array" ref="AC130:AC130">SUM(M130,R130,W130,AB130)</f>
        <v>40.3644619252096</v>
      </c>
      <c r="AD130" s="112" t="n">
        <f aca="false">IF(G130=Error_checking!$A$26,MAX(0,MIN(MaxBonus,$G$1)+1-RANK(AC130,$AC$2:$AC$601)),0)</f>
        <v>0</v>
      </c>
      <c r="AE130" s="111" t="n">
        <f aca="false">AC130+AD130</f>
        <v>40.3644619252096</v>
      </c>
      <c r="AF130" s="113" t="n">
        <f aca="false" t="array" ref="AF130:AF130">IF(G130=Error_checking!$A$26,RANK(AC130,$AC$2:$AC$601),"")</f>
        <v>129</v>
      </c>
      <c r="AG130" s="114"/>
      <c r="AH130" s="115"/>
      <c r="AI130" s="115"/>
      <c r="AJ130" s="115"/>
      <c r="AK130" s="100"/>
      <c r="AL130" s="100"/>
      <c r="AM130" s="100"/>
      <c r="AN130" s="101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  <c r="BM130" s="100"/>
      <c r="BN130" s="100"/>
      <c r="BO130" s="100"/>
      <c r="BP130" s="100"/>
      <c r="BQ130" s="100"/>
      <c r="BR130" s="100"/>
      <c r="BS130" s="100"/>
      <c r="BT130" s="100"/>
      <c r="BU130" s="100"/>
      <c r="BV130" s="100"/>
      <c r="BW130" s="100"/>
      <c r="BX130" s="100"/>
      <c r="BY130" s="100"/>
      <c r="BZ130" s="100"/>
    </row>
    <row r="131" s="54" customFormat="true" ht="14.85" hidden="false" customHeight="true" outlineLevel="0" collapsed="false">
      <c r="A131" s="102" t="n">
        <f aca="false" t="array" ref="A131:A131">IF(G131=Error_checking!$A$26,RANK(AC131,$AC$2:$AC$601),"")</f>
        <v>130</v>
      </c>
      <c r="B131" s="102" t="n">
        <v>232</v>
      </c>
      <c r="C131" s="77" t="n">
        <f aca="false">VLOOKUP($B131,Ludo_na!$A$2:$D$601,2,0)</f>
        <v>486</v>
      </c>
      <c r="D131" s="78" t="str">
        <f aca="false">IF(VLOOKUP($B131,Ludo_voor!$A$2:$Y$601,3,0)="","",VLOOKUP($B131,Ludo_voor!$A$2:$Y$601,3,0))</f>
        <v>Deketelaere</v>
      </c>
      <c r="E131" s="79" t="str">
        <f aca="false">IF(VLOOKUP($B131,Ludo_voor!$A$2:$Y$601,4,0)="","",VLOOKUP($B131,Ludo_voor!$A$2:$Y$601,4,0))</f>
        <v>Kimberley</v>
      </c>
      <c r="F131" s="80" t="str">
        <f aca="false">IF(VLOOKUP($B131,Ludo_voor!$A$2:$Y$601,5,0)="","",VLOOKUP($B131,Ludo_voor!$A$2:$Y$601,5,0))</f>
        <v>x</v>
      </c>
      <c r="G131" s="81" t="s">
        <v>928</v>
      </c>
      <c r="H131" s="103"/>
      <c r="I131" s="104" t="s">
        <v>952</v>
      </c>
      <c r="J131" s="105" t="n">
        <v>2</v>
      </c>
      <c r="K131" s="105" t="n">
        <v>4</v>
      </c>
      <c r="L131" s="105" t="n">
        <v>43</v>
      </c>
      <c r="M131" s="106" t="n">
        <f aca="false" t="array" ref="M131:M131">IF($G131="","",IF(L131="",0,((SUM(IF(I131=I$2:I$601,IF(J131=J$2:J$601,1,0),0))-K131)/(SUM(IF(I131=I$2:I$601,IF(J131=J$2:J$601,1,0),0))-1)*100)+(L131/(SUM(IF(I131=I$2:I$601,IF(J131=J$2:J$601,L$2:L$601,0),0))))+IF(K131&lt;2,SUM(IF(I131=I$2:I$601,IF(J131=J$2:J$601,1,0),0)),0)))</f>
        <v>0.200934579439252</v>
      </c>
      <c r="N131" s="107" t="s">
        <v>947</v>
      </c>
      <c r="O131" s="108" t="n">
        <v>2</v>
      </c>
      <c r="P131" s="108" t="n">
        <v>4</v>
      </c>
      <c r="Q131" s="108" t="n">
        <v>97</v>
      </c>
      <c r="R131" s="109" t="n">
        <f aca="false" t="array" ref="R131:R131">IF($G131="","",IF(Q131="",0,((SUM(IF(N131=N$2:N$601,IF(O131=O$2:O$601,1,0),0))-P131)/(SUM(IF(N131=N$2:N$601,IF(O131=O$2:O$601,1,0),0))-1)*100)+(Q131/(SUM(IF(N131=N$2:N$601,IF(O131=O$2:O$601,Q$2:Q$601,0),0))))+IF(P131&lt;2,SUM(IF(N131=N$2:N$601,IF(O131=O$2:O$601,1,0),0)),0)))</f>
        <v>0.170774647887324</v>
      </c>
      <c r="S131" s="110" t="s">
        <v>943</v>
      </c>
      <c r="T131" s="108" t="n">
        <v>1</v>
      </c>
      <c r="U131" s="108" t="n">
        <v>3</v>
      </c>
      <c r="V131" s="108" t="n">
        <v>9</v>
      </c>
      <c r="W131" s="111" t="n">
        <f aca="false" t="array" ref="W131:W131">IF($G131="","",IF(OR(S131=Error_checking!$Q$25,S131=Error_checking!$Q$26),R131-IF(P131&lt;2,SUM(IF(N131=N$2:N$601,IF(O131=O$2:O$601,1,0),0)),0),IF(V131="",0,((SUM(IF(S131=S$2:S$601,IF(T131=T$2:T$601,1,0),0))-U131)/(SUM(IF(S131=S$2:S$601,IF(T131=T$2:T$601,1,0),0))-1)*100)+(V131/(SUM(IF(S131=S$2:S$601,IF(T131=T$2:T$601,V$2:V$601,0),0))))+IF(U131&lt;2,SUM(IF(S131=S$2:S$601,IF(T131=T$2:T$601,1,0),0)),0))))</f>
        <v>33.547619047619</v>
      </c>
      <c r="X131" s="91"/>
      <c r="Y131" s="92"/>
      <c r="Z131" s="93"/>
      <c r="AA131" s="92"/>
      <c r="AB131" s="94" t="n">
        <f aca="false">0</f>
        <v>0</v>
      </c>
      <c r="AC131" s="94" t="n">
        <f aca="false" t="array" ref="AC131:AC131">SUM(M131,R131,W131,AB131)</f>
        <v>33.9193282749456</v>
      </c>
      <c r="AD131" s="112" t="n">
        <f aca="false">IF(G131=Error_checking!$A$26,MAX(0,MIN(MaxBonus,$G$1)+1-RANK(AC131,$AC$2:$AC$601)),0)</f>
        <v>0</v>
      </c>
      <c r="AE131" s="111" t="n">
        <f aca="false">AC131+AD131</f>
        <v>33.9193282749456</v>
      </c>
      <c r="AF131" s="113" t="n">
        <f aca="false" t="array" ref="AF131:AF131">IF(G131=Error_checking!$A$26,RANK(AC131,$AC$2:$AC$601),"")</f>
        <v>130</v>
      </c>
      <c r="AG131" s="114"/>
      <c r="AH131" s="115"/>
      <c r="AI131" s="115"/>
      <c r="AJ131" s="115"/>
      <c r="AK131" s="100"/>
      <c r="AL131" s="100"/>
      <c r="AM131" s="100"/>
      <c r="AN131" s="101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  <c r="BZ131" s="100"/>
    </row>
    <row r="132" s="54" customFormat="true" ht="14.85" hidden="false" customHeight="true" outlineLevel="0" collapsed="false">
      <c r="A132" s="102" t="n">
        <f aca="false" t="array" ref="A132:A132">IF(G132=Error_checking!$A$26,RANK(AC132,$AC$2:$AC$601),"")</f>
        <v>131</v>
      </c>
      <c r="B132" s="102" t="n">
        <v>500</v>
      </c>
      <c r="C132" s="77" t="n">
        <f aca="false">VLOOKUP($B132,Ludo_na!$A$2:$D$601,2,0)</f>
        <v>487</v>
      </c>
      <c r="D132" s="78" t="str">
        <f aca="false">IF(VLOOKUP($B132,Ludo_voor!$A$2:$Y$601,3,0)="","",VLOOKUP($B132,Ludo_voor!$A$2:$Y$601,3,0))</f>
        <v>De Lepeleire</v>
      </c>
      <c r="E132" s="79" t="str">
        <f aca="false">IF(VLOOKUP($B132,Ludo_voor!$A$2:$Y$601,4,0)="","",VLOOKUP($B132,Ludo_voor!$A$2:$Y$601,4,0))</f>
        <v>Leen</v>
      </c>
      <c r="F132" s="80" t="str">
        <f aca="false">IF(VLOOKUP($B132,Ludo_voor!$A$2:$Y$601,5,0)="","",VLOOKUP($B132,Ludo_voor!$A$2:$Y$601,5,0))</f>
        <v/>
      </c>
      <c r="G132" s="81" t="s">
        <v>928</v>
      </c>
      <c r="H132" s="103"/>
      <c r="I132" s="104" t="s">
        <v>948</v>
      </c>
      <c r="J132" s="105" t="n">
        <v>2</v>
      </c>
      <c r="K132" s="105" t="n">
        <v>3</v>
      </c>
      <c r="L132" s="105" t="n">
        <v>48</v>
      </c>
      <c r="M132" s="106" t="n">
        <f aca="false" t="array" ref="M132:M132">IF($G132="","",IF(L132="",0,((SUM(IF(I132=I$2:I$601,IF(J132=J$2:J$601,1,0),0))-K132)/(SUM(IF(I132=I$2:I$601,IF(J132=J$2:J$601,1,0),0))-1)*100)+(L132/(SUM(IF(I132=I$2:I$601,IF(J132=J$2:J$601,L$2:L$601,0),0))))+IF(K132&lt;2,SUM(IF(I132=I$2:I$601,IF(J132=J$2:J$601,1,0),0)),0)))</f>
        <v>33.5586854460094</v>
      </c>
      <c r="N132" s="107" t="s">
        <v>934</v>
      </c>
      <c r="O132" s="108" t="n">
        <v>1</v>
      </c>
      <c r="P132" s="108" t="n">
        <v>4</v>
      </c>
      <c r="Q132" s="108" t="n">
        <v>21</v>
      </c>
      <c r="R132" s="109" t="n">
        <f aca="false" t="array" ref="R132:R132">IF($G132="","",IF(Q132="",0,((SUM(IF(N132=N$2:N$601,IF(O132=O$2:O$601,1,0),0))-P132)/(SUM(IF(N132=N$2:N$601,IF(O132=O$2:O$601,1,0),0))-1)*100)+(Q132/(SUM(IF(N132=N$2:N$601,IF(O132=O$2:O$601,Q$2:Q$601,0),0))))+IF(P132&lt;2,SUM(IF(N132=N$2:N$601,IF(O132=O$2:O$601,1,0),0)),0)))</f>
        <v>0.1640625</v>
      </c>
      <c r="S132" s="110" t="s">
        <v>932</v>
      </c>
      <c r="T132" s="108" t="n">
        <v>4</v>
      </c>
      <c r="U132" s="108" t="n">
        <v>5</v>
      </c>
      <c r="V132" s="108" t="n">
        <v>40</v>
      </c>
      <c r="W132" s="111" t="n">
        <f aca="false" t="array" ref="W132:W132">IF($G132="","",IF(OR(S132=Error_checking!$Q$25,S132=Error_checking!$Q$26),R132-IF(P132&lt;2,SUM(IF(N132=N$2:N$601,IF(O132=O$2:O$601,1,0),0)),0),IF(V132="",0,((SUM(IF(S132=S$2:S$601,IF(T132=T$2:T$601,1,0),0))-U132)/(SUM(IF(S132=S$2:S$601,IF(T132=T$2:T$601,1,0),0))-1)*100)+(V132/(SUM(IF(S132=S$2:S$601,IF(T132=T$2:T$601,V$2:V$601,0),0))))+IF(U132&lt;2,SUM(IF(S132=S$2:S$601,IF(T132=T$2:T$601,1,0),0)),0))))</f>
        <v>0.168067226890756</v>
      </c>
      <c r="X132" s="91"/>
      <c r="Y132" s="92"/>
      <c r="Z132" s="93"/>
      <c r="AA132" s="92"/>
      <c r="AB132" s="94" t="n">
        <f aca="false">0</f>
        <v>0</v>
      </c>
      <c r="AC132" s="94" t="n">
        <f aca="false" t="array" ref="AC132:AC132">SUM(M132,R132,W132,AB132)</f>
        <v>33.8908151729001</v>
      </c>
      <c r="AD132" s="112" t="n">
        <f aca="false">IF(G132=Error_checking!$A$26,MAX(0,MIN(MaxBonus,$G$1)+1-RANK(AC132,$AC$2:$AC$601)),0)</f>
        <v>0</v>
      </c>
      <c r="AE132" s="111" t="n">
        <f aca="false">AC132+AD132</f>
        <v>33.8908151729001</v>
      </c>
      <c r="AF132" s="113" t="n">
        <f aca="false" t="array" ref="AF132:AF132">IF(G132=Error_checking!$A$26,RANK(AC132,$AC$2:$AC$601),"")</f>
        <v>131</v>
      </c>
      <c r="AG132" s="114"/>
      <c r="AH132" s="115"/>
      <c r="AI132" s="115"/>
      <c r="AJ132" s="115"/>
      <c r="AK132" s="100"/>
      <c r="AL132" s="100"/>
      <c r="AM132" s="100"/>
      <c r="AN132" s="101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  <c r="BZ132" s="100"/>
    </row>
    <row r="133" s="119" customFormat="true" ht="14.85" hidden="false" customHeight="true" outlineLevel="0" collapsed="false">
      <c r="A133" s="102" t="n">
        <f aca="false" t="array" ref="A133:A133">IF(G133=Error_checking!$A$26,RANK(AC133,$AC$2:$AC$601),"")</f>
        <v>132</v>
      </c>
      <c r="B133" s="102" t="n">
        <v>305</v>
      </c>
      <c r="C133" s="77" t="n">
        <f aca="false">VLOOKUP($B133,Ludo_na!$A$2:$D$601,2,0)</f>
        <v>91</v>
      </c>
      <c r="D133" s="78" t="str">
        <f aca="false">IF(VLOOKUP($B133,Ludo_voor!$A$2:$Y$601,3,0)="","",VLOOKUP($B133,Ludo_voor!$A$2:$Y$601,3,0))</f>
        <v>Van Osselaer</v>
      </c>
      <c r="E133" s="79" t="str">
        <f aca="false">IF(VLOOKUP($B133,Ludo_voor!$A$2:$Y$601,4,0)="","",VLOOKUP($B133,Ludo_voor!$A$2:$Y$601,4,0))</f>
        <v>Christof</v>
      </c>
      <c r="F133" s="80" t="str">
        <f aca="false">IF(VLOOKUP($B133,Ludo_voor!$A$2:$Y$601,5,0)="","",VLOOKUP($B133,Ludo_voor!$A$2:$Y$601,5,0))</f>
        <v>Free Companions</v>
      </c>
      <c r="G133" s="81" t="s">
        <v>928</v>
      </c>
      <c r="H133" s="103"/>
      <c r="I133" s="104" t="s">
        <v>952</v>
      </c>
      <c r="J133" s="105" t="n">
        <v>3</v>
      </c>
      <c r="K133" s="105" t="n">
        <v>4</v>
      </c>
      <c r="L133" s="105" t="n">
        <v>53</v>
      </c>
      <c r="M133" s="106" t="n">
        <f aca="false" t="array" ref="M133:M133">IF($G133="","",IF(L133="",0,((SUM(IF(I133=I$2:I$601,IF(J133=J$2:J$601,1,0),0))-K133)/(SUM(IF(I133=I$2:I$601,IF(J133=J$2:J$601,1,0),0))-1)*100)+(L133/(SUM(IF(I133=I$2:I$601,IF(J133=J$2:J$601,L$2:L$601,0),0))))+IF(K133&lt;2,SUM(IF(I133=I$2:I$601,IF(J133=J$2:J$601,1,0),0)),0)))</f>
        <v>0.236607142857143</v>
      </c>
      <c r="N133" s="107" t="s">
        <v>950</v>
      </c>
      <c r="O133" s="108" t="n">
        <v>3</v>
      </c>
      <c r="P133" s="108" t="n">
        <v>3</v>
      </c>
      <c r="Q133" s="108" t="n">
        <v>99</v>
      </c>
      <c r="R133" s="109" t="n">
        <f aca="false" t="array" ref="R133:R133">IF($G133="","",IF(Q133="",0,((SUM(IF(N133=N$2:N$601,IF(O133=O$2:O$601,1,0),0))-P133)/(SUM(IF(N133=N$2:N$601,IF(O133=O$2:O$601,1,0),0))-1)*100)+(Q133/(SUM(IF(N133=N$2:N$601,IF(O133=O$2:O$601,Q$2:Q$601,0),0))))+IF(P133&lt;2,SUM(IF(N133=N$2:N$601,IF(O133=O$2:O$601,1,0),0)),0)))</f>
        <v>33.5353741496599</v>
      </c>
      <c r="S133" s="110" t="s">
        <v>943</v>
      </c>
      <c r="T133" s="108" t="n">
        <v>3</v>
      </c>
      <c r="U133" s="108" t="n">
        <v>4</v>
      </c>
      <c r="V133" s="108" t="n">
        <v>3</v>
      </c>
      <c r="W133" s="111" t="n">
        <f aca="false" t="array" ref="W133:W133">IF($G133="","",IF(OR(S133=Error_checking!$Q$25,S133=Error_checking!$Q$26),R133-IF(P133&lt;2,SUM(IF(N133=N$2:N$601,IF(O133=O$2:O$601,1,0),0)),0),IF(V133="",0,((SUM(IF(S133=S$2:S$601,IF(T133=T$2:T$601,1,0),0))-U133)/(SUM(IF(S133=S$2:S$601,IF(T133=T$2:T$601,1,0),0))-1)*100)+(V133/(SUM(IF(S133=S$2:S$601,IF(T133=T$2:T$601,V$2:V$601,0),0))))+IF(U133&lt;2,SUM(IF(S133=S$2:S$601,IF(T133=T$2:T$601,1,0),0)),0))))</f>
        <v>0.0714285714285714</v>
      </c>
      <c r="X133" s="91"/>
      <c r="Y133" s="92"/>
      <c r="Z133" s="93"/>
      <c r="AA133" s="92"/>
      <c r="AB133" s="94" t="n">
        <f aca="false">0</f>
        <v>0</v>
      </c>
      <c r="AC133" s="94" t="n">
        <f aca="false" t="array" ref="AC133:AC133">SUM(M133,R133,W133,AB133)</f>
        <v>33.8434098639456</v>
      </c>
      <c r="AD133" s="112" t="n">
        <f aca="false">IF(G133=Error_checking!$A$26,MAX(0,MIN(MaxBonus,$G$1)+1-RANK(AC133,$AC$2:$AC$601)),0)</f>
        <v>0</v>
      </c>
      <c r="AE133" s="111" t="n">
        <f aca="false">AC133+AD133</f>
        <v>33.8434098639456</v>
      </c>
      <c r="AF133" s="113" t="n">
        <f aca="false" t="array" ref="AF133:AF133">IF(G133=Error_checking!$A$26,RANK(AC133,$AC$2:$AC$601),"")</f>
        <v>132</v>
      </c>
      <c r="AG133" s="114"/>
      <c r="AH133" s="115"/>
      <c r="AI133" s="115"/>
      <c r="AJ133" s="115"/>
      <c r="AK133" s="100"/>
      <c r="AL133" s="100"/>
      <c r="AM133" s="100"/>
      <c r="AN133" s="101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  <c r="BM133" s="100"/>
      <c r="BN133" s="100"/>
      <c r="BO133" s="100"/>
      <c r="BP133" s="100"/>
      <c r="BQ133" s="100"/>
      <c r="BR133" s="100"/>
      <c r="BS133" s="100"/>
      <c r="BT133" s="100"/>
      <c r="BU133" s="100"/>
      <c r="BV133" s="100"/>
      <c r="BW133" s="100"/>
      <c r="BX133" s="100"/>
      <c r="BY133" s="100"/>
      <c r="BZ133" s="100"/>
    </row>
    <row r="134" customFormat="false" ht="14.85" hidden="false" customHeight="true" outlineLevel="0" collapsed="false">
      <c r="A134" s="102" t="n">
        <f aca="false" t="array" ref="A134:A134">IF(G134=Error_checking!$A$26,RANK(AC134,$AC$2:$AC$601),"")</f>
        <v>133</v>
      </c>
      <c r="B134" s="118" t="n">
        <v>512</v>
      </c>
      <c r="C134" s="77" t="n">
        <f aca="false">VLOOKUP($B134,Ludo_na!$A$2:$D$601,2,0)</f>
        <v>488</v>
      </c>
      <c r="D134" s="78" t="str">
        <f aca="false">IF(VLOOKUP($B134,Ludo_voor!$A$2:$Y$601,3,0)="","",VLOOKUP($B134,Ludo_voor!$A$2:$Y$601,3,0))</f>
        <v>De Bot</v>
      </c>
      <c r="E134" s="79" t="str">
        <f aca="false">IF(VLOOKUP($B134,Ludo_voor!$A$2:$Y$601,4,0)="","",VLOOKUP($B134,Ludo_voor!$A$2:$Y$601,4,0))</f>
        <v>Elfi</v>
      </c>
      <c r="F134" s="80" t="str">
        <f aca="false">IF(VLOOKUP($B134,Ludo_voor!$A$2:$Y$601,5,0)="","",VLOOKUP($B134,Ludo_voor!$A$2:$Y$601,5,0))</f>
        <v/>
      </c>
      <c r="G134" s="81" t="s">
        <v>928</v>
      </c>
      <c r="H134" s="103"/>
      <c r="I134" s="104"/>
      <c r="J134" s="105"/>
      <c r="K134" s="105"/>
      <c r="L134" s="105"/>
      <c r="M134" s="106" t="n">
        <f aca="false" t="array" ref="M134:M134">IF($G134="","",IF(L134="",0,((SUM(IF(I134=I$2:I$601,IF(J134=J$2:J$601,1,0),0))-K134)/(SUM(IF(I134=I$2:I$601,IF(J134=J$2:J$601,1,0),0))-1)*100)+(L134/(SUM(IF(I134=I$2:I$601,IF(J134=J$2:J$601,L$2:L$601,0),0))))+IF(K134&lt;2,SUM(IF(I134=I$2:I$601,IF(J134=J$2:J$601,1,0),0)),0)))</f>
        <v>0</v>
      </c>
      <c r="N134" s="107"/>
      <c r="O134" s="108"/>
      <c r="P134" s="108"/>
      <c r="Q134" s="108"/>
      <c r="R134" s="109" t="n">
        <f aca="false" t="array" ref="R134:R134">IF($G134="","",IF(Q134="",0,((SUM(IF(N134=N$2:N$601,IF(O134=O$2:O$601,1,0),0))-P134)/(SUM(IF(N134=N$2:N$601,IF(O134=O$2:O$601,1,0),0))-1)*100)+(Q134/(SUM(IF(N134=N$2:N$601,IF(O134=O$2:O$601,Q$2:Q$601,0),0))))+IF(P134&lt;2,SUM(IF(N134=N$2:N$601,IF(O134=O$2:O$601,1,0),0)),0)))</f>
        <v>0</v>
      </c>
      <c r="S134" s="110" t="s">
        <v>951</v>
      </c>
      <c r="T134" s="108" t="n">
        <v>2</v>
      </c>
      <c r="U134" s="108" t="n">
        <v>3</v>
      </c>
      <c r="V134" s="108" t="n">
        <v>33</v>
      </c>
      <c r="W134" s="111" t="n">
        <f aca="false" t="array" ref="W134:W134">IF($G134="","",IF(OR(S134=Error_checking!$Q$25,S134=Error_checking!$Q$26),R134-IF(P134&lt;2,SUM(IF(N134=N$2:N$601,IF(O134=O$2:O$601,1,0),0)),0),IF(V134="",0,((SUM(IF(S134=S$2:S$601,IF(T134=T$2:T$601,1,0),0))-U134)/(SUM(IF(S134=S$2:S$601,IF(T134=T$2:T$601,1,0),0))-1)*100)+(V134/(SUM(IF(S134=S$2:S$601,IF(T134=T$2:T$601,V$2:V$601,0),0))))+IF(U134&lt;2,SUM(IF(S134=S$2:S$601,IF(T134=T$2:T$601,1,0),0)),0))))</f>
        <v>33.5777777777778</v>
      </c>
      <c r="X134" s="91"/>
      <c r="Y134" s="92"/>
      <c r="Z134" s="93"/>
      <c r="AA134" s="92"/>
      <c r="AB134" s="94" t="n">
        <f aca="false">0</f>
        <v>0</v>
      </c>
      <c r="AC134" s="94" t="n">
        <f aca="false" t="array" ref="AC134:AC134">SUM(M134,R134,W134,AB134)</f>
        <v>33.5777777777778</v>
      </c>
      <c r="AD134" s="112" t="n">
        <f aca="false">IF(G134=Error_checking!$A$26,MAX(0,MIN(MaxBonus,$G$1)+1-RANK(AC134,$AC$2:$AC$601)),0)</f>
        <v>0</v>
      </c>
      <c r="AE134" s="111" t="n">
        <f aca="false">AC134+AD134</f>
        <v>33.5777777777778</v>
      </c>
      <c r="AF134" s="113" t="n">
        <f aca="false" t="array" ref="AF134:AF134">IF(G134=Error_checking!$A$26,RANK(AC134,$AC$2:$AC$601),"")</f>
        <v>133</v>
      </c>
      <c r="AG134" s="114"/>
      <c r="AH134" s="115"/>
      <c r="AI134" s="115"/>
      <c r="AJ134" s="115"/>
      <c r="AK134" s="117"/>
      <c r="AL134" s="117"/>
      <c r="AM134" s="117"/>
      <c r="AN134" s="117"/>
      <c r="AO134" s="117"/>
      <c r="AP134" s="117"/>
      <c r="AQ134" s="117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100"/>
      <c r="BT134" s="100"/>
      <c r="BU134" s="100"/>
      <c r="BV134" s="100"/>
      <c r="BW134" s="100"/>
      <c r="BX134" s="100"/>
      <c r="BY134" s="100"/>
      <c r="BZ134" s="10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s="54" customFormat="true" ht="14.85" hidden="false" customHeight="true" outlineLevel="0" collapsed="false">
      <c r="A135" s="102" t="n">
        <f aca="false" t="array" ref="A135:A135">IF(G135=Error_checking!$A$26,RANK(AC135,$AC$2:$AC$601),"")</f>
        <v>134</v>
      </c>
      <c r="B135" s="102" t="n">
        <v>476</v>
      </c>
      <c r="C135" s="77" t="n">
        <f aca="false">VLOOKUP($B135,Ludo_na!$A$2:$D$601,2,0)</f>
        <v>514</v>
      </c>
      <c r="D135" s="78" t="str">
        <f aca="false">IF(VLOOKUP($B135,Ludo_voor!$A$2:$Y$601,3,0)="","",VLOOKUP($B135,Ludo_voor!$A$2:$Y$601,3,0))</f>
        <v>Verhenne</v>
      </c>
      <c r="E135" s="79" t="str">
        <f aca="false">IF(VLOOKUP($B135,Ludo_voor!$A$2:$Y$601,4,0)="","",VLOOKUP($B135,Ludo_voor!$A$2:$Y$601,4,0))</f>
        <v>Tim</v>
      </c>
      <c r="F135" s="80" t="str">
        <f aca="false">IF(VLOOKUP($B135,Ludo_voor!$A$2:$Y$601,5,0)="","",VLOOKUP($B135,Ludo_voor!$A$2:$Y$601,5,0))</f>
        <v/>
      </c>
      <c r="G135" s="81" t="s">
        <v>928</v>
      </c>
      <c r="H135" s="103"/>
      <c r="I135" s="104" t="s">
        <v>933</v>
      </c>
      <c r="J135" s="105" t="n">
        <v>1</v>
      </c>
      <c r="K135" s="105" t="n">
        <v>4</v>
      </c>
      <c r="L135" s="105" t="n">
        <v>11</v>
      </c>
      <c r="M135" s="106" t="n">
        <f aca="false" t="array" ref="M135:M135">IF($G135="","",IF(L135="",0,((SUM(IF(I135=I$2:I$601,IF(J135=J$2:J$601,1,0),0))-K135)/(SUM(IF(I135=I$2:I$601,IF(J135=J$2:J$601,1,0),0))-1)*100)+(L135/(SUM(IF(I135=I$2:I$601,IF(J135=J$2:J$601,L$2:L$601,0),0))))+IF(K135&lt;2,SUM(IF(I135=I$2:I$601,IF(J135=J$2:J$601,1,0),0)),0)))</f>
        <v>25.1527777777778</v>
      </c>
      <c r="N135" s="107"/>
      <c r="O135" s="108"/>
      <c r="P135" s="108"/>
      <c r="Q135" s="108"/>
      <c r="R135" s="109" t="n">
        <f aca="false" t="array" ref="R135:R135">IF($G135="","",IF(Q135="",0,((SUM(IF(N135=N$2:N$601,IF(O135=O$2:O$601,1,0),0))-P135)/(SUM(IF(N135=N$2:N$601,IF(O135=O$2:O$601,1,0),0))-1)*100)+(Q135/(SUM(IF(N135=N$2:N$601,IF(O135=O$2:O$601,Q$2:Q$601,0),0))))+IF(P135&lt;2,SUM(IF(N135=N$2:N$601,IF(O135=O$2:O$601,1,0),0)),0)))</f>
        <v>0</v>
      </c>
      <c r="S135" s="110"/>
      <c r="T135" s="108"/>
      <c r="U135" s="108"/>
      <c r="V135" s="108"/>
      <c r="W135" s="111" t="n">
        <f aca="false" t="array" ref="W135:W135">IF($G135="","",IF(OR(S135=Error_checking!$Q$25,S135=Error_checking!$Q$26),R135-IF(P135&lt;2,SUM(IF(N135=N$2:N$601,IF(O135=O$2:O$601,1,0),0)),0),IF(V135="",0,((SUM(IF(S135=S$2:S$601,IF(T135=T$2:T$601,1,0),0))-U135)/(SUM(IF(S135=S$2:S$601,IF(T135=T$2:T$601,1,0),0))-1)*100)+(V135/(SUM(IF(S135=S$2:S$601,IF(T135=T$2:T$601,V$2:V$601,0),0))))+IF(U135&lt;2,SUM(IF(S135=S$2:S$601,IF(T135=T$2:T$601,1,0),0)),0))))</f>
        <v>0</v>
      </c>
      <c r="X135" s="91"/>
      <c r="Y135" s="92"/>
      <c r="Z135" s="93"/>
      <c r="AA135" s="92"/>
      <c r="AB135" s="94" t="n">
        <f aca="false">0</f>
        <v>0</v>
      </c>
      <c r="AC135" s="94" t="n">
        <f aca="false" t="array" ref="AC135:AC135">SUM(M135,R135,W135,AB135)</f>
        <v>25.1527777777778</v>
      </c>
      <c r="AD135" s="112" t="n">
        <f aca="false">IF(G135=Error_checking!$A$26,MAX(0,MIN(MaxBonus,$G$1)+1-RANK(AC135,$AC$2:$AC$601)),0)</f>
        <v>0</v>
      </c>
      <c r="AE135" s="111" t="n">
        <f aca="false">AC135+AD135</f>
        <v>25.1527777777778</v>
      </c>
      <c r="AF135" s="113" t="n">
        <f aca="false" t="array" ref="AF135:AF135">IF(G135=Error_checking!$A$26,RANK(AC135,$AC$2:$AC$601),"")</f>
        <v>134</v>
      </c>
      <c r="AG135" s="114"/>
      <c r="AH135" s="115"/>
      <c r="AI135" s="115"/>
      <c r="AJ135" s="115"/>
      <c r="AK135" s="100"/>
      <c r="AL135" s="100"/>
      <c r="AM135" s="100"/>
      <c r="AN135" s="101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100"/>
      <c r="BZ135" s="100"/>
    </row>
    <row r="136" s="54" customFormat="true" ht="14.85" hidden="false" customHeight="true" outlineLevel="0" collapsed="false">
      <c r="A136" s="102" t="n">
        <f aca="false" t="array" ref="A136:A136">IF(G136=Error_checking!$A$26,RANK(AC136,$AC$2:$AC$601),"")</f>
        <v>135</v>
      </c>
      <c r="B136" s="102" t="n">
        <v>410</v>
      </c>
      <c r="C136" s="77" t="n">
        <f aca="false">VLOOKUP($B136,Ludo_na!$A$2:$D$601,2,0)</f>
        <v>500</v>
      </c>
      <c r="D136" s="78" t="str">
        <f aca="false">IF(VLOOKUP($B136,Ludo_voor!$A$2:$Y$601,3,0)="","",VLOOKUP($B136,Ludo_voor!$A$2:$Y$601,3,0))</f>
        <v>Rébérez</v>
      </c>
      <c r="E136" s="79" t="str">
        <f aca="false">IF(VLOOKUP($B136,Ludo_voor!$A$2:$Y$601,4,0)="","",VLOOKUP($B136,Ludo_voor!$A$2:$Y$601,4,0))</f>
        <v>Lasse</v>
      </c>
      <c r="F136" s="80" t="str">
        <f aca="false">IF(VLOOKUP($B136,Ludo_voor!$A$2:$Y$601,5,0)="","",VLOOKUP($B136,Ludo_voor!$A$2:$Y$601,5,0))</f>
        <v>De Speeldoos</v>
      </c>
      <c r="G136" s="81" t="s">
        <v>928</v>
      </c>
      <c r="H136" s="103" t="s">
        <v>929</v>
      </c>
      <c r="I136" s="104" t="s">
        <v>948</v>
      </c>
      <c r="J136" s="105" t="n">
        <v>1</v>
      </c>
      <c r="K136" s="105" t="n">
        <v>4</v>
      </c>
      <c r="L136" s="105" t="n">
        <v>59</v>
      </c>
      <c r="M136" s="106" t="n">
        <f aca="false" t="array" ref="M136:M136">IF($G136="","",IF(L136="",0,((SUM(IF(I136=I$2:I$601,IF(J136=J$2:J$601,1,0),0))-K136)/(SUM(IF(I136=I$2:I$601,IF(J136=J$2:J$601,1,0),0))-1)*100)+(L136/(SUM(IF(I136=I$2:I$601,IF(J136=J$2:J$601,L$2:L$601,0),0))))+IF(K136&lt;2,SUM(IF(I136=I$2:I$601,IF(J136=J$2:J$601,1,0),0)),0)))</f>
        <v>0.210714285714286</v>
      </c>
      <c r="N136" s="107" t="s">
        <v>965</v>
      </c>
      <c r="O136" s="108" t="n">
        <v>1</v>
      </c>
      <c r="P136" s="108" t="n">
        <v>4</v>
      </c>
      <c r="Q136" s="108" t="n">
        <v>129</v>
      </c>
      <c r="R136" s="109" t="n">
        <f aca="false" t="array" ref="R136:R136">IF($G136="","",IF(Q136="",0,((SUM(IF(N136=N$2:N$601,IF(O136=O$2:O$601,1,0),0))-P136)/(SUM(IF(N136=N$2:N$601,IF(O136=O$2:O$601,1,0),0))-1)*100)+(Q136/(SUM(IF(N136=N$2:N$601,IF(O136=O$2:O$601,Q$2:Q$601,0),0))))+IF(P136&lt;2,SUM(IF(N136=N$2:N$601,IF(O136=O$2:O$601,1,0),0)),0)))</f>
        <v>0.221649484536082</v>
      </c>
      <c r="S136" s="110" t="s">
        <v>937</v>
      </c>
      <c r="T136" s="108" t="n">
        <v>1</v>
      </c>
      <c r="U136" s="108" t="n">
        <v>5</v>
      </c>
      <c r="V136" s="108" t="n">
        <v>66</v>
      </c>
      <c r="W136" s="111" t="n">
        <f aca="false" t="array" ref="W136:W136">IF($G136="","",IF(OR(S136=Error_checking!$Q$25,S136=Error_checking!$Q$26),R136-IF(P136&lt;2,SUM(IF(N136=N$2:N$601,IF(O136=O$2:O$601,1,0),0)),0),IF(V136="",0,((SUM(IF(S136=S$2:S$601,IF(T136=T$2:T$601,1,0),0))-U136)/(SUM(IF(S136=S$2:S$601,IF(T136=T$2:T$601,1,0),0))-1)*100)+(V136/(SUM(IF(S136=S$2:S$601,IF(T136=T$2:T$601,V$2:V$601,0),0))))+IF(U136&lt;2,SUM(IF(S136=S$2:S$601,IF(T136=T$2:T$601,1,0),0)),0))))</f>
        <v>0.161764705882353</v>
      </c>
      <c r="X136" s="91"/>
      <c r="Y136" s="92"/>
      <c r="Z136" s="93"/>
      <c r="AA136" s="92"/>
      <c r="AB136" s="94" t="n">
        <f aca="false">0</f>
        <v>0</v>
      </c>
      <c r="AC136" s="94" t="n">
        <f aca="false" t="array" ref="AC136:AC136">SUM(M136,R136,W136,AB136)</f>
        <v>0.594128476132721</v>
      </c>
      <c r="AD136" s="112" t="n">
        <f aca="false">IF(G136=Error_checking!$A$26,MAX(0,MIN(MaxBonus,$G$1)+1-RANK(AC136,$AC$2:$AC$601)),0)</f>
        <v>0</v>
      </c>
      <c r="AE136" s="111" t="n">
        <f aca="false">AC136+AD136</f>
        <v>0.594128476132721</v>
      </c>
      <c r="AF136" s="113" t="n">
        <f aca="false" t="array" ref="AF136:AF136">IF(G136=Error_checking!$A$26,RANK(AC136,$AC$2:$AC$601),"")</f>
        <v>135</v>
      </c>
      <c r="AG136" s="114"/>
      <c r="AH136" s="115"/>
      <c r="AI136" s="115"/>
      <c r="AJ136" s="115"/>
      <c r="AK136" s="100"/>
      <c r="AL136" s="100"/>
      <c r="AM136" s="100"/>
      <c r="AN136" s="101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100"/>
      <c r="BT136" s="100"/>
      <c r="BU136" s="100"/>
      <c r="BV136" s="100"/>
      <c r="BW136" s="100"/>
      <c r="BX136" s="100"/>
      <c r="BY136" s="100"/>
      <c r="BZ136" s="100"/>
    </row>
    <row r="137" s="119" customFormat="true" ht="14.85" hidden="false" customHeight="true" outlineLevel="0" collapsed="false">
      <c r="A137" s="102" t="n">
        <f aca="false" t="array" ref="A137:A137">IF(G137=Error_checking!$A$26,RANK(AC137,$AC$2:$AC$601),"")</f>
        <v>136</v>
      </c>
      <c r="B137" s="102" t="n">
        <v>275</v>
      </c>
      <c r="C137" s="77" t="n">
        <f aca="false">VLOOKUP($B137,Ludo_na!$A$2:$D$601,2,0)</f>
        <v>360</v>
      </c>
      <c r="D137" s="78" t="str">
        <f aca="false">IF(VLOOKUP($B137,Ludo_voor!$A$2:$Y$601,3,0)="","",VLOOKUP($B137,Ludo_voor!$A$2:$Y$601,3,0))</f>
        <v>Wyns</v>
      </c>
      <c r="E137" s="79" t="str">
        <f aca="false">IF(VLOOKUP($B137,Ludo_voor!$A$2:$Y$601,4,0)="","",VLOOKUP($B137,Ludo_voor!$A$2:$Y$601,4,0))</f>
        <v>Lisa</v>
      </c>
      <c r="F137" s="80" t="str">
        <f aca="false">IF(VLOOKUP($B137,Ludo_voor!$A$2:$Y$601,5,0)="","",VLOOKUP($B137,Ludo_voor!$A$2:$Y$601,5,0))</f>
        <v/>
      </c>
      <c r="G137" s="81" t="s">
        <v>928</v>
      </c>
      <c r="H137" s="103"/>
      <c r="I137" s="104" t="s">
        <v>930</v>
      </c>
      <c r="J137" s="105" t="n">
        <v>1</v>
      </c>
      <c r="K137" s="105" t="n">
        <v>4</v>
      </c>
      <c r="L137" s="105" t="n">
        <v>20</v>
      </c>
      <c r="M137" s="106" t="n">
        <f aca="false" t="array" ref="M137:M137">IF($G137="","",IF(L137="",0,((SUM(IF(I137=I$2:I$601,IF(J137=J$2:J$601,1,0),0))-K137)/(SUM(IF(I137=I$2:I$601,IF(J137=J$2:J$601,1,0),0))-1)*100)+(L137/(SUM(IF(I137=I$2:I$601,IF(J137=J$2:J$601,L$2:L$601,0),0))))+IF(K137&lt;2,SUM(IF(I137=I$2:I$601,IF(J137=J$2:J$601,1,0),0)),0)))</f>
        <v>0.178571428571429</v>
      </c>
      <c r="N137" s="107" t="s">
        <v>950</v>
      </c>
      <c r="O137" s="108" t="n">
        <v>1</v>
      </c>
      <c r="P137" s="108" t="n">
        <v>4</v>
      </c>
      <c r="Q137" s="108" t="n">
        <v>96</v>
      </c>
      <c r="R137" s="109" t="n">
        <f aca="false" t="array" ref="R137:R137">IF($G137="","",IF(Q137="",0,((SUM(IF(N137=N$2:N$601,IF(O137=O$2:O$601,1,0),0))-P137)/(SUM(IF(N137=N$2:N$601,IF(O137=O$2:O$601,1,0),0))-1)*100)+(Q137/(SUM(IF(N137=N$2:N$601,IF(O137=O$2:O$601,Q$2:Q$601,0),0))))+IF(P137&lt;2,SUM(IF(N137=N$2:N$601,IF(O137=O$2:O$601,1,0),0)),0)))</f>
        <v>0.212860310421286</v>
      </c>
      <c r="S137" s="110" t="s">
        <v>943</v>
      </c>
      <c r="T137" s="108" t="n">
        <v>6</v>
      </c>
      <c r="U137" s="108" t="n">
        <v>4</v>
      </c>
      <c r="V137" s="108" t="n">
        <v>9</v>
      </c>
      <c r="W137" s="111" t="n">
        <f aca="false" t="array" ref="W137:W137">IF($G137="","",IF(OR(S137=Error_checking!$Q$25,S137=Error_checking!$Q$26),R137-IF(P137&lt;2,SUM(IF(N137=N$2:N$601,IF(O137=O$2:O$601,1,0),0)),0),IF(V137="",0,((SUM(IF(S137=S$2:S$601,IF(T137=T$2:T$601,1,0),0))-U137)/(SUM(IF(S137=S$2:S$601,IF(T137=T$2:T$601,1,0),0))-1)*100)+(V137/(SUM(IF(S137=S$2:S$601,IF(T137=T$2:T$601,V$2:V$601,0),0))))+IF(U137&lt;2,SUM(IF(S137=S$2:S$601,IF(T137=T$2:T$601,1,0),0)),0))))</f>
        <v>0.176470588235294</v>
      </c>
      <c r="X137" s="91"/>
      <c r="Y137" s="92"/>
      <c r="Z137" s="93"/>
      <c r="AA137" s="92"/>
      <c r="AB137" s="94" t="n">
        <f aca="false">0</f>
        <v>0</v>
      </c>
      <c r="AC137" s="94" t="n">
        <f aca="false" t="array" ref="AC137:AC137">SUM(M137,R137,W137,AB137)</f>
        <v>0.567902327228009</v>
      </c>
      <c r="AD137" s="112" t="n">
        <f aca="false">IF(G137=Error_checking!$A$26,MAX(0,MIN(MaxBonus,$G$1)+1-RANK(AC137,$AC$2:$AC$601)),0)</f>
        <v>0</v>
      </c>
      <c r="AE137" s="111" t="n">
        <f aca="false">AC137+AD137</f>
        <v>0.567902327228009</v>
      </c>
      <c r="AF137" s="113" t="n">
        <f aca="false" t="array" ref="AF137:AF137">IF(G137=Error_checking!$A$26,RANK(AC137,$AC$2:$AC$601),"")</f>
        <v>136</v>
      </c>
      <c r="AG137" s="114"/>
      <c r="AH137" s="115"/>
      <c r="AI137" s="115"/>
      <c r="AJ137" s="115"/>
      <c r="AK137" s="100"/>
      <c r="AL137" s="100"/>
      <c r="AM137" s="100"/>
      <c r="AN137" s="101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100"/>
      <c r="BT137" s="100"/>
      <c r="BU137" s="100"/>
      <c r="BV137" s="100"/>
      <c r="BW137" s="100"/>
      <c r="BX137" s="100"/>
      <c r="BY137" s="100"/>
      <c r="BZ137" s="100"/>
    </row>
    <row r="138" s="54" customFormat="true" ht="14.85" hidden="false" customHeight="true" outlineLevel="0" collapsed="false">
      <c r="A138" s="118" t="n">
        <f aca="false" t="array" ref="A138:A138">IF(G138=Error_checking!$A$26,RANK(AC138,$AC$2:$AC$601),"")</f>
        <v>137</v>
      </c>
      <c r="B138" s="118" t="n">
        <v>466</v>
      </c>
      <c r="C138" s="77" t="n">
        <f aca="false">VLOOKUP($B138,Ludo_na!$A$2:$D$601,2,0)</f>
        <v>232</v>
      </c>
      <c r="D138" s="78" t="str">
        <f aca="false">IF(VLOOKUP($B138,Ludo_voor!$A$2:$Y$601,3,0)="","",VLOOKUP($B138,Ludo_voor!$A$2:$Y$601,3,0))</f>
        <v>De Prycker</v>
      </c>
      <c r="E138" s="79" t="str">
        <f aca="false">IF(VLOOKUP($B138,Ludo_voor!$A$2:$Y$601,4,0)="","",VLOOKUP($B138,Ludo_voor!$A$2:$Y$601,4,0))</f>
        <v>Wannes</v>
      </c>
      <c r="F138" s="80" t="str">
        <f aca="false">IF(VLOOKUP($B138,Ludo_voor!$A$2:$Y$601,5,0)="","",VLOOKUP($B138,Ludo_voor!$A$2:$Y$601,5,0))</f>
        <v/>
      </c>
      <c r="G138" s="81" t="s">
        <v>928</v>
      </c>
      <c r="H138" s="103"/>
      <c r="I138" s="104" t="s">
        <v>968</v>
      </c>
      <c r="J138" s="105" t="n">
        <v>1</v>
      </c>
      <c r="K138" s="105" t="n">
        <v>5</v>
      </c>
      <c r="L138" s="105" t="n">
        <v>18</v>
      </c>
      <c r="M138" s="106" t="n">
        <f aca="false" t="array" ref="M138:M138">IF($G138="","",IF(L138="",0,((SUM(IF(I138=I$2:I$601,IF(J138=J$2:J$601,1,0),0))-K138)/(SUM(IF(I138=I$2:I$601,IF(J138=J$2:J$601,1,0),0))-1)*100)+(L138/(SUM(IF(I138=I$2:I$601,IF(J138=J$2:J$601,L$2:L$601,0),0))))+IF(K138&lt;2,SUM(IF(I138=I$2:I$601,IF(J138=J$2:J$601,1,0),0)),0)))</f>
        <v>0.157894736842105</v>
      </c>
      <c r="N138" s="107" t="s">
        <v>941</v>
      </c>
      <c r="O138" s="108" t="n">
        <v>3</v>
      </c>
      <c r="P138" s="108" t="n">
        <v>4</v>
      </c>
      <c r="Q138" s="108" t="n">
        <v>197</v>
      </c>
      <c r="R138" s="109" t="n">
        <f aca="false" t="array" ref="R138:R138">IF($G138="","",IF(Q138="",0,((SUM(IF(N138=N$2:N$601,IF(O138=O$2:O$601,1,0),0))-P138)/(SUM(IF(N138=N$2:N$601,IF(O138=O$2:O$601,1,0),0))-1)*100)+(Q138/(SUM(IF(N138=N$2:N$601,IF(O138=O$2:O$601,Q$2:Q$601,0),0))))+IF(P138&lt;2,SUM(IF(N138=N$2:N$601,IF(O138=O$2:O$601,1,0),0)),0)))</f>
        <v>0.235645933014354</v>
      </c>
      <c r="S138" s="110" t="s">
        <v>932</v>
      </c>
      <c r="T138" s="108" t="n">
        <v>1</v>
      </c>
      <c r="U138" s="108" t="n">
        <v>6</v>
      </c>
      <c r="V138" s="108" t="n">
        <v>40</v>
      </c>
      <c r="W138" s="111" t="n">
        <f aca="false" t="array" ref="W138:W138">IF($G138="","",IF(OR(S138=Error_checking!$Q$25,S138=Error_checking!$Q$26),R138-IF(P138&lt;2,SUM(IF(N138=N$2:N$601,IF(O138=O$2:O$601,1,0),0)),0),IF(V138="",0,((SUM(IF(S138=S$2:S$601,IF(T138=T$2:T$601,1,0),0))-U138)/(SUM(IF(S138=S$2:S$601,IF(T138=T$2:T$601,1,0),0))-1)*100)+(V138/(SUM(IF(S138=S$2:S$601,IF(T138=T$2:T$601,V$2:V$601,0),0))))+IF(U138&lt;2,SUM(IF(S138=S$2:S$601,IF(T138=T$2:T$601,1,0),0)),0))))</f>
        <v>0.140845070422535</v>
      </c>
      <c r="X138" s="91"/>
      <c r="Y138" s="92"/>
      <c r="Z138" s="93"/>
      <c r="AA138" s="92"/>
      <c r="AB138" s="94" t="n">
        <f aca="false">0</f>
        <v>0</v>
      </c>
      <c r="AC138" s="94" t="n">
        <f aca="false" t="array" ref="AC138:AC138">SUM(M138,R138,W138,AB138)</f>
        <v>0.534385740278995</v>
      </c>
      <c r="AD138" s="112" t="n">
        <f aca="false">IF(G138=Error_checking!$A$26,MAX(0,MIN(MaxBonus,$G$1)+1-RANK(AC138,$AC$2:$AC$601)),0)</f>
        <v>0</v>
      </c>
      <c r="AE138" s="111" t="n">
        <f aca="false">AC138+AD138</f>
        <v>0.534385740278995</v>
      </c>
      <c r="AF138" s="113" t="n">
        <f aca="false" t="array" ref="AF138:AF138">IF(G138=Error_checking!$A$26,RANK(AC138,$AC$2:$AC$601),"")</f>
        <v>137</v>
      </c>
      <c r="AG138" s="114"/>
      <c r="AH138" s="115"/>
      <c r="AI138" s="115"/>
      <c r="AJ138" s="115"/>
      <c r="AK138" s="100"/>
      <c r="AL138" s="100"/>
      <c r="AM138" s="100"/>
      <c r="AN138" s="101"/>
      <c r="AO138" s="100"/>
      <c r="AP138" s="100"/>
      <c r="AQ138" s="100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117"/>
      <c r="BV138" s="117"/>
      <c r="BW138" s="117"/>
      <c r="BX138" s="117"/>
      <c r="BY138" s="117"/>
      <c r="BZ138" s="117"/>
    </row>
    <row r="139" s="124" customFormat="true" ht="14.85" hidden="false" customHeight="true" outlineLevel="0" collapsed="false">
      <c r="A139" s="118" t="n">
        <f aca="false" t="array" ref="A139:A139">IF(G139=Error_checking!$A$26,RANK(AC139,$AC$2:$AC$601),"")</f>
        <v>138</v>
      </c>
      <c r="B139" s="118" t="n">
        <v>343</v>
      </c>
      <c r="C139" s="77" t="n">
        <f aca="false">VLOOKUP($B139,Ludo_na!$A$2:$D$601,2,0)</f>
        <v>349</v>
      </c>
      <c r="D139" s="78" t="str">
        <f aca="false">IF(VLOOKUP($B139,Ludo_voor!$A$2:$Y$601,3,0)="","",VLOOKUP($B139,Ludo_voor!$A$2:$Y$601,3,0))</f>
        <v>Willems</v>
      </c>
      <c r="E139" s="79" t="str">
        <f aca="false">IF(VLOOKUP($B139,Ludo_voor!$A$2:$Y$601,4,0)="","",VLOOKUP($B139,Ludo_voor!$A$2:$Y$601,4,0))</f>
        <v>Ian</v>
      </c>
      <c r="F139" s="80" t="str">
        <f aca="false">IF(VLOOKUP($B139,Ludo_voor!$A$2:$Y$601,5,0)="","",VLOOKUP($B139,Ludo_voor!$A$2:$Y$601,5,0))</f>
        <v/>
      </c>
      <c r="G139" s="81" t="s">
        <v>928</v>
      </c>
      <c r="H139" s="103"/>
      <c r="I139" s="104" t="s">
        <v>938</v>
      </c>
      <c r="J139" s="105" t="n">
        <v>1</v>
      </c>
      <c r="K139" s="105" t="n">
        <v>4</v>
      </c>
      <c r="L139" s="105" t="n">
        <v>32</v>
      </c>
      <c r="M139" s="106" t="n">
        <f aca="false" t="array" ref="M139:M139">IF($G139="","",IF(L139="",0,((SUM(IF(I139=I$2:I$601,IF(J139=J$2:J$601,1,0),0))-K139)/(SUM(IF(I139=I$2:I$601,IF(J139=J$2:J$601,1,0),0))-1)*100)+(L139/(SUM(IF(I139=I$2:I$601,IF(J139=J$2:J$601,L$2:L$601,0),0))))+IF(K139&lt;2,SUM(IF(I139=I$2:I$601,IF(J139=J$2:J$601,1,0),0)),0)))</f>
        <v>0.19047619047619</v>
      </c>
      <c r="N139" s="107" t="s">
        <v>931</v>
      </c>
      <c r="O139" s="108" t="n">
        <v>1</v>
      </c>
      <c r="P139" s="108" t="n">
        <v>4</v>
      </c>
      <c r="Q139" s="108" t="n">
        <v>32</v>
      </c>
      <c r="R139" s="109" t="n">
        <f aca="false" t="array" ref="R139:R139">IF($G139="","",IF(Q139="",0,((SUM(IF(N139=N$2:N$601,IF(O139=O$2:O$601,1,0),0))-P139)/(SUM(IF(N139=N$2:N$601,IF(O139=O$2:O$601,1,0),0))-1)*100)+(Q139/(SUM(IF(N139=N$2:N$601,IF(O139=O$2:O$601,Q$2:Q$601,0),0))))+IF(P139&lt;2,SUM(IF(N139=N$2:N$601,IF(O139=O$2:O$601,1,0),0)),0)))</f>
        <v>0.119850187265918</v>
      </c>
      <c r="S139" s="110" t="s">
        <v>951</v>
      </c>
      <c r="T139" s="108" t="n">
        <v>4</v>
      </c>
      <c r="U139" s="108" t="n">
        <v>4</v>
      </c>
      <c r="V139" s="108" t="n">
        <v>21</v>
      </c>
      <c r="W139" s="111" t="n">
        <f aca="false" t="array" ref="W139:W139">IF($G139="","",IF(OR(S139=Error_checking!$Q$25,S139=Error_checking!$Q$26),R139-IF(P139&lt;2,SUM(IF(N139=N$2:N$601,IF(O139=O$2:O$601,1,0),0)),0),IF(V139="",0,((SUM(IF(S139=S$2:S$601,IF(T139=T$2:T$601,1,0),0))-U139)/(SUM(IF(S139=S$2:S$601,IF(T139=T$2:T$601,1,0),0))-1)*100)+(V139/(SUM(IF(S139=S$2:S$601,IF(T139=T$2:T$601,V$2:V$601,0),0))))+IF(U139&lt;2,SUM(IF(S139=S$2:S$601,IF(T139=T$2:T$601,1,0),0)),0))))</f>
        <v>0.214285714285714</v>
      </c>
      <c r="X139" s="91"/>
      <c r="Y139" s="92"/>
      <c r="Z139" s="93"/>
      <c r="AA139" s="92"/>
      <c r="AB139" s="94" t="n">
        <f aca="false">0</f>
        <v>0</v>
      </c>
      <c r="AC139" s="94" t="n">
        <f aca="false" t="array" ref="AC139:AC139">SUM(M139,R139,W139,AB139)</f>
        <v>0.524612092027822</v>
      </c>
      <c r="AD139" s="112" t="n">
        <f aca="false">IF(G139=Error_checking!$A$26,MAX(0,MIN(MaxBonus,$G$1)+1-RANK(AC139,$AC$2:$AC$601)),0)</f>
        <v>0</v>
      </c>
      <c r="AE139" s="111" t="n">
        <f aca="false">AC139+AD139</f>
        <v>0.524612092027822</v>
      </c>
      <c r="AF139" s="113" t="n">
        <f aca="false" t="array" ref="AF139:AF139">IF(G139=Error_checking!$A$26,RANK(AC139,$AC$2:$AC$601),"")</f>
        <v>138</v>
      </c>
      <c r="AG139" s="114"/>
      <c r="AH139" s="115"/>
      <c r="AI139" s="115"/>
      <c r="AJ139" s="115"/>
      <c r="AK139" s="100"/>
      <c r="AL139" s="100"/>
      <c r="AM139" s="100"/>
      <c r="AN139" s="101"/>
      <c r="AO139" s="100"/>
      <c r="AP139" s="100"/>
      <c r="AQ139" s="100"/>
      <c r="AR139" s="100"/>
      <c r="AS139" s="100"/>
      <c r="AT139" s="100"/>
      <c r="AU139" s="100"/>
      <c r="AV139" s="100"/>
      <c r="AW139" s="100"/>
      <c r="AX139" s="100"/>
      <c r="AY139" s="100"/>
      <c r="AZ139" s="100"/>
      <c r="BA139" s="100"/>
      <c r="BB139" s="100"/>
      <c r="BC139" s="100"/>
      <c r="BD139" s="100"/>
      <c r="BE139" s="100"/>
      <c r="BF139" s="100"/>
      <c r="BG139" s="100"/>
      <c r="BH139" s="100"/>
      <c r="BI139" s="100"/>
      <c r="BJ139" s="100"/>
      <c r="BK139" s="100"/>
      <c r="BL139" s="100"/>
      <c r="BM139" s="100"/>
      <c r="BN139" s="100"/>
      <c r="BO139" s="100"/>
      <c r="BP139" s="100"/>
      <c r="BQ139" s="100"/>
      <c r="BR139" s="100"/>
      <c r="BS139" s="100"/>
      <c r="BT139" s="100"/>
      <c r="BU139" s="100"/>
      <c r="BV139" s="100"/>
      <c r="BW139" s="100"/>
      <c r="BX139" s="100"/>
      <c r="BY139" s="100"/>
      <c r="BZ139" s="100"/>
    </row>
    <row r="140" s="119" customFormat="true" ht="14.85" hidden="false" customHeight="true" outlineLevel="0" collapsed="false">
      <c r="A140" s="102" t="n">
        <f aca="false" t="array" ref="A140:A140">IF(G140=Error_checking!$A$26,RANK(AC140,$AC$2:$AC$601),"")</f>
        <v>139</v>
      </c>
      <c r="B140" s="102" t="n">
        <v>425</v>
      </c>
      <c r="C140" s="77" t="n">
        <f aca="false">VLOOKUP($B140,Ludo_na!$A$2:$D$601,2,0)</f>
        <v>567</v>
      </c>
      <c r="D140" s="78" t="str">
        <f aca="false">IF(VLOOKUP($B140,Ludo_voor!$A$2:$Y$601,3,0)="","",VLOOKUP($B140,Ludo_voor!$A$2:$Y$601,3,0))</f>
        <v>Debisschop</v>
      </c>
      <c r="E140" s="79" t="str">
        <f aca="false">IF(VLOOKUP($B140,Ludo_voor!$A$2:$Y$601,4,0)="","",VLOOKUP($B140,Ludo_voor!$A$2:$Y$601,4,0))</f>
        <v>Tibe</v>
      </c>
      <c r="F140" s="80" t="str">
        <f aca="false">IF(VLOOKUP($B140,Ludo_voor!$A$2:$Y$601,5,0)="","",VLOOKUP($B140,Ludo_voor!$A$2:$Y$601,5,0))</f>
        <v/>
      </c>
      <c r="G140" s="81" t="s">
        <v>928</v>
      </c>
      <c r="H140" s="103"/>
      <c r="I140" s="104" t="s">
        <v>933</v>
      </c>
      <c r="J140" s="105" t="n">
        <v>1</v>
      </c>
      <c r="K140" s="105" t="n">
        <v>5</v>
      </c>
      <c r="L140" s="105" t="n">
        <v>5</v>
      </c>
      <c r="M140" s="106" t="n">
        <f aca="false" t="array" ref="M140:M140">IF($G140="","",IF(L140="",0,((SUM(IF(I140=I$2:I$601,IF(J140=J$2:J$601,1,0),0))-K140)/(SUM(IF(I140=I$2:I$601,IF(J140=J$2:J$601,1,0),0))-1)*100)+(L140/(SUM(IF(I140=I$2:I$601,IF(J140=J$2:J$601,L$2:L$601,0),0))))+IF(K140&lt;2,SUM(IF(I140=I$2:I$601,IF(J140=J$2:J$601,1,0),0)),0)))</f>
        <v>0.0694444444444444</v>
      </c>
      <c r="N140" s="107" t="s">
        <v>967</v>
      </c>
      <c r="O140" s="108" t="n">
        <v>1</v>
      </c>
      <c r="P140" s="108" t="n">
        <v>4</v>
      </c>
      <c r="Q140" s="108" t="n">
        <v>1</v>
      </c>
      <c r="R140" s="109" t="n">
        <f aca="false" t="array" ref="R140:R140">IF($G140="","",IF(Q140="",0,((SUM(IF(N140=N$2:N$601,IF(O140=O$2:O$601,1,0),0))-P140)/(SUM(IF(N140=N$2:N$601,IF(O140=O$2:O$601,1,0),0))-1)*100)+(Q140/(SUM(IF(N140=N$2:N$601,IF(O140=O$2:O$601,Q$2:Q$601,0),0))))+IF(P140&lt;2,SUM(IF(N140=N$2:N$601,IF(O140=O$2:O$601,1,0),0)),0)))</f>
        <v>0.1</v>
      </c>
      <c r="S140" s="110" t="s">
        <v>964</v>
      </c>
      <c r="T140" s="108" t="n">
        <v>2</v>
      </c>
      <c r="U140" s="108" t="n">
        <v>4</v>
      </c>
      <c r="V140" s="108" t="n">
        <v>11</v>
      </c>
      <c r="W140" s="111" t="n">
        <f aca="false" t="array" ref="W140:W140">IF($G140="","",IF(OR(S140=Error_checking!$Q$25,S140=Error_checking!$Q$26),R140-IF(P140&lt;2,SUM(IF(N140=N$2:N$601,IF(O140=O$2:O$601,1,0),0)),0),IF(V140="",0,((SUM(IF(S140=S$2:S$601,IF(T140=T$2:T$601,1,0),0))-U140)/(SUM(IF(S140=S$2:S$601,IF(T140=T$2:T$601,1,0),0))-1)*100)+(V140/(SUM(IF(S140=S$2:S$601,IF(T140=T$2:T$601,V$2:V$601,0),0))))+IF(U140&lt;2,SUM(IF(S140=S$2:S$601,IF(T140=T$2:T$601,1,0),0)),0))))</f>
        <v>0.141025641025641</v>
      </c>
      <c r="X140" s="91"/>
      <c r="Y140" s="92"/>
      <c r="Z140" s="93"/>
      <c r="AA140" s="92"/>
      <c r="AB140" s="94" t="n">
        <f aca="false">0</f>
        <v>0</v>
      </c>
      <c r="AC140" s="94" t="n">
        <f aca="false" t="array" ref="AC140:AC140">SUM(M140,R140,W140,AB140)</f>
        <v>0.310470085470085</v>
      </c>
      <c r="AD140" s="112" t="n">
        <f aca="false">IF(G140=Error_checking!$A$26,MAX(0,MIN(MaxBonus,$G$1)+1-RANK(AC140,$AC$2:$AC$601)),0)</f>
        <v>0</v>
      </c>
      <c r="AE140" s="111" t="n">
        <f aca="false">AC140+AD140</f>
        <v>0.310470085470085</v>
      </c>
      <c r="AF140" s="113" t="n">
        <f aca="false" t="array" ref="AF140:AF140">IF(G140=Error_checking!$A$26,RANK(AC140,$AC$2:$AC$601),"")</f>
        <v>139</v>
      </c>
      <c r="AG140" s="114"/>
      <c r="AH140" s="115"/>
      <c r="AI140" s="115"/>
      <c r="AJ140" s="115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</row>
    <row r="141" customFormat="false" ht="14.85" hidden="false" customHeight="true" outlineLevel="0" collapsed="false">
      <c r="A141" s="102" t="n">
        <f aca="false" t="array" ref="A141:A141">IF(G141=Error_checking!$A$26,RANK(AC141,$AC$2:$AC$601),"")</f>
        <v>140</v>
      </c>
      <c r="B141" s="102" t="n">
        <v>485</v>
      </c>
      <c r="C141" s="77" t="n">
        <f aca="false">VLOOKUP($B141,Ludo_na!$A$2:$D$601,2,0)</f>
        <v>568</v>
      </c>
      <c r="D141" s="78" t="str">
        <f aca="false">IF(VLOOKUP($B141,Ludo_voor!$A$2:$Y$601,3,0)="","",VLOOKUP($B141,Ludo_voor!$A$2:$Y$601,3,0))</f>
        <v>De Block</v>
      </c>
      <c r="E141" s="79" t="str">
        <f aca="false">IF(VLOOKUP($B141,Ludo_voor!$A$2:$Y$601,4,0)="","",VLOOKUP($B141,Ludo_voor!$A$2:$Y$601,4,0))</f>
        <v>Maarten</v>
      </c>
      <c r="F141" s="80" t="str">
        <f aca="false">IF(VLOOKUP($B141,Ludo_voor!$A$2:$Y$601,5,0)="","",VLOOKUP($B141,Ludo_voor!$A$2:$Y$601,5,0))</f>
        <v/>
      </c>
      <c r="G141" s="81" t="s">
        <v>928</v>
      </c>
      <c r="H141" s="103"/>
      <c r="I141" s="83"/>
      <c r="J141" s="105"/>
      <c r="K141" s="105"/>
      <c r="L141" s="105"/>
      <c r="M141" s="106" t="n">
        <f aca="false" t="array" ref="M141:M141">IF($G141="","",IF(L141="",0,((SUM(IF(I141=I$2:I$601,IF(J141=J$2:J$601,1,0),0))-K141)/(SUM(IF(I141=I$2:I$601,IF(J141=J$2:J$601,1,0),0))-1)*100)+(L141/(SUM(IF(I141=I$2:I$601,IF(J141=J$2:J$601,L$2:L$601,0),0))))+IF(K141&lt;2,SUM(IF(I141=I$2:I$601,IF(J141=J$2:J$601,1,0),0)),0)))</f>
        <v>0</v>
      </c>
      <c r="N141" s="107" t="s">
        <v>959</v>
      </c>
      <c r="O141" s="108" t="n">
        <v>2</v>
      </c>
      <c r="P141" s="108" t="n">
        <v>4</v>
      </c>
      <c r="Q141" s="108" t="n">
        <v>5</v>
      </c>
      <c r="R141" s="109" t="n">
        <f aca="false" t="array" ref="R141:R141">IF($G141="","",IF(Q141="",0,((SUM(IF(N141=N$2:N$601,IF(O141=O$2:O$601,1,0),0))-P141)/(SUM(IF(N141=N$2:N$601,IF(O141=O$2:O$601,1,0),0))-1)*100)+(Q141/(SUM(IF(N141=N$2:N$601,IF(O141=O$2:O$601,Q$2:Q$601,0),0))))+IF(P141&lt;2,SUM(IF(N141=N$2:N$601,IF(O141=O$2:O$601,1,0),0)),0)))</f>
        <v>0.138888888888889</v>
      </c>
      <c r="S141" s="110" t="s">
        <v>964</v>
      </c>
      <c r="T141" s="108" t="n">
        <v>1</v>
      </c>
      <c r="U141" s="108" t="n">
        <v>4</v>
      </c>
      <c r="V141" s="108" t="n">
        <v>17</v>
      </c>
      <c r="W141" s="111" t="n">
        <f aca="false" t="array" ref="W141:W141">IF($G141="","",IF(OR(S141=Error_checking!$Q$25,S141=Error_checking!$Q$26),R141-IF(P141&lt;2,SUM(IF(N141=N$2:N$601,IF(O141=O$2:O$601,1,0),0)),0),IF(V141="",0,((SUM(IF(S141=S$2:S$601,IF(T141=T$2:T$601,1,0),0))-U141)/(SUM(IF(S141=S$2:S$601,IF(T141=T$2:T$601,1,0),0))-1)*100)+(V141/(SUM(IF(S141=S$2:S$601,IF(T141=T$2:T$601,V$2:V$601,0),0))))+IF(U141&lt;2,SUM(IF(S141=S$2:S$601,IF(T141=T$2:T$601,1,0),0)),0))))</f>
        <v>0.17</v>
      </c>
      <c r="X141" s="91"/>
      <c r="Y141" s="92"/>
      <c r="Z141" s="93"/>
      <c r="AA141" s="92"/>
      <c r="AB141" s="94" t="n">
        <f aca="false">0</f>
        <v>0</v>
      </c>
      <c r="AC141" s="94" t="n">
        <f aca="false" t="array" ref="AC141:AC141">SUM(M141,R141,W141,AB141)</f>
        <v>0.308888888888889</v>
      </c>
      <c r="AD141" s="112" t="n">
        <f aca="false">IF(G141=Error_checking!$A$26,MAX(0,MIN(MaxBonus,$G$1)+1-RANK(AC141,$AC$2:$AC$601)),0)</f>
        <v>0</v>
      </c>
      <c r="AE141" s="111" t="n">
        <f aca="false">AC141+AD141</f>
        <v>0.308888888888889</v>
      </c>
      <c r="AF141" s="113" t="n">
        <f aca="false" t="array" ref="AF141:AF141">IF(G141=Error_checking!$A$26,RANK(AC141,$AC$2:$AC$601),"")</f>
        <v>140</v>
      </c>
      <c r="AG141" s="114"/>
      <c r="AH141" s="115"/>
      <c r="AI141" s="115"/>
      <c r="AJ141" s="115"/>
      <c r="AK141" s="100"/>
      <c r="AL141" s="100"/>
      <c r="AM141" s="100"/>
      <c r="AN141" s="101"/>
      <c r="AO141" s="100"/>
      <c r="AP141" s="100"/>
      <c r="AQ141" s="100"/>
      <c r="AR141" s="100"/>
      <c r="AS141" s="100"/>
      <c r="AT141" s="100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  <c r="BM141" s="100"/>
      <c r="BN141" s="100"/>
      <c r="BO141" s="100"/>
      <c r="BP141" s="100"/>
      <c r="BQ141" s="100"/>
      <c r="BR141" s="100"/>
      <c r="BS141" s="100"/>
      <c r="BT141" s="100"/>
      <c r="BU141" s="100"/>
      <c r="BV141" s="100"/>
      <c r="BW141" s="100"/>
      <c r="BX141" s="100"/>
      <c r="BY141" s="100"/>
      <c r="BZ141" s="10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4.85" hidden="false" customHeight="true" outlineLevel="0" collapsed="false">
      <c r="A142" s="102" t="n">
        <f aca="false" t="array" ref="A142:A142">IF(G142=Error_checking!$A$26,RANK(AC142,$AC$2:$AC$601),"")</f>
        <v>141</v>
      </c>
      <c r="B142" s="102" t="n">
        <v>564</v>
      </c>
      <c r="C142" s="77" t="n">
        <f aca="false">VLOOKUP($B142,Ludo_na!$A$2:$D$601,2,0)</f>
        <v>569</v>
      </c>
      <c r="D142" s="78" t="str">
        <f aca="false">IF(VLOOKUP($B142,Ludo_voor!$A$2:$Y$601,3,0)="","",VLOOKUP($B142,Ludo_voor!$A$2:$Y$601,3,0))</f>
        <v>Van Roeyen</v>
      </c>
      <c r="E142" s="79" t="str">
        <f aca="false">IF(VLOOKUP($B142,Ludo_voor!$A$2:$Y$601,4,0)="","",VLOOKUP($B142,Ludo_voor!$A$2:$Y$601,4,0))</f>
        <v>Joke</v>
      </c>
      <c r="F142" s="80" t="str">
        <f aca="false">IF(VLOOKUP($B142,Ludo_voor!$A$2:$Y$601,5,0)="","",VLOOKUP($B142,Ludo_voor!$A$2:$Y$601,5,0))</f>
        <v/>
      </c>
      <c r="G142" s="81" t="s">
        <v>928</v>
      </c>
      <c r="H142" s="103"/>
      <c r="I142" s="104" t="s">
        <v>930</v>
      </c>
      <c r="J142" s="105" t="n">
        <v>3</v>
      </c>
      <c r="K142" s="105" t="n">
        <v>4</v>
      </c>
      <c r="L142" s="105" t="n">
        <v>17</v>
      </c>
      <c r="M142" s="106" t="n">
        <f aca="false" t="array" ref="M142:M142">IF($G142="","",IF(L142="",0,((SUM(IF(I142=I$2:I$601,IF(J142=J$2:J$601,1,0),0))-K142)/(SUM(IF(I142=I$2:I$601,IF(J142=J$2:J$601,1,0),0))-1)*100)+(L142/(SUM(IF(I142=I$2:I$601,IF(J142=J$2:J$601,L$2:L$601,0),0))))+IF(K142&lt;2,SUM(IF(I142=I$2:I$601,IF(J142=J$2:J$601,1,0),0)),0)))</f>
        <v>0.17</v>
      </c>
      <c r="N142" s="107"/>
      <c r="O142" s="108"/>
      <c r="P142" s="108"/>
      <c r="Q142" s="108"/>
      <c r="R142" s="109" t="n">
        <f aca="false" t="array" ref="R142:R142">IF($G142="","",IF(Q142="",0,((SUM(IF(N142=N$2:N$601,IF(O142=O$2:O$601,1,0),0))-P142)/(SUM(IF(N142=N$2:N$601,IF(O142=O$2:O$601,1,0),0))-1)*100)+(Q142/(SUM(IF(N142=N$2:N$601,IF(O142=O$2:O$601,Q$2:Q$601,0),0))))+IF(P142&lt;2,SUM(IF(N142=N$2:N$601,IF(O142=O$2:O$601,1,0),0)),0)))</f>
        <v>0</v>
      </c>
      <c r="S142" s="110"/>
      <c r="T142" s="108"/>
      <c r="U142" s="108"/>
      <c r="V142" s="108"/>
      <c r="W142" s="111" t="n">
        <f aca="false" t="array" ref="W142:W142">IF($G142="","",IF(OR(S142=Error_checking!$Q$25,S142=Error_checking!$Q$26),R142-IF(P142&lt;2,SUM(IF(N142=N$2:N$601,IF(O142=O$2:O$601,1,0),0)),0),IF(V142="",0,((SUM(IF(S142=S$2:S$601,IF(T142=T$2:T$601,1,0),0))-U142)/(SUM(IF(S142=S$2:S$601,IF(T142=T$2:T$601,1,0),0))-1)*100)+(V142/(SUM(IF(S142=S$2:S$601,IF(T142=T$2:T$601,V$2:V$601,0),0))))+IF(U142&lt;2,SUM(IF(S142=S$2:S$601,IF(T142=T$2:T$601,1,0),0)),0))))</f>
        <v>0</v>
      </c>
      <c r="X142" s="91"/>
      <c r="Y142" s="92"/>
      <c r="Z142" s="93"/>
      <c r="AA142" s="92"/>
      <c r="AB142" s="94" t="n">
        <f aca="false">0</f>
        <v>0</v>
      </c>
      <c r="AC142" s="94" t="n">
        <f aca="false" t="array" ref="AC142:AC142">SUM(M142,R142,W142,AB142)</f>
        <v>0.17</v>
      </c>
      <c r="AD142" s="112" t="n">
        <f aca="false">IF(G142=Error_checking!$A$26,MAX(0,MIN(MaxBonus,$G$1)+1-RANK(AC142,$AC$2:$AC$601)),0)</f>
        <v>0</v>
      </c>
      <c r="AE142" s="111" t="n">
        <f aca="false">AC142+AD142</f>
        <v>0.17</v>
      </c>
      <c r="AF142" s="113" t="n">
        <f aca="false" t="array" ref="AF142:AF142">IF(G142=Error_checking!$A$26,RANK(AC142,$AC$2:$AC$601),"")</f>
        <v>141</v>
      </c>
      <c r="AG142" s="114"/>
      <c r="AH142" s="115"/>
      <c r="AI142" s="115"/>
      <c r="AJ142" s="115"/>
      <c r="AK142" s="100"/>
      <c r="AL142" s="100"/>
      <c r="AM142" s="100"/>
      <c r="AN142" s="101"/>
      <c r="AO142" s="100"/>
      <c r="AP142" s="100"/>
      <c r="AQ142" s="100"/>
      <c r="AR142" s="100"/>
      <c r="AS142" s="100"/>
      <c r="AT142" s="100"/>
      <c r="AU142" s="100"/>
      <c r="AV142" s="100"/>
      <c r="AW142" s="100"/>
      <c r="AX142" s="100"/>
      <c r="AY142" s="100"/>
      <c r="AZ142" s="100"/>
      <c r="BA142" s="100"/>
      <c r="BB142" s="100"/>
      <c r="BC142" s="100"/>
      <c r="BD142" s="100"/>
      <c r="BE142" s="100"/>
      <c r="BF142" s="100"/>
      <c r="BG142" s="100"/>
      <c r="BH142" s="100"/>
      <c r="BI142" s="100"/>
      <c r="BJ142" s="100"/>
      <c r="BK142" s="100"/>
      <c r="BL142" s="100"/>
      <c r="BM142" s="100"/>
      <c r="BN142" s="100"/>
      <c r="BO142" s="100"/>
      <c r="BP142" s="100"/>
      <c r="BQ142" s="100"/>
      <c r="BR142" s="100"/>
      <c r="BS142" s="100"/>
      <c r="BT142" s="100"/>
      <c r="BU142" s="100"/>
      <c r="BV142" s="100"/>
      <c r="BW142" s="100"/>
      <c r="BX142" s="100"/>
      <c r="BY142" s="100"/>
      <c r="BZ142" s="10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s="116" customFormat="true" ht="14.85" hidden="false" customHeight="true" outlineLevel="0" collapsed="false">
      <c r="A143" s="76" t="n">
        <f aca="false" t="array" ref="A143:A143">IF(G143=Error_checking!$A$26,RANK(AC143,$AC$2:$AC$601),"")</f>
        <v>142</v>
      </c>
      <c r="B143" s="76" t="n">
        <v>489</v>
      </c>
      <c r="C143" s="77" t="n">
        <f aca="false">VLOOKUP($B143,Ludo_na!$A$2:$D$601,2,0)</f>
        <v>557</v>
      </c>
      <c r="D143" s="78" t="str">
        <f aca="false">IF(VLOOKUP($B143,Ludo_voor!$A$2:$Y$601,3,0)="","",VLOOKUP($B143,Ludo_voor!$A$2:$Y$601,3,0))</f>
        <v>Saey - Van Peteghem</v>
      </c>
      <c r="E143" s="79" t="str">
        <f aca="false">IF(VLOOKUP($B143,Ludo_voor!$A$2:$Y$601,4,0)="","",VLOOKUP($B143,Ludo_voor!$A$2:$Y$601,4,0))</f>
        <v>Dieter</v>
      </c>
      <c r="F143" s="80" t="str">
        <f aca="false">IF(VLOOKUP($B143,Ludo_voor!$A$2:$Y$601,5,0)="","",VLOOKUP($B143,Ludo_voor!$A$2:$Y$601,5,0))</f>
        <v/>
      </c>
      <c r="G143" s="81" t="s">
        <v>928</v>
      </c>
      <c r="H143" s="82"/>
      <c r="I143" s="83"/>
      <c r="J143" s="84"/>
      <c r="K143" s="84"/>
      <c r="L143" s="84"/>
      <c r="M143" s="85" t="n">
        <f aca="false" t="array" ref="M143:M143">IF($G143="","",IF(L143="",0,((SUM(IF(I143=I$2:I$601,IF(J143=J$2:J$601,1,0),0))-K143)/(SUM(IF(I143=I$2:I$601,IF(J143=J$2:J$601,1,0),0))-1)*100)+(L143/(SUM(IF(I143=I$2:I$601,IF(J143=J$2:J$601,L$2:L$601,0),0))))+IF(K143&lt;2,SUM(IF(I143=I$2:I$601,IF(J143=J$2:J$601,1,0),0)),0)))</f>
        <v>0</v>
      </c>
      <c r="N143" s="86" t="s">
        <v>965</v>
      </c>
      <c r="O143" s="87" t="n">
        <v>2</v>
      </c>
      <c r="P143" s="87" t="n">
        <v>4</v>
      </c>
      <c r="Q143" s="87" t="n">
        <v>103</v>
      </c>
      <c r="R143" s="88" t="n">
        <f aca="false" t="array" ref="R143:R143">IF($G143="","",IF(Q143="",0,((SUM(IF(N143=N$2:N$601,IF(O143=O$2:O$601,1,0),0))-P143)/(SUM(IF(N143=N$2:N$601,IF(O143=O$2:O$601,1,0),0))-1)*100)+(Q143/(SUM(IF(N143=N$2:N$601,IF(O143=O$2:O$601,Q$2:Q$601,0),0))))+IF(P143&lt;2,SUM(IF(N143=N$2:N$601,IF(O143=O$2:O$601,1,0),0)),0)))</f>
        <v>0.1648</v>
      </c>
      <c r="S143" s="89"/>
      <c r="T143" s="87"/>
      <c r="U143" s="87"/>
      <c r="V143" s="87"/>
      <c r="W143" s="90" t="n">
        <f aca="false" t="array" ref="W143:W143">IF($G143="","",IF(OR(S143=Error_checking!$Q$25,S143=Error_checking!$Q$26),R143-IF(P143&lt;2,SUM(IF(N143=N$2:N$601,IF(O143=O$2:O$601,1,0),0)),0),IF(V143="",0,((SUM(IF(S143=S$2:S$601,IF(T143=T$2:T$601,1,0),0))-U143)/(SUM(IF(S143=S$2:S$601,IF(T143=T$2:T$601,1,0),0))-1)*100)+(V143/(SUM(IF(S143=S$2:S$601,IF(T143=T$2:T$601,V$2:V$601,0),0))))+IF(U143&lt;2,SUM(IF(S143=S$2:S$601,IF(T143=T$2:T$601,1,0),0)),0))))</f>
        <v>0</v>
      </c>
      <c r="X143" s="120"/>
      <c r="Y143" s="121"/>
      <c r="Z143" s="122"/>
      <c r="AA143" s="121"/>
      <c r="AB143" s="95" t="n">
        <f aca="false">0</f>
        <v>0</v>
      </c>
      <c r="AC143" s="95" t="n">
        <f aca="false" t="array" ref="AC143:AC143">SUM(M143,R143,W143,AB143)</f>
        <v>0.1648</v>
      </c>
      <c r="AD143" s="96" t="n">
        <f aca="false">IF(G143=Error_checking!$A$26,MAX(0,MIN(MaxBonus,$G$1)+1-RANK(AC143,$AC$2:$AC$601)),0)</f>
        <v>0</v>
      </c>
      <c r="AE143" s="90" t="n">
        <f aca="false">AC143+AD143</f>
        <v>0.1648</v>
      </c>
      <c r="AF143" s="97" t="n">
        <f aca="false" t="array" ref="AF143:AF143">IF(G143=Error_checking!$A$26,RANK(AC143,$AC$2:$AC$601),"")</f>
        <v>142</v>
      </c>
      <c r="AG143" s="98"/>
      <c r="AH143" s="99"/>
      <c r="AI143" s="99"/>
      <c r="AJ143" s="99"/>
      <c r="AK143" s="117"/>
      <c r="AL143" s="117"/>
      <c r="AM143" s="117"/>
      <c r="AN143" s="123"/>
      <c r="AO143" s="117"/>
      <c r="AP143" s="117"/>
      <c r="AQ143" s="117"/>
      <c r="AR143" s="100"/>
      <c r="AS143" s="100"/>
      <c r="AT143" s="100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  <c r="BM143" s="100"/>
      <c r="BN143" s="100"/>
      <c r="BO143" s="100"/>
      <c r="BP143" s="100"/>
      <c r="BQ143" s="100"/>
      <c r="BR143" s="100"/>
      <c r="BS143" s="100"/>
      <c r="BT143" s="100"/>
      <c r="BU143" s="100"/>
      <c r="BV143" s="100"/>
      <c r="BW143" s="100"/>
      <c r="BX143" s="100"/>
      <c r="BY143" s="100"/>
      <c r="BZ143" s="100"/>
    </row>
    <row r="144" s="150" customFormat="true" ht="14.85" hidden="false" customHeight="true" outlineLevel="0" collapsed="false">
      <c r="A144" s="125" t="str">
        <f aca="false" t="array" ref="A144:A144">IF(G144=Error_checking!$A$26,RANK(AC144,$AC$2:$AC$601),"")</f>
        <v/>
      </c>
      <c r="B144" s="125" t="n">
        <v>344</v>
      </c>
      <c r="C144" s="126" t="n">
        <f aca="false">VLOOKUP($B144,Ludo_na!$A$2:$D$601,2,0)</f>
        <v>510</v>
      </c>
      <c r="D144" s="127" t="str">
        <f aca="false">IF(VLOOKUP($B144,Ludo_voor!$A$2:$Y$601,3,0)="","",VLOOKUP($B144,Ludo_voor!$A$2:$Y$601,3,0))</f>
        <v>Helderweirdt</v>
      </c>
      <c r="E144" s="128" t="str">
        <f aca="false">IF(VLOOKUP($B144,Ludo_voor!$A$2:$Y$601,4,0)="","",VLOOKUP($B144,Ludo_voor!$A$2:$Y$601,4,0))</f>
        <v>Bart</v>
      </c>
      <c r="F144" s="129" t="str">
        <f aca="false">IF(VLOOKUP($B144,Ludo_voor!$A$2:$Y$601,5,0)="","",VLOOKUP($B144,Ludo_voor!$A$2:$Y$601,5,0))</f>
        <v/>
      </c>
      <c r="G144" s="130" t="s">
        <v>971</v>
      </c>
      <c r="H144" s="131"/>
      <c r="I144" s="132"/>
      <c r="J144" s="133"/>
      <c r="K144" s="133"/>
      <c r="L144" s="133"/>
      <c r="M144" s="134" t="n">
        <f aca="false" t="array" ref="M144:M144">IF($G144="","",IF(L144="",0,((SUM(IF(I144=I$2:I$601,IF(J144=J$2:J$601,1,0),0))-K144)/(SUM(IF(I144=I$2:I$601,IF(J144=J$2:J$601,1,0),0))-1)*100)+(L144/(SUM(IF(I144=I$2:I$601,IF(J144=J$2:J$601,L$2:L$601,0),0))))+IF(K144&lt;2,SUM(IF(I144=I$2:I$601,IF(J144=J$2:J$601,1,0),0)),0)))</f>
        <v>0</v>
      </c>
      <c r="N144" s="135"/>
      <c r="O144" s="136"/>
      <c r="P144" s="136"/>
      <c r="Q144" s="136"/>
      <c r="R144" s="137" t="n">
        <f aca="false" t="array" ref="R144:R144">IF($G144="","",IF(Q144="",0,((SUM(IF(N144=N$2:N$601,IF(O144=O$2:O$601,1,0),0))-P144)/(SUM(IF(N144=N$2:N$601,IF(O144=O$2:O$601,1,0),0))-1)*100)+(Q144/(SUM(IF(N144=N$2:N$601,IF(O144=O$2:O$601,Q$2:Q$601,0),0))))+IF(P144&lt;2,SUM(IF(N144=N$2:N$601,IF(O144=O$2:O$601,1,0),0)),0)))</f>
        <v>0</v>
      </c>
      <c r="S144" s="138"/>
      <c r="T144" s="136"/>
      <c r="U144" s="136"/>
      <c r="V144" s="136"/>
      <c r="W144" s="139" t="n">
        <f aca="false" t="array" ref="W144:W144">IF($G144="","",IF(OR(S144=Error_checking!$Q$25,S144=Error_checking!$Q$26),R144-IF(P144&lt;2,SUM(IF(N144=N$2:N$601,IF(O144=O$2:O$601,1,0),0)),0),IF(V144="",0,((SUM(IF(S144=S$2:S$601,IF(T144=T$2:T$601,1,0),0))-U144)/(SUM(IF(S144=S$2:S$601,IF(T144=T$2:T$601,1,0),0))-1)*100)+(V144/(SUM(IF(S144=S$2:S$601,IF(T144=T$2:T$601,V$2:V$601,0),0))))+IF(U144&lt;2,SUM(IF(S144=S$2:S$601,IF(T144=T$2:T$601,1,0),0)),0))))</f>
        <v>0</v>
      </c>
      <c r="X144" s="140"/>
      <c r="Y144" s="141"/>
      <c r="Z144" s="142"/>
      <c r="AA144" s="141"/>
      <c r="AB144" s="143" t="n">
        <f aca="false">0</f>
        <v>0</v>
      </c>
      <c r="AC144" s="143" t="n">
        <f aca="false" t="array" ref="AC144:AC144">SUM(M144,R144,W144,AB144)</f>
        <v>0</v>
      </c>
      <c r="AD144" s="144" t="n">
        <f aca="false">IF(G144=Error_checking!$A$26,MAX(0,MIN(MaxBonus,$G$1)+1-RANK(AC144,$AC$2:$AC$601)),0)</f>
        <v>0</v>
      </c>
      <c r="AE144" s="139" t="n">
        <f aca="false">AC144+AD144</f>
        <v>0</v>
      </c>
      <c r="AF144" s="145" t="str">
        <f aca="false" t="array" ref="AF144:AF144">IF(G144=Error_checking!$A$26,RANK(AC144,$AC$2:$AC$601),"")</f>
        <v/>
      </c>
      <c r="AG144" s="146"/>
      <c r="AH144" s="147"/>
      <c r="AI144" s="147"/>
      <c r="AJ144" s="147"/>
      <c r="AK144" s="148"/>
      <c r="AL144" s="148"/>
      <c r="AM144" s="148"/>
      <c r="AN144" s="149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</row>
    <row r="145" s="150" customFormat="true" ht="14.85" hidden="false" customHeight="true" outlineLevel="0" collapsed="false">
      <c r="A145" s="125" t="str">
        <f aca="false" t="array" ref="A145:A145">IF(G145=Error_checking!$A$26,RANK(AC145,$AC$2:$AC$601),"")</f>
        <v/>
      </c>
      <c r="B145" s="125" t="n">
        <v>519</v>
      </c>
      <c r="C145" s="126" t="n">
        <f aca="false">VLOOKUP($B145,Ludo_na!$A$2:$D$601,2,0)</f>
        <v>257</v>
      </c>
      <c r="D145" s="127" t="str">
        <f aca="false">IF(VLOOKUP($B145,Ludo_voor!$A$2:$Y$601,3,0)="","",VLOOKUP($B145,Ludo_voor!$A$2:$Y$601,3,0))</f>
        <v>Caljon</v>
      </c>
      <c r="E145" s="128" t="str">
        <f aca="false">IF(VLOOKUP($B145,Ludo_voor!$A$2:$Y$601,4,0)="","",VLOOKUP($B145,Ludo_voor!$A$2:$Y$601,4,0))</f>
        <v>Jan</v>
      </c>
      <c r="F145" s="129" t="str">
        <f aca="false">IF(VLOOKUP($B145,Ludo_voor!$A$2:$Y$601,5,0)="","",VLOOKUP($B145,Ludo_voor!$A$2:$Y$601,5,0))</f>
        <v/>
      </c>
      <c r="G145" s="130" t="s">
        <v>972</v>
      </c>
      <c r="H145" s="131"/>
      <c r="I145" s="132"/>
      <c r="J145" s="133"/>
      <c r="K145" s="133"/>
      <c r="L145" s="133"/>
      <c r="M145" s="134" t="n">
        <f aca="false" t="array" ref="M145:M145">IF($G145="","",IF(L145="",0,((SUM(IF(I145=I$2:I$601,IF(J145=J$2:J$601,1,0),0))-K145)/(SUM(IF(I145=I$2:I$601,IF(J145=J$2:J$601,1,0),0))-1)*100)+(L145/(SUM(IF(I145=I$2:I$601,IF(J145=J$2:J$601,L$2:L$601,0),0))))+IF(K145&lt;2,SUM(IF(I145=I$2:I$601,IF(J145=J$2:J$601,1,0),0)),0)))</f>
        <v>0</v>
      </c>
      <c r="N145" s="135"/>
      <c r="O145" s="136"/>
      <c r="P145" s="136"/>
      <c r="Q145" s="136"/>
      <c r="R145" s="137" t="n">
        <f aca="false" t="array" ref="R145:R145">IF($G145="","",IF(Q145="",0,((SUM(IF(N145=N$2:N$601,IF(O145=O$2:O$601,1,0),0))-P145)/(SUM(IF(N145=N$2:N$601,IF(O145=O$2:O$601,1,0),0))-1)*100)+(Q145/(SUM(IF(N145=N$2:N$601,IF(O145=O$2:O$601,Q$2:Q$601,0),0))))+IF(P145&lt;2,SUM(IF(N145=N$2:N$601,IF(O145=O$2:O$601,1,0),0)),0)))</f>
        <v>0</v>
      </c>
      <c r="S145" s="138"/>
      <c r="T145" s="136"/>
      <c r="U145" s="136"/>
      <c r="V145" s="136"/>
      <c r="W145" s="139" t="n">
        <f aca="false" t="array" ref="W145:W145">IF($G145="","",IF(OR(S145=Error_checking!$Q$25,S145=Error_checking!$Q$26),R145-IF(P145&lt;2,SUM(IF(N145=N$2:N$601,IF(O145=O$2:O$601,1,0),0)),0),IF(V145="",0,((SUM(IF(S145=S$2:S$601,IF(T145=T$2:T$601,1,0),0))-U145)/(SUM(IF(S145=S$2:S$601,IF(T145=T$2:T$601,1,0),0))-1)*100)+(V145/(SUM(IF(S145=S$2:S$601,IF(T145=T$2:T$601,V$2:V$601,0),0))))+IF(U145&lt;2,SUM(IF(S145=S$2:S$601,IF(T145=T$2:T$601,1,0),0)),0))))</f>
        <v>0</v>
      </c>
      <c r="X145" s="140"/>
      <c r="Y145" s="141"/>
      <c r="Z145" s="142"/>
      <c r="AA145" s="141"/>
      <c r="AB145" s="143" t="n">
        <f aca="false">0</f>
        <v>0</v>
      </c>
      <c r="AC145" s="143" t="n">
        <f aca="false" t="array" ref="AC145:AC145">SUM(M145,R145,W145,AB145)</f>
        <v>0</v>
      </c>
      <c r="AD145" s="144" t="n">
        <f aca="false">IF(G145=Error_checking!$A$26,MAX(0,MIN(MaxBonus,$G$1)+1-RANK(AC145,$AC$2:$AC$601)),0)</f>
        <v>0</v>
      </c>
      <c r="AE145" s="139" t="n">
        <f aca="false">AC145+AD145</f>
        <v>0</v>
      </c>
      <c r="AF145" s="145" t="str">
        <f aca="false" t="array" ref="AF145:AF145">IF(G145=Error_checking!$A$26,RANK(AC145,$AC$2:$AC$601),"")</f>
        <v/>
      </c>
      <c r="AG145" s="146"/>
      <c r="AH145" s="147"/>
      <c r="AI145" s="147"/>
      <c r="AJ145" s="147"/>
      <c r="AK145" s="148"/>
      <c r="AL145" s="148"/>
      <c r="AM145" s="148"/>
      <c r="AN145" s="149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</row>
    <row r="146" s="151" customFormat="true" ht="14.85" hidden="false" customHeight="true" outlineLevel="0" collapsed="false">
      <c r="A146" s="125" t="str">
        <f aca="false" t="array" ref="A146:A146">IF(G146=Error_checking!$A$26,RANK(AC146,$AC$2:$AC$601),"")</f>
        <v/>
      </c>
      <c r="B146" s="125" t="n">
        <v>487</v>
      </c>
      <c r="C146" s="126" t="n">
        <f aca="false">VLOOKUP($B146,Ludo_na!$A$2:$D$601,2,0)</f>
        <v>577</v>
      </c>
      <c r="D146" s="127" t="str">
        <f aca="false">IF(VLOOKUP($B146,Ludo_voor!$A$2:$Y$601,3,0)="","",VLOOKUP($B146,Ludo_voor!$A$2:$Y$601,3,0))</f>
        <v>Verhaegen</v>
      </c>
      <c r="E146" s="128" t="str">
        <f aca="false">IF(VLOOKUP($B146,Ludo_voor!$A$2:$Y$601,4,0)="","",VLOOKUP($B146,Ludo_voor!$A$2:$Y$601,4,0))</f>
        <v>Stijn</v>
      </c>
      <c r="F146" s="129" t="str">
        <f aca="false">IF(VLOOKUP($B146,Ludo_voor!$A$2:$Y$601,5,0)="","",VLOOKUP($B146,Ludo_voor!$A$2:$Y$601,5,0))</f>
        <v/>
      </c>
      <c r="G146" s="130" t="s">
        <v>972</v>
      </c>
      <c r="H146" s="131"/>
      <c r="I146" s="132"/>
      <c r="J146" s="133"/>
      <c r="K146" s="133"/>
      <c r="L146" s="133"/>
      <c r="M146" s="134" t="n">
        <f aca="false" t="array" ref="M146:M146">IF($G146="","",IF(L146="",0,((SUM(IF(I146=I$2:I$601,IF(J146=J$2:J$601,1,0),0))-K146)/(SUM(IF(I146=I$2:I$601,IF(J146=J$2:J$601,1,0),0))-1)*100)+(L146/(SUM(IF(I146=I$2:I$601,IF(J146=J$2:J$601,L$2:L$601,0),0))))+IF(K146&lt;2,SUM(IF(I146=I$2:I$601,IF(J146=J$2:J$601,1,0),0)),0)))</f>
        <v>0</v>
      </c>
      <c r="N146" s="135"/>
      <c r="O146" s="136"/>
      <c r="P146" s="136"/>
      <c r="Q146" s="136"/>
      <c r="R146" s="137" t="n">
        <f aca="false" t="array" ref="R146:R146">IF($G146="","",IF(Q146="",0,((SUM(IF(N146=N$2:N$601,IF(O146=O$2:O$601,1,0),0))-P146)/(SUM(IF(N146=N$2:N$601,IF(O146=O$2:O$601,1,0),0))-1)*100)+(Q146/(SUM(IF(N146=N$2:N$601,IF(O146=O$2:O$601,Q$2:Q$601,0),0))))+IF(P146&lt;2,SUM(IF(N146=N$2:N$601,IF(O146=O$2:O$601,1,0),0)),0)))</f>
        <v>0</v>
      </c>
      <c r="S146" s="138"/>
      <c r="T146" s="136"/>
      <c r="U146" s="136"/>
      <c r="V146" s="136"/>
      <c r="W146" s="139" t="n">
        <f aca="false" t="array" ref="W146:W146">IF($G146="","",IF(OR(S146=Error_checking!$Q$25,S146=Error_checking!$Q$26),R146-IF(P146&lt;2,SUM(IF(N146=N$2:N$601,IF(O146=O$2:O$601,1,0),0)),0),IF(V146="",0,((SUM(IF(S146=S$2:S$601,IF(T146=T$2:T$601,1,0),0))-U146)/(SUM(IF(S146=S$2:S$601,IF(T146=T$2:T$601,1,0),0))-1)*100)+(V146/(SUM(IF(S146=S$2:S$601,IF(T146=T$2:T$601,V$2:V$601,0),0))))+IF(U146&lt;2,SUM(IF(S146=S$2:S$601,IF(T146=T$2:T$601,1,0),0)),0))))</f>
        <v>0</v>
      </c>
      <c r="X146" s="140"/>
      <c r="Y146" s="141"/>
      <c r="Z146" s="142"/>
      <c r="AA146" s="141"/>
      <c r="AB146" s="143" t="n">
        <f aca="false">0</f>
        <v>0</v>
      </c>
      <c r="AC146" s="143" t="n">
        <f aca="false" t="array" ref="AC146:AC146">SUM(M146,R146,W146,AB146)</f>
        <v>0</v>
      </c>
      <c r="AD146" s="144" t="n">
        <f aca="false">IF(G146=Error_checking!$A$26,MAX(0,MIN(MaxBonus,$G$1)+1-RANK(AC146,$AC$2:$AC$601)),0)</f>
        <v>0</v>
      </c>
      <c r="AE146" s="139" t="n">
        <f aca="false">AC146+AD146</f>
        <v>0</v>
      </c>
      <c r="AF146" s="145" t="str">
        <f aca="false" t="array" ref="AF146:AF146">IF(G146=Error_checking!$A$26,RANK(AC146,$AC$2:$AC$601),"")</f>
        <v/>
      </c>
      <c r="AG146" s="146"/>
      <c r="AH146" s="147"/>
      <c r="AI146" s="147"/>
      <c r="AJ146" s="147"/>
      <c r="AK146" s="148"/>
      <c r="AL146" s="148"/>
      <c r="AM146" s="148"/>
      <c r="AN146" s="149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</row>
    <row r="147" s="152" customFormat="true" ht="14.85" hidden="false" customHeight="true" outlineLevel="0" collapsed="false">
      <c r="A147" s="125" t="str">
        <f aca="false" t="array" ref="A147:A147">IF(G147=Error_checking!$A$26,RANK(AC147,$AC$2:$AC$601),"")</f>
        <v/>
      </c>
      <c r="B147" s="125" t="n">
        <v>450</v>
      </c>
      <c r="C147" s="126" t="n">
        <f aca="false">VLOOKUP($B147,Ludo_na!$A$2:$D$601,2,0)</f>
        <v>352</v>
      </c>
      <c r="D147" s="127" t="str">
        <f aca="false">IF(VLOOKUP($B147,Ludo_voor!$A$2:$Y$601,3,0)="","",VLOOKUP($B147,Ludo_voor!$A$2:$Y$601,3,0))</f>
        <v>Verryt</v>
      </c>
      <c r="E147" s="128" t="str">
        <f aca="false">IF(VLOOKUP($B147,Ludo_voor!$A$2:$Y$601,4,0)="","",VLOOKUP($B147,Ludo_voor!$A$2:$Y$601,4,0))</f>
        <v>Bjorn</v>
      </c>
      <c r="F147" s="129" t="str">
        <f aca="false">IF(VLOOKUP($B147,Ludo_voor!$A$2:$Y$601,5,0)="","",VLOOKUP($B147,Ludo_voor!$A$2:$Y$601,5,0))</f>
        <v/>
      </c>
      <c r="G147" s="130" t="s">
        <v>972</v>
      </c>
      <c r="H147" s="131"/>
      <c r="I147" s="132"/>
      <c r="J147" s="133"/>
      <c r="K147" s="133"/>
      <c r="L147" s="133"/>
      <c r="M147" s="134" t="n">
        <f aca="false" t="array" ref="M147:M147">IF($G147="","",IF(L147="",0,((SUM(IF(I147=I$2:I$601,IF(J147=J$2:J$601,1,0),0))-K147)/(SUM(IF(I147=I$2:I$601,IF(J147=J$2:J$601,1,0),0))-1)*100)+(L147/(SUM(IF(I147=I$2:I$601,IF(J147=J$2:J$601,L$2:L$601,0),0))))+IF(K147&lt;2,SUM(IF(I147=I$2:I$601,IF(J147=J$2:J$601,1,0),0)),0)))</f>
        <v>0</v>
      </c>
      <c r="N147" s="135"/>
      <c r="O147" s="136"/>
      <c r="P147" s="136"/>
      <c r="Q147" s="136"/>
      <c r="R147" s="137" t="n">
        <f aca="false" t="array" ref="R147:R147">IF($G147="","",IF(Q147="",0,((SUM(IF(N147=N$2:N$601,IF(O147=O$2:O$601,1,0),0))-P147)/(SUM(IF(N147=N$2:N$601,IF(O147=O$2:O$601,1,0),0))-1)*100)+(Q147/(SUM(IF(N147=N$2:N$601,IF(O147=O$2:O$601,Q$2:Q$601,0),0))))+IF(P147&lt;2,SUM(IF(N147=N$2:N$601,IF(O147=O$2:O$601,1,0),0)),0)))</f>
        <v>0</v>
      </c>
      <c r="S147" s="138"/>
      <c r="T147" s="136"/>
      <c r="U147" s="136"/>
      <c r="V147" s="136"/>
      <c r="W147" s="139" t="n">
        <f aca="false" t="array" ref="W147:W147">IF($G147="","",IF(OR(S147=Error_checking!$Q$25,S147=Error_checking!$Q$26),R147-IF(P147&lt;2,SUM(IF(N147=N$2:N$601,IF(O147=O$2:O$601,1,0),0)),0),IF(V147="",0,((SUM(IF(S147=S$2:S$601,IF(T147=T$2:T$601,1,0),0))-U147)/(SUM(IF(S147=S$2:S$601,IF(T147=T$2:T$601,1,0),0))-1)*100)+(V147/(SUM(IF(S147=S$2:S$601,IF(T147=T$2:T$601,V$2:V$601,0),0))))+IF(U147&lt;2,SUM(IF(S147=S$2:S$601,IF(T147=T$2:T$601,1,0),0)),0))))</f>
        <v>0</v>
      </c>
      <c r="X147" s="140"/>
      <c r="Y147" s="141"/>
      <c r="Z147" s="142"/>
      <c r="AA147" s="141"/>
      <c r="AB147" s="143" t="n">
        <f aca="false">0</f>
        <v>0</v>
      </c>
      <c r="AC147" s="143" t="n">
        <f aca="false" t="array" ref="AC147:AC147">SUM(M147,R147,W147,AB147)</f>
        <v>0</v>
      </c>
      <c r="AD147" s="144" t="n">
        <f aca="false">IF(G147=Error_checking!$A$26,MAX(0,MIN(MaxBonus,$G$1)+1-RANK(AC147,$AC$2:$AC$601)),0)</f>
        <v>0</v>
      </c>
      <c r="AE147" s="139" t="n">
        <f aca="false">AC147+AD147</f>
        <v>0</v>
      </c>
      <c r="AF147" s="145" t="str">
        <f aca="false" t="array" ref="AF147:AF147">IF(G147=Error_checking!$A$26,RANK(AC147,$AC$2:$AC$601),"")</f>
        <v/>
      </c>
      <c r="AG147" s="146"/>
      <c r="AH147" s="147"/>
      <c r="AI147" s="147"/>
      <c r="AJ147" s="147"/>
      <c r="AK147" s="148"/>
      <c r="AL147" s="148"/>
      <c r="AM147" s="148"/>
      <c r="AN147" s="149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</row>
    <row r="148" s="152" customFormat="true" ht="14.85" hidden="false" customHeight="true" outlineLevel="0" collapsed="false">
      <c r="A148" s="125" t="str">
        <f aca="false" t="array" ref="A148:A148">IF(G148=Error_checking!$A$26,RANK(AC148,$AC$2:$AC$601),"")</f>
        <v/>
      </c>
      <c r="B148" s="125" t="n">
        <v>475</v>
      </c>
      <c r="C148" s="126" t="n">
        <f aca="false">VLOOKUP($B148,Ludo_na!$A$2:$D$601,2,0)</f>
        <v>3</v>
      </c>
      <c r="D148" s="127" t="str">
        <f aca="false">IF(VLOOKUP($B148,Ludo_voor!$A$2:$Y$601,3,0)="","",VLOOKUP($B148,Ludo_voor!$A$2:$Y$601,3,0))</f>
        <v>Van Bilzen</v>
      </c>
      <c r="E148" s="128" t="str">
        <f aca="false">IF(VLOOKUP($B148,Ludo_voor!$A$2:$Y$601,4,0)="","",VLOOKUP($B148,Ludo_voor!$A$2:$Y$601,4,0))</f>
        <v>Bart</v>
      </c>
      <c r="F148" s="129" t="str">
        <f aca="false">IF(VLOOKUP($B148,Ludo_voor!$A$2:$Y$601,5,0)="","",VLOOKUP($B148,Ludo_voor!$A$2:$Y$601,5,0))</f>
        <v>Speelduivel</v>
      </c>
      <c r="G148" s="130" t="s">
        <v>972</v>
      </c>
      <c r="H148" s="131"/>
      <c r="I148" s="132"/>
      <c r="J148" s="133"/>
      <c r="K148" s="133"/>
      <c r="L148" s="133"/>
      <c r="M148" s="134" t="n">
        <f aca="false" t="array" ref="M148:M148">IF($G148="","",IF(L148="",0,((SUM(IF(I148=I$2:I$601,IF(J148=J$2:J$601,1,0),0))-K148)/(SUM(IF(I148=I$2:I$601,IF(J148=J$2:J$601,1,0),0))-1)*100)+(L148/(SUM(IF(I148=I$2:I$601,IF(J148=J$2:J$601,L$2:L$601,0),0))))+IF(K148&lt;2,SUM(IF(I148=I$2:I$601,IF(J148=J$2:J$601,1,0),0)),0)))</f>
        <v>0</v>
      </c>
      <c r="N148" s="135"/>
      <c r="O148" s="136"/>
      <c r="P148" s="136"/>
      <c r="Q148" s="136"/>
      <c r="R148" s="137" t="n">
        <f aca="false" t="array" ref="R148:R148">IF($G148="","",IF(Q148="",0,((SUM(IF(N148=N$2:N$601,IF(O148=O$2:O$601,1,0),0))-P148)/(SUM(IF(N148=N$2:N$601,IF(O148=O$2:O$601,1,0),0))-1)*100)+(Q148/(SUM(IF(N148=N$2:N$601,IF(O148=O$2:O$601,Q$2:Q$601,0),0))))+IF(P148&lt;2,SUM(IF(N148=N$2:N$601,IF(O148=O$2:O$601,1,0),0)),0)))</f>
        <v>0</v>
      </c>
      <c r="S148" s="138"/>
      <c r="T148" s="136"/>
      <c r="U148" s="136"/>
      <c r="V148" s="136"/>
      <c r="W148" s="139" t="n">
        <f aca="false" t="array" ref="W148:W148">IF($G148="","",IF(OR(S148=Error_checking!$Q$25,S148=Error_checking!$Q$26),R148-IF(P148&lt;2,SUM(IF(N148=N$2:N$601,IF(O148=O$2:O$601,1,0),0)),0),IF(V148="",0,((SUM(IF(S148=S$2:S$601,IF(T148=T$2:T$601,1,0),0))-U148)/(SUM(IF(S148=S$2:S$601,IF(T148=T$2:T$601,1,0),0))-1)*100)+(V148/(SUM(IF(S148=S$2:S$601,IF(T148=T$2:T$601,V$2:V$601,0),0))))+IF(U148&lt;2,SUM(IF(S148=S$2:S$601,IF(T148=T$2:T$601,1,0),0)),0))))</f>
        <v>0</v>
      </c>
      <c r="X148" s="140"/>
      <c r="Y148" s="141"/>
      <c r="Z148" s="142"/>
      <c r="AA148" s="141"/>
      <c r="AB148" s="143" t="n">
        <f aca="false">0</f>
        <v>0</v>
      </c>
      <c r="AC148" s="143" t="n">
        <f aca="false" t="array" ref="AC148:AC148">SUM(M148,R148,W148,AB148)</f>
        <v>0</v>
      </c>
      <c r="AD148" s="144" t="n">
        <f aca="false">IF(G148=Error_checking!$A$26,MAX(0,MIN(MaxBonus,$G$1)+1-RANK(AC148,$AC$2:$AC$601)),0)</f>
        <v>0</v>
      </c>
      <c r="AE148" s="139" t="n">
        <f aca="false">AC148+AD148</f>
        <v>0</v>
      </c>
      <c r="AF148" s="145" t="str">
        <f aca="false" t="array" ref="AF148:AF148">IF(G148=Error_checking!$A$26,RANK(AC148,$AC$2:$AC$601),"")</f>
        <v/>
      </c>
      <c r="AG148" s="146"/>
      <c r="AH148" s="147"/>
      <c r="AI148" s="147"/>
      <c r="AJ148" s="147"/>
      <c r="AK148" s="148"/>
      <c r="AL148" s="148"/>
      <c r="AM148" s="148"/>
      <c r="AN148" s="149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</row>
    <row r="149" s="119" customFormat="true" ht="14.85" hidden="false" customHeight="true" outlineLevel="0" collapsed="false">
      <c r="A149" s="102" t="str">
        <f aca="false" t="array" ref="A149:A149">IF(G149=Error_checking!$A$26,RANK(AC149,$AC$2:$AC$601),"")</f>
        <v/>
      </c>
      <c r="B149" s="102" t="n">
        <v>517</v>
      </c>
      <c r="C149" s="77" t="n">
        <f aca="false">VLOOKUP($B149,Ludo_na!$A$2:$D$601,2,0)</f>
        <v>577</v>
      </c>
      <c r="D149" s="78" t="str">
        <f aca="false">IF(VLOOKUP($B149,Ludo_voor!$A$2:$Y$601,3,0)="","",VLOOKUP($B149,Ludo_voor!$A$2:$Y$601,3,0))</f>
        <v/>
      </c>
      <c r="E149" s="79" t="str">
        <f aca="false">IF(VLOOKUP($B149,Ludo_voor!$A$2:$Y$601,4,0)="","",VLOOKUP($B149,Ludo_voor!$A$2:$Y$601,4,0))</f>
        <v/>
      </c>
      <c r="F149" s="80" t="str">
        <f aca="false">IF(VLOOKUP($B149,Ludo_voor!$A$2:$Y$601,5,0)="","",VLOOKUP($B149,Ludo_voor!$A$2:$Y$601,5,0))</f>
        <v/>
      </c>
      <c r="G149" s="81"/>
      <c r="H149" s="103"/>
      <c r="I149" s="104"/>
      <c r="J149" s="105"/>
      <c r="K149" s="105"/>
      <c r="L149" s="105"/>
      <c r="M149" s="106" t="str">
        <f aca="false" t="array" ref="M149:M149">IF($G149="","",IF(L149="",0,((SUM(IF(I149=I$2:I$601,IF(J149=J$2:J$601,1,0),0))-K149)/(SUM(IF(I149=I$2:I$601,IF(J149=J$2:J$601,1,0),0))-1)*100)+(L149/(SUM(IF(I149=I$2:I$601,IF(J149=J$2:J$601,L$2:L$601,0),0))))+IF(K149&lt;2,SUM(IF(I149=I$2:I$601,IF(J149=J$2:J$601,1,0),0)),0)))</f>
        <v/>
      </c>
      <c r="N149" s="107"/>
      <c r="O149" s="108"/>
      <c r="P149" s="108"/>
      <c r="Q149" s="108"/>
      <c r="R149" s="109" t="str">
        <f aca="false" t="array" ref="R149:R149">IF($G149="","",IF(Q149="",0,((SUM(IF(N149=N$2:N$601,IF(O149=O$2:O$601,1,0),0))-P149)/(SUM(IF(N149=N$2:N$601,IF(O149=O$2:O$601,1,0),0))-1)*100)+(Q149/(SUM(IF(N149=N$2:N$601,IF(O149=O$2:O$601,Q$2:Q$601,0),0))))+IF(P149&lt;2,SUM(IF(N149=N$2:N$601,IF(O149=O$2:O$601,1,0),0)),0)))</f>
        <v/>
      </c>
      <c r="S149" s="110"/>
      <c r="T149" s="108"/>
      <c r="U149" s="108"/>
      <c r="V149" s="108"/>
      <c r="W149" s="111" t="str">
        <f aca="false" t="array" ref="W149:W149">IF($G149="","",IF(OR(S149=Error_checking!$Q$25,S149=Error_checking!$Q$26),R149-IF(P149&lt;2,SUM(IF(N149=N$2:N$601,IF(O149=O$2:O$601,1,0),0)),0),IF(V149="",0,((SUM(IF(S149=S$2:S$601,IF(T149=T$2:T$601,1,0),0))-U149)/(SUM(IF(S149=S$2:S$601,IF(T149=T$2:T$601,1,0),0))-1)*100)+(V149/(SUM(IF(S149=S$2:S$601,IF(T149=T$2:T$601,V$2:V$601,0),0))))+IF(U149&lt;2,SUM(IF(S149=S$2:S$601,IF(T149=T$2:T$601,1,0),0)),0))))</f>
        <v/>
      </c>
      <c r="X149" s="91"/>
      <c r="Y149" s="92"/>
      <c r="Z149" s="93"/>
      <c r="AA149" s="92"/>
      <c r="AB149" s="94" t="n">
        <f aca="false">0</f>
        <v>0</v>
      </c>
      <c r="AC149" s="94" t="n">
        <f aca="false" t="array" ref="AC149:AC149">SUM(M149,R149,W149,AB149)</f>
        <v>0</v>
      </c>
      <c r="AD149" s="112" t="n">
        <f aca="false">IF(G149=Error_checking!$A$26,MAX(0,MIN(MaxBonus,$G$1)+1-RANK(AC149,$AC$2:$AC$601)),0)</f>
        <v>0</v>
      </c>
      <c r="AE149" s="111" t="n">
        <f aca="false">AC149+AD149</f>
        <v>0</v>
      </c>
      <c r="AF149" s="113" t="str">
        <f aca="false" t="array" ref="AF149:AF149">IF(G149=Error_checking!$A$26,RANK(AC149,$AC$2:$AC$601),"")</f>
        <v/>
      </c>
      <c r="AG149" s="114"/>
      <c r="AH149" s="115"/>
      <c r="AI149" s="115"/>
      <c r="AJ149" s="115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</row>
    <row r="150" s="119" customFormat="true" ht="14.85" hidden="false" customHeight="true" outlineLevel="0" collapsed="false">
      <c r="A150" s="102" t="str">
        <f aca="false" t="array" ref="A150:A150">IF(G150=Error_checking!$A$26,RANK(AC150,$AC$2:$AC$601),"")</f>
        <v/>
      </c>
      <c r="B150" s="102" t="n">
        <v>524</v>
      </c>
      <c r="C150" s="77" t="n">
        <f aca="false">VLOOKUP($B150,Ludo_na!$A$2:$D$601,2,0)</f>
        <v>577</v>
      </c>
      <c r="D150" s="78" t="str">
        <f aca="false">IF(VLOOKUP($B150,Ludo_voor!$A$2:$Y$601,3,0)="","",VLOOKUP($B150,Ludo_voor!$A$2:$Y$601,3,0))</f>
        <v/>
      </c>
      <c r="E150" s="79" t="str">
        <f aca="false">IF(VLOOKUP($B150,Ludo_voor!$A$2:$Y$601,4,0)="","",VLOOKUP($B150,Ludo_voor!$A$2:$Y$601,4,0))</f>
        <v/>
      </c>
      <c r="F150" s="80" t="str">
        <f aca="false">IF(VLOOKUP($B150,Ludo_voor!$A$2:$Y$601,5,0)="","",VLOOKUP($B150,Ludo_voor!$A$2:$Y$601,5,0))</f>
        <v/>
      </c>
      <c r="G150" s="81"/>
      <c r="H150" s="103"/>
      <c r="I150" s="104"/>
      <c r="J150" s="105"/>
      <c r="K150" s="105"/>
      <c r="L150" s="105"/>
      <c r="M150" s="106" t="str">
        <f aca="false" t="array" ref="M150:M150">IF($G150="","",IF(L150="",0,((SUM(IF(I150=I$2:I$601,IF(J150=J$2:J$601,1,0),0))-K150)/(SUM(IF(I150=I$2:I$601,IF(J150=J$2:J$601,1,0),0))-1)*100)+(L150/(SUM(IF(I150=I$2:I$601,IF(J150=J$2:J$601,L$2:L$601,0),0))))+IF(K150&lt;2,SUM(IF(I150=I$2:I$601,IF(J150=J$2:J$601,1,0),0)),0)))</f>
        <v/>
      </c>
      <c r="N150" s="107"/>
      <c r="O150" s="108"/>
      <c r="P150" s="108"/>
      <c r="Q150" s="108"/>
      <c r="R150" s="109" t="str">
        <f aca="false" t="array" ref="R150:R150">IF($G150="","",IF(Q150="",0,((SUM(IF(N150=N$2:N$601,IF(O150=O$2:O$601,1,0),0))-P150)/(SUM(IF(N150=N$2:N$601,IF(O150=O$2:O$601,1,0),0))-1)*100)+(Q150/(SUM(IF(N150=N$2:N$601,IF(O150=O$2:O$601,Q$2:Q$601,0),0))))+IF(P150&lt;2,SUM(IF(N150=N$2:N$601,IF(O150=O$2:O$601,1,0),0)),0)))</f>
        <v/>
      </c>
      <c r="S150" s="110"/>
      <c r="T150" s="108"/>
      <c r="U150" s="108"/>
      <c r="V150" s="108"/>
      <c r="W150" s="111" t="str">
        <f aca="false" t="array" ref="W150:W150">IF($G150="","",IF(OR(S150=Error_checking!$Q$25,S150=Error_checking!$Q$26),R150-IF(P150&lt;2,SUM(IF(N150=N$2:N$601,IF(O150=O$2:O$601,1,0),0)),0),IF(V150="",0,((SUM(IF(S150=S$2:S$601,IF(T150=T$2:T$601,1,0),0))-U150)/(SUM(IF(S150=S$2:S$601,IF(T150=T$2:T$601,1,0),0))-1)*100)+(V150/(SUM(IF(S150=S$2:S$601,IF(T150=T$2:T$601,V$2:V$601,0),0))))+IF(U150&lt;2,SUM(IF(S150=S$2:S$601,IF(T150=T$2:T$601,1,0),0)),0))))</f>
        <v/>
      </c>
      <c r="X150" s="91"/>
      <c r="Y150" s="92"/>
      <c r="Z150" s="93"/>
      <c r="AA150" s="92"/>
      <c r="AB150" s="94" t="n">
        <f aca="false">0</f>
        <v>0</v>
      </c>
      <c r="AC150" s="94" t="n">
        <f aca="false" t="array" ref="AC150:AC150">SUM(M150,R150,W150,AB150)</f>
        <v>0</v>
      </c>
      <c r="AD150" s="112" t="n">
        <f aca="false">IF(G150=Error_checking!$A$26,MAX(0,MIN(MaxBonus,$G$1)+1-RANK(AC150,$AC$2:$AC$601)),0)</f>
        <v>0</v>
      </c>
      <c r="AE150" s="111" t="n">
        <f aca="false">AC150+AD150</f>
        <v>0</v>
      </c>
      <c r="AF150" s="113" t="str">
        <f aca="false" t="array" ref="AF150:AF150">IF(G150=Error_checking!$A$26,RANK(AC150,$AC$2:$AC$601),"")</f>
        <v/>
      </c>
      <c r="AG150" s="114"/>
      <c r="AH150" s="115"/>
      <c r="AI150" s="115"/>
      <c r="AJ150" s="115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117"/>
      <c r="BV150" s="117"/>
      <c r="BW150" s="117"/>
      <c r="BX150" s="117"/>
      <c r="BY150" s="117"/>
      <c r="BZ150" s="117"/>
    </row>
    <row r="151" s="54" customFormat="true" ht="14.85" hidden="false" customHeight="true" outlineLevel="0" collapsed="false">
      <c r="A151" s="102" t="str">
        <f aca="false" t="array" ref="A151:A151">IF(G151=Error_checking!$A$26,RANK(AC151,$AC$2:$AC$601),"")</f>
        <v/>
      </c>
      <c r="B151" s="102" t="n">
        <v>584</v>
      </c>
      <c r="C151" s="77" t="n">
        <f aca="false">VLOOKUP($B151,Ludo_na!$A$2:$D$601,2,0)</f>
        <v>577</v>
      </c>
      <c r="D151" s="78" t="str">
        <f aca="false">IF(VLOOKUP($B151,Ludo_voor!$A$2:$Y$601,3,0)="","",VLOOKUP($B151,Ludo_voor!$A$2:$Y$601,3,0))</f>
        <v/>
      </c>
      <c r="E151" s="79" t="str">
        <f aca="false">IF(VLOOKUP($B151,Ludo_voor!$A$2:$Y$601,4,0)="","",VLOOKUP($B151,Ludo_voor!$A$2:$Y$601,4,0))</f>
        <v/>
      </c>
      <c r="F151" s="80" t="str">
        <f aca="false">IF(VLOOKUP($B151,Ludo_voor!$A$2:$Y$601,5,0)="","",VLOOKUP($B151,Ludo_voor!$A$2:$Y$601,5,0))</f>
        <v/>
      </c>
      <c r="G151" s="81"/>
      <c r="H151" s="103"/>
      <c r="I151" s="104"/>
      <c r="J151" s="105"/>
      <c r="K151" s="105"/>
      <c r="L151" s="105"/>
      <c r="M151" s="106" t="str">
        <f aca="false" t="array" ref="M151:M151">IF($G151="","",IF(L151="",0,((SUM(IF(I151=I$2:I$601,IF(J151=J$2:J$601,1,0),0))-K151)/(SUM(IF(I151=I$2:I$601,IF(J151=J$2:J$601,1,0),0))-1)*100)+(L151/(SUM(IF(I151=I$2:I$601,IF(J151=J$2:J$601,L$2:L$601,0),0))))+IF(K151&lt;2,SUM(IF(I151=I$2:I$601,IF(J151=J$2:J$601,1,0),0)),0)))</f>
        <v/>
      </c>
      <c r="N151" s="107"/>
      <c r="O151" s="108"/>
      <c r="P151" s="108"/>
      <c r="Q151" s="108"/>
      <c r="R151" s="109" t="str">
        <f aca="false" t="array" ref="R151:R151">IF($G151="","",IF(Q151="",0,((SUM(IF(N151=N$2:N$601,IF(O151=O$2:O$601,1,0),0))-P151)/(SUM(IF(N151=N$2:N$601,IF(O151=O$2:O$601,1,0),0))-1)*100)+(Q151/(SUM(IF(N151=N$2:N$601,IF(O151=O$2:O$601,Q$2:Q$601,0),0))))+IF(P151&lt;2,SUM(IF(N151=N$2:N$601,IF(O151=O$2:O$601,1,0),0)),0)))</f>
        <v/>
      </c>
      <c r="S151" s="110"/>
      <c r="T151" s="108"/>
      <c r="U151" s="108"/>
      <c r="V151" s="108"/>
      <c r="W151" s="111" t="str">
        <f aca="false" t="array" ref="W151:W151">IF($G151="","",IF(OR(S151=Error_checking!$Q$25,S151=Error_checking!$Q$26),R151-IF(P151&lt;2,SUM(IF(N151=N$2:N$601,IF(O151=O$2:O$601,1,0),0)),0),IF(V151="",0,((SUM(IF(S151=S$2:S$601,IF(T151=T$2:T$601,1,0),0))-U151)/(SUM(IF(S151=S$2:S$601,IF(T151=T$2:T$601,1,0),0))-1)*100)+(V151/(SUM(IF(S151=S$2:S$601,IF(T151=T$2:T$601,V$2:V$601,0),0))))+IF(U151&lt;2,SUM(IF(S151=S$2:S$601,IF(T151=T$2:T$601,1,0),0)),0))))</f>
        <v/>
      </c>
      <c r="X151" s="91"/>
      <c r="Y151" s="92"/>
      <c r="Z151" s="93"/>
      <c r="AA151" s="92"/>
      <c r="AB151" s="94" t="n">
        <f aca="false">0</f>
        <v>0</v>
      </c>
      <c r="AC151" s="94" t="n">
        <f aca="false" t="array" ref="AC151:AC151">SUM(M151,R151,W151,AB151)</f>
        <v>0</v>
      </c>
      <c r="AD151" s="112" t="n">
        <f aca="false">IF(G151=Error_checking!$A$26,MAX(0,MIN(MaxBonus,$G$1)+1-RANK(AC151,$AC$2:$AC$601)),0)</f>
        <v>0</v>
      </c>
      <c r="AE151" s="111" t="n">
        <f aca="false">AC151+AD151</f>
        <v>0</v>
      </c>
      <c r="AF151" s="113" t="str">
        <f aca="false" t="array" ref="AF151:AF151">IF(G151=Error_checking!$A$26,RANK(AC151,$AC$2:$AC$601),"")</f>
        <v/>
      </c>
      <c r="AG151" s="114"/>
      <c r="AH151" s="115"/>
      <c r="AI151" s="115"/>
      <c r="AJ151" s="115"/>
      <c r="AK151" s="117"/>
      <c r="AL151" s="117"/>
      <c r="AM151" s="117"/>
      <c r="AN151" s="123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117"/>
      <c r="BV151" s="117"/>
      <c r="BW151" s="117"/>
      <c r="BX151" s="117"/>
      <c r="BY151" s="117"/>
      <c r="BZ151" s="117"/>
    </row>
    <row r="152" s="119" customFormat="true" ht="14.85" hidden="false" customHeight="true" outlineLevel="0" collapsed="false">
      <c r="A152" s="48" t="str">
        <f aca="false" t="array" ref="A152:A152">IF(G152=Error_checking!$A$26,RANK(AC152,$AC$2:$AC$601),"")</f>
        <v/>
      </c>
      <c r="B152" s="48" t="n">
        <v>585</v>
      </c>
      <c r="C152" s="77" t="n">
        <f aca="false">VLOOKUP($B152,Ludo_na!$A$2:$D$601,2,0)</f>
        <v>577</v>
      </c>
      <c r="D152" s="78" t="str">
        <f aca="false">IF(VLOOKUP($B152,Ludo_voor!$A$2:$Y$601,3,0)="","",VLOOKUP($B152,Ludo_voor!$A$2:$Y$601,3,0))</f>
        <v/>
      </c>
      <c r="E152" s="79" t="str">
        <f aca="false">IF(VLOOKUP($B152,Ludo_voor!$A$2:$Y$601,4,0)="","",VLOOKUP($B152,Ludo_voor!$A$2:$Y$601,4,0))</f>
        <v/>
      </c>
      <c r="F152" s="80" t="str">
        <f aca="false">IF(VLOOKUP($B152,Ludo_voor!$A$2:$Y$601,5,0)="","",VLOOKUP($B152,Ludo_voor!$A$2:$Y$601,5,0))</f>
        <v/>
      </c>
      <c r="G152" s="81"/>
      <c r="H152" s="103"/>
      <c r="I152" s="104"/>
      <c r="J152" s="105"/>
      <c r="K152" s="105"/>
      <c r="L152" s="105"/>
      <c r="M152" s="106" t="str">
        <f aca="false" t="array" ref="M152:M152">IF($G152="","",IF(L152="",0,((SUM(IF(I152=I$2:I$601,IF(J152=J$2:J$601,1,0),0))-K152)/(SUM(IF(I152=I$2:I$601,IF(J152=J$2:J$601,1,0),0))-1)*100)+(L152/(SUM(IF(I152=I$2:I$601,IF(J152=J$2:J$601,L$2:L$601,0),0))))+IF(K152&lt;2,SUM(IF(I152=I$2:I$601,IF(J152=J$2:J$601,1,0),0)),0)))</f>
        <v/>
      </c>
      <c r="N152" s="107"/>
      <c r="O152" s="108"/>
      <c r="P152" s="108"/>
      <c r="Q152" s="108"/>
      <c r="R152" s="109" t="str">
        <f aca="false" t="array" ref="R152:R152">IF($G152="","",IF(Q152="",0,((SUM(IF(N152=N$2:N$601,IF(O152=O$2:O$601,1,0),0))-P152)/(SUM(IF(N152=N$2:N$601,IF(O152=O$2:O$601,1,0),0))-1)*100)+(Q152/(SUM(IF(N152=N$2:N$601,IF(O152=O$2:O$601,Q$2:Q$601,0),0))))+IF(P152&lt;2,SUM(IF(N152=N$2:N$601,IF(O152=O$2:O$601,1,0),0)),0)))</f>
        <v/>
      </c>
      <c r="S152" s="110"/>
      <c r="T152" s="108"/>
      <c r="U152" s="108"/>
      <c r="V152" s="108"/>
      <c r="W152" s="111" t="str">
        <f aca="false" t="array" ref="W152:W152">IF($G152="","",IF(OR(S152=Error_checking!$Q$25,S152=Error_checking!$Q$26),R152-IF(P152&lt;2,SUM(IF(N152=N$2:N$601,IF(O152=O$2:O$601,1,0),0)),0),IF(V152="",0,((SUM(IF(S152=S$2:S$601,IF(T152=T$2:T$601,1,0),0))-U152)/(SUM(IF(S152=S$2:S$601,IF(T152=T$2:T$601,1,0),0))-1)*100)+(V152/(SUM(IF(S152=S$2:S$601,IF(T152=T$2:T$601,V$2:V$601,0),0))))+IF(U152&lt;2,SUM(IF(S152=S$2:S$601,IF(T152=T$2:T$601,1,0),0)),0))))</f>
        <v/>
      </c>
      <c r="X152" s="91"/>
      <c r="Y152" s="92"/>
      <c r="Z152" s="93"/>
      <c r="AA152" s="92"/>
      <c r="AB152" s="94" t="n">
        <f aca="false">0</f>
        <v>0</v>
      </c>
      <c r="AC152" s="94" t="n">
        <f aca="false" t="array" ref="AC152:AC152">SUM(M152,R152,W152,AB152)</f>
        <v>0</v>
      </c>
      <c r="AD152" s="112" t="n">
        <f aca="false">IF(G152=Error_checking!$A$26,MAX(0,MIN(MaxBonus,$G$1)+1-RANK(AC152,$AC$2:$AC$601)),0)</f>
        <v>0</v>
      </c>
      <c r="AE152" s="111" t="n">
        <f aca="false">AC152+AD152</f>
        <v>0</v>
      </c>
      <c r="AF152" s="113" t="str">
        <f aca="false" t="array" ref="AF152:AF152">IF(G152=Error_checking!$A$26,RANK(AC152,$AC$2:$AC$601),"")</f>
        <v/>
      </c>
      <c r="AG152" s="114"/>
      <c r="AH152" s="115"/>
      <c r="AI152" s="115"/>
      <c r="AJ152" s="115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</row>
    <row r="153" s="54" customFormat="true" ht="14.85" hidden="false" customHeight="true" outlineLevel="0" collapsed="false">
      <c r="A153" s="76" t="str">
        <f aca="false" t="array" ref="A153:A153">IF(G153=Error_checking!$A$26,RANK(AC153,$AC$2:$AC$601),"")</f>
        <v/>
      </c>
      <c r="B153" s="76" t="n">
        <v>586</v>
      </c>
      <c r="C153" s="77" t="n">
        <f aca="false">VLOOKUP($B153,Ludo_na!$A$2:$D$601,2,0)</f>
        <v>577</v>
      </c>
      <c r="D153" s="78" t="str">
        <f aca="false">IF(VLOOKUP($B153,Ludo_voor!$A$2:$Y$601,3,0)="","",VLOOKUP($B153,Ludo_voor!$A$2:$Y$601,3,0))</f>
        <v/>
      </c>
      <c r="E153" s="79" t="str">
        <f aca="false">IF(VLOOKUP($B153,Ludo_voor!$A$2:$Y$601,4,0)="","",VLOOKUP($B153,Ludo_voor!$A$2:$Y$601,4,0))</f>
        <v/>
      </c>
      <c r="F153" s="80" t="str">
        <f aca="false">IF(VLOOKUP($B153,Ludo_voor!$A$2:$Y$601,5,0)="","",VLOOKUP($B153,Ludo_voor!$A$2:$Y$601,5,0))</f>
        <v/>
      </c>
      <c r="G153" s="81"/>
      <c r="H153" s="103"/>
      <c r="I153" s="104"/>
      <c r="J153" s="105"/>
      <c r="K153" s="105"/>
      <c r="L153" s="105"/>
      <c r="M153" s="106" t="str">
        <f aca="false" t="array" ref="M153:M153">IF($G153="","",IF(L153="",0,((SUM(IF(I153=I$2:I$601,IF(J153=J$2:J$601,1,0),0))-K153)/(SUM(IF(I153=I$2:I$601,IF(J153=J$2:J$601,1,0),0))-1)*100)+(L153/(SUM(IF(I153=I$2:I$601,IF(J153=J$2:J$601,L$2:L$601,0),0))))+IF(K153&lt;2,SUM(IF(I153=I$2:I$601,IF(J153=J$2:J$601,1,0),0)),0)))</f>
        <v/>
      </c>
      <c r="N153" s="107"/>
      <c r="O153" s="108"/>
      <c r="P153" s="108"/>
      <c r="Q153" s="108"/>
      <c r="R153" s="109" t="str">
        <f aca="false" t="array" ref="R153:R153">IF($G153="","",IF(Q153="",0,((SUM(IF(N153=N$2:N$601,IF(O153=O$2:O$601,1,0),0))-P153)/(SUM(IF(N153=N$2:N$601,IF(O153=O$2:O$601,1,0),0))-1)*100)+(Q153/(SUM(IF(N153=N$2:N$601,IF(O153=O$2:O$601,Q$2:Q$601,0),0))))+IF(P153&lt;2,SUM(IF(N153=N$2:N$601,IF(O153=O$2:O$601,1,0),0)),0)))</f>
        <v/>
      </c>
      <c r="S153" s="110"/>
      <c r="T153" s="108"/>
      <c r="U153" s="108"/>
      <c r="V153" s="108"/>
      <c r="W153" s="111" t="str">
        <f aca="false" t="array" ref="W153:W153">IF($G153="","",IF(OR(S153=Error_checking!$Q$25,S153=Error_checking!$Q$26),R153-IF(P153&lt;2,SUM(IF(N153=N$2:N$601,IF(O153=O$2:O$601,1,0),0)),0),IF(V153="",0,((SUM(IF(S153=S$2:S$601,IF(T153=T$2:T$601,1,0),0))-U153)/(SUM(IF(S153=S$2:S$601,IF(T153=T$2:T$601,1,0),0))-1)*100)+(V153/(SUM(IF(S153=S$2:S$601,IF(T153=T$2:T$601,V$2:V$601,0),0))))+IF(U153&lt;2,SUM(IF(S153=S$2:S$601,IF(T153=T$2:T$601,1,0),0)),0))))</f>
        <v/>
      </c>
      <c r="X153" s="91"/>
      <c r="Y153" s="92"/>
      <c r="Z153" s="93"/>
      <c r="AA153" s="92"/>
      <c r="AB153" s="94" t="n">
        <f aca="false">0</f>
        <v>0</v>
      </c>
      <c r="AC153" s="94" t="n">
        <f aca="false" t="array" ref="AC153:AC153">SUM(M153,R153,W153,AB153)</f>
        <v>0</v>
      </c>
      <c r="AD153" s="112" t="n">
        <f aca="false">IF(G153=Error_checking!$A$26,MAX(0,MIN(MaxBonus,$G$1)+1-RANK(AC153,$AC$2:$AC$601)),0)</f>
        <v>0</v>
      </c>
      <c r="AE153" s="111" t="n">
        <f aca="false">AC153+AD153</f>
        <v>0</v>
      </c>
      <c r="AF153" s="113" t="str">
        <f aca="false" t="array" ref="AF153:AF153">IF(G153=Error_checking!$A$26,RANK(AC153,$AC$2:$AC$601),"")</f>
        <v/>
      </c>
      <c r="AG153" s="114"/>
      <c r="AH153" s="115"/>
      <c r="AI153" s="115"/>
      <c r="AJ153" s="115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117"/>
      <c r="BV153" s="117"/>
      <c r="BW153" s="117"/>
      <c r="BX153" s="117"/>
      <c r="BY153" s="117"/>
      <c r="BZ153" s="117"/>
    </row>
    <row r="154" s="119" customFormat="true" ht="14.85" hidden="false" customHeight="true" outlineLevel="0" collapsed="false">
      <c r="A154" s="76" t="str">
        <f aca="false" t="array" ref="A154:A154">IF(G154=Error_checking!$A$26,RANK(AC154,$AC$2:$AC$601),"")</f>
        <v/>
      </c>
      <c r="B154" s="76" t="n">
        <v>588</v>
      </c>
      <c r="C154" s="77" t="n">
        <f aca="false">VLOOKUP($B154,Ludo_na!$A$2:$D$601,2,0)</f>
        <v>577</v>
      </c>
      <c r="D154" s="78" t="str">
        <f aca="false">IF(VLOOKUP($B154,Ludo_voor!$A$2:$Y$601,3,0)="","",VLOOKUP($B154,Ludo_voor!$A$2:$Y$601,3,0))</f>
        <v/>
      </c>
      <c r="E154" s="79" t="str">
        <f aca="false">IF(VLOOKUP($B154,Ludo_voor!$A$2:$Y$601,4,0)="","",VLOOKUP($B154,Ludo_voor!$A$2:$Y$601,4,0))</f>
        <v/>
      </c>
      <c r="F154" s="80" t="str">
        <f aca="false">IF(VLOOKUP($B154,Ludo_voor!$A$2:$Y$601,5,0)="","",VLOOKUP($B154,Ludo_voor!$A$2:$Y$601,5,0))</f>
        <v/>
      </c>
      <c r="G154" s="81"/>
      <c r="H154" s="103"/>
      <c r="I154" s="104"/>
      <c r="J154" s="105"/>
      <c r="K154" s="105"/>
      <c r="L154" s="105"/>
      <c r="M154" s="106" t="str">
        <f aca="false" t="array" ref="M154:M154">IF($G154="","",IF(L154="",0,((SUM(IF(I154=I$2:I$601,IF(J154=J$2:J$601,1,0),0))-K154)/(SUM(IF(I154=I$2:I$601,IF(J154=J$2:J$601,1,0),0))-1)*100)+(L154/(SUM(IF(I154=I$2:I$601,IF(J154=J$2:J$601,L$2:L$601,0),0))))+IF(K154&lt;2,SUM(IF(I154=I$2:I$601,IF(J154=J$2:J$601,1,0),0)),0)))</f>
        <v/>
      </c>
      <c r="N154" s="107"/>
      <c r="O154" s="108"/>
      <c r="P154" s="108"/>
      <c r="Q154" s="108"/>
      <c r="R154" s="109" t="str">
        <f aca="false" t="array" ref="R154:R154">IF($G154="","",IF(Q154="",0,((SUM(IF(N154=N$2:N$601,IF(O154=O$2:O$601,1,0),0))-P154)/(SUM(IF(N154=N$2:N$601,IF(O154=O$2:O$601,1,0),0))-1)*100)+(Q154/(SUM(IF(N154=N$2:N$601,IF(O154=O$2:O$601,Q$2:Q$601,0),0))))+IF(P154&lt;2,SUM(IF(N154=N$2:N$601,IF(O154=O$2:O$601,1,0),0)),0)))</f>
        <v/>
      </c>
      <c r="S154" s="110"/>
      <c r="T154" s="108"/>
      <c r="U154" s="108"/>
      <c r="V154" s="108"/>
      <c r="W154" s="111" t="str">
        <f aca="false" t="array" ref="W154:W154">IF($G154="","",IF(OR(S154=Error_checking!$Q$25,S154=Error_checking!$Q$26),R154-IF(P154&lt;2,SUM(IF(N154=N$2:N$601,IF(O154=O$2:O$601,1,0),0)),0),IF(V154="",0,((SUM(IF(S154=S$2:S$601,IF(T154=T$2:T$601,1,0),0))-U154)/(SUM(IF(S154=S$2:S$601,IF(T154=T$2:T$601,1,0),0))-1)*100)+(V154/(SUM(IF(S154=S$2:S$601,IF(T154=T$2:T$601,V$2:V$601,0),0))))+IF(U154&lt;2,SUM(IF(S154=S$2:S$601,IF(T154=T$2:T$601,1,0),0)),0))))</f>
        <v/>
      </c>
      <c r="X154" s="91"/>
      <c r="Y154" s="92"/>
      <c r="Z154" s="93"/>
      <c r="AA154" s="92"/>
      <c r="AB154" s="94" t="n">
        <f aca="false">0</f>
        <v>0</v>
      </c>
      <c r="AC154" s="94" t="n">
        <f aca="false" t="array" ref="AC154:AC154">SUM(M154,R154,W154,AB154)</f>
        <v>0</v>
      </c>
      <c r="AD154" s="112" t="n">
        <f aca="false">IF(G154=Error_checking!$A$26,MAX(0,MIN(MaxBonus,$G$1)+1-RANK(AC154,$AC$2:$AC$601)),0)</f>
        <v>0</v>
      </c>
      <c r="AE154" s="111" t="n">
        <f aca="false">AC154+AD154</f>
        <v>0</v>
      </c>
      <c r="AF154" s="113" t="str">
        <f aca="false" t="array" ref="AF154:AF154">IF(G154=Error_checking!$A$26,RANK(AC154,$AC$2:$AC$601),"")</f>
        <v/>
      </c>
      <c r="AG154" s="114"/>
      <c r="AH154" s="115"/>
      <c r="AI154" s="115"/>
      <c r="AJ154" s="115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117"/>
      <c r="BV154" s="117"/>
      <c r="BW154" s="117"/>
      <c r="BX154" s="117"/>
      <c r="BY154" s="117"/>
      <c r="BZ154" s="117"/>
    </row>
    <row r="155" s="54" customFormat="true" ht="14.85" hidden="false" customHeight="true" outlineLevel="0" collapsed="false">
      <c r="A155" s="76" t="str">
        <f aca="false" t="array" ref="A155:A155">IF(G155=Error_checking!$A$26,RANK(AC155,$AC$2:$AC$601),"")</f>
        <v/>
      </c>
      <c r="B155" s="76" t="n">
        <v>589</v>
      </c>
      <c r="C155" s="77" t="n">
        <f aca="false">VLOOKUP($B155,Ludo_na!$A$2:$D$601,2,0)</f>
        <v>577</v>
      </c>
      <c r="D155" s="78" t="str">
        <f aca="false">IF(VLOOKUP($B155,Ludo_voor!$A$2:$Y$601,3,0)="","",VLOOKUP($B155,Ludo_voor!$A$2:$Y$601,3,0))</f>
        <v/>
      </c>
      <c r="E155" s="79" t="str">
        <f aca="false">IF(VLOOKUP($B155,Ludo_voor!$A$2:$Y$601,4,0)="","",VLOOKUP($B155,Ludo_voor!$A$2:$Y$601,4,0))</f>
        <v/>
      </c>
      <c r="F155" s="80" t="str">
        <f aca="false">IF(VLOOKUP($B155,Ludo_voor!$A$2:$Y$601,5,0)="","",VLOOKUP($B155,Ludo_voor!$A$2:$Y$601,5,0))</f>
        <v/>
      </c>
      <c r="G155" s="81"/>
      <c r="H155" s="103"/>
      <c r="I155" s="104"/>
      <c r="J155" s="105"/>
      <c r="K155" s="105"/>
      <c r="L155" s="105"/>
      <c r="M155" s="106" t="str">
        <f aca="false" t="array" ref="M155:M155">IF($G155="","",IF(L155="",0,((SUM(IF(I155=I$2:I$601,IF(J155=J$2:J$601,1,0),0))-K155)/(SUM(IF(I155=I$2:I$601,IF(J155=J$2:J$601,1,0),0))-1)*100)+(L155/(SUM(IF(I155=I$2:I$601,IF(J155=J$2:J$601,L$2:L$601,0),0))))+IF(K155&lt;2,SUM(IF(I155=I$2:I$601,IF(J155=J$2:J$601,1,0),0)),0)))</f>
        <v/>
      </c>
      <c r="N155" s="107"/>
      <c r="O155" s="108"/>
      <c r="P155" s="108"/>
      <c r="Q155" s="108"/>
      <c r="R155" s="109" t="str">
        <f aca="false" t="array" ref="R155:R155">IF($G155="","",IF(Q155="",0,((SUM(IF(N155=N$2:N$601,IF(O155=O$2:O$601,1,0),0))-P155)/(SUM(IF(N155=N$2:N$601,IF(O155=O$2:O$601,1,0),0))-1)*100)+(Q155/(SUM(IF(N155=N$2:N$601,IF(O155=O$2:O$601,Q$2:Q$601,0),0))))+IF(P155&lt;2,SUM(IF(N155=N$2:N$601,IF(O155=O$2:O$601,1,0),0)),0)))</f>
        <v/>
      </c>
      <c r="S155" s="110"/>
      <c r="T155" s="108"/>
      <c r="U155" s="108"/>
      <c r="V155" s="108"/>
      <c r="W155" s="111" t="str">
        <f aca="false" t="array" ref="W155:W155">IF($G155="","",IF(OR(S155=Error_checking!$Q$25,S155=Error_checking!$Q$26),R155-IF(P155&lt;2,SUM(IF(N155=N$2:N$601,IF(O155=O$2:O$601,1,0),0)),0),IF(V155="",0,((SUM(IF(S155=S$2:S$601,IF(T155=T$2:T$601,1,0),0))-U155)/(SUM(IF(S155=S$2:S$601,IF(T155=T$2:T$601,1,0),0))-1)*100)+(V155/(SUM(IF(S155=S$2:S$601,IF(T155=T$2:T$601,V$2:V$601,0),0))))+IF(U155&lt;2,SUM(IF(S155=S$2:S$601,IF(T155=T$2:T$601,1,0),0)),0))))</f>
        <v/>
      </c>
      <c r="X155" s="91"/>
      <c r="Y155" s="92"/>
      <c r="Z155" s="93"/>
      <c r="AA155" s="92"/>
      <c r="AB155" s="94" t="n">
        <f aca="false">0</f>
        <v>0</v>
      </c>
      <c r="AC155" s="94" t="n">
        <f aca="false" t="array" ref="AC155:AC155">SUM(M155,R155,W155,AB155)</f>
        <v>0</v>
      </c>
      <c r="AD155" s="112" t="n">
        <f aca="false">IF(G155=Error_checking!$A$26,MAX(0,MIN(MaxBonus,$G$1)+1-RANK(AC155,$AC$2:$AC$601)),0)</f>
        <v>0</v>
      </c>
      <c r="AE155" s="111" t="n">
        <f aca="false">AC155+AD155</f>
        <v>0</v>
      </c>
      <c r="AF155" s="113" t="str">
        <f aca="false" t="array" ref="AF155:AF155">IF(G155=Error_checking!$A$26,RANK(AC155,$AC$2:$AC$601),"")</f>
        <v/>
      </c>
      <c r="AG155" s="114"/>
      <c r="AH155" s="115"/>
      <c r="AI155" s="115"/>
      <c r="AJ155" s="115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117"/>
      <c r="BV155" s="117"/>
      <c r="BW155" s="117"/>
      <c r="BX155" s="117"/>
      <c r="BY155" s="117"/>
      <c r="BZ155" s="117"/>
    </row>
    <row r="156" s="119" customFormat="true" ht="14.85" hidden="false" customHeight="true" outlineLevel="0" collapsed="false">
      <c r="A156" s="76" t="str">
        <f aca="false" t="array" ref="A156:A156">IF(G156=Error_checking!$A$26,RANK(AC156,$AC$2:$AC$601),"")</f>
        <v/>
      </c>
      <c r="B156" s="76" t="n">
        <v>590</v>
      </c>
      <c r="C156" s="77" t="n">
        <f aca="false">VLOOKUP($B156,Ludo_na!$A$2:$D$601,2,0)</f>
        <v>577</v>
      </c>
      <c r="D156" s="78" t="str">
        <f aca="false">IF(VLOOKUP($B156,Ludo_voor!$A$2:$Y$601,3,0)="","",VLOOKUP($B156,Ludo_voor!$A$2:$Y$601,3,0))</f>
        <v/>
      </c>
      <c r="E156" s="79" t="str">
        <f aca="false">IF(VLOOKUP($B156,Ludo_voor!$A$2:$Y$601,4,0)="","",VLOOKUP($B156,Ludo_voor!$A$2:$Y$601,4,0))</f>
        <v/>
      </c>
      <c r="F156" s="80" t="str">
        <f aca="false">IF(VLOOKUP($B156,Ludo_voor!$A$2:$Y$601,5,0)="","",VLOOKUP($B156,Ludo_voor!$A$2:$Y$601,5,0))</f>
        <v/>
      </c>
      <c r="G156" s="81"/>
      <c r="H156" s="103"/>
      <c r="I156" s="104"/>
      <c r="J156" s="105"/>
      <c r="K156" s="105"/>
      <c r="L156" s="105"/>
      <c r="M156" s="106" t="str">
        <f aca="false" t="array" ref="M156:M156">IF($G156="","",IF(L156="",0,((SUM(IF(I156=I$2:I$601,IF(J156=J$2:J$601,1,0),0))-K156)/(SUM(IF(I156=I$2:I$601,IF(J156=J$2:J$601,1,0),0))-1)*100)+(L156/(SUM(IF(I156=I$2:I$601,IF(J156=J$2:J$601,L$2:L$601,0),0))))+IF(K156&lt;2,SUM(IF(I156=I$2:I$601,IF(J156=J$2:J$601,1,0),0)),0)))</f>
        <v/>
      </c>
      <c r="N156" s="107"/>
      <c r="O156" s="108"/>
      <c r="P156" s="108"/>
      <c r="Q156" s="108"/>
      <c r="R156" s="109" t="str">
        <f aca="false" t="array" ref="R156:R156">IF($G156="","",IF(Q156="",0,((SUM(IF(N156=N$2:N$601,IF(O156=O$2:O$601,1,0),0))-P156)/(SUM(IF(N156=N$2:N$601,IF(O156=O$2:O$601,1,0),0))-1)*100)+(Q156/(SUM(IF(N156=N$2:N$601,IF(O156=O$2:O$601,Q$2:Q$601,0),0))))+IF(P156&lt;2,SUM(IF(N156=N$2:N$601,IF(O156=O$2:O$601,1,0),0)),0)))</f>
        <v/>
      </c>
      <c r="S156" s="110"/>
      <c r="T156" s="108"/>
      <c r="U156" s="108"/>
      <c r="V156" s="108"/>
      <c r="W156" s="111" t="str">
        <f aca="false" t="array" ref="W156:W156">IF($G156="","",IF(OR(S156=Error_checking!$Q$25,S156=Error_checking!$Q$26),R156-IF(P156&lt;2,SUM(IF(N156=N$2:N$601,IF(O156=O$2:O$601,1,0),0)),0),IF(V156="",0,((SUM(IF(S156=S$2:S$601,IF(T156=T$2:T$601,1,0),0))-U156)/(SUM(IF(S156=S$2:S$601,IF(T156=T$2:T$601,1,0),0))-1)*100)+(V156/(SUM(IF(S156=S$2:S$601,IF(T156=T$2:T$601,V$2:V$601,0),0))))+IF(U156&lt;2,SUM(IF(S156=S$2:S$601,IF(T156=T$2:T$601,1,0),0)),0))))</f>
        <v/>
      </c>
      <c r="X156" s="91"/>
      <c r="Y156" s="92"/>
      <c r="Z156" s="93"/>
      <c r="AA156" s="92"/>
      <c r="AB156" s="94" t="n">
        <f aca="false">0</f>
        <v>0</v>
      </c>
      <c r="AC156" s="94" t="n">
        <f aca="false" t="array" ref="AC156:AC156">SUM(M156,R156,W156,AB156)</f>
        <v>0</v>
      </c>
      <c r="AD156" s="112" t="n">
        <f aca="false">IF(G156=Error_checking!$A$26,MAX(0,MIN(MaxBonus,$G$1)+1-RANK(AC156,$AC$2:$AC$601)),0)</f>
        <v>0</v>
      </c>
      <c r="AE156" s="111" t="n">
        <f aca="false">AC156+AD156</f>
        <v>0</v>
      </c>
      <c r="AF156" s="113" t="str">
        <f aca="false" t="array" ref="AF156:AF156">IF(G156=Error_checking!$A$26,RANK(AC156,$AC$2:$AC$601),"")</f>
        <v/>
      </c>
      <c r="AG156" s="114"/>
      <c r="AH156" s="115"/>
      <c r="AI156" s="115"/>
      <c r="AJ156" s="115"/>
      <c r="AK156" s="117"/>
      <c r="AL156" s="117"/>
      <c r="AM156" s="117"/>
      <c r="AN156" s="123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117"/>
      <c r="BV156" s="117"/>
      <c r="BW156" s="117"/>
      <c r="BX156" s="117"/>
      <c r="BY156" s="117"/>
      <c r="BZ156" s="117"/>
    </row>
    <row r="157" customFormat="false" ht="14.85" hidden="false" customHeight="true" outlineLevel="0" collapsed="false">
      <c r="A157" s="76" t="str">
        <f aca="false" t="array" ref="A157:A157">IF(G157=Error_checking!$A$26,RANK(AC157,$AC$2:$AC$601),"")</f>
        <v/>
      </c>
      <c r="B157" s="76" t="n">
        <v>591</v>
      </c>
      <c r="C157" s="77" t="n">
        <f aca="false">VLOOKUP($B157,Ludo_na!$A$2:$D$601,2,0)</f>
        <v>577</v>
      </c>
      <c r="D157" s="78" t="str">
        <f aca="false">IF(VLOOKUP($B157,Ludo_voor!$A$2:$Y$601,3,0)="","",VLOOKUP($B157,Ludo_voor!$A$2:$Y$601,3,0))</f>
        <v/>
      </c>
      <c r="E157" s="79" t="str">
        <f aca="false">IF(VLOOKUP($B157,Ludo_voor!$A$2:$Y$601,4,0)="","",VLOOKUP($B157,Ludo_voor!$A$2:$Y$601,4,0))</f>
        <v/>
      </c>
      <c r="F157" s="80" t="str">
        <f aca="false">IF(VLOOKUP($B157,Ludo_voor!$A$2:$Y$601,5,0)="","",VLOOKUP($B157,Ludo_voor!$A$2:$Y$601,5,0))</f>
        <v/>
      </c>
      <c r="G157" s="81"/>
      <c r="H157" s="103"/>
      <c r="I157" s="104"/>
      <c r="J157" s="105"/>
      <c r="K157" s="105"/>
      <c r="L157" s="105"/>
      <c r="M157" s="106" t="str">
        <f aca="false" t="array" ref="M157:M157">IF($G157="","",IF(L157="",0,((SUM(IF(I157=I$2:I$601,IF(J157=J$2:J$601,1,0),0))-K157)/(SUM(IF(I157=I$2:I$601,IF(J157=J$2:J$601,1,0),0))-1)*100)+(L157/(SUM(IF(I157=I$2:I$601,IF(J157=J$2:J$601,L$2:L$601,0),0))))+IF(K157&lt;2,SUM(IF(I157=I$2:I$601,IF(J157=J$2:J$601,1,0),0)),0)))</f>
        <v/>
      </c>
      <c r="N157" s="107"/>
      <c r="O157" s="108"/>
      <c r="P157" s="108"/>
      <c r="Q157" s="108"/>
      <c r="R157" s="109" t="str">
        <f aca="false" t="array" ref="R157:R157">IF($G157="","",IF(Q157="",0,((SUM(IF(N157=N$2:N$601,IF(O157=O$2:O$601,1,0),0))-P157)/(SUM(IF(N157=N$2:N$601,IF(O157=O$2:O$601,1,0),0))-1)*100)+(Q157/(SUM(IF(N157=N$2:N$601,IF(O157=O$2:O$601,Q$2:Q$601,0),0))))+IF(P157&lt;2,SUM(IF(N157=N$2:N$601,IF(O157=O$2:O$601,1,0),0)),0)))</f>
        <v/>
      </c>
      <c r="S157" s="110"/>
      <c r="T157" s="108"/>
      <c r="U157" s="108"/>
      <c r="V157" s="108"/>
      <c r="W157" s="111" t="str">
        <f aca="false" t="array" ref="W157:W157">IF($G157="","",IF(OR(S157=Error_checking!$Q$25,S157=Error_checking!$Q$26),R157-IF(P157&lt;2,SUM(IF(N157=N$2:N$601,IF(O157=O$2:O$601,1,0),0)),0),IF(V157="",0,((SUM(IF(S157=S$2:S$601,IF(T157=T$2:T$601,1,0),0))-U157)/(SUM(IF(S157=S$2:S$601,IF(T157=T$2:T$601,1,0),0))-1)*100)+(V157/(SUM(IF(S157=S$2:S$601,IF(T157=T$2:T$601,V$2:V$601,0),0))))+IF(U157&lt;2,SUM(IF(S157=S$2:S$601,IF(T157=T$2:T$601,1,0),0)),0))))</f>
        <v/>
      </c>
      <c r="X157" s="91"/>
      <c r="Y157" s="92"/>
      <c r="Z157" s="93"/>
      <c r="AA157" s="92"/>
      <c r="AB157" s="94" t="n">
        <f aca="false">0</f>
        <v>0</v>
      </c>
      <c r="AC157" s="94" t="n">
        <f aca="false" t="array" ref="AC157:AC157">SUM(M157,R157,W157,AB157)</f>
        <v>0</v>
      </c>
      <c r="AD157" s="112" t="n">
        <f aca="false">IF(G157=Error_checking!$A$26,MAX(0,MIN(MaxBonus,$G$1)+1-RANK(AC157,$AC$2:$AC$601)),0)</f>
        <v>0</v>
      </c>
      <c r="AE157" s="111" t="n">
        <f aca="false">AC157+AD157</f>
        <v>0</v>
      </c>
      <c r="AF157" s="113" t="str">
        <f aca="false" t="array" ref="AF157:AF157">IF(G157=Error_checking!$A$26,RANK(AC157,$AC$2:$AC$601),"")</f>
        <v/>
      </c>
      <c r="AG157" s="114"/>
      <c r="AH157" s="115"/>
      <c r="AI157" s="115"/>
      <c r="AJ157" s="115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7"/>
      <c r="BZ157" s="117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s="54" customFormat="true" ht="14.85" hidden="false" customHeight="true" outlineLevel="0" collapsed="false">
      <c r="A158" s="76" t="str">
        <f aca="false" t="array" ref="A158:A158">IF(G158=Error_checking!$A$26,RANK(AC158,$AC$2:$AC$601),"")</f>
        <v/>
      </c>
      <c r="B158" s="76" t="n">
        <v>592</v>
      </c>
      <c r="C158" s="77" t="n">
        <f aca="false">VLOOKUP($B158,Ludo_na!$A$2:$D$601,2,0)</f>
        <v>577</v>
      </c>
      <c r="D158" s="78" t="str">
        <f aca="false">IF(VLOOKUP($B158,Ludo_voor!$A$2:$Y$601,3,0)="","",VLOOKUP($B158,Ludo_voor!$A$2:$Y$601,3,0))</f>
        <v/>
      </c>
      <c r="E158" s="79" t="str">
        <f aca="false">IF(VLOOKUP($B158,Ludo_voor!$A$2:$Y$601,4,0)="","",VLOOKUP($B158,Ludo_voor!$A$2:$Y$601,4,0))</f>
        <v/>
      </c>
      <c r="F158" s="80" t="str">
        <f aca="false">IF(VLOOKUP($B158,Ludo_voor!$A$2:$Y$601,5,0)="","",VLOOKUP($B158,Ludo_voor!$A$2:$Y$601,5,0))</f>
        <v/>
      </c>
      <c r="G158" s="81"/>
      <c r="H158" s="103"/>
      <c r="I158" s="104"/>
      <c r="J158" s="105"/>
      <c r="K158" s="105"/>
      <c r="L158" s="105"/>
      <c r="M158" s="106" t="str">
        <f aca="false" t="array" ref="M158:M158">IF($G158="","",IF(L158="",0,((SUM(IF(I158=I$2:I$601,IF(J158=J$2:J$601,1,0),0))-K158)/(SUM(IF(I158=I$2:I$601,IF(J158=J$2:J$601,1,0),0))-1)*100)+(L158/(SUM(IF(I158=I$2:I$601,IF(J158=J$2:J$601,L$2:L$601,0),0))))+IF(K158&lt;2,SUM(IF(I158=I$2:I$601,IF(J158=J$2:J$601,1,0),0)),0)))</f>
        <v/>
      </c>
      <c r="N158" s="107"/>
      <c r="O158" s="108"/>
      <c r="P158" s="108"/>
      <c r="Q158" s="108"/>
      <c r="R158" s="109" t="str">
        <f aca="false" t="array" ref="R158:R158">IF($G158="","",IF(Q158="",0,((SUM(IF(N158=N$2:N$601,IF(O158=O$2:O$601,1,0),0))-P158)/(SUM(IF(N158=N$2:N$601,IF(O158=O$2:O$601,1,0),0))-1)*100)+(Q158/(SUM(IF(N158=N$2:N$601,IF(O158=O$2:O$601,Q$2:Q$601,0),0))))+IF(P158&lt;2,SUM(IF(N158=N$2:N$601,IF(O158=O$2:O$601,1,0),0)),0)))</f>
        <v/>
      </c>
      <c r="S158" s="110"/>
      <c r="T158" s="108"/>
      <c r="U158" s="108"/>
      <c r="V158" s="108"/>
      <c r="W158" s="111" t="str">
        <f aca="false" t="array" ref="W158:W158">IF($G158="","",IF(OR(S158=Error_checking!$Q$25,S158=Error_checking!$Q$26),R158-IF(P158&lt;2,SUM(IF(N158=N$2:N$601,IF(O158=O$2:O$601,1,0),0)),0),IF(V158="",0,((SUM(IF(S158=S$2:S$601,IF(T158=T$2:T$601,1,0),0))-U158)/(SUM(IF(S158=S$2:S$601,IF(T158=T$2:T$601,1,0),0))-1)*100)+(V158/(SUM(IF(S158=S$2:S$601,IF(T158=T$2:T$601,V$2:V$601,0),0))))+IF(U158&lt;2,SUM(IF(S158=S$2:S$601,IF(T158=T$2:T$601,1,0),0)),0))))</f>
        <v/>
      </c>
      <c r="X158" s="91"/>
      <c r="Y158" s="92"/>
      <c r="Z158" s="93"/>
      <c r="AA158" s="92"/>
      <c r="AB158" s="94" t="n">
        <f aca="false">0</f>
        <v>0</v>
      </c>
      <c r="AC158" s="94" t="n">
        <f aca="false" t="array" ref="AC158:AC158">SUM(M158,R158,W158,AB158)</f>
        <v>0</v>
      </c>
      <c r="AD158" s="112" t="n">
        <f aca="false">IF(G158=Error_checking!$A$26,MAX(0,MIN(MaxBonus,$G$1)+1-RANK(AC158,$AC$2:$AC$601)),0)</f>
        <v>0</v>
      </c>
      <c r="AE158" s="111" t="n">
        <f aca="false">AC158+AD158</f>
        <v>0</v>
      </c>
      <c r="AF158" s="113" t="str">
        <f aca="false" t="array" ref="AF158:AF158">IF(G158=Error_checking!$A$26,RANK(AC158,$AC$2:$AC$601),"")</f>
        <v/>
      </c>
      <c r="AG158" s="114"/>
      <c r="AH158" s="115"/>
      <c r="AI158" s="115"/>
      <c r="AJ158" s="115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117"/>
      <c r="BV158" s="117"/>
      <c r="BW158" s="117"/>
      <c r="BX158" s="117"/>
      <c r="BY158" s="117"/>
      <c r="BZ158" s="117"/>
    </row>
    <row r="159" s="54" customFormat="true" ht="14.85" hidden="false" customHeight="true" outlineLevel="0" collapsed="false">
      <c r="A159" s="76" t="str">
        <f aca="false" t="array" ref="A159:A159">IF(G159=Error_checking!$A$26,RANK(AC159,$AC$2:$AC$601),"")</f>
        <v/>
      </c>
      <c r="B159" s="76" t="n">
        <v>593</v>
      </c>
      <c r="C159" s="77" t="n">
        <f aca="false">VLOOKUP($B159,Ludo_na!$A$2:$D$601,2,0)</f>
        <v>577</v>
      </c>
      <c r="D159" s="78" t="str">
        <f aca="false">IF(VLOOKUP($B159,Ludo_voor!$A$2:$Y$601,3,0)="","",VLOOKUP($B159,Ludo_voor!$A$2:$Y$601,3,0))</f>
        <v/>
      </c>
      <c r="E159" s="79" t="str">
        <f aca="false">IF(VLOOKUP($B159,Ludo_voor!$A$2:$Y$601,4,0)="","",VLOOKUP($B159,Ludo_voor!$A$2:$Y$601,4,0))</f>
        <v/>
      </c>
      <c r="F159" s="80" t="str">
        <f aca="false">IF(VLOOKUP($B159,Ludo_voor!$A$2:$Y$601,5,0)="","",VLOOKUP($B159,Ludo_voor!$A$2:$Y$601,5,0))</f>
        <v/>
      </c>
      <c r="G159" s="81"/>
      <c r="H159" s="103"/>
      <c r="I159" s="104"/>
      <c r="J159" s="105"/>
      <c r="K159" s="105"/>
      <c r="L159" s="105"/>
      <c r="M159" s="106" t="str">
        <f aca="false" t="array" ref="M159:M159">IF($G159="","",IF(L159="",0,((SUM(IF(I159=I$2:I$601,IF(J159=J$2:J$601,1,0),0))-K159)/(SUM(IF(I159=I$2:I$601,IF(J159=J$2:J$601,1,0),0))-1)*100)+(L159/(SUM(IF(I159=I$2:I$601,IF(J159=J$2:J$601,L$2:L$601,0),0))))+IF(K159&lt;2,SUM(IF(I159=I$2:I$601,IF(J159=J$2:J$601,1,0),0)),0)))</f>
        <v/>
      </c>
      <c r="N159" s="107"/>
      <c r="O159" s="108"/>
      <c r="P159" s="108"/>
      <c r="Q159" s="108"/>
      <c r="R159" s="109" t="str">
        <f aca="false" t="array" ref="R159:R159">IF($G159="","",IF(Q159="",0,((SUM(IF(N159=N$2:N$601,IF(O159=O$2:O$601,1,0),0))-P159)/(SUM(IF(N159=N$2:N$601,IF(O159=O$2:O$601,1,0),0))-1)*100)+(Q159/(SUM(IF(N159=N$2:N$601,IF(O159=O$2:O$601,Q$2:Q$601,0),0))))+IF(P159&lt;2,SUM(IF(N159=N$2:N$601,IF(O159=O$2:O$601,1,0),0)),0)))</f>
        <v/>
      </c>
      <c r="S159" s="110"/>
      <c r="T159" s="108"/>
      <c r="U159" s="108"/>
      <c r="V159" s="108"/>
      <c r="W159" s="111" t="str">
        <f aca="false" t="array" ref="W159:W159">IF($G159="","",IF(OR(S159=Error_checking!$Q$25,S159=Error_checking!$Q$26),R159-IF(P159&lt;2,SUM(IF(N159=N$2:N$601,IF(O159=O$2:O$601,1,0),0)),0),IF(V159="",0,((SUM(IF(S159=S$2:S$601,IF(T159=T$2:T$601,1,0),0))-U159)/(SUM(IF(S159=S$2:S$601,IF(T159=T$2:T$601,1,0),0))-1)*100)+(V159/(SUM(IF(S159=S$2:S$601,IF(T159=T$2:T$601,V$2:V$601,0),0))))+IF(U159&lt;2,SUM(IF(S159=S$2:S$601,IF(T159=T$2:T$601,1,0),0)),0))))</f>
        <v/>
      </c>
      <c r="X159" s="91"/>
      <c r="Y159" s="92"/>
      <c r="Z159" s="93"/>
      <c r="AA159" s="92"/>
      <c r="AB159" s="94" t="n">
        <f aca="false">0</f>
        <v>0</v>
      </c>
      <c r="AC159" s="94" t="n">
        <f aca="false" t="array" ref="AC159:AC159">SUM(M159,R159,W159,AB159)</f>
        <v>0</v>
      </c>
      <c r="AD159" s="112" t="n">
        <f aca="false">IF(G159=Error_checking!$A$26,MAX(0,MIN(MaxBonus,$G$1)+1-RANK(AC159,$AC$2:$AC$601)),0)</f>
        <v>0</v>
      </c>
      <c r="AE159" s="111" t="n">
        <f aca="false">AC159+AD159</f>
        <v>0</v>
      </c>
      <c r="AF159" s="113" t="str">
        <f aca="false" t="array" ref="AF159:AF159">IF(G159=Error_checking!$A$26,RANK(AC159,$AC$2:$AC$601),"")</f>
        <v/>
      </c>
      <c r="AG159" s="114"/>
      <c r="AH159" s="115"/>
      <c r="AI159" s="115"/>
      <c r="AJ159" s="115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117"/>
      <c r="BV159" s="117"/>
      <c r="BW159" s="117"/>
      <c r="BX159" s="117"/>
      <c r="BY159" s="117"/>
      <c r="BZ159" s="117"/>
    </row>
    <row r="160" customFormat="false" ht="14.85" hidden="false" customHeight="true" outlineLevel="0" collapsed="false">
      <c r="A160" s="76" t="str">
        <f aca="false" t="array" ref="A160:A160">IF(G160=Error_checking!$A$26,RANK(AC160,$AC$2:$AC$601),"")</f>
        <v/>
      </c>
      <c r="B160" s="76" t="n">
        <v>594</v>
      </c>
      <c r="C160" s="77" t="n">
        <f aca="false">VLOOKUP($B160,Ludo_na!$A$2:$D$601,2,0)</f>
        <v>577</v>
      </c>
      <c r="D160" s="78" t="str">
        <f aca="false">IF(VLOOKUP($B160,Ludo_voor!$A$2:$Y$601,3,0)="","",VLOOKUP($B160,Ludo_voor!$A$2:$Y$601,3,0))</f>
        <v/>
      </c>
      <c r="E160" s="79" t="str">
        <f aca="false">IF(VLOOKUP($B160,Ludo_voor!$A$2:$Y$601,4,0)="","",VLOOKUP($B160,Ludo_voor!$A$2:$Y$601,4,0))</f>
        <v/>
      </c>
      <c r="F160" s="80" t="str">
        <f aca="false">IF(VLOOKUP($B160,Ludo_voor!$A$2:$Y$601,5,0)="","",VLOOKUP($B160,Ludo_voor!$A$2:$Y$601,5,0))</f>
        <v/>
      </c>
      <c r="G160" s="81"/>
      <c r="H160" s="103"/>
      <c r="I160" s="104"/>
      <c r="J160" s="105"/>
      <c r="K160" s="105"/>
      <c r="L160" s="105"/>
      <c r="M160" s="106" t="str">
        <f aca="false" t="array" ref="M160:M160">IF($G160="","",IF(L160="",0,((SUM(IF(I160=I$2:I$601,IF(J160=J$2:J$601,1,0),0))-K160)/(SUM(IF(I160=I$2:I$601,IF(J160=J$2:J$601,1,0),0))-1)*100)+(L160/(SUM(IF(I160=I$2:I$601,IF(J160=J$2:J$601,L$2:L$601,0),0))))+IF(K160&lt;2,SUM(IF(I160=I$2:I$601,IF(J160=J$2:J$601,1,0),0)),0)))</f>
        <v/>
      </c>
      <c r="N160" s="107"/>
      <c r="O160" s="108"/>
      <c r="P160" s="108"/>
      <c r="Q160" s="108"/>
      <c r="R160" s="109" t="str">
        <f aca="false" t="array" ref="R160:R160">IF($G160="","",IF(Q160="",0,((SUM(IF(N160=N$2:N$601,IF(O160=O$2:O$601,1,0),0))-P160)/(SUM(IF(N160=N$2:N$601,IF(O160=O$2:O$601,1,0),0))-1)*100)+(Q160/(SUM(IF(N160=N$2:N$601,IF(O160=O$2:O$601,Q$2:Q$601,0),0))))+IF(P160&lt;2,SUM(IF(N160=N$2:N$601,IF(O160=O$2:O$601,1,0),0)),0)))</f>
        <v/>
      </c>
      <c r="S160" s="110"/>
      <c r="T160" s="108"/>
      <c r="U160" s="108"/>
      <c r="V160" s="108"/>
      <c r="W160" s="111" t="str">
        <f aca="false" t="array" ref="W160:W160">IF($G160="","",IF(OR(S160=Error_checking!$Q$25,S160=Error_checking!$Q$26),R160-IF(P160&lt;2,SUM(IF(N160=N$2:N$601,IF(O160=O$2:O$601,1,0),0)),0),IF(V160="",0,((SUM(IF(S160=S$2:S$601,IF(T160=T$2:T$601,1,0),0))-U160)/(SUM(IF(S160=S$2:S$601,IF(T160=T$2:T$601,1,0),0))-1)*100)+(V160/(SUM(IF(S160=S$2:S$601,IF(T160=T$2:T$601,V$2:V$601,0),0))))+IF(U160&lt;2,SUM(IF(S160=S$2:S$601,IF(T160=T$2:T$601,1,0),0)),0))))</f>
        <v/>
      </c>
      <c r="X160" s="91"/>
      <c r="Y160" s="92"/>
      <c r="Z160" s="93"/>
      <c r="AA160" s="92"/>
      <c r="AB160" s="94" t="n">
        <f aca="false">0</f>
        <v>0</v>
      </c>
      <c r="AC160" s="94" t="n">
        <f aca="false" t="array" ref="AC160:AC160">SUM(M160,R160,W160,AB160)</f>
        <v>0</v>
      </c>
      <c r="AD160" s="112" t="n">
        <f aca="false">IF(G160=Error_checking!$A$26,MAX(0,MIN(MaxBonus,$G$1)+1-RANK(AC160,$AC$2:$AC$601)),0)</f>
        <v>0</v>
      </c>
      <c r="AE160" s="111" t="n">
        <f aca="false">AC160+AD160</f>
        <v>0</v>
      </c>
      <c r="AF160" s="113" t="str">
        <f aca="false" t="array" ref="AF160:AF160">IF(G160=Error_checking!$A$26,RANK(AC160,$AC$2:$AC$601),"")</f>
        <v/>
      </c>
      <c r="AG160" s="114"/>
      <c r="AH160" s="115"/>
      <c r="AI160" s="115"/>
      <c r="AJ160" s="115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4.85" hidden="false" customHeight="true" outlineLevel="0" collapsed="false">
      <c r="A161" s="102" t="str">
        <f aca="false" t="array" ref="A161:A161">IF(G161=Error_checking!$A$26,RANK(AC161,$AC$2:$AC$601),"")</f>
        <v/>
      </c>
      <c r="B161" s="102" t="n">
        <v>595</v>
      </c>
      <c r="C161" s="77" t="n">
        <f aca="false">VLOOKUP($B161,Ludo_na!$A$2:$D$601,2,0)</f>
        <v>577</v>
      </c>
      <c r="D161" s="78" t="str">
        <f aca="false">IF(VLOOKUP($B161,Ludo_voor!$A$2:$Y$601,3,0)="","",VLOOKUP($B161,Ludo_voor!$A$2:$Y$601,3,0))</f>
        <v/>
      </c>
      <c r="E161" s="79" t="str">
        <f aca="false">IF(VLOOKUP($B161,Ludo_voor!$A$2:$Y$601,4,0)="","",VLOOKUP($B161,Ludo_voor!$A$2:$Y$601,4,0))</f>
        <v/>
      </c>
      <c r="F161" s="80" t="str">
        <f aca="false">IF(VLOOKUP($B161,Ludo_voor!$A$2:$Y$601,5,0)="","",VLOOKUP($B161,Ludo_voor!$A$2:$Y$601,5,0))</f>
        <v/>
      </c>
      <c r="G161" s="81"/>
      <c r="H161" s="103"/>
      <c r="I161" s="104"/>
      <c r="J161" s="105"/>
      <c r="K161" s="105"/>
      <c r="L161" s="105"/>
      <c r="M161" s="106" t="str">
        <f aca="false" t="array" ref="M161:M161">IF($G161="","",IF(L161="",0,((SUM(IF(I161=I$2:I$601,IF(J161=J$2:J$601,1,0),0))-K161)/(SUM(IF(I161=I$2:I$601,IF(J161=J$2:J$601,1,0),0))-1)*100)+(L161/(SUM(IF(I161=I$2:I$601,IF(J161=J$2:J$601,L$2:L$601,0),0))))+IF(K161&lt;2,SUM(IF(I161=I$2:I$601,IF(J161=J$2:J$601,1,0),0)),0)))</f>
        <v/>
      </c>
      <c r="N161" s="107"/>
      <c r="O161" s="108"/>
      <c r="P161" s="108"/>
      <c r="Q161" s="108"/>
      <c r="R161" s="109" t="str">
        <f aca="false" t="array" ref="R161:R161">IF($G161="","",IF(Q161="",0,((SUM(IF(N161=N$2:N$601,IF(O161=O$2:O$601,1,0),0))-P161)/(SUM(IF(N161=N$2:N$601,IF(O161=O$2:O$601,1,0),0))-1)*100)+(Q161/(SUM(IF(N161=N$2:N$601,IF(O161=O$2:O$601,Q$2:Q$601,0),0))))+IF(P161&lt;2,SUM(IF(N161=N$2:N$601,IF(O161=O$2:O$601,1,0),0)),0)))</f>
        <v/>
      </c>
      <c r="S161" s="110"/>
      <c r="T161" s="108"/>
      <c r="U161" s="108"/>
      <c r="V161" s="108"/>
      <c r="W161" s="111" t="str">
        <f aca="false" t="array" ref="W161:W161">IF($G161="","",IF(OR(S161=Error_checking!$Q$25,S161=Error_checking!$Q$26),R161-IF(P161&lt;2,SUM(IF(N161=N$2:N$601,IF(O161=O$2:O$601,1,0),0)),0),IF(V161="",0,((SUM(IF(S161=S$2:S$601,IF(T161=T$2:T$601,1,0),0))-U161)/(SUM(IF(S161=S$2:S$601,IF(T161=T$2:T$601,1,0),0))-1)*100)+(V161/(SUM(IF(S161=S$2:S$601,IF(T161=T$2:T$601,V$2:V$601,0),0))))+IF(U161&lt;2,SUM(IF(S161=S$2:S$601,IF(T161=T$2:T$601,1,0),0)),0))))</f>
        <v/>
      </c>
      <c r="X161" s="91"/>
      <c r="Y161" s="92"/>
      <c r="Z161" s="93"/>
      <c r="AA161" s="92"/>
      <c r="AB161" s="94" t="n">
        <f aca="false">0</f>
        <v>0</v>
      </c>
      <c r="AC161" s="94" t="n">
        <f aca="false" t="array" ref="AC161:AC161">SUM(M161,R161,W161,AB161)</f>
        <v>0</v>
      </c>
      <c r="AD161" s="112" t="n">
        <f aca="false">IF(G161=Error_checking!$A$26,MAX(0,MIN(MaxBonus,$G$1)+1-RANK(AC161,$AC$2:$AC$601)),0)</f>
        <v>0</v>
      </c>
      <c r="AE161" s="111" t="n">
        <f aca="false">AC161+AD161</f>
        <v>0</v>
      </c>
      <c r="AF161" s="113" t="str">
        <f aca="false" t="array" ref="AF161:AF161">IF(G161=Error_checking!$A$26,RANK(AC161,$AC$2:$AC$601),"")</f>
        <v/>
      </c>
      <c r="AG161" s="114"/>
      <c r="AH161" s="115"/>
      <c r="AI161" s="115"/>
      <c r="AJ161" s="115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s="54" customFormat="true" ht="14.85" hidden="false" customHeight="true" outlineLevel="0" collapsed="false">
      <c r="A162" s="48" t="str">
        <f aca="false" t="array" ref="A162:A162">IF(G162=Error_checking!$A$26,RANK(AC162,$AC$2:$AC$601),"")</f>
        <v/>
      </c>
      <c r="B162" s="48" t="n">
        <v>596</v>
      </c>
      <c r="C162" s="77" t="n">
        <f aca="false">VLOOKUP($B162,Ludo_na!$A$2:$D$601,2,0)</f>
        <v>577</v>
      </c>
      <c r="D162" s="78" t="str">
        <f aca="false">IF(VLOOKUP($B162,Ludo_voor!$A$2:$Y$601,3,0)="","",VLOOKUP($B162,Ludo_voor!$A$2:$Y$601,3,0))</f>
        <v/>
      </c>
      <c r="E162" s="79" t="str">
        <f aca="false">IF(VLOOKUP($B162,Ludo_voor!$A$2:$Y$601,4,0)="","",VLOOKUP($B162,Ludo_voor!$A$2:$Y$601,4,0))</f>
        <v/>
      </c>
      <c r="F162" s="80" t="str">
        <f aca="false">IF(VLOOKUP($B162,Ludo_voor!$A$2:$Y$601,5,0)="","",VLOOKUP($B162,Ludo_voor!$A$2:$Y$601,5,0))</f>
        <v/>
      </c>
      <c r="G162" s="81"/>
      <c r="H162" s="103"/>
      <c r="I162" s="104"/>
      <c r="J162" s="105"/>
      <c r="K162" s="105"/>
      <c r="L162" s="105"/>
      <c r="M162" s="106" t="str">
        <f aca="false" t="array" ref="M162:M162">IF($G162="","",IF(L162="",0,((SUM(IF(I162=I$2:I$601,IF(J162=J$2:J$601,1,0),0))-K162)/(SUM(IF(I162=I$2:I$601,IF(J162=J$2:J$601,1,0),0))-1)*100)+(L162/(SUM(IF(I162=I$2:I$601,IF(J162=J$2:J$601,L$2:L$601,0),0))))+IF(K162&lt;2,SUM(IF(I162=I$2:I$601,IF(J162=J$2:J$601,1,0),0)),0)))</f>
        <v/>
      </c>
      <c r="N162" s="107"/>
      <c r="O162" s="108"/>
      <c r="P162" s="108"/>
      <c r="Q162" s="108"/>
      <c r="R162" s="109" t="str">
        <f aca="false" t="array" ref="R162:R162">IF($G162="","",IF(Q162="",0,((SUM(IF(N162=N$2:N$601,IF(O162=O$2:O$601,1,0),0))-P162)/(SUM(IF(N162=N$2:N$601,IF(O162=O$2:O$601,1,0),0))-1)*100)+(Q162/(SUM(IF(N162=N$2:N$601,IF(O162=O$2:O$601,Q$2:Q$601,0),0))))+IF(P162&lt;2,SUM(IF(N162=N$2:N$601,IF(O162=O$2:O$601,1,0),0)),0)))</f>
        <v/>
      </c>
      <c r="S162" s="110"/>
      <c r="T162" s="108"/>
      <c r="U162" s="108"/>
      <c r="V162" s="108"/>
      <c r="W162" s="111" t="str">
        <f aca="false" t="array" ref="W162:W162">IF($G162="","",IF(OR(S162=Error_checking!$Q$25,S162=Error_checking!$Q$26),R162-IF(P162&lt;2,SUM(IF(N162=N$2:N$601,IF(O162=O$2:O$601,1,0),0)),0),IF(V162="",0,((SUM(IF(S162=S$2:S$601,IF(T162=T$2:T$601,1,0),0))-U162)/(SUM(IF(S162=S$2:S$601,IF(T162=T$2:T$601,1,0),0))-1)*100)+(V162/(SUM(IF(S162=S$2:S$601,IF(T162=T$2:T$601,V$2:V$601,0),0))))+IF(U162&lt;2,SUM(IF(S162=S$2:S$601,IF(T162=T$2:T$601,1,0),0)),0))))</f>
        <v/>
      </c>
      <c r="X162" s="91"/>
      <c r="Y162" s="92"/>
      <c r="Z162" s="93"/>
      <c r="AA162" s="92"/>
      <c r="AB162" s="94" t="n">
        <f aca="false">0</f>
        <v>0</v>
      </c>
      <c r="AC162" s="94" t="n">
        <f aca="false" t="array" ref="AC162:AC162">SUM(M162,R162,W162,AB162)</f>
        <v>0</v>
      </c>
      <c r="AD162" s="112" t="n">
        <f aca="false">IF(G162=Error_checking!$A$26,MAX(0,MIN(MaxBonus,$G$1)+1-RANK(AC162,$AC$2:$AC$601)),0)</f>
        <v>0</v>
      </c>
      <c r="AE162" s="111" t="n">
        <f aca="false">AC162+AD162</f>
        <v>0</v>
      </c>
      <c r="AF162" s="113" t="str">
        <f aca="false" t="array" ref="AF162:AF162">IF(G162=Error_checking!$A$26,RANK(AC162,$AC$2:$AC$601),"")</f>
        <v/>
      </c>
      <c r="AG162" s="114"/>
      <c r="AH162" s="115"/>
      <c r="AI162" s="115"/>
      <c r="AJ162" s="115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117"/>
      <c r="BV162" s="117"/>
      <c r="BW162" s="117"/>
      <c r="BX162" s="117"/>
      <c r="BY162" s="117"/>
      <c r="BZ162" s="117"/>
    </row>
    <row r="163" s="119" customFormat="true" ht="14.85" hidden="false" customHeight="true" outlineLevel="0" collapsed="false">
      <c r="A163" s="102" t="str">
        <f aca="false" t="array" ref="A163:A163">IF(G163=Error_checking!$A$26,RANK(AC163,$AC$2:$AC$601),"")</f>
        <v/>
      </c>
      <c r="B163" s="102" t="n">
        <v>597</v>
      </c>
      <c r="C163" s="77" t="n">
        <f aca="false">VLOOKUP($B163,Ludo_na!$A$2:$D$601,2,0)</f>
        <v>577</v>
      </c>
      <c r="D163" s="78" t="str">
        <f aca="false">IF(VLOOKUP($B163,Ludo_voor!$A$2:$Y$601,3,0)="","",VLOOKUP($B163,Ludo_voor!$A$2:$Y$601,3,0))</f>
        <v/>
      </c>
      <c r="E163" s="79" t="str">
        <f aca="false">IF(VLOOKUP($B163,Ludo_voor!$A$2:$Y$601,4,0)="","",VLOOKUP($B163,Ludo_voor!$A$2:$Y$601,4,0))</f>
        <v/>
      </c>
      <c r="F163" s="80" t="str">
        <f aca="false">IF(VLOOKUP($B163,Ludo_voor!$A$2:$Y$601,5,0)="","",VLOOKUP($B163,Ludo_voor!$A$2:$Y$601,5,0))</f>
        <v/>
      </c>
      <c r="G163" s="81"/>
      <c r="H163" s="103"/>
      <c r="I163" s="104"/>
      <c r="J163" s="105"/>
      <c r="K163" s="105"/>
      <c r="L163" s="105"/>
      <c r="M163" s="106" t="str">
        <f aca="false" t="array" ref="M163:M163">IF($G163="","",IF(L163="",0,((SUM(IF(I163=I$2:I$601,IF(J163=J$2:J$601,1,0),0))-K163)/(SUM(IF(I163=I$2:I$601,IF(J163=J$2:J$601,1,0),0))-1)*100)+(L163/(SUM(IF(I163=I$2:I$601,IF(J163=J$2:J$601,L$2:L$601,0),0))))+IF(K163&lt;2,SUM(IF(I163=I$2:I$601,IF(J163=J$2:J$601,1,0),0)),0)))</f>
        <v/>
      </c>
      <c r="N163" s="107"/>
      <c r="O163" s="108"/>
      <c r="P163" s="108"/>
      <c r="Q163" s="108"/>
      <c r="R163" s="109" t="str">
        <f aca="false" t="array" ref="R163:R163">IF($G163="","",IF(Q163="",0,((SUM(IF(N163=N$2:N$601,IF(O163=O$2:O$601,1,0),0))-P163)/(SUM(IF(N163=N$2:N$601,IF(O163=O$2:O$601,1,0),0))-1)*100)+(Q163/(SUM(IF(N163=N$2:N$601,IF(O163=O$2:O$601,Q$2:Q$601,0),0))))+IF(P163&lt;2,SUM(IF(N163=N$2:N$601,IF(O163=O$2:O$601,1,0),0)),0)))</f>
        <v/>
      </c>
      <c r="S163" s="110"/>
      <c r="T163" s="108"/>
      <c r="U163" s="108"/>
      <c r="V163" s="108"/>
      <c r="W163" s="111" t="str">
        <f aca="false" t="array" ref="W163:W163">IF($G163="","",IF(OR(S163=Error_checking!$Q$25,S163=Error_checking!$Q$26),R163-IF(P163&lt;2,SUM(IF(N163=N$2:N$601,IF(O163=O$2:O$601,1,0),0)),0),IF(V163="",0,((SUM(IF(S163=S$2:S$601,IF(T163=T$2:T$601,1,0),0))-U163)/(SUM(IF(S163=S$2:S$601,IF(T163=T$2:T$601,1,0),0))-1)*100)+(V163/(SUM(IF(S163=S$2:S$601,IF(T163=T$2:T$601,V$2:V$601,0),0))))+IF(U163&lt;2,SUM(IF(S163=S$2:S$601,IF(T163=T$2:T$601,1,0),0)),0))))</f>
        <v/>
      </c>
      <c r="X163" s="91"/>
      <c r="Y163" s="92"/>
      <c r="Z163" s="93"/>
      <c r="AA163" s="92"/>
      <c r="AB163" s="94" t="n">
        <f aca="false">0</f>
        <v>0</v>
      </c>
      <c r="AC163" s="94" t="n">
        <f aca="false" t="array" ref="AC163:AC163">SUM(M163,R163,W163,AB163)</f>
        <v>0</v>
      </c>
      <c r="AD163" s="112" t="n">
        <f aca="false">IF(G163=Error_checking!$A$26,MAX(0,MIN(MaxBonus,$G$1)+1-RANK(AC163,$AC$2:$AC$601)),0)</f>
        <v>0</v>
      </c>
      <c r="AE163" s="111" t="n">
        <f aca="false">AC163+AD163</f>
        <v>0</v>
      </c>
      <c r="AF163" s="113" t="str">
        <f aca="false" t="array" ref="AF163:AF163">IF(G163=Error_checking!$A$26,RANK(AC163,$AC$2:$AC$601),"")</f>
        <v/>
      </c>
      <c r="AG163" s="114"/>
      <c r="AH163" s="115"/>
      <c r="AI163" s="115"/>
      <c r="AJ163" s="115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117"/>
      <c r="BV163" s="117"/>
      <c r="BW163" s="117"/>
      <c r="BX163" s="117"/>
      <c r="BY163" s="117"/>
      <c r="BZ163" s="117"/>
    </row>
    <row r="164" s="54" customFormat="true" ht="14.85" hidden="false" customHeight="true" outlineLevel="0" collapsed="false">
      <c r="A164" s="76" t="str">
        <f aca="false" t="array" ref="A164:A164">IF(G164=Error_checking!$A$26,RANK(AC164,$AC$2:$AC$601),"")</f>
        <v/>
      </c>
      <c r="B164" s="76" t="n">
        <v>598</v>
      </c>
      <c r="C164" s="77" t="n">
        <f aca="false">VLOOKUP($B164,Ludo_na!$A$2:$D$601,2,0)</f>
        <v>577</v>
      </c>
      <c r="D164" s="78" t="str">
        <f aca="false">IF(VLOOKUP($B164,Ludo_voor!$A$2:$Y$601,3,0)="","",VLOOKUP($B164,Ludo_voor!$A$2:$Y$601,3,0))</f>
        <v/>
      </c>
      <c r="E164" s="79" t="str">
        <f aca="false">IF(VLOOKUP($B164,Ludo_voor!$A$2:$Y$601,4,0)="","",VLOOKUP($B164,Ludo_voor!$A$2:$Y$601,4,0))</f>
        <v/>
      </c>
      <c r="F164" s="80" t="str">
        <f aca="false">IF(VLOOKUP($B164,Ludo_voor!$A$2:$Y$601,5,0)="","",VLOOKUP($B164,Ludo_voor!$A$2:$Y$601,5,0))</f>
        <v/>
      </c>
      <c r="G164" s="81"/>
      <c r="H164" s="103"/>
      <c r="I164" s="104"/>
      <c r="J164" s="105"/>
      <c r="K164" s="105"/>
      <c r="L164" s="105"/>
      <c r="M164" s="106" t="str">
        <f aca="false" t="array" ref="M164:M164">IF($G164="","",IF(L164="",0,((SUM(IF(I164=I$2:I$601,IF(J164=J$2:J$601,1,0),0))-K164)/(SUM(IF(I164=I$2:I$601,IF(J164=J$2:J$601,1,0),0))-1)*100)+(L164/(SUM(IF(I164=I$2:I$601,IF(J164=J$2:J$601,L$2:L$601,0),0))))+IF(K164&lt;2,SUM(IF(I164=I$2:I$601,IF(J164=J$2:J$601,1,0),0)),0)))</f>
        <v/>
      </c>
      <c r="N164" s="107"/>
      <c r="O164" s="108"/>
      <c r="P164" s="108"/>
      <c r="Q164" s="108"/>
      <c r="R164" s="109" t="str">
        <f aca="false" t="array" ref="R164:R164">IF($G164="","",IF(Q164="",0,((SUM(IF(N164=N$2:N$601,IF(O164=O$2:O$601,1,0),0))-P164)/(SUM(IF(N164=N$2:N$601,IF(O164=O$2:O$601,1,0),0))-1)*100)+(Q164/(SUM(IF(N164=N$2:N$601,IF(O164=O$2:O$601,Q$2:Q$601,0),0))))+IF(P164&lt;2,SUM(IF(N164=N$2:N$601,IF(O164=O$2:O$601,1,0),0)),0)))</f>
        <v/>
      </c>
      <c r="S164" s="110"/>
      <c r="T164" s="108"/>
      <c r="U164" s="108"/>
      <c r="V164" s="108"/>
      <c r="W164" s="111" t="str">
        <f aca="false" t="array" ref="W164:W164">IF($G164="","",IF(OR(S164=Error_checking!$Q$25,S164=Error_checking!$Q$26),R164-IF(P164&lt;2,SUM(IF(N164=N$2:N$601,IF(O164=O$2:O$601,1,0),0)),0),IF(V164="",0,((SUM(IF(S164=S$2:S$601,IF(T164=T$2:T$601,1,0),0))-U164)/(SUM(IF(S164=S$2:S$601,IF(T164=T$2:T$601,1,0),0))-1)*100)+(V164/(SUM(IF(S164=S$2:S$601,IF(T164=T$2:T$601,V$2:V$601,0),0))))+IF(U164&lt;2,SUM(IF(S164=S$2:S$601,IF(T164=T$2:T$601,1,0),0)),0))))</f>
        <v/>
      </c>
      <c r="X164" s="91"/>
      <c r="Y164" s="92"/>
      <c r="Z164" s="93"/>
      <c r="AA164" s="92"/>
      <c r="AB164" s="94" t="n">
        <f aca="false">0</f>
        <v>0</v>
      </c>
      <c r="AC164" s="94" t="n">
        <f aca="false" t="array" ref="AC164:AC164">SUM(M164,R164,W164,AB164)</f>
        <v>0</v>
      </c>
      <c r="AD164" s="112" t="n">
        <f aca="false">IF(G164=Error_checking!$A$26,MAX(0,MIN(MaxBonus,$G$1)+1-RANK(AC164,$AC$2:$AC$601)),0)</f>
        <v>0</v>
      </c>
      <c r="AE164" s="111" t="n">
        <f aca="false">AC164+AD164</f>
        <v>0</v>
      </c>
      <c r="AF164" s="113" t="str">
        <f aca="false" t="array" ref="AF164:AF164">IF(G164=Error_checking!$A$26,RANK(AC164,$AC$2:$AC$601),"")</f>
        <v/>
      </c>
      <c r="AG164" s="114"/>
      <c r="AH164" s="115"/>
      <c r="AI164" s="115"/>
      <c r="AJ164" s="115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117"/>
      <c r="BV164" s="117"/>
      <c r="BW164" s="117"/>
      <c r="BX164" s="117"/>
      <c r="BY164" s="117"/>
      <c r="BZ164" s="117"/>
    </row>
    <row r="165" s="119" customFormat="true" ht="14.85" hidden="false" customHeight="true" outlineLevel="0" collapsed="false">
      <c r="A165" s="76" t="str">
        <f aca="false" t="array" ref="A165:A165">IF(G165=Error_checking!$A$26,RANK(AC165,$AC$2:$AC$601),"")</f>
        <v/>
      </c>
      <c r="B165" s="76" t="n">
        <v>599</v>
      </c>
      <c r="C165" s="77" t="n">
        <f aca="false">VLOOKUP($B165,Ludo_na!$A$2:$D$601,2,0)</f>
        <v>577</v>
      </c>
      <c r="D165" s="78" t="str">
        <f aca="false">IF(VLOOKUP($B165,Ludo_voor!$A$2:$Y$601,3,0)="","",VLOOKUP($B165,Ludo_voor!$A$2:$Y$601,3,0))</f>
        <v/>
      </c>
      <c r="E165" s="79" t="str">
        <f aca="false">IF(VLOOKUP($B165,Ludo_voor!$A$2:$Y$601,4,0)="","",VLOOKUP($B165,Ludo_voor!$A$2:$Y$601,4,0))</f>
        <v/>
      </c>
      <c r="F165" s="80" t="str">
        <f aca="false">IF(VLOOKUP($B165,Ludo_voor!$A$2:$Y$601,5,0)="","",VLOOKUP($B165,Ludo_voor!$A$2:$Y$601,5,0))</f>
        <v/>
      </c>
      <c r="G165" s="81"/>
      <c r="H165" s="103"/>
      <c r="I165" s="104"/>
      <c r="J165" s="105"/>
      <c r="K165" s="105"/>
      <c r="L165" s="105"/>
      <c r="M165" s="106" t="str">
        <f aca="false" t="array" ref="M165:M165">IF($G165="","",IF(L165="",0,((SUM(IF(I165=I$2:I$601,IF(J165=J$2:J$601,1,0),0))-K165)/(SUM(IF(I165=I$2:I$601,IF(J165=J$2:J$601,1,0),0))-1)*100)+(L165/(SUM(IF(I165=I$2:I$601,IF(J165=J$2:J$601,L$2:L$601,0),0))))+IF(K165&lt;2,SUM(IF(I165=I$2:I$601,IF(J165=J$2:J$601,1,0),0)),0)))</f>
        <v/>
      </c>
      <c r="N165" s="107"/>
      <c r="O165" s="108"/>
      <c r="P165" s="108"/>
      <c r="Q165" s="108"/>
      <c r="R165" s="109" t="str">
        <f aca="false" t="array" ref="R165:R165">IF($G165="","",IF(Q165="",0,((SUM(IF(N165=N$2:N$601,IF(O165=O$2:O$601,1,0),0))-P165)/(SUM(IF(N165=N$2:N$601,IF(O165=O$2:O$601,1,0),0))-1)*100)+(Q165/(SUM(IF(N165=N$2:N$601,IF(O165=O$2:O$601,Q$2:Q$601,0),0))))+IF(P165&lt;2,SUM(IF(N165=N$2:N$601,IF(O165=O$2:O$601,1,0),0)),0)))</f>
        <v/>
      </c>
      <c r="S165" s="110"/>
      <c r="T165" s="108"/>
      <c r="U165" s="108"/>
      <c r="V165" s="108"/>
      <c r="W165" s="111" t="str">
        <f aca="false" t="array" ref="W165:W165">IF($G165="","",IF(OR(S165=Error_checking!$Q$25,S165=Error_checking!$Q$26),R165-IF(P165&lt;2,SUM(IF(N165=N$2:N$601,IF(O165=O$2:O$601,1,0),0)),0),IF(V165="",0,((SUM(IF(S165=S$2:S$601,IF(T165=T$2:T$601,1,0),0))-U165)/(SUM(IF(S165=S$2:S$601,IF(T165=T$2:T$601,1,0),0))-1)*100)+(V165/(SUM(IF(S165=S$2:S$601,IF(T165=T$2:T$601,V$2:V$601,0),0))))+IF(U165&lt;2,SUM(IF(S165=S$2:S$601,IF(T165=T$2:T$601,1,0),0)),0))))</f>
        <v/>
      </c>
      <c r="X165" s="91"/>
      <c r="Y165" s="92"/>
      <c r="Z165" s="93"/>
      <c r="AA165" s="92"/>
      <c r="AB165" s="94" t="n">
        <f aca="false">0</f>
        <v>0</v>
      </c>
      <c r="AC165" s="94" t="n">
        <f aca="false" t="array" ref="AC165:AC165">SUM(M165,R165,W165,AB165)</f>
        <v>0</v>
      </c>
      <c r="AD165" s="112" t="n">
        <f aca="false">IF(G165=Error_checking!$A$26,MAX(0,MIN(MaxBonus,$G$1)+1-RANK(AC165,$AC$2:$AC$601)),0)</f>
        <v>0</v>
      </c>
      <c r="AE165" s="111" t="n">
        <f aca="false">AC165+AD165</f>
        <v>0</v>
      </c>
      <c r="AF165" s="113" t="str">
        <f aca="false" t="array" ref="AF165:AF165">IF(G165=Error_checking!$A$26,RANK(AC165,$AC$2:$AC$601),"")</f>
        <v/>
      </c>
      <c r="AG165" s="114"/>
      <c r="AH165" s="115"/>
      <c r="AI165" s="115"/>
      <c r="AJ165" s="115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</row>
    <row r="166" s="119" customFormat="true" ht="14.85" hidden="false" customHeight="true" outlineLevel="0" collapsed="false">
      <c r="A166" s="76" t="str">
        <f aca="false" t="array" ref="A166:A166">IF(G166=Error_checking!$A$26,RANK(AC166,$AC$2:$AC$601),"")</f>
        <v/>
      </c>
      <c r="B166" s="76" t="n">
        <v>600</v>
      </c>
      <c r="C166" s="77" t="n">
        <f aca="false">VLOOKUP($B166,Ludo_na!$A$2:$D$601,2,0)</f>
        <v>577</v>
      </c>
      <c r="D166" s="78" t="str">
        <f aca="false">IF(VLOOKUP($B166,Ludo_voor!$A$2:$Y$601,3,0)="","",VLOOKUP($B166,Ludo_voor!$A$2:$Y$601,3,0))</f>
        <v/>
      </c>
      <c r="E166" s="79" t="str">
        <f aca="false">IF(VLOOKUP($B166,Ludo_voor!$A$2:$Y$601,4,0)="","",VLOOKUP($B166,Ludo_voor!$A$2:$Y$601,4,0))</f>
        <v/>
      </c>
      <c r="F166" s="80" t="str">
        <f aca="false">IF(VLOOKUP($B166,Ludo_voor!$A$2:$Y$601,5,0)="","",VLOOKUP($B166,Ludo_voor!$A$2:$Y$601,5,0))</f>
        <v/>
      </c>
      <c r="G166" s="81"/>
      <c r="H166" s="103"/>
      <c r="I166" s="104"/>
      <c r="J166" s="105"/>
      <c r="K166" s="105"/>
      <c r="L166" s="105"/>
      <c r="M166" s="106" t="str">
        <f aca="false" t="array" ref="M166:M166">IF($G166="","",IF(L166="",0,((SUM(IF(I166=I$2:I$601,IF(J166=J$2:J$601,1,0),0))-K166)/(SUM(IF(I166=I$2:I$601,IF(J166=J$2:J$601,1,0),0))-1)*100)+(L166/(SUM(IF(I166=I$2:I$601,IF(J166=J$2:J$601,L$2:L$601,0),0))))+IF(K166&lt;2,SUM(IF(I166=I$2:I$601,IF(J166=J$2:J$601,1,0),0)),0)))</f>
        <v/>
      </c>
      <c r="N166" s="107"/>
      <c r="O166" s="108"/>
      <c r="P166" s="108"/>
      <c r="Q166" s="108"/>
      <c r="R166" s="109" t="str">
        <f aca="false" t="array" ref="R166:R166">IF($G166="","",IF(Q166="",0,((SUM(IF(N166=N$2:N$601,IF(O166=O$2:O$601,1,0),0))-P166)/(SUM(IF(N166=N$2:N$601,IF(O166=O$2:O$601,1,0),0))-1)*100)+(Q166/(SUM(IF(N166=N$2:N$601,IF(O166=O$2:O$601,Q$2:Q$601,0),0))))+IF(P166&lt;2,SUM(IF(N166=N$2:N$601,IF(O166=O$2:O$601,1,0),0)),0)))</f>
        <v/>
      </c>
      <c r="S166" s="110"/>
      <c r="T166" s="108"/>
      <c r="U166" s="108"/>
      <c r="V166" s="108"/>
      <c r="W166" s="111" t="str">
        <f aca="false" t="array" ref="W166:W166">IF($G166="","",IF(OR(S166=Error_checking!$Q$25,S166=Error_checking!$Q$26),R166-IF(P166&lt;2,SUM(IF(N166=N$2:N$601,IF(O166=O$2:O$601,1,0),0)),0),IF(V166="",0,((SUM(IF(S166=S$2:S$601,IF(T166=T$2:T$601,1,0),0))-U166)/(SUM(IF(S166=S$2:S$601,IF(T166=T$2:T$601,1,0),0))-1)*100)+(V166/(SUM(IF(S166=S$2:S$601,IF(T166=T$2:T$601,V$2:V$601,0),0))))+IF(U166&lt;2,SUM(IF(S166=S$2:S$601,IF(T166=T$2:T$601,1,0),0)),0))))</f>
        <v/>
      </c>
      <c r="X166" s="91"/>
      <c r="Y166" s="92"/>
      <c r="Z166" s="93"/>
      <c r="AA166" s="92"/>
      <c r="AB166" s="94" t="n">
        <f aca="false">0</f>
        <v>0</v>
      </c>
      <c r="AC166" s="94" t="n">
        <f aca="false" t="array" ref="AC166:AC166">SUM(M166,R166,W166,AB166)</f>
        <v>0</v>
      </c>
      <c r="AD166" s="112" t="n">
        <f aca="false">IF(G166=Error_checking!$A$26,MAX(0,MIN(MaxBonus,$G$1)+1-RANK(AC166,$AC$2:$AC$601)),0)</f>
        <v>0</v>
      </c>
      <c r="AE166" s="111" t="n">
        <f aca="false">AC166+AD166</f>
        <v>0</v>
      </c>
      <c r="AF166" s="113" t="str">
        <f aca="false" t="array" ref="AF166:AF166">IF(G166=Error_checking!$A$26,RANK(AC166,$AC$2:$AC$601),"")</f>
        <v/>
      </c>
      <c r="AG166" s="114"/>
      <c r="AH166" s="115"/>
      <c r="AI166" s="115"/>
      <c r="AJ166" s="115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</row>
    <row r="167" customFormat="false" ht="14.85" hidden="false" customHeight="true" outlineLevel="0" collapsed="false">
      <c r="A167" s="76" t="str">
        <f aca="false" t="array" ref="A167:A167">IF(G167=Error_checking!$A$26,RANK(AC167,$AC$2:$AC$601),"")</f>
        <v/>
      </c>
      <c r="B167" s="76" t="n">
        <v>367</v>
      </c>
      <c r="C167" s="77" t="n">
        <f aca="false">VLOOKUP($B167,Ludo_na!$A$2:$D$601,2,0)</f>
        <v>531</v>
      </c>
      <c r="D167" s="78" t="str">
        <f aca="false">IF(VLOOKUP($B167,Ludo_voor!$A$2:$Y$601,3,0)="","",VLOOKUP($B167,Ludo_voor!$A$2:$Y$601,3,0))</f>
        <v>Adriaenssens</v>
      </c>
      <c r="E167" s="79" t="str">
        <f aca="false">IF(VLOOKUP($B167,Ludo_voor!$A$2:$Y$601,4,0)="","",VLOOKUP($B167,Ludo_voor!$A$2:$Y$601,4,0))</f>
        <v>Katrijn</v>
      </c>
      <c r="F167" s="80" t="str">
        <f aca="false">IF(VLOOKUP($B167,Ludo_voor!$A$2:$Y$601,5,0)="","",VLOOKUP($B167,Ludo_voor!$A$2:$Y$601,5,0))</f>
        <v/>
      </c>
      <c r="G167" s="81"/>
      <c r="H167" s="103"/>
      <c r="I167" s="104"/>
      <c r="J167" s="105"/>
      <c r="K167" s="105"/>
      <c r="L167" s="105"/>
      <c r="M167" s="106" t="str">
        <f aca="false" t="array" ref="M167:M167">IF($G167="","",IF(L167="",0,((SUM(IF(I167=I$2:I$601,IF(J167=J$2:J$601,1,0),0))-K167)/(SUM(IF(I167=I$2:I$601,IF(J167=J$2:J$601,1,0),0))-1)*100)+(L167/(SUM(IF(I167=I$2:I$601,IF(J167=J$2:J$601,L$2:L$601,0),0))))+IF(K167&lt;2,SUM(IF(I167=I$2:I$601,IF(J167=J$2:J$601,1,0),0)),0)))</f>
        <v/>
      </c>
      <c r="N167" s="107"/>
      <c r="O167" s="108"/>
      <c r="P167" s="108"/>
      <c r="Q167" s="108"/>
      <c r="R167" s="109" t="str">
        <f aca="false" t="array" ref="R167:R167">IF($G167="","",IF(Q167="",0,((SUM(IF(N167=N$2:N$601,IF(O167=O$2:O$601,1,0),0))-P167)/(SUM(IF(N167=N$2:N$601,IF(O167=O$2:O$601,1,0),0))-1)*100)+(Q167/(SUM(IF(N167=N$2:N$601,IF(O167=O$2:O$601,Q$2:Q$601,0),0))))+IF(P167&lt;2,SUM(IF(N167=N$2:N$601,IF(O167=O$2:O$601,1,0),0)),0)))</f>
        <v/>
      </c>
      <c r="S167" s="110"/>
      <c r="T167" s="108"/>
      <c r="U167" s="108"/>
      <c r="V167" s="108"/>
      <c r="W167" s="111" t="str">
        <f aca="false" t="array" ref="W167:W167">IF($G167="","",IF(OR(S167=Error_checking!$Q$25,S167=Error_checking!$Q$26),R167-IF(P167&lt;2,SUM(IF(N167=N$2:N$601,IF(O167=O$2:O$601,1,0),0)),0),IF(V167="",0,((SUM(IF(S167=S$2:S$601,IF(T167=T$2:T$601,1,0),0))-U167)/(SUM(IF(S167=S$2:S$601,IF(T167=T$2:T$601,1,0),0))-1)*100)+(V167/(SUM(IF(S167=S$2:S$601,IF(T167=T$2:T$601,V$2:V$601,0),0))))+IF(U167&lt;2,SUM(IF(S167=S$2:S$601,IF(T167=T$2:T$601,1,0),0)),0))))</f>
        <v/>
      </c>
      <c r="X167" s="91"/>
      <c r="Y167" s="92"/>
      <c r="Z167" s="93"/>
      <c r="AA167" s="92"/>
      <c r="AB167" s="94" t="n">
        <f aca="false">0</f>
        <v>0</v>
      </c>
      <c r="AC167" s="94" t="n">
        <f aca="false" t="array" ref="AC167:AC167">SUM(M167,R167,W167,AB167)</f>
        <v>0</v>
      </c>
      <c r="AD167" s="112" t="n">
        <f aca="false">IF(G167=Error_checking!$A$26,MAX(0,MIN(MaxBonus,$G$1)+1-RANK(AC167,$AC$2:$AC$601)),0)</f>
        <v>0</v>
      </c>
      <c r="AE167" s="111" t="n">
        <f aca="false">AC167+AD167</f>
        <v>0</v>
      </c>
      <c r="AF167" s="113" t="str">
        <f aca="false" t="array" ref="AF167:AF167">IF(G167=Error_checking!$A$26,RANK(AC167,$AC$2:$AC$601),"")</f>
        <v/>
      </c>
      <c r="AG167" s="114"/>
      <c r="AH167" s="115"/>
      <c r="AI167" s="115"/>
      <c r="AJ167" s="115"/>
      <c r="AK167" s="100"/>
      <c r="AL167" s="100"/>
      <c r="AM167" s="100"/>
      <c r="AN167" s="101"/>
      <c r="AO167" s="100"/>
      <c r="AP167" s="100"/>
      <c r="AQ167" s="100"/>
      <c r="AR167" s="100"/>
      <c r="AS167" s="100"/>
      <c r="AT167" s="100"/>
      <c r="AU167" s="100"/>
      <c r="AV167" s="100"/>
      <c r="AW167" s="100"/>
      <c r="AX167" s="100"/>
      <c r="AY167" s="100"/>
      <c r="AZ167" s="100"/>
      <c r="BA167" s="100"/>
      <c r="BB167" s="100"/>
      <c r="BC167" s="100"/>
      <c r="BD167" s="100"/>
      <c r="BE167" s="100"/>
      <c r="BF167" s="100"/>
      <c r="BG167" s="100"/>
      <c r="BH167" s="100"/>
      <c r="BI167" s="100"/>
      <c r="BJ167" s="100"/>
      <c r="BK167" s="100"/>
      <c r="BL167" s="100"/>
      <c r="BM167" s="100"/>
      <c r="BN167" s="100"/>
      <c r="BO167" s="100"/>
      <c r="BP167" s="100"/>
      <c r="BQ167" s="100"/>
      <c r="BR167" s="100"/>
      <c r="BS167" s="100"/>
      <c r="BT167" s="100"/>
      <c r="BU167" s="100"/>
      <c r="BV167" s="100"/>
      <c r="BW167" s="100"/>
      <c r="BX167" s="100"/>
      <c r="BY167" s="100"/>
      <c r="BZ167" s="10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14.85" hidden="false" customHeight="true" outlineLevel="0" collapsed="false">
      <c r="A168" s="76" t="str">
        <f aca="false" t="array" ref="A168:A168">IF(G168=Error_checking!$A$26,RANK(AC168,$AC$2:$AC$601),"")</f>
        <v/>
      </c>
      <c r="B168" s="76" t="n">
        <v>216</v>
      </c>
      <c r="C168" s="77" t="n">
        <f aca="false">VLOOKUP($B168,Ludo_na!$A$2:$D$601,2,0)</f>
        <v>479</v>
      </c>
      <c r="D168" s="78" t="str">
        <f aca="false">IF(VLOOKUP($B168,Ludo_voor!$A$2:$Y$601,3,0)="","",VLOOKUP($B168,Ludo_voor!$A$2:$Y$601,3,0))</f>
        <v>Alders</v>
      </c>
      <c r="E168" s="79" t="str">
        <f aca="false">IF(VLOOKUP($B168,Ludo_voor!$A$2:$Y$601,4,0)="","",VLOOKUP($B168,Ludo_voor!$A$2:$Y$601,4,0))</f>
        <v>Sanne</v>
      </c>
      <c r="F168" s="80" t="str">
        <f aca="false">IF(VLOOKUP($B168,Ludo_voor!$A$2:$Y$601,5,0)="","",VLOOKUP($B168,Ludo_voor!$A$2:$Y$601,5,0))</f>
        <v/>
      </c>
      <c r="G168" s="81"/>
      <c r="H168" s="103"/>
      <c r="I168" s="104"/>
      <c r="J168" s="105"/>
      <c r="K168" s="105"/>
      <c r="L168" s="105"/>
      <c r="M168" s="106" t="str">
        <f aca="false" t="array" ref="M168:M168">IF($G168="","",IF(L168="",0,((SUM(IF(I168=I$2:I$601,IF(J168=J$2:J$601,1,0),0))-K168)/(SUM(IF(I168=I$2:I$601,IF(J168=J$2:J$601,1,0),0))-1)*100)+(L168/(SUM(IF(I168=I$2:I$601,IF(J168=J$2:J$601,L$2:L$601,0),0))))+IF(K168&lt;2,SUM(IF(I168=I$2:I$601,IF(J168=J$2:J$601,1,0),0)),0)))</f>
        <v/>
      </c>
      <c r="N168" s="107"/>
      <c r="O168" s="108"/>
      <c r="P168" s="108"/>
      <c r="Q168" s="108"/>
      <c r="R168" s="109" t="str">
        <f aca="false" t="array" ref="R168:R168">IF($G168="","",IF(Q168="",0,((SUM(IF(N168=N$2:N$601,IF(O168=O$2:O$601,1,0),0))-P168)/(SUM(IF(N168=N$2:N$601,IF(O168=O$2:O$601,1,0),0))-1)*100)+(Q168/(SUM(IF(N168=N$2:N$601,IF(O168=O$2:O$601,Q$2:Q$601,0),0))))+IF(P168&lt;2,SUM(IF(N168=N$2:N$601,IF(O168=O$2:O$601,1,0),0)),0)))</f>
        <v/>
      </c>
      <c r="S168" s="110"/>
      <c r="T168" s="108"/>
      <c r="U168" s="108"/>
      <c r="V168" s="108"/>
      <c r="W168" s="111" t="str">
        <f aca="false" t="array" ref="W168:W168">IF($G168="","",IF(OR(S168=Error_checking!$Q$25,S168=Error_checking!$Q$26),R168-IF(P168&lt;2,SUM(IF(N168=N$2:N$601,IF(O168=O$2:O$601,1,0),0)),0),IF(V168="",0,((SUM(IF(S168=S$2:S$601,IF(T168=T$2:T$601,1,0),0))-U168)/(SUM(IF(S168=S$2:S$601,IF(T168=T$2:T$601,1,0),0))-1)*100)+(V168/(SUM(IF(S168=S$2:S$601,IF(T168=T$2:T$601,V$2:V$601,0),0))))+IF(U168&lt;2,SUM(IF(S168=S$2:S$601,IF(T168=T$2:T$601,1,0),0)),0))))</f>
        <v/>
      </c>
      <c r="X168" s="91"/>
      <c r="Y168" s="92"/>
      <c r="Z168" s="93"/>
      <c r="AA168" s="92"/>
      <c r="AB168" s="94" t="n">
        <f aca="false">0</f>
        <v>0</v>
      </c>
      <c r="AC168" s="94" t="n">
        <f aca="false" t="array" ref="AC168:AC168">SUM(M168,R168,W168,AB168)</f>
        <v>0</v>
      </c>
      <c r="AD168" s="112" t="n">
        <f aca="false">IF(G168=Error_checking!$A$26,MAX(0,MIN(MaxBonus,$G$1)+1-RANK(AC168,$AC$2:$AC$601)),0)</f>
        <v>0</v>
      </c>
      <c r="AE168" s="111" t="n">
        <f aca="false">AC168+AD168</f>
        <v>0</v>
      </c>
      <c r="AF168" s="113" t="str">
        <f aca="false" t="array" ref="AF168:AF168">IF(G168=Error_checking!$A$26,RANK(AC168,$AC$2:$AC$601),"")</f>
        <v/>
      </c>
      <c r="AG168" s="114"/>
      <c r="AH168" s="115"/>
      <c r="AI168" s="115"/>
      <c r="AJ168" s="115"/>
      <c r="AK168" s="100"/>
      <c r="AL168" s="100"/>
      <c r="AM168" s="100"/>
      <c r="AN168" s="101"/>
      <c r="AO168" s="100"/>
      <c r="AP168" s="100"/>
      <c r="AQ168" s="100"/>
      <c r="AR168" s="100"/>
      <c r="AS168" s="100"/>
      <c r="AT168" s="100"/>
      <c r="AU168" s="100"/>
      <c r="AV168" s="100"/>
      <c r="AW168" s="100"/>
      <c r="AX168" s="100"/>
      <c r="AY168" s="100"/>
      <c r="AZ168" s="100"/>
      <c r="BA168" s="100"/>
      <c r="BB168" s="100"/>
      <c r="BC168" s="100"/>
      <c r="BD168" s="100"/>
      <c r="BE168" s="100"/>
      <c r="BF168" s="100"/>
      <c r="BG168" s="100"/>
      <c r="BH168" s="100"/>
      <c r="BI168" s="100"/>
      <c r="BJ168" s="100"/>
      <c r="BK168" s="100"/>
      <c r="BL168" s="100"/>
      <c r="BM168" s="100"/>
      <c r="BN168" s="100"/>
      <c r="BO168" s="100"/>
      <c r="BP168" s="100"/>
      <c r="BQ168" s="100"/>
      <c r="BR168" s="100"/>
      <c r="BS168" s="100"/>
      <c r="BT168" s="100"/>
      <c r="BU168" s="100"/>
      <c r="BV168" s="100"/>
      <c r="BW168" s="100"/>
      <c r="BX168" s="100"/>
      <c r="BY168" s="100"/>
      <c r="BZ168" s="10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4.85" hidden="false" customHeight="true" outlineLevel="0" collapsed="false">
      <c r="A169" s="76" t="str">
        <f aca="false" t="array" ref="A169:A169">IF(G169=Error_checking!$A$26,RANK(AC169,$AC$2:$AC$601),"")</f>
        <v/>
      </c>
      <c r="B169" s="76" t="n">
        <v>75</v>
      </c>
      <c r="C169" s="77" t="n">
        <f aca="false">VLOOKUP($B169,Ludo_na!$A$2:$D$601,2,0)</f>
        <v>468</v>
      </c>
      <c r="D169" s="78" t="str">
        <f aca="false">IF(VLOOKUP($B169,Ludo_voor!$A$2:$Y$601,3,0)="","",VLOOKUP($B169,Ludo_voor!$A$2:$Y$601,3,0))</f>
        <v>Ameel</v>
      </c>
      <c r="E169" s="79" t="str">
        <f aca="false">IF(VLOOKUP($B169,Ludo_voor!$A$2:$Y$601,4,0)="","",VLOOKUP($B169,Ludo_voor!$A$2:$Y$601,4,0))</f>
        <v>Roel</v>
      </c>
      <c r="F169" s="80" t="str">
        <f aca="false">IF(VLOOKUP($B169,Ludo_voor!$A$2:$Y$601,5,0)="","",VLOOKUP($B169,Ludo_voor!$A$2:$Y$601,5,0))</f>
        <v/>
      </c>
      <c r="G169" s="81"/>
      <c r="H169" s="103"/>
      <c r="I169" s="104"/>
      <c r="J169" s="105"/>
      <c r="K169" s="105"/>
      <c r="L169" s="105"/>
      <c r="M169" s="106" t="str">
        <f aca="false" t="array" ref="M169:M169">IF($G169="","",IF(L169="",0,((SUM(IF(I169=I$2:I$601,IF(J169=J$2:J$601,1,0),0))-K169)/(SUM(IF(I169=I$2:I$601,IF(J169=J$2:J$601,1,0),0))-1)*100)+(L169/(SUM(IF(I169=I$2:I$601,IF(J169=J$2:J$601,L$2:L$601,0),0))))+IF(K169&lt;2,SUM(IF(I169=I$2:I$601,IF(J169=J$2:J$601,1,0),0)),0)))</f>
        <v/>
      </c>
      <c r="N169" s="107"/>
      <c r="O169" s="108"/>
      <c r="P169" s="108"/>
      <c r="Q169" s="108"/>
      <c r="R169" s="109" t="str">
        <f aca="false" t="array" ref="R169:R169">IF($G169="","",IF(Q169="",0,((SUM(IF(N169=N$2:N$601,IF(O169=O$2:O$601,1,0),0))-P169)/(SUM(IF(N169=N$2:N$601,IF(O169=O$2:O$601,1,0),0))-1)*100)+(Q169/(SUM(IF(N169=N$2:N$601,IF(O169=O$2:O$601,Q$2:Q$601,0),0))))+IF(P169&lt;2,SUM(IF(N169=N$2:N$601,IF(O169=O$2:O$601,1,0),0)),0)))</f>
        <v/>
      </c>
      <c r="S169" s="110"/>
      <c r="T169" s="108"/>
      <c r="U169" s="108"/>
      <c r="V169" s="108"/>
      <c r="W169" s="111" t="str">
        <f aca="false" t="array" ref="W169:W169">IF($G169="","",IF(OR(S169=Error_checking!$Q$25,S169=Error_checking!$Q$26),R169-IF(P169&lt;2,SUM(IF(N169=N$2:N$601,IF(O169=O$2:O$601,1,0),0)),0),IF(V169="",0,((SUM(IF(S169=S$2:S$601,IF(T169=T$2:T$601,1,0),0))-U169)/(SUM(IF(S169=S$2:S$601,IF(T169=T$2:T$601,1,0),0))-1)*100)+(V169/(SUM(IF(S169=S$2:S$601,IF(T169=T$2:T$601,V$2:V$601,0),0))))+IF(U169&lt;2,SUM(IF(S169=S$2:S$601,IF(T169=T$2:T$601,1,0),0)),0))))</f>
        <v/>
      </c>
      <c r="X169" s="91"/>
      <c r="Y169" s="92"/>
      <c r="Z169" s="93"/>
      <c r="AA169" s="92"/>
      <c r="AB169" s="94" t="n">
        <f aca="false">0</f>
        <v>0</v>
      </c>
      <c r="AC169" s="94" t="n">
        <f aca="false" t="array" ref="AC169:AC169">SUM(M169,R169,W169,AB169)</f>
        <v>0</v>
      </c>
      <c r="AD169" s="112" t="n">
        <f aca="false">IF(G169=Error_checking!$A$26,MAX(0,MIN(MaxBonus,$G$1)+1-RANK(AC169,$AC$2:$AC$601)),0)</f>
        <v>0</v>
      </c>
      <c r="AE169" s="111" t="n">
        <f aca="false">AC169+AD169</f>
        <v>0</v>
      </c>
      <c r="AF169" s="113" t="str">
        <f aca="false" t="array" ref="AF169:AF169">IF(G169=Error_checking!$A$26,RANK(AC169,$AC$2:$AC$601),"")</f>
        <v/>
      </c>
      <c r="AG169" s="114"/>
      <c r="AH169" s="115"/>
      <c r="AI169" s="115"/>
      <c r="AJ169" s="115"/>
      <c r="AK169" s="100"/>
      <c r="AL169" s="100"/>
      <c r="AM169" s="100"/>
      <c r="AN169" s="101"/>
      <c r="AO169" s="100"/>
      <c r="AP169" s="100"/>
      <c r="AQ169" s="100"/>
      <c r="AR169" s="100"/>
      <c r="AS169" s="100"/>
      <c r="AT169" s="100"/>
      <c r="AU169" s="100"/>
      <c r="AV169" s="100"/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100"/>
      <c r="BI169" s="100"/>
      <c r="BJ169" s="100"/>
      <c r="BK169" s="100"/>
      <c r="BL169" s="100"/>
      <c r="BM169" s="100"/>
      <c r="BN169" s="100"/>
      <c r="BO169" s="100"/>
      <c r="BP169" s="100"/>
      <c r="BQ169" s="100"/>
      <c r="BR169" s="100"/>
      <c r="BS169" s="100"/>
      <c r="BT169" s="100"/>
      <c r="BU169" s="100"/>
      <c r="BV169" s="100"/>
      <c r="BW169" s="100"/>
      <c r="BX169" s="100"/>
      <c r="BY169" s="100"/>
      <c r="BZ169" s="10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14.85" hidden="false" customHeight="true" outlineLevel="0" collapsed="false">
      <c r="A170" s="102" t="str">
        <f aca="false" t="array" ref="A170:A170">IF(G170=Error_checking!$A$26,RANK(AC170,$AC$2:$AC$601),"")</f>
        <v/>
      </c>
      <c r="B170" s="102" t="n">
        <v>69</v>
      </c>
      <c r="C170" s="77" t="n">
        <f aca="false">VLOOKUP($B170,Ludo_na!$A$2:$D$601,2,0)</f>
        <v>494</v>
      </c>
      <c r="D170" s="78" t="str">
        <f aca="false">IF(VLOOKUP($B170,Ludo_voor!$A$2:$Y$601,3,0)="","",VLOOKUP($B170,Ludo_voor!$A$2:$Y$601,3,0))</f>
        <v>Ameel</v>
      </c>
      <c r="E170" s="79" t="str">
        <f aca="false">IF(VLOOKUP($B170,Ludo_voor!$A$2:$Y$601,4,0)="","",VLOOKUP($B170,Ludo_voor!$A$2:$Y$601,4,0))</f>
        <v>Bart</v>
      </c>
      <c r="F170" s="80" t="str">
        <f aca="false">IF(VLOOKUP($B170,Ludo_voor!$A$2:$Y$601,5,0)="","",VLOOKUP($B170,Ludo_voor!$A$2:$Y$601,5,0))</f>
        <v/>
      </c>
      <c r="G170" s="81"/>
      <c r="H170" s="103"/>
      <c r="I170" s="104"/>
      <c r="J170" s="105"/>
      <c r="K170" s="105"/>
      <c r="L170" s="105"/>
      <c r="M170" s="106" t="str">
        <f aca="false" t="array" ref="M170:M170">IF($G170="","",IF(L170="",0,((SUM(IF(I170=I$2:I$601,IF(J170=J$2:J$601,1,0),0))-K170)/(SUM(IF(I170=I$2:I$601,IF(J170=J$2:J$601,1,0),0))-1)*100)+(L170/(SUM(IF(I170=I$2:I$601,IF(J170=J$2:J$601,L$2:L$601,0),0))))+IF(K170&lt;2,SUM(IF(I170=I$2:I$601,IF(J170=J$2:J$601,1,0),0)),0)))</f>
        <v/>
      </c>
      <c r="N170" s="107"/>
      <c r="O170" s="108"/>
      <c r="P170" s="108"/>
      <c r="Q170" s="108"/>
      <c r="R170" s="109" t="str">
        <f aca="false" t="array" ref="R170:R170">IF($G170="","",IF(Q170="",0,((SUM(IF(N170=N$2:N$601,IF(O170=O$2:O$601,1,0),0))-P170)/(SUM(IF(N170=N$2:N$601,IF(O170=O$2:O$601,1,0),0))-1)*100)+(Q170/(SUM(IF(N170=N$2:N$601,IF(O170=O$2:O$601,Q$2:Q$601,0),0))))+IF(P170&lt;2,SUM(IF(N170=N$2:N$601,IF(O170=O$2:O$601,1,0),0)),0)))</f>
        <v/>
      </c>
      <c r="S170" s="110"/>
      <c r="T170" s="108"/>
      <c r="U170" s="108"/>
      <c r="V170" s="108"/>
      <c r="W170" s="111" t="str">
        <f aca="false" t="array" ref="W170:W170">IF($G170="","",IF(OR(S170=Error_checking!$Q$25,S170=Error_checking!$Q$26),R170-IF(P170&lt;2,SUM(IF(N170=N$2:N$601,IF(O170=O$2:O$601,1,0),0)),0),IF(V170="",0,((SUM(IF(S170=S$2:S$601,IF(T170=T$2:T$601,1,0),0))-U170)/(SUM(IF(S170=S$2:S$601,IF(T170=T$2:T$601,1,0),0))-1)*100)+(V170/(SUM(IF(S170=S$2:S$601,IF(T170=T$2:T$601,V$2:V$601,0),0))))+IF(U170&lt;2,SUM(IF(S170=S$2:S$601,IF(T170=T$2:T$601,1,0),0)),0))))</f>
        <v/>
      </c>
      <c r="X170" s="91"/>
      <c r="Y170" s="92"/>
      <c r="Z170" s="93"/>
      <c r="AA170" s="92"/>
      <c r="AB170" s="94" t="n">
        <f aca="false">0</f>
        <v>0</v>
      </c>
      <c r="AC170" s="94" t="n">
        <f aca="false" t="array" ref="AC170:AC170">SUM(M170,R170,W170,AB170)</f>
        <v>0</v>
      </c>
      <c r="AD170" s="112" t="n">
        <f aca="false">IF(G170=Error_checking!$A$26,MAX(0,MIN(MaxBonus,$G$1)+1-RANK(AC170,$AC$2:$AC$601)),0)</f>
        <v>0</v>
      </c>
      <c r="AE170" s="111" t="n">
        <f aca="false">AC170+AD170</f>
        <v>0</v>
      </c>
      <c r="AF170" s="113" t="str">
        <f aca="false" t="array" ref="AF170:AF170">IF(G170=Error_checking!$A$26,RANK(AC170,$AC$2:$AC$601),"")</f>
        <v/>
      </c>
      <c r="AG170" s="114"/>
      <c r="AH170" s="115"/>
      <c r="AI170" s="115"/>
      <c r="AJ170" s="115"/>
      <c r="AK170" s="100"/>
      <c r="AL170" s="100"/>
      <c r="AM170" s="100"/>
      <c r="AN170" s="101"/>
      <c r="AO170" s="100"/>
      <c r="AP170" s="100"/>
      <c r="AQ170" s="100"/>
      <c r="AR170" s="100"/>
      <c r="AS170" s="100"/>
      <c r="AT170" s="100"/>
      <c r="AU170" s="100"/>
      <c r="AV170" s="100"/>
      <c r="AW170" s="100"/>
      <c r="AX170" s="100"/>
      <c r="AY170" s="100"/>
      <c r="AZ170" s="100"/>
      <c r="BA170" s="100"/>
      <c r="BB170" s="100"/>
      <c r="BC170" s="100"/>
      <c r="BD170" s="100"/>
      <c r="BE170" s="100"/>
      <c r="BF170" s="100"/>
      <c r="BG170" s="100"/>
      <c r="BH170" s="100"/>
      <c r="BI170" s="100"/>
      <c r="BJ170" s="100"/>
      <c r="BK170" s="100"/>
      <c r="BL170" s="100"/>
      <c r="BM170" s="100"/>
      <c r="BN170" s="100"/>
      <c r="BO170" s="100"/>
      <c r="BP170" s="100"/>
      <c r="BQ170" s="100"/>
      <c r="BR170" s="100"/>
      <c r="BS170" s="100"/>
      <c r="BT170" s="100"/>
      <c r="BU170" s="100"/>
      <c r="BV170" s="100"/>
      <c r="BW170" s="100"/>
      <c r="BX170" s="100"/>
      <c r="BY170" s="100"/>
      <c r="BZ170" s="10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14.85" hidden="false" customHeight="true" outlineLevel="0" collapsed="false">
      <c r="A171" s="102" t="str">
        <f aca="false" t="array" ref="A171:A171">IF(G171=Error_checking!$A$26,RANK(AC171,$AC$2:$AC$601),"")</f>
        <v/>
      </c>
      <c r="B171" s="102" t="n">
        <v>331</v>
      </c>
      <c r="C171" s="77" t="n">
        <f aca="false">VLOOKUP($B171,Ludo_na!$A$2:$D$601,2,0)</f>
        <v>378</v>
      </c>
      <c r="D171" s="78" t="str">
        <f aca="false">IF(VLOOKUP($B171,Ludo_voor!$A$2:$Y$601,3,0)="","",VLOOKUP($B171,Ludo_voor!$A$2:$Y$601,3,0))</f>
        <v>Andres</v>
      </c>
      <c r="E171" s="79" t="str">
        <f aca="false">IF(VLOOKUP($B171,Ludo_voor!$A$2:$Y$601,4,0)="","",VLOOKUP($B171,Ludo_voor!$A$2:$Y$601,4,0))</f>
        <v>Bertrand</v>
      </c>
      <c r="F171" s="80" t="str">
        <f aca="false">IF(VLOOKUP($B171,Ludo_voor!$A$2:$Y$601,5,0)="","",VLOOKUP($B171,Ludo_voor!$A$2:$Y$601,5,0))</f>
        <v/>
      </c>
      <c r="G171" s="81"/>
      <c r="H171" s="103"/>
      <c r="I171" s="104"/>
      <c r="J171" s="105"/>
      <c r="K171" s="105"/>
      <c r="L171" s="105"/>
      <c r="M171" s="106" t="str">
        <f aca="false" t="array" ref="M171:M171">IF($G171="","",IF(L171="",0,((SUM(IF(I171=I$2:I$601,IF(J171=J$2:J$601,1,0),0))-K171)/(SUM(IF(I171=I$2:I$601,IF(J171=J$2:J$601,1,0),0))-1)*100)+(L171/(SUM(IF(I171=I$2:I$601,IF(J171=J$2:J$601,L$2:L$601,0),0))))+IF(K171&lt;2,SUM(IF(I171=I$2:I$601,IF(J171=J$2:J$601,1,0),0)),0)))</f>
        <v/>
      </c>
      <c r="N171" s="107"/>
      <c r="O171" s="108"/>
      <c r="P171" s="108"/>
      <c r="Q171" s="108"/>
      <c r="R171" s="109" t="str">
        <f aca="false" t="array" ref="R171:R171">IF($G171="","",IF(Q171="",0,((SUM(IF(N171=N$2:N$601,IF(O171=O$2:O$601,1,0),0))-P171)/(SUM(IF(N171=N$2:N$601,IF(O171=O$2:O$601,1,0),0))-1)*100)+(Q171/(SUM(IF(N171=N$2:N$601,IF(O171=O$2:O$601,Q$2:Q$601,0),0))))+IF(P171&lt;2,SUM(IF(N171=N$2:N$601,IF(O171=O$2:O$601,1,0),0)),0)))</f>
        <v/>
      </c>
      <c r="S171" s="110"/>
      <c r="T171" s="108"/>
      <c r="U171" s="108"/>
      <c r="V171" s="108"/>
      <c r="W171" s="111" t="str">
        <f aca="false" t="array" ref="W171:W171">IF($G171="","",IF(OR(S171=Error_checking!$Q$25,S171=Error_checking!$Q$26),R171-IF(P171&lt;2,SUM(IF(N171=N$2:N$601,IF(O171=O$2:O$601,1,0),0)),0),IF(V171="",0,((SUM(IF(S171=S$2:S$601,IF(T171=T$2:T$601,1,0),0))-U171)/(SUM(IF(S171=S$2:S$601,IF(T171=T$2:T$601,1,0),0))-1)*100)+(V171/(SUM(IF(S171=S$2:S$601,IF(T171=T$2:T$601,V$2:V$601,0),0))))+IF(U171&lt;2,SUM(IF(S171=S$2:S$601,IF(T171=T$2:T$601,1,0),0)),0))))</f>
        <v/>
      </c>
      <c r="X171" s="91"/>
      <c r="Y171" s="92"/>
      <c r="Z171" s="93"/>
      <c r="AA171" s="92"/>
      <c r="AB171" s="94" t="n">
        <f aca="false">0</f>
        <v>0</v>
      </c>
      <c r="AC171" s="94" t="n">
        <f aca="false" t="array" ref="AC171:AC171">SUM(M171,R171,W171,AB171)</f>
        <v>0</v>
      </c>
      <c r="AD171" s="112" t="n">
        <f aca="false">IF(G171=Error_checking!$A$26,MAX(0,MIN(MaxBonus,$G$1)+1-RANK(AC171,$AC$2:$AC$601)),0)</f>
        <v>0</v>
      </c>
      <c r="AE171" s="111" t="n">
        <f aca="false">AC171+AD171</f>
        <v>0</v>
      </c>
      <c r="AF171" s="113" t="str">
        <f aca="false" t="array" ref="AF171:AF171">IF(G171=Error_checking!$A$26,RANK(AC171,$AC$2:$AC$601),"")</f>
        <v/>
      </c>
      <c r="AG171" s="114"/>
      <c r="AH171" s="115"/>
      <c r="AI171" s="115"/>
      <c r="AJ171" s="115"/>
      <c r="AK171" s="100"/>
      <c r="AL171" s="100"/>
      <c r="AM171" s="100"/>
      <c r="AN171" s="101"/>
      <c r="AO171" s="100"/>
      <c r="AP171" s="100"/>
      <c r="AQ171" s="100"/>
      <c r="AR171" s="100"/>
      <c r="AS171" s="100"/>
      <c r="AT171" s="100"/>
      <c r="AU171" s="100"/>
      <c r="AV171" s="100"/>
      <c r="AW171" s="100"/>
      <c r="AX171" s="100"/>
      <c r="AY171" s="100"/>
      <c r="AZ171" s="100"/>
      <c r="BA171" s="100"/>
      <c r="BB171" s="100"/>
      <c r="BC171" s="100"/>
      <c r="BD171" s="100"/>
      <c r="BE171" s="100"/>
      <c r="BF171" s="100"/>
      <c r="BG171" s="100"/>
      <c r="BH171" s="100"/>
      <c r="BI171" s="100"/>
      <c r="BJ171" s="100"/>
      <c r="BK171" s="100"/>
      <c r="BL171" s="100"/>
      <c r="BM171" s="100"/>
      <c r="BN171" s="100"/>
      <c r="BO171" s="100"/>
      <c r="BP171" s="100"/>
      <c r="BQ171" s="100"/>
      <c r="BR171" s="100"/>
      <c r="BS171" s="100"/>
      <c r="BT171" s="100"/>
      <c r="BU171" s="100"/>
      <c r="BV171" s="100"/>
      <c r="BW171" s="100"/>
      <c r="BX171" s="100"/>
      <c r="BY171" s="100"/>
      <c r="BZ171" s="10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14.85" hidden="false" customHeight="true" outlineLevel="0" collapsed="false">
      <c r="A172" s="102" t="str">
        <f aca="false" t="array" ref="A172:A172">IF(G172=Error_checking!$A$26,RANK(AC172,$AC$2:$AC$601),"")</f>
        <v/>
      </c>
      <c r="B172" s="102" t="n">
        <v>8</v>
      </c>
      <c r="C172" s="77" t="n">
        <f aca="false">VLOOKUP($B172,Ludo_na!$A$2:$D$601,2,0)</f>
        <v>261</v>
      </c>
      <c r="D172" s="78" t="str">
        <f aca="false">IF(VLOOKUP($B172,Ludo_voor!$A$2:$Y$601,3,0)="","",VLOOKUP($B172,Ludo_voor!$A$2:$Y$601,3,0))</f>
        <v>Andries</v>
      </c>
      <c r="E172" s="79" t="str">
        <f aca="false">IF(VLOOKUP($B172,Ludo_voor!$A$2:$Y$601,4,0)="","",VLOOKUP($B172,Ludo_voor!$A$2:$Y$601,4,0))</f>
        <v>Peggy</v>
      </c>
      <c r="F172" s="80" t="str">
        <f aca="false">IF(VLOOKUP($B172,Ludo_voor!$A$2:$Y$601,5,0)="","",VLOOKUP($B172,Ludo_voor!$A$2:$Y$601,5,0))</f>
        <v/>
      </c>
      <c r="G172" s="81"/>
      <c r="H172" s="103"/>
      <c r="I172" s="104"/>
      <c r="J172" s="105"/>
      <c r="K172" s="105"/>
      <c r="L172" s="105"/>
      <c r="M172" s="106" t="str">
        <f aca="false" t="array" ref="M172:M172">IF($G172="","",IF(L172="",0,((SUM(IF(I172=I$2:I$601,IF(J172=J$2:J$601,1,0),0))-K172)/(SUM(IF(I172=I$2:I$601,IF(J172=J$2:J$601,1,0),0))-1)*100)+(L172/(SUM(IF(I172=I$2:I$601,IF(J172=J$2:J$601,L$2:L$601,0),0))))+IF(K172&lt;2,SUM(IF(I172=I$2:I$601,IF(J172=J$2:J$601,1,0),0)),0)))</f>
        <v/>
      </c>
      <c r="N172" s="107"/>
      <c r="O172" s="108"/>
      <c r="P172" s="108"/>
      <c r="Q172" s="108"/>
      <c r="R172" s="109" t="str">
        <f aca="false" t="array" ref="R172:R172">IF($G172="","",IF(Q172="",0,((SUM(IF(N172=N$2:N$601,IF(O172=O$2:O$601,1,0),0))-P172)/(SUM(IF(N172=N$2:N$601,IF(O172=O$2:O$601,1,0),0))-1)*100)+(Q172/(SUM(IF(N172=N$2:N$601,IF(O172=O$2:O$601,Q$2:Q$601,0),0))))+IF(P172&lt;2,SUM(IF(N172=N$2:N$601,IF(O172=O$2:O$601,1,0),0)),0)))</f>
        <v/>
      </c>
      <c r="S172" s="110"/>
      <c r="T172" s="108"/>
      <c r="U172" s="108"/>
      <c r="V172" s="108"/>
      <c r="W172" s="111" t="str">
        <f aca="false" t="array" ref="W172:W172">IF($G172="","",IF(OR(S172=Error_checking!$Q$25,S172=Error_checking!$Q$26),R172-IF(P172&lt;2,SUM(IF(N172=N$2:N$601,IF(O172=O$2:O$601,1,0),0)),0),IF(V172="",0,((SUM(IF(S172=S$2:S$601,IF(T172=T$2:T$601,1,0),0))-U172)/(SUM(IF(S172=S$2:S$601,IF(T172=T$2:T$601,1,0),0))-1)*100)+(V172/(SUM(IF(S172=S$2:S$601,IF(T172=T$2:T$601,V$2:V$601,0),0))))+IF(U172&lt;2,SUM(IF(S172=S$2:S$601,IF(T172=T$2:T$601,1,0),0)),0))))</f>
        <v/>
      </c>
      <c r="X172" s="91"/>
      <c r="Y172" s="92"/>
      <c r="Z172" s="93"/>
      <c r="AA172" s="92"/>
      <c r="AB172" s="94" t="n">
        <f aca="false">0</f>
        <v>0</v>
      </c>
      <c r="AC172" s="94" t="n">
        <f aca="false" t="array" ref="AC172:AC172">SUM(M172,R172,W172,AB172)</f>
        <v>0</v>
      </c>
      <c r="AD172" s="112" t="n">
        <f aca="false">IF(G172=Error_checking!$A$26,MAX(0,MIN(MaxBonus,$G$1)+1-RANK(AC172,$AC$2:$AC$601)),0)</f>
        <v>0</v>
      </c>
      <c r="AE172" s="111" t="n">
        <f aca="false">AC172+AD172</f>
        <v>0</v>
      </c>
      <c r="AF172" s="113" t="str">
        <f aca="false" t="array" ref="AF172:AF172">IF(G172=Error_checking!$A$26,RANK(AC172,$AC$2:$AC$601),"")</f>
        <v/>
      </c>
      <c r="AG172" s="114"/>
      <c r="AH172" s="115"/>
      <c r="AI172" s="115"/>
      <c r="AJ172" s="115"/>
      <c r="AK172" s="100"/>
      <c r="AL172" s="100"/>
      <c r="AM172" s="100"/>
      <c r="AN172" s="101"/>
      <c r="AO172" s="100"/>
      <c r="AP172" s="100"/>
      <c r="AQ172" s="100"/>
      <c r="AR172" s="100"/>
      <c r="AS172" s="100"/>
      <c r="AT172" s="100"/>
      <c r="AU172" s="100"/>
      <c r="AV172" s="100"/>
      <c r="AW172" s="100"/>
      <c r="AX172" s="100"/>
      <c r="AY172" s="100"/>
      <c r="AZ172" s="100"/>
      <c r="BA172" s="100"/>
      <c r="BB172" s="100"/>
      <c r="BC172" s="100"/>
      <c r="BD172" s="100"/>
      <c r="BE172" s="100"/>
      <c r="BF172" s="100"/>
      <c r="BG172" s="100"/>
      <c r="BH172" s="100"/>
      <c r="BI172" s="100"/>
      <c r="BJ172" s="100"/>
      <c r="BK172" s="100"/>
      <c r="BL172" s="100"/>
      <c r="BM172" s="100"/>
      <c r="BN172" s="100"/>
      <c r="BO172" s="100"/>
      <c r="BP172" s="100"/>
      <c r="BQ172" s="100"/>
      <c r="BR172" s="100"/>
      <c r="BS172" s="100"/>
      <c r="BT172" s="100"/>
      <c r="BU172" s="100"/>
      <c r="BV172" s="100"/>
      <c r="BW172" s="100"/>
      <c r="BX172" s="100"/>
      <c r="BY172" s="100"/>
      <c r="BZ172" s="10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s="54" customFormat="true" ht="14.85" hidden="false" customHeight="true" outlineLevel="0" collapsed="false">
      <c r="A173" s="76" t="str">
        <f aca="false" t="array" ref="A173:A173">IF(G173=Error_checking!$A$26,RANK(AC173,$AC$2:$AC$601),"")</f>
        <v/>
      </c>
      <c r="B173" s="48" t="n">
        <v>249</v>
      </c>
      <c r="C173" s="77" t="n">
        <f aca="false">VLOOKUP($B173,Ludo_na!$A$2:$D$601,2,0)</f>
        <v>306</v>
      </c>
      <c r="D173" s="78" t="str">
        <f aca="false">IF(VLOOKUP($B173,Ludo_voor!$A$2:$Y$601,3,0)="","",VLOOKUP($B173,Ludo_voor!$A$2:$Y$601,3,0))</f>
        <v>Andriessens</v>
      </c>
      <c r="E173" s="79" t="str">
        <f aca="false">IF(VLOOKUP($B173,Ludo_voor!$A$2:$Y$601,4,0)="","",VLOOKUP($B173,Ludo_voor!$A$2:$Y$601,4,0))</f>
        <v>Didier</v>
      </c>
      <c r="F173" s="80" t="str">
        <f aca="false">IF(VLOOKUP($B173,Ludo_voor!$A$2:$Y$601,5,0)="","",VLOOKUP($B173,Ludo_voor!$A$2:$Y$601,5,0))</f>
        <v/>
      </c>
      <c r="G173" s="81"/>
      <c r="H173" s="82"/>
      <c r="I173" s="83"/>
      <c r="J173" s="84"/>
      <c r="K173" s="84"/>
      <c r="L173" s="84"/>
      <c r="M173" s="85" t="str">
        <f aca="false" t="array" ref="M173:M173">IF($G173="","",IF(L173="",0,((SUM(IF(I173=I$2:I$601,IF(J173=J$2:J$601,1,0),0))-K173)/(SUM(IF(I173=I$2:I$601,IF(J173=J$2:J$601,1,0),0))-1)*100)+(L173/(SUM(IF(I173=I$2:I$601,IF(J173=J$2:J$601,L$2:L$601,0),0))))+IF(K173&lt;2,SUM(IF(I173=I$2:I$601,IF(J173=J$2:J$601,1,0),0)),0)))</f>
        <v/>
      </c>
      <c r="N173" s="86"/>
      <c r="O173" s="87"/>
      <c r="P173" s="87"/>
      <c r="Q173" s="87"/>
      <c r="R173" s="88" t="str">
        <f aca="false" t="array" ref="R173:R173">IF($G173="","",IF(Q173="",0,((SUM(IF(N173=N$2:N$601,IF(O173=O$2:O$601,1,0),0))-P173)/(SUM(IF(N173=N$2:N$601,IF(O173=O$2:O$601,1,0),0))-1)*100)+(Q173/(SUM(IF(N173=N$2:N$601,IF(O173=O$2:O$601,Q$2:Q$601,0),0))))+IF(P173&lt;2,SUM(IF(N173=N$2:N$601,IF(O173=O$2:O$601,1,0),0)),0)))</f>
        <v/>
      </c>
      <c r="S173" s="89"/>
      <c r="T173" s="87"/>
      <c r="U173" s="87"/>
      <c r="V173" s="87"/>
      <c r="W173" s="90" t="str">
        <f aca="false" t="array" ref="W173:W173">IF($G173="","",IF(OR(S173=Error_checking!$Q$25,S173=Error_checking!$Q$26),R173-IF(P173&lt;2,SUM(IF(N173=N$2:N$601,IF(O173=O$2:O$601,1,0),0)),0),IF(V173="",0,((SUM(IF(S173=S$2:S$601,IF(T173=T$2:T$601,1,0),0))-U173)/(SUM(IF(S173=S$2:S$601,IF(T173=T$2:T$601,1,0),0))-1)*100)+(V173/(SUM(IF(S173=S$2:S$601,IF(T173=T$2:T$601,V$2:V$601,0),0))))+IF(U173&lt;2,SUM(IF(S173=S$2:S$601,IF(T173=T$2:T$601,1,0),0)),0))))</f>
        <v/>
      </c>
      <c r="X173" s="91"/>
      <c r="Y173" s="92"/>
      <c r="Z173" s="93"/>
      <c r="AA173" s="92"/>
      <c r="AB173" s="94" t="n">
        <f aca="false">0</f>
        <v>0</v>
      </c>
      <c r="AC173" s="95" t="n">
        <f aca="false" t="array" ref="AC173:AC173">SUM(M173,R173,W173,AB173)</f>
        <v>0</v>
      </c>
      <c r="AD173" s="96" t="n">
        <f aca="false">IF(G173=Error_checking!$A$26,MAX(0,MIN(MaxBonus,$G$1)+1-RANK(AC173,$AC$2:$AC$601)),0)</f>
        <v>0</v>
      </c>
      <c r="AE173" s="90" t="n">
        <f aca="false">AC173+AD173</f>
        <v>0</v>
      </c>
      <c r="AF173" s="97" t="str">
        <f aca="false" t="array" ref="AF173:AF173">IF(G173=Error_checking!$A$26,RANK(AC173,$AC$2:$AC$601),"")</f>
        <v/>
      </c>
      <c r="AG173" s="98"/>
      <c r="AH173" s="99"/>
      <c r="AI173" s="99"/>
      <c r="AJ173" s="99"/>
      <c r="AK173" s="100"/>
      <c r="AL173" s="100"/>
      <c r="AM173" s="100"/>
      <c r="AN173" s="101"/>
      <c r="AO173" s="100"/>
      <c r="AP173" s="100"/>
      <c r="AQ173" s="100"/>
      <c r="AR173" s="100"/>
      <c r="AS173" s="100"/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0"/>
      <c r="BJ173" s="100"/>
      <c r="BK173" s="100"/>
      <c r="BL173" s="100"/>
      <c r="BM173" s="100"/>
      <c r="BN173" s="100"/>
      <c r="BO173" s="100"/>
      <c r="BP173" s="100"/>
      <c r="BQ173" s="100"/>
      <c r="BR173" s="100"/>
      <c r="BS173" s="100"/>
      <c r="BT173" s="100"/>
      <c r="BU173" s="100"/>
      <c r="BV173" s="100"/>
      <c r="BW173" s="100"/>
      <c r="BX173" s="100"/>
      <c r="BY173" s="100"/>
      <c r="BZ173" s="100"/>
    </row>
    <row r="174" customFormat="false" ht="14.85" hidden="false" customHeight="true" outlineLevel="0" collapsed="false">
      <c r="A174" s="76" t="str">
        <f aca="false" t="array" ref="A174:A174">IF(G174=Error_checking!$A$26,RANK(AC174,$AC$2:$AC$601),"")</f>
        <v/>
      </c>
      <c r="B174" s="76" t="n">
        <v>263</v>
      </c>
      <c r="C174" s="77" t="n">
        <f aca="false">VLOOKUP($B174,Ludo_na!$A$2:$D$601,2,0)</f>
        <v>435</v>
      </c>
      <c r="D174" s="78" t="str">
        <f aca="false">IF(VLOOKUP($B174,Ludo_voor!$A$2:$Y$601,3,0)="","",VLOOKUP($B174,Ludo_voor!$A$2:$Y$601,3,0))</f>
        <v>Andriessens</v>
      </c>
      <c r="E174" s="79" t="str">
        <f aca="false">IF(VLOOKUP($B174,Ludo_voor!$A$2:$Y$601,4,0)="","",VLOOKUP($B174,Ludo_voor!$A$2:$Y$601,4,0))</f>
        <v>Cassandre</v>
      </c>
      <c r="F174" s="80" t="str">
        <f aca="false">IF(VLOOKUP($B174,Ludo_voor!$A$2:$Y$601,5,0)="","",VLOOKUP($B174,Ludo_voor!$A$2:$Y$601,5,0))</f>
        <v/>
      </c>
      <c r="G174" s="81"/>
      <c r="H174" s="82"/>
      <c r="I174" s="83"/>
      <c r="J174" s="84"/>
      <c r="K174" s="84"/>
      <c r="L174" s="84"/>
      <c r="M174" s="85" t="str">
        <f aca="false" t="array" ref="M174:M174">IF($G174="","",IF(L174="",0,((SUM(IF(I174=I$2:I$601,IF(J174=J$2:J$601,1,0),0))-K174)/(SUM(IF(I174=I$2:I$601,IF(J174=J$2:J$601,1,0),0))-1)*100)+(L174/(SUM(IF(I174=I$2:I$601,IF(J174=J$2:J$601,L$2:L$601,0),0))))+IF(K174&lt;2,SUM(IF(I174=I$2:I$601,IF(J174=J$2:J$601,1,0),0)),0)))</f>
        <v/>
      </c>
      <c r="N174" s="86"/>
      <c r="O174" s="87"/>
      <c r="P174" s="87"/>
      <c r="Q174" s="87"/>
      <c r="R174" s="88" t="str">
        <f aca="false" t="array" ref="R174:R174">IF($G174="","",IF(Q174="",0,((SUM(IF(N174=N$2:N$601,IF(O174=O$2:O$601,1,0),0))-P174)/(SUM(IF(N174=N$2:N$601,IF(O174=O$2:O$601,1,0),0))-1)*100)+(Q174/(SUM(IF(N174=N$2:N$601,IF(O174=O$2:O$601,Q$2:Q$601,0),0))))+IF(P174&lt;2,SUM(IF(N174=N$2:N$601,IF(O174=O$2:O$601,1,0),0)),0)))</f>
        <v/>
      </c>
      <c r="S174" s="89"/>
      <c r="T174" s="87"/>
      <c r="U174" s="87"/>
      <c r="V174" s="87"/>
      <c r="W174" s="90" t="str">
        <f aca="false" t="array" ref="W174:W174">IF($G174="","",IF(OR(S174=Error_checking!$Q$25,S174=Error_checking!$Q$26),R174-IF(P174&lt;2,SUM(IF(N174=N$2:N$601,IF(O174=O$2:O$601,1,0),0)),0),IF(V174="",0,((SUM(IF(S174=S$2:S$601,IF(T174=T$2:T$601,1,0),0))-U174)/(SUM(IF(S174=S$2:S$601,IF(T174=T$2:T$601,1,0),0))-1)*100)+(V174/(SUM(IF(S174=S$2:S$601,IF(T174=T$2:T$601,V$2:V$601,0),0))))+IF(U174&lt;2,SUM(IF(S174=S$2:S$601,IF(T174=T$2:T$601,1,0),0)),0))))</f>
        <v/>
      </c>
      <c r="X174" s="91"/>
      <c r="Y174" s="92"/>
      <c r="Z174" s="93"/>
      <c r="AA174" s="92"/>
      <c r="AB174" s="94" t="n">
        <f aca="false">0</f>
        <v>0</v>
      </c>
      <c r="AC174" s="95" t="n">
        <f aca="false" t="array" ref="AC174:AC174">SUM(M174,R174,W174,AB174)</f>
        <v>0</v>
      </c>
      <c r="AD174" s="96" t="n">
        <f aca="false">IF(G174=Error_checking!$A$26,MAX(0,MIN(MaxBonus,$G$1)+1-RANK(AC174,$AC$2:$AC$601)),0)</f>
        <v>0</v>
      </c>
      <c r="AE174" s="90" t="n">
        <f aca="false">AC174+AD174</f>
        <v>0</v>
      </c>
      <c r="AF174" s="97" t="str">
        <f aca="false" t="array" ref="AF174:AF174">IF(G174=Error_checking!$A$26,RANK(AC174,$AC$2:$AC$601),"")</f>
        <v/>
      </c>
      <c r="AG174" s="98"/>
      <c r="AH174" s="99"/>
      <c r="AI174" s="99"/>
      <c r="AJ174" s="99"/>
      <c r="AK174" s="100"/>
      <c r="AL174" s="100"/>
      <c r="AM174" s="100"/>
      <c r="AN174" s="101"/>
      <c r="AO174" s="100"/>
      <c r="AP174" s="100"/>
      <c r="AQ174" s="100"/>
      <c r="AR174" s="100"/>
      <c r="AS174" s="100"/>
      <c r="AT174" s="100"/>
      <c r="AU174" s="100"/>
      <c r="AV174" s="100"/>
      <c r="AW174" s="100"/>
      <c r="AX174" s="100"/>
      <c r="AY174" s="100"/>
      <c r="AZ174" s="100"/>
      <c r="BA174" s="100"/>
      <c r="BB174" s="100"/>
      <c r="BC174" s="100"/>
      <c r="BD174" s="100"/>
      <c r="BE174" s="100"/>
      <c r="BF174" s="100"/>
      <c r="BG174" s="100"/>
      <c r="BH174" s="100"/>
      <c r="BI174" s="100"/>
      <c r="BJ174" s="100"/>
      <c r="BK174" s="100"/>
      <c r="BL174" s="100"/>
      <c r="BM174" s="100"/>
      <c r="BN174" s="100"/>
      <c r="BO174" s="100"/>
      <c r="BP174" s="100"/>
      <c r="BQ174" s="100"/>
      <c r="BR174" s="100"/>
      <c r="BS174" s="100"/>
      <c r="BT174" s="100"/>
      <c r="BU174" s="100"/>
      <c r="BV174" s="100"/>
      <c r="BW174" s="100"/>
      <c r="BX174" s="100"/>
      <c r="BY174" s="100"/>
      <c r="BZ174" s="10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s="119" customFormat="true" ht="14.85" hidden="false" customHeight="true" outlineLevel="0" collapsed="false">
      <c r="A175" s="76" t="str">
        <f aca="false" t="array" ref="A175:A175">IF(G175=Error_checking!$A$26,RANK(AC175,$AC$2:$AC$601),"")</f>
        <v/>
      </c>
      <c r="B175" s="76" t="n">
        <v>565</v>
      </c>
      <c r="C175" s="77" t="n">
        <f aca="false">VLOOKUP($B175,Ludo_na!$A$2:$D$601,2,0)</f>
        <v>324</v>
      </c>
      <c r="D175" s="78" t="str">
        <f aca="false">IF(VLOOKUP($B175,Ludo_voor!$A$2:$Y$601,3,0)="","",VLOOKUP($B175,Ludo_voor!$A$2:$Y$601,3,0))</f>
        <v>Baeck</v>
      </c>
      <c r="E175" s="79" t="str">
        <f aca="false">IF(VLOOKUP($B175,Ludo_voor!$A$2:$Y$601,4,0)="","",VLOOKUP($B175,Ludo_voor!$A$2:$Y$601,4,0))</f>
        <v>Jeremy</v>
      </c>
      <c r="F175" s="80" t="str">
        <f aca="false">IF(VLOOKUP($B175,Ludo_voor!$A$2:$Y$601,5,0)="","",VLOOKUP($B175,Ludo_voor!$A$2:$Y$601,5,0))</f>
        <v/>
      </c>
      <c r="G175" s="81"/>
      <c r="H175" s="103"/>
      <c r="I175" s="104"/>
      <c r="J175" s="105"/>
      <c r="K175" s="105"/>
      <c r="L175" s="105"/>
      <c r="M175" s="106" t="str">
        <f aca="false" t="array" ref="M175:M175">IF($G175="","",IF(L175="",0,((SUM(IF(I175=I$2:I$601,IF(J175=J$2:J$601,1,0),0))-K175)/(SUM(IF(I175=I$2:I$601,IF(J175=J$2:J$601,1,0),0))-1)*100)+(L175/(SUM(IF(I175=I$2:I$601,IF(J175=J$2:J$601,L$2:L$601,0),0))))+IF(K175&lt;2,SUM(IF(I175=I$2:I$601,IF(J175=J$2:J$601,1,0),0)),0)))</f>
        <v/>
      </c>
      <c r="N175" s="107"/>
      <c r="O175" s="108"/>
      <c r="P175" s="108"/>
      <c r="Q175" s="108"/>
      <c r="R175" s="109" t="str">
        <f aca="false" t="array" ref="R175:R175">IF($G175="","",IF(Q175="",0,((SUM(IF(N175=N$2:N$601,IF(O175=O$2:O$601,1,0),0))-P175)/(SUM(IF(N175=N$2:N$601,IF(O175=O$2:O$601,1,0),0))-1)*100)+(Q175/(SUM(IF(N175=N$2:N$601,IF(O175=O$2:O$601,Q$2:Q$601,0),0))))+IF(P175&lt;2,SUM(IF(N175=N$2:N$601,IF(O175=O$2:O$601,1,0),0)),0)))</f>
        <v/>
      </c>
      <c r="S175" s="110"/>
      <c r="T175" s="108"/>
      <c r="U175" s="108"/>
      <c r="V175" s="108"/>
      <c r="W175" s="111" t="str">
        <f aca="false" t="array" ref="W175:W175">IF($G175="","",IF(OR(S175=Error_checking!$Q$25,S175=Error_checking!$Q$26),R175-IF(P175&lt;2,SUM(IF(N175=N$2:N$601,IF(O175=O$2:O$601,1,0),0)),0),IF(V175="",0,((SUM(IF(S175=S$2:S$601,IF(T175=T$2:T$601,1,0),0))-U175)/(SUM(IF(S175=S$2:S$601,IF(T175=T$2:T$601,1,0),0))-1)*100)+(V175/(SUM(IF(S175=S$2:S$601,IF(T175=T$2:T$601,V$2:V$601,0),0))))+IF(U175&lt;2,SUM(IF(S175=S$2:S$601,IF(T175=T$2:T$601,1,0),0)),0))))</f>
        <v/>
      </c>
      <c r="X175" s="91"/>
      <c r="Y175" s="92"/>
      <c r="Z175" s="93"/>
      <c r="AA175" s="92"/>
      <c r="AB175" s="94" t="n">
        <f aca="false">0</f>
        <v>0</v>
      </c>
      <c r="AC175" s="94" t="n">
        <f aca="false" t="array" ref="AC175:AC175">SUM(M175,R175,W175,AB175)</f>
        <v>0</v>
      </c>
      <c r="AD175" s="112" t="n">
        <f aca="false">IF(G175=Error_checking!$A$26,MAX(0,MIN(MaxBonus,$G$1)+1-RANK(AC175,$AC$2:$AC$601)),0)</f>
        <v>0</v>
      </c>
      <c r="AE175" s="111" t="n">
        <f aca="false">AC175+AD175</f>
        <v>0</v>
      </c>
      <c r="AF175" s="113" t="str">
        <f aca="false" t="array" ref="AF175:AF175">IF(G175=Error_checking!$A$26,RANK(AC175,$AC$2:$AC$601),"")</f>
        <v/>
      </c>
      <c r="AG175" s="114"/>
      <c r="AH175" s="115"/>
      <c r="AI175" s="115"/>
      <c r="AJ175" s="115"/>
      <c r="AK175" s="100"/>
      <c r="AL175" s="100"/>
      <c r="AM175" s="100"/>
      <c r="AN175" s="101"/>
      <c r="AO175" s="100"/>
      <c r="AP175" s="100"/>
      <c r="AQ175" s="100"/>
      <c r="AR175" s="100"/>
      <c r="AS175" s="100"/>
      <c r="AT175" s="100"/>
      <c r="AU175" s="100"/>
      <c r="AV175" s="100"/>
      <c r="AW175" s="100"/>
      <c r="AX175" s="100"/>
      <c r="AY175" s="100"/>
      <c r="AZ175" s="100"/>
      <c r="BA175" s="100"/>
      <c r="BB175" s="100"/>
      <c r="BC175" s="100"/>
      <c r="BD175" s="100"/>
      <c r="BE175" s="100"/>
      <c r="BF175" s="100"/>
      <c r="BG175" s="100"/>
      <c r="BH175" s="100"/>
      <c r="BI175" s="100"/>
      <c r="BJ175" s="100"/>
      <c r="BK175" s="100"/>
      <c r="BL175" s="100"/>
      <c r="BM175" s="100"/>
      <c r="BN175" s="100"/>
      <c r="BO175" s="100"/>
      <c r="BP175" s="100"/>
      <c r="BQ175" s="100"/>
      <c r="BR175" s="100"/>
      <c r="BS175" s="100"/>
      <c r="BT175" s="100"/>
      <c r="BU175" s="100"/>
      <c r="BV175" s="100"/>
      <c r="BW175" s="100"/>
      <c r="BX175" s="100"/>
      <c r="BY175" s="100"/>
      <c r="BZ175" s="100"/>
    </row>
    <row r="176" s="54" customFormat="true" ht="14.85" hidden="false" customHeight="true" outlineLevel="0" collapsed="false">
      <c r="A176" s="48" t="str">
        <f aca="false" t="array" ref="A176:A176">IF(G176=Error_checking!$A$26,RANK(AC176,$AC$2:$AC$601),"")</f>
        <v/>
      </c>
      <c r="B176" s="48" t="n">
        <v>208</v>
      </c>
      <c r="C176" s="77" t="n">
        <f aca="false">VLOOKUP($B176,Ludo_na!$A$2:$D$601,2,0)</f>
        <v>132</v>
      </c>
      <c r="D176" s="78" t="str">
        <f aca="false">IF(VLOOKUP($B176,Ludo_voor!$A$2:$Y$601,3,0)="","",VLOOKUP($B176,Ludo_voor!$A$2:$Y$601,3,0))</f>
        <v>Barbiaux</v>
      </c>
      <c r="E176" s="79" t="str">
        <f aca="false">IF(VLOOKUP($B176,Ludo_voor!$A$2:$Y$601,4,0)="","",VLOOKUP($B176,Ludo_voor!$A$2:$Y$601,4,0))</f>
        <v>Vincent</v>
      </c>
      <c r="F176" s="80" t="str">
        <f aca="false">IF(VLOOKUP($B176,Ludo_voor!$A$2:$Y$601,5,0)="","",VLOOKUP($B176,Ludo_voor!$A$2:$Y$601,5,0))</f>
        <v/>
      </c>
      <c r="G176" s="81"/>
      <c r="H176" s="103"/>
      <c r="I176" s="104"/>
      <c r="J176" s="105"/>
      <c r="K176" s="105"/>
      <c r="L176" s="105"/>
      <c r="M176" s="106" t="str">
        <f aca="false" t="array" ref="M176:M176">IF($G176="","",IF(L176="",0,((SUM(IF(I176=I$2:I$601,IF(J176=J$2:J$601,1,0),0))-K176)/(SUM(IF(I176=I$2:I$601,IF(J176=J$2:J$601,1,0),0))-1)*100)+(L176/(SUM(IF(I176=I$2:I$601,IF(J176=J$2:J$601,L$2:L$601,0),0))))+IF(K176&lt;2,SUM(IF(I176=I$2:I$601,IF(J176=J$2:J$601,1,0),0)),0)))</f>
        <v/>
      </c>
      <c r="N176" s="107"/>
      <c r="O176" s="108"/>
      <c r="P176" s="108"/>
      <c r="Q176" s="108"/>
      <c r="R176" s="109" t="str">
        <f aca="false" t="array" ref="R176:R176">IF($G176="","",IF(Q176="",0,((SUM(IF(N176=N$2:N$601,IF(O176=O$2:O$601,1,0),0))-P176)/(SUM(IF(N176=N$2:N$601,IF(O176=O$2:O$601,1,0),0))-1)*100)+(Q176/(SUM(IF(N176=N$2:N$601,IF(O176=O$2:O$601,Q$2:Q$601,0),0))))+IF(P176&lt;2,SUM(IF(N176=N$2:N$601,IF(O176=O$2:O$601,1,0),0)),0)))</f>
        <v/>
      </c>
      <c r="S176" s="110"/>
      <c r="T176" s="108"/>
      <c r="U176" s="108"/>
      <c r="V176" s="108"/>
      <c r="W176" s="111" t="str">
        <f aca="false" t="array" ref="W176:W176">IF($G176="","",IF(OR(S176=Error_checking!$Q$25,S176=Error_checking!$Q$26),R176-IF(P176&lt;2,SUM(IF(N176=N$2:N$601,IF(O176=O$2:O$601,1,0),0)),0),IF(V176="",0,((SUM(IF(S176=S$2:S$601,IF(T176=T$2:T$601,1,0),0))-U176)/(SUM(IF(S176=S$2:S$601,IF(T176=T$2:T$601,1,0),0))-1)*100)+(V176/(SUM(IF(S176=S$2:S$601,IF(T176=T$2:T$601,V$2:V$601,0),0))))+IF(U176&lt;2,SUM(IF(S176=S$2:S$601,IF(T176=T$2:T$601,1,0),0)),0))))</f>
        <v/>
      </c>
      <c r="X176" s="91"/>
      <c r="Y176" s="92"/>
      <c r="Z176" s="93"/>
      <c r="AA176" s="92"/>
      <c r="AB176" s="94" t="n">
        <f aca="false">0</f>
        <v>0</v>
      </c>
      <c r="AC176" s="94" t="n">
        <f aca="false" t="array" ref="AC176:AC176">SUM(M176,R176,W176,AB176)</f>
        <v>0</v>
      </c>
      <c r="AD176" s="112" t="n">
        <f aca="false">IF(G176=Error_checking!$A$26,MAX(0,MIN(MaxBonus,$G$1)+1-RANK(AC176,$AC$2:$AC$601)),0)</f>
        <v>0</v>
      </c>
      <c r="AE176" s="111" t="n">
        <f aca="false">AC176+AD176</f>
        <v>0</v>
      </c>
      <c r="AF176" s="113" t="str">
        <f aca="false" t="array" ref="AF176:AF176">IF(G176=Error_checking!$A$26,RANK(AC176,$AC$2:$AC$601),"")</f>
        <v/>
      </c>
      <c r="AG176" s="114"/>
      <c r="AH176" s="115"/>
      <c r="AI176" s="115"/>
      <c r="AJ176" s="115"/>
      <c r="AK176" s="100"/>
      <c r="AL176" s="100"/>
      <c r="AM176" s="100"/>
      <c r="AN176" s="101"/>
      <c r="AO176" s="100"/>
      <c r="AP176" s="100"/>
      <c r="AQ176" s="100"/>
      <c r="AR176" s="100"/>
      <c r="AS176" s="100"/>
      <c r="AT176" s="100"/>
      <c r="AU176" s="100"/>
      <c r="AV176" s="100"/>
      <c r="AW176" s="100"/>
      <c r="AX176" s="100"/>
      <c r="AY176" s="100"/>
      <c r="AZ176" s="100"/>
      <c r="BA176" s="100"/>
      <c r="BB176" s="100"/>
      <c r="BC176" s="100"/>
      <c r="BD176" s="100"/>
      <c r="BE176" s="100"/>
      <c r="BF176" s="100"/>
      <c r="BG176" s="100"/>
      <c r="BH176" s="100"/>
      <c r="BI176" s="100"/>
      <c r="BJ176" s="100"/>
      <c r="BK176" s="100"/>
      <c r="BL176" s="100"/>
      <c r="BM176" s="100"/>
      <c r="BN176" s="100"/>
      <c r="BO176" s="100"/>
      <c r="BP176" s="100"/>
      <c r="BQ176" s="100"/>
      <c r="BR176" s="100"/>
      <c r="BS176" s="100"/>
      <c r="BT176" s="100"/>
      <c r="BU176" s="100"/>
      <c r="BV176" s="100"/>
      <c r="BW176" s="100"/>
      <c r="BX176" s="100"/>
      <c r="BY176" s="100"/>
      <c r="BZ176" s="100"/>
    </row>
    <row r="177" s="119" customFormat="true" ht="14.85" hidden="false" customHeight="true" outlineLevel="0" collapsed="false">
      <c r="A177" s="102" t="str">
        <f aca="false" t="array" ref="A177:A177">IF(G177=Error_checking!$A$26,RANK(AC177,$AC$2:$AC$601),"")</f>
        <v/>
      </c>
      <c r="B177" s="102" t="n">
        <v>336</v>
      </c>
      <c r="C177" s="77" t="n">
        <f aca="false">VLOOKUP($B177,Ludo_na!$A$2:$D$601,2,0)</f>
        <v>535</v>
      </c>
      <c r="D177" s="78" t="str">
        <f aca="false">IF(VLOOKUP($B177,Ludo_voor!$A$2:$Y$601,3,0)="","",VLOOKUP($B177,Ludo_voor!$A$2:$Y$601,3,0))</f>
        <v>Barrea</v>
      </c>
      <c r="E177" s="79" t="str">
        <f aca="false">IF(VLOOKUP($B177,Ludo_voor!$A$2:$Y$601,4,0)="","",VLOOKUP($B177,Ludo_voor!$A$2:$Y$601,4,0))</f>
        <v>Allan</v>
      </c>
      <c r="F177" s="80" t="str">
        <f aca="false">IF(VLOOKUP($B177,Ludo_voor!$A$2:$Y$601,5,0)="","",VLOOKUP($B177,Ludo_voor!$A$2:$Y$601,5,0))</f>
        <v/>
      </c>
      <c r="G177" s="81"/>
      <c r="H177" s="103"/>
      <c r="I177" s="104"/>
      <c r="J177" s="105"/>
      <c r="K177" s="105"/>
      <c r="L177" s="105"/>
      <c r="M177" s="106" t="str">
        <f aca="false" t="array" ref="M177:M177">IF($G177="","",IF(L177="",0,((SUM(IF(I177=I$2:I$601,IF(J177=J$2:J$601,1,0),0))-K177)/(SUM(IF(I177=I$2:I$601,IF(J177=J$2:J$601,1,0),0))-1)*100)+(L177/(SUM(IF(I177=I$2:I$601,IF(J177=J$2:J$601,L$2:L$601,0),0))))+IF(K177&lt;2,SUM(IF(I177=I$2:I$601,IF(J177=J$2:J$601,1,0),0)),0)))</f>
        <v/>
      </c>
      <c r="N177" s="107"/>
      <c r="O177" s="108"/>
      <c r="P177" s="108"/>
      <c r="Q177" s="108"/>
      <c r="R177" s="109" t="str">
        <f aca="false" t="array" ref="R177:R177">IF($G177="","",IF(Q177="",0,((SUM(IF(N177=N$2:N$601,IF(O177=O$2:O$601,1,0),0))-P177)/(SUM(IF(N177=N$2:N$601,IF(O177=O$2:O$601,1,0),0))-1)*100)+(Q177/(SUM(IF(N177=N$2:N$601,IF(O177=O$2:O$601,Q$2:Q$601,0),0))))+IF(P177&lt;2,SUM(IF(N177=N$2:N$601,IF(O177=O$2:O$601,1,0),0)),0)))</f>
        <v/>
      </c>
      <c r="S177" s="110"/>
      <c r="T177" s="108"/>
      <c r="U177" s="108"/>
      <c r="V177" s="108"/>
      <c r="W177" s="111" t="str">
        <f aca="false" t="array" ref="W177:W177">IF($G177="","",IF(OR(S177=Error_checking!$Q$25,S177=Error_checking!$Q$26),R177-IF(P177&lt;2,SUM(IF(N177=N$2:N$601,IF(O177=O$2:O$601,1,0),0)),0),IF(V177="",0,((SUM(IF(S177=S$2:S$601,IF(T177=T$2:T$601,1,0),0))-U177)/(SUM(IF(S177=S$2:S$601,IF(T177=T$2:T$601,1,0),0))-1)*100)+(V177/(SUM(IF(S177=S$2:S$601,IF(T177=T$2:T$601,V$2:V$601,0),0))))+IF(U177&lt;2,SUM(IF(S177=S$2:S$601,IF(T177=T$2:T$601,1,0),0)),0))))</f>
        <v/>
      </c>
      <c r="X177" s="91"/>
      <c r="Y177" s="92"/>
      <c r="Z177" s="93"/>
      <c r="AA177" s="92"/>
      <c r="AB177" s="94" t="n">
        <f aca="false">0</f>
        <v>0</v>
      </c>
      <c r="AC177" s="94" t="n">
        <f aca="false" t="array" ref="AC177:AC177">SUM(M177,R177,W177,AB177)</f>
        <v>0</v>
      </c>
      <c r="AD177" s="112" t="n">
        <f aca="false">IF(G177=Error_checking!$A$26,MAX(0,MIN(MaxBonus,$G$1)+1-RANK(AC177,$AC$2:$AC$601)),0)</f>
        <v>0</v>
      </c>
      <c r="AE177" s="111" t="n">
        <f aca="false">AC177+AD177</f>
        <v>0</v>
      </c>
      <c r="AF177" s="113" t="str">
        <f aca="false" t="array" ref="AF177:AF177">IF(G177=Error_checking!$A$26,RANK(AC177,$AC$2:$AC$601),"")</f>
        <v/>
      </c>
      <c r="AG177" s="114"/>
      <c r="AH177" s="115"/>
      <c r="AI177" s="115"/>
      <c r="AJ177" s="115"/>
      <c r="AK177" s="100"/>
      <c r="AL177" s="100"/>
      <c r="AM177" s="100"/>
      <c r="AN177" s="101"/>
      <c r="AO177" s="100"/>
      <c r="AP177" s="100"/>
      <c r="AQ177" s="100"/>
      <c r="AR177" s="100"/>
      <c r="AS177" s="100"/>
      <c r="AT177" s="100"/>
      <c r="AU177" s="100"/>
      <c r="AV177" s="100"/>
      <c r="AW177" s="100"/>
      <c r="AX177" s="100"/>
      <c r="AY177" s="100"/>
      <c r="AZ177" s="100"/>
      <c r="BA177" s="100"/>
      <c r="BB177" s="100"/>
      <c r="BC177" s="100"/>
      <c r="BD177" s="100"/>
      <c r="BE177" s="100"/>
      <c r="BF177" s="100"/>
      <c r="BG177" s="100"/>
      <c r="BH177" s="100"/>
      <c r="BI177" s="100"/>
      <c r="BJ177" s="100"/>
      <c r="BK177" s="100"/>
      <c r="BL177" s="100"/>
      <c r="BM177" s="100"/>
      <c r="BN177" s="100"/>
      <c r="BO177" s="100"/>
      <c r="BP177" s="100"/>
      <c r="BQ177" s="100"/>
      <c r="BR177" s="100"/>
      <c r="BS177" s="100"/>
      <c r="BT177" s="100"/>
      <c r="BU177" s="100"/>
      <c r="BV177" s="100"/>
      <c r="BW177" s="100"/>
      <c r="BX177" s="100"/>
      <c r="BY177" s="100"/>
      <c r="BZ177" s="100"/>
    </row>
    <row r="178" s="54" customFormat="true" ht="14.85" hidden="false" customHeight="true" outlineLevel="0" collapsed="false">
      <c r="A178" s="102" t="str">
        <f aca="false" t="array" ref="A178:A178">IF(G178=Error_checking!$A$26,RANK(AC178,$AC$2:$AC$601),"")</f>
        <v/>
      </c>
      <c r="B178" s="102" t="n">
        <v>541</v>
      </c>
      <c r="C178" s="77" t="n">
        <f aca="false">VLOOKUP($B178,Ludo_na!$A$2:$D$601,2,0)</f>
        <v>433</v>
      </c>
      <c r="D178" s="78" t="str">
        <f aca="false">IF(VLOOKUP($B178,Ludo_voor!$A$2:$Y$601,3,0)="","",VLOOKUP($B178,Ludo_voor!$A$2:$Y$601,3,0))</f>
        <v>Belis</v>
      </c>
      <c r="E178" s="79" t="str">
        <f aca="false">IF(VLOOKUP($B178,Ludo_voor!$A$2:$Y$601,4,0)="","",VLOOKUP($B178,Ludo_voor!$A$2:$Y$601,4,0))</f>
        <v>Jan</v>
      </c>
      <c r="F178" s="80" t="str">
        <f aca="false">IF(VLOOKUP($B178,Ludo_voor!$A$2:$Y$601,5,0)="","",VLOOKUP($B178,Ludo_voor!$A$2:$Y$601,5,0))</f>
        <v/>
      </c>
      <c r="G178" s="81"/>
      <c r="H178" s="103"/>
      <c r="I178" s="104"/>
      <c r="J178" s="105"/>
      <c r="K178" s="105"/>
      <c r="L178" s="105"/>
      <c r="M178" s="106" t="str">
        <f aca="false" t="array" ref="M178:M178">IF($G178="","",IF(L178="",0,((SUM(IF(I178=I$2:I$601,IF(J178=J$2:J$601,1,0),0))-K178)/(SUM(IF(I178=I$2:I$601,IF(J178=J$2:J$601,1,0),0))-1)*100)+(L178/(SUM(IF(I178=I$2:I$601,IF(J178=J$2:J$601,L$2:L$601,0),0))))+IF(K178&lt;2,SUM(IF(I178=I$2:I$601,IF(J178=J$2:J$601,1,0),0)),0)))</f>
        <v/>
      </c>
      <c r="N178" s="107"/>
      <c r="O178" s="108"/>
      <c r="P178" s="108"/>
      <c r="Q178" s="108"/>
      <c r="R178" s="109" t="str">
        <f aca="false" t="array" ref="R178:R178">IF($G178="","",IF(Q178="",0,((SUM(IF(N178=N$2:N$601,IF(O178=O$2:O$601,1,0),0))-P178)/(SUM(IF(N178=N$2:N$601,IF(O178=O$2:O$601,1,0),0))-1)*100)+(Q178/(SUM(IF(N178=N$2:N$601,IF(O178=O$2:O$601,Q$2:Q$601,0),0))))+IF(P178&lt;2,SUM(IF(N178=N$2:N$601,IF(O178=O$2:O$601,1,0),0)),0)))</f>
        <v/>
      </c>
      <c r="S178" s="110"/>
      <c r="T178" s="108"/>
      <c r="U178" s="108"/>
      <c r="V178" s="108"/>
      <c r="W178" s="111" t="str">
        <f aca="false" t="array" ref="W178:W178">IF($G178="","",IF(OR(S178=Error_checking!$Q$25,S178=Error_checking!$Q$26),R178-IF(P178&lt;2,SUM(IF(N178=N$2:N$601,IF(O178=O$2:O$601,1,0),0)),0),IF(V178="",0,((SUM(IF(S178=S$2:S$601,IF(T178=T$2:T$601,1,0),0))-U178)/(SUM(IF(S178=S$2:S$601,IF(T178=T$2:T$601,1,0),0))-1)*100)+(V178/(SUM(IF(S178=S$2:S$601,IF(T178=T$2:T$601,V$2:V$601,0),0))))+IF(U178&lt;2,SUM(IF(S178=S$2:S$601,IF(T178=T$2:T$601,1,0),0)),0))))</f>
        <v/>
      </c>
      <c r="X178" s="91"/>
      <c r="Y178" s="92"/>
      <c r="Z178" s="93"/>
      <c r="AA178" s="92"/>
      <c r="AB178" s="94" t="n">
        <f aca="false">0</f>
        <v>0</v>
      </c>
      <c r="AC178" s="94" t="n">
        <f aca="false" t="array" ref="AC178:AC178">SUM(M178,R178,W178,AB178)</f>
        <v>0</v>
      </c>
      <c r="AD178" s="112" t="n">
        <f aca="false">IF(G178=Error_checking!$A$26,MAX(0,MIN(MaxBonus,$G$1)+1-RANK(AC178,$AC$2:$AC$601)),0)</f>
        <v>0</v>
      </c>
      <c r="AE178" s="111" t="n">
        <f aca="false">AC178+AD178</f>
        <v>0</v>
      </c>
      <c r="AF178" s="113" t="str">
        <f aca="false" t="array" ref="AF178:AF178">IF(G178=Error_checking!$A$26,RANK(AC178,$AC$2:$AC$601),"")</f>
        <v/>
      </c>
      <c r="AG178" s="114"/>
      <c r="AH178" s="115"/>
      <c r="AI178" s="115"/>
      <c r="AJ178" s="115"/>
      <c r="AK178" s="100"/>
      <c r="AL178" s="100"/>
      <c r="AM178" s="100"/>
      <c r="AN178" s="101"/>
      <c r="AO178" s="100"/>
      <c r="AP178" s="100"/>
      <c r="AQ178" s="100"/>
      <c r="AR178" s="100"/>
      <c r="AS178" s="100"/>
      <c r="AT178" s="100"/>
      <c r="AU178" s="100"/>
      <c r="AV178" s="100"/>
      <c r="AW178" s="100"/>
      <c r="AX178" s="100"/>
      <c r="AY178" s="100"/>
      <c r="AZ178" s="100"/>
      <c r="BA178" s="100"/>
      <c r="BB178" s="100"/>
      <c r="BC178" s="100"/>
      <c r="BD178" s="100"/>
      <c r="BE178" s="100"/>
      <c r="BF178" s="100"/>
      <c r="BG178" s="100"/>
      <c r="BH178" s="100"/>
      <c r="BI178" s="100"/>
      <c r="BJ178" s="100"/>
      <c r="BK178" s="100"/>
      <c r="BL178" s="100"/>
      <c r="BM178" s="100"/>
      <c r="BN178" s="100"/>
      <c r="BO178" s="100"/>
      <c r="BP178" s="100"/>
      <c r="BQ178" s="100"/>
      <c r="BR178" s="100"/>
      <c r="BS178" s="100"/>
      <c r="BT178" s="100"/>
      <c r="BU178" s="100"/>
      <c r="BV178" s="100"/>
      <c r="BW178" s="100"/>
      <c r="BX178" s="100"/>
      <c r="BY178" s="100"/>
      <c r="BZ178" s="100"/>
    </row>
    <row r="179" s="54" customFormat="true" ht="14.85" hidden="false" customHeight="true" outlineLevel="0" collapsed="false">
      <c r="A179" s="102" t="str">
        <f aca="false" t="array" ref="A179:A179">IF(G179=Error_checking!$A$26,RANK(AC179,$AC$2:$AC$601),"")</f>
        <v/>
      </c>
      <c r="B179" s="102" t="n">
        <v>372</v>
      </c>
      <c r="C179" s="77" t="n">
        <f aca="false">VLOOKUP($B179,Ludo_na!$A$2:$D$601,2,0)</f>
        <v>493</v>
      </c>
      <c r="D179" s="78" t="str">
        <f aca="false">IF(VLOOKUP($B179,Ludo_voor!$A$2:$Y$601,3,0)="","",VLOOKUP($B179,Ludo_voor!$A$2:$Y$601,3,0))</f>
        <v>Bickx</v>
      </c>
      <c r="E179" s="79" t="str">
        <f aca="false">IF(VLOOKUP($B179,Ludo_voor!$A$2:$Y$601,4,0)="","",VLOOKUP($B179,Ludo_voor!$A$2:$Y$601,4,0))</f>
        <v>Vanessa</v>
      </c>
      <c r="F179" s="80" t="str">
        <f aca="false">IF(VLOOKUP($B179,Ludo_voor!$A$2:$Y$601,5,0)="","",VLOOKUP($B179,Ludo_voor!$A$2:$Y$601,5,0))</f>
        <v/>
      </c>
      <c r="G179" s="81"/>
      <c r="H179" s="103"/>
      <c r="I179" s="104"/>
      <c r="J179" s="105"/>
      <c r="K179" s="105"/>
      <c r="L179" s="105"/>
      <c r="M179" s="106" t="str">
        <f aca="false" t="array" ref="M179:M179">IF($G179="","",IF(L179="",0,((SUM(IF(I179=I$2:I$601,IF(J179=J$2:J$601,1,0),0))-K179)/(SUM(IF(I179=I$2:I$601,IF(J179=J$2:J$601,1,0),0))-1)*100)+(L179/(SUM(IF(I179=I$2:I$601,IF(J179=J$2:J$601,L$2:L$601,0),0))))+IF(K179&lt;2,SUM(IF(I179=I$2:I$601,IF(J179=J$2:J$601,1,0),0)),0)))</f>
        <v/>
      </c>
      <c r="N179" s="107"/>
      <c r="O179" s="108"/>
      <c r="P179" s="108"/>
      <c r="Q179" s="108"/>
      <c r="R179" s="109" t="str">
        <f aca="false" t="array" ref="R179:R179">IF($G179="","",IF(Q179="",0,((SUM(IF(N179=N$2:N$601,IF(O179=O$2:O$601,1,0),0))-P179)/(SUM(IF(N179=N$2:N$601,IF(O179=O$2:O$601,1,0),0))-1)*100)+(Q179/(SUM(IF(N179=N$2:N$601,IF(O179=O$2:O$601,Q$2:Q$601,0),0))))+IF(P179&lt;2,SUM(IF(N179=N$2:N$601,IF(O179=O$2:O$601,1,0),0)),0)))</f>
        <v/>
      </c>
      <c r="S179" s="110"/>
      <c r="T179" s="108"/>
      <c r="U179" s="108"/>
      <c r="V179" s="108"/>
      <c r="W179" s="111" t="str">
        <f aca="false" t="array" ref="W179:W179">IF($G179="","",IF(OR(S179=Error_checking!$Q$25,S179=Error_checking!$Q$26),R179-IF(P179&lt;2,SUM(IF(N179=N$2:N$601,IF(O179=O$2:O$601,1,0),0)),0),IF(V179="",0,((SUM(IF(S179=S$2:S$601,IF(T179=T$2:T$601,1,0),0))-U179)/(SUM(IF(S179=S$2:S$601,IF(T179=T$2:T$601,1,0),0))-1)*100)+(V179/(SUM(IF(S179=S$2:S$601,IF(T179=T$2:T$601,V$2:V$601,0),0))))+IF(U179&lt;2,SUM(IF(S179=S$2:S$601,IF(T179=T$2:T$601,1,0),0)),0))))</f>
        <v/>
      </c>
      <c r="X179" s="91"/>
      <c r="Y179" s="92"/>
      <c r="Z179" s="93"/>
      <c r="AA179" s="92"/>
      <c r="AB179" s="94" t="n">
        <f aca="false">0</f>
        <v>0</v>
      </c>
      <c r="AC179" s="94" t="n">
        <f aca="false" t="array" ref="AC179:AC179">SUM(M179,R179,W179,AB179)</f>
        <v>0</v>
      </c>
      <c r="AD179" s="112" t="n">
        <f aca="false">IF(G179=Error_checking!$A$26,MAX(0,MIN(MaxBonus,$G$1)+1-RANK(AC179,$AC$2:$AC$601)),0)</f>
        <v>0</v>
      </c>
      <c r="AE179" s="111" t="n">
        <f aca="false">AC179+AD179</f>
        <v>0</v>
      </c>
      <c r="AF179" s="113" t="str">
        <f aca="false" t="array" ref="AF179:AF179">IF(G179=Error_checking!$A$26,RANK(AC179,$AC$2:$AC$601),"")</f>
        <v/>
      </c>
      <c r="AG179" s="114"/>
      <c r="AH179" s="115"/>
      <c r="AI179" s="115"/>
      <c r="AJ179" s="115"/>
      <c r="AK179" s="100"/>
      <c r="AL179" s="100"/>
      <c r="AM179" s="100"/>
      <c r="AN179" s="101"/>
      <c r="AO179" s="100"/>
      <c r="AP179" s="100"/>
      <c r="AQ179" s="100"/>
      <c r="AR179" s="100"/>
      <c r="AS179" s="100"/>
      <c r="AT179" s="100"/>
      <c r="AU179" s="100"/>
      <c r="AV179" s="100"/>
      <c r="AW179" s="100"/>
      <c r="AX179" s="100"/>
      <c r="AY179" s="100"/>
      <c r="AZ179" s="100"/>
      <c r="BA179" s="100"/>
      <c r="BB179" s="100"/>
      <c r="BC179" s="100"/>
      <c r="BD179" s="100"/>
      <c r="BE179" s="100"/>
      <c r="BF179" s="100"/>
      <c r="BG179" s="100"/>
      <c r="BH179" s="100"/>
      <c r="BI179" s="100"/>
      <c r="BJ179" s="100"/>
      <c r="BK179" s="100"/>
      <c r="BL179" s="100"/>
      <c r="BM179" s="100"/>
      <c r="BN179" s="100"/>
      <c r="BO179" s="100"/>
      <c r="BP179" s="100"/>
      <c r="BQ179" s="100"/>
      <c r="BR179" s="100"/>
      <c r="BS179" s="100"/>
      <c r="BT179" s="100"/>
      <c r="BU179" s="100"/>
      <c r="BV179" s="100"/>
      <c r="BW179" s="100"/>
      <c r="BX179" s="100"/>
      <c r="BY179" s="100"/>
      <c r="BZ179" s="100"/>
    </row>
    <row r="180" s="119" customFormat="true" ht="14.85" hidden="false" customHeight="true" outlineLevel="0" collapsed="false">
      <c r="A180" s="118" t="str">
        <f aca="false" t="array" ref="A180:A180">IF(G180=Error_checking!$A$26,RANK(AC180,$AC$2:$AC$601),"")</f>
        <v/>
      </c>
      <c r="B180" s="118" t="n">
        <v>580</v>
      </c>
      <c r="C180" s="77" t="n">
        <f aca="false">VLOOKUP($B180,Ludo_na!$A$2:$D$601,2,0)</f>
        <v>412</v>
      </c>
      <c r="D180" s="78" t="str">
        <f aca="false">IF(VLOOKUP($B180,Ludo_voor!$A$2:$Y$601,3,0)="","",VLOOKUP($B180,Ludo_voor!$A$2:$Y$601,3,0))</f>
        <v>Boel</v>
      </c>
      <c r="E180" s="79" t="str">
        <f aca="false">IF(VLOOKUP($B180,Ludo_voor!$A$2:$Y$601,4,0)="","",VLOOKUP($B180,Ludo_voor!$A$2:$Y$601,4,0))</f>
        <v>Evelien</v>
      </c>
      <c r="F180" s="80" t="str">
        <f aca="false">IF(VLOOKUP($B180,Ludo_voor!$A$2:$Y$601,5,0)="","",VLOOKUP($B180,Ludo_voor!$A$2:$Y$601,5,0))</f>
        <v/>
      </c>
      <c r="G180" s="81"/>
      <c r="H180" s="103"/>
      <c r="I180" s="104"/>
      <c r="J180" s="105"/>
      <c r="K180" s="105"/>
      <c r="L180" s="105"/>
      <c r="M180" s="106" t="str">
        <f aca="false" t="array" ref="M180:M180">IF($G180="","",IF(L180="",0,((SUM(IF(I180=I$2:I$601,IF(J180=J$2:J$601,1,0),0))-K180)/(SUM(IF(I180=I$2:I$601,IF(J180=J$2:J$601,1,0),0))-1)*100)+(L180/(SUM(IF(I180=I$2:I$601,IF(J180=J$2:J$601,L$2:L$601,0),0))))+IF(K180&lt;2,SUM(IF(I180=I$2:I$601,IF(J180=J$2:J$601,1,0),0)),0)))</f>
        <v/>
      </c>
      <c r="N180" s="107"/>
      <c r="O180" s="108"/>
      <c r="P180" s="108"/>
      <c r="Q180" s="108"/>
      <c r="R180" s="109" t="str">
        <f aca="false" t="array" ref="R180:R180">IF($G180="","",IF(Q180="",0,((SUM(IF(N180=N$2:N$601,IF(O180=O$2:O$601,1,0),0))-P180)/(SUM(IF(N180=N$2:N$601,IF(O180=O$2:O$601,1,0),0))-1)*100)+(Q180/(SUM(IF(N180=N$2:N$601,IF(O180=O$2:O$601,Q$2:Q$601,0),0))))+IF(P180&lt;2,SUM(IF(N180=N$2:N$601,IF(O180=O$2:O$601,1,0),0)),0)))</f>
        <v/>
      </c>
      <c r="S180" s="110"/>
      <c r="T180" s="108"/>
      <c r="U180" s="108"/>
      <c r="V180" s="108"/>
      <c r="W180" s="111" t="str">
        <f aca="false" t="array" ref="W180:W180">IF($G180="","",IF(OR(S180=Error_checking!$Q$25,S180=Error_checking!$Q$26),R180-IF(P180&lt;2,SUM(IF(N180=N$2:N$601,IF(O180=O$2:O$601,1,0),0)),0),IF(V180="",0,((SUM(IF(S180=S$2:S$601,IF(T180=T$2:T$601,1,0),0))-U180)/(SUM(IF(S180=S$2:S$601,IF(T180=T$2:T$601,1,0),0))-1)*100)+(V180/(SUM(IF(S180=S$2:S$601,IF(T180=T$2:T$601,V$2:V$601,0),0))))+IF(U180&lt;2,SUM(IF(S180=S$2:S$601,IF(T180=T$2:T$601,1,0),0)),0))))</f>
        <v/>
      </c>
      <c r="X180" s="91"/>
      <c r="Y180" s="92"/>
      <c r="Z180" s="93"/>
      <c r="AA180" s="92"/>
      <c r="AB180" s="94" t="n">
        <f aca="false">0</f>
        <v>0</v>
      </c>
      <c r="AC180" s="94" t="n">
        <f aca="false" t="array" ref="AC180:AC180">SUM(M180,R180,W180,AB180)</f>
        <v>0</v>
      </c>
      <c r="AD180" s="112" t="n">
        <f aca="false">IF(G180=Error_checking!$A$26,MAX(0,MIN(MaxBonus,$G$1)+1-RANK(AC180,$AC$2:$AC$601)),0)</f>
        <v>0</v>
      </c>
      <c r="AE180" s="111" t="n">
        <f aca="false">AC180+AD180</f>
        <v>0</v>
      </c>
      <c r="AF180" s="113" t="str">
        <f aca="false" t="array" ref="AF180:AF180">IF(G180=Error_checking!$A$26,RANK(AC180,$AC$2:$AC$601),"")</f>
        <v/>
      </c>
      <c r="AG180" s="114"/>
      <c r="AH180" s="115"/>
      <c r="AI180" s="115"/>
      <c r="AJ180" s="115"/>
      <c r="AK180" s="100"/>
      <c r="AL180" s="100"/>
      <c r="AM180" s="100"/>
      <c r="AN180" s="101"/>
      <c r="AO180" s="100"/>
      <c r="AP180" s="100"/>
      <c r="AQ180" s="100"/>
      <c r="AR180" s="100"/>
      <c r="AS180" s="100"/>
      <c r="AT180" s="100"/>
      <c r="AU180" s="100"/>
      <c r="AV180" s="100"/>
      <c r="AW180" s="100"/>
      <c r="AX180" s="100"/>
      <c r="AY180" s="100"/>
      <c r="AZ180" s="100"/>
      <c r="BA180" s="100"/>
      <c r="BB180" s="100"/>
      <c r="BC180" s="100"/>
      <c r="BD180" s="100"/>
      <c r="BE180" s="100"/>
      <c r="BF180" s="100"/>
      <c r="BG180" s="100"/>
      <c r="BH180" s="100"/>
      <c r="BI180" s="100"/>
      <c r="BJ180" s="100"/>
      <c r="BK180" s="100"/>
      <c r="BL180" s="100"/>
      <c r="BM180" s="100"/>
      <c r="BN180" s="100"/>
      <c r="BO180" s="100"/>
      <c r="BP180" s="100"/>
      <c r="BQ180" s="100"/>
      <c r="BR180" s="100"/>
      <c r="BS180" s="100"/>
      <c r="BT180" s="100"/>
      <c r="BU180" s="100"/>
      <c r="BV180" s="100"/>
      <c r="BW180" s="100"/>
      <c r="BX180" s="100"/>
      <c r="BY180" s="100"/>
      <c r="BZ180" s="100"/>
    </row>
    <row r="181" customFormat="false" ht="14.85" hidden="false" customHeight="true" outlineLevel="0" collapsed="false">
      <c r="A181" s="102" t="str">
        <f aca="false" t="array" ref="A181:A181">IF(G181=Error_checking!$A$26,RANK(AC181,$AC$2:$AC$601),"")</f>
        <v/>
      </c>
      <c r="B181" s="102" t="n">
        <v>329</v>
      </c>
      <c r="C181" s="77" t="n">
        <f aca="false">VLOOKUP($B181,Ludo_na!$A$2:$D$601,2,0)</f>
        <v>452</v>
      </c>
      <c r="D181" s="78" t="str">
        <f aca="false">IF(VLOOKUP($B181,Ludo_voor!$A$2:$Y$601,3,0)="","",VLOOKUP($B181,Ludo_voor!$A$2:$Y$601,3,0))</f>
        <v>Boey </v>
      </c>
      <c r="E181" s="79" t="str">
        <f aca="false">IF(VLOOKUP($B181,Ludo_voor!$A$2:$Y$601,4,0)="","",VLOOKUP($B181,Ludo_voor!$A$2:$Y$601,4,0))</f>
        <v>Lauranne</v>
      </c>
      <c r="F181" s="80" t="str">
        <f aca="false">IF(VLOOKUP($B181,Ludo_voor!$A$2:$Y$601,5,0)="","",VLOOKUP($B181,Ludo_voor!$A$2:$Y$601,5,0))</f>
        <v/>
      </c>
      <c r="G181" s="81"/>
      <c r="H181" s="103"/>
      <c r="I181" s="104"/>
      <c r="J181" s="105"/>
      <c r="K181" s="105"/>
      <c r="L181" s="105"/>
      <c r="M181" s="106" t="str">
        <f aca="false" t="array" ref="M181:M181">IF($G181="","",IF(L181="",0,((SUM(IF(I181=I$2:I$601,IF(J181=J$2:J$601,1,0),0))-K181)/(SUM(IF(I181=I$2:I$601,IF(J181=J$2:J$601,1,0),0))-1)*100)+(L181/(SUM(IF(I181=I$2:I$601,IF(J181=J$2:J$601,L$2:L$601,0),0))))+IF(K181&lt;2,SUM(IF(I181=I$2:I$601,IF(J181=J$2:J$601,1,0),0)),0)))</f>
        <v/>
      </c>
      <c r="N181" s="107"/>
      <c r="O181" s="108"/>
      <c r="P181" s="108"/>
      <c r="Q181" s="108"/>
      <c r="R181" s="109" t="str">
        <f aca="false" t="array" ref="R181:R181">IF($G181="","",IF(Q181="",0,((SUM(IF(N181=N$2:N$601,IF(O181=O$2:O$601,1,0),0))-P181)/(SUM(IF(N181=N$2:N$601,IF(O181=O$2:O$601,1,0),0))-1)*100)+(Q181/(SUM(IF(N181=N$2:N$601,IF(O181=O$2:O$601,Q$2:Q$601,0),0))))+IF(P181&lt;2,SUM(IF(N181=N$2:N$601,IF(O181=O$2:O$601,1,0),0)),0)))</f>
        <v/>
      </c>
      <c r="S181" s="110"/>
      <c r="T181" s="108"/>
      <c r="U181" s="108"/>
      <c r="V181" s="108"/>
      <c r="W181" s="111" t="str">
        <f aca="false" t="array" ref="W181:W181">IF($G181="","",IF(OR(S181=Error_checking!$Q$25,S181=Error_checking!$Q$26),R181-IF(P181&lt;2,SUM(IF(N181=N$2:N$601,IF(O181=O$2:O$601,1,0),0)),0),IF(V181="",0,((SUM(IF(S181=S$2:S$601,IF(T181=T$2:T$601,1,0),0))-U181)/(SUM(IF(S181=S$2:S$601,IF(T181=T$2:T$601,1,0),0))-1)*100)+(V181/(SUM(IF(S181=S$2:S$601,IF(T181=T$2:T$601,V$2:V$601,0),0))))+IF(U181&lt;2,SUM(IF(S181=S$2:S$601,IF(T181=T$2:T$601,1,0),0)),0))))</f>
        <v/>
      </c>
      <c r="X181" s="91"/>
      <c r="Y181" s="92"/>
      <c r="Z181" s="93"/>
      <c r="AA181" s="92"/>
      <c r="AB181" s="94" t="n">
        <f aca="false">0</f>
        <v>0</v>
      </c>
      <c r="AC181" s="94" t="n">
        <f aca="false" t="array" ref="AC181:AC181">SUM(M181,R181,W181,AB181)</f>
        <v>0</v>
      </c>
      <c r="AD181" s="112" t="n">
        <f aca="false">IF(G181=Error_checking!$A$26,MAX(0,MIN(MaxBonus,$G$1)+1-RANK(AC181,$AC$2:$AC$601)),0)</f>
        <v>0</v>
      </c>
      <c r="AE181" s="111" t="n">
        <f aca="false">AC181+AD181</f>
        <v>0</v>
      </c>
      <c r="AF181" s="113" t="str">
        <f aca="false" t="array" ref="AF181:AF181">IF(G181=Error_checking!$A$26,RANK(AC181,$AC$2:$AC$601),"")</f>
        <v/>
      </c>
      <c r="AG181" s="114"/>
      <c r="AH181" s="115"/>
      <c r="AI181" s="115"/>
      <c r="AJ181" s="115"/>
      <c r="AK181" s="100"/>
      <c r="AL181" s="100"/>
      <c r="AM181" s="100"/>
      <c r="AN181" s="101"/>
      <c r="AO181" s="100"/>
      <c r="AP181" s="100"/>
      <c r="AQ181" s="100"/>
      <c r="AR181" s="100"/>
      <c r="AS181" s="100"/>
      <c r="AT181" s="100"/>
      <c r="AU181" s="100"/>
      <c r="AV181" s="100"/>
      <c r="AW181" s="100"/>
      <c r="AX181" s="100"/>
      <c r="AY181" s="100"/>
      <c r="AZ181" s="100"/>
      <c r="BA181" s="100"/>
      <c r="BB181" s="100"/>
      <c r="BC181" s="100"/>
      <c r="BD181" s="100"/>
      <c r="BE181" s="100"/>
      <c r="BF181" s="100"/>
      <c r="BG181" s="100"/>
      <c r="BH181" s="100"/>
      <c r="BI181" s="100"/>
      <c r="BJ181" s="100"/>
      <c r="BK181" s="100"/>
      <c r="BL181" s="100"/>
      <c r="BM181" s="100"/>
      <c r="BN181" s="100"/>
      <c r="BO181" s="100"/>
      <c r="BP181" s="100"/>
      <c r="BQ181" s="100"/>
      <c r="BR181" s="100"/>
      <c r="BS181" s="100"/>
      <c r="BT181" s="100"/>
      <c r="BU181" s="100"/>
      <c r="BV181" s="100"/>
      <c r="BW181" s="100"/>
      <c r="BX181" s="100"/>
      <c r="BY181" s="100"/>
      <c r="BZ181" s="10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14.85" hidden="false" customHeight="true" outlineLevel="0" collapsed="false">
      <c r="A182" s="102" t="str">
        <f aca="false" t="array" ref="A182:A182">IF(G182=Error_checking!$A$26,RANK(AC182,$AC$2:$AC$601),"")</f>
        <v/>
      </c>
      <c r="B182" s="102" t="n">
        <v>39</v>
      </c>
      <c r="C182" s="77" t="n">
        <f aca="false">VLOOKUP($B182,Ludo_na!$A$2:$D$601,2,0)</f>
        <v>544</v>
      </c>
      <c r="D182" s="78" t="str">
        <f aca="false">IF(VLOOKUP($B182,Ludo_voor!$A$2:$Y$601,3,0)="","",VLOOKUP($B182,Ludo_voor!$A$2:$Y$601,3,0))</f>
        <v>Bonjé</v>
      </c>
      <c r="E182" s="79" t="str">
        <f aca="false">IF(VLOOKUP($B182,Ludo_voor!$A$2:$Y$601,4,0)="","",VLOOKUP($B182,Ludo_voor!$A$2:$Y$601,4,0))</f>
        <v>Hadia</v>
      </c>
      <c r="F182" s="80" t="str">
        <f aca="false">IF(VLOOKUP($B182,Ludo_voor!$A$2:$Y$601,5,0)="","",VLOOKUP($B182,Ludo_voor!$A$2:$Y$601,5,0))</f>
        <v/>
      </c>
      <c r="G182" s="81"/>
      <c r="H182" s="103"/>
      <c r="I182" s="104"/>
      <c r="J182" s="105"/>
      <c r="K182" s="105"/>
      <c r="L182" s="105"/>
      <c r="M182" s="106" t="str">
        <f aca="false" t="array" ref="M182:M182">IF($G182="","",IF(L182="",0,((SUM(IF(I182=I$2:I$601,IF(J182=J$2:J$601,1,0),0))-K182)/(SUM(IF(I182=I$2:I$601,IF(J182=J$2:J$601,1,0),0))-1)*100)+(L182/(SUM(IF(I182=I$2:I$601,IF(J182=J$2:J$601,L$2:L$601,0),0))))+IF(K182&lt;2,SUM(IF(I182=I$2:I$601,IF(J182=J$2:J$601,1,0),0)),0)))</f>
        <v/>
      </c>
      <c r="N182" s="107"/>
      <c r="O182" s="108"/>
      <c r="P182" s="108"/>
      <c r="Q182" s="108"/>
      <c r="R182" s="109" t="str">
        <f aca="false" t="array" ref="R182:R182">IF($G182="","",IF(Q182="",0,((SUM(IF(N182=N$2:N$601,IF(O182=O$2:O$601,1,0),0))-P182)/(SUM(IF(N182=N$2:N$601,IF(O182=O$2:O$601,1,0),0))-1)*100)+(Q182/(SUM(IF(N182=N$2:N$601,IF(O182=O$2:O$601,Q$2:Q$601,0),0))))+IF(P182&lt;2,SUM(IF(N182=N$2:N$601,IF(O182=O$2:O$601,1,0),0)),0)))</f>
        <v/>
      </c>
      <c r="S182" s="110"/>
      <c r="T182" s="108"/>
      <c r="U182" s="108"/>
      <c r="V182" s="108"/>
      <c r="W182" s="111" t="str">
        <f aca="false" t="array" ref="W182:W182">IF($G182="","",IF(OR(S182=Error_checking!$Q$25,S182=Error_checking!$Q$26),R182-IF(P182&lt;2,SUM(IF(N182=N$2:N$601,IF(O182=O$2:O$601,1,0),0)),0),IF(V182="",0,((SUM(IF(S182=S$2:S$601,IF(T182=T$2:T$601,1,0),0))-U182)/(SUM(IF(S182=S$2:S$601,IF(T182=T$2:T$601,1,0),0))-1)*100)+(V182/(SUM(IF(S182=S$2:S$601,IF(T182=T$2:T$601,V$2:V$601,0),0))))+IF(U182&lt;2,SUM(IF(S182=S$2:S$601,IF(T182=T$2:T$601,1,0),0)),0))))</f>
        <v/>
      </c>
      <c r="X182" s="91"/>
      <c r="Y182" s="92"/>
      <c r="Z182" s="93"/>
      <c r="AA182" s="92"/>
      <c r="AB182" s="94" t="n">
        <f aca="false">0</f>
        <v>0</v>
      </c>
      <c r="AC182" s="94" t="n">
        <f aca="false" t="array" ref="AC182:AC182">SUM(M182,R182,W182,AB182)</f>
        <v>0</v>
      </c>
      <c r="AD182" s="112" t="n">
        <f aca="false">IF(G182=Error_checking!$A$26,MAX(0,MIN(MaxBonus,$G$1)+1-RANK(AC182,$AC$2:$AC$601)),0)</f>
        <v>0</v>
      </c>
      <c r="AE182" s="111" t="n">
        <f aca="false">AC182+AD182</f>
        <v>0</v>
      </c>
      <c r="AF182" s="113" t="str">
        <f aca="false" t="array" ref="AF182:AF182">IF(G182=Error_checking!$A$26,RANK(AC182,$AC$2:$AC$601),"")</f>
        <v/>
      </c>
      <c r="AG182" s="114"/>
      <c r="AH182" s="115"/>
      <c r="AI182" s="115"/>
      <c r="AJ182" s="115"/>
      <c r="AK182" s="100"/>
      <c r="AL182" s="100"/>
      <c r="AM182" s="100"/>
      <c r="AN182" s="101"/>
      <c r="AO182" s="100"/>
      <c r="AP182" s="100"/>
      <c r="AQ182" s="100"/>
      <c r="AR182" s="100"/>
      <c r="AS182" s="100"/>
      <c r="AT182" s="100"/>
      <c r="AU182" s="100"/>
      <c r="AV182" s="100"/>
      <c r="AW182" s="100"/>
      <c r="AX182" s="100"/>
      <c r="AY182" s="100"/>
      <c r="AZ182" s="100"/>
      <c r="BA182" s="100"/>
      <c r="BB182" s="100"/>
      <c r="BC182" s="100"/>
      <c r="BD182" s="100"/>
      <c r="BE182" s="100"/>
      <c r="BF182" s="100"/>
      <c r="BG182" s="100"/>
      <c r="BH182" s="100"/>
      <c r="BI182" s="100"/>
      <c r="BJ182" s="100"/>
      <c r="BK182" s="100"/>
      <c r="BL182" s="100"/>
      <c r="BM182" s="100"/>
      <c r="BN182" s="100"/>
      <c r="BO182" s="100"/>
      <c r="BP182" s="100"/>
      <c r="BQ182" s="100"/>
      <c r="BR182" s="100"/>
      <c r="BS182" s="100"/>
      <c r="BT182" s="100"/>
      <c r="BU182" s="100"/>
      <c r="BV182" s="100"/>
      <c r="BW182" s="100"/>
      <c r="BX182" s="100"/>
      <c r="BY182" s="100"/>
      <c r="BZ182" s="10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14.85" hidden="false" customHeight="true" outlineLevel="0" collapsed="false">
      <c r="A183" s="102" t="str">
        <f aca="false" t="array" ref="A183:A183">IF(G183=Error_checking!$A$26,RANK(AC183,$AC$2:$AC$601),"")</f>
        <v/>
      </c>
      <c r="B183" s="102" t="n">
        <v>268</v>
      </c>
      <c r="C183" s="77" t="n">
        <f aca="false">VLOOKUP($B183,Ludo_na!$A$2:$D$601,2,0)</f>
        <v>414</v>
      </c>
      <c r="D183" s="78" t="str">
        <f aca="false">IF(VLOOKUP($B183,Ludo_voor!$A$2:$Y$601,3,0)="","",VLOOKUP($B183,Ludo_voor!$A$2:$Y$601,3,0))</f>
        <v>Bonte</v>
      </c>
      <c r="E183" s="79" t="str">
        <f aca="false">IF(VLOOKUP($B183,Ludo_voor!$A$2:$Y$601,4,0)="","",VLOOKUP($B183,Ludo_voor!$A$2:$Y$601,4,0))</f>
        <v>Els</v>
      </c>
      <c r="F183" s="80" t="str">
        <f aca="false">IF(VLOOKUP($B183,Ludo_voor!$A$2:$Y$601,5,0)="","",VLOOKUP($B183,Ludo_voor!$A$2:$Y$601,5,0))</f>
        <v/>
      </c>
      <c r="G183" s="81"/>
      <c r="H183" s="103"/>
      <c r="I183" s="104"/>
      <c r="J183" s="105"/>
      <c r="K183" s="105"/>
      <c r="L183" s="105"/>
      <c r="M183" s="106" t="str">
        <f aca="false" t="array" ref="M183:M183">IF($G183="","",IF(L183="",0,((SUM(IF(I183=I$2:I$601,IF(J183=J$2:J$601,1,0),0))-K183)/(SUM(IF(I183=I$2:I$601,IF(J183=J$2:J$601,1,0),0))-1)*100)+(L183/(SUM(IF(I183=I$2:I$601,IF(J183=J$2:J$601,L$2:L$601,0),0))))+IF(K183&lt;2,SUM(IF(I183=I$2:I$601,IF(J183=J$2:J$601,1,0),0)),0)))</f>
        <v/>
      </c>
      <c r="N183" s="107"/>
      <c r="O183" s="108"/>
      <c r="P183" s="108"/>
      <c r="Q183" s="108"/>
      <c r="R183" s="109" t="str">
        <f aca="false" t="array" ref="R183:R183">IF($G183="","",IF(Q183="",0,((SUM(IF(N183=N$2:N$601,IF(O183=O$2:O$601,1,0),0))-P183)/(SUM(IF(N183=N$2:N$601,IF(O183=O$2:O$601,1,0),0))-1)*100)+(Q183/(SUM(IF(N183=N$2:N$601,IF(O183=O$2:O$601,Q$2:Q$601,0),0))))+IF(P183&lt;2,SUM(IF(N183=N$2:N$601,IF(O183=O$2:O$601,1,0),0)),0)))</f>
        <v/>
      </c>
      <c r="S183" s="110"/>
      <c r="T183" s="108"/>
      <c r="U183" s="108"/>
      <c r="V183" s="108"/>
      <c r="W183" s="111" t="str">
        <f aca="false" t="array" ref="W183:W183">IF($G183="","",IF(OR(S183=Error_checking!$Q$25,S183=Error_checking!$Q$26),R183-IF(P183&lt;2,SUM(IF(N183=N$2:N$601,IF(O183=O$2:O$601,1,0),0)),0),IF(V183="",0,((SUM(IF(S183=S$2:S$601,IF(T183=T$2:T$601,1,0),0))-U183)/(SUM(IF(S183=S$2:S$601,IF(T183=T$2:T$601,1,0),0))-1)*100)+(V183/(SUM(IF(S183=S$2:S$601,IF(T183=T$2:T$601,V$2:V$601,0),0))))+IF(U183&lt;2,SUM(IF(S183=S$2:S$601,IF(T183=T$2:T$601,1,0),0)),0))))</f>
        <v/>
      </c>
      <c r="X183" s="91"/>
      <c r="Y183" s="92"/>
      <c r="Z183" s="93"/>
      <c r="AA183" s="92"/>
      <c r="AB183" s="94" t="n">
        <f aca="false">0</f>
        <v>0</v>
      </c>
      <c r="AC183" s="94" t="n">
        <f aca="false" t="array" ref="AC183:AC183">SUM(M183,R183,W183,AB183)</f>
        <v>0</v>
      </c>
      <c r="AD183" s="112" t="n">
        <f aca="false">IF(G183=Error_checking!$A$26,MAX(0,MIN(MaxBonus,$G$1)+1-RANK(AC183,$AC$2:$AC$601)),0)</f>
        <v>0</v>
      </c>
      <c r="AE183" s="111" t="n">
        <f aca="false">AC183+AD183</f>
        <v>0</v>
      </c>
      <c r="AF183" s="113" t="str">
        <f aca="false" t="array" ref="AF183:AF183">IF(G183=Error_checking!$A$26,RANK(AC183,$AC$2:$AC$601),"")</f>
        <v/>
      </c>
      <c r="AG183" s="114"/>
      <c r="AH183" s="115"/>
      <c r="AI183" s="115"/>
      <c r="AJ183" s="115"/>
      <c r="AK183" s="100"/>
      <c r="AL183" s="100"/>
      <c r="AM183" s="100"/>
      <c r="AN183" s="101"/>
      <c r="AO183" s="100"/>
      <c r="AP183" s="100"/>
      <c r="AQ183" s="100"/>
      <c r="AR183" s="100"/>
      <c r="AS183" s="100"/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00"/>
      <c r="BD183" s="100"/>
      <c r="BE183" s="100"/>
      <c r="BF183" s="100"/>
      <c r="BG183" s="100"/>
      <c r="BH183" s="100"/>
      <c r="BI183" s="100"/>
      <c r="BJ183" s="100"/>
      <c r="BK183" s="100"/>
      <c r="BL183" s="100"/>
      <c r="BM183" s="100"/>
      <c r="BN183" s="100"/>
      <c r="BO183" s="100"/>
      <c r="BP183" s="100"/>
      <c r="BQ183" s="100"/>
      <c r="BR183" s="100"/>
      <c r="BS183" s="100"/>
      <c r="BT183" s="100"/>
      <c r="BU183" s="100"/>
      <c r="BV183" s="100"/>
      <c r="BW183" s="100"/>
      <c r="BX183" s="100"/>
      <c r="BY183" s="100"/>
      <c r="BZ183" s="10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s="54" customFormat="true" ht="14.85" hidden="false" customHeight="true" outlineLevel="0" collapsed="false">
      <c r="A184" s="102" t="str">
        <f aca="false" t="array" ref="A184:A184">IF(G184=Error_checking!$A$26,RANK(AC184,$AC$2:$AC$601),"")</f>
        <v/>
      </c>
      <c r="B184" s="102" t="n">
        <v>4</v>
      </c>
      <c r="C184" s="77" t="n">
        <f aca="false">VLOOKUP($B184,Ludo_na!$A$2:$D$601,2,0)</f>
        <v>93</v>
      </c>
      <c r="D184" s="78" t="str">
        <f aca="false">IF(VLOOKUP($B184,Ludo_voor!$A$2:$Y$601,3,0)="","",VLOOKUP($B184,Ludo_voor!$A$2:$Y$601,3,0))</f>
        <v>Boonen</v>
      </c>
      <c r="E184" s="79" t="str">
        <f aca="false">IF(VLOOKUP($B184,Ludo_voor!$A$2:$Y$601,4,0)="","",VLOOKUP($B184,Ludo_voor!$A$2:$Y$601,4,0))</f>
        <v>Lucas</v>
      </c>
      <c r="F184" s="80" t="str">
        <f aca="false">IF(VLOOKUP($B184,Ludo_voor!$A$2:$Y$601,5,0)="","",VLOOKUP($B184,Ludo_voor!$A$2:$Y$601,5,0))</f>
        <v/>
      </c>
      <c r="G184" s="81"/>
      <c r="H184" s="103"/>
      <c r="I184" s="104"/>
      <c r="J184" s="105"/>
      <c r="K184" s="105"/>
      <c r="L184" s="105"/>
      <c r="M184" s="106" t="str">
        <f aca="false" t="array" ref="M184:M184">IF($G184="","",IF(L184="",0,((SUM(IF(I184=I$2:I$601,IF(J184=J$2:J$601,1,0),0))-K184)/(SUM(IF(I184=I$2:I$601,IF(J184=J$2:J$601,1,0),0))-1)*100)+(L184/(SUM(IF(I184=I$2:I$601,IF(J184=J$2:J$601,L$2:L$601,0),0))))+IF(K184&lt;2,SUM(IF(I184=I$2:I$601,IF(J184=J$2:J$601,1,0),0)),0)))</f>
        <v/>
      </c>
      <c r="N184" s="107"/>
      <c r="O184" s="108"/>
      <c r="P184" s="108"/>
      <c r="Q184" s="108"/>
      <c r="R184" s="109" t="str">
        <f aca="false" t="array" ref="R184:R184">IF($G184="","",IF(Q184="",0,((SUM(IF(N184=N$2:N$601,IF(O184=O$2:O$601,1,0),0))-P184)/(SUM(IF(N184=N$2:N$601,IF(O184=O$2:O$601,1,0),0))-1)*100)+(Q184/(SUM(IF(N184=N$2:N$601,IF(O184=O$2:O$601,Q$2:Q$601,0),0))))+IF(P184&lt;2,SUM(IF(N184=N$2:N$601,IF(O184=O$2:O$601,1,0),0)),0)))</f>
        <v/>
      </c>
      <c r="S184" s="110"/>
      <c r="T184" s="108"/>
      <c r="U184" s="108"/>
      <c r="V184" s="108"/>
      <c r="W184" s="111" t="str">
        <f aca="false" t="array" ref="W184:W184">IF($G184="","",IF(OR(S184=Error_checking!$Q$25,S184=Error_checking!$Q$26),R184-IF(P184&lt;2,SUM(IF(N184=N$2:N$601,IF(O184=O$2:O$601,1,0),0)),0),IF(V184="",0,((SUM(IF(S184=S$2:S$601,IF(T184=T$2:T$601,1,0),0))-U184)/(SUM(IF(S184=S$2:S$601,IF(T184=T$2:T$601,1,0),0))-1)*100)+(V184/(SUM(IF(S184=S$2:S$601,IF(T184=T$2:T$601,V$2:V$601,0),0))))+IF(U184&lt;2,SUM(IF(S184=S$2:S$601,IF(T184=T$2:T$601,1,0),0)),0))))</f>
        <v/>
      </c>
      <c r="X184" s="91"/>
      <c r="Y184" s="92"/>
      <c r="Z184" s="93"/>
      <c r="AA184" s="92"/>
      <c r="AB184" s="94" t="n">
        <f aca="false">0</f>
        <v>0</v>
      </c>
      <c r="AC184" s="94" t="n">
        <f aca="false" t="array" ref="AC184:AC184">SUM(M184,R184,W184,AB184)</f>
        <v>0</v>
      </c>
      <c r="AD184" s="112" t="n">
        <f aca="false">IF(G184=Error_checking!$A$26,MAX(0,MIN(MaxBonus,$G$1)+1-RANK(AC184,$AC$2:$AC$601)),0)</f>
        <v>0</v>
      </c>
      <c r="AE184" s="111" t="n">
        <f aca="false">AC184+AD184</f>
        <v>0</v>
      </c>
      <c r="AF184" s="113" t="str">
        <f aca="false" t="array" ref="AF184:AF184">IF(G184=Error_checking!$A$26,RANK(AC184,$AC$2:$AC$601),"")</f>
        <v/>
      </c>
      <c r="AG184" s="114"/>
      <c r="AH184" s="115"/>
      <c r="AI184" s="115"/>
      <c r="AJ184" s="115"/>
      <c r="AK184" s="100"/>
      <c r="AL184" s="100"/>
      <c r="AM184" s="100"/>
      <c r="AN184" s="101"/>
      <c r="AO184" s="100"/>
      <c r="AP184" s="100"/>
      <c r="AQ184" s="100"/>
      <c r="AR184" s="100"/>
      <c r="AS184" s="100"/>
      <c r="AT184" s="100"/>
      <c r="AU184" s="100"/>
      <c r="AV184" s="100"/>
      <c r="AW184" s="100"/>
      <c r="AX184" s="100"/>
      <c r="AY184" s="100"/>
      <c r="AZ184" s="100"/>
      <c r="BA184" s="100"/>
      <c r="BB184" s="100"/>
      <c r="BC184" s="100"/>
      <c r="BD184" s="100"/>
      <c r="BE184" s="100"/>
      <c r="BF184" s="100"/>
      <c r="BG184" s="100"/>
      <c r="BH184" s="100"/>
      <c r="BI184" s="100"/>
      <c r="BJ184" s="100"/>
      <c r="BK184" s="100"/>
      <c r="BL184" s="100"/>
      <c r="BM184" s="100"/>
      <c r="BN184" s="100"/>
      <c r="BO184" s="100"/>
      <c r="BP184" s="100"/>
      <c r="BQ184" s="100"/>
      <c r="BR184" s="100"/>
      <c r="BS184" s="100"/>
      <c r="BT184" s="100"/>
      <c r="BU184" s="100"/>
      <c r="BV184" s="100"/>
      <c r="BW184" s="100"/>
      <c r="BX184" s="100"/>
      <c r="BY184" s="100"/>
      <c r="BZ184" s="100"/>
    </row>
    <row r="185" s="54" customFormat="true" ht="14.85" hidden="false" customHeight="true" outlineLevel="0" collapsed="false">
      <c r="A185" s="102" t="str">
        <f aca="false" t="array" ref="A185:A185">IF(G185=Error_checking!$A$26,RANK(AC185,$AC$2:$AC$601),"")</f>
        <v/>
      </c>
      <c r="B185" s="102" t="n">
        <v>90</v>
      </c>
      <c r="C185" s="77" t="n">
        <f aca="false">VLOOKUP($B185,Ludo_na!$A$2:$D$601,2,0)</f>
        <v>542</v>
      </c>
      <c r="D185" s="78" t="str">
        <f aca="false">IF(VLOOKUP($B185,Ludo_voor!$A$2:$Y$601,3,0)="","",VLOOKUP($B185,Ludo_voor!$A$2:$Y$601,3,0))</f>
        <v>Boysen</v>
      </c>
      <c r="E185" s="79" t="str">
        <f aca="false">IF(VLOOKUP($B185,Ludo_voor!$A$2:$Y$601,4,0)="","",VLOOKUP($B185,Ludo_voor!$A$2:$Y$601,4,0))</f>
        <v>Bjorn</v>
      </c>
      <c r="F185" s="80" t="str">
        <f aca="false">IF(VLOOKUP($B185,Ludo_voor!$A$2:$Y$601,5,0)="","",VLOOKUP($B185,Ludo_voor!$A$2:$Y$601,5,0))</f>
        <v/>
      </c>
      <c r="G185" s="81"/>
      <c r="H185" s="103"/>
      <c r="I185" s="104"/>
      <c r="J185" s="105"/>
      <c r="K185" s="105"/>
      <c r="L185" s="105"/>
      <c r="M185" s="106" t="str">
        <f aca="false" t="array" ref="M185:M185">IF($G185="","",IF(L185="",0,((SUM(IF(I185=I$2:I$601,IF(J185=J$2:J$601,1,0),0))-K185)/(SUM(IF(I185=I$2:I$601,IF(J185=J$2:J$601,1,0),0))-1)*100)+(L185/(SUM(IF(I185=I$2:I$601,IF(J185=J$2:J$601,L$2:L$601,0),0))))+IF(K185&lt;2,SUM(IF(I185=I$2:I$601,IF(J185=J$2:J$601,1,0),0)),0)))</f>
        <v/>
      </c>
      <c r="N185" s="107"/>
      <c r="O185" s="108"/>
      <c r="P185" s="108"/>
      <c r="Q185" s="108"/>
      <c r="R185" s="109" t="str">
        <f aca="false" t="array" ref="R185:R185">IF($G185="","",IF(Q185="",0,((SUM(IF(N185=N$2:N$601,IF(O185=O$2:O$601,1,0),0))-P185)/(SUM(IF(N185=N$2:N$601,IF(O185=O$2:O$601,1,0),0))-1)*100)+(Q185/(SUM(IF(N185=N$2:N$601,IF(O185=O$2:O$601,Q$2:Q$601,0),0))))+IF(P185&lt;2,SUM(IF(N185=N$2:N$601,IF(O185=O$2:O$601,1,0),0)),0)))</f>
        <v/>
      </c>
      <c r="S185" s="110"/>
      <c r="T185" s="108"/>
      <c r="U185" s="108"/>
      <c r="V185" s="108"/>
      <c r="W185" s="111" t="str">
        <f aca="false" t="array" ref="W185:W185">IF($G185="","",IF(OR(S185=Error_checking!$Q$25,S185=Error_checking!$Q$26),R185-IF(P185&lt;2,SUM(IF(N185=N$2:N$601,IF(O185=O$2:O$601,1,0),0)),0),IF(V185="",0,((SUM(IF(S185=S$2:S$601,IF(T185=T$2:T$601,1,0),0))-U185)/(SUM(IF(S185=S$2:S$601,IF(T185=T$2:T$601,1,0),0))-1)*100)+(V185/(SUM(IF(S185=S$2:S$601,IF(T185=T$2:T$601,V$2:V$601,0),0))))+IF(U185&lt;2,SUM(IF(S185=S$2:S$601,IF(T185=T$2:T$601,1,0),0)),0))))</f>
        <v/>
      </c>
      <c r="X185" s="91"/>
      <c r="Y185" s="92"/>
      <c r="Z185" s="93"/>
      <c r="AA185" s="92"/>
      <c r="AB185" s="94" t="n">
        <f aca="false">0</f>
        <v>0</v>
      </c>
      <c r="AC185" s="94" t="n">
        <f aca="false" t="array" ref="AC185:AC185">SUM(M185,R185,W185,AB185)</f>
        <v>0</v>
      </c>
      <c r="AD185" s="112" t="n">
        <f aca="false">IF(G185=Error_checking!$A$26,MAX(0,MIN(MaxBonus,$G$1)+1-RANK(AC185,$AC$2:$AC$601)),0)</f>
        <v>0</v>
      </c>
      <c r="AE185" s="111" t="n">
        <f aca="false">AC185+AD185</f>
        <v>0</v>
      </c>
      <c r="AF185" s="113" t="str">
        <f aca="false" t="array" ref="AF185:AF185">IF(G185=Error_checking!$A$26,RANK(AC185,$AC$2:$AC$601),"")</f>
        <v/>
      </c>
      <c r="AG185" s="114"/>
      <c r="AH185" s="115"/>
      <c r="AI185" s="115"/>
      <c r="AJ185" s="115"/>
      <c r="AK185" s="100"/>
      <c r="AL185" s="100"/>
      <c r="AM185" s="100"/>
      <c r="AN185" s="101"/>
      <c r="AO185" s="100"/>
      <c r="AP185" s="100"/>
      <c r="AQ185" s="100"/>
      <c r="AR185" s="100"/>
      <c r="AS185" s="100"/>
      <c r="AT185" s="100"/>
      <c r="AU185" s="100"/>
      <c r="AV185" s="100"/>
      <c r="AW185" s="100"/>
      <c r="AX185" s="100"/>
      <c r="AY185" s="100"/>
      <c r="AZ185" s="100"/>
      <c r="BA185" s="100"/>
      <c r="BB185" s="100"/>
      <c r="BC185" s="100"/>
      <c r="BD185" s="100"/>
      <c r="BE185" s="100"/>
      <c r="BF185" s="100"/>
      <c r="BG185" s="100"/>
      <c r="BH185" s="100"/>
      <c r="BI185" s="100"/>
      <c r="BJ185" s="100"/>
      <c r="BK185" s="100"/>
      <c r="BL185" s="100"/>
      <c r="BM185" s="100"/>
      <c r="BN185" s="100"/>
      <c r="BO185" s="100"/>
      <c r="BP185" s="100"/>
      <c r="BQ185" s="100"/>
      <c r="BR185" s="100"/>
      <c r="BS185" s="100"/>
      <c r="BT185" s="100"/>
      <c r="BU185" s="100"/>
      <c r="BV185" s="100"/>
      <c r="BW185" s="100"/>
      <c r="BX185" s="100"/>
      <c r="BY185" s="100"/>
      <c r="BZ185" s="100"/>
    </row>
    <row r="186" s="54" customFormat="true" ht="14.85" hidden="false" customHeight="true" outlineLevel="0" collapsed="false">
      <c r="A186" s="102" t="str">
        <f aca="false" t="array" ref="A186:A186">IF(G186=Error_checking!$A$26,RANK(AC186,$AC$2:$AC$601),"")</f>
        <v/>
      </c>
      <c r="B186" s="102" t="n">
        <v>332</v>
      </c>
      <c r="C186" s="77" t="n">
        <f aca="false">VLOOKUP($B186,Ludo_na!$A$2:$D$601,2,0)</f>
        <v>497</v>
      </c>
      <c r="D186" s="78" t="str">
        <f aca="false">IF(VLOOKUP($B186,Ludo_voor!$A$2:$Y$601,3,0)="","",VLOOKUP($B186,Ludo_voor!$A$2:$Y$601,3,0))</f>
        <v>Bracke</v>
      </c>
      <c r="E186" s="79" t="str">
        <f aca="false">IF(VLOOKUP($B186,Ludo_voor!$A$2:$Y$601,4,0)="","",VLOOKUP($B186,Ludo_voor!$A$2:$Y$601,4,0))</f>
        <v>Charlot</v>
      </c>
      <c r="F186" s="80" t="str">
        <f aca="false">IF(VLOOKUP($B186,Ludo_voor!$A$2:$Y$601,5,0)="","",VLOOKUP($B186,Ludo_voor!$A$2:$Y$601,5,0))</f>
        <v/>
      </c>
      <c r="G186" s="81"/>
      <c r="H186" s="103"/>
      <c r="I186" s="104"/>
      <c r="J186" s="105"/>
      <c r="K186" s="105"/>
      <c r="L186" s="105"/>
      <c r="M186" s="106" t="str">
        <f aca="false" t="array" ref="M186:M186">IF($G186="","",IF(L186="",0,((SUM(IF(I186=I$2:I$601,IF(J186=J$2:J$601,1,0),0))-K186)/(SUM(IF(I186=I$2:I$601,IF(J186=J$2:J$601,1,0),0))-1)*100)+(L186/(SUM(IF(I186=I$2:I$601,IF(J186=J$2:J$601,L$2:L$601,0),0))))+IF(K186&lt;2,SUM(IF(I186=I$2:I$601,IF(J186=J$2:J$601,1,0),0)),0)))</f>
        <v/>
      </c>
      <c r="N186" s="107"/>
      <c r="O186" s="108"/>
      <c r="P186" s="108"/>
      <c r="Q186" s="108"/>
      <c r="R186" s="109" t="str">
        <f aca="false" t="array" ref="R186:R186">IF($G186="","",IF(Q186="",0,((SUM(IF(N186=N$2:N$601,IF(O186=O$2:O$601,1,0),0))-P186)/(SUM(IF(N186=N$2:N$601,IF(O186=O$2:O$601,1,0),0))-1)*100)+(Q186/(SUM(IF(N186=N$2:N$601,IF(O186=O$2:O$601,Q$2:Q$601,0),0))))+IF(P186&lt;2,SUM(IF(N186=N$2:N$601,IF(O186=O$2:O$601,1,0),0)),0)))</f>
        <v/>
      </c>
      <c r="S186" s="110"/>
      <c r="T186" s="108"/>
      <c r="U186" s="108"/>
      <c r="V186" s="108"/>
      <c r="W186" s="111" t="str">
        <f aca="false" t="array" ref="W186:W186">IF($G186="","",IF(OR(S186=Error_checking!$Q$25,S186=Error_checking!$Q$26),R186-IF(P186&lt;2,SUM(IF(N186=N$2:N$601,IF(O186=O$2:O$601,1,0),0)),0),IF(V186="",0,((SUM(IF(S186=S$2:S$601,IF(T186=T$2:T$601,1,0),0))-U186)/(SUM(IF(S186=S$2:S$601,IF(T186=T$2:T$601,1,0),0))-1)*100)+(V186/(SUM(IF(S186=S$2:S$601,IF(T186=T$2:T$601,V$2:V$601,0),0))))+IF(U186&lt;2,SUM(IF(S186=S$2:S$601,IF(T186=T$2:T$601,1,0),0)),0))))</f>
        <v/>
      </c>
      <c r="X186" s="91"/>
      <c r="Y186" s="92"/>
      <c r="Z186" s="93"/>
      <c r="AA186" s="92"/>
      <c r="AB186" s="94" t="n">
        <f aca="false">0</f>
        <v>0</v>
      </c>
      <c r="AC186" s="94" t="n">
        <f aca="false" t="array" ref="AC186:AC186">SUM(M186,R186,W186,AB186)</f>
        <v>0</v>
      </c>
      <c r="AD186" s="112" t="n">
        <f aca="false">IF(G186=Error_checking!$A$26,MAX(0,MIN(MaxBonus,$G$1)+1-RANK(AC186,$AC$2:$AC$601)),0)</f>
        <v>0</v>
      </c>
      <c r="AE186" s="111" t="n">
        <f aca="false">AC186+AD186</f>
        <v>0</v>
      </c>
      <c r="AF186" s="113" t="str">
        <f aca="false" t="array" ref="AF186:AF186">IF(G186=Error_checking!$A$26,RANK(AC186,$AC$2:$AC$601),"")</f>
        <v/>
      </c>
      <c r="AG186" s="114"/>
      <c r="AH186" s="115"/>
      <c r="AI186" s="115"/>
      <c r="AJ186" s="115"/>
      <c r="AK186" s="100"/>
      <c r="AL186" s="100"/>
      <c r="AM186" s="100"/>
      <c r="AN186" s="101"/>
      <c r="AO186" s="100"/>
      <c r="AP186" s="100"/>
      <c r="AQ186" s="100"/>
      <c r="AR186" s="100"/>
      <c r="AS186" s="100"/>
      <c r="AT186" s="100"/>
      <c r="AU186" s="100"/>
      <c r="AV186" s="100"/>
      <c r="AW186" s="100"/>
      <c r="AX186" s="100"/>
      <c r="AY186" s="100"/>
      <c r="AZ186" s="100"/>
      <c r="BA186" s="100"/>
      <c r="BB186" s="100"/>
      <c r="BC186" s="100"/>
      <c r="BD186" s="100"/>
      <c r="BE186" s="100"/>
      <c r="BF186" s="100"/>
      <c r="BG186" s="100"/>
      <c r="BH186" s="100"/>
      <c r="BI186" s="100"/>
      <c r="BJ186" s="100"/>
      <c r="BK186" s="100"/>
      <c r="BL186" s="100"/>
      <c r="BM186" s="100"/>
      <c r="BN186" s="100"/>
      <c r="BO186" s="100"/>
      <c r="BP186" s="100"/>
      <c r="BQ186" s="100"/>
      <c r="BR186" s="100"/>
      <c r="BS186" s="100"/>
      <c r="BT186" s="100"/>
      <c r="BU186" s="100"/>
      <c r="BV186" s="100"/>
      <c r="BW186" s="100"/>
      <c r="BX186" s="100"/>
      <c r="BY186" s="100"/>
      <c r="BZ186" s="100"/>
    </row>
    <row r="187" s="119" customFormat="true" ht="14.85" hidden="false" customHeight="true" outlineLevel="0" collapsed="false">
      <c r="A187" s="102" t="str">
        <f aca="false" t="array" ref="A187:A187">IF(G187=Error_checking!$A$26,RANK(AC187,$AC$2:$AC$601),"")</f>
        <v/>
      </c>
      <c r="B187" s="102" t="n">
        <v>319</v>
      </c>
      <c r="C187" s="77" t="n">
        <f aca="false">VLOOKUP($B187,Ludo_na!$A$2:$D$601,2,0)</f>
        <v>299</v>
      </c>
      <c r="D187" s="78" t="str">
        <f aca="false">IF(VLOOKUP($B187,Ludo_voor!$A$2:$Y$601,3,0)="","",VLOOKUP($B187,Ludo_voor!$A$2:$Y$601,3,0))</f>
        <v>Bragard</v>
      </c>
      <c r="E187" s="79" t="str">
        <f aca="false">IF(VLOOKUP($B187,Ludo_voor!$A$2:$Y$601,4,0)="","",VLOOKUP($B187,Ludo_voor!$A$2:$Y$601,4,0))</f>
        <v>Louis</v>
      </c>
      <c r="F187" s="80" t="str">
        <f aca="false">IF(VLOOKUP($B187,Ludo_voor!$A$2:$Y$601,5,0)="","",VLOOKUP($B187,Ludo_voor!$A$2:$Y$601,5,0))</f>
        <v/>
      </c>
      <c r="G187" s="81"/>
      <c r="H187" s="103"/>
      <c r="I187" s="104"/>
      <c r="J187" s="105"/>
      <c r="K187" s="105"/>
      <c r="L187" s="105"/>
      <c r="M187" s="106" t="str">
        <f aca="false" t="array" ref="M187:M187">IF($G187="","",IF(L187="",0,((SUM(IF(I187=I$2:I$601,IF(J187=J$2:J$601,1,0),0))-K187)/(SUM(IF(I187=I$2:I$601,IF(J187=J$2:J$601,1,0),0))-1)*100)+(L187/(SUM(IF(I187=I$2:I$601,IF(J187=J$2:J$601,L$2:L$601,0),0))))+IF(K187&lt;2,SUM(IF(I187=I$2:I$601,IF(J187=J$2:J$601,1,0),0)),0)))</f>
        <v/>
      </c>
      <c r="N187" s="107"/>
      <c r="O187" s="108"/>
      <c r="P187" s="108"/>
      <c r="Q187" s="108"/>
      <c r="R187" s="109" t="str">
        <f aca="false" t="array" ref="R187:R187">IF($G187="","",IF(Q187="",0,((SUM(IF(N187=N$2:N$601,IF(O187=O$2:O$601,1,0),0))-P187)/(SUM(IF(N187=N$2:N$601,IF(O187=O$2:O$601,1,0),0))-1)*100)+(Q187/(SUM(IF(N187=N$2:N$601,IF(O187=O$2:O$601,Q$2:Q$601,0),0))))+IF(P187&lt;2,SUM(IF(N187=N$2:N$601,IF(O187=O$2:O$601,1,0),0)),0)))</f>
        <v/>
      </c>
      <c r="S187" s="110"/>
      <c r="T187" s="108"/>
      <c r="U187" s="108"/>
      <c r="V187" s="108"/>
      <c r="W187" s="111" t="str">
        <f aca="false" t="array" ref="W187:W187">IF($G187="","",IF(OR(S187=Error_checking!$Q$25,S187=Error_checking!$Q$26),R187-IF(P187&lt;2,SUM(IF(N187=N$2:N$601,IF(O187=O$2:O$601,1,0),0)),0),IF(V187="",0,((SUM(IF(S187=S$2:S$601,IF(T187=T$2:T$601,1,0),0))-U187)/(SUM(IF(S187=S$2:S$601,IF(T187=T$2:T$601,1,0),0))-1)*100)+(V187/(SUM(IF(S187=S$2:S$601,IF(T187=T$2:T$601,V$2:V$601,0),0))))+IF(U187&lt;2,SUM(IF(S187=S$2:S$601,IF(T187=T$2:T$601,1,0),0)),0))))</f>
        <v/>
      </c>
      <c r="X187" s="91"/>
      <c r="Y187" s="92"/>
      <c r="Z187" s="93"/>
      <c r="AA187" s="92"/>
      <c r="AB187" s="94" t="n">
        <f aca="false">0</f>
        <v>0</v>
      </c>
      <c r="AC187" s="94" t="n">
        <f aca="false" t="array" ref="AC187:AC187">SUM(M187,R187,W187,AB187)</f>
        <v>0</v>
      </c>
      <c r="AD187" s="112" t="n">
        <f aca="false">IF(G187=Error_checking!$A$26,MAX(0,MIN(MaxBonus,$G$1)+1-RANK(AC187,$AC$2:$AC$601)),0)</f>
        <v>0</v>
      </c>
      <c r="AE187" s="111" t="n">
        <f aca="false">AC187+AD187</f>
        <v>0</v>
      </c>
      <c r="AF187" s="113" t="str">
        <f aca="false" t="array" ref="AF187:AF187">IF(G187=Error_checking!$A$26,RANK(AC187,$AC$2:$AC$601),"")</f>
        <v/>
      </c>
      <c r="AG187" s="114"/>
      <c r="AH187" s="115"/>
      <c r="AI187" s="115"/>
      <c r="AJ187" s="115"/>
      <c r="AK187" s="100"/>
      <c r="AL187" s="100"/>
      <c r="AM187" s="100"/>
      <c r="AN187" s="101"/>
      <c r="AO187" s="100"/>
      <c r="AP187" s="100"/>
      <c r="AQ187" s="100"/>
      <c r="AR187" s="100"/>
      <c r="AS187" s="100"/>
      <c r="AT187" s="100"/>
      <c r="AU187" s="100"/>
      <c r="AV187" s="100"/>
      <c r="AW187" s="100"/>
      <c r="AX187" s="100"/>
      <c r="AY187" s="100"/>
      <c r="AZ187" s="100"/>
      <c r="BA187" s="100"/>
      <c r="BB187" s="100"/>
      <c r="BC187" s="100"/>
      <c r="BD187" s="100"/>
      <c r="BE187" s="100"/>
      <c r="BF187" s="100"/>
      <c r="BG187" s="100"/>
      <c r="BH187" s="100"/>
      <c r="BI187" s="100"/>
      <c r="BJ187" s="100"/>
      <c r="BK187" s="100"/>
      <c r="BL187" s="100"/>
      <c r="BM187" s="100"/>
      <c r="BN187" s="100"/>
      <c r="BO187" s="100"/>
      <c r="BP187" s="100"/>
      <c r="BQ187" s="100"/>
      <c r="BR187" s="100"/>
      <c r="BS187" s="100"/>
      <c r="BT187" s="100"/>
      <c r="BU187" s="100"/>
      <c r="BV187" s="100"/>
      <c r="BW187" s="100"/>
      <c r="BX187" s="100"/>
      <c r="BY187" s="100"/>
      <c r="BZ187" s="100"/>
    </row>
    <row r="188" s="54" customFormat="true" ht="14.85" hidden="false" customHeight="true" outlineLevel="0" collapsed="false">
      <c r="A188" s="102" t="str">
        <f aca="false" t="array" ref="A188:A188">IF(G188=Error_checking!$A$26,RANK(AC188,$AC$2:$AC$601),"")</f>
        <v/>
      </c>
      <c r="B188" s="102" t="n">
        <v>533</v>
      </c>
      <c r="C188" s="77" t="n">
        <f aca="false">VLOOKUP($B188,Ludo_na!$A$2:$D$601,2,0)</f>
        <v>408</v>
      </c>
      <c r="D188" s="78" t="str">
        <f aca="false">IF(VLOOKUP($B188,Ludo_voor!$A$2:$Y$601,3,0)="","",VLOOKUP($B188,Ludo_voor!$A$2:$Y$601,3,0))</f>
        <v>Bremeesch</v>
      </c>
      <c r="E188" s="79" t="str">
        <f aca="false">IF(VLOOKUP($B188,Ludo_voor!$A$2:$Y$601,4,0)="","",VLOOKUP($B188,Ludo_voor!$A$2:$Y$601,4,0))</f>
        <v>Anika</v>
      </c>
      <c r="F188" s="80" t="str">
        <f aca="false">IF(VLOOKUP($B188,Ludo_voor!$A$2:$Y$601,5,0)="","",VLOOKUP($B188,Ludo_voor!$A$2:$Y$601,5,0))</f>
        <v/>
      </c>
      <c r="G188" s="81"/>
      <c r="H188" s="103"/>
      <c r="I188" s="104"/>
      <c r="J188" s="105"/>
      <c r="K188" s="105"/>
      <c r="L188" s="105"/>
      <c r="M188" s="106" t="str">
        <f aca="false" t="array" ref="M188:M188">IF($G188="","",IF(L188="",0,((SUM(IF(I188=I$2:I$601,IF(J188=J$2:J$601,1,0),0))-K188)/(SUM(IF(I188=I$2:I$601,IF(J188=J$2:J$601,1,0),0))-1)*100)+(L188/(SUM(IF(I188=I$2:I$601,IF(J188=J$2:J$601,L$2:L$601,0),0))))+IF(K188&lt;2,SUM(IF(I188=I$2:I$601,IF(J188=J$2:J$601,1,0),0)),0)))</f>
        <v/>
      </c>
      <c r="N188" s="107"/>
      <c r="O188" s="108"/>
      <c r="P188" s="108"/>
      <c r="Q188" s="108"/>
      <c r="R188" s="109" t="str">
        <f aca="false" t="array" ref="R188:R188">IF($G188="","",IF(Q188="",0,((SUM(IF(N188=N$2:N$601,IF(O188=O$2:O$601,1,0),0))-P188)/(SUM(IF(N188=N$2:N$601,IF(O188=O$2:O$601,1,0),0))-1)*100)+(Q188/(SUM(IF(N188=N$2:N$601,IF(O188=O$2:O$601,Q$2:Q$601,0),0))))+IF(P188&lt;2,SUM(IF(N188=N$2:N$601,IF(O188=O$2:O$601,1,0),0)),0)))</f>
        <v/>
      </c>
      <c r="S188" s="110"/>
      <c r="T188" s="108"/>
      <c r="U188" s="108"/>
      <c r="V188" s="108"/>
      <c r="W188" s="111" t="str">
        <f aca="false" t="array" ref="W188:W188">IF($G188="","",IF(OR(S188=Error_checking!$Q$25,S188=Error_checking!$Q$26),R188-IF(P188&lt;2,SUM(IF(N188=N$2:N$601,IF(O188=O$2:O$601,1,0),0)),0),IF(V188="",0,((SUM(IF(S188=S$2:S$601,IF(T188=T$2:T$601,1,0),0))-U188)/(SUM(IF(S188=S$2:S$601,IF(T188=T$2:T$601,1,0),0))-1)*100)+(V188/(SUM(IF(S188=S$2:S$601,IF(T188=T$2:T$601,V$2:V$601,0),0))))+IF(U188&lt;2,SUM(IF(S188=S$2:S$601,IF(T188=T$2:T$601,1,0),0)),0))))</f>
        <v/>
      </c>
      <c r="X188" s="91"/>
      <c r="Y188" s="92"/>
      <c r="Z188" s="93"/>
      <c r="AA188" s="92"/>
      <c r="AB188" s="94" t="n">
        <f aca="false">0</f>
        <v>0</v>
      </c>
      <c r="AC188" s="94" t="n">
        <f aca="false" t="array" ref="AC188:AC188">SUM(M188,R188,W188,AB188)</f>
        <v>0</v>
      </c>
      <c r="AD188" s="112" t="n">
        <f aca="false">IF(G188=Error_checking!$A$26,MAX(0,MIN(MaxBonus,$G$1)+1-RANK(AC188,$AC$2:$AC$601)),0)</f>
        <v>0</v>
      </c>
      <c r="AE188" s="111" t="n">
        <f aca="false">AC188+AD188</f>
        <v>0</v>
      </c>
      <c r="AF188" s="113" t="str">
        <f aca="false" t="array" ref="AF188:AF188">IF(G188=Error_checking!$A$26,RANK(AC188,$AC$2:$AC$601),"")</f>
        <v/>
      </c>
      <c r="AG188" s="114"/>
      <c r="AH188" s="115"/>
      <c r="AI188" s="115"/>
      <c r="AJ188" s="115"/>
      <c r="AK188" s="100"/>
      <c r="AL188" s="100"/>
      <c r="AM188" s="100"/>
      <c r="AN188" s="101"/>
      <c r="AO188" s="100"/>
      <c r="AP188" s="100"/>
      <c r="AQ188" s="100"/>
      <c r="AR188" s="100"/>
      <c r="AS188" s="100"/>
      <c r="AT188" s="100"/>
      <c r="AU188" s="100"/>
      <c r="AV188" s="100"/>
      <c r="AW188" s="100"/>
      <c r="AX188" s="100"/>
      <c r="AY188" s="100"/>
      <c r="AZ188" s="100"/>
      <c r="BA188" s="100"/>
      <c r="BB188" s="100"/>
      <c r="BC188" s="100"/>
      <c r="BD188" s="100"/>
      <c r="BE188" s="100"/>
      <c r="BF188" s="100"/>
      <c r="BG188" s="100"/>
      <c r="BH188" s="100"/>
      <c r="BI188" s="100"/>
      <c r="BJ188" s="100"/>
      <c r="BK188" s="100"/>
      <c r="BL188" s="100"/>
      <c r="BM188" s="100"/>
      <c r="BN188" s="100"/>
      <c r="BO188" s="100"/>
      <c r="BP188" s="100"/>
      <c r="BQ188" s="100"/>
      <c r="BR188" s="100"/>
      <c r="BS188" s="100"/>
      <c r="BT188" s="100"/>
      <c r="BU188" s="100"/>
      <c r="BV188" s="100"/>
      <c r="BW188" s="100"/>
      <c r="BX188" s="100"/>
      <c r="BY188" s="100"/>
      <c r="BZ188" s="100"/>
    </row>
    <row r="189" s="119" customFormat="true" ht="14.85" hidden="false" customHeight="true" outlineLevel="0" collapsed="false">
      <c r="A189" s="76" t="str">
        <f aca="false" t="array" ref="A189:A189">IF(G189=Error_checking!$A$26,RANK(AC189,$AC$2:$AC$601),"")</f>
        <v/>
      </c>
      <c r="B189" s="76" t="n">
        <v>399</v>
      </c>
      <c r="C189" s="77" t="n">
        <f aca="false">VLOOKUP($B189,Ludo_na!$A$2:$D$601,2,0)</f>
        <v>240</v>
      </c>
      <c r="D189" s="78" t="str">
        <f aca="false">IF(VLOOKUP($B189,Ludo_voor!$A$2:$Y$601,3,0)="","",VLOOKUP($B189,Ludo_voor!$A$2:$Y$601,3,0))</f>
        <v>Budke</v>
      </c>
      <c r="E189" s="79" t="str">
        <f aca="false">IF(VLOOKUP($B189,Ludo_voor!$A$2:$Y$601,4,0)="","",VLOOKUP($B189,Ludo_voor!$A$2:$Y$601,4,0))</f>
        <v>Sébastien</v>
      </c>
      <c r="F189" s="80" t="str">
        <f aca="false">IF(VLOOKUP($B189,Ludo_voor!$A$2:$Y$601,5,0)="","",VLOOKUP($B189,Ludo_voor!$A$2:$Y$601,5,0))</f>
        <v/>
      </c>
      <c r="G189" s="81"/>
      <c r="H189" s="82"/>
      <c r="I189" s="83"/>
      <c r="J189" s="84"/>
      <c r="K189" s="84"/>
      <c r="L189" s="84"/>
      <c r="M189" s="85" t="str">
        <f aca="false" t="array" ref="M189:M189">IF($G189="","",IF(L189="",0,((SUM(IF(I189=I$2:I$601,IF(J189=J$2:J$601,1,0),0))-K189)/(SUM(IF(I189=I$2:I$601,IF(J189=J$2:J$601,1,0),0))-1)*100)+(L189/(SUM(IF(I189=I$2:I$601,IF(J189=J$2:J$601,L$2:L$601,0),0))))+IF(K189&lt;2,SUM(IF(I189=I$2:I$601,IF(J189=J$2:J$601,1,0),0)),0)))</f>
        <v/>
      </c>
      <c r="N189" s="86"/>
      <c r="O189" s="87"/>
      <c r="P189" s="87"/>
      <c r="Q189" s="87"/>
      <c r="R189" s="88" t="str">
        <f aca="false" t="array" ref="R189:R189">IF($G189="","",IF(Q189="",0,((SUM(IF(N189=N$2:N$601,IF(O189=O$2:O$601,1,0),0))-P189)/(SUM(IF(N189=N$2:N$601,IF(O189=O$2:O$601,1,0),0))-1)*100)+(Q189/(SUM(IF(N189=N$2:N$601,IF(O189=O$2:O$601,Q$2:Q$601,0),0))))+IF(P189&lt;2,SUM(IF(N189=N$2:N$601,IF(O189=O$2:O$601,1,0),0)),0)))</f>
        <v/>
      </c>
      <c r="S189" s="89"/>
      <c r="T189" s="87"/>
      <c r="U189" s="87"/>
      <c r="V189" s="87"/>
      <c r="W189" s="90" t="str">
        <f aca="false" t="array" ref="W189:W189">IF($G189="","",IF(OR(S189=Error_checking!$Q$25,S189=Error_checking!$Q$26),R189-IF(P189&lt;2,SUM(IF(N189=N$2:N$601,IF(O189=O$2:O$601,1,0),0)),0),IF(V189="",0,((SUM(IF(S189=S$2:S$601,IF(T189=T$2:T$601,1,0),0))-U189)/(SUM(IF(S189=S$2:S$601,IF(T189=T$2:T$601,1,0),0))-1)*100)+(V189/(SUM(IF(S189=S$2:S$601,IF(T189=T$2:T$601,V$2:V$601,0),0))))+IF(U189&lt;2,SUM(IF(S189=S$2:S$601,IF(T189=T$2:T$601,1,0),0)),0))))</f>
        <v/>
      </c>
      <c r="X189" s="91"/>
      <c r="Y189" s="92"/>
      <c r="Z189" s="93"/>
      <c r="AA189" s="92"/>
      <c r="AB189" s="94" t="n">
        <f aca="false">0</f>
        <v>0</v>
      </c>
      <c r="AC189" s="95" t="n">
        <f aca="false" t="array" ref="AC189:AC189">SUM(M189,R189,W189,AB189)</f>
        <v>0</v>
      </c>
      <c r="AD189" s="96" t="n">
        <f aca="false">IF(G189=Error_checking!$A$26,MAX(0,MIN(MaxBonus,$G$1)+1-RANK(AC189,$AC$2:$AC$601)),0)</f>
        <v>0</v>
      </c>
      <c r="AE189" s="90" t="n">
        <f aca="false">AC189+AD189</f>
        <v>0</v>
      </c>
      <c r="AF189" s="97" t="str">
        <f aca="false" t="array" ref="AF189:AF189">IF(G189=Error_checking!$A$26,RANK(AC189,$AC$2:$AC$601),"")</f>
        <v/>
      </c>
      <c r="AG189" s="98"/>
      <c r="AH189" s="99"/>
      <c r="AI189" s="99"/>
      <c r="AJ189" s="99"/>
      <c r="AK189" s="100"/>
      <c r="AL189" s="100"/>
      <c r="AM189" s="100"/>
      <c r="AN189" s="101"/>
      <c r="AO189" s="100"/>
      <c r="AP189" s="100"/>
      <c r="AQ189" s="100"/>
      <c r="AR189" s="100"/>
      <c r="AS189" s="100"/>
      <c r="AT189" s="100"/>
      <c r="AU189" s="100"/>
      <c r="AV189" s="100"/>
      <c r="AW189" s="100"/>
      <c r="AX189" s="100"/>
      <c r="AY189" s="100"/>
      <c r="AZ189" s="100"/>
      <c r="BA189" s="100"/>
      <c r="BB189" s="100"/>
      <c r="BC189" s="100"/>
      <c r="BD189" s="100"/>
      <c r="BE189" s="100"/>
      <c r="BF189" s="100"/>
      <c r="BG189" s="100"/>
      <c r="BH189" s="100"/>
      <c r="BI189" s="100"/>
      <c r="BJ189" s="100"/>
      <c r="BK189" s="100"/>
      <c r="BL189" s="100"/>
      <c r="BM189" s="100"/>
      <c r="BN189" s="100"/>
      <c r="BO189" s="100"/>
      <c r="BP189" s="100"/>
      <c r="BQ189" s="100"/>
      <c r="BR189" s="100"/>
      <c r="BS189" s="100"/>
      <c r="BT189" s="100"/>
      <c r="BU189" s="100"/>
      <c r="BV189" s="100"/>
      <c r="BW189" s="100"/>
      <c r="BX189" s="100"/>
      <c r="BY189" s="100"/>
      <c r="BZ189" s="100"/>
    </row>
    <row r="190" customFormat="false" ht="14.85" hidden="false" customHeight="true" outlineLevel="0" collapsed="false">
      <c r="A190" s="102" t="str">
        <f aca="false" t="array" ref="A190:A190">IF(G190=Error_checking!$A$26,RANK(AC190,$AC$2:$AC$601),"")</f>
        <v/>
      </c>
      <c r="B190" s="102" t="n">
        <v>315</v>
      </c>
      <c r="C190" s="77" t="n">
        <f aca="false">VLOOKUP($B190,Ludo_na!$A$2:$D$601,2,0)</f>
        <v>187</v>
      </c>
      <c r="D190" s="78" t="str">
        <f aca="false">IF(VLOOKUP($B190,Ludo_voor!$A$2:$Y$601,3,0)="","",VLOOKUP($B190,Ludo_voor!$A$2:$Y$601,3,0))</f>
        <v>Calingaert</v>
      </c>
      <c r="E190" s="79" t="str">
        <f aca="false">IF(VLOOKUP($B190,Ludo_voor!$A$2:$Y$601,4,0)="","",VLOOKUP($B190,Ludo_voor!$A$2:$Y$601,4,0))</f>
        <v>Axel</v>
      </c>
      <c r="F190" s="80" t="str">
        <f aca="false">IF(VLOOKUP($B190,Ludo_voor!$A$2:$Y$601,5,0)="","",VLOOKUP($B190,Ludo_voor!$A$2:$Y$601,5,0))</f>
        <v/>
      </c>
      <c r="G190" s="81"/>
      <c r="H190" s="103"/>
      <c r="I190" s="104"/>
      <c r="J190" s="105"/>
      <c r="K190" s="105"/>
      <c r="L190" s="105"/>
      <c r="M190" s="106" t="str">
        <f aca="false" t="array" ref="M190:M190">IF($G190="","",IF(L190="",0,((SUM(IF(I190=I$2:I$601,IF(J190=J$2:J$601,1,0),0))-K190)/(SUM(IF(I190=I$2:I$601,IF(J190=J$2:J$601,1,0),0))-1)*100)+(L190/(SUM(IF(I190=I$2:I$601,IF(J190=J$2:J$601,L$2:L$601,0),0))))+IF(K190&lt;2,SUM(IF(I190=I$2:I$601,IF(J190=J$2:J$601,1,0),0)),0)))</f>
        <v/>
      </c>
      <c r="N190" s="107"/>
      <c r="O190" s="108"/>
      <c r="P190" s="108"/>
      <c r="Q190" s="108"/>
      <c r="R190" s="109" t="str">
        <f aca="false" t="array" ref="R190:R190">IF($G190="","",IF(Q190="",0,((SUM(IF(N190=N$2:N$601,IF(O190=O$2:O$601,1,0),0))-P190)/(SUM(IF(N190=N$2:N$601,IF(O190=O$2:O$601,1,0),0))-1)*100)+(Q190/(SUM(IF(N190=N$2:N$601,IF(O190=O$2:O$601,Q$2:Q$601,0),0))))+IF(P190&lt;2,SUM(IF(N190=N$2:N$601,IF(O190=O$2:O$601,1,0),0)),0)))</f>
        <v/>
      </c>
      <c r="S190" s="110"/>
      <c r="T190" s="108"/>
      <c r="U190" s="108"/>
      <c r="V190" s="108"/>
      <c r="W190" s="111" t="str">
        <f aca="false" t="array" ref="W190:W190">IF($G190="","",IF(OR(S190=Error_checking!$Q$25,S190=Error_checking!$Q$26),R190-IF(P190&lt;2,SUM(IF(N190=N$2:N$601,IF(O190=O$2:O$601,1,0),0)),0),IF(V190="",0,((SUM(IF(S190=S$2:S$601,IF(T190=T$2:T$601,1,0),0))-U190)/(SUM(IF(S190=S$2:S$601,IF(T190=T$2:T$601,1,0),0))-1)*100)+(V190/(SUM(IF(S190=S$2:S$601,IF(T190=T$2:T$601,V$2:V$601,0),0))))+IF(U190&lt;2,SUM(IF(S190=S$2:S$601,IF(T190=T$2:T$601,1,0),0)),0))))</f>
        <v/>
      </c>
      <c r="X190" s="91"/>
      <c r="Y190" s="92"/>
      <c r="Z190" s="93"/>
      <c r="AA190" s="92"/>
      <c r="AB190" s="94" t="n">
        <f aca="false">0</f>
        <v>0</v>
      </c>
      <c r="AC190" s="94" t="n">
        <f aca="false" t="array" ref="AC190:AC190">SUM(M190,R190,W190,AB190)</f>
        <v>0</v>
      </c>
      <c r="AD190" s="112" t="n">
        <f aca="false">IF(G190=Error_checking!$A$26,MAX(0,MIN(MaxBonus,$G$1)+1-RANK(AC190,$AC$2:$AC$601)),0)</f>
        <v>0</v>
      </c>
      <c r="AE190" s="111" t="n">
        <f aca="false">AC190+AD190</f>
        <v>0</v>
      </c>
      <c r="AF190" s="113" t="str">
        <f aca="false" t="array" ref="AF190:AF190">IF(G190=Error_checking!$A$26,RANK(AC190,$AC$2:$AC$601),"")</f>
        <v/>
      </c>
      <c r="AG190" s="114"/>
      <c r="AH190" s="115"/>
      <c r="AI190" s="115"/>
      <c r="AJ190" s="115"/>
      <c r="AK190" s="100"/>
      <c r="AL190" s="100"/>
      <c r="AM190" s="100"/>
      <c r="AN190" s="101"/>
      <c r="AO190" s="100"/>
      <c r="AP190" s="100"/>
      <c r="AQ190" s="100"/>
      <c r="AR190" s="100"/>
      <c r="AS190" s="100"/>
      <c r="AT190" s="100"/>
      <c r="AU190" s="100"/>
      <c r="AV190" s="100"/>
      <c r="AW190" s="100"/>
      <c r="AX190" s="100"/>
      <c r="AY190" s="100"/>
      <c r="AZ190" s="100"/>
      <c r="BA190" s="100"/>
      <c r="BB190" s="100"/>
      <c r="BC190" s="100"/>
      <c r="BD190" s="100"/>
      <c r="BE190" s="100"/>
      <c r="BF190" s="100"/>
      <c r="BG190" s="100"/>
      <c r="BH190" s="100"/>
      <c r="BI190" s="100"/>
      <c r="BJ190" s="100"/>
      <c r="BK190" s="100"/>
      <c r="BL190" s="100"/>
      <c r="BM190" s="100"/>
      <c r="BN190" s="100"/>
      <c r="BO190" s="100"/>
      <c r="BP190" s="100"/>
      <c r="BQ190" s="100"/>
      <c r="BR190" s="100"/>
      <c r="BS190" s="100"/>
      <c r="BT190" s="100"/>
      <c r="BU190" s="100"/>
      <c r="BV190" s="100"/>
      <c r="BW190" s="100"/>
      <c r="BX190" s="100"/>
      <c r="BY190" s="100"/>
      <c r="BZ190" s="10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14.85" hidden="false" customHeight="true" outlineLevel="0" collapsed="false">
      <c r="A191" s="76" t="str">
        <f aca="false" t="array" ref="A191:A191">IF(G191=Error_checking!$A$26,RANK(AC191,$AC$2:$AC$601),"")</f>
        <v/>
      </c>
      <c r="B191" s="76" t="n">
        <v>338</v>
      </c>
      <c r="C191" s="77" t="n">
        <f aca="false">VLOOKUP($B191,Ludo_na!$A$2:$D$601,2,0)</f>
        <v>293</v>
      </c>
      <c r="D191" s="78" t="str">
        <f aca="false">IF(VLOOKUP($B191,Ludo_voor!$A$2:$Y$601,3,0)="","",VLOOKUP($B191,Ludo_voor!$A$2:$Y$601,3,0))</f>
        <v>Callebaut</v>
      </c>
      <c r="E191" s="79" t="str">
        <f aca="false">IF(VLOOKUP($B191,Ludo_voor!$A$2:$Y$601,4,0)="","",VLOOKUP($B191,Ludo_voor!$A$2:$Y$601,4,0))</f>
        <v>Florence</v>
      </c>
      <c r="F191" s="80" t="str">
        <f aca="false">IF(VLOOKUP($B191,Ludo_voor!$A$2:$Y$601,5,0)="","",VLOOKUP($B191,Ludo_voor!$A$2:$Y$601,5,0))</f>
        <v/>
      </c>
      <c r="G191" s="81"/>
      <c r="H191" s="82"/>
      <c r="I191" s="83"/>
      <c r="J191" s="84"/>
      <c r="K191" s="84"/>
      <c r="L191" s="84"/>
      <c r="M191" s="85" t="str">
        <f aca="false" t="array" ref="M191:M191">IF($G191="","",IF(L191="",0,((SUM(IF(I191=I$2:I$601,IF(J191=J$2:J$601,1,0),0))-K191)/(SUM(IF(I191=I$2:I$601,IF(J191=J$2:J$601,1,0),0))-1)*100)+(L191/(SUM(IF(I191=I$2:I$601,IF(J191=J$2:J$601,L$2:L$601,0),0))))+IF(K191&lt;2,SUM(IF(I191=I$2:I$601,IF(J191=J$2:J$601,1,0),0)),0)))</f>
        <v/>
      </c>
      <c r="N191" s="86"/>
      <c r="O191" s="87"/>
      <c r="P191" s="87"/>
      <c r="Q191" s="87"/>
      <c r="R191" s="88" t="str">
        <f aca="false" t="array" ref="R191:R191">IF($G191="","",IF(Q191="",0,((SUM(IF(N191=N$2:N$601,IF(O191=O$2:O$601,1,0),0))-P191)/(SUM(IF(N191=N$2:N$601,IF(O191=O$2:O$601,1,0),0))-1)*100)+(Q191/(SUM(IF(N191=N$2:N$601,IF(O191=O$2:O$601,Q$2:Q$601,0),0))))+IF(P191&lt;2,SUM(IF(N191=N$2:N$601,IF(O191=O$2:O$601,1,0),0)),0)))</f>
        <v/>
      </c>
      <c r="S191" s="89"/>
      <c r="T191" s="87"/>
      <c r="U191" s="87"/>
      <c r="V191" s="87"/>
      <c r="W191" s="90" t="str">
        <f aca="false" t="array" ref="W191:W191">IF($G191="","",IF(OR(S191=Error_checking!$Q$25,S191=Error_checking!$Q$26),R191-IF(P191&lt;2,SUM(IF(N191=N$2:N$601,IF(O191=O$2:O$601,1,0),0)),0),IF(V191="",0,((SUM(IF(S191=S$2:S$601,IF(T191=T$2:T$601,1,0),0))-U191)/(SUM(IF(S191=S$2:S$601,IF(T191=T$2:T$601,1,0),0))-1)*100)+(V191/(SUM(IF(S191=S$2:S$601,IF(T191=T$2:T$601,V$2:V$601,0),0))))+IF(U191&lt;2,SUM(IF(S191=S$2:S$601,IF(T191=T$2:T$601,1,0),0)),0))))</f>
        <v/>
      </c>
      <c r="X191" s="91"/>
      <c r="Y191" s="92"/>
      <c r="Z191" s="93"/>
      <c r="AA191" s="92"/>
      <c r="AB191" s="94" t="n">
        <f aca="false">0</f>
        <v>0</v>
      </c>
      <c r="AC191" s="95" t="n">
        <f aca="false" t="array" ref="AC191:AC191">SUM(M191,R191,W191,AB191)</f>
        <v>0</v>
      </c>
      <c r="AD191" s="96" t="n">
        <f aca="false">IF(G191=Error_checking!$A$26,MAX(0,MIN(MaxBonus,$G$1)+1-RANK(AC191,$AC$2:$AC$601)),0)</f>
        <v>0</v>
      </c>
      <c r="AE191" s="90" t="n">
        <f aca="false">AC191+AD191</f>
        <v>0</v>
      </c>
      <c r="AF191" s="97" t="str">
        <f aca="false" t="array" ref="AF191:AF191">IF(G191=Error_checking!$A$26,RANK(AC191,$AC$2:$AC$601),"")</f>
        <v/>
      </c>
      <c r="AG191" s="98"/>
      <c r="AH191" s="99"/>
      <c r="AI191" s="99"/>
      <c r="AJ191" s="99"/>
      <c r="AK191" s="100"/>
      <c r="AL191" s="100"/>
      <c r="AM191" s="100"/>
      <c r="AN191" s="101"/>
      <c r="AO191" s="100"/>
      <c r="AP191" s="100"/>
      <c r="AQ191" s="100"/>
      <c r="AR191" s="100"/>
      <c r="AS191" s="100"/>
      <c r="AT191" s="100"/>
      <c r="AU191" s="100"/>
      <c r="AV191" s="100"/>
      <c r="AW191" s="100"/>
      <c r="AX191" s="100"/>
      <c r="AY191" s="100"/>
      <c r="AZ191" s="100"/>
      <c r="BA191" s="100"/>
      <c r="BB191" s="100"/>
      <c r="BC191" s="100"/>
      <c r="BD191" s="100"/>
      <c r="BE191" s="100"/>
      <c r="BF191" s="100"/>
      <c r="BG191" s="100"/>
      <c r="BH191" s="100"/>
      <c r="BI191" s="100"/>
      <c r="BJ191" s="100"/>
      <c r="BK191" s="100"/>
      <c r="BL191" s="100"/>
      <c r="BM191" s="100"/>
      <c r="BN191" s="100"/>
      <c r="BO191" s="100"/>
      <c r="BP191" s="100"/>
      <c r="BQ191" s="100"/>
      <c r="BR191" s="100"/>
      <c r="BS191" s="100"/>
      <c r="BT191" s="100"/>
      <c r="BU191" s="100"/>
      <c r="BV191" s="100"/>
      <c r="BW191" s="100"/>
      <c r="BX191" s="100"/>
      <c r="BY191" s="100"/>
      <c r="BZ191" s="10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s="116" customFormat="true" ht="14.85" hidden="false" customHeight="true" outlineLevel="0" collapsed="false">
      <c r="A192" s="102" t="str">
        <f aca="false" t="array" ref="A192:A192">IF(G192=Error_checking!$A$26,RANK(AC192,$AC$2:$AC$601),"")</f>
        <v/>
      </c>
      <c r="B192" s="102" t="n">
        <v>245</v>
      </c>
      <c r="C192" s="77" t="n">
        <f aca="false">VLOOKUP($B192,Ludo_na!$A$2:$D$601,2,0)</f>
        <v>517</v>
      </c>
      <c r="D192" s="78" t="str">
        <f aca="false">IF(VLOOKUP($B192,Ludo_voor!$A$2:$Y$601,3,0)="","",VLOOKUP($B192,Ludo_voor!$A$2:$Y$601,3,0))</f>
        <v>Campas</v>
      </c>
      <c r="E192" s="79" t="str">
        <f aca="false">IF(VLOOKUP($B192,Ludo_voor!$A$2:$Y$601,4,0)="","",VLOOKUP($B192,Ludo_voor!$A$2:$Y$601,4,0))</f>
        <v>Damien</v>
      </c>
      <c r="F192" s="80" t="str">
        <f aca="false">IF(VLOOKUP($B192,Ludo_voor!$A$2:$Y$601,5,0)="","",VLOOKUP($B192,Ludo_voor!$A$2:$Y$601,5,0))</f>
        <v/>
      </c>
      <c r="G192" s="81"/>
      <c r="H192" s="103"/>
      <c r="I192" s="104"/>
      <c r="J192" s="105"/>
      <c r="K192" s="105"/>
      <c r="L192" s="105"/>
      <c r="M192" s="106" t="str">
        <f aca="false" t="array" ref="M192:M192">IF($G192="","",IF(L192="",0,((SUM(IF(I192=I$2:I$601,IF(J192=J$2:J$601,1,0),0))-K192)/(SUM(IF(I192=I$2:I$601,IF(J192=J$2:J$601,1,0),0))-1)*100)+(L192/(SUM(IF(I192=I$2:I$601,IF(J192=J$2:J$601,L$2:L$601,0),0))))+IF(K192&lt;2,SUM(IF(I192=I$2:I$601,IF(J192=J$2:J$601,1,0),0)),0)))</f>
        <v/>
      </c>
      <c r="N192" s="107"/>
      <c r="O192" s="108"/>
      <c r="P192" s="108"/>
      <c r="Q192" s="108"/>
      <c r="R192" s="109" t="str">
        <f aca="false" t="array" ref="R192:R192">IF($G192="","",IF(Q192="",0,((SUM(IF(N192=N$2:N$601,IF(O192=O$2:O$601,1,0),0))-P192)/(SUM(IF(N192=N$2:N$601,IF(O192=O$2:O$601,1,0),0))-1)*100)+(Q192/(SUM(IF(N192=N$2:N$601,IF(O192=O$2:O$601,Q$2:Q$601,0),0))))+IF(P192&lt;2,SUM(IF(N192=N$2:N$601,IF(O192=O$2:O$601,1,0),0)),0)))</f>
        <v/>
      </c>
      <c r="S192" s="110"/>
      <c r="T192" s="108"/>
      <c r="U192" s="108"/>
      <c r="V192" s="108"/>
      <c r="W192" s="111" t="str">
        <f aca="false" t="array" ref="W192:W192">IF($G192="","",IF(OR(S192=Error_checking!$Q$25,S192=Error_checking!$Q$26),R192-IF(P192&lt;2,SUM(IF(N192=N$2:N$601,IF(O192=O$2:O$601,1,0),0)),0),IF(V192="",0,((SUM(IF(S192=S$2:S$601,IF(T192=T$2:T$601,1,0),0))-U192)/(SUM(IF(S192=S$2:S$601,IF(T192=T$2:T$601,1,0),0))-1)*100)+(V192/(SUM(IF(S192=S$2:S$601,IF(T192=T$2:T$601,V$2:V$601,0),0))))+IF(U192&lt;2,SUM(IF(S192=S$2:S$601,IF(T192=T$2:T$601,1,0),0)),0))))</f>
        <v/>
      </c>
      <c r="X192" s="91"/>
      <c r="Y192" s="92"/>
      <c r="Z192" s="93"/>
      <c r="AA192" s="92"/>
      <c r="AB192" s="94" t="n">
        <f aca="false">0</f>
        <v>0</v>
      </c>
      <c r="AC192" s="94" t="n">
        <f aca="false" t="array" ref="AC192:AC192">SUM(M192,R192,W192,AB192)</f>
        <v>0</v>
      </c>
      <c r="AD192" s="112" t="n">
        <f aca="false">IF(G192=Error_checking!$A$26,MAX(0,MIN(MaxBonus,$G$1)+1-RANK(AC192,$AC$2:$AC$601)),0)</f>
        <v>0</v>
      </c>
      <c r="AE192" s="111" t="n">
        <f aca="false">AC192+AD192</f>
        <v>0</v>
      </c>
      <c r="AF192" s="113" t="str">
        <f aca="false" t="array" ref="AF192:AF192">IF(G192=Error_checking!$A$26,RANK(AC192,$AC$2:$AC$601),"")</f>
        <v/>
      </c>
      <c r="AG192" s="114"/>
      <c r="AH192" s="115"/>
      <c r="AI192" s="115"/>
      <c r="AJ192" s="115"/>
      <c r="AK192" s="100"/>
      <c r="AL192" s="100"/>
      <c r="AM192" s="100"/>
      <c r="AN192" s="101"/>
      <c r="AO192" s="100"/>
      <c r="AP192" s="100"/>
      <c r="AQ192" s="100"/>
      <c r="AR192" s="100"/>
      <c r="AS192" s="100"/>
      <c r="AT192" s="100"/>
      <c r="AU192" s="100"/>
      <c r="AV192" s="100"/>
      <c r="AW192" s="100"/>
      <c r="AX192" s="100"/>
      <c r="AY192" s="100"/>
      <c r="AZ192" s="100"/>
      <c r="BA192" s="100"/>
      <c r="BB192" s="100"/>
      <c r="BC192" s="100"/>
      <c r="BD192" s="100"/>
      <c r="BE192" s="100"/>
      <c r="BF192" s="100"/>
      <c r="BG192" s="100"/>
      <c r="BH192" s="100"/>
      <c r="BI192" s="100"/>
      <c r="BJ192" s="100"/>
      <c r="BK192" s="100"/>
      <c r="BL192" s="100"/>
      <c r="BM192" s="100"/>
      <c r="BN192" s="100"/>
      <c r="BO192" s="100"/>
      <c r="BP192" s="100"/>
      <c r="BQ192" s="100"/>
      <c r="BR192" s="100"/>
      <c r="BS192" s="100"/>
      <c r="BT192" s="100"/>
      <c r="BU192" s="100"/>
      <c r="BV192" s="100"/>
      <c r="BW192" s="100"/>
      <c r="BX192" s="100"/>
      <c r="BY192" s="100"/>
      <c r="BZ192" s="100"/>
    </row>
    <row r="193" s="119" customFormat="true" ht="14.85" hidden="false" customHeight="true" outlineLevel="0" collapsed="false">
      <c r="A193" s="102" t="str">
        <f aca="false" t="array" ref="A193:A193">IF(G193=Error_checking!$A$26,RANK(AC193,$AC$2:$AC$601),"")</f>
        <v/>
      </c>
      <c r="B193" s="102" t="n">
        <v>44</v>
      </c>
      <c r="C193" s="77" t="n">
        <f aca="false">VLOOKUP($B193,Ludo_na!$A$2:$D$601,2,0)</f>
        <v>424</v>
      </c>
      <c r="D193" s="78" t="str">
        <f aca="false">IF(VLOOKUP($B193,Ludo_voor!$A$2:$Y$601,3,0)="","",VLOOKUP($B193,Ludo_voor!$A$2:$Y$601,3,0))</f>
        <v>Carlier</v>
      </c>
      <c r="E193" s="79" t="str">
        <f aca="false">IF(VLOOKUP($B193,Ludo_voor!$A$2:$Y$601,4,0)="","",VLOOKUP($B193,Ludo_voor!$A$2:$Y$601,4,0))</f>
        <v>Sven</v>
      </c>
      <c r="F193" s="80" t="str">
        <f aca="false">IF(VLOOKUP($B193,Ludo_voor!$A$2:$Y$601,5,0)="","",VLOOKUP($B193,Ludo_voor!$A$2:$Y$601,5,0))</f>
        <v/>
      </c>
      <c r="G193" s="81"/>
      <c r="H193" s="103"/>
      <c r="I193" s="104"/>
      <c r="J193" s="105"/>
      <c r="K193" s="105"/>
      <c r="L193" s="105"/>
      <c r="M193" s="106" t="str">
        <f aca="false" t="array" ref="M193:M193">IF($G193="","",IF(L193="",0,((SUM(IF(I193=I$2:I$601,IF(J193=J$2:J$601,1,0),0))-K193)/(SUM(IF(I193=I$2:I$601,IF(J193=J$2:J$601,1,0),0))-1)*100)+(L193/(SUM(IF(I193=I$2:I$601,IF(J193=J$2:J$601,L$2:L$601,0),0))))+IF(K193&lt;2,SUM(IF(I193=I$2:I$601,IF(J193=J$2:J$601,1,0),0)),0)))</f>
        <v/>
      </c>
      <c r="N193" s="107"/>
      <c r="O193" s="108"/>
      <c r="P193" s="108"/>
      <c r="Q193" s="108"/>
      <c r="R193" s="109" t="str">
        <f aca="false" t="array" ref="R193:R193">IF($G193="","",IF(Q193="",0,((SUM(IF(N193=N$2:N$601,IF(O193=O$2:O$601,1,0),0))-P193)/(SUM(IF(N193=N$2:N$601,IF(O193=O$2:O$601,1,0),0))-1)*100)+(Q193/(SUM(IF(N193=N$2:N$601,IF(O193=O$2:O$601,Q$2:Q$601,0),0))))+IF(P193&lt;2,SUM(IF(N193=N$2:N$601,IF(O193=O$2:O$601,1,0),0)),0)))</f>
        <v/>
      </c>
      <c r="S193" s="110"/>
      <c r="T193" s="108"/>
      <c r="U193" s="108"/>
      <c r="V193" s="108"/>
      <c r="W193" s="111" t="str">
        <f aca="false" t="array" ref="W193:W193">IF($G193="","",IF(OR(S193=Error_checking!$Q$25,S193=Error_checking!$Q$26),R193-IF(P193&lt;2,SUM(IF(N193=N$2:N$601,IF(O193=O$2:O$601,1,0),0)),0),IF(V193="",0,((SUM(IF(S193=S$2:S$601,IF(T193=T$2:T$601,1,0),0))-U193)/(SUM(IF(S193=S$2:S$601,IF(T193=T$2:T$601,1,0),0))-1)*100)+(V193/(SUM(IF(S193=S$2:S$601,IF(T193=T$2:T$601,V$2:V$601,0),0))))+IF(U193&lt;2,SUM(IF(S193=S$2:S$601,IF(T193=T$2:T$601,1,0),0)),0))))</f>
        <v/>
      </c>
      <c r="X193" s="91"/>
      <c r="Y193" s="92"/>
      <c r="Z193" s="93"/>
      <c r="AA193" s="92"/>
      <c r="AB193" s="94" t="n">
        <f aca="false">0</f>
        <v>0</v>
      </c>
      <c r="AC193" s="94" t="n">
        <f aca="false" t="array" ref="AC193:AC193">SUM(M193,R193,W193,AB193)</f>
        <v>0</v>
      </c>
      <c r="AD193" s="112" t="n">
        <f aca="false">IF(G193=Error_checking!$A$26,MAX(0,MIN(MaxBonus,$G$1)+1-RANK(AC193,$AC$2:$AC$601)),0)</f>
        <v>0</v>
      </c>
      <c r="AE193" s="111" t="n">
        <f aca="false">AC193+AD193</f>
        <v>0</v>
      </c>
      <c r="AF193" s="113" t="str">
        <f aca="false" t="array" ref="AF193:AF193">IF(G193=Error_checking!$A$26,RANK(AC193,$AC$2:$AC$601),"")</f>
        <v/>
      </c>
      <c r="AG193" s="114"/>
      <c r="AH193" s="115"/>
      <c r="AI193" s="115"/>
      <c r="AJ193" s="115"/>
      <c r="AK193" s="100"/>
      <c r="AL193" s="100"/>
      <c r="AM193" s="100"/>
      <c r="AN193" s="101"/>
      <c r="AO193" s="100"/>
      <c r="AP193" s="100"/>
      <c r="AQ193" s="100"/>
      <c r="AR193" s="100"/>
      <c r="AS193" s="100"/>
      <c r="AT193" s="100"/>
      <c r="AU193" s="100"/>
      <c r="AV193" s="100"/>
      <c r="AW193" s="100"/>
      <c r="AX193" s="100"/>
      <c r="AY193" s="100"/>
      <c r="AZ193" s="100"/>
      <c r="BA193" s="100"/>
      <c r="BB193" s="100"/>
      <c r="BC193" s="100"/>
      <c r="BD193" s="100"/>
      <c r="BE193" s="100"/>
      <c r="BF193" s="100"/>
      <c r="BG193" s="100"/>
      <c r="BH193" s="100"/>
      <c r="BI193" s="100"/>
      <c r="BJ193" s="100"/>
      <c r="BK193" s="100"/>
      <c r="BL193" s="100"/>
      <c r="BM193" s="100"/>
      <c r="BN193" s="100"/>
      <c r="BO193" s="100"/>
      <c r="BP193" s="100"/>
      <c r="BQ193" s="100"/>
      <c r="BR193" s="100"/>
      <c r="BS193" s="100"/>
      <c r="BT193" s="100"/>
      <c r="BU193" s="100"/>
      <c r="BV193" s="100"/>
      <c r="BW193" s="100"/>
      <c r="BX193" s="100"/>
      <c r="BY193" s="100"/>
      <c r="BZ193" s="100"/>
    </row>
    <row r="194" s="119" customFormat="true" ht="14.85" hidden="false" customHeight="true" outlineLevel="0" collapsed="false">
      <c r="A194" s="102" t="str">
        <f aca="false" t="array" ref="A194:A194">IF(G194=Error_checking!$A$26,RANK(AC194,$AC$2:$AC$601),"")</f>
        <v/>
      </c>
      <c r="B194" s="102" t="n">
        <v>317</v>
      </c>
      <c r="C194" s="77" t="n">
        <f aca="false">VLOOKUP($B194,Ludo_na!$A$2:$D$601,2,0)</f>
        <v>185</v>
      </c>
      <c r="D194" s="78" t="str">
        <f aca="false">IF(VLOOKUP($B194,Ludo_voor!$A$2:$Y$601,3,0)="","",VLOOKUP($B194,Ludo_voor!$A$2:$Y$601,3,0))</f>
        <v>Chartier</v>
      </c>
      <c r="E194" s="79" t="str">
        <f aca="false">IF(VLOOKUP($B194,Ludo_voor!$A$2:$Y$601,4,0)="","",VLOOKUP($B194,Ludo_voor!$A$2:$Y$601,4,0))</f>
        <v>Dominique</v>
      </c>
      <c r="F194" s="80" t="str">
        <f aca="false">IF(VLOOKUP($B194,Ludo_voor!$A$2:$Y$601,5,0)="","",VLOOKUP($B194,Ludo_voor!$A$2:$Y$601,5,0))</f>
        <v/>
      </c>
      <c r="G194" s="81"/>
      <c r="H194" s="103"/>
      <c r="I194" s="104"/>
      <c r="J194" s="105"/>
      <c r="K194" s="105"/>
      <c r="L194" s="105"/>
      <c r="M194" s="106" t="str">
        <f aca="false" t="array" ref="M194:M194">IF($G194="","",IF(L194="",0,((SUM(IF(I194=I$2:I$601,IF(J194=J$2:J$601,1,0),0))-K194)/(SUM(IF(I194=I$2:I$601,IF(J194=J$2:J$601,1,0),0))-1)*100)+(L194/(SUM(IF(I194=I$2:I$601,IF(J194=J$2:J$601,L$2:L$601,0),0))))+IF(K194&lt;2,SUM(IF(I194=I$2:I$601,IF(J194=J$2:J$601,1,0),0)),0)))</f>
        <v/>
      </c>
      <c r="N194" s="107"/>
      <c r="O194" s="108"/>
      <c r="P194" s="108"/>
      <c r="Q194" s="108"/>
      <c r="R194" s="109" t="str">
        <f aca="false" t="array" ref="R194:R194">IF($G194="","",IF(Q194="",0,((SUM(IF(N194=N$2:N$601,IF(O194=O$2:O$601,1,0),0))-P194)/(SUM(IF(N194=N$2:N$601,IF(O194=O$2:O$601,1,0),0))-1)*100)+(Q194/(SUM(IF(N194=N$2:N$601,IF(O194=O$2:O$601,Q$2:Q$601,0),0))))+IF(P194&lt;2,SUM(IF(N194=N$2:N$601,IF(O194=O$2:O$601,1,0),0)),0)))</f>
        <v/>
      </c>
      <c r="S194" s="110"/>
      <c r="T194" s="108"/>
      <c r="U194" s="108"/>
      <c r="V194" s="108"/>
      <c r="W194" s="111" t="str">
        <f aca="false" t="array" ref="W194:W194">IF($G194="","",IF(OR(S194=Error_checking!$Q$25,S194=Error_checking!$Q$26),R194-IF(P194&lt;2,SUM(IF(N194=N$2:N$601,IF(O194=O$2:O$601,1,0),0)),0),IF(V194="",0,((SUM(IF(S194=S$2:S$601,IF(T194=T$2:T$601,1,0),0))-U194)/(SUM(IF(S194=S$2:S$601,IF(T194=T$2:T$601,1,0),0))-1)*100)+(V194/(SUM(IF(S194=S$2:S$601,IF(T194=T$2:T$601,V$2:V$601,0),0))))+IF(U194&lt;2,SUM(IF(S194=S$2:S$601,IF(T194=T$2:T$601,1,0),0)),0))))</f>
        <v/>
      </c>
      <c r="X194" s="91"/>
      <c r="Y194" s="92"/>
      <c r="Z194" s="93"/>
      <c r="AA194" s="92"/>
      <c r="AB194" s="94" t="n">
        <f aca="false">0</f>
        <v>0</v>
      </c>
      <c r="AC194" s="94" t="n">
        <f aca="false" t="array" ref="AC194:AC194">SUM(M194,R194,W194,AB194)</f>
        <v>0</v>
      </c>
      <c r="AD194" s="112" t="n">
        <f aca="false">IF(G194=Error_checking!$A$26,MAX(0,MIN(MaxBonus,$G$1)+1-RANK(AC194,$AC$2:$AC$601)),0)</f>
        <v>0</v>
      </c>
      <c r="AE194" s="111" t="n">
        <f aca="false">AC194+AD194</f>
        <v>0</v>
      </c>
      <c r="AF194" s="113" t="str">
        <f aca="false" t="array" ref="AF194:AF194">IF(G194=Error_checking!$A$26,RANK(AC194,$AC$2:$AC$601),"")</f>
        <v/>
      </c>
      <c r="AG194" s="114"/>
      <c r="AH194" s="115"/>
      <c r="AI194" s="115"/>
      <c r="AJ194" s="115"/>
      <c r="AK194" s="100"/>
      <c r="AL194" s="100"/>
      <c r="AM194" s="100"/>
      <c r="AN194" s="101"/>
      <c r="AO194" s="100"/>
      <c r="AP194" s="100"/>
      <c r="AQ194" s="100"/>
      <c r="AR194" s="100"/>
      <c r="AS194" s="100"/>
      <c r="AT194" s="100"/>
      <c r="AU194" s="100"/>
      <c r="AV194" s="100"/>
      <c r="AW194" s="100"/>
      <c r="AX194" s="100"/>
      <c r="AY194" s="100"/>
      <c r="AZ194" s="100"/>
      <c r="BA194" s="100"/>
      <c r="BB194" s="100"/>
      <c r="BC194" s="100"/>
      <c r="BD194" s="100"/>
      <c r="BE194" s="100"/>
      <c r="BF194" s="100"/>
      <c r="BG194" s="100"/>
      <c r="BH194" s="100"/>
      <c r="BI194" s="100"/>
      <c r="BJ194" s="100"/>
      <c r="BK194" s="100"/>
      <c r="BL194" s="100"/>
      <c r="BM194" s="100"/>
      <c r="BN194" s="100"/>
      <c r="BO194" s="100"/>
      <c r="BP194" s="100"/>
      <c r="BQ194" s="100"/>
      <c r="BR194" s="100"/>
      <c r="BS194" s="100"/>
      <c r="BT194" s="100"/>
      <c r="BU194" s="100"/>
      <c r="BV194" s="100"/>
      <c r="BW194" s="100"/>
      <c r="BX194" s="100"/>
      <c r="BY194" s="100"/>
      <c r="BZ194" s="100"/>
    </row>
    <row r="195" s="119" customFormat="true" ht="14.85" hidden="false" customHeight="true" outlineLevel="0" collapsed="false">
      <c r="A195" s="102" t="str">
        <f aca="false" t="array" ref="A195:A195">IF(G195=Error_checking!$A$26,RANK(AC195,$AC$2:$AC$601),"")</f>
        <v/>
      </c>
      <c r="B195" s="102" t="n">
        <v>574</v>
      </c>
      <c r="C195" s="77" t="n">
        <f aca="false">VLOOKUP($B195,Ludo_na!$A$2:$D$601,2,0)</f>
        <v>259</v>
      </c>
      <c r="D195" s="78" t="str">
        <f aca="false">IF(VLOOKUP($B195,Ludo_voor!$A$2:$Y$601,3,0)="","",VLOOKUP($B195,Ludo_voor!$A$2:$Y$601,3,0))</f>
        <v>Christiaens</v>
      </c>
      <c r="E195" s="79" t="str">
        <f aca="false">IF(VLOOKUP($B195,Ludo_voor!$A$2:$Y$601,4,0)="","",VLOOKUP($B195,Ludo_voor!$A$2:$Y$601,4,0))</f>
        <v>Werner</v>
      </c>
      <c r="F195" s="80" t="str">
        <f aca="false">IF(VLOOKUP($B195,Ludo_voor!$A$2:$Y$601,5,0)="","",VLOOKUP($B195,Ludo_voor!$A$2:$Y$601,5,0))</f>
        <v/>
      </c>
      <c r="G195" s="81"/>
      <c r="H195" s="103"/>
      <c r="I195" s="104"/>
      <c r="J195" s="105"/>
      <c r="K195" s="105"/>
      <c r="L195" s="105"/>
      <c r="M195" s="106" t="str">
        <f aca="false" t="array" ref="M195:M195">IF($G195="","",IF(L195="",0,((SUM(IF(I195=I$2:I$601,IF(J195=J$2:J$601,1,0),0))-K195)/(SUM(IF(I195=I$2:I$601,IF(J195=J$2:J$601,1,0),0))-1)*100)+(L195/(SUM(IF(I195=I$2:I$601,IF(J195=J$2:J$601,L$2:L$601,0),0))))+IF(K195&lt;2,SUM(IF(I195=I$2:I$601,IF(J195=J$2:J$601,1,0),0)),0)))</f>
        <v/>
      </c>
      <c r="N195" s="107"/>
      <c r="O195" s="108"/>
      <c r="P195" s="108"/>
      <c r="Q195" s="108"/>
      <c r="R195" s="109" t="str">
        <f aca="false" t="array" ref="R195:R195">IF($G195="","",IF(Q195="",0,((SUM(IF(N195=N$2:N$601,IF(O195=O$2:O$601,1,0),0))-P195)/(SUM(IF(N195=N$2:N$601,IF(O195=O$2:O$601,1,0),0))-1)*100)+(Q195/(SUM(IF(N195=N$2:N$601,IF(O195=O$2:O$601,Q$2:Q$601,0),0))))+IF(P195&lt;2,SUM(IF(N195=N$2:N$601,IF(O195=O$2:O$601,1,0),0)),0)))</f>
        <v/>
      </c>
      <c r="S195" s="110"/>
      <c r="T195" s="108"/>
      <c r="U195" s="108"/>
      <c r="V195" s="108"/>
      <c r="W195" s="111" t="str">
        <f aca="false" t="array" ref="W195:W195">IF($G195="","",IF(OR(S195=Error_checking!$Q$25,S195=Error_checking!$Q$26),R195-IF(P195&lt;2,SUM(IF(N195=N$2:N$601,IF(O195=O$2:O$601,1,0),0)),0),IF(V195="",0,((SUM(IF(S195=S$2:S$601,IF(T195=T$2:T$601,1,0),0))-U195)/(SUM(IF(S195=S$2:S$601,IF(T195=T$2:T$601,1,0),0))-1)*100)+(V195/(SUM(IF(S195=S$2:S$601,IF(T195=T$2:T$601,V$2:V$601,0),0))))+IF(U195&lt;2,SUM(IF(S195=S$2:S$601,IF(T195=T$2:T$601,1,0),0)),0))))</f>
        <v/>
      </c>
      <c r="X195" s="91"/>
      <c r="Y195" s="92"/>
      <c r="Z195" s="93"/>
      <c r="AA195" s="92"/>
      <c r="AB195" s="94" t="n">
        <f aca="false">0</f>
        <v>0</v>
      </c>
      <c r="AC195" s="94" t="n">
        <f aca="false" t="array" ref="AC195:AC195">SUM(M195,R195,W195,AB195)</f>
        <v>0</v>
      </c>
      <c r="AD195" s="112" t="n">
        <f aca="false">IF(G195=Error_checking!$A$26,MAX(0,MIN(MaxBonus,$G$1)+1-RANK(AC195,$AC$2:$AC$601)),0)</f>
        <v>0</v>
      </c>
      <c r="AE195" s="111" t="n">
        <f aca="false">AC195+AD195</f>
        <v>0</v>
      </c>
      <c r="AF195" s="113" t="str">
        <f aca="false" t="array" ref="AF195:AF195">IF(G195=Error_checking!$A$26,RANK(AC195,$AC$2:$AC$601),"")</f>
        <v/>
      </c>
      <c r="AG195" s="114"/>
      <c r="AH195" s="115"/>
      <c r="AI195" s="115"/>
      <c r="AJ195" s="115"/>
      <c r="AK195" s="100"/>
      <c r="AL195" s="100"/>
      <c r="AM195" s="100"/>
      <c r="AN195" s="101"/>
      <c r="AO195" s="100"/>
      <c r="AP195" s="100"/>
      <c r="AQ195" s="100"/>
      <c r="AR195" s="100"/>
      <c r="AS195" s="100"/>
      <c r="AT195" s="100"/>
      <c r="AU195" s="100"/>
      <c r="AV195" s="100"/>
      <c r="AW195" s="100"/>
      <c r="AX195" s="100"/>
      <c r="AY195" s="100"/>
      <c r="AZ195" s="100"/>
      <c r="BA195" s="100"/>
      <c r="BB195" s="100"/>
      <c r="BC195" s="100"/>
      <c r="BD195" s="100"/>
      <c r="BE195" s="100"/>
      <c r="BF195" s="100"/>
      <c r="BG195" s="100"/>
      <c r="BH195" s="100"/>
      <c r="BI195" s="100"/>
      <c r="BJ195" s="100"/>
      <c r="BK195" s="100"/>
      <c r="BL195" s="100"/>
      <c r="BM195" s="100"/>
      <c r="BN195" s="100"/>
      <c r="BO195" s="100"/>
      <c r="BP195" s="100"/>
      <c r="BQ195" s="100"/>
      <c r="BR195" s="100"/>
      <c r="BS195" s="100"/>
      <c r="BT195" s="100"/>
      <c r="BU195" s="100"/>
      <c r="BV195" s="100"/>
      <c r="BW195" s="100"/>
      <c r="BX195" s="100"/>
      <c r="BY195" s="100"/>
      <c r="BZ195" s="100"/>
    </row>
    <row r="196" customFormat="false" ht="14.85" hidden="false" customHeight="true" outlineLevel="0" collapsed="false">
      <c r="A196" s="102" t="str">
        <f aca="false" t="array" ref="A196:A196">IF(G196=Error_checking!$A$26,RANK(AC196,$AC$2:$AC$601),"")</f>
        <v/>
      </c>
      <c r="B196" s="102" t="n">
        <v>575</v>
      </c>
      <c r="C196" s="77" t="n">
        <f aca="false">VLOOKUP($B196,Ludo_na!$A$2:$D$601,2,0)</f>
        <v>509</v>
      </c>
      <c r="D196" s="78" t="str">
        <f aca="false">IF(VLOOKUP($B196,Ludo_voor!$A$2:$Y$601,3,0)="","",VLOOKUP($B196,Ludo_voor!$A$2:$Y$601,3,0))</f>
        <v>Christiaens</v>
      </c>
      <c r="E196" s="79" t="str">
        <f aca="false">IF(VLOOKUP($B196,Ludo_voor!$A$2:$Y$601,4,0)="","",VLOOKUP($B196,Ludo_voor!$A$2:$Y$601,4,0))</f>
        <v>Niels</v>
      </c>
      <c r="F196" s="80" t="str">
        <f aca="false">IF(VLOOKUP($B196,Ludo_voor!$A$2:$Y$601,5,0)="","",VLOOKUP($B196,Ludo_voor!$A$2:$Y$601,5,0))</f>
        <v/>
      </c>
      <c r="G196" s="81"/>
      <c r="H196" s="103"/>
      <c r="I196" s="104"/>
      <c r="J196" s="105"/>
      <c r="K196" s="105"/>
      <c r="L196" s="105"/>
      <c r="M196" s="106" t="str">
        <f aca="false" t="array" ref="M196:M196">IF($G196="","",IF(L196="",0,((SUM(IF(I196=I$2:I$601,IF(J196=J$2:J$601,1,0),0))-K196)/(SUM(IF(I196=I$2:I$601,IF(J196=J$2:J$601,1,0),0))-1)*100)+(L196/(SUM(IF(I196=I$2:I$601,IF(J196=J$2:J$601,L$2:L$601,0),0))))+IF(K196&lt;2,SUM(IF(I196=I$2:I$601,IF(J196=J$2:J$601,1,0),0)),0)))</f>
        <v/>
      </c>
      <c r="N196" s="107"/>
      <c r="O196" s="108"/>
      <c r="P196" s="108"/>
      <c r="Q196" s="108"/>
      <c r="R196" s="109" t="str">
        <f aca="false" t="array" ref="R196:R196">IF($G196="","",IF(Q196="",0,((SUM(IF(N196=N$2:N$601,IF(O196=O$2:O$601,1,0),0))-P196)/(SUM(IF(N196=N$2:N$601,IF(O196=O$2:O$601,1,0),0))-1)*100)+(Q196/(SUM(IF(N196=N$2:N$601,IF(O196=O$2:O$601,Q$2:Q$601,0),0))))+IF(P196&lt;2,SUM(IF(N196=N$2:N$601,IF(O196=O$2:O$601,1,0),0)),0)))</f>
        <v/>
      </c>
      <c r="S196" s="110"/>
      <c r="T196" s="108"/>
      <c r="U196" s="108"/>
      <c r="V196" s="108"/>
      <c r="W196" s="111" t="str">
        <f aca="false" t="array" ref="W196:W196">IF($G196="","",IF(OR(S196=Error_checking!$Q$25,S196=Error_checking!$Q$26),R196-IF(P196&lt;2,SUM(IF(N196=N$2:N$601,IF(O196=O$2:O$601,1,0),0)),0),IF(V196="",0,((SUM(IF(S196=S$2:S$601,IF(T196=T$2:T$601,1,0),0))-U196)/(SUM(IF(S196=S$2:S$601,IF(T196=T$2:T$601,1,0),0))-1)*100)+(V196/(SUM(IF(S196=S$2:S$601,IF(T196=T$2:T$601,V$2:V$601,0),0))))+IF(U196&lt;2,SUM(IF(S196=S$2:S$601,IF(T196=T$2:T$601,1,0),0)),0))))</f>
        <v/>
      </c>
      <c r="X196" s="91"/>
      <c r="Y196" s="92"/>
      <c r="Z196" s="93"/>
      <c r="AA196" s="92"/>
      <c r="AB196" s="94" t="n">
        <f aca="false">0</f>
        <v>0</v>
      </c>
      <c r="AC196" s="94" t="n">
        <f aca="false" t="array" ref="AC196:AC196">SUM(M196,R196,W196,AB196)</f>
        <v>0</v>
      </c>
      <c r="AD196" s="112" t="n">
        <f aca="false">IF(G196=Error_checking!$A$26,MAX(0,MIN(MaxBonus,$G$1)+1-RANK(AC196,$AC$2:$AC$601)),0)</f>
        <v>0</v>
      </c>
      <c r="AE196" s="111" t="n">
        <f aca="false">AC196+AD196</f>
        <v>0</v>
      </c>
      <c r="AF196" s="113" t="str">
        <f aca="false" t="array" ref="AF196:AF196">IF(G196=Error_checking!$A$26,RANK(AC196,$AC$2:$AC$601),"")</f>
        <v/>
      </c>
      <c r="AG196" s="114"/>
      <c r="AH196" s="115"/>
      <c r="AI196" s="115"/>
      <c r="AJ196" s="115"/>
      <c r="AK196" s="100"/>
      <c r="AL196" s="100"/>
      <c r="AM196" s="100"/>
      <c r="AN196" s="101"/>
      <c r="AO196" s="100"/>
      <c r="AP196" s="100"/>
      <c r="AQ196" s="100"/>
      <c r="AR196" s="100"/>
      <c r="AS196" s="100"/>
      <c r="AT196" s="100"/>
      <c r="AU196" s="100"/>
      <c r="AV196" s="100"/>
      <c r="AW196" s="100"/>
      <c r="AX196" s="100"/>
      <c r="AY196" s="100"/>
      <c r="AZ196" s="100"/>
      <c r="BA196" s="100"/>
      <c r="BB196" s="100"/>
      <c r="BC196" s="100"/>
      <c r="BD196" s="100"/>
      <c r="BE196" s="100"/>
      <c r="BF196" s="100"/>
      <c r="BG196" s="100"/>
      <c r="BH196" s="100"/>
      <c r="BI196" s="100"/>
      <c r="BJ196" s="100"/>
      <c r="BK196" s="100"/>
      <c r="BL196" s="100"/>
      <c r="BM196" s="100"/>
      <c r="BN196" s="100"/>
      <c r="BO196" s="100"/>
      <c r="BP196" s="100"/>
      <c r="BQ196" s="100"/>
      <c r="BR196" s="100"/>
      <c r="BS196" s="100"/>
      <c r="BT196" s="100"/>
      <c r="BU196" s="100"/>
      <c r="BV196" s="100"/>
      <c r="BW196" s="100"/>
      <c r="BX196" s="100"/>
      <c r="BY196" s="100"/>
      <c r="BZ196" s="10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s="119" customFormat="true" ht="14.85" hidden="false" customHeight="true" outlineLevel="0" collapsed="false">
      <c r="A197" s="102" t="str">
        <f aca="false" t="array" ref="A197:A197">IF(G197=Error_checking!$A$26,RANK(AC197,$AC$2:$AC$601),"")</f>
        <v/>
      </c>
      <c r="B197" s="102" t="n">
        <v>65</v>
      </c>
      <c r="C197" s="77" t="n">
        <f aca="false">VLOOKUP($B197,Ludo_na!$A$2:$D$601,2,0)</f>
        <v>385</v>
      </c>
      <c r="D197" s="78" t="str">
        <f aca="false">IF(VLOOKUP($B197,Ludo_voor!$A$2:$Y$601,3,0)="","",VLOOKUP($B197,Ludo_voor!$A$2:$Y$601,3,0))</f>
        <v>Cierkens</v>
      </c>
      <c r="E197" s="79" t="str">
        <f aca="false">IF(VLOOKUP($B197,Ludo_voor!$A$2:$Y$601,4,0)="","",VLOOKUP($B197,Ludo_voor!$A$2:$Y$601,4,0))</f>
        <v>Kim</v>
      </c>
      <c r="F197" s="80" t="str">
        <f aca="false">IF(VLOOKUP($B197,Ludo_voor!$A$2:$Y$601,5,0)="","",VLOOKUP($B197,Ludo_voor!$A$2:$Y$601,5,0))</f>
        <v/>
      </c>
      <c r="G197" s="81"/>
      <c r="H197" s="103"/>
      <c r="I197" s="104"/>
      <c r="J197" s="105"/>
      <c r="K197" s="105"/>
      <c r="L197" s="105"/>
      <c r="M197" s="106" t="str">
        <f aca="false" t="array" ref="M197:M197">IF($G197="","",IF(L197="",0,((SUM(IF(I197=I$2:I$601,IF(J197=J$2:J$601,1,0),0))-K197)/(SUM(IF(I197=I$2:I$601,IF(J197=J$2:J$601,1,0),0))-1)*100)+(L197/(SUM(IF(I197=I$2:I$601,IF(J197=J$2:J$601,L$2:L$601,0),0))))+IF(K197&lt;2,SUM(IF(I197=I$2:I$601,IF(J197=J$2:J$601,1,0),0)),0)))</f>
        <v/>
      </c>
      <c r="N197" s="107"/>
      <c r="O197" s="108"/>
      <c r="P197" s="108"/>
      <c r="Q197" s="108"/>
      <c r="R197" s="109" t="str">
        <f aca="false" t="array" ref="R197:R197">IF($G197="","",IF(Q197="",0,((SUM(IF(N197=N$2:N$601,IF(O197=O$2:O$601,1,0),0))-P197)/(SUM(IF(N197=N$2:N$601,IF(O197=O$2:O$601,1,0),0))-1)*100)+(Q197/(SUM(IF(N197=N$2:N$601,IF(O197=O$2:O$601,Q$2:Q$601,0),0))))+IF(P197&lt;2,SUM(IF(N197=N$2:N$601,IF(O197=O$2:O$601,1,0),0)),0)))</f>
        <v/>
      </c>
      <c r="S197" s="110"/>
      <c r="T197" s="108"/>
      <c r="U197" s="108"/>
      <c r="V197" s="108"/>
      <c r="W197" s="111" t="str">
        <f aca="false" t="array" ref="W197:W197">IF($G197="","",IF(OR(S197=Error_checking!$Q$25,S197=Error_checking!$Q$26),R197-IF(P197&lt;2,SUM(IF(N197=N$2:N$601,IF(O197=O$2:O$601,1,0),0)),0),IF(V197="",0,((SUM(IF(S197=S$2:S$601,IF(T197=T$2:T$601,1,0),0))-U197)/(SUM(IF(S197=S$2:S$601,IF(T197=T$2:T$601,1,0),0))-1)*100)+(V197/(SUM(IF(S197=S$2:S$601,IF(T197=T$2:T$601,V$2:V$601,0),0))))+IF(U197&lt;2,SUM(IF(S197=S$2:S$601,IF(T197=T$2:T$601,1,0),0)),0))))</f>
        <v/>
      </c>
      <c r="X197" s="91"/>
      <c r="Y197" s="92"/>
      <c r="Z197" s="93"/>
      <c r="AA197" s="92"/>
      <c r="AB197" s="94" t="n">
        <f aca="false">0</f>
        <v>0</v>
      </c>
      <c r="AC197" s="94" t="n">
        <f aca="false" t="array" ref="AC197:AC197">SUM(M197,R197,W197,AB197)</f>
        <v>0</v>
      </c>
      <c r="AD197" s="112" t="n">
        <f aca="false">IF(G197=Error_checking!$A$26,MAX(0,MIN(MaxBonus,$G$1)+1-RANK(AC197,$AC$2:$AC$601)),0)</f>
        <v>0</v>
      </c>
      <c r="AE197" s="111" t="n">
        <f aca="false">AC197+AD197</f>
        <v>0</v>
      </c>
      <c r="AF197" s="113" t="str">
        <f aca="false" t="array" ref="AF197:AF197">IF(G197=Error_checking!$A$26,RANK(AC197,$AC$2:$AC$601),"")</f>
        <v/>
      </c>
      <c r="AG197" s="114"/>
      <c r="AH197" s="115"/>
      <c r="AI197" s="115"/>
      <c r="AJ197" s="115"/>
      <c r="AK197" s="100"/>
      <c r="AL197" s="100"/>
      <c r="AM197" s="100"/>
      <c r="AN197" s="101"/>
      <c r="AO197" s="100"/>
      <c r="AP197" s="100"/>
      <c r="AQ197" s="100"/>
      <c r="AR197" s="100"/>
      <c r="AS197" s="100"/>
      <c r="AT197" s="100"/>
      <c r="AU197" s="100"/>
      <c r="AV197" s="100"/>
      <c r="AW197" s="100"/>
      <c r="AX197" s="100"/>
      <c r="AY197" s="100"/>
      <c r="AZ197" s="100"/>
      <c r="BA197" s="100"/>
      <c r="BB197" s="100"/>
      <c r="BC197" s="100"/>
      <c r="BD197" s="100"/>
      <c r="BE197" s="100"/>
      <c r="BF197" s="100"/>
      <c r="BG197" s="100"/>
      <c r="BH197" s="100"/>
      <c r="BI197" s="100"/>
      <c r="BJ197" s="100"/>
      <c r="BK197" s="100"/>
      <c r="BL197" s="100"/>
      <c r="BM197" s="100"/>
      <c r="BN197" s="100"/>
      <c r="BO197" s="100"/>
      <c r="BP197" s="100"/>
      <c r="BQ197" s="100"/>
      <c r="BR197" s="100"/>
      <c r="BS197" s="100"/>
      <c r="BT197" s="100"/>
      <c r="BU197" s="100"/>
      <c r="BV197" s="100"/>
      <c r="BW197" s="100"/>
      <c r="BX197" s="100"/>
      <c r="BY197" s="100"/>
      <c r="BZ197" s="100"/>
    </row>
    <row r="198" s="54" customFormat="true" ht="14.85" hidden="false" customHeight="true" outlineLevel="0" collapsed="false">
      <c r="A198" s="102" t="str">
        <f aca="false" t="array" ref="A198:A198">IF(G198=Error_checking!$A$26,RANK(AC198,$AC$2:$AC$601),"")</f>
        <v/>
      </c>
      <c r="B198" s="102" t="n">
        <v>197</v>
      </c>
      <c r="C198" s="77" t="n">
        <f aca="false">VLOOKUP($B198,Ludo_na!$A$2:$D$601,2,0)</f>
        <v>267</v>
      </c>
      <c r="D198" s="78" t="str">
        <f aca="false">IF(VLOOKUP($B198,Ludo_voor!$A$2:$Y$601,3,0)="","",VLOOKUP($B198,Ludo_voor!$A$2:$Y$601,3,0))</f>
        <v>Clinckemaillie</v>
      </c>
      <c r="E198" s="79" t="str">
        <f aca="false">IF(VLOOKUP($B198,Ludo_voor!$A$2:$Y$601,4,0)="","",VLOOKUP($B198,Ludo_voor!$A$2:$Y$601,4,0))</f>
        <v>Wolf</v>
      </c>
      <c r="F198" s="80" t="str">
        <f aca="false">IF(VLOOKUP($B198,Ludo_voor!$A$2:$Y$601,5,0)="","",VLOOKUP($B198,Ludo_voor!$A$2:$Y$601,5,0))</f>
        <v/>
      </c>
      <c r="G198" s="81"/>
      <c r="H198" s="103"/>
      <c r="I198" s="104"/>
      <c r="J198" s="105"/>
      <c r="K198" s="105"/>
      <c r="L198" s="105"/>
      <c r="M198" s="106" t="str">
        <f aca="false" t="array" ref="M198:M198">IF($G198="","",IF(L198="",0,((SUM(IF(I198=I$2:I$601,IF(J198=J$2:J$601,1,0),0))-K198)/(SUM(IF(I198=I$2:I$601,IF(J198=J$2:J$601,1,0),0))-1)*100)+(L198/(SUM(IF(I198=I$2:I$601,IF(J198=J$2:J$601,L$2:L$601,0),0))))+IF(K198&lt;2,SUM(IF(I198=I$2:I$601,IF(J198=J$2:J$601,1,0),0)),0)))</f>
        <v/>
      </c>
      <c r="N198" s="107"/>
      <c r="O198" s="108"/>
      <c r="P198" s="108"/>
      <c r="Q198" s="108"/>
      <c r="R198" s="109" t="str">
        <f aca="false" t="array" ref="R198:R198">IF($G198="","",IF(Q198="",0,((SUM(IF(N198=N$2:N$601,IF(O198=O$2:O$601,1,0),0))-P198)/(SUM(IF(N198=N$2:N$601,IF(O198=O$2:O$601,1,0),0))-1)*100)+(Q198/(SUM(IF(N198=N$2:N$601,IF(O198=O$2:O$601,Q$2:Q$601,0),0))))+IF(P198&lt;2,SUM(IF(N198=N$2:N$601,IF(O198=O$2:O$601,1,0),0)),0)))</f>
        <v/>
      </c>
      <c r="S198" s="110"/>
      <c r="T198" s="108"/>
      <c r="U198" s="108"/>
      <c r="V198" s="108"/>
      <c r="W198" s="111" t="str">
        <f aca="false" t="array" ref="W198:W198">IF($G198="","",IF(OR(S198=Error_checking!$Q$25,S198=Error_checking!$Q$26),R198-IF(P198&lt;2,SUM(IF(N198=N$2:N$601,IF(O198=O$2:O$601,1,0),0)),0),IF(V198="",0,((SUM(IF(S198=S$2:S$601,IF(T198=T$2:T$601,1,0),0))-U198)/(SUM(IF(S198=S$2:S$601,IF(T198=T$2:T$601,1,0),0))-1)*100)+(V198/(SUM(IF(S198=S$2:S$601,IF(T198=T$2:T$601,V$2:V$601,0),0))))+IF(U198&lt;2,SUM(IF(S198=S$2:S$601,IF(T198=T$2:T$601,1,0),0)),0))))</f>
        <v/>
      </c>
      <c r="X198" s="91"/>
      <c r="Y198" s="92"/>
      <c r="Z198" s="93"/>
      <c r="AA198" s="92"/>
      <c r="AB198" s="94" t="n">
        <f aca="false">0</f>
        <v>0</v>
      </c>
      <c r="AC198" s="94" t="n">
        <f aca="false" t="array" ref="AC198:AC198">SUM(M198,R198,W198,AB198)</f>
        <v>0</v>
      </c>
      <c r="AD198" s="112" t="n">
        <f aca="false">IF(G198=Error_checking!$A$26,MAX(0,MIN(MaxBonus,$G$1)+1-RANK(AC198,$AC$2:$AC$601)),0)</f>
        <v>0</v>
      </c>
      <c r="AE198" s="111" t="n">
        <f aca="false">AC198+AD198</f>
        <v>0</v>
      </c>
      <c r="AF198" s="113" t="str">
        <f aca="false" t="array" ref="AF198:AF198">IF(G198=Error_checking!$A$26,RANK(AC198,$AC$2:$AC$601),"")</f>
        <v/>
      </c>
      <c r="AG198" s="114"/>
      <c r="AH198" s="115"/>
      <c r="AI198" s="115"/>
      <c r="AJ198" s="115"/>
      <c r="AK198" s="100"/>
      <c r="AL198" s="100"/>
      <c r="AM198" s="100"/>
      <c r="AN198" s="101"/>
      <c r="AO198" s="100"/>
      <c r="AP198" s="100"/>
      <c r="AQ198" s="100"/>
      <c r="AR198" s="100"/>
      <c r="AS198" s="100"/>
      <c r="AT198" s="100"/>
      <c r="AU198" s="100"/>
      <c r="AV198" s="100"/>
      <c r="AW198" s="100"/>
      <c r="AX198" s="100"/>
      <c r="AY198" s="100"/>
      <c r="AZ198" s="100"/>
      <c r="BA198" s="100"/>
      <c r="BB198" s="100"/>
      <c r="BC198" s="100"/>
      <c r="BD198" s="100"/>
      <c r="BE198" s="100"/>
      <c r="BF198" s="100"/>
      <c r="BG198" s="100"/>
      <c r="BH198" s="100"/>
      <c r="BI198" s="100"/>
      <c r="BJ198" s="100"/>
      <c r="BK198" s="100"/>
      <c r="BL198" s="100"/>
      <c r="BM198" s="100"/>
      <c r="BN198" s="100"/>
      <c r="BO198" s="100"/>
      <c r="BP198" s="100"/>
      <c r="BQ198" s="100"/>
      <c r="BR198" s="100"/>
      <c r="BS198" s="100"/>
      <c r="BT198" s="100"/>
      <c r="BU198" s="100"/>
      <c r="BV198" s="100"/>
      <c r="BW198" s="100"/>
      <c r="BX198" s="100"/>
      <c r="BY198" s="100"/>
      <c r="BZ198" s="100"/>
    </row>
    <row r="199" s="119" customFormat="true" ht="14.85" hidden="false" customHeight="true" outlineLevel="0" collapsed="false">
      <c r="A199" s="102" t="str">
        <f aca="false" t="array" ref="A199:A199">IF(G199=Error_checking!$A$26,RANK(AC199,$AC$2:$AC$601),"")</f>
        <v/>
      </c>
      <c r="B199" s="102" t="n">
        <v>346</v>
      </c>
      <c r="C199" s="77" t="n">
        <f aca="false">VLOOKUP($B199,Ludo_na!$A$2:$D$601,2,0)</f>
        <v>506</v>
      </c>
      <c r="D199" s="78" t="str">
        <f aca="false">IF(VLOOKUP($B199,Ludo_voor!$A$2:$Y$601,3,0)="","",VLOOKUP($B199,Ludo_voor!$A$2:$Y$601,3,0))</f>
        <v>Cnockaert</v>
      </c>
      <c r="E199" s="79" t="str">
        <f aca="false">IF(VLOOKUP($B199,Ludo_voor!$A$2:$Y$601,4,0)="","",VLOOKUP($B199,Ludo_voor!$A$2:$Y$601,4,0))</f>
        <v>Christophe</v>
      </c>
      <c r="F199" s="80" t="str">
        <f aca="false">IF(VLOOKUP($B199,Ludo_voor!$A$2:$Y$601,5,0)="","",VLOOKUP($B199,Ludo_voor!$A$2:$Y$601,5,0))</f>
        <v/>
      </c>
      <c r="G199" s="81"/>
      <c r="H199" s="103"/>
      <c r="I199" s="104"/>
      <c r="J199" s="105"/>
      <c r="K199" s="105"/>
      <c r="L199" s="105"/>
      <c r="M199" s="106" t="str">
        <f aca="false" t="array" ref="M199:M199">IF($G199="","",IF(L199="",0,((SUM(IF(I199=I$2:I$601,IF(J199=J$2:J$601,1,0),0))-K199)/(SUM(IF(I199=I$2:I$601,IF(J199=J$2:J$601,1,0),0))-1)*100)+(L199/(SUM(IF(I199=I$2:I$601,IF(J199=J$2:J$601,L$2:L$601,0),0))))+IF(K199&lt;2,SUM(IF(I199=I$2:I$601,IF(J199=J$2:J$601,1,0),0)),0)))</f>
        <v/>
      </c>
      <c r="N199" s="107"/>
      <c r="O199" s="108"/>
      <c r="P199" s="108"/>
      <c r="Q199" s="108"/>
      <c r="R199" s="109" t="str">
        <f aca="false" t="array" ref="R199:R199">IF($G199="","",IF(Q199="",0,((SUM(IF(N199=N$2:N$601,IF(O199=O$2:O$601,1,0),0))-P199)/(SUM(IF(N199=N$2:N$601,IF(O199=O$2:O$601,1,0),0))-1)*100)+(Q199/(SUM(IF(N199=N$2:N$601,IF(O199=O$2:O$601,Q$2:Q$601,0),0))))+IF(P199&lt;2,SUM(IF(N199=N$2:N$601,IF(O199=O$2:O$601,1,0),0)),0)))</f>
        <v/>
      </c>
      <c r="S199" s="110"/>
      <c r="T199" s="108"/>
      <c r="U199" s="108"/>
      <c r="V199" s="108"/>
      <c r="W199" s="111" t="str">
        <f aca="false" t="array" ref="W199:W199">IF($G199="","",IF(OR(S199=Error_checking!$Q$25,S199=Error_checking!$Q$26),R199-IF(P199&lt;2,SUM(IF(N199=N$2:N$601,IF(O199=O$2:O$601,1,0),0)),0),IF(V199="",0,((SUM(IF(S199=S$2:S$601,IF(T199=T$2:T$601,1,0),0))-U199)/(SUM(IF(S199=S$2:S$601,IF(T199=T$2:T$601,1,0),0))-1)*100)+(V199/(SUM(IF(S199=S$2:S$601,IF(T199=T$2:T$601,V$2:V$601,0),0))))+IF(U199&lt;2,SUM(IF(S199=S$2:S$601,IF(T199=T$2:T$601,1,0),0)),0))))</f>
        <v/>
      </c>
      <c r="X199" s="91"/>
      <c r="Y199" s="92"/>
      <c r="Z199" s="93"/>
      <c r="AA199" s="92"/>
      <c r="AB199" s="94" t="n">
        <f aca="false">0</f>
        <v>0</v>
      </c>
      <c r="AC199" s="94" t="n">
        <f aca="false" t="array" ref="AC199:AC199">SUM(M199,R199,W199,AB199)</f>
        <v>0</v>
      </c>
      <c r="AD199" s="112" t="n">
        <f aca="false">IF(G199=Error_checking!$A$26,MAX(0,MIN(MaxBonus,$G$1)+1-RANK(AC199,$AC$2:$AC$601)),0)</f>
        <v>0</v>
      </c>
      <c r="AE199" s="111" t="n">
        <f aca="false">AC199+AD199</f>
        <v>0</v>
      </c>
      <c r="AF199" s="113" t="str">
        <f aca="false" t="array" ref="AF199:AF199">IF(G199=Error_checking!$A$26,RANK(AC199,$AC$2:$AC$601),"")</f>
        <v/>
      </c>
      <c r="AG199" s="114"/>
      <c r="AH199" s="115"/>
      <c r="AI199" s="115"/>
      <c r="AJ199" s="115"/>
      <c r="AK199" s="100"/>
      <c r="AL199" s="100"/>
      <c r="AM199" s="100"/>
      <c r="AN199" s="101"/>
      <c r="AO199" s="100"/>
      <c r="AP199" s="100"/>
      <c r="AQ199" s="100"/>
      <c r="AR199" s="100"/>
      <c r="AS199" s="100"/>
      <c r="AT199" s="100"/>
      <c r="AU199" s="100"/>
      <c r="AV199" s="100"/>
      <c r="AW199" s="100"/>
      <c r="AX199" s="100"/>
      <c r="AY199" s="100"/>
      <c r="AZ199" s="100"/>
      <c r="BA199" s="100"/>
      <c r="BB199" s="100"/>
      <c r="BC199" s="100"/>
      <c r="BD199" s="100"/>
      <c r="BE199" s="100"/>
      <c r="BF199" s="100"/>
      <c r="BG199" s="100"/>
      <c r="BH199" s="100"/>
      <c r="BI199" s="100"/>
      <c r="BJ199" s="100"/>
      <c r="BK199" s="100"/>
      <c r="BL199" s="100"/>
      <c r="BM199" s="100"/>
      <c r="BN199" s="100"/>
      <c r="BO199" s="100"/>
      <c r="BP199" s="100"/>
      <c r="BQ199" s="100"/>
      <c r="BR199" s="100"/>
      <c r="BS199" s="100"/>
      <c r="BT199" s="100"/>
      <c r="BU199" s="100"/>
      <c r="BV199" s="100"/>
      <c r="BW199" s="100"/>
      <c r="BX199" s="100"/>
      <c r="BY199" s="100"/>
      <c r="BZ199" s="100"/>
    </row>
    <row r="200" s="119" customFormat="true" ht="14.85" hidden="false" customHeight="true" outlineLevel="0" collapsed="false">
      <c r="A200" s="102" t="str">
        <f aca="false" t="array" ref="A200:A200">IF(G200=Error_checking!$A$26,RANK(AC200,$AC$2:$AC$601),"")</f>
        <v/>
      </c>
      <c r="B200" s="102" t="n">
        <v>505</v>
      </c>
      <c r="C200" s="77" t="n">
        <f aca="false">VLOOKUP($B200,Ludo_na!$A$2:$D$601,2,0)</f>
        <v>339</v>
      </c>
      <c r="D200" s="78" t="str">
        <f aca="false">IF(VLOOKUP($B200,Ludo_voor!$A$2:$Y$601,3,0)="","",VLOOKUP($B200,Ludo_voor!$A$2:$Y$601,3,0))</f>
        <v>Cobbaert</v>
      </c>
      <c r="E200" s="79" t="str">
        <f aca="false">IF(VLOOKUP($B200,Ludo_voor!$A$2:$Y$601,4,0)="","",VLOOKUP($B200,Ludo_voor!$A$2:$Y$601,4,0))</f>
        <v>Anneleen</v>
      </c>
      <c r="F200" s="80" t="str">
        <f aca="false">IF(VLOOKUP($B200,Ludo_voor!$A$2:$Y$601,5,0)="","",VLOOKUP($B200,Ludo_voor!$A$2:$Y$601,5,0))</f>
        <v/>
      </c>
      <c r="G200" s="81"/>
      <c r="H200" s="103"/>
      <c r="I200" s="104"/>
      <c r="J200" s="105"/>
      <c r="K200" s="105"/>
      <c r="L200" s="105"/>
      <c r="M200" s="106" t="str">
        <f aca="false" t="array" ref="M200:M200">IF($G200="","",IF(L200="",0,((SUM(IF(I200=I$2:I$601,IF(J200=J$2:J$601,1,0),0))-K200)/(SUM(IF(I200=I$2:I$601,IF(J200=J$2:J$601,1,0),0))-1)*100)+(L200/(SUM(IF(I200=I$2:I$601,IF(J200=J$2:J$601,L$2:L$601,0),0))))+IF(K200&lt;2,SUM(IF(I200=I$2:I$601,IF(J200=J$2:J$601,1,0),0)),0)))</f>
        <v/>
      </c>
      <c r="N200" s="107"/>
      <c r="O200" s="108"/>
      <c r="P200" s="108"/>
      <c r="Q200" s="108"/>
      <c r="R200" s="109" t="str">
        <f aca="false" t="array" ref="R200:R200">IF($G200="","",IF(Q200="",0,((SUM(IF(N200=N$2:N$601,IF(O200=O$2:O$601,1,0),0))-P200)/(SUM(IF(N200=N$2:N$601,IF(O200=O$2:O$601,1,0),0))-1)*100)+(Q200/(SUM(IF(N200=N$2:N$601,IF(O200=O$2:O$601,Q$2:Q$601,0),0))))+IF(P200&lt;2,SUM(IF(N200=N$2:N$601,IF(O200=O$2:O$601,1,0),0)),0)))</f>
        <v/>
      </c>
      <c r="S200" s="110"/>
      <c r="T200" s="108"/>
      <c r="U200" s="108"/>
      <c r="V200" s="108"/>
      <c r="W200" s="111" t="str">
        <f aca="false" t="array" ref="W200:W200">IF($G200="","",IF(OR(S200=Error_checking!$Q$25,S200=Error_checking!$Q$26),R200-IF(P200&lt;2,SUM(IF(N200=N$2:N$601,IF(O200=O$2:O$601,1,0),0)),0),IF(V200="",0,((SUM(IF(S200=S$2:S$601,IF(T200=T$2:T$601,1,0),0))-U200)/(SUM(IF(S200=S$2:S$601,IF(T200=T$2:T$601,1,0),0))-1)*100)+(V200/(SUM(IF(S200=S$2:S$601,IF(T200=T$2:T$601,V$2:V$601,0),0))))+IF(U200&lt;2,SUM(IF(S200=S$2:S$601,IF(T200=T$2:T$601,1,0),0)),0))))</f>
        <v/>
      </c>
      <c r="X200" s="91"/>
      <c r="Y200" s="92"/>
      <c r="Z200" s="93"/>
      <c r="AA200" s="92"/>
      <c r="AB200" s="94" t="n">
        <f aca="false">0</f>
        <v>0</v>
      </c>
      <c r="AC200" s="94" t="n">
        <f aca="false" t="array" ref="AC200:AC200">SUM(M200,R200,W200,AB200)</f>
        <v>0</v>
      </c>
      <c r="AD200" s="112" t="n">
        <f aca="false">IF(G200=Error_checking!$A$26,MAX(0,MIN(MaxBonus,$G$1)+1-RANK(AC200,$AC$2:$AC$601)),0)</f>
        <v>0</v>
      </c>
      <c r="AE200" s="111" t="n">
        <f aca="false">AC200+AD200</f>
        <v>0</v>
      </c>
      <c r="AF200" s="113" t="str">
        <f aca="false" t="array" ref="AF200:AF200">IF(G200=Error_checking!$A$26,RANK(AC200,$AC$2:$AC$601),"")</f>
        <v/>
      </c>
      <c r="AG200" s="114"/>
      <c r="AH200" s="115"/>
      <c r="AI200" s="115"/>
      <c r="AJ200" s="115"/>
      <c r="AK200" s="100"/>
      <c r="AL200" s="100"/>
      <c r="AM200" s="100"/>
      <c r="AN200" s="101"/>
      <c r="AO200" s="100"/>
      <c r="AP200" s="100"/>
      <c r="AQ200" s="100"/>
      <c r="AR200" s="100"/>
      <c r="AS200" s="100"/>
      <c r="AT200" s="100"/>
      <c r="AU200" s="100"/>
      <c r="AV200" s="100"/>
      <c r="AW200" s="100"/>
      <c r="AX200" s="100"/>
      <c r="AY200" s="100"/>
      <c r="AZ200" s="100"/>
      <c r="BA200" s="100"/>
      <c r="BB200" s="100"/>
      <c r="BC200" s="100"/>
      <c r="BD200" s="100"/>
      <c r="BE200" s="100"/>
      <c r="BF200" s="100"/>
      <c r="BG200" s="100"/>
      <c r="BH200" s="100"/>
      <c r="BI200" s="100"/>
      <c r="BJ200" s="100"/>
      <c r="BK200" s="100"/>
      <c r="BL200" s="100"/>
      <c r="BM200" s="100"/>
      <c r="BN200" s="100"/>
      <c r="BO200" s="100"/>
      <c r="BP200" s="100"/>
      <c r="BQ200" s="100"/>
      <c r="BR200" s="100"/>
      <c r="BS200" s="100"/>
      <c r="BT200" s="100"/>
      <c r="BU200" s="100"/>
      <c r="BV200" s="100"/>
      <c r="BW200" s="100"/>
      <c r="BX200" s="100"/>
      <c r="BY200" s="100"/>
      <c r="BZ200" s="100"/>
    </row>
    <row r="201" s="54" customFormat="true" ht="14.85" hidden="false" customHeight="true" outlineLevel="0" collapsed="false">
      <c r="A201" s="102" t="str">
        <f aca="false" t="array" ref="A201:A201">IF(G201=Error_checking!$A$26,RANK(AC201,$AC$2:$AC$601),"")</f>
        <v/>
      </c>
      <c r="B201" s="102" t="n">
        <v>17</v>
      </c>
      <c r="C201" s="77" t="n">
        <f aca="false">VLOOKUP($B201,Ludo_na!$A$2:$D$601,2,0)</f>
        <v>529</v>
      </c>
      <c r="D201" s="78" t="str">
        <f aca="false">IF(VLOOKUP($B201,Ludo_voor!$A$2:$Y$601,3,0)="","",VLOOKUP($B201,Ludo_voor!$A$2:$Y$601,3,0))</f>
        <v>Coenen</v>
      </c>
      <c r="E201" s="79" t="str">
        <f aca="false">IF(VLOOKUP($B201,Ludo_voor!$A$2:$Y$601,4,0)="","",VLOOKUP($B201,Ludo_voor!$A$2:$Y$601,4,0))</f>
        <v>Danny</v>
      </c>
      <c r="F201" s="80" t="str">
        <f aca="false">IF(VLOOKUP($B201,Ludo_voor!$A$2:$Y$601,5,0)="","",VLOOKUP($B201,Ludo_voor!$A$2:$Y$601,5,0))</f>
        <v/>
      </c>
      <c r="G201" s="81"/>
      <c r="H201" s="103"/>
      <c r="I201" s="104"/>
      <c r="J201" s="105"/>
      <c r="K201" s="105"/>
      <c r="L201" s="105"/>
      <c r="M201" s="106" t="str">
        <f aca="false" t="array" ref="M201:M201">IF($G201="","",IF(L201="",0,((SUM(IF(I201=I$2:I$601,IF(J201=J$2:J$601,1,0),0))-K201)/(SUM(IF(I201=I$2:I$601,IF(J201=J$2:J$601,1,0),0))-1)*100)+(L201/(SUM(IF(I201=I$2:I$601,IF(J201=J$2:J$601,L$2:L$601,0),0))))+IF(K201&lt;2,SUM(IF(I201=I$2:I$601,IF(J201=J$2:J$601,1,0),0)),0)))</f>
        <v/>
      </c>
      <c r="N201" s="107"/>
      <c r="O201" s="108"/>
      <c r="P201" s="108"/>
      <c r="Q201" s="108"/>
      <c r="R201" s="109" t="str">
        <f aca="false" t="array" ref="R201:R201">IF($G201="","",IF(Q201="",0,((SUM(IF(N201=N$2:N$601,IF(O201=O$2:O$601,1,0),0))-P201)/(SUM(IF(N201=N$2:N$601,IF(O201=O$2:O$601,1,0),0))-1)*100)+(Q201/(SUM(IF(N201=N$2:N$601,IF(O201=O$2:O$601,Q$2:Q$601,0),0))))+IF(P201&lt;2,SUM(IF(N201=N$2:N$601,IF(O201=O$2:O$601,1,0),0)),0)))</f>
        <v/>
      </c>
      <c r="S201" s="110"/>
      <c r="T201" s="108"/>
      <c r="U201" s="108"/>
      <c r="V201" s="108"/>
      <c r="W201" s="111" t="str">
        <f aca="false" t="array" ref="W201:W201">IF($G201="","",IF(OR(S201=Error_checking!$Q$25,S201=Error_checking!$Q$26),R201-IF(P201&lt;2,SUM(IF(N201=N$2:N$601,IF(O201=O$2:O$601,1,0),0)),0),IF(V201="",0,((SUM(IF(S201=S$2:S$601,IF(T201=T$2:T$601,1,0),0))-U201)/(SUM(IF(S201=S$2:S$601,IF(T201=T$2:T$601,1,0),0))-1)*100)+(V201/(SUM(IF(S201=S$2:S$601,IF(T201=T$2:T$601,V$2:V$601,0),0))))+IF(U201&lt;2,SUM(IF(S201=S$2:S$601,IF(T201=T$2:T$601,1,0),0)),0))))</f>
        <v/>
      </c>
      <c r="X201" s="91"/>
      <c r="Y201" s="92"/>
      <c r="Z201" s="93"/>
      <c r="AA201" s="92"/>
      <c r="AB201" s="94" t="n">
        <f aca="false">0</f>
        <v>0</v>
      </c>
      <c r="AC201" s="94" t="n">
        <f aca="false" t="array" ref="AC201:AC201">SUM(M201,R201,W201,AB201)</f>
        <v>0</v>
      </c>
      <c r="AD201" s="112" t="n">
        <f aca="false">IF(G201=Error_checking!$A$26,MAX(0,MIN(MaxBonus,$G$1)+1-RANK(AC201,$AC$2:$AC$601)),0)</f>
        <v>0</v>
      </c>
      <c r="AE201" s="111" t="n">
        <f aca="false">AC201+AD201</f>
        <v>0</v>
      </c>
      <c r="AF201" s="113" t="str">
        <f aca="false" t="array" ref="AF201:AF201">IF(G201=Error_checking!$A$26,RANK(AC201,$AC$2:$AC$601),"")</f>
        <v/>
      </c>
      <c r="AG201" s="114"/>
      <c r="AH201" s="115"/>
      <c r="AI201" s="115"/>
      <c r="AJ201" s="115"/>
      <c r="AK201" s="100"/>
      <c r="AL201" s="100"/>
      <c r="AM201" s="100"/>
      <c r="AN201" s="101"/>
      <c r="AO201" s="100"/>
      <c r="AP201" s="100"/>
      <c r="AQ201" s="100"/>
      <c r="AR201" s="100"/>
      <c r="AS201" s="100"/>
      <c r="AT201" s="100"/>
      <c r="AU201" s="100"/>
      <c r="AV201" s="100"/>
      <c r="AW201" s="100"/>
      <c r="AX201" s="100"/>
      <c r="AY201" s="100"/>
      <c r="AZ201" s="100"/>
      <c r="BA201" s="100"/>
      <c r="BB201" s="100"/>
      <c r="BC201" s="100"/>
      <c r="BD201" s="100"/>
      <c r="BE201" s="100"/>
      <c r="BF201" s="100"/>
      <c r="BG201" s="100"/>
      <c r="BH201" s="100"/>
      <c r="BI201" s="100"/>
      <c r="BJ201" s="100"/>
      <c r="BK201" s="100"/>
      <c r="BL201" s="100"/>
      <c r="BM201" s="100"/>
      <c r="BN201" s="100"/>
      <c r="BO201" s="100"/>
      <c r="BP201" s="100"/>
      <c r="BQ201" s="100"/>
      <c r="BR201" s="100"/>
      <c r="BS201" s="100"/>
      <c r="BT201" s="100"/>
      <c r="BU201" s="100"/>
      <c r="BV201" s="100"/>
      <c r="BW201" s="100"/>
      <c r="BX201" s="100"/>
      <c r="BY201" s="100"/>
      <c r="BZ201" s="100"/>
    </row>
    <row r="202" s="119" customFormat="true" ht="14.85" hidden="false" customHeight="true" outlineLevel="0" collapsed="false">
      <c r="A202" s="102" t="str">
        <f aca="false" t="array" ref="A202:A202">IF(G202=Error_checking!$A$26,RANK(AC202,$AC$2:$AC$601),"")</f>
        <v/>
      </c>
      <c r="B202" s="102" t="n">
        <v>348</v>
      </c>
      <c r="C202" s="77" t="n">
        <f aca="false">VLOOKUP($B202,Ludo_na!$A$2:$D$601,2,0)</f>
        <v>522</v>
      </c>
      <c r="D202" s="78" t="str">
        <f aca="false">IF(VLOOKUP($B202,Ludo_voor!$A$2:$Y$601,3,0)="","",VLOOKUP($B202,Ludo_voor!$A$2:$Y$601,3,0))</f>
        <v>Cordova</v>
      </c>
      <c r="E202" s="79" t="str">
        <f aca="false">IF(VLOOKUP($B202,Ludo_voor!$A$2:$Y$601,4,0)="","",VLOOKUP($B202,Ludo_voor!$A$2:$Y$601,4,0))</f>
        <v>David</v>
      </c>
      <c r="F202" s="80" t="str">
        <f aca="false">IF(VLOOKUP($B202,Ludo_voor!$A$2:$Y$601,5,0)="","",VLOOKUP($B202,Ludo_voor!$A$2:$Y$601,5,0))</f>
        <v/>
      </c>
      <c r="G202" s="81"/>
      <c r="H202" s="103"/>
      <c r="I202" s="104"/>
      <c r="J202" s="105"/>
      <c r="K202" s="105"/>
      <c r="L202" s="105"/>
      <c r="M202" s="106" t="str">
        <f aca="false" t="array" ref="M202:M202">IF($G202="","",IF(L202="",0,((SUM(IF(I202=I$2:I$601,IF(J202=J$2:J$601,1,0),0))-K202)/(SUM(IF(I202=I$2:I$601,IF(J202=J$2:J$601,1,0),0))-1)*100)+(L202/(SUM(IF(I202=I$2:I$601,IF(J202=J$2:J$601,L$2:L$601,0),0))))+IF(K202&lt;2,SUM(IF(I202=I$2:I$601,IF(J202=J$2:J$601,1,0),0)),0)))</f>
        <v/>
      </c>
      <c r="N202" s="107"/>
      <c r="O202" s="108"/>
      <c r="P202" s="108"/>
      <c r="Q202" s="108"/>
      <c r="R202" s="109" t="str">
        <f aca="false" t="array" ref="R202:R202">IF($G202="","",IF(Q202="",0,((SUM(IF(N202=N$2:N$601,IF(O202=O$2:O$601,1,0),0))-P202)/(SUM(IF(N202=N$2:N$601,IF(O202=O$2:O$601,1,0),0))-1)*100)+(Q202/(SUM(IF(N202=N$2:N$601,IF(O202=O$2:O$601,Q$2:Q$601,0),0))))+IF(P202&lt;2,SUM(IF(N202=N$2:N$601,IF(O202=O$2:O$601,1,0),0)),0)))</f>
        <v/>
      </c>
      <c r="S202" s="110"/>
      <c r="T202" s="108"/>
      <c r="U202" s="108"/>
      <c r="V202" s="108"/>
      <c r="W202" s="111" t="str">
        <f aca="false" t="array" ref="W202:W202">IF($G202="","",IF(OR(S202=Error_checking!$Q$25,S202=Error_checking!$Q$26),R202-IF(P202&lt;2,SUM(IF(N202=N$2:N$601,IF(O202=O$2:O$601,1,0),0)),0),IF(V202="",0,((SUM(IF(S202=S$2:S$601,IF(T202=T$2:T$601,1,0),0))-U202)/(SUM(IF(S202=S$2:S$601,IF(T202=T$2:T$601,1,0),0))-1)*100)+(V202/(SUM(IF(S202=S$2:S$601,IF(T202=T$2:T$601,V$2:V$601,0),0))))+IF(U202&lt;2,SUM(IF(S202=S$2:S$601,IF(T202=T$2:T$601,1,0),0)),0))))</f>
        <v/>
      </c>
      <c r="X202" s="91"/>
      <c r="Y202" s="92"/>
      <c r="Z202" s="93"/>
      <c r="AA202" s="92"/>
      <c r="AB202" s="94" t="n">
        <f aca="false">0</f>
        <v>0</v>
      </c>
      <c r="AC202" s="94" t="n">
        <f aca="false" t="array" ref="AC202:AC202">SUM(M202,R202,W202,AB202)</f>
        <v>0</v>
      </c>
      <c r="AD202" s="112" t="n">
        <f aca="false">IF(G202=Error_checking!$A$26,MAX(0,MIN(MaxBonus,$G$1)+1-RANK(AC202,$AC$2:$AC$601)),0)</f>
        <v>0</v>
      </c>
      <c r="AE202" s="111" t="n">
        <f aca="false">AC202+AD202</f>
        <v>0</v>
      </c>
      <c r="AF202" s="113" t="str">
        <f aca="false" t="array" ref="AF202:AF202">IF(G202=Error_checking!$A$26,RANK(AC202,$AC$2:$AC$601),"")</f>
        <v/>
      </c>
      <c r="AG202" s="114"/>
      <c r="AH202" s="115"/>
      <c r="AI202" s="115"/>
      <c r="AJ202" s="115"/>
      <c r="AK202" s="100"/>
      <c r="AL202" s="100"/>
      <c r="AM202" s="100"/>
      <c r="AN202" s="101"/>
      <c r="AO202" s="100"/>
      <c r="AP202" s="100"/>
      <c r="AQ202" s="100"/>
      <c r="AR202" s="100"/>
      <c r="AS202" s="100"/>
      <c r="AT202" s="100"/>
      <c r="AU202" s="100"/>
      <c r="AV202" s="100"/>
      <c r="AW202" s="100"/>
      <c r="AX202" s="100"/>
      <c r="AY202" s="100"/>
      <c r="AZ202" s="100"/>
      <c r="BA202" s="100"/>
      <c r="BB202" s="100"/>
      <c r="BC202" s="100"/>
      <c r="BD202" s="100"/>
      <c r="BE202" s="100"/>
      <c r="BF202" s="100"/>
      <c r="BG202" s="100"/>
      <c r="BH202" s="100"/>
      <c r="BI202" s="100"/>
      <c r="BJ202" s="100"/>
      <c r="BK202" s="100"/>
      <c r="BL202" s="100"/>
      <c r="BM202" s="100"/>
      <c r="BN202" s="100"/>
      <c r="BO202" s="100"/>
      <c r="BP202" s="100"/>
      <c r="BQ202" s="100"/>
      <c r="BR202" s="100"/>
      <c r="BS202" s="100"/>
      <c r="BT202" s="100"/>
      <c r="BU202" s="100"/>
      <c r="BV202" s="100"/>
      <c r="BW202" s="100"/>
      <c r="BX202" s="100"/>
      <c r="BY202" s="100"/>
      <c r="BZ202" s="100"/>
    </row>
    <row r="203" s="119" customFormat="true" ht="14.85" hidden="false" customHeight="true" outlineLevel="0" collapsed="false">
      <c r="A203" s="102" t="str">
        <f aca="false" t="array" ref="A203:A203">IF(G203=Error_checking!$A$26,RANK(AC203,$AC$2:$AC$601),"")</f>
        <v/>
      </c>
      <c r="B203" s="102" t="n">
        <v>360</v>
      </c>
      <c r="C203" s="77" t="n">
        <f aca="false">VLOOKUP($B203,Ludo_na!$A$2:$D$601,2,0)</f>
        <v>403</v>
      </c>
      <c r="D203" s="78" t="str">
        <f aca="false">IF(VLOOKUP($B203,Ludo_voor!$A$2:$Y$601,3,0)="","",VLOOKUP($B203,Ludo_voor!$A$2:$Y$601,3,0))</f>
        <v>Crauwels</v>
      </c>
      <c r="E203" s="79" t="str">
        <f aca="false">IF(VLOOKUP($B203,Ludo_voor!$A$2:$Y$601,4,0)="","",VLOOKUP($B203,Ludo_voor!$A$2:$Y$601,4,0))</f>
        <v>Glen</v>
      </c>
      <c r="F203" s="80" t="str">
        <f aca="false">IF(VLOOKUP($B203,Ludo_voor!$A$2:$Y$601,5,0)="","",VLOOKUP($B203,Ludo_voor!$A$2:$Y$601,5,0))</f>
        <v/>
      </c>
      <c r="G203" s="81"/>
      <c r="H203" s="103"/>
      <c r="I203" s="104"/>
      <c r="J203" s="105"/>
      <c r="K203" s="105"/>
      <c r="L203" s="105"/>
      <c r="M203" s="106" t="str">
        <f aca="false" t="array" ref="M203:M203">IF($G203="","",IF(L203="",0,((SUM(IF(I203=I$2:I$601,IF(J203=J$2:J$601,1,0),0))-K203)/(SUM(IF(I203=I$2:I$601,IF(J203=J$2:J$601,1,0),0))-1)*100)+(L203/(SUM(IF(I203=I$2:I$601,IF(J203=J$2:J$601,L$2:L$601,0),0))))+IF(K203&lt;2,SUM(IF(I203=I$2:I$601,IF(J203=J$2:J$601,1,0),0)),0)))</f>
        <v/>
      </c>
      <c r="N203" s="107"/>
      <c r="O203" s="108"/>
      <c r="P203" s="108"/>
      <c r="Q203" s="108"/>
      <c r="R203" s="109" t="str">
        <f aca="false" t="array" ref="R203:R203">IF($G203="","",IF(Q203="",0,((SUM(IF(N203=N$2:N$601,IF(O203=O$2:O$601,1,0),0))-P203)/(SUM(IF(N203=N$2:N$601,IF(O203=O$2:O$601,1,0),0))-1)*100)+(Q203/(SUM(IF(N203=N$2:N$601,IF(O203=O$2:O$601,Q$2:Q$601,0),0))))+IF(P203&lt;2,SUM(IF(N203=N$2:N$601,IF(O203=O$2:O$601,1,0),0)),0)))</f>
        <v/>
      </c>
      <c r="S203" s="110"/>
      <c r="T203" s="108"/>
      <c r="U203" s="108"/>
      <c r="V203" s="108"/>
      <c r="W203" s="111" t="str">
        <f aca="false" t="array" ref="W203:W203">IF($G203="","",IF(OR(S203=Error_checking!$Q$25,S203=Error_checking!$Q$26),R203-IF(P203&lt;2,SUM(IF(N203=N$2:N$601,IF(O203=O$2:O$601,1,0),0)),0),IF(V203="",0,((SUM(IF(S203=S$2:S$601,IF(T203=T$2:T$601,1,0),0))-U203)/(SUM(IF(S203=S$2:S$601,IF(T203=T$2:T$601,1,0),0))-1)*100)+(V203/(SUM(IF(S203=S$2:S$601,IF(T203=T$2:T$601,V$2:V$601,0),0))))+IF(U203&lt;2,SUM(IF(S203=S$2:S$601,IF(T203=T$2:T$601,1,0),0)),0))))</f>
        <v/>
      </c>
      <c r="X203" s="91"/>
      <c r="Y203" s="92"/>
      <c r="Z203" s="93"/>
      <c r="AA203" s="92"/>
      <c r="AB203" s="94" t="n">
        <f aca="false">0</f>
        <v>0</v>
      </c>
      <c r="AC203" s="94" t="n">
        <f aca="false" t="array" ref="AC203:AC203">SUM(M203,R203,W203,AB203)</f>
        <v>0</v>
      </c>
      <c r="AD203" s="112" t="n">
        <f aca="false">IF(G203=Error_checking!$A$26,MAX(0,MIN(MaxBonus,$G$1)+1-RANK(AC203,$AC$2:$AC$601)),0)</f>
        <v>0</v>
      </c>
      <c r="AE203" s="111" t="n">
        <f aca="false">AC203+AD203</f>
        <v>0</v>
      </c>
      <c r="AF203" s="113" t="str">
        <f aca="false" t="array" ref="AF203:AF203">IF(G203=Error_checking!$A$26,RANK(AC203,$AC$2:$AC$601),"")</f>
        <v/>
      </c>
      <c r="AG203" s="114"/>
      <c r="AH203" s="115"/>
      <c r="AI203" s="115"/>
      <c r="AJ203" s="115"/>
      <c r="AK203" s="100"/>
      <c r="AL203" s="100"/>
      <c r="AM203" s="100"/>
      <c r="AN203" s="101"/>
      <c r="AO203" s="100"/>
      <c r="AP203" s="100"/>
      <c r="AQ203" s="100"/>
      <c r="AR203" s="100"/>
      <c r="AS203" s="100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00"/>
      <c r="BD203" s="100"/>
      <c r="BE203" s="100"/>
      <c r="BF203" s="100"/>
      <c r="BG203" s="100"/>
      <c r="BH203" s="100"/>
      <c r="BI203" s="100"/>
      <c r="BJ203" s="100"/>
      <c r="BK203" s="100"/>
      <c r="BL203" s="100"/>
      <c r="BM203" s="100"/>
      <c r="BN203" s="100"/>
      <c r="BO203" s="100"/>
      <c r="BP203" s="100"/>
      <c r="BQ203" s="100"/>
      <c r="BR203" s="100"/>
      <c r="BS203" s="100"/>
      <c r="BT203" s="100"/>
      <c r="BU203" s="100"/>
      <c r="BV203" s="100"/>
      <c r="BW203" s="100"/>
      <c r="BX203" s="100"/>
      <c r="BY203" s="100"/>
      <c r="BZ203" s="100"/>
    </row>
    <row r="204" s="54" customFormat="true" ht="14.85" hidden="false" customHeight="true" outlineLevel="0" collapsed="false">
      <c r="A204" s="102" t="str">
        <f aca="false" t="array" ref="A204:A204">IF(G204=Error_checking!$A$26,RANK(AC204,$AC$2:$AC$601),"")</f>
        <v/>
      </c>
      <c r="B204" s="102" t="n">
        <v>190</v>
      </c>
      <c r="C204" s="77" t="n">
        <f aca="false">VLOOKUP($B204,Ludo_na!$A$2:$D$601,2,0)</f>
        <v>369</v>
      </c>
      <c r="D204" s="78" t="str">
        <f aca="false">IF(VLOOKUP($B204,Ludo_voor!$A$2:$Y$601,3,0)="","",VLOOKUP($B204,Ludo_voor!$A$2:$Y$601,3,0))</f>
        <v>Custers</v>
      </c>
      <c r="E204" s="79" t="str">
        <f aca="false">IF(VLOOKUP($B204,Ludo_voor!$A$2:$Y$601,4,0)="","",VLOOKUP($B204,Ludo_voor!$A$2:$Y$601,4,0))</f>
        <v>Sonja</v>
      </c>
      <c r="F204" s="80" t="str">
        <f aca="false">IF(VLOOKUP($B204,Ludo_voor!$A$2:$Y$601,5,0)="","",VLOOKUP($B204,Ludo_voor!$A$2:$Y$601,5,0))</f>
        <v/>
      </c>
      <c r="G204" s="81"/>
      <c r="H204" s="103"/>
      <c r="I204" s="104"/>
      <c r="J204" s="105"/>
      <c r="K204" s="105"/>
      <c r="L204" s="105"/>
      <c r="M204" s="106" t="str">
        <f aca="false" t="array" ref="M204:M204">IF($G204="","",IF(L204="",0,((SUM(IF(I204=I$2:I$601,IF(J204=J$2:J$601,1,0),0))-K204)/(SUM(IF(I204=I$2:I$601,IF(J204=J$2:J$601,1,0),0))-1)*100)+(L204/(SUM(IF(I204=I$2:I$601,IF(J204=J$2:J$601,L$2:L$601,0),0))))+IF(K204&lt;2,SUM(IF(I204=I$2:I$601,IF(J204=J$2:J$601,1,0),0)),0)))</f>
        <v/>
      </c>
      <c r="N204" s="107"/>
      <c r="O204" s="108"/>
      <c r="P204" s="108"/>
      <c r="Q204" s="108"/>
      <c r="R204" s="109" t="str">
        <f aca="false" t="array" ref="R204:R204">IF($G204="","",IF(Q204="",0,((SUM(IF(N204=N$2:N$601,IF(O204=O$2:O$601,1,0),0))-P204)/(SUM(IF(N204=N$2:N$601,IF(O204=O$2:O$601,1,0),0))-1)*100)+(Q204/(SUM(IF(N204=N$2:N$601,IF(O204=O$2:O$601,Q$2:Q$601,0),0))))+IF(P204&lt;2,SUM(IF(N204=N$2:N$601,IF(O204=O$2:O$601,1,0),0)),0)))</f>
        <v/>
      </c>
      <c r="S204" s="110"/>
      <c r="T204" s="108"/>
      <c r="U204" s="108"/>
      <c r="V204" s="108"/>
      <c r="W204" s="111" t="str">
        <f aca="false" t="array" ref="W204:W204">IF($G204="","",IF(OR(S204=Error_checking!$Q$25,S204=Error_checking!$Q$26),R204-IF(P204&lt;2,SUM(IF(N204=N$2:N$601,IF(O204=O$2:O$601,1,0),0)),0),IF(V204="",0,((SUM(IF(S204=S$2:S$601,IF(T204=T$2:T$601,1,0),0))-U204)/(SUM(IF(S204=S$2:S$601,IF(T204=T$2:T$601,1,0),0))-1)*100)+(V204/(SUM(IF(S204=S$2:S$601,IF(T204=T$2:T$601,V$2:V$601,0),0))))+IF(U204&lt;2,SUM(IF(S204=S$2:S$601,IF(T204=T$2:T$601,1,0),0)),0))))</f>
        <v/>
      </c>
      <c r="X204" s="91"/>
      <c r="Y204" s="92"/>
      <c r="Z204" s="93"/>
      <c r="AA204" s="92"/>
      <c r="AB204" s="94" t="n">
        <f aca="false">0</f>
        <v>0</v>
      </c>
      <c r="AC204" s="94" t="n">
        <f aca="false" t="array" ref="AC204:AC204">SUM(M204,R204,W204,AB204)</f>
        <v>0</v>
      </c>
      <c r="AD204" s="112" t="n">
        <f aca="false">IF(G204=Error_checking!$A$26,MAX(0,MIN(MaxBonus,$G$1)+1-RANK(AC204,$AC$2:$AC$601)),0)</f>
        <v>0</v>
      </c>
      <c r="AE204" s="111" t="n">
        <f aca="false">AC204+AD204</f>
        <v>0</v>
      </c>
      <c r="AF204" s="113" t="str">
        <f aca="false" t="array" ref="AF204:AF204">IF(G204=Error_checking!$A$26,RANK(AC204,$AC$2:$AC$601),"")</f>
        <v/>
      </c>
      <c r="AG204" s="114"/>
      <c r="AH204" s="115"/>
      <c r="AI204" s="115"/>
      <c r="AJ204" s="115"/>
      <c r="AK204" s="100"/>
      <c r="AL204" s="100"/>
      <c r="AM204" s="100"/>
      <c r="AN204" s="101"/>
      <c r="AO204" s="100"/>
      <c r="AP204" s="100"/>
      <c r="AQ204" s="100"/>
      <c r="AR204" s="100"/>
      <c r="AS204" s="100"/>
      <c r="AT204" s="100"/>
      <c r="AU204" s="100"/>
      <c r="AV204" s="100"/>
      <c r="AW204" s="100"/>
      <c r="AX204" s="100"/>
      <c r="AY204" s="100"/>
      <c r="AZ204" s="100"/>
      <c r="BA204" s="100"/>
      <c r="BB204" s="100"/>
      <c r="BC204" s="100"/>
      <c r="BD204" s="100"/>
      <c r="BE204" s="100"/>
      <c r="BF204" s="100"/>
      <c r="BG204" s="100"/>
      <c r="BH204" s="100"/>
      <c r="BI204" s="100"/>
      <c r="BJ204" s="100"/>
      <c r="BK204" s="100"/>
      <c r="BL204" s="100"/>
      <c r="BM204" s="100"/>
      <c r="BN204" s="100"/>
      <c r="BO204" s="100"/>
      <c r="BP204" s="100"/>
      <c r="BQ204" s="100"/>
      <c r="BR204" s="100"/>
      <c r="BS204" s="100"/>
      <c r="BT204" s="100"/>
      <c r="BU204" s="100"/>
      <c r="BV204" s="100"/>
      <c r="BW204" s="100"/>
      <c r="BX204" s="100"/>
      <c r="BY204" s="100"/>
      <c r="BZ204" s="100"/>
    </row>
    <row r="205" s="119" customFormat="true" ht="14.85" hidden="false" customHeight="true" outlineLevel="0" collapsed="false">
      <c r="A205" s="102" t="str">
        <f aca="false" t="array" ref="A205:A205">IF(G205=Error_checking!$A$26,RANK(AC205,$AC$2:$AC$601),"")</f>
        <v/>
      </c>
      <c r="B205" s="102" t="n">
        <v>206</v>
      </c>
      <c r="C205" s="77" t="n">
        <f aca="false">VLOOKUP($B205,Ludo_na!$A$2:$D$601,2,0)</f>
        <v>288</v>
      </c>
      <c r="D205" s="78" t="str">
        <f aca="false">IF(VLOOKUP($B205,Ludo_voor!$A$2:$Y$601,3,0)="","",VLOOKUP($B205,Ludo_voor!$A$2:$Y$601,3,0))</f>
        <v>Cuyt</v>
      </c>
      <c r="E205" s="79" t="str">
        <f aca="false">IF(VLOOKUP($B205,Ludo_voor!$A$2:$Y$601,4,0)="","",VLOOKUP($B205,Ludo_voor!$A$2:$Y$601,4,0))</f>
        <v>Sven</v>
      </c>
      <c r="F205" s="80" t="str">
        <f aca="false">IF(VLOOKUP($B205,Ludo_voor!$A$2:$Y$601,5,0)="","",VLOOKUP($B205,Ludo_voor!$A$2:$Y$601,5,0))</f>
        <v/>
      </c>
      <c r="G205" s="81"/>
      <c r="H205" s="103"/>
      <c r="I205" s="104"/>
      <c r="J205" s="105"/>
      <c r="K205" s="105"/>
      <c r="L205" s="105"/>
      <c r="M205" s="106" t="str">
        <f aca="false" t="array" ref="M205:M205">IF($G205="","",IF(L205="",0,((SUM(IF(I205=I$2:I$601,IF(J205=J$2:J$601,1,0),0))-K205)/(SUM(IF(I205=I$2:I$601,IF(J205=J$2:J$601,1,0),0))-1)*100)+(L205/(SUM(IF(I205=I$2:I$601,IF(J205=J$2:J$601,L$2:L$601,0),0))))+IF(K205&lt;2,SUM(IF(I205=I$2:I$601,IF(J205=J$2:J$601,1,0),0)),0)))</f>
        <v/>
      </c>
      <c r="N205" s="107"/>
      <c r="O205" s="108"/>
      <c r="P205" s="108"/>
      <c r="Q205" s="108"/>
      <c r="R205" s="109" t="str">
        <f aca="false" t="array" ref="R205:R205">IF($G205="","",IF(Q205="",0,((SUM(IF(N205=N$2:N$601,IF(O205=O$2:O$601,1,0),0))-P205)/(SUM(IF(N205=N$2:N$601,IF(O205=O$2:O$601,1,0),0))-1)*100)+(Q205/(SUM(IF(N205=N$2:N$601,IF(O205=O$2:O$601,Q$2:Q$601,0),0))))+IF(P205&lt;2,SUM(IF(N205=N$2:N$601,IF(O205=O$2:O$601,1,0),0)),0)))</f>
        <v/>
      </c>
      <c r="S205" s="110"/>
      <c r="T205" s="108"/>
      <c r="U205" s="108"/>
      <c r="V205" s="108"/>
      <c r="W205" s="111" t="str">
        <f aca="false" t="array" ref="W205:W205">IF($G205="","",IF(OR(S205=Error_checking!$Q$25,S205=Error_checking!$Q$26),R205-IF(P205&lt;2,SUM(IF(N205=N$2:N$601,IF(O205=O$2:O$601,1,0),0)),0),IF(V205="",0,((SUM(IF(S205=S$2:S$601,IF(T205=T$2:T$601,1,0),0))-U205)/(SUM(IF(S205=S$2:S$601,IF(T205=T$2:T$601,1,0),0))-1)*100)+(V205/(SUM(IF(S205=S$2:S$601,IF(T205=T$2:T$601,V$2:V$601,0),0))))+IF(U205&lt;2,SUM(IF(S205=S$2:S$601,IF(T205=T$2:T$601,1,0),0)),0))))</f>
        <v/>
      </c>
      <c r="X205" s="91"/>
      <c r="Y205" s="92"/>
      <c r="Z205" s="93"/>
      <c r="AA205" s="92"/>
      <c r="AB205" s="94" t="n">
        <f aca="false">0</f>
        <v>0</v>
      </c>
      <c r="AC205" s="94" t="n">
        <f aca="false" t="array" ref="AC205:AC205">SUM(M205,R205,W205,AB205)</f>
        <v>0</v>
      </c>
      <c r="AD205" s="112" t="n">
        <f aca="false">IF(G205=Error_checking!$A$26,MAX(0,MIN(MaxBonus,$G$1)+1-RANK(AC205,$AC$2:$AC$601)),0)</f>
        <v>0</v>
      </c>
      <c r="AE205" s="111" t="n">
        <f aca="false">AC205+AD205</f>
        <v>0</v>
      </c>
      <c r="AF205" s="113" t="str">
        <f aca="false" t="array" ref="AF205:AF205">IF(G205=Error_checking!$A$26,RANK(AC205,$AC$2:$AC$601),"")</f>
        <v/>
      </c>
      <c r="AG205" s="114"/>
      <c r="AH205" s="115"/>
      <c r="AI205" s="115"/>
      <c r="AJ205" s="115"/>
      <c r="AK205" s="100"/>
      <c r="AL205" s="100"/>
      <c r="AM205" s="100"/>
      <c r="AN205" s="101"/>
      <c r="AO205" s="100"/>
      <c r="AP205" s="100"/>
      <c r="AQ205" s="100"/>
      <c r="AR205" s="100"/>
      <c r="AS205" s="100"/>
      <c r="AT205" s="100"/>
      <c r="AU205" s="100"/>
      <c r="AV205" s="100"/>
      <c r="AW205" s="100"/>
      <c r="AX205" s="100"/>
      <c r="AY205" s="100"/>
      <c r="AZ205" s="100"/>
      <c r="BA205" s="100"/>
      <c r="BB205" s="100"/>
      <c r="BC205" s="100"/>
      <c r="BD205" s="100"/>
      <c r="BE205" s="100"/>
      <c r="BF205" s="100"/>
      <c r="BG205" s="100"/>
      <c r="BH205" s="100"/>
      <c r="BI205" s="100"/>
      <c r="BJ205" s="100"/>
      <c r="BK205" s="100"/>
      <c r="BL205" s="100"/>
      <c r="BM205" s="100"/>
      <c r="BN205" s="100"/>
      <c r="BO205" s="100"/>
      <c r="BP205" s="100"/>
      <c r="BQ205" s="100"/>
      <c r="BR205" s="100"/>
      <c r="BS205" s="100"/>
      <c r="BT205" s="100"/>
      <c r="BU205" s="100"/>
      <c r="BV205" s="100"/>
      <c r="BW205" s="100"/>
      <c r="BX205" s="100"/>
      <c r="BY205" s="100"/>
      <c r="BZ205" s="100"/>
    </row>
    <row r="206" s="54" customFormat="true" ht="14.85" hidden="false" customHeight="true" outlineLevel="0" collapsed="false">
      <c r="A206" s="102" t="str">
        <f aca="false" t="array" ref="A206:A206">IF(G206=Error_checking!$A$26,RANK(AC206,$AC$2:$AC$601),"")</f>
        <v/>
      </c>
      <c r="B206" s="102" t="n">
        <v>313</v>
      </c>
      <c r="C206" s="77" t="n">
        <f aca="false">VLOOKUP($B206,Ludo_na!$A$2:$D$601,2,0)</f>
        <v>350</v>
      </c>
      <c r="D206" s="78" t="str">
        <f aca="false">IF(VLOOKUP($B206,Ludo_voor!$A$2:$Y$601,3,0)="","",VLOOKUP($B206,Ludo_voor!$A$2:$Y$601,3,0))</f>
        <v>Daniels</v>
      </c>
      <c r="E206" s="79" t="str">
        <f aca="false">IF(VLOOKUP($B206,Ludo_voor!$A$2:$Y$601,4,0)="","",VLOOKUP($B206,Ludo_voor!$A$2:$Y$601,4,0))</f>
        <v>Balthazar</v>
      </c>
      <c r="F206" s="80" t="str">
        <f aca="false">IF(VLOOKUP($B206,Ludo_voor!$A$2:$Y$601,5,0)="","",VLOOKUP($B206,Ludo_voor!$A$2:$Y$601,5,0))</f>
        <v/>
      </c>
      <c r="G206" s="81"/>
      <c r="H206" s="103"/>
      <c r="I206" s="104"/>
      <c r="J206" s="105"/>
      <c r="K206" s="105"/>
      <c r="L206" s="105"/>
      <c r="M206" s="106" t="str">
        <f aca="false" t="array" ref="M206:M206">IF($G206="","",IF(L206="",0,((SUM(IF(I206=I$2:I$601,IF(J206=J$2:J$601,1,0),0))-K206)/(SUM(IF(I206=I$2:I$601,IF(J206=J$2:J$601,1,0),0))-1)*100)+(L206/(SUM(IF(I206=I$2:I$601,IF(J206=J$2:J$601,L$2:L$601,0),0))))+IF(K206&lt;2,SUM(IF(I206=I$2:I$601,IF(J206=J$2:J$601,1,0),0)),0)))</f>
        <v/>
      </c>
      <c r="N206" s="107"/>
      <c r="O206" s="108"/>
      <c r="P206" s="108"/>
      <c r="Q206" s="108"/>
      <c r="R206" s="109" t="str">
        <f aca="false" t="array" ref="R206:R206">IF($G206="","",IF(Q206="",0,((SUM(IF(N206=N$2:N$601,IF(O206=O$2:O$601,1,0),0))-P206)/(SUM(IF(N206=N$2:N$601,IF(O206=O$2:O$601,1,0),0))-1)*100)+(Q206/(SUM(IF(N206=N$2:N$601,IF(O206=O$2:O$601,Q$2:Q$601,0),0))))+IF(P206&lt;2,SUM(IF(N206=N$2:N$601,IF(O206=O$2:O$601,1,0),0)),0)))</f>
        <v/>
      </c>
      <c r="S206" s="110"/>
      <c r="T206" s="108"/>
      <c r="U206" s="108"/>
      <c r="V206" s="108"/>
      <c r="W206" s="111" t="str">
        <f aca="false" t="array" ref="W206:W206">IF($G206="","",IF(OR(S206=Error_checking!$Q$25,S206=Error_checking!$Q$26),R206-IF(P206&lt;2,SUM(IF(N206=N$2:N$601,IF(O206=O$2:O$601,1,0),0)),0),IF(V206="",0,((SUM(IF(S206=S$2:S$601,IF(T206=T$2:T$601,1,0),0))-U206)/(SUM(IF(S206=S$2:S$601,IF(T206=T$2:T$601,1,0),0))-1)*100)+(V206/(SUM(IF(S206=S$2:S$601,IF(T206=T$2:T$601,V$2:V$601,0),0))))+IF(U206&lt;2,SUM(IF(S206=S$2:S$601,IF(T206=T$2:T$601,1,0),0)),0))))</f>
        <v/>
      </c>
      <c r="X206" s="91"/>
      <c r="Y206" s="92"/>
      <c r="Z206" s="93"/>
      <c r="AA206" s="92"/>
      <c r="AB206" s="94" t="n">
        <f aca="false">0</f>
        <v>0</v>
      </c>
      <c r="AC206" s="94" t="n">
        <f aca="false" t="array" ref="AC206:AC206">SUM(M206,R206,W206,AB206)</f>
        <v>0</v>
      </c>
      <c r="AD206" s="112" t="n">
        <f aca="false">IF(G206=Error_checking!$A$26,MAX(0,MIN(MaxBonus,$G$1)+1-RANK(AC206,$AC$2:$AC$601)),0)</f>
        <v>0</v>
      </c>
      <c r="AE206" s="111" t="n">
        <f aca="false">AC206+AD206</f>
        <v>0</v>
      </c>
      <c r="AF206" s="113" t="str">
        <f aca="false" t="array" ref="AF206:AF206">IF(G206=Error_checking!$A$26,RANK(AC206,$AC$2:$AC$601),"")</f>
        <v/>
      </c>
      <c r="AG206" s="114"/>
      <c r="AH206" s="115"/>
      <c r="AI206" s="115"/>
      <c r="AJ206" s="115"/>
      <c r="AK206" s="100"/>
      <c r="AL206" s="100"/>
      <c r="AM206" s="100"/>
      <c r="AN206" s="101"/>
      <c r="AO206" s="100"/>
      <c r="AP206" s="100"/>
      <c r="AQ206" s="100"/>
      <c r="AR206" s="100"/>
      <c r="AS206" s="100"/>
      <c r="AT206" s="100"/>
      <c r="AU206" s="100"/>
      <c r="AV206" s="100"/>
      <c r="AW206" s="100"/>
      <c r="AX206" s="100"/>
      <c r="AY206" s="100"/>
      <c r="AZ206" s="100"/>
      <c r="BA206" s="100"/>
      <c r="BB206" s="100"/>
      <c r="BC206" s="100"/>
      <c r="BD206" s="100"/>
      <c r="BE206" s="100"/>
      <c r="BF206" s="100"/>
      <c r="BG206" s="100"/>
      <c r="BH206" s="100"/>
      <c r="BI206" s="100"/>
      <c r="BJ206" s="100"/>
      <c r="BK206" s="100"/>
      <c r="BL206" s="100"/>
      <c r="BM206" s="100"/>
      <c r="BN206" s="100"/>
      <c r="BO206" s="100"/>
      <c r="BP206" s="100"/>
      <c r="BQ206" s="100"/>
      <c r="BR206" s="100"/>
      <c r="BS206" s="100"/>
      <c r="BT206" s="100"/>
      <c r="BU206" s="100"/>
      <c r="BV206" s="100"/>
      <c r="BW206" s="100"/>
      <c r="BX206" s="100"/>
      <c r="BY206" s="100"/>
      <c r="BZ206" s="100"/>
    </row>
    <row r="207" s="54" customFormat="true" ht="14.85" hidden="false" customHeight="true" outlineLevel="0" collapsed="false">
      <c r="A207" s="102" t="str">
        <f aca="false" t="array" ref="A207:A207">IF(G207=Error_checking!$A$26,RANK(AC207,$AC$2:$AC$601),"")</f>
        <v/>
      </c>
      <c r="B207" s="102" t="n">
        <v>270</v>
      </c>
      <c r="C207" s="77" t="n">
        <f aca="false">VLOOKUP($B207,Ludo_na!$A$2:$D$601,2,0)</f>
        <v>518</v>
      </c>
      <c r="D207" s="78" t="str">
        <f aca="false">IF(VLOOKUP($B207,Ludo_voor!$A$2:$Y$601,3,0)="","",VLOOKUP($B207,Ludo_voor!$A$2:$Y$601,3,0))</f>
        <v>Danlois</v>
      </c>
      <c r="E207" s="79" t="str">
        <f aca="false">IF(VLOOKUP($B207,Ludo_voor!$A$2:$Y$601,4,0)="","",VLOOKUP($B207,Ludo_voor!$A$2:$Y$601,4,0))</f>
        <v>Sophie</v>
      </c>
      <c r="F207" s="80" t="str">
        <f aca="false">IF(VLOOKUP($B207,Ludo_voor!$A$2:$Y$601,5,0)="","",VLOOKUP($B207,Ludo_voor!$A$2:$Y$601,5,0))</f>
        <v/>
      </c>
      <c r="G207" s="81"/>
      <c r="H207" s="103"/>
      <c r="I207" s="104"/>
      <c r="J207" s="105"/>
      <c r="K207" s="105"/>
      <c r="L207" s="105"/>
      <c r="M207" s="106" t="str">
        <f aca="false" t="array" ref="M207:M207">IF($G207="","",IF(L207="",0,((SUM(IF(I207=I$2:I$601,IF(J207=J$2:J$601,1,0),0))-K207)/(SUM(IF(I207=I$2:I$601,IF(J207=J$2:J$601,1,0),0))-1)*100)+(L207/(SUM(IF(I207=I$2:I$601,IF(J207=J$2:J$601,L$2:L$601,0),0))))+IF(K207&lt;2,SUM(IF(I207=I$2:I$601,IF(J207=J$2:J$601,1,0),0)),0)))</f>
        <v/>
      </c>
      <c r="N207" s="107"/>
      <c r="O207" s="108"/>
      <c r="P207" s="108"/>
      <c r="Q207" s="108"/>
      <c r="R207" s="109" t="str">
        <f aca="false" t="array" ref="R207:R207">IF($G207="","",IF(Q207="",0,((SUM(IF(N207=N$2:N$601,IF(O207=O$2:O$601,1,0),0))-P207)/(SUM(IF(N207=N$2:N$601,IF(O207=O$2:O$601,1,0),0))-1)*100)+(Q207/(SUM(IF(N207=N$2:N$601,IF(O207=O$2:O$601,Q$2:Q$601,0),0))))+IF(P207&lt;2,SUM(IF(N207=N$2:N$601,IF(O207=O$2:O$601,1,0),0)),0)))</f>
        <v/>
      </c>
      <c r="S207" s="110"/>
      <c r="T207" s="108"/>
      <c r="U207" s="108"/>
      <c r="V207" s="108"/>
      <c r="W207" s="111" t="str">
        <f aca="false" t="array" ref="W207:W207">IF($G207="","",IF(OR(S207=Error_checking!$Q$25,S207=Error_checking!$Q$26),R207-IF(P207&lt;2,SUM(IF(N207=N$2:N$601,IF(O207=O$2:O$601,1,0),0)),0),IF(V207="",0,((SUM(IF(S207=S$2:S$601,IF(T207=T$2:T$601,1,0),0))-U207)/(SUM(IF(S207=S$2:S$601,IF(T207=T$2:T$601,1,0),0))-1)*100)+(V207/(SUM(IF(S207=S$2:S$601,IF(T207=T$2:T$601,V$2:V$601,0),0))))+IF(U207&lt;2,SUM(IF(S207=S$2:S$601,IF(T207=T$2:T$601,1,0),0)),0))))</f>
        <v/>
      </c>
      <c r="X207" s="91"/>
      <c r="Y207" s="92"/>
      <c r="Z207" s="93"/>
      <c r="AA207" s="92"/>
      <c r="AB207" s="94" t="n">
        <f aca="false">0</f>
        <v>0</v>
      </c>
      <c r="AC207" s="94" t="n">
        <f aca="false" t="array" ref="AC207:AC207">SUM(M207,R207,W207,AB207)</f>
        <v>0</v>
      </c>
      <c r="AD207" s="112" t="n">
        <f aca="false">IF(G207=Error_checking!$A$26,MAX(0,MIN(MaxBonus,$G$1)+1-RANK(AC207,$AC$2:$AC$601)),0)</f>
        <v>0</v>
      </c>
      <c r="AE207" s="111" t="n">
        <f aca="false">AC207+AD207</f>
        <v>0</v>
      </c>
      <c r="AF207" s="113" t="str">
        <f aca="false" t="array" ref="AF207:AF207">IF(G207=Error_checking!$A$26,RANK(AC207,$AC$2:$AC$601),"")</f>
        <v/>
      </c>
      <c r="AG207" s="114"/>
      <c r="AH207" s="115"/>
      <c r="AI207" s="115"/>
      <c r="AJ207" s="115"/>
      <c r="AK207" s="100"/>
      <c r="AL207" s="100"/>
      <c r="AM207" s="100"/>
      <c r="AN207" s="101"/>
      <c r="AO207" s="100"/>
      <c r="AP207" s="100"/>
      <c r="AQ207" s="100"/>
      <c r="AR207" s="100"/>
      <c r="AS207" s="100"/>
      <c r="AT207" s="100"/>
      <c r="AU207" s="100"/>
      <c r="AV207" s="100"/>
      <c r="AW207" s="100"/>
      <c r="AX207" s="100"/>
      <c r="AY207" s="100"/>
      <c r="AZ207" s="100"/>
      <c r="BA207" s="100"/>
      <c r="BB207" s="100"/>
      <c r="BC207" s="100"/>
      <c r="BD207" s="100"/>
      <c r="BE207" s="100"/>
      <c r="BF207" s="100"/>
      <c r="BG207" s="100"/>
      <c r="BH207" s="100"/>
      <c r="BI207" s="100"/>
      <c r="BJ207" s="100"/>
      <c r="BK207" s="100"/>
      <c r="BL207" s="100"/>
      <c r="BM207" s="100"/>
      <c r="BN207" s="100"/>
      <c r="BO207" s="100"/>
      <c r="BP207" s="100"/>
      <c r="BQ207" s="100"/>
      <c r="BR207" s="100"/>
      <c r="BS207" s="100"/>
      <c r="BT207" s="100"/>
      <c r="BU207" s="100"/>
      <c r="BV207" s="100"/>
      <c r="BW207" s="100"/>
      <c r="BX207" s="100"/>
      <c r="BY207" s="100"/>
      <c r="BZ207" s="100"/>
    </row>
    <row r="208" s="54" customFormat="true" ht="14.85" hidden="false" customHeight="true" outlineLevel="0" collapsed="false">
      <c r="A208" s="102" t="str">
        <f aca="false" t="array" ref="A208:A208">IF(G208=Error_checking!$A$26,RANK(AC208,$AC$2:$AC$601),"")</f>
        <v/>
      </c>
      <c r="B208" s="102" t="n">
        <v>257</v>
      </c>
      <c r="C208" s="77" t="n">
        <f aca="false">VLOOKUP($B208,Ludo_na!$A$2:$D$601,2,0)</f>
        <v>512</v>
      </c>
      <c r="D208" s="78" t="str">
        <f aca="false">IF(VLOOKUP($B208,Ludo_voor!$A$2:$Y$601,3,0)="","",VLOOKUP($B208,Ludo_voor!$A$2:$Y$601,3,0))</f>
        <v>Dauge</v>
      </c>
      <c r="E208" s="79" t="str">
        <f aca="false">IF(VLOOKUP($B208,Ludo_voor!$A$2:$Y$601,4,0)="","",VLOOKUP($B208,Ludo_voor!$A$2:$Y$601,4,0))</f>
        <v>Nicolas</v>
      </c>
      <c r="F208" s="80" t="str">
        <f aca="false">IF(VLOOKUP($B208,Ludo_voor!$A$2:$Y$601,5,0)="","",VLOOKUP($B208,Ludo_voor!$A$2:$Y$601,5,0))</f>
        <v/>
      </c>
      <c r="G208" s="81"/>
      <c r="H208" s="103"/>
      <c r="I208" s="104"/>
      <c r="J208" s="105"/>
      <c r="K208" s="105"/>
      <c r="L208" s="105"/>
      <c r="M208" s="106" t="str">
        <f aca="false" t="array" ref="M208:M208">IF($G208="","",IF(L208="",0,((SUM(IF(I208=I$2:I$601,IF(J208=J$2:J$601,1,0),0))-K208)/(SUM(IF(I208=I$2:I$601,IF(J208=J$2:J$601,1,0),0))-1)*100)+(L208/(SUM(IF(I208=I$2:I$601,IF(J208=J$2:J$601,L$2:L$601,0),0))))+IF(K208&lt;2,SUM(IF(I208=I$2:I$601,IF(J208=J$2:J$601,1,0),0)),0)))</f>
        <v/>
      </c>
      <c r="N208" s="107"/>
      <c r="O208" s="108"/>
      <c r="P208" s="108"/>
      <c r="Q208" s="108"/>
      <c r="R208" s="109" t="str">
        <f aca="false" t="array" ref="R208:R208">IF($G208="","",IF(Q208="",0,((SUM(IF(N208=N$2:N$601,IF(O208=O$2:O$601,1,0),0))-P208)/(SUM(IF(N208=N$2:N$601,IF(O208=O$2:O$601,1,0),0))-1)*100)+(Q208/(SUM(IF(N208=N$2:N$601,IF(O208=O$2:O$601,Q$2:Q$601,0),0))))+IF(P208&lt;2,SUM(IF(N208=N$2:N$601,IF(O208=O$2:O$601,1,0),0)),0)))</f>
        <v/>
      </c>
      <c r="S208" s="110"/>
      <c r="T208" s="108"/>
      <c r="U208" s="108"/>
      <c r="V208" s="108"/>
      <c r="W208" s="111" t="str">
        <f aca="false" t="array" ref="W208:W208">IF($G208="","",IF(OR(S208=Error_checking!$Q$25,S208=Error_checking!$Q$26),R208-IF(P208&lt;2,SUM(IF(N208=N$2:N$601,IF(O208=O$2:O$601,1,0),0)),0),IF(V208="",0,((SUM(IF(S208=S$2:S$601,IF(T208=T$2:T$601,1,0),0))-U208)/(SUM(IF(S208=S$2:S$601,IF(T208=T$2:T$601,1,0),0))-1)*100)+(V208/(SUM(IF(S208=S$2:S$601,IF(T208=T$2:T$601,V$2:V$601,0),0))))+IF(U208&lt;2,SUM(IF(S208=S$2:S$601,IF(T208=T$2:T$601,1,0),0)),0))))</f>
        <v/>
      </c>
      <c r="X208" s="91"/>
      <c r="Y208" s="92"/>
      <c r="Z208" s="93"/>
      <c r="AA208" s="92"/>
      <c r="AB208" s="94" t="n">
        <f aca="false">0</f>
        <v>0</v>
      </c>
      <c r="AC208" s="94" t="n">
        <f aca="false" t="array" ref="AC208:AC208">SUM(M208,R208,W208,AB208)</f>
        <v>0</v>
      </c>
      <c r="AD208" s="112" t="n">
        <f aca="false">IF(G208=Error_checking!$A$26,MAX(0,MIN(MaxBonus,$G$1)+1-RANK(AC208,$AC$2:$AC$601)),0)</f>
        <v>0</v>
      </c>
      <c r="AE208" s="111" t="n">
        <f aca="false">AC208+AD208</f>
        <v>0</v>
      </c>
      <c r="AF208" s="113" t="str">
        <f aca="false" t="array" ref="AF208:AF208">IF(G208=Error_checking!$A$26,RANK(AC208,$AC$2:$AC$601),"")</f>
        <v/>
      </c>
      <c r="AG208" s="114"/>
      <c r="AH208" s="115"/>
      <c r="AI208" s="115"/>
      <c r="AJ208" s="115"/>
      <c r="AK208" s="100"/>
      <c r="AL208" s="100"/>
      <c r="AM208" s="100"/>
      <c r="AN208" s="101"/>
      <c r="AO208" s="100"/>
      <c r="AP208" s="100"/>
      <c r="AQ208" s="100"/>
      <c r="AR208" s="100"/>
      <c r="AS208" s="100"/>
      <c r="AT208" s="100"/>
      <c r="AU208" s="100"/>
      <c r="AV208" s="100"/>
      <c r="AW208" s="100"/>
      <c r="AX208" s="100"/>
      <c r="AY208" s="100"/>
      <c r="AZ208" s="100"/>
      <c r="BA208" s="100"/>
      <c r="BB208" s="100"/>
      <c r="BC208" s="100"/>
      <c r="BD208" s="100"/>
      <c r="BE208" s="100"/>
      <c r="BF208" s="100"/>
      <c r="BG208" s="100"/>
      <c r="BH208" s="100"/>
      <c r="BI208" s="100"/>
      <c r="BJ208" s="100"/>
      <c r="BK208" s="100"/>
      <c r="BL208" s="100"/>
      <c r="BM208" s="100"/>
      <c r="BN208" s="100"/>
      <c r="BO208" s="100"/>
      <c r="BP208" s="100"/>
      <c r="BQ208" s="100"/>
      <c r="BR208" s="100"/>
      <c r="BS208" s="100"/>
      <c r="BT208" s="100"/>
      <c r="BU208" s="100"/>
      <c r="BV208" s="100"/>
      <c r="BW208" s="100"/>
      <c r="BX208" s="100"/>
      <c r="BY208" s="100"/>
      <c r="BZ208" s="100"/>
    </row>
    <row r="209" s="54" customFormat="true" ht="14.85" hidden="false" customHeight="true" outlineLevel="0" collapsed="false">
      <c r="A209" s="102" t="str">
        <f aca="false" t="array" ref="A209:A209">IF(G209=Error_checking!$A$26,RANK(AC209,$AC$2:$AC$601),"")</f>
        <v/>
      </c>
      <c r="B209" s="102" t="n">
        <v>311</v>
      </c>
      <c r="C209" s="77" t="n">
        <f aca="false">VLOOKUP($B209,Ludo_na!$A$2:$D$601,2,0)</f>
        <v>238</v>
      </c>
      <c r="D209" s="78" t="str">
        <f aca="false">IF(VLOOKUP($B209,Ludo_voor!$A$2:$Y$601,3,0)="","",VLOOKUP($B209,Ludo_voor!$A$2:$Y$601,3,0))</f>
        <v>de Blochouse</v>
      </c>
      <c r="E209" s="79" t="str">
        <f aca="false">IF(VLOOKUP($B209,Ludo_voor!$A$2:$Y$601,4,0)="","",VLOOKUP($B209,Ludo_voor!$A$2:$Y$601,4,0))</f>
        <v>Benny</v>
      </c>
      <c r="F209" s="80" t="str">
        <f aca="false">IF(VLOOKUP($B209,Ludo_voor!$A$2:$Y$601,5,0)="","",VLOOKUP($B209,Ludo_voor!$A$2:$Y$601,5,0))</f>
        <v/>
      </c>
      <c r="G209" s="81"/>
      <c r="H209" s="103"/>
      <c r="I209" s="104"/>
      <c r="J209" s="105"/>
      <c r="K209" s="105"/>
      <c r="L209" s="105"/>
      <c r="M209" s="106" t="str">
        <f aca="false" t="array" ref="M209:M209">IF($G209="","",IF(L209="",0,((SUM(IF(I209=I$2:I$601,IF(J209=J$2:J$601,1,0),0))-K209)/(SUM(IF(I209=I$2:I$601,IF(J209=J$2:J$601,1,0),0))-1)*100)+(L209/(SUM(IF(I209=I$2:I$601,IF(J209=J$2:J$601,L$2:L$601,0),0))))+IF(K209&lt;2,SUM(IF(I209=I$2:I$601,IF(J209=J$2:J$601,1,0),0)),0)))</f>
        <v/>
      </c>
      <c r="N209" s="107"/>
      <c r="O209" s="108"/>
      <c r="P209" s="108"/>
      <c r="Q209" s="108"/>
      <c r="R209" s="109" t="str">
        <f aca="false" t="array" ref="R209:R209">IF($G209="","",IF(Q209="",0,((SUM(IF(N209=N$2:N$601,IF(O209=O$2:O$601,1,0),0))-P209)/(SUM(IF(N209=N$2:N$601,IF(O209=O$2:O$601,1,0),0))-1)*100)+(Q209/(SUM(IF(N209=N$2:N$601,IF(O209=O$2:O$601,Q$2:Q$601,0),0))))+IF(P209&lt;2,SUM(IF(N209=N$2:N$601,IF(O209=O$2:O$601,1,0),0)),0)))</f>
        <v/>
      </c>
      <c r="S209" s="110"/>
      <c r="T209" s="108"/>
      <c r="U209" s="108"/>
      <c r="V209" s="108"/>
      <c r="W209" s="111" t="str">
        <f aca="false" t="array" ref="W209:W209">IF($G209="","",IF(OR(S209=Error_checking!$Q$25,S209=Error_checking!$Q$26),R209-IF(P209&lt;2,SUM(IF(N209=N$2:N$601,IF(O209=O$2:O$601,1,0),0)),0),IF(V209="",0,((SUM(IF(S209=S$2:S$601,IF(T209=T$2:T$601,1,0),0))-U209)/(SUM(IF(S209=S$2:S$601,IF(T209=T$2:T$601,1,0),0))-1)*100)+(V209/(SUM(IF(S209=S$2:S$601,IF(T209=T$2:T$601,V$2:V$601,0),0))))+IF(U209&lt;2,SUM(IF(S209=S$2:S$601,IF(T209=T$2:T$601,1,0),0)),0))))</f>
        <v/>
      </c>
      <c r="X209" s="91"/>
      <c r="Y209" s="92"/>
      <c r="Z209" s="93"/>
      <c r="AA209" s="92"/>
      <c r="AB209" s="94" t="n">
        <f aca="false">0</f>
        <v>0</v>
      </c>
      <c r="AC209" s="94" t="n">
        <f aca="false" t="array" ref="AC209:AC209">SUM(M209,R209,W209,AB209)</f>
        <v>0</v>
      </c>
      <c r="AD209" s="112" t="n">
        <f aca="false">IF(G209=Error_checking!$A$26,MAX(0,MIN(MaxBonus,$G$1)+1-RANK(AC209,$AC$2:$AC$601)),0)</f>
        <v>0</v>
      </c>
      <c r="AE209" s="111" t="n">
        <f aca="false">AC209+AD209</f>
        <v>0</v>
      </c>
      <c r="AF209" s="113" t="str">
        <f aca="false" t="array" ref="AF209:AF209">IF(G209=Error_checking!$A$26,RANK(AC209,$AC$2:$AC$601),"")</f>
        <v/>
      </c>
      <c r="AG209" s="114"/>
      <c r="AH209" s="115"/>
      <c r="AI209" s="115"/>
      <c r="AJ209" s="115"/>
      <c r="AK209" s="100"/>
      <c r="AL209" s="100"/>
      <c r="AM209" s="100"/>
      <c r="AN209" s="101"/>
      <c r="AO209" s="100"/>
      <c r="AP209" s="100"/>
      <c r="AQ209" s="100"/>
      <c r="AR209" s="100"/>
      <c r="AS209" s="100"/>
      <c r="AT209" s="100"/>
      <c r="AU209" s="100"/>
      <c r="AV209" s="100"/>
      <c r="AW209" s="100"/>
      <c r="AX209" s="100"/>
      <c r="AY209" s="100"/>
      <c r="AZ209" s="100"/>
      <c r="BA209" s="100"/>
      <c r="BB209" s="100"/>
      <c r="BC209" s="100"/>
      <c r="BD209" s="100"/>
      <c r="BE209" s="100"/>
      <c r="BF209" s="100"/>
      <c r="BG209" s="100"/>
      <c r="BH209" s="100"/>
      <c r="BI209" s="100"/>
      <c r="BJ209" s="100"/>
      <c r="BK209" s="100"/>
      <c r="BL209" s="100"/>
      <c r="BM209" s="100"/>
      <c r="BN209" s="100"/>
      <c r="BO209" s="100"/>
      <c r="BP209" s="100"/>
      <c r="BQ209" s="100"/>
      <c r="BR209" s="100"/>
      <c r="BS209" s="100"/>
      <c r="BT209" s="100"/>
      <c r="BU209" s="100"/>
      <c r="BV209" s="100"/>
      <c r="BW209" s="100"/>
      <c r="BX209" s="100"/>
      <c r="BY209" s="100"/>
      <c r="BZ209" s="100"/>
    </row>
    <row r="210" s="54" customFormat="true" ht="14.85" hidden="false" customHeight="true" outlineLevel="0" collapsed="false">
      <c r="A210" s="102" t="str">
        <f aca="false" t="array" ref="A210:A210">IF(G210=Error_checking!$A$26,RANK(AC210,$AC$2:$AC$601),"")</f>
        <v/>
      </c>
      <c r="B210" s="102" t="n">
        <v>279</v>
      </c>
      <c r="C210" s="77" t="n">
        <f aca="false">VLOOKUP($B210,Ludo_na!$A$2:$D$601,2,0)</f>
        <v>204</v>
      </c>
      <c r="D210" s="78" t="str">
        <f aca="false">IF(VLOOKUP($B210,Ludo_voor!$A$2:$Y$601,3,0)="","",VLOOKUP($B210,Ludo_voor!$A$2:$Y$601,3,0))</f>
        <v>De Bruyne</v>
      </c>
      <c r="E210" s="79" t="str">
        <f aca="false">IF(VLOOKUP($B210,Ludo_voor!$A$2:$Y$601,4,0)="","",VLOOKUP($B210,Ludo_voor!$A$2:$Y$601,4,0))</f>
        <v>Nico</v>
      </c>
      <c r="F210" s="80" t="str">
        <f aca="false">IF(VLOOKUP($B210,Ludo_voor!$A$2:$Y$601,5,0)="","",VLOOKUP($B210,Ludo_voor!$A$2:$Y$601,5,0))</f>
        <v/>
      </c>
      <c r="G210" s="81"/>
      <c r="H210" s="103"/>
      <c r="I210" s="104"/>
      <c r="J210" s="105"/>
      <c r="K210" s="105"/>
      <c r="L210" s="105"/>
      <c r="M210" s="106" t="str">
        <f aca="false" t="array" ref="M210:M210">IF($G210="","",IF(L210="",0,((SUM(IF(I210=I$2:I$601,IF(J210=J$2:J$601,1,0),0))-K210)/(SUM(IF(I210=I$2:I$601,IF(J210=J$2:J$601,1,0),0))-1)*100)+(L210/(SUM(IF(I210=I$2:I$601,IF(J210=J$2:J$601,L$2:L$601,0),0))))+IF(K210&lt;2,SUM(IF(I210=I$2:I$601,IF(J210=J$2:J$601,1,0),0)),0)))</f>
        <v/>
      </c>
      <c r="N210" s="107"/>
      <c r="O210" s="108"/>
      <c r="P210" s="108"/>
      <c r="Q210" s="108"/>
      <c r="R210" s="109" t="str">
        <f aca="false" t="array" ref="R210:R210">IF($G210="","",IF(Q210="",0,((SUM(IF(N210=N$2:N$601,IF(O210=O$2:O$601,1,0),0))-P210)/(SUM(IF(N210=N$2:N$601,IF(O210=O$2:O$601,1,0),0))-1)*100)+(Q210/(SUM(IF(N210=N$2:N$601,IF(O210=O$2:O$601,Q$2:Q$601,0),0))))+IF(P210&lt;2,SUM(IF(N210=N$2:N$601,IF(O210=O$2:O$601,1,0),0)),0)))</f>
        <v/>
      </c>
      <c r="S210" s="110"/>
      <c r="T210" s="108"/>
      <c r="U210" s="108"/>
      <c r="V210" s="108"/>
      <c r="W210" s="111" t="str">
        <f aca="false" t="array" ref="W210:W210">IF($G210="","",IF(OR(S210=Error_checking!$Q$25,S210=Error_checking!$Q$26),R210-IF(P210&lt;2,SUM(IF(N210=N$2:N$601,IF(O210=O$2:O$601,1,0),0)),0),IF(V210="",0,((SUM(IF(S210=S$2:S$601,IF(T210=T$2:T$601,1,0),0))-U210)/(SUM(IF(S210=S$2:S$601,IF(T210=T$2:T$601,1,0),0))-1)*100)+(V210/(SUM(IF(S210=S$2:S$601,IF(T210=T$2:T$601,V$2:V$601,0),0))))+IF(U210&lt;2,SUM(IF(S210=S$2:S$601,IF(T210=T$2:T$601,1,0),0)),0))))</f>
        <v/>
      </c>
      <c r="X210" s="91"/>
      <c r="Y210" s="92"/>
      <c r="Z210" s="93"/>
      <c r="AA210" s="92"/>
      <c r="AB210" s="94" t="n">
        <f aca="false">0</f>
        <v>0</v>
      </c>
      <c r="AC210" s="94" t="n">
        <f aca="false" t="array" ref="AC210:AC210">SUM(M210,R210,W210,AB210)</f>
        <v>0</v>
      </c>
      <c r="AD210" s="112" t="n">
        <f aca="false">IF(G210=Error_checking!$A$26,MAX(0,MIN(MaxBonus,$G$1)+1-RANK(AC210,$AC$2:$AC$601)),0)</f>
        <v>0</v>
      </c>
      <c r="AE210" s="111" t="n">
        <f aca="false">AC210+AD210</f>
        <v>0</v>
      </c>
      <c r="AF210" s="113" t="str">
        <f aca="false" t="array" ref="AF210:AF210">IF(G210=Error_checking!$A$26,RANK(AC210,$AC$2:$AC$601),"")</f>
        <v/>
      </c>
      <c r="AG210" s="114"/>
      <c r="AH210" s="115"/>
      <c r="AI210" s="115"/>
      <c r="AJ210" s="115"/>
      <c r="AK210" s="100"/>
      <c r="AL210" s="100"/>
      <c r="AM210" s="100"/>
      <c r="AN210" s="101"/>
      <c r="AO210" s="100"/>
      <c r="AP210" s="100"/>
      <c r="AQ210" s="100"/>
      <c r="AR210" s="100"/>
      <c r="AS210" s="100"/>
      <c r="AT210" s="100"/>
      <c r="AU210" s="100"/>
      <c r="AV210" s="100"/>
      <c r="AW210" s="100"/>
      <c r="AX210" s="100"/>
      <c r="AY210" s="100"/>
      <c r="AZ210" s="100"/>
      <c r="BA210" s="100"/>
      <c r="BB210" s="100"/>
      <c r="BC210" s="100"/>
      <c r="BD210" s="100"/>
      <c r="BE210" s="100"/>
      <c r="BF210" s="100"/>
      <c r="BG210" s="100"/>
      <c r="BH210" s="100"/>
      <c r="BI210" s="100"/>
      <c r="BJ210" s="100"/>
      <c r="BK210" s="100"/>
      <c r="BL210" s="100"/>
      <c r="BM210" s="100"/>
      <c r="BN210" s="100"/>
      <c r="BO210" s="100"/>
      <c r="BP210" s="100"/>
      <c r="BQ210" s="100"/>
      <c r="BR210" s="100"/>
      <c r="BS210" s="100"/>
      <c r="BT210" s="100"/>
      <c r="BU210" s="100"/>
      <c r="BV210" s="100"/>
      <c r="BW210" s="100"/>
      <c r="BX210" s="100"/>
      <c r="BY210" s="100"/>
      <c r="BZ210" s="100"/>
    </row>
    <row r="211" customFormat="false" ht="14.85" hidden="false" customHeight="true" outlineLevel="0" collapsed="false">
      <c r="A211" s="102" t="str">
        <f aca="false" t="array" ref="A211:A211">IF(G211=Error_checking!$A$26,RANK(AC211,$AC$2:$AC$601),"")</f>
        <v/>
      </c>
      <c r="B211" s="102" t="n">
        <v>204</v>
      </c>
      <c r="C211" s="77" t="n">
        <f aca="false">VLOOKUP($B211,Ludo_na!$A$2:$D$601,2,0)</f>
        <v>179</v>
      </c>
      <c r="D211" s="78" t="str">
        <f aca="false">IF(VLOOKUP($B211,Ludo_voor!$A$2:$Y$601,3,0)="","",VLOOKUP($B211,Ludo_voor!$A$2:$Y$601,3,0))</f>
        <v>De Clercq</v>
      </c>
      <c r="E211" s="79" t="str">
        <f aca="false">IF(VLOOKUP($B211,Ludo_voor!$A$2:$Y$601,4,0)="","",VLOOKUP($B211,Ludo_voor!$A$2:$Y$601,4,0))</f>
        <v>Lien</v>
      </c>
      <c r="F211" s="80" t="str">
        <f aca="false">IF(VLOOKUP($B211,Ludo_voor!$A$2:$Y$601,5,0)="","",VLOOKUP($B211,Ludo_voor!$A$2:$Y$601,5,0))</f>
        <v/>
      </c>
      <c r="G211" s="81"/>
      <c r="H211" s="103"/>
      <c r="I211" s="104"/>
      <c r="J211" s="105"/>
      <c r="K211" s="105"/>
      <c r="L211" s="105"/>
      <c r="M211" s="106" t="str">
        <f aca="false" t="array" ref="M211:M211">IF($G211="","",IF(L211="",0,((SUM(IF(I211=I$2:I$601,IF(J211=J$2:J$601,1,0),0))-K211)/(SUM(IF(I211=I$2:I$601,IF(J211=J$2:J$601,1,0),0))-1)*100)+(L211/(SUM(IF(I211=I$2:I$601,IF(J211=J$2:J$601,L$2:L$601,0),0))))+IF(K211&lt;2,SUM(IF(I211=I$2:I$601,IF(J211=J$2:J$601,1,0),0)),0)))</f>
        <v/>
      </c>
      <c r="N211" s="107"/>
      <c r="O211" s="108"/>
      <c r="P211" s="108"/>
      <c r="Q211" s="108"/>
      <c r="R211" s="109" t="str">
        <f aca="false" t="array" ref="R211:R211">IF($G211="","",IF(Q211="",0,((SUM(IF(N211=N$2:N$601,IF(O211=O$2:O$601,1,0),0))-P211)/(SUM(IF(N211=N$2:N$601,IF(O211=O$2:O$601,1,0),0))-1)*100)+(Q211/(SUM(IF(N211=N$2:N$601,IF(O211=O$2:O$601,Q$2:Q$601,0),0))))+IF(P211&lt;2,SUM(IF(N211=N$2:N$601,IF(O211=O$2:O$601,1,0),0)),0)))</f>
        <v/>
      </c>
      <c r="S211" s="110"/>
      <c r="T211" s="108"/>
      <c r="U211" s="108"/>
      <c r="V211" s="108"/>
      <c r="W211" s="111" t="str">
        <f aca="false" t="array" ref="W211:W211">IF($G211="","",IF(OR(S211=Error_checking!$Q$25,S211=Error_checking!$Q$26),R211-IF(P211&lt;2,SUM(IF(N211=N$2:N$601,IF(O211=O$2:O$601,1,0),0)),0),IF(V211="",0,((SUM(IF(S211=S$2:S$601,IF(T211=T$2:T$601,1,0),0))-U211)/(SUM(IF(S211=S$2:S$601,IF(T211=T$2:T$601,1,0),0))-1)*100)+(V211/(SUM(IF(S211=S$2:S$601,IF(T211=T$2:T$601,V$2:V$601,0),0))))+IF(U211&lt;2,SUM(IF(S211=S$2:S$601,IF(T211=T$2:T$601,1,0),0)),0))))</f>
        <v/>
      </c>
      <c r="X211" s="91"/>
      <c r="Y211" s="92"/>
      <c r="Z211" s="93"/>
      <c r="AA211" s="92"/>
      <c r="AB211" s="94" t="n">
        <f aca="false">0</f>
        <v>0</v>
      </c>
      <c r="AC211" s="94" t="n">
        <f aca="false" t="array" ref="AC211:AC211">SUM(M211,R211,W211,AB211)</f>
        <v>0</v>
      </c>
      <c r="AD211" s="112" t="n">
        <f aca="false">IF(G211=Error_checking!$A$26,MAX(0,MIN(MaxBonus,$G$1)+1-RANK(AC211,$AC$2:$AC$601)),0)</f>
        <v>0</v>
      </c>
      <c r="AE211" s="111" t="n">
        <f aca="false">AC211+AD211</f>
        <v>0</v>
      </c>
      <c r="AF211" s="113" t="str">
        <f aca="false" t="array" ref="AF211:AF211">IF(G211=Error_checking!$A$26,RANK(AC211,$AC$2:$AC$601),"")</f>
        <v/>
      </c>
      <c r="AG211" s="114"/>
      <c r="AH211" s="115"/>
      <c r="AI211" s="115"/>
      <c r="AJ211" s="115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117"/>
      <c r="BN211" s="117"/>
      <c r="BO211" s="117"/>
      <c r="BP211" s="117"/>
      <c r="BQ211" s="117"/>
      <c r="BR211" s="117"/>
      <c r="BS211" s="117"/>
      <c r="BT211" s="117"/>
      <c r="BU211" s="117"/>
      <c r="BV211" s="117"/>
      <c r="BW211" s="117"/>
      <c r="BX211" s="117"/>
      <c r="BY211" s="117"/>
      <c r="BZ211" s="117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s="119" customFormat="true" ht="14.85" hidden="false" customHeight="true" outlineLevel="0" collapsed="false">
      <c r="A212" s="102" t="str">
        <f aca="false" t="array" ref="A212:A212">IF(G212=Error_checking!$A$26,RANK(AC212,$AC$2:$AC$601),"")</f>
        <v/>
      </c>
      <c r="B212" s="102" t="n">
        <v>60</v>
      </c>
      <c r="C212" s="77" t="n">
        <f aca="false">VLOOKUP($B212,Ludo_na!$A$2:$D$601,2,0)</f>
        <v>526</v>
      </c>
      <c r="D212" s="78" t="str">
        <f aca="false">IF(VLOOKUP($B212,Ludo_voor!$A$2:$Y$601,3,0)="","",VLOOKUP($B212,Ludo_voor!$A$2:$Y$601,3,0))</f>
        <v>De Clercq</v>
      </c>
      <c r="E212" s="79" t="str">
        <f aca="false">IF(VLOOKUP($B212,Ludo_voor!$A$2:$Y$601,4,0)="","",VLOOKUP($B212,Ludo_voor!$A$2:$Y$601,4,0))</f>
        <v>Bart</v>
      </c>
      <c r="F212" s="80" t="str">
        <f aca="false">IF(VLOOKUP($B212,Ludo_voor!$A$2:$Y$601,5,0)="","",VLOOKUP($B212,Ludo_voor!$A$2:$Y$601,5,0))</f>
        <v/>
      </c>
      <c r="G212" s="81"/>
      <c r="H212" s="103"/>
      <c r="I212" s="104"/>
      <c r="J212" s="105"/>
      <c r="K212" s="105"/>
      <c r="L212" s="105"/>
      <c r="M212" s="106" t="str">
        <f aca="false" t="array" ref="M212:M212">IF($G212="","",IF(L212="",0,((SUM(IF(I212=I$2:I$601,IF(J212=J$2:J$601,1,0),0))-K212)/(SUM(IF(I212=I$2:I$601,IF(J212=J$2:J$601,1,0),0))-1)*100)+(L212/(SUM(IF(I212=I$2:I$601,IF(J212=J$2:J$601,L$2:L$601,0),0))))+IF(K212&lt;2,SUM(IF(I212=I$2:I$601,IF(J212=J$2:J$601,1,0),0)),0)))</f>
        <v/>
      </c>
      <c r="N212" s="107"/>
      <c r="O212" s="108"/>
      <c r="P212" s="108"/>
      <c r="Q212" s="108"/>
      <c r="R212" s="109" t="str">
        <f aca="false" t="array" ref="R212:R212">IF($G212="","",IF(Q212="",0,((SUM(IF(N212=N$2:N$601,IF(O212=O$2:O$601,1,0),0))-P212)/(SUM(IF(N212=N$2:N$601,IF(O212=O$2:O$601,1,0),0))-1)*100)+(Q212/(SUM(IF(N212=N$2:N$601,IF(O212=O$2:O$601,Q$2:Q$601,0),0))))+IF(P212&lt;2,SUM(IF(N212=N$2:N$601,IF(O212=O$2:O$601,1,0),0)),0)))</f>
        <v/>
      </c>
      <c r="S212" s="110"/>
      <c r="T212" s="108"/>
      <c r="U212" s="108"/>
      <c r="V212" s="108"/>
      <c r="W212" s="111" t="str">
        <f aca="false" t="array" ref="W212:W212">IF($G212="","",IF(OR(S212=Error_checking!$Q$25,S212=Error_checking!$Q$26),R212-IF(P212&lt;2,SUM(IF(N212=N$2:N$601,IF(O212=O$2:O$601,1,0),0)),0),IF(V212="",0,((SUM(IF(S212=S$2:S$601,IF(T212=T$2:T$601,1,0),0))-U212)/(SUM(IF(S212=S$2:S$601,IF(T212=T$2:T$601,1,0),0))-1)*100)+(V212/(SUM(IF(S212=S$2:S$601,IF(T212=T$2:T$601,V$2:V$601,0),0))))+IF(U212&lt;2,SUM(IF(S212=S$2:S$601,IF(T212=T$2:T$601,1,0),0)),0))))</f>
        <v/>
      </c>
      <c r="X212" s="91"/>
      <c r="Y212" s="92"/>
      <c r="Z212" s="93"/>
      <c r="AA212" s="92"/>
      <c r="AB212" s="94" t="n">
        <f aca="false">0</f>
        <v>0</v>
      </c>
      <c r="AC212" s="94" t="n">
        <f aca="false" t="array" ref="AC212:AC212">SUM(M212,R212,W212,AB212)</f>
        <v>0</v>
      </c>
      <c r="AD212" s="112" t="n">
        <f aca="false">IF(G212=Error_checking!$A$26,MAX(0,MIN(MaxBonus,$G$1)+1-RANK(AC212,$AC$2:$AC$601)),0)</f>
        <v>0</v>
      </c>
      <c r="AE212" s="111" t="n">
        <f aca="false">AC212+AD212</f>
        <v>0</v>
      </c>
      <c r="AF212" s="113" t="str">
        <f aca="false" t="array" ref="AF212:AF212">IF(G212=Error_checking!$A$26,RANK(AC212,$AC$2:$AC$601),"")</f>
        <v/>
      </c>
      <c r="AG212" s="114"/>
      <c r="AH212" s="115"/>
      <c r="AI212" s="115"/>
      <c r="AJ212" s="115"/>
      <c r="AK212" s="100"/>
      <c r="AL212" s="100"/>
      <c r="AM212" s="100"/>
      <c r="AN212" s="101"/>
      <c r="AO212" s="100"/>
      <c r="AP212" s="100"/>
      <c r="AQ212" s="100"/>
      <c r="AR212" s="100"/>
      <c r="AS212" s="100"/>
      <c r="AT212" s="100"/>
      <c r="AU212" s="100"/>
      <c r="AV212" s="100"/>
      <c r="AW212" s="100"/>
      <c r="AX212" s="100"/>
      <c r="AY212" s="100"/>
      <c r="AZ212" s="100"/>
      <c r="BA212" s="100"/>
      <c r="BB212" s="100"/>
      <c r="BC212" s="100"/>
      <c r="BD212" s="100"/>
      <c r="BE212" s="100"/>
      <c r="BF212" s="100"/>
      <c r="BG212" s="100"/>
      <c r="BH212" s="100"/>
      <c r="BI212" s="100"/>
      <c r="BJ212" s="100"/>
      <c r="BK212" s="100"/>
      <c r="BL212" s="100"/>
      <c r="BM212" s="100"/>
      <c r="BN212" s="100"/>
      <c r="BO212" s="100"/>
      <c r="BP212" s="100"/>
      <c r="BQ212" s="100"/>
      <c r="BR212" s="100"/>
      <c r="BS212" s="100"/>
      <c r="BT212" s="100"/>
      <c r="BU212" s="100"/>
      <c r="BV212" s="100"/>
      <c r="BW212" s="100"/>
      <c r="BX212" s="100"/>
      <c r="BY212" s="100"/>
      <c r="BZ212" s="100"/>
    </row>
    <row r="213" s="119" customFormat="true" ht="14.85" hidden="false" customHeight="true" outlineLevel="0" collapsed="false">
      <c r="A213" s="102" t="str">
        <f aca="false" t="array" ref="A213:A213">IF(G213=Error_checking!$A$26,RANK(AC213,$AC$2:$AC$601),"")</f>
        <v/>
      </c>
      <c r="B213" s="102" t="n">
        <v>254</v>
      </c>
      <c r="C213" s="77" t="n">
        <f aca="false">VLOOKUP($B213,Ludo_na!$A$2:$D$601,2,0)</f>
        <v>449</v>
      </c>
      <c r="D213" s="78" t="str">
        <f aca="false">IF(VLOOKUP($B213,Ludo_voor!$A$2:$Y$601,3,0)="","",VLOOKUP($B213,Ludo_voor!$A$2:$Y$601,3,0))</f>
        <v>De Cock</v>
      </c>
      <c r="E213" s="79" t="str">
        <f aca="false">IF(VLOOKUP($B213,Ludo_voor!$A$2:$Y$601,4,0)="","",VLOOKUP($B213,Ludo_voor!$A$2:$Y$601,4,0))</f>
        <v>Bart</v>
      </c>
      <c r="F213" s="80" t="str">
        <f aca="false">IF(VLOOKUP($B213,Ludo_voor!$A$2:$Y$601,5,0)="","",VLOOKUP($B213,Ludo_voor!$A$2:$Y$601,5,0))</f>
        <v/>
      </c>
      <c r="G213" s="81"/>
      <c r="H213" s="103"/>
      <c r="I213" s="104"/>
      <c r="J213" s="105"/>
      <c r="K213" s="105"/>
      <c r="L213" s="105"/>
      <c r="M213" s="106" t="str">
        <f aca="false" t="array" ref="M213:M213">IF($G213="","",IF(L213="",0,((SUM(IF(I213=I$2:I$601,IF(J213=J$2:J$601,1,0),0))-K213)/(SUM(IF(I213=I$2:I$601,IF(J213=J$2:J$601,1,0),0))-1)*100)+(L213/(SUM(IF(I213=I$2:I$601,IF(J213=J$2:J$601,L$2:L$601,0),0))))+IF(K213&lt;2,SUM(IF(I213=I$2:I$601,IF(J213=J$2:J$601,1,0),0)),0)))</f>
        <v/>
      </c>
      <c r="N213" s="107"/>
      <c r="O213" s="108"/>
      <c r="P213" s="108"/>
      <c r="Q213" s="108"/>
      <c r="R213" s="109" t="str">
        <f aca="false" t="array" ref="R213:R213">IF($G213="","",IF(Q213="",0,((SUM(IF(N213=N$2:N$601,IF(O213=O$2:O$601,1,0),0))-P213)/(SUM(IF(N213=N$2:N$601,IF(O213=O$2:O$601,1,0),0))-1)*100)+(Q213/(SUM(IF(N213=N$2:N$601,IF(O213=O$2:O$601,Q$2:Q$601,0),0))))+IF(P213&lt;2,SUM(IF(N213=N$2:N$601,IF(O213=O$2:O$601,1,0),0)),0)))</f>
        <v/>
      </c>
      <c r="S213" s="110"/>
      <c r="T213" s="108"/>
      <c r="U213" s="108"/>
      <c r="V213" s="108"/>
      <c r="W213" s="111" t="str">
        <f aca="false" t="array" ref="W213:W213">IF($G213="","",IF(OR(S213=Error_checking!$Q$25,S213=Error_checking!$Q$26),R213-IF(P213&lt;2,SUM(IF(N213=N$2:N$601,IF(O213=O$2:O$601,1,0),0)),0),IF(V213="",0,((SUM(IF(S213=S$2:S$601,IF(T213=T$2:T$601,1,0),0))-U213)/(SUM(IF(S213=S$2:S$601,IF(T213=T$2:T$601,1,0),0))-1)*100)+(V213/(SUM(IF(S213=S$2:S$601,IF(T213=T$2:T$601,V$2:V$601,0),0))))+IF(U213&lt;2,SUM(IF(S213=S$2:S$601,IF(T213=T$2:T$601,1,0),0)),0))))</f>
        <v/>
      </c>
      <c r="X213" s="91"/>
      <c r="Y213" s="92"/>
      <c r="Z213" s="93"/>
      <c r="AA213" s="92"/>
      <c r="AB213" s="94" t="n">
        <f aca="false">0</f>
        <v>0</v>
      </c>
      <c r="AC213" s="94" t="n">
        <f aca="false" t="array" ref="AC213:AC213">SUM(M213,R213,W213,AB213)</f>
        <v>0</v>
      </c>
      <c r="AD213" s="112" t="n">
        <f aca="false">IF(G213=Error_checking!$A$26,MAX(0,MIN(MaxBonus,$G$1)+1-RANK(AC213,$AC$2:$AC$601)),0)</f>
        <v>0</v>
      </c>
      <c r="AE213" s="111" t="n">
        <f aca="false">AC213+AD213</f>
        <v>0</v>
      </c>
      <c r="AF213" s="113" t="str">
        <f aca="false" t="array" ref="AF213:AF213">IF(G213=Error_checking!$A$26,RANK(AC213,$AC$2:$AC$601),"")</f>
        <v/>
      </c>
      <c r="AG213" s="114"/>
      <c r="AH213" s="115"/>
      <c r="AI213" s="115"/>
      <c r="AJ213" s="115"/>
      <c r="AK213" s="100"/>
      <c r="AL213" s="100"/>
      <c r="AM213" s="100"/>
      <c r="AN213" s="101"/>
      <c r="AO213" s="100"/>
      <c r="AP213" s="100"/>
      <c r="AQ213" s="100"/>
      <c r="AR213" s="100"/>
      <c r="AS213" s="100"/>
      <c r="AT213" s="100"/>
      <c r="AU213" s="100"/>
      <c r="AV213" s="100"/>
      <c r="AW213" s="100"/>
      <c r="AX213" s="100"/>
      <c r="AY213" s="100"/>
      <c r="AZ213" s="100"/>
      <c r="BA213" s="100"/>
      <c r="BB213" s="100"/>
      <c r="BC213" s="100"/>
      <c r="BD213" s="100"/>
      <c r="BE213" s="100"/>
      <c r="BF213" s="100"/>
      <c r="BG213" s="100"/>
      <c r="BH213" s="100"/>
      <c r="BI213" s="100"/>
      <c r="BJ213" s="100"/>
      <c r="BK213" s="100"/>
      <c r="BL213" s="100"/>
      <c r="BM213" s="100"/>
      <c r="BN213" s="100"/>
      <c r="BO213" s="100"/>
      <c r="BP213" s="100"/>
      <c r="BQ213" s="100"/>
      <c r="BR213" s="100"/>
      <c r="BS213" s="100"/>
      <c r="BT213" s="100"/>
      <c r="BU213" s="100"/>
      <c r="BV213" s="100"/>
      <c r="BW213" s="100"/>
      <c r="BX213" s="100"/>
      <c r="BY213" s="100"/>
      <c r="BZ213" s="100"/>
    </row>
    <row r="214" s="119" customFormat="true" ht="14.85" hidden="false" customHeight="true" outlineLevel="0" collapsed="false">
      <c r="A214" s="102" t="str">
        <f aca="false" t="array" ref="A214:A214">IF(G214=Error_checking!$A$26,RANK(AC214,$AC$2:$AC$601),"")</f>
        <v/>
      </c>
      <c r="B214" s="102" t="n">
        <v>366</v>
      </c>
      <c r="C214" s="77" t="n">
        <f aca="false">VLOOKUP($B214,Ludo_na!$A$2:$D$601,2,0)</f>
        <v>540</v>
      </c>
      <c r="D214" s="78" t="str">
        <f aca="false">IF(VLOOKUP($B214,Ludo_voor!$A$2:$Y$601,3,0)="","",VLOOKUP($B214,Ludo_voor!$A$2:$Y$601,3,0))</f>
        <v>De Coen</v>
      </c>
      <c r="E214" s="79" t="str">
        <f aca="false">IF(VLOOKUP($B214,Ludo_voor!$A$2:$Y$601,4,0)="","",VLOOKUP($B214,Ludo_voor!$A$2:$Y$601,4,0))</f>
        <v>Ruben</v>
      </c>
      <c r="F214" s="80" t="str">
        <f aca="false">IF(VLOOKUP($B214,Ludo_voor!$A$2:$Y$601,5,0)="","",VLOOKUP($B214,Ludo_voor!$A$2:$Y$601,5,0))</f>
        <v/>
      </c>
      <c r="G214" s="81"/>
      <c r="H214" s="103"/>
      <c r="I214" s="104"/>
      <c r="J214" s="105"/>
      <c r="K214" s="105"/>
      <c r="L214" s="105"/>
      <c r="M214" s="106" t="str">
        <f aca="false" t="array" ref="M214:M214">IF($G214="","",IF(L214="",0,((SUM(IF(I214=I$2:I$601,IF(J214=J$2:J$601,1,0),0))-K214)/(SUM(IF(I214=I$2:I$601,IF(J214=J$2:J$601,1,0),0))-1)*100)+(L214/(SUM(IF(I214=I$2:I$601,IF(J214=J$2:J$601,L$2:L$601,0),0))))+IF(K214&lt;2,SUM(IF(I214=I$2:I$601,IF(J214=J$2:J$601,1,0),0)),0)))</f>
        <v/>
      </c>
      <c r="N214" s="107"/>
      <c r="O214" s="108"/>
      <c r="P214" s="108"/>
      <c r="Q214" s="108"/>
      <c r="R214" s="109" t="str">
        <f aca="false" t="array" ref="R214:R214">IF($G214="","",IF(Q214="",0,((SUM(IF(N214=N$2:N$601,IF(O214=O$2:O$601,1,0),0))-P214)/(SUM(IF(N214=N$2:N$601,IF(O214=O$2:O$601,1,0),0))-1)*100)+(Q214/(SUM(IF(N214=N$2:N$601,IF(O214=O$2:O$601,Q$2:Q$601,0),0))))+IF(P214&lt;2,SUM(IF(N214=N$2:N$601,IF(O214=O$2:O$601,1,0),0)),0)))</f>
        <v/>
      </c>
      <c r="S214" s="110"/>
      <c r="T214" s="108"/>
      <c r="U214" s="108"/>
      <c r="V214" s="108"/>
      <c r="W214" s="111" t="str">
        <f aca="false" t="array" ref="W214:W214">IF($G214="","",IF(OR(S214=Error_checking!$Q$25,S214=Error_checking!$Q$26),R214-IF(P214&lt;2,SUM(IF(N214=N$2:N$601,IF(O214=O$2:O$601,1,0),0)),0),IF(V214="",0,((SUM(IF(S214=S$2:S$601,IF(T214=T$2:T$601,1,0),0))-U214)/(SUM(IF(S214=S$2:S$601,IF(T214=T$2:T$601,1,0),0))-1)*100)+(V214/(SUM(IF(S214=S$2:S$601,IF(T214=T$2:T$601,V$2:V$601,0),0))))+IF(U214&lt;2,SUM(IF(S214=S$2:S$601,IF(T214=T$2:T$601,1,0),0)),0))))</f>
        <v/>
      </c>
      <c r="X214" s="91"/>
      <c r="Y214" s="92"/>
      <c r="Z214" s="93"/>
      <c r="AA214" s="92"/>
      <c r="AB214" s="94" t="n">
        <f aca="false">0</f>
        <v>0</v>
      </c>
      <c r="AC214" s="94" t="n">
        <f aca="false" t="array" ref="AC214:AC214">SUM(M214,R214,W214,AB214)</f>
        <v>0</v>
      </c>
      <c r="AD214" s="112" t="n">
        <f aca="false">IF(G214=Error_checking!$A$26,MAX(0,MIN(MaxBonus,$G$1)+1-RANK(AC214,$AC$2:$AC$601)),0)</f>
        <v>0</v>
      </c>
      <c r="AE214" s="111" t="n">
        <f aca="false">AC214+AD214</f>
        <v>0</v>
      </c>
      <c r="AF214" s="113" t="str">
        <f aca="false" t="array" ref="AF214:AF214">IF(G214=Error_checking!$A$26,RANK(AC214,$AC$2:$AC$601),"")</f>
        <v/>
      </c>
      <c r="AG214" s="114"/>
      <c r="AH214" s="115"/>
      <c r="AI214" s="115"/>
      <c r="AJ214" s="115"/>
      <c r="AK214" s="100"/>
      <c r="AL214" s="100"/>
      <c r="AM214" s="100"/>
      <c r="AN214" s="101"/>
      <c r="AO214" s="100"/>
      <c r="AP214" s="100"/>
      <c r="AQ214" s="100"/>
      <c r="AR214" s="100"/>
      <c r="AS214" s="100"/>
      <c r="AT214" s="100"/>
      <c r="AU214" s="100"/>
      <c r="AV214" s="100"/>
      <c r="AW214" s="100"/>
      <c r="AX214" s="100"/>
      <c r="AY214" s="100"/>
      <c r="AZ214" s="100"/>
      <c r="BA214" s="100"/>
      <c r="BB214" s="100"/>
      <c r="BC214" s="100"/>
      <c r="BD214" s="100"/>
      <c r="BE214" s="100"/>
      <c r="BF214" s="100"/>
      <c r="BG214" s="100"/>
      <c r="BH214" s="100"/>
      <c r="BI214" s="100"/>
      <c r="BJ214" s="100"/>
      <c r="BK214" s="100"/>
      <c r="BL214" s="100"/>
      <c r="BM214" s="100"/>
      <c r="BN214" s="100"/>
      <c r="BO214" s="100"/>
      <c r="BP214" s="100"/>
      <c r="BQ214" s="100"/>
      <c r="BR214" s="100"/>
      <c r="BS214" s="100"/>
      <c r="BT214" s="100"/>
      <c r="BU214" s="100"/>
      <c r="BV214" s="100"/>
      <c r="BW214" s="100"/>
      <c r="BX214" s="100"/>
      <c r="BY214" s="100"/>
      <c r="BZ214" s="100"/>
    </row>
    <row r="215" s="54" customFormat="true" ht="14.85" hidden="false" customHeight="true" outlineLevel="0" collapsed="false">
      <c r="A215" s="102" t="str">
        <f aca="false" t="array" ref="A215:A215">IF(G215=Error_checking!$A$26,RANK(AC215,$AC$2:$AC$601),"")</f>
        <v/>
      </c>
      <c r="B215" s="102" t="n">
        <v>221</v>
      </c>
      <c r="C215" s="77" t="n">
        <f aca="false">VLOOKUP($B215,Ludo_na!$A$2:$D$601,2,0)</f>
        <v>466</v>
      </c>
      <c r="D215" s="78" t="str">
        <f aca="false">IF(VLOOKUP($B215,Ludo_voor!$A$2:$Y$601,3,0)="","",VLOOKUP($B215,Ludo_voor!$A$2:$Y$601,3,0))</f>
        <v>De Fré</v>
      </c>
      <c r="E215" s="79" t="str">
        <f aca="false">IF(VLOOKUP($B215,Ludo_voor!$A$2:$Y$601,4,0)="","",VLOOKUP($B215,Ludo_voor!$A$2:$Y$601,4,0))</f>
        <v>Joris</v>
      </c>
      <c r="F215" s="80" t="str">
        <f aca="false">IF(VLOOKUP($B215,Ludo_voor!$A$2:$Y$601,5,0)="","",VLOOKUP($B215,Ludo_voor!$A$2:$Y$601,5,0))</f>
        <v/>
      </c>
      <c r="G215" s="81"/>
      <c r="H215" s="103"/>
      <c r="I215" s="104"/>
      <c r="J215" s="105"/>
      <c r="K215" s="105"/>
      <c r="L215" s="105"/>
      <c r="M215" s="106" t="str">
        <f aca="false" t="array" ref="M215:M215">IF($G215="","",IF(L215="",0,((SUM(IF(I215=I$2:I$601,IF(J215=J$2:J$601,1,0),0))-K215)/(SUM(IF(I215=I$2:I$601,IF(J215=J$2:J$601,1,0),0))-1)*100)+(L215/(SUM(IF(I215=I$2:I$601,IF(J215=J$2:J$601,L$2:L$601,0),0))))+IF(K215&lt;2,SUM(IF(I215=I$2:I$601,IF(J215=J$2:J$601,1,0),0)),0)))</f>
        <v/>
      </c>
      <c r="N215" s="107"/>
      <c r="O215" s="108"/>
      <c r="P215" s="108"/>
      <c r="Q215" s="108"/>
      <c r="R215" s="109" t="str">
        <f aca="false" t="array" ref="R215:R215">IF($G215="","",IF(Q215="",0,((SUM(IF(N215=N$2:N$601,IF(O215=O$2:O$601,1,0),0))-P215)/(SUM(IF(N215=N$2:N$601,IF(O215=O$2:O$601,1,0),0))-1)*100)+(Q215/(SUM(IF(N215=N$2:N$601,IF(O215=O$2:O$601,Q$2:Q$601,0),0))))+IF(P215&lt;2,SUM(IF(N215=N$2:N$601,IF(O215=O$2:O$601,1,0),0)),0)))</f>
        <v/>
      </c>
      <c r="S215" s="110"/>
      <c r="T215" s="108"/>
      <c r="U215" s="108"/>
      <c r="V215" s="108"/>
      <c r="W215" s="111" t="str">
        <f aca="false" t="array" ref="W215:W215">IF($G215="","",IF(OR(S215=Error_checking!$Q$25,S215=Error_checking!$Q$26),R215-IF(P215&lt;2,SUM(IF(N215=N$2:N$601,IF(O215=O$2:O$601,1,0),0)),0),IF(V215="",0,((SUM(IF(S215=S$2:S$601,IF(T215=T$2:T$601,1,0),0))-U215)/(SUM(IF(S215=S$2:S$601,IF(T215=T$2:T$601,1,0),0))-1)*100)+(V215/(SUM(IF(S215=S$2:S$601,IF(T215=T$2:T$601,V$2:V$601,0),0))))+IF(U215&lt;2,SUM(IF(S215=S$2:S$601,IF(T215=T$2:T$601,1,0),0)),0))))</f>
        <v/>
      </c>
      <c r="X215" s="91"/>
      <c r="Y215" s="92"/>
      <c r="Z215" s="93"/>
      <c r="AA215" s="92"/>
      <c r="AB215" s="94" t="n">
        <f aca="false">0</f>
        <v>0</v>
      </c>
      <c r="AC215" s="94" t="n">
        <f aca="false" t="array" ref="AC215:AC215">SUM(M215,R215,W215,AB215)</f>
        <v>0</v>
      </c>
      <c r="AD215" s="112" t="n">
        <f aca="false">IF(G215=Error_checking!$A$26,MAX(0,MIN(MaxBonus,$G$1)+1-RANK(AC215,$AC$2:$AC$601)),0)</f>
        <v>0</v>
      </c>
      <c r="AE215" s="111" t="n">
        <f aca="false">AC215+AD215</f>
        <v>0</v>
      </c>
      <c r="AF215" s="113" t="str">
        <f aca="false" t="array" ref="AF215:AF215">IF(G215=Error_checking!$A$26,RANK(AC215,$AC$2:$AC$601),"")</f>
        <v/>
      </c>
      <c r="AG215" s="114"/>
      <c r="AH215" s="115"/>
      <c r="AI215" s="115"/>
      <c r="AJ215" s="115"/>
      <c r="AK215" s="100"/>
      <c r="AL215" s="100"/>
      <c r="AM215" s="100"/>
      <c r="AN215" s="101"/>
      <c r="AO215" s="100"/>
      <c r="AP215" s="100"/>
      <c r="AQ215" s="100"/>
      <c r="AR215" s="100"/>
      <c r="AS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00"/>
      <c r="BD215" s="100"/>
      <c r="BE215" s="100"/>
      <c r="BF215" s="100"/>
      <c r="BG215" s="100"/>
      <c r="BH215" s="100"/>
      <c r="BI215" s="100"/>
      <c r="BJ215" s="100"/>
      <c r="BK215" s="100"/>
      <c r="BL215" s="100"/>
      <c r="BM215" s="100"/>
      <c r="BN215" s="100"/>
      <c r="BO215" s="100"/>
      <c r="BP215" s="100"/>
      <c r="BQ215" s="100"/>
      <c r="BR215" s="100"/>
      <c r="BS215" s="100"/>
      <c r="BT215" s="100"/>
      <c r="BU215" s="100"/>
      <c r="BV215" s="100"/>
      <c r="BW215" s="100"/>
      <c r="BX215" s="100"/>
      <c r="BY215" s="100"/>
      <c r="BZ215" s="100"/>
    </row>
    <row r="216" s="54" customFormat="true" ht="14.85" hidden="false" customHeight="true" outlineLevel="0" collapsed="false">
      <c r="A216" s="102" t="str">
        <f aca="false" t="array" ref="A216:A216">IF(G216=Error_checking!$A$26,RANK(AC216,$AC$2:$AC$601),"")</f>
        <v/>
      </c>
      <c r="B216" s="102" t="n">
        <v>11</v>
      </c>
      <c r="C216" s="77" t="n">
        <f aca="false">VLOOKUP($B216,Ludo_na!$A$2:$D$601,2,0)</f>
        <v>539</v>
      </c>
      <c r="D216" s="78" t="str">
        <f aca="false">IF(VLOOKUP($B216,Ludo_voor!$A$2:$Y$601,3,0)="","",VLOOKUP($B216,Ludo_voor!$A$2:$Y$601,3,0))</f>
        <v>De Grom</v>
      </c>
      <c r="E216" s="79" t="str">
        <f aca="false">IF(VLOOKUP($B216,Ludo_voor!$A$2:$Y$601,4,0)="","",VLOOKUP($B216,Ludo_voor!$A$2:$Y$601,4,0))</f>
        <v>Wim</v>
      </c>
      <c r="F216" s="80" t="str">
        <f aca="false">IF(VLOOKUP($B216,Ludo_voor!$A$2:$Y$601,5,0)="","",VLOOKUP($B216,Ludo_voor!$A$2:$Y$601,5,0))</f>
        <v/>
      </c>
      <c r="G216" s="81"/>
      <c r="H216" s="103"/>
      <c r="I216" s="104"/>
      <c r="J216" s="105"/>
      <c r="K216" s="105"/>
      <c r="L216" s="105"/>
      <c r="M216" s="106" t="str">
        <f aca="false" t="array" ref="M216:M216">IF($G216="","",IF(L216="",0,((SUM(IF(I216=I$2:I$601,IF(J216=J$2:J$601,1,0),0))-K216)/(SUM(IF(I216=I$2:I$601,IF(J216=J$2:J$601,1,0),0))-1)*100)+(L216/(SUM(IF(I216=I$2:I$601,IF(J216=J$2:J$601,L$2:L$601,0),0))))+IF(K216&lt;2,SUM(IF(I216=I$2:I$601,IF(J216=J$2:J$601,1,0),0)),0)))</f>
        <v/>
      </c>
      <c r="N216" s="107"/>
      <c r="O216" s="108"/>
      <c r="P216" s="108"/>
      <c r="Q216" s="108"/>
      <c r="R216" s="109" t="str">
        <f aca="false" t="array" ref="R216:R216">IF($G216="","",IF(Q216="",0,((SUM(IF(N216=N$2:N$601,IF(O216=O$2:O$601,1,0),0))-P216)/(SUM(IF(N216=N$2:N$601,IF(O216=O$2:O$601,1,0),0))-1)*100)+(Q216/(SUM(IF(N216=N$2:N$601,IF(O216=O$2:O$601,Q$2:Q$601,0),0))))+IF(P216&lt;2,SUM(IF(N216=N$2:N$601,IF(O216=O$2:O$601,1,0),0)),0)))</f>
        <v/>
      </c>
      <c r="S216" s="110"/>
      <c r="T216" s="108"/>
      <c r="U216" s="108"/>
      <c r="V216" s="108"/>
      <c r="W216" s="111" t="str">
        <f aca="false" t="array" ref="W216:W216">IF($G216="","",IF(OR(S216=Error_checking!$Q$25,S216=Error_checking!$Q$26),R216-IF(P216&lt;2,SUM(IF(N216=N$2:N$601,IF(O216=O$2:O$601,1,0),0)),0),IF(V216="",0,((SUM(IF(S216=S$2:S$601,IF(T216=T$2:T$601,1,0),0))-U216)/(SUM(IF(S216=S$2:S$601,IF(T216=T$2:T$601,1,0),0))-1)*100)+(V216/(SUM(IF(S216=S$2:S$601,IF(T216=T$2:T$601,V$2:V$601,0),0))))+IF(U216&lt;2,SUM(IF(S216=S$2:S$601,IF(T216=T$2:T$601,1,0),0)),0))))</f>
        <v/>
      </c>
      <c r="X216" s="91"/>
      <c r="Y216" s="92"/>
      <c r="Z216" s="93"/>
      <c r="AA216" s="92"/>
      <c r="AB216" s="94" t="n">
        <f aca="false">0</f>
        <v>0</v>
      </c>
      <c r="AC216" s="94" t="n">
        <f aca="false" t="array" ref="AC216:AC216">SUM(M216,R216,W216,AB216)</f>
        <v>0</v>
      </c>
      <c r="AD216" s="112" t="n">
        <f aca="false">IF(G216=Error_checking!$A$26,MAX(0,MIN(MaxBonus,$G$1)+1-RANK(AC216,$AC$2:$AC$601)),0)</f>
        <v>0</v>
      </c>
      <c r="AE216" s="111" t="n">
        <f aca="false">AC216+AD216</f>
        <v>0</v>
      </c>
      <c r="AF216" s="113" t="str">
        <f aca="false" t="array" ref="AF216:AF216">IF(G216=Error_checking!$A$26,RANK(AC216,$AC$2:$AC$601),"")</f>
        <v/>
      </c>
      <c r="AG216" s="114"/>
      <c r="AH216" s="115"/>
      <c r="AI216" s="115"/>
      <c r="AJ216" s="115"/>
      <c r="AK216" s="100"/>
      <c r="AL216" s="100"/>
      <c r="AM216" s="100"/>
      <c r="AN216" s="101"/>
      <c r="AO216" s="100"/>
      <c r="AP216" s="100"/>
      <c r="AQ216" s="100"/>
      <c r="AR216" s="100"/>
      <c r="AS216" s="100"/>
      <c r="AT216" s="100"/>
      <c r="AU216" s="100"/>
      <c r="AV216" s="100"/>
      <c r="AW216" s="100"/>
      <c r="AX216" s="100"/>
      <c r="AY216" s="100"/>
      <c r="AZ216" s="100"/>
      <c r="BA216" s="100"/>
      <c r="BB216" s="100"/>
      <c r="BC216" s="100"/>
      <c r="BD216" s="100"/>
      <c r="BE216" s="100"/>
      <c r="BF216" s="100"/>
      <c r="BG216" s="100"/>
      <c r="BH216" s="100"/>
      <c r="BI216" s="100"/>
      <c r="BJ216" s="100"/>
      <c r="BK216" s="100"/>
      <c r="BL216" s="100"/>
      <c r="BM216" s="100"/>
      <c r="BN216" s="100"/>
      <c r="BO216" s="100"/>
      <c r="BP216" s="100"/>
      <c r="BQ216" s="100"/>
      <c r="BR216" s="100"/>
      <c r="BS216" s="100"/>
      <c r="BT216" s="100"/>
      <c r="BU216" s="100"/>
      <c r="BV216" s="100"/>
      <c r="BW216" s="100"/>
      <c r="BX216" s="100"/>
      <c r="BY216" s="100"/>
      <c r="BZ216" s="100"/>
    </row>
    <row r="217" s="54" customFormat="true" ht="14.85" hidden="false" customHeight="true" outlineLevel="0" collapsed="false">
      <c r="A217" s="102" t="str">
        <f aca="false" t="array" ref="A217:A217">IF(G217=Error_checking!$A$26,RANK(AC217,$AC$2:$AC$601),"")</f>
        <v/>
      </c>
      <c r="B217" s="102" t="n">
        <v>77</v>
      </c>
      <c r="C217" s="77" t="n">
        <f aca="false">VLOOKUP($B217,Ludo_na!$A$2:$D$601,2,0)</f>
        <v>317</v>
      </c>
      <c r="D217" s="78" t="str">
        <f aca="false">IF(VLOOKUP($B217,Ludo_voor!$A$2:$Y$601,3,0)="","",VLOOKUP($B217,Ludo_voor!$A$2:$Y$601,3,0))</f>
        <v>De Kegel</v>
      </c>
      <c r="E217" s="79" t="str">
        <f aca="false">IF(VLOOKUP($B217,Ludo_voor!$A$2:$Y$601,4,0)="","",VLOOKUP($B217,Ludo_voor!$A$2:$Y$601,4,0))</f>
        <v>Brigitte</v>
      </c>
      <c r="F217" s="80" t="str">
        <f aca="false">IF(VLOOKUP($B217,Ludo_voor!$A$2:$Y$601,5,0)="","",VLOOKUP($B217,Ludo_voor!$A$2:$Y$601,5,0))</f>
        <v/>
      </c>
      <c r="G217" s="81"/>
      <c r="H217" s="103"/>
      <c r="I217" s="104"/>
      <c r="J217" s="105"/>
      <c r="K217" s="105"/>
      <c r="L217" s="105"/>
      <c r="M217" s="106" t="str">
        <f aca="false" t="array" ref="M217:M217">IF($G217="","",IF(L217="",0,((SUM(IF(I217=I$2:I$601,IF(J217=J$2:J$601,1,0),0))-K217)/(SUM(IF(I217=I$2:I$601,IF(J217=J$2:J$601,1,0),0))-1)*100)+(L217/(SUM(IF(I217=I$2:I$601,IF(J217=J$2:J$601,L$2:L$601,0),0))))+IF(K217&lt;2,SUM(IF(I217=I$2:I$601,IF(J217=J$2:J$601,1,0),0)),0)))</f>
        <v/>
      </c>
      <c r="N217" s="107"/>
      <c r="O217" s="108"/>
      <c r="P217" s="108"/>
      <c r="Q217" s="108"/>
      <c r="R217" s="109" t="str">
        <f aca="false" t="array" ref="R217:R217">IF($G217="","",IF(Q217="",0,((SUM(IF(N217=N$2:N$601,IF(O217=O$2:O$601,1,0),0))-P217)/(SUM(IF(N217=N$2:N$601,IF(O217=O$2:O$601,1,0),0))-1)*100)+(Q217/(SUM(IF(N217=N$2:N$601,IF(O217=O$2:O$601,Q$2:Q$601,0),0))))+IF(P217&lt;2,SUM(IF(N217=N$2:N$601,IF(O217=O$2:O$601,1,0),0)),0)))</f>
        <v/>
      </c>
      <c r="S217" s="110"/>
      <c r="T217" s="108"/>
      <c r="U217" s="108"/>
      <c r="V217" s="108"/>
      <c r="W217" s="111" t="str">
        <f aca="false" t="array" ref="W217:W217">IF($G217="","",IF(OR(S217=Error_checking!$Q$25,S217=Error_checking!$Q$26),R217-IF(P217&lt;2,SUM(IF(N217=N$2:N$601,IF(O217=O$2:O$601,1,0),0)),0),IF(V217="",0,((SUM(IF(S217=S$2:S$601,IF(T217=T$2:T$601,1,0),0))-U217)/(SUM(IF(S217=S$2:S$601,IF(T217=T$2:T$601,1,0),0))-1)*100)+(V217/(SUM(IF(S217=S$2:S$601,IF(T217=T$2:T$601,V$2:V$601,0),0))))+IF(U217&lt;2,SUM(IF(S217=S$2:S$601,IF(T217=T$2:T$601,1,0),0)),0))))</f>
        <v/>
      </c>
      <c r="X217" s="91"/>
      <c r="Y217" s="92"/>
      <c r="Z217" s="93"/>
      <c r="AA217" s="92"/>
      <c r="AB217" s="94" t="n">
        <f aca="false">0</f>
        <v>0</v>
      </c>
      <c r="AC217" s="94" t="n">
        <f aca="false" t="array" ref="AC217:AC217">SUM(M217,R217,W217,AB217)</f>
        <v>0</v>
      </c>
      <c r="AD217" s="112" t="n">
        <f aca="false">IF(G217=Error_checking!$A$26,MAX(0,MIN(MaxBonus,$G$1)+1-RANK(AC217,$AC$2:$AC$601)),0)</f>
        <v>0</v>
      </c>
      <c r="AE217" s="111" t="n">
        <f aca="false">AC217+AD217</f>
        <v>0</v>
      </c>
      <c r="AF217" s="113" t="str">
        <f aca="false" t="array" ref="AF217:AF217">IF(G217=Error_checking!$A$26,RANK(AC217,$AC$2:$AC$601),"")</f>
        <v/>
      </c>
      <c r="AG217" s="114"/>
      <c r="AH217" s="115"/>
      <c r="AI217" s="115"/>
      <c r="AJ217" s="115"/>
      <c r="AK217" s="100"/>
      <c r="AL217" s="100"/>
      <c r="AM217" s="100"/>
      <c r="AN217" s="101"/>
      <c r="AO217" s="100"/>
      <c r="AP217" s="100"/>
      <c r="AQ217" s="100"/>
      <c r="AR217" s="100"/>
      <c r="AS217" s="100"/>
      <c r="AT217" s="100"/>
      <c r="AU217" s="100"/>
      <c r="AV217" s="100"/>
      <c r="AW217" s="100"/>
      <c r="AX217" s="100"/>
      <c r="AY217" s="100"/>
      <c r="AZ217" s="100"/>
      <c r="BA217" s="100"/>
      <c r="BB217" s="100"/>
      <c r="BC217" s="100"/>
      <c r="BD217" s="100"/>
      <c r="BE217" s="100"/>
      <c r="BF217" s="100"/>
      <c r="BG217" s="100"/>
      <c r="BH217" s="100"/>
      <c r="BI217" s="100"/>
      <c r="BJ217" s="100"/>
      <c r="BK217" s="100"/>
      <c r="BL217" s="100"/>
      <c r="BM217" s="100"/>
      <c r="BN217" s="100"/>
      <c r="BO217" s="100"/>
      <c r="BP217" s="100"/>
      <c r="BQ217" s="100"/>
      <c r="BR217" s="100"/>
      <c r="BS217" s="100"/>
      <c r="BT217" s="100"/>
      <c r="BU217" s="100"/>
      <c r="BV217" s="100"/>
      <c r="BW217" s="100"/>
      <c r="BX217" s="100"/>
      <c r="BY217" s="100"/>
      <c r="BZ217" s="100"/>
    </row>
    <row r="218" s="119" customFormat="true" ht="14.85" hidden="false" customHeight="true" outlineLevel="0" collapsed="false">
      <c r="A218" s="102" t="str">
        <f aca="false" t="array" ref="A218:A218">IF(G218=Error_checking!$A$26,RANK(AC218,$AC$2:$AC$601),"")</f>
        <v/>
      </c>
      <c r="B218" s="102" t="n">
        <v>14</v>
      </c>
      <c r="C218" s="77" t="n">
        <f aca="false">VLOOKUP($B218,Ludo_na!$A$2:$D$601,2,0)</f>
        <v>530</v>
      </c>
      <c r="D218" s="78" t="str">
        <f aca="false">IF(VLOOKUP($B218,Ludo_voor!$A$2:$Y$601,3,0)="","",VLOOKUP($B218,Ludo_voor!$A$2:$Y$601,3,0))</f>
        <v>De Maesschalk</v>
      </c>
      <c r="E218" s="79" t="str">
        <f aca="false">IF(VLOOKUP($B218,Ludo_voor!$A$2:$Y$601,4,0)="","",VLOOKUP($B218,Ludo_voor!$A$2:$Y$601,4,0))</f>
        <v>Filip</v>
      </c>
      <c r="F218" s="80" t="str">
        <f aca="false">IF(VLOOKUP($B218,Ludo_voor!$A$2:$Y$601,5,0)="","",VLOOKUP($B218,Ludo_voor!$A$2:$Y$601,5,0))</f>
        <v/>
      </c>
      <c r="G218" s="81"/>
      <c r="H218" s="103"/>
      <c r="I218" s="104"/>
      <c r="J218" s="105"/>
      <c r="K218" s="105"/>
      <c r="L218" s="105"/>
      <c r="M218" s="106" t="str">
        <f aca="false" t="array" ref="M218:M218">IF($G218="","",IF(L218="",0,((SUM(IF(I218=I$2:I$601,IF(J218=J$2:J$601,1,0),0))-K218)/(SUM(IF(I218=I$2:I$601,IF(J218=J$2:J$601,1,0),0))-1)*100)+(L218/(SUM(IF(I218=I$2:I$601,IF(J218=J$2:J$601,L$2:L$601,0),0))))+IF(K218&lt;2,SUM(IF(I218=I$2:I$601,IF(J218=J$2:J$601,1,0),0)),0)))</f>
        <v/>
      </c>
      <c r="N218" s="107"/>
      <c r="O218" s="108"/>
      <c r="P218" s="108"/>
      <c r="Q218" s="108"/>
      <c r="R218" s="109" t="str">
        <f aca="false" t="array" ref="R218:R218">IF($G218="","",IF(Q218="",0,((SUM(IF(N218=N$2:N$601,IF(O218=O$2:O$601,1,0),0))-P218)/(SUM(IF(N218=N$2:N$601,IF(O218=O$2:O$601,1,0),0))-1)*100)+(Q218/(SUM(IF(N218=N$2:N$601,IF(O218=O$2:O$601,Q$2:Q$601,0),0))))+IF(P218&lt;2,SUM(IF(N218=N$2:N$601,IF(O218=O$2:O$601,1,0),0)),0)))</f>
        <v/>
      </c>
      <c r="S218" s="110"/>
      <c r="T218" s="108"/>
      <c r="U218" s="108"/>
      <c r="V218" s="108"/>
      <c r="W218" s="111" t="str">
        <f aca="false" t="array" ref="W218:W218">IF($G218="","",IF(OR(S218=Error_checking!$Q$25,S218=Error_checking!$Q$26),R218-IF(P218&lt;2,SUM(IF(N218=N$2:N$601,IF(O218=O$2:O$601,1,0),0)),0),IF(V218="",0,((SUM(IF(S218=S$2:S$601,IF(T218=T$2:T$601,1,0),0))-U218)/(SUM(IF(S218=S$2:S$601,IF(T218=T$2:T$601,1,0),0))-1)*100)+(V218/(SUM(IF(S218=S$2:S$601,IF(T218=T$2:T$601,V$2:V$601,0),0))))+IF(U218&lt;2,SUM(IF(S218=S$2:S$601,IF(T218=T$2:T$601,1,0),0)),0))))</f>
        <v/>
      </c>
      <c r="X218" s="91"/>
      <c r="Y218" s="92"/>
      <c r="Z218" s="93"/>
      <c r="AA218" s="92"/>
      <c r="AB218" s="94" t="n">
        <f aca="false">0</f>
        <v>0</v>
      </c>
      <c r="AC218" s="94" t="n">
        <f aca="false" t="array" ref="AC218:AC218">SUM(M218,R218,W218,AB218)</f>
        <v>0</v>
      </c>
      <c r="AD218" s="112" t="n">
        <f aca="false">IF(G218=Error_checking!$A$26,MAX(0,MIN(MaxBonus,$G$1)+1-RANK(AC218,$AC$2:$AC$601)),0)</f>
        <v>0</v>
      </c>
      <c r="AE218" s="111" t="n">
        <f aca="false">AC218+AD218</f>
        <v>0</v>
      </c>
      <c r="AF218" s="113" t="str">
        <f aca="false" t="array" ref="AF218:AF218">IF(G218=Error_checking!$A$26,RANK(AC218,$AC$2:$AC$601),"")</f>
        <v/>
      </c>
      <c r="AG218" s="114"/>
      <c r="AH218" s="115"/>
      <c r="AI218" s="115"/>
      <c r="AJ218" s="115"/>
      <c r="AK218" s="100"/>
      <c r="AL218" s="100"/>
      <c r="AM218" s="100"/>
      <c r="AN218" s="101"/>
      <c r="AO218" s="100"/>
      <c r="AP218" s="100"/>
      <c r="AQ218" s="100"/>
      <c r="AR218" s="100"/>
      <c r="AS218" s="100"/>
      <c r="AT218" s="100"/>
      <c r="AU218" s="100"/>
      <c r="AV218" s="100"/>
      <c r="AW218" s="100"/>
      <c r="AX218" s="100"/>
      <c r="AY218" s="100"/>
      <c r="AZ218" s="100"/>
      <c r="BA218" s="100"/>
      <c r="BB218" s="100"/>
      <c r="BC218" s="100"/>
      <c r="BD218" s="100"/>
      <c r="BE218" s="100"/>
      <c r="BF218" s="100"/>
      <c r="BG218" s="100"/>
      <c r="BH218" s="100"/>
      <c r="BI218" s="100"/>
      <c r="BJ218" s="100"/>
      <c r="BK218" s="100"/>
      <c r="BL218" s="100"/>
      <c r="BM218" s="100"/>
      <c r="BN218" s="100"/>
      <c r="BO218" s="100"/>
      <c r="BP218" s="100"/>
      <c r="BQ218" s="100"/>
      <c r="BR218" s="100"/>
      <c r="BS218" s="100"/>
      <c r="BT218" s="100"/>
      <c r="BU218" s="100"/>
      <c r="BV218" s="100"/>
      <c r="BW218" s="100"/>
      <c r="BX218" s="100"/>
      <c r="BY218" s="100"/>
      <c r="BZ218" s="100"/>
    </row>
    <row r="219" s="54" customFormat="true" ht="14.85" hidden="false" customHeight="true" outlineLevel="0" collapsed="false">
      <c r="A219" s="118" t="str">
        <f aca="false" t="array" ref="A219:A219">IF(G219=Error_checking!$A$26,RANK(AC219,$AC$2:$AC$601),"")</f>
        <v/>
      </c>
      <c r="B219" s="118" t="n">
        <v>464</v>
      </c>
      <c r="C219" s="77" t="n">
        <f aca="false">VLOOKUP($B219,Ludo_na!$A$2:$D$601,2,0)</f>
        <v>355</v>
      </c>
      <c r="D219" s="78" t="str">
        <f aca="false">IF(VLOOKUP($B219,Ludo_voor!$A$2:$Y$601,3,0)="","",VLOOKUP($B219,Ludo_voor!$A$2:$Y$601,3,0))</f>
        <v>De Man</v>
      </c>
      <c r="E219" s="79" t="str">
        <f aca="false">IF(VLOOKUP($B219,Ludo_voor!$A$2:$Y$601,4,0)="","",VLOOKUP($B219,Ludo_voor!$A$2:$Y$601,4,0))</f>
        <v>Jeroen</v>
      </c>
      <c r="F219" s="80" t="str">
        <f aca="false">IF(VLOOKUP($B219,Ludo_voor!$A$2:$Y$601,5,0)="","",VLOOKUP($B219,Ludo_voor!$A$2:$Y$601,5,0))</f>
        <v/>
      </c>
      <c r="G219" s="81"/>
      <c r="H219" s="103"/>
      <c r="I219" s="104"/>
      <c r="J219" s="105"/>
      <c r="K219" s="105"/>
      <c r="L219" s="105"/>
      <c r="M219" s="106" t="str">
        <f aca="false" t="array" ref="M219:M219">IF($G219="","",IF(L219="",0,((SUM(IF(I219=I$2:I$601,IF(J219=J$2:J$601,1,0),0))-K219)/(SUM(IF(I219=I$2:I$601,IF(J219=J$2:J$601,1,0),0))-1)*100)+(L219/(SUM(IF(I219=I$2:I$601,IF(J219=J$2:J$601,L$2:L$601,0),0))))+IF(K219&lt;2,SUM(IF(I219=I$2:I$601,IF(J219=J$2:J$601,1,0),0)),0)))</f>
        <v/>
      </c>
      <c r="N219" s="107"/>
      <c r="O219" s="108"/>
      <c r="P219" s="108"/>
      <c r="Q219" s="108"/>
      <c r="R219" s="109" t="str">
        <f aca="false" t="array" ref="R219:R219">IF($G219="","",IF(Q219="",0,((SUM(IF(N219=N$2:N$601,IF(O219=O$2:O$601,1,0),0))-P219)/(SUM(IF(N219=N$2:N$601,IF(O219=O$2:O$601,1,0),0))-1)*100)+(Q219/(SUM(IF(N219=N$2:N$601,IF(O219=O$2:O$601,Q$2:Q$601,0),0))))+IF(P219&lt;2,SUM(IF(N219=N$2:N$601,IF(O219=O$2:O$601,1,0),0)),0)))</f>
        <v/>
      </c>
      <c r="S219" s="110"/>
      <c r="T219" s="108"/>
      <c r="U219" s="108"/>
      <c r="V219" s="108"/>
      <c r="W219" s="111" t="str">
        <f aca="false" t="array" ref="W219:W219">IF($G219="","",IF(OR(S219=Error_checking!$Q$25,S219=Error_checking!$Q$26),R219-IF(P219&lt;2,SUM(IF(N219=N$2:N$601,IF(O219=O$2:O$601,1,0),0)),0),IF(V219="",0,((SUM(IF(S219=S$2:S$601,IF(T219=T$2:T$601,1,0),0))-U219)/(SUM(IF(S219=S$2:S$601,IF(T219=T$2:T$601,1,0),0))-1)*100)+(V219/(SUM(IF(S219=S$2:S$601,IF(T219=T$2:T$601,V$2:V$601,0),0))))+IF(U219&lt;2,SUM(IF(S219=S$2:S$601,IF(T219=T$2:T$601,1,0),0)),0))))</f>
        <v/>
      </c>
      <c r="X219" s="91"/>
      <c r="Y219" s="92"/>
      <c r="Z219" s="93"/>
      <c r="AA219" s="92"/>
      <c r="AB219" s="94" t="n">
        <f aca="false">0</f>
        <v>0</v>
      </c>
      <c r="AC219" s="94" t="n">
        <f aca="false" t="array" ref="AC219:AC219">SUM(M219,R219,W219,AB219)</f>
        <v>0</v>
      </c>
      <c r="AD219" s="112" t="n">
        <f aca="false">IF(G219=Error_checking!$A$26,MAX(0,MIN(MaxBonus,$G$1)+1-RANK(AC219,$AC$2:$AC$601)),0)</f>
        <v>0</v>
      </c>
      <c r="AE219" s="111" t="n">
        <f aca="false">AC219+AD219</f>
        <v>0</v>
      </c>
      <c r="AF219" s="113" t="str">
        <f aca="false" t="array" ref="AF219:AF219">IF(G219=Error_checking!$A$26,RANK(AC219,$AC$2:$AC$601),"")</f>
        <v/>
      </c>
      <c r="AG219" s="114"/>
      <c r="AH219" s="115"/>
      <c r="AI219" s="115"/>
      <c r="AJ219" s="115"/>
      <c r="AK219" s="100"/>
      <c r="AL219" s="100"/>
      <c r="AM219" s="100"/>
      <c r="AN219" s="101"/>
      <c r="AO219" s="100"/>
      <c r="AP219" s="100"/>
      <c r="AQ219" s="100"/>
      <c r="AR219" s="100"/>
      <c r="AS219" s="100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00"/>
      <c r="BD219" s="100"/>
      <c r="BE219" s="100"/>
      <c r="BF219" s="100"/>
      <c r="BG219" s="100"/>
      <c r="BH219" s="100"/>
      <c r="BI219" s="100"/>
      <c r="BJ219" s="100"/>
      <c r="BK219" s="100"/>
      <c r="BL219" s="100"/>
      <c r="BM219" s="100"/>
      <c r="BN219" s="100"/>
      <c r="BO219" s="100"/>
      <c r="BP219" s="100"/>
      <c r="BQ219" s="100"/>
      <c r="BR219" s="100"/>
      <c r="BS219" s="100"/>
      <c r="BT219" s="100"/>
      <c r="BU219" s="100"/>
      <c r="BV219" s="100"/>
      <c r="BW219" s="100"/>
      <c r="BX219" s="100"/>
      <c r="BY219" s="100"/>
      <c r="BZ219" s="100"/>
    </row>
    <row r="220" customFormat="false" ht="14.85" hidden="false" customHeight="true" outlineLevel="0" collapsed="false">
      <c r="A220" s="102" t="str">
        <f aca="false" t="array" ref="A220:A220">IF(G220=Error_checking!$A$26,RANK(AC220,$AC$2:$AC$601),"")</f>
        <v/>
      </c>
      <c r="B220" s="102" t="n">
        <v>465</v>
      </c>
      <c r="C220" s="77" t="n">
        <f aca="false">VLOOKUP($B220,Ludo_na!$A$2:$D$601,2,0)</f>
        <v>549</v>
      </c>
      <c r="D220" s="78" t="str">
        <f aca="false">IF(VLOOKUP($B220,Ludo_voor!$A$2:$Y$601,3,0)="","",VLOOKUP($B220,Ludo_voor!$A$2:$Y$601,3,0))</f>
        <v>De Medts</v>
      </c>
      <c r="E220" s="79" t="str">
        <f aca="false">IF(VLOOKUP($B220,Ludo_voor!$A$2:$Y$601,4,0)="","",VLOOKUP($B220,Ludo_voor!$A$2:$Y$601,4,0))</f>
        <v>Nele</v>
      </c>
      <c r="F220" s="80" t="str">
        <f aca="false">IF(VLOOKUP($B220,Ludo_voor!$A$2:$Y$601,5,0)="","",VLOOKUP($B220,Ludo_voor!$A$2:$Y$601,5,0))</f>
        <v/>
      </c>
      <c r="G220" s="81"/>
      <c r="H220" s="103"/>
      <c r="I220" s="104"/>
      <c r="J220" s="105"/>
      <c r="K220" s="105"/>
      <c r="L220" s="105"/>
      <c r="M220" s="106" t="str">
        <f aca="false" t="array" ref="M220:M220">IF($G220="","",IF(L220="",0,((SUM(IF(I220=I$2:I$601,IF(J220=J$2:J$601,1,0),0))-K220)/(SUM(IF(I220=I$2:I$601,IF(J220=J$2:J$601,1,0),0))-1)*100)+(L220/(SUM(IF(I220=I$2:I$601,IF(J220=J$2:J$601,L$2:L$601,0),0))))+IF(K220&lt;2,SUM(IF(I220=I$2:I$601,IF(J220=J$2:J$601,1,0),0)),0)))</f>
        <v/>
      </c>
      <c r="N220" s="107"/>
      <c r="O220" s="108"/>
      <c r="P220" s="108"/>
      <c r="Q220" s="108"/>
      <c r="R220" s="109" t="str">
        <f aca="false" t="array" ref="R220:R220">IF($G220="","",IF(Q220="",0,((SUM(IF(N220=N$2:N$601,IF(O220=O$2:O$601,1,0),0))-P220)/(SUM(IF(N220=N$2:N$601,IF(O220=O$2:O$601,1,0),0))-1)*100)+(Q220/(SUM(IF(N220=N$2:N$601,IF(O220=O$2:O$601,Q$2:Q$601,0),0))))+IF(P220&lt;2,SUM(IF(N220=N$2:N$601,IF(O220=O$2:O$601,1,0),0)),0)))</f>
        <v/>
      </c>
      <c r="S220" s="110"/>
      <c r="T220" s="108"/>
      <c r="U220" s="108"/>
      <c r="V220" s="108"/>
      <c r="W220" s="111" t="str">
        <f aca="false" t="array" ref="W220:W220">IF($G220="","",IF(OR(S220=Error_checking!$Q$25,S220=Error_checking!$Q$26),R220-IF(P220&lt;2,SUM(IF(N220=N$2:N$601,IF(O220=O$2:O$601,1,0),0)),0),IF(V220="",0,((SUM(IF(S220=S$2:S$601,IF(T220=T$2:T$601,1,0),0))-U220)/(SUM(IF(S220=S$2:S$601,IF(T220=T$2:T$601,1,0),0))-1)*100)+(V220/(SUM(IF(S220=S$2:S$601,IF(T220=T$2:T$601,V$2:V$601,0),0))))+IF(U220&lt;2,SUM(IF(S220=S$2:S$601,IF(T220=T$2:T$601,1,0),0)),0))))</f>
        <v/>
      </c>
      <c r="X220" s="91"/>
      <c r="Y220" s="92"/>
      <c r="Z220" s="93"/>
      <c r="AA220" s="92"/>
      <c r="AB220" s="94" t="n">
        <f aca="false">0</f>
        <v>0</v>
      </c>
      <c r="AC220" s="94" t="n">
        <f aca="false" t="array" ref="AC220:AC220">SUM(M220,R220,W220,AB220)</f>
        <v>0</v>
      </c>
      <c r="AD220" s="112" t="n">
        <f aca="false">IF(G220=Error_checking!$A$26,MAX(0,MIN(MaxBonus,$G$1)+1-RANK(AC220,$AC$2:$AC$601)),0)</f>
        <v>0</v>
      </c>
      <c r="AE220" s="111" t="n">
        <f aca="false">AC220+AD220</f>
        <v>0</v>
      </c>
      <c r="AF220" s="113" t="str">
        <f aca="false" t="array" ref="AF220:AF220">IF(G220=Error_checking!$A$26,RANK(AC220,$AC$2:$AC$601),"")</f>
        <v/>
      </c>
      <c r="AG220" s="114"/>
      <c r="AH220" s="115"/>
      <c r="AI220" s="115"/>
      <c r="AJ220" s="115"/>
      <c r="AK220" s="117"/>
      <c r="AL220" s="117"/>
      <c r="AM220" s="117"/>
      <c r="AN220" s="123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117"/>
      <c r="BN220" s="117"/>
      <c r="BO220" s="117"/>
      <c r="BP220" s="117"/>
      <c r="BQ220" s="117"/>
      <c r="BR220" s="117"/>
      <c r="BS220" s="117"/>
      <c r="BT220" s="117"/>
      <c r="BU220" s="117"/>
      <c r="BV220" s="117"/>
      <c r="BW220" s="117"/>
      <c r="BX220" s="117"/>
      <c r="BY220" s="117"/>
      <c r="BZ220" s="117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customFormat="false" ht="14.85" hidden="false" customHeight="true" outlineLevel="0" collapsed="false">
      <c r="A221" s="102" t="str">
        <f aca="false" t="array" ref="A221:A221">IF(G221=Error_checking!$A$26,RANK(AC221,$AC$2:$AC$601),"")</f>
        <v/>
      </c>
      <c r="B221" s="102" t="n">
        <v>303</v>
      </c>
      <c r="C221" s="77" t="n">
        <f aca="false">VLOOKUP($B221,Ludo_na!$A$2:$D$601,2,0)</f>
        <v>501</v>
      </c>
      <c r="D221" s="78" t="str">
        <f aca="false">IF(VLOOKUP($B221,Ludo_voor!$A$2:$Y$601,3,0)="","",VLOOKUP($B221,Ludo_voor!$A$2:$Y$601,3,0))</f>
        <v>De Mul</v>
      </c>
      <c r="E221" s="79" t="str">
        <f aca="false">IF(VLOOKUP($B221,Ludo_voor!$A$2:$Y$601,4,0)="","",VLOOKUP($B221,Ludo_voor!$A$2:$Y$601,4,0))</f>
        <v>Jordy</v>
      </c>
      <c r="F221" s="80" t="str">
        <f aca="false">IF(VLOOKUP($B221,Ludo_voor!$A$2:$Y$601,5,0)="","",VLOOKUP($B221,Ludo_voor!$A$2:$Y$601,5,0))</f>
        <v/>
      </c>
      <c r="G221" s="81"/>
      <c r="H221" s="103"/>
      <c r="I221" s="104"/>
      <c r="J221" s="105"/>
      <c r="K221" s="105"/>
      <c r="L221" s="105"/>
      <c r="M221" s="106" t="str">
        <f aca="false" t="array" ref="M221:M221">IF($G221="","",IF(L221="",0,((SUM(IF(I221=I$2:I$601,IF(J221=J$2:J$601,1,0),0))-K221)/(SUM(IF(I221=I$2:I$601,IF(J221=J$2:J$601,1,0),0))-1)*100)+(L221/(SUM(IF(I221=I$2:I$601,IF(J221=J$2:J$601,L$2:L$601,0),0))))+IF(K221&lt;2,SUM(IF(I221=I$2:I$601,IF(J221=J$2:J$601,1,0),0)),0)))</f>
        <v/>
      </c>
      <c r="N221" s="107"/>
      <c r="O221" s="108"/>
      <c r="P221" s="108"/>
      <c r="Q221" s="108"/>
      <c r="R221" s="109" t="str">
        <f aca="false" t="array" ref="R221:R221">IF($G221="","",IF(Q221="",0,((SUM(IF(N221=N$2:N$601,IF(O221=O$2:O$601,1,0),0))-P221)/(SUM(IF(N221=N$2:N$601,IF(O221=O$2:O$601,1,0),0))-1)*100)+(Q221/(SUM(IF(N221=N$2:N$601,IF(O221=O$2:O$601,Q$2:Q$601,0),0))))+IF(P221&lt;2,SUM(IF(N221=N$2:N$601,IF(O221=O$2:O$601,1,0),0)),0)))</f>
        <v/>
      </c>
      <c r="S221" s="110"/>
      <c r="T221" s="108"/>
      <c r="U221" s="108"/>
      <c r="V221" s="108"/>
      <c r="W221" s="111" t="str">
        <f aca="false" t="array" ref="W221:W221">IF($G221="","",IF(OR(S221=Error_checking!$Q$25,S221=Error_checking!$Q$26),R221-IF(P221&lt;2,SUM(IF(N221=N$2:N$601,IF(O221=O$2:O$601,1,0),0)),0),IF(V221="",0,((SUM(IF(S221=S$2:S$601,IF(T221=T$2:T$601,1,0),0))-U221)/(SUM(IF(S221=S$2:S$601,IF(T221=T$2:T$601,1,0),0))-1)*100)+(V221/(SUM(IF(S221=S$2:S$601,IF(T221=T$2:T$601,V$2:V$601,0),0))))+IF(U221&lt;2,SUM(IF(S221=S$2:S$601,IF(T221=T$2:T$601,1,0),0)),0))))</f>
        <v/>
      </c>
      <c r="X221" s="91"/>
      <c r="Y221" s="92"/>
      <c r="Z221" s="93"/>
      <c r="AA221" s="92"/>
      <c r="AB221" s="94" t="n">
        <f aca="false">0</f>
        <v>0</v>
      </c>
      <c r="AC221" s="94" t="n">
        <f aca="false" t="array" ref="AC221:AC221">SUM(M221,R221,W221,AB221)</f>
        <v>0</v>
      </c>
      <c r="AD221" s="112" t="n">
        <f aca="false">IF(G221=Error_checking!$A$26,MAX(0,MIN(MaxBonus,$G$1)+1-RANK(AC221,$AC$2:$AC$601)),0)</f>
        <v>0</v>
      </c>
      <c r="AE221" s="111" t="n">
        <f aca="false">AC221+AD221</f>
        <v>0</v>
      </c>
      <c r="AF221" s="113" t="str">
        <f aca="false" t="array" ref="AF221:AF221">IF(G221=Error_checking!$A$26,RANK(AC221,$AC$2:$AC$601),"")</f>
        <v/>
      </c>
      <c r="AG221" s="114"/>
      <c r="AH221" s="115"/>
      <c r="AI221" s="115"/>
      <c r="AJ221" s="115"/>
      <c r="AK221" s="100"/>
      <c r="AL221" s="100"/>
      <c r="AM221" s="100"/>
      <c r="AN221" s="101"/>
      <c r="AO221" s="100"/>
      <c r="AP221" s="100"/>
      <c r="AQ221" s="100"/>
      <c r="AR221" s="100"/>
      <c r="AS221" s="100"/>
      <c r="AT221" s="100"/>
      <c r="AU221" s="100"/>
      <c r="AV221" s="100"/>
      <c r="AW221" s="100"/>
      <c r="AX221" s="100"/>
      <c r="AY221" s="100"/>
      <c r="AZ221" s="100"/>
      <c r="BA221" s="100"/>
      <c r="BB221" s="100"/>
      <c r="BC221" s="100"/>
      <c r="BD221" s="100"/>
      <c r="BE221" s="100"/>
      <c r="BF221" s="100"/>
      <c r="BG221" s="100"/>
      <c r="BH221" s="100"/>
      <c r="BI221" s="100"/>
      <c r="BJ221" s="100"/>
      <c r="BK221" s="100"/>
      <c r="BL221" s="100"/>
      <c r="BM221" s="100"/>
      <c r="BN221" s="100"/>
      <c r="BO221" s="100"/>
      <c r="BP221" s="100"/>
      <c r="BQ221" s="100"/>
      <c r="BR221" s="100"/>
      <c r="BS221" s="100"/>
      <c r="BT221" s="100"/>
      <c r="BU221" s="100"/>
      <c r="BV221" s="100"/>
      <c r="BW221" s="100"/>
      <c r="BX221" s="100"/>
      <c r="BY221" s="100"/>
      <c r="BZ221" s="10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customFormat="false" ht="14.85" hidden="false" customHeight="true" outlineLevel="0" collapsed="false">
      <c r="A222" s="102" t="str">
        <f aca="false" t="array" ref="A222:A222">IF(G222=Error_checking!$A$26,RANK(AC222,$AC$2:$AC$601),"")</f>
        <v/>
      </c>
      <c r="B222" s="102" t="n">
        <v>210</v>
      </c>
      <c r="C222" s="77" t="n">
        <f aca="false">VLOOKUP($B222,Ludo_na!$A$2:$D$601,2,0)</f>
        <v>504</v>
      </c>
      <c r="D222" s="78" t="str">
        <f aca="false">IF(VLOOKUP($B222,Ludo_voor!$A$2:$Y$601,3,0)="","",VLOOKUP($B222,Ludo_voor!$A$2:$Y$601,3,0))</f>
        <v>De Munck</v>
      </c>
      <c r="E222" s="79" t="str">
        <f aca="false">IF(VLOOKUP($B222,Ludo_voor!$A$2:$Y$601,4,0)="","",VLOOKUP($B222,Ludo_voor!$A$2:$Y$601,4,0))</f>
        <v>Eline</v>
      </c>
      <c r="F222" s="80" t="str">
        <f aca="false">IF(VLOOKUP($B222,Ludo_voor!$A$2:$Y$601,5,0)="","",VLOOKUP($B222,Ludo_voor!$A$2:$Y$601,5,0))</f>
        <v/>
      </c>
      <c r="G222" s="81"/>
      <c r="H222" s="103"/>
      <c r="I222" s="104"/>
      <c r="J222" s="105"/>
      <c r="K222" s="105"/>
      <c r="L222" s="105"/>
      <c r="M222" s="106" t="str">
        <f aca="false" t="array" ref="M222:M222">IF($G222="","",IF(L222="",0,((SUM(IF(I222=I$2:I$601,IF(J222=J$2:J$601,1,0),0))-K222)/(SUM(IF(I222=I$2:I$601,IF(J222=J$2:J$601,1,0),0))-1)*100)+(L222/(SUM(IF(I222=I$2:I$601,IF(J222=J$2:J$601,L$2:L$601,0),0))))+IF(K222&lt;2,SUM(IF(I222=I$2:I$601,IF(J222=J$2:J$601,1,0),0)),0)))</f>
        <v/>
      </c>
      <c r="N222" s="107"/>
      <c r="O222" s="108"/>
      <c r="P222" s="108"/>
      <c r="Q222" s="108"/>
      <c r="R222" s="109" t="str">
        <f aca="false" t="array" ref="R222:R222">IF($G222="","",IF(Q222="",0,((SUM(IF(N222=N$2:N$601,IF(O222=O$2:O$601,1,0),0))-P222)/(SUM(IF(N222=N$2:N$601,IF(O222=O$2:O$601,1,0),0))-1)*100)+(Q222/(SUM(IF(N222=N$2:N$601,IF(O222=O$2:O$601,Q$2:Q$601,0),0))))+IF(P222&lt;2,SUM(IF(N222=N$2:N$601,IF(O222=O$2:O$601,1,0),0)),0)))</f>
        <v/>
      </c>
      <c r="S222" s="110"/>
      <c r="T222" s="108"/>
      <c r="U222" s="108"/>
      <c r="V222" s="108"/>
      <c r="W222" s="111" t="str">
        <f aca="false" t="array" ref="W222:W222">IF($G222="","",IF(OR(S222=Error_checking!$Q$25,S222=Error_checking!$Q$26),R222-IF(P222&lt;2,SUM(IF(N222=N$2:N$601,IF(O222=O$2:O$601,1,0),0)),0),IF(V222="",0,((SUM(IF(S222=S$2:S$601,IF(T222=T$2:T$601,1,0),0))-U222)/(SUM(IF(S222=S$2:S$601,IF(T222=T$2:T$601,1,0),0))-1)*100)+(V222/(SUM(IF(S222=S$2:S$601,IF(T222=T$2:T$601,V$2:V$601,0),0))))+IF(U222&lt;2,SUM(IF(S222=S$2:S$601,IF(T222=T$2:T$601,1,0),0)),0))))</f>
        <v/>
      </c>
      <c r="X222" s="91"/>
      <c r="Y222" s="92"/>
      <c r="Z222" s="93"/>
      <c r="AA222" s="92"/>
      <c r="AB222" s="94" t="n">
        <f aca="false">0</f>
        <v>0</v>
      </c>
      <c r="AC222" s="94" t="n">
        <f aca="false" t="array" ref="AC222:AC222">SUM(M222,R222,W222,AB222)</f>
        <v>0</v>
      </c>
      <c r="AD222" s="112" t="n">
        <f aca="false">IF(G222=Error_checking!$A$26,MAX(0,MIN(MaxBonus,$G$1)+1-RANK(AC222,$AC$2:$AC$601)),0)</f>
        <v>0</v>
      </c>
      <c r="AE222" s="111" t="n">
        <f aca="false">AC222+AD222</f>
        <v>0</v>
      </c>
      <c r="AF222" s="113" t="str">
        <f aca="false" t="array" ref="AF222:AF222">IF(G222=Error_checking!$A$26,RANK(AC222,$AC$2:$AC$601),"")</f>
        <v/>
      </c>
      <c r="AG222" s="114"/>
      <c r="AH222" s="115"/>
      <c r="AI222" s="115"/>
      <c r="AJ222" s="115"/>
      <c r="AK222" s="100"/>
      <c r="AL222" s="100"/>
      <c r="AM222" s="100"/>
      <c r="AN222" s="101"/>
      <c r="AO222" s="100"/>
      <c r="AP222" s="100"/>
      <c r="AQ222" s="100"/>
      <c r="AR222" s="100"/>
      <c r="AS222" s="100"/>
      <c r="AT222" s="100"/>
      <c r="AU222" s="100"/>
      <c r="AV222" s="100"/>
      <c r="AW222" s="100"/>
      <c r="AX222" s="100"/>
      <c r="AY222" s="100"/>
      <c r="AZ222" s="100"/>
      <c r="BA222" s="100"/>
      <c r="BB222" s="100"/>
      <c r="BC222" s="100"/>
      <c r="BD222" s="100"/>
      <c r="BE222" s="100"/>
      <c r="BF222" s="100"/>
      <c r="BG222" s="100"/>
      <c r="BH222" s="100"/>
      <c r="BI222" s="100"/>
      <c r="BJ222" s="100"/>
      <c r="BK222" s="100"/>
      <c r="BL222" s="100"/>
      <c r="BM222" s="100"/>
      <c r="BN222" s="100"/>
      <c r="BO222" s="100"/>
      <c r="BP222" s="100"/>
      <c r="BQ222" s="100"/>
      <c r="BR222" s="100"/>
      <c r="BS222" s="100"/>
      <c r="BT222" s="100"/>
      <c r="BU222" s="100"/>
      <c r="BV222" s="100"/>
      <c r="BW222" s="100"/>
      <c r="BX222" s="100"/>
      <c r="BY222" s="100"/>
      <c r="BZ222" s="10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14.85" hidden="false" customHeight="true" outlineLevel="0" collapsed="false">
      <c r="A223" s="102" t="str">
        <f aca="false" t="array" ref="A223:A223">IF(G223=Error_checking!$A$26,RANK(AC223,$AC$2:$AC$601),"")</f>
        <v/>
      </c>
      <c r="B223" s="102" t="n">
        <v>186</v>
      </c>
      <c r="C223" s="77" t="n">
        <f aca="false">VLOOKUP($B223,Ludo_na!$A$2:$D$601,2,0)</f>
        <v>431</v>
      </c>
      <c r="D223" s="78" t="str">
        <f aca="false">IF(VLOOKUP($B223,Ludo_voor!$A$2:$Y$601,3,0)="","",VLOOKUP($B223,Ludo_voor!$A$2:$Y$601,3,0))</f>
        <v>De Pooter</v>
      </c>
      <c r="E223" s="79" t="str">
        <f aca="false">IF(VLOOKUP($B223,Ludo_voor!$A$2:$Y$601,4,0)="","",VLOOKUP($B223,Ludo_voor!$A$2:$Y$601,4,0))</f>
        <v>Nele</v>
      </c>
      <c r="F223" s="80" t="str">
        <f aca="false">IF(VLOOKUP($B223,Ludo_voor!$A$2:$Y$601,5,0)="","",VLOOKUP($B223,Ludo_voor!$A$2:$Y$601,5,0))</f>
        <v/>
      </c>
      <c r="G223" s="81"/>
      <c r="H223" s="103"/>
      <c r="I223" s="104"/>
      <c r="J223" s="105"/>
      <c r="K223" s="105"/>
      <c r="L223" s="105"/>
      <c r="M223" s="106" t="str">
        <f aca="false" t="array" ref="M223:M223">IF($G223="","",IF(L223="",0,((SUM(IF(I223=I$2:I$601,IF(J223=J$2:J$601,1,0),0))-K223)/(SUM(IF(I223=I$2:I$601,IF(J223=J$2:J$601,1,0),0))-1)*100)+(L223/(SUM(IF(I223=I$2:I$601,IF(J223=J$2:J$601,L$2:L$601,0),0))))+IF(K223&lt;2,SUM(IF(I223=I$2:I$601,IF(J223=J$2:J$601,1,0),0)),0)))</f>
        <v/>
      </c>
      <c r="N223" s="107"/>
      <c r="O223" s="108"/>
      <c r="P223" s="108"/>
      <c r="Q223" s="108"/>
      <c r="R223" s="109" t="str">
        <f aca="false" t="array" ref="R223:R223">IF($G223="","",IF(Q223="",0,((SUM(IF(N223=N$2:N$601,IF(O223=O$2:O$601,1,0),0))-P223)/(SUM(IF(N223=N$2:N$601,IF(O223=O$2:O$601,1,0),0))-1)*100)+(Q223/(SUM(IF(N223=N$2:N$601,IF(O223=O$2:O$601,Q$2:Q$601,0),0))))+IF(P223&lt;2,SUM(IF(N223=N$2:N$601,IF(O223=O$2:O$601,1,0),0)),0)))</f>
        <v/>
      </c>
      <c r="S223" s="110"/>
      <c r="T223" s="108"/>
      <c r="U223" s="108"/>
      <c r="V223" s="108"/>
      <c r="W223" s="111" t="str">
        <f aca="false" t="array" ref="W223:W223">IF($G223="","",IF(OR(S223=Error_checking!$Q$25,S223=Error_checking!$Q$26),R223-IF(P223&lt;2,SUM(IF(N223=N$2:N$601,IF(O223=O$2:O$601,1,0),0)),0),IF(V223="",0,((SUM(IF(S223=S$2:S$601,IF(T223=T$2:T$601,1,0),0))-U223)/(SUM(IF(S223=S$2:S$601,IF(T223=T$2:T$601,1,0),0))-1)*100)+(V223/(SUM(IF(S223=S$2:S$601,IF(T223=T$2:T$601,V$2:V$601,0),0))))+IF(U223&lt;2,SUM(IF(S223=S$2:S$601,IF(T223=T$2:T$601,1,0),0)),0))))</f>
        <v/>
      </c>
      <c r="X223" s="91"/>
      <c r="Y223" s="92"/>
      <c r="Z223" s="93"/>
      <c r="AA223" s="92"/>
      <c r="AB223" s="94" t="n">
        <f aca="false">0</f>
        <v>0</v>
      </c>
      <c r="AC223" s="94" t="n">
        <f aca="false" t="array" ref="AC223:AC223">SUM(M223,R223,W223,AB223)</f>
        <v>0</v>
      </c>
      <c r="AD223" s="112" t="n">
        <f aca="false">IF(G223=Error_checking!$A$26,MAX(0,MIN(MaxBonus,$G$1)+1-RANK(AC223,$AC$2:$AC$601)),0)</f>
        <v>0</v>
      </c>
      <c r="AE223" s="111" t="n">
        <f aca="false">AC223+AD223</f>
        <v>0</v>
      </c>
      <c r="AF223" s="113" t="str">
        <f aca="false" t="array" ref="AF223:AF223">IF(G223=Error_checking!$A$26,RANK(AC223,$AC$2:$AC$601),"")</f>
        <v/>
      </c>
      <c r="AG223" s="114"/>
      <c r="AH223" s="115"/>
      <c r="AI223" s="115"/>
      <c r="AJ223" s="115"/>
      <c r="AK223" s="100"/>
      <c r="AL223" s="100"/>
      <c r="AM223" s="100"/>
      <c r="AN223" s="101"/>
      <c r="AO223" s="100"/>
      <c r="AP223" s="100"/>
      <c r="AQ223" s="100"/>
      <c r="AR223" s="100"/>
      <c r="AS223" s="100"/>
      <c r="AT223" s="100"/>
      <c r="AU223" s="100"/>
      <c r="AV223" s="100"/>
      <c r="AW223" s="100"/>
      <c r="AX223" s="100"/>
      <c r="AY223" s="100"/>
      <c r="AZ223" s="100"/>
      <c r="BA223" s="100"/>
      <c r="BB223" s="100"/>
      <c r="BC223" s="100"/>
      <c r="BD223" s="100"/>
      <c r="BE223" s="100"/>
      <c r="BF223" s="100"/>
      <c r="BG223" s="100"/>
      <c r="BH223" s="100"/>
      <c r="BI223" s="100"/>
      <c r="BJ223" s="100"/>
      <c r="BK223" s="100"/>
      <c r="BL223" s="100"/>
      <c r="BM223" s="100"/>
      <c r="BN223" s="100"/>
      <c r="BO223" s="100"/>
      <c r="BP223" s="100"/>
      <c r="BQ223" s="100"/>
      <c r="BR223" s="100"/>
      <c r="BS223" s="100"/>
      <c r="BT223" s="100"/>
      <c r="BU223" s="100"/>
      <c r="BV223" s="100"/>
      <c r="BW223" s="100"/>
      <c r="BX223" s="100"/>
      <c r="BY223" s="100"/>
      <c r="BZ223" s="10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14.85" hidden="false" customHeight="true" outlineLevel="0" collapsed="false">
      <c r="A224" s="76" t="str">
        <f aca="false" t="array" ref="A224:A224">IF(G224=Error_checking!$A$26,RANK(AC224,$AC$2:$AC$601),"")</f>
        <v/>
      </c>
      <c r="B224" s="76" t="n">
        <v>226</v>
      </c>
      <c r="C224" s="77" t="n">
        <f aca="false">VLOOKUP($B224,Ludo_na!$A$2:$D$601,2,0)</f>
        <v>128</v>
      </c>
      <c r="D224" s="78" t="str">
        <f aca="false">IF(VLOOKUP($B224,Ludo_voor!$A$2:$Y$601,3,0)="","",VLOOKUP($B224,Ludo_voor!$A$2:$Y$601,3,0))</f>
        <v>De Raed</v>
      </c>
      <c r="E224" s="79" t="str">
        <f aca="false">IF(VLOOKUP($B224,Ludo_voor!$A$2:$Y$601,4,0)="","",VLOOKUP($B224,Ludo_voor!$A$2:$Y$601,4,0))</f>
        <v>Gilles</v>
      </c>
      <c r="F224" s="80" t="str">
        <f aca="false">IF(VLOOKUP($B224,Ludo_voor!$A$2:$Y$601,5,0)="","",VLOOKUP($B224,Ludo_voor!$A$2:$Y$601,5,0))</f>
        <v/>
      </c>
      <c r="G224" s="81"/>
      <c r="H224" s="103"/>
      <c r="I224" s="104"/>
      <c r="J224" s="105"/>
      <c r="K224" s="105"/>
      <c r="L224" s="105"/>
      <c r="M224" s="106" t="str">
        <f aca="false" t="array" ref="M224:M224">IF($G224="","",IF(L224="",0,((SUM(IF(I224=I$2:I$601,IF(J224=J$2:J$601,1,0),0))-K224)/(SUM(IF(I224=I$2:I$601,IF(J224=J$2:J$601,1,0),0))-1)*100)+(L224/(SUM(IF(I224=I$2:I$601,IF(J224=J$2:J$601,L$2:L$601,0),0))))+IF(K224&lt;2,SUM(IF(I224=I$2:I$601,IF(J224=J$2:J$601,1,0),0)),0)))</f>
        <v/>
      </c>
      <c r="N224" s="107"/>
      <c r="O224" s="108"/>
      <c r="P224" s="108"/>
      <c r="Q224" s="108"/>
      <c r="R224" s="109" t="str">
        <f aca="false" t="array" ref="R224:R224">IF($G224="","",IF(Q224="",0,((SUM(IF(N224=N$2:N$601,IF(O224=O$2:O$601,1,0),0))-P224)/(SUM(IF(N224=N$2:N$601,IF(O224=O$2:O$601,1,0),0))-1)*100)+(Q224/(SUM(IF(N224=N$2:N$601,IF(O224=O$2:O$601,Q$2:Q$601,0),0))))+IF(P224&lt;2,SUM(IF(N224=N$2:N$601,IF(O224=O$2:O$601,1,0),0)),0)))</f>
        <v/>
      </c>
      <c r="S224" s="110"/>
      <c r="T224" s="108"/>
      <c r="U224" s="108"/>
      <c r="V224" s="108"/>
      <c r="W224" s="111" t="str">
        <f aca="false" t="array" ref="W224:W224">IF($G224="","",IF(OR(S224=Error_checking!$Q$25,S224=Error_checking!$Q$26),R224-IF(P224&lt;2,SUM(IF(N224=N$2:N$601,IF(O224=O$2:O$601,1,0),0)),0),IF(V224="",0,((SUM(IF(S224=S$2:S$601,IF(T224=T$2:T$601,1,0),0))-U224)/(SUM(IF(S224=S$2:S$601,IF(T224=T$2:T$601,1,0),0))-1)*100)+(V224/(SUM(IF(S224=S$2:S$601,IF(T224=T$2:T$601,V$2:V$601,0),0))))+IF(U224&lt;2,SUM(IF(S224=S$2:S$601,IF(T224=T$2:T$601,1,0),0)),0))))</f>
        <v/>
      </c>
      <c r="X224" s="91"/>
      <c r="Y224" s="92"/>
      <c r="Z224" s="93"/>
      <c r="AA224" s="92"/>
      <c r="AB224" s="94" t="n">
        <f aca="false">0</f>
        <v>0</v>
      </c>
      <c r="AC224" s="94" t="n">
        <f aca="false" t="array" ref="AC224:AC224">SUM(M224,R224,W224,AB224)</f>
        <v>0</v>
      </c>
      <c r="AD224" s="112" t="n">
        <f aca="false">IF(G224=Error_checking!$A$26,MAX(0,MIN(MaxBonus,$G$1)+1-RANK(AC224,$AC$2:$AC$601)),0)</f>
        <v>0</v>
      </c>
      <c r="AE224" s="111" t="n">
        <f aca="false">AC224+AD224</f>
        <v>0</v>
      </c>
      <c r="AF224" s="113" t="str">
        <f aca="false" t="array" ref="AF224:AF224">IF(G224=Error_checking!$A$26,RANK(AC224,$AC$2:$AC$601),"")</f>
        <v/>
      </c>
      <c r="AG224" s="114"/>
      <c r="AH224" s="115"/>
      <c r="AI224" s="115"/>
      <c r="AJ224" s="115"/>
      <c r="AK224" s="100"/>
      <c r="AL224" s="100"/>
      <c r="AM224" s="100"/>
      <c r="AN224" s="101"/>
      <c r="AO224" s="100"/>
      <c r="AP224" s="100"/>
      <c r="AQ224" s="100"/>
      <c r="AR224" s="100"/>
      <c r="AS224" s="100"/>
      <c r="AT224" s="100"/>
      <c r="AU224" s="100"/>
      <c r="AV224" s="100"/>
      <c r="AW224" s="100"/>
      <c r="AX224" s="100"/>
      <c r="AY224" s="100"/>
      <c r="AZ224" s="100"/>
      <c r="BA224" s="100"/>
      <c r="BB224" s="100"/>
      <c r="BC224" s="100"/>
      <c r="BD224" s="100"/>
      <c r="BE224" s="100"/>
      <c r="BF224" s="100"/>
      <c r="BG224" s="100"/>
      <c r="BH224" s="100"/>
      <c r="BI224" s="100"/>
      <c r="BJ224" s="100"/>
      <c r="BK224" s="100"/>
      <c r="BL224" s="100"/>
      <c r="BM224" s="100"/>
      <c r="BN224" s="100"/>
      <c r="BO224" s="100"/>
      <c r="BP224" s="100"/>
      <c r="BQ224" s="100"/>
      <c r="BR224" s="100"/>
      <c r="BS224" s="100"/>
      <c r="BT224" s="100"/>
      <c r="BU224" s="100"/>
      <c r="BV224" s="100"/>
      <c r="BW224" s="100"/>
      <c r="BX224" s="100"/>
      <c r="BY224" s="100"/>
      <c r="BZ224" s="10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s="119" customFormat="true" ht="14.85" hidden="false" customHeight="true" outlineLevel="0" collapsed="false">
      <c r="A225" s="102" t="str">
        <f aca="false" t="array" ref="A225:A225">IF(G225=Error_checking!$A$26,RANK(AC225,$AC$2:$AC$601),"")</f>
        <v/>
      </c>
      <c r="B225" s="102" t="n">
        <v>561</v>
      </c>
      <c r="C225" s="77" t="n">
        <f aca="false">VLOOKUP($B225,Ludo_na!$A$2:$D$601,2,0)</f>
        <v>556</v>
      </c>
      <c r="D225" s="78" t="str">
        <f aca="false">IF(VLOOKUP($B225,Ludo_voor!$A$2:$Y$601,3,0)="","",VLOOKUP($B225,Ludo_voor!$A$2:$Y$601,3,0))</f>
        <v>De Rop</v>
      </c>
      <c r="E225" s="79" t="str">
        <f aca="false">IF(VLOOKUP($B225,Ludo_voor!$A$2:$Y$601,4,0)="","",VLOOKUP($B225,Ludo_voor!$A$2:$Y$601,4,0))</f>
        <v>Heleen</v>
      </c>
      <c r="F225" s="80" t="str">
        <f aca="false">IF(VLOOKUP($B225,Ludo_voor!$A$2:$Y$601,5,0)="","",VLOOKUP($B225,Ludo_voor!$A$2:$Y$601,5,0))</f>
        <v/>
      </c>
      <c r="G225" s="81"/>
      <c r="H225" s="103"/>
      <c r="I225" s="104"/>
      <c r="J225" s="105"/>
      <c r="K225" s="105"/>
      <c r="L225" s="105"/>
      <c r="M225" s="106" t="str">
        <f aca="false" t="array" ref="M225:M225">IF($G225="","",IF(L225="",0,((SUM(IF(I225=I$2:I$601,IF(J225=J$2:J$601,1,0),0))-K225)/(SUM(IF(I225=I$2:I$601,IF(J225=J$2:J$601,1,0),0))-1)*100)+(L225/(SUM(IF(I225=I$2:I$601,IF(J225=J$2:J$601,L$2:L$601,0),0))))+IF(K225&lt;2,SUM(IF(I225=I$2:I$601,IF(J225=J$2:J$601,1,0),0)),0)))</f>
        <v/>
      </c>
      <c r="N225" s="107"/>
      <c r="O225" s="108"/>
      <c r="P225" s="108"/>
      <c r="Q225" s="108"/>
      <c r="R225" s="109" t="str">
        <f aca="false" t="array" ref="R225:R225">IF($G225="","",IF(Q225="",0,((SUM(IF(N225=N$2:N$601,IF(O225=O$2:O$601,1,0),0))-P225)/(SUM(IF(N225=N$2:N$601,IF(O225=O$2:O$601,1,0),0))-1)*100)+(Q225/(SUM(IF(N225=N$2:N$601,IF(O225=O$2:O$601,Q$2:Q$601,0),0))))+IF(P225&lt;2,SUM(IF(N225=N$2:N$601,IF(O225=O$2:O$601,1,0),0)),0)))</f>
        <v/>
      </c>
      <c r="S225" s="110"/>
      <c r="T225" s="108"/>
      <c r="U225" s="108"/>
      <c r="V225" s="108"/>
      <c r="W225" s="111" t="str">
        <f aca="false" t="array" ref="W225:W225">IF($G225="","",IF(OR(S225=Error_checking!$Q$25,S225=Error_checking!$Q$26),R225-IF(P225&lt;2,SUM(IF(N225=N$2:N$601,IF(O225=O$2:O$601,1,0),0)),0),IF(V225="",0,((SUM(IF(S225=S$2:S$601,IF(T225=T$2:T$601,1,0),0))-U225)/(SUM(IF(S225=S$2:S$601,IF(T225=T$2:T$601,1,0),0))-1)*100)+(V225/(SUM(IF(S225=S$2:S$601,IF(T225=T$2:T$601,V$2:V$601,0),0))))+IF(U225&lt;2,SUM(IF(S225=S$2:S$601,IF(T225=T$2:T$601,1,0),0)),0))))</f>
        <v/>
      </c>
      <c r="X225" s="91"/>
      <c r="Y225" s="92"/>
      <c r="Z225" s="93"/>
      <c r="AA225" s="92"/>
      <c r="AB225" s="94" t="n">
        <f aca="false">0</f>
        <v>0</v>
      </c>
      <c r="AC225" s="94" t="n">
        <f aca="false" t="array" ref="AC225:AC225">SUM(M225,R225,W225,AB225)</f>
        <v>0</v>
      </c>
      <c r="AD225" s="112" t="n">
        <f aca="false">IF(G225=Error_checking!$A$26,MAX(0,MIN(MaxBonus,$G$1)+1-RANK(AC225,$AC$2:$AC$601)),0)</f>
        <v>0</v>
      </c>
      <c r="AE225" s="111" t="n">
        <f aca="false">AC225+AD225</f>
        <v>0</v>
      </c>
      <c r="AF225" s="113" t="str">
        <f aca="false" t="array" ref="AF225:AF225">IF(G225=Error_checking!$A$26,RANK(AC225,$AC$2:$AC$601),"")</f>
        <v/>
      </c>
      <c r="AG225" s="114"/>
      <c r="AH225" s="115"/>
      <c r="AI225" s="115"/>
      <c r="AJ225" s="115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117"/>
      <c r="BN225" s="117"/>
      <c r="BO225" s="117"/>
      <c r="BP225" s="117"/>
      <c r="BQ225" s="117"/>
      <c r="BR225" s="117"/>
      <c r="BS225" s="117"/>
      <c r="BT225" s="117"/>
      <c r="BU225" s="117"/>
      <c r="BV225" s="117"/>
      <c r="BW225" s="117"/>
      <c r="BX225" s="117"/>
      <c r="BY225" s="117"/>
      <c r="BZ225" s="117"/>
    </row>
    <row r="226" s="116" customFormat="true" ht="14.85" hidden="false" customHeight="true" outlineLevel="0" collapsed="false">
      <c r="A226" s="102" t="str">
        <f aca="false" t="array" ref="A226:A226">IF(G226=Error_checking!$A$26,RANK(AC226,$AC$2:$AC$601),"")</f>
        <v/>
      </c>
      <c r="B226" s="102" t="n">
        <v>27</v>
      </c>
      <c r="C226" s="77" t="n">
        <f aca="false">VLOOKUP($B226,Ludo_na!$A$2:$D$601,2,0)</f>
        <v>443</v>
      </c>
      <c r="D226" s="78" t="str">
        <f aca="false">IF(VLOOKUP($B226,Ludo_voor!$A$2:$Y$601,3,0)="","",VLOOKUP($B226,Ludo_voor!$A$2:$Y$601,3,0))</f>
        <v>De Rycke</v>
      </c>
      <c r="E226" s="79" t="str">
        <f aca="false">IF(VLOOKUP($B226,Ludo_voor!$A$2:$Y$601,4,0)="","",VLOOKUP($B226,Ludo_voor!$A$2:$Y$601,4,0))</f>
        <v>Elke</v>
      </c>
      <c r="F226" s="80" t="str">
        <f aca="false">IF(VLOOKUP($B226,Ludo_voor!$A$2:$Y$601,5,0)="","",VLOOKUP($B226,Ludo_voor!$A$2:$Y$601,5,0))</f>
        <v/>
      </c>
      <c r="G226" s="81"/>
      <c r="H226" s="103"/>
      <c r="I226" s="104"/>
      <c r="J226" s="105"/>
      <c r="K226" s="105"/>
      <c r="L226" s="105"/>
      <c r="M226" s="106" t="str">
        <f aca="false" t="array" ref="M226:M226">IF($G226="","",IF(L226="",0,((SUM(IF(I226=I$2:I$601,IF(J226=J$2:J$601,1,0),0))-K226)/(SUM(IF(I226=I$2:I$601,IF(J226=J$2:J$601,1,0),0))-1)*100)+(L226/(SUM(IF(I226=I$2:I$601,IF(J226=J$2:J$601,L$2:L$601,0),0))))+IF(K226&lt;2,SUM(IF(I226=I$2:I$601,IF(J226=J$2:J$601,1,0),0)),0)))</f>
        <v/>
      </c>
      <c r="N226" s="107"/>
      <c r="O226" s="108"/>
      <c r="P226" s="108"/>
      <c r="Q226" s="108"/>
      <c r="R226" s="109" t="str">
        <f aca="false" t="array" ref="R226:R226">IF($G226="","",IF(Q226="",0,((SUM(IF(N226=N$2:N$601,IF(O226=O$2:O$601,1,0),0))-P226)/(SUM(IF(N226=N$2:N$601,IF(O226=O$2:O$601,1,0),0))-1)*100)+(Q226/(SUM(IF(N226=N$2:N$601,IF(O226=O$2:O$601,Q$2:Q$601,0),0))))+IF(P226&lt;2,SUM(IF(N226=N$2:N$601,IF(O226=O$2:O$601,1,0),0)),0)))</f>
        <v/>
      </c>
      <c r="S226" s="110"/>
      <c r="T226" s="108"/>
      <c r="U226" s="108"/>
      <c r="V226" s="108"/>
      <c r="W226" s="111" t="str">
        <f aca="false" t="array" ref="W226:W226">IF($G226="","",IF(OR(S226=Error_checking!$Q$25,S226=Error_checking!$Q$26),R226-IF(P226&lt;2,SUM(IF(N226=N$2:N$601,IF(O226=O$2:O$601,1,0),0)),0),IF(V226="",0,((SUM(IF(S226=S$2:S$601,IF(T226=T$2:T$601,1,0),0))-U226)/(SUM(IF(S226=S$2:S$601,IF(T226=T$2:T$601,1,0),0))-1)*100)+(V226/(SUM(IF(S226=S$2:S$601,IF(T226=T$2:T$601,V$2:V$601,0),0))))+IF(U226&lt;2,SUM(IF(S226=S$2:S$601,IF(T226=T$2:T$601,1,0),0)),0))))</f>
        <v/>
      </c>
      <c r="X226" s="91"/>
      <c r="Y226" s="92"/>
      <c r="Z226" s="93"/>
      <c r="AA226" s="92"/>
      <c r="AB226" s="94" t="n">
        <f aca="false">0</f>
        <v>0</v>
      </c>
      <c r="AC226" s="94" t="n">
        <f aca="false" t="array" ref="AC226:AC226">SUM(M226,R226,W226,AB226)</f>
        <v>0</v>
      </c>
      <c r="AD226" s="112" t="n">
        <f aca="false">IF(G226=Error_checking!$A$26,MAX(0,MIN(MaxBonus,$G$1)+1-RANK(AC226,$AC$2:$AC$601)),0)</f>
        <v>0</v>
      </c>
      <c r="AE226" s="111" t="n">
        <f aca="false">AC226+AD226</f>
        <v>0</v>
      </c>
      <c r="AF226" s="113" t="str">
        <f aca="false" t="array" ref="AF226:AF226">IF(G226=Error_checking!$A$26,RANK(AC226,$AC$2:$AC$601),"")</f>
        <v/>
      </c>
      <c r="AG226" s="114"/>
      <c r="AH226" s="115"/>
      <c r="AI226" s="115"/>
      <c r="AJ226" s="115"/>
      <c r="AK226" s="100"/>
      <c r="AL226" s="100"/>
      <c r="AM226" s="100"/>
      <c r="AN226" s="101"/>
      <c r="AO226" s="100"/>
      <c r="AP226" s="100"/>
      <c r="AQ226" s="100"/>
      <c r="AR226" s="100"/>
      <c r="AS226" s="100"/>
      <c r="AT226" s="100"/>
      <c r="AU226" s="100"/>
      <c r="AV226" s="100"/>
      <c r="AW226" s="100"/>
      <c r="AX226" s="100"/>
      <c r="AY226" s="100"/>
      <c r="AZ226" s="100"/>
      <c r="BA226" s="100"/>
      <c r="BB226" s="100"/>
      <c r="BC226" s="100"/>
      <c r="BD226" s="100"/>
      <c r="BE226" s="100"/>
      <c r="BF226" s="100"/>
      <c r="BG226" s="100"/>
      <c r="BH226" s="100"/>
      <c r="BI226" s="100"/>
      <c r="BJ226" s="100"/>
      <c r="BK226" s="100"/>
      <c r="BL226" s="100"/>
      <c r="BM226" s="100"/>
      <c r="BN226" s="100"/>
      <c r="BO226" s="100"/>
      <c r="BP226" s="100"/>
      <c r="BQ226" s="100"/>
      <c r="BR226" s="100"/>
      <c r="BS226" s="100"/>
      <c r="BT226" s="100"/>
      <c r="BU226" s="100"/>
      <c r="BV226" s="100"/>
      <c r="BW226" s="100"/>
      <c r="BX226" s="100"/>
      <c r="BY226" s="100"/>
      <c r="BZ226" s="100"/>
    </row>
    <row r="227" s="119" customFormat="true" ht="14.85" hidden="false" customHeight="true" outlineLevel="0" collapsed="false">
      <c r="A227" s="102" t="str">
        <f aca="false" t="array" ref="A227:A227">IF(G227=Error_checking!$A$26,RANK(AC227,$AC$2:$AC$601),"")</f>
        <v/>
      </c>
      <c r="B227" s="102" t="n">
        <v>349</v>
      </c>
      <c r="C227" s="77" t="n">
        <f aca="false">VLOOKUP($B227,Ludo_na!$A$2:$D$601,2,0)</f>
        <v>419</v>
      </c>
      <c r="D227" s="78" t="str">
        <f aca="false">IF(VLOOKUP($B227,Ludo_voor!$A$2:$Y$601,3,0)="","",VLOOKUP($B227,Ludo_voor!$A$2:$Y$601,3,0))</f>
        <v>de Santana</v>
      </c>
      <c r="E227" s="79" t="str">
        <f aca="false">IF(VLOOKUP($B227,Ludo_voor!$A$2:$Y$601,4,0)="","",VLOOKUP($B227,Ludo_voor!$A$2:$Y$601,4,0))</f>
        <v>Akhéane</v>
      </c>
      <c r="F227" s="80" t="str">
        <f aca="false">IF(VLOOKUP($B227,Ludo_voor!$A$2:$Y$601,5,0)="","",VLOOKUP($B227,Ludo_voor!$A$2:$Y$601,5,0))</f>
        <v/>
      </c>
      <c r="G227" s="81"/>
      <c r="H227" s="103"/>
      <c r="I227" s="104"/>
      <c r="J227" s="105"/>
      <c r="K227" s="105"/>
      <c r="L227" s="105"/>
      <c r="M227" s="106" t="str">
        <f aca="false" t="array" ref="M227:M227">IF($G227="","",IF(L227="",0,((SUM(IF(I227=I$2:I$601,IF(J227=J$2:J$601,1,0),0))-K227)/(SUM(IF(I227=I$2:I$601,IF(J227=J$2:J$601,1,0),0))-1)*100)+(L227/(SUM(IF(I227=I$2:I$601,IF(J227=J$2:J$601,L$2:L$601,0),0))))+IF(K227&lt;2,SUM(IF(I227=I$2:I$601,IF(J227=J$2:J$601,1,0),0)),0)))</f>
        <v/>
      </c>
      <c r="N227" s="107"/>
      <c r="O227" s="108"/>
      <c r="P227" s="108"/>
      <c r="Q227" s="108"/>
      <c r="R227" s="109" t="str">
        <f aca="false" t="array" ref="R227:R227">IF($G227="","",IF(Q227="",0,((SUM(IF(N227=N$2:N$601,IF(O227=O$2:O$601,1,0),0))-P227)/(SUM(IF(N227=N$2:N$601,IF(O227=O$2:O$601,1,0),0))-1)*100)+(Q227/(SUM(IF(N227=N$2:N$601,IF(O227=O$2:O$601,Q$2:Q$601,0),0))))+IF(P227&lt;2,SUM(IF(N227=N$2:N$601,IF(O227=O$2:O$601,1,0),0)),0)))</f>
        <v/>
      </c>
      <c r="S227" s="110"/>
      <c r="T227" s="108"/>
      <c r="U227" s="108"/>
      <c r="V227" s="108"/>
      <c r="W227" s="111" t="str">
        <f aca="false" t="array" ref="W227:W227">IF($G227="","",IF(OR(S227=Error_checking!$Q$25,S227=Error_checking!$Q$26),R227-IF(P227&lt;2,SUM(IF(N227=N$2:N$601,IF(O227=O$2:O$601,1,0),0)),0),IF(V227="",0,((SUM(IF(S227=S$2:S$601,IF(T227=T$2:T$601,1,0),0))-U227)/(SUM(IF(S227=S$2:S$601,IF(T227=T$2:T$601,1,0),0))-1)*100)+(V227/(SUM(IF(S227=S$2:S$601,IF(T227=T$2:T$601,V$2:V$601,0),0))))+IF(U227&lt;2,SUM(IF(S227=S$2:S$601,IF(T227=T$2:T$601,1,0),0)),0))))</f>
        <v/>
      </c>
      <c r="X227" s="91"/>
      <c r="Y227" s="92"/>
      <c r="Z227" s="93"/>
      <c r="AA227" s="92"/>
      <c r="AB227" s="94" t="n">
        <f aca="false">0</f>
        <v>0</v>
      </c>
      <c r="AC227" s="94" t="n">
        <f aca="false" t="array" ref="AC227:AC227">SUM(M227,R227,W227,AB227)</f>
        <v>0</v>
      </c>
      <c r="AD227" s="112" t="n">
        <f aca="false">IF(G227=Error_checking!$A$26,MAX(0,MIN(MaxBonus,$G$1)+1-RANK(AC227,$AC$2:$AC$601)),0)</f>
        <v>0</v>
      </c>
      <c r="AE227" s="111" t="n">
        <f aca="false">AC227+AD227</f>
        <v>0</v>
      </c>
      <c r="AF227" s="113" t="str">
        <f aca="false" t="array" ref="AF227:AF227">IF(G227=Error_checking!$A$26,RANK(AC227,$AC$2:$AC$601),"")</f>
        <v/>
      </c>
      <c r="AG227" s="114"/>
      <c r="AH227" s="115"/>
      <c r="AI227" s="115"/>
      <c r="AJ227" s="115"/>
      <c r="AK227" s="100"/>
      <c r="AL227" s="100"/>
      <c r="AM227" s="100"/>
      <c r="AN227" s="101"/>
      <c r="AO227" s="100"/>
      <c r="AP227" s="100"/>
      <c r="AQ227" s="100"/>
      <c r="AR227" s="100"/>
      <c r="AS227" s="100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00"/>
      <c r="BD227" s="100"/>
      <c r="BE227" s="100"/>
      <c r="BF227" s="100"/>
      <c r="BG227" s="100"/>
      <c r="BH227" s="100"/>
      <c r="BI227" s="100"/>
      <c r="BJ227" s="100"/>
      <c r="BK227" s="100"/>
      <c r="BL227" s="100"/>
      <c r="BM227" s="100"/>
      <c r="BN227" s="100"/>
      <c r="BO227" s="100"/>
      <c r="BP227" s="100"/>
      <c r="BQ227" s="100"/>
      <c r="BR227" s="100"/>
      <c r="BS227" s="100"/>
      <c r="BT227" s="100"/>
      <c r="BU227" s="100"/>
      <c r="BV227" s="100"/>
      <c r="BW227" s="100"/>
      <c r="BX227" s="100"/>
      <c r="BY227" s="100"/>
      <c r="BZ227" s="100"/>
    </row>
    <row r="228" s="54" customFormat="true" ht="14.85" hidden="false" customHeight="true" outlineLevel="0" collapsed="false">
      <c r="A228" s="102" t="str">
        <f aca="false" t="array" ref="A228:A228">IF(G228=Error_checking!$A$26,RANK(AC228,$AC$2:$AC$601),"")</f>
        <v/>
      </c>
      <c r="B228" s="102" t="n">
        <v>549</v>
      </c>
      <c r="C228" s="77" t="n">
        <f aca="false">VLOOKUP($B228,Ludo_na!$A$2:$D$601,2,0)</f>
        <v>502</v>
      </c>
      <c r="D228" s="78" t="str">
        <f aca="false">IF(VLOOKUP($B228,Ludo_voor!$A$2:$Y$601,3,0)="","",VLOOKUP($B228,Ludo_voor!$A$2:$Y$601,3,0))</f>
        <v>De Tender</v>
      </c>
      <c r="E228" s="79" t="str">
        <f aca="false">IF(VLOOKUP($B228,Ludo_voor!$A$2:$Y$601,4,0)="","",VLOOKUP($B228,Ludo_voor!$A$2:$Y$601,4,0))</f>
        <v>Anja</v>
      </c>
      <c r="F228" s="80" t="str">
        <f aca="false">IF(VLOOKUP($B228,Ludo_voor!$A$2:$Y$601,5,0)="","",VLOOKUP($B228,Ludo_voor!$A$2:$Y$601,5,0))</f>
        <v/>
      </c>
      <c r="G228" s="81"/>
      <c r="H228" s="103"/>
      <c r="I228" s="104"/>
      <c r="J228" s="105"/>
      <c r="K228" s="105"/>
      <c r="L228" s="105"/>
      <c r="M228" s="106" t="str">
        <f aca="false" t="array" ref="M228:M228">IF($G228="","",IF(L228="",0,((SUM(IF(I228=I$2:I$601,IF(J228=J$2:J$601,1,0),0))-K228)/(SUM(IF(I228=I$2:I$601,IF(J228=J$2:J$601,1,0),0))-1)*100)+(L228/(SUM(IF(I228=I$2:I$601,IF(J228=J$2:J$601,L$2:L$601,0),0))))+IF(K228&lt;2,SUM(IF(I228=I$2:I$601,IF(J228=J$2:J$601,1,0),0)),0)))</f>
        <v/>
      </c>
      <c r="N228" s="107"/>
      <c r="O228" s="108"/>
      <c r="P228" s="108"/>
      <c r="Q228" s="108"/>
      <c r="R228" s="109" t="str">
        <f aca="false" t="array" ref="R228:R228">IF($G228="","",IF(Q228="",0,((SUM(IF(N228=N$2:N$601,IF(O228=O$2:O$601,1,0),0))-P228)/(SUM(IF(N228=N$2:N$601,IF(O228=O$2:O$601,1,0),0))-1)*100)+(Q228/(SUM(IF(N228=N$2:N$601,IF(O228=O$2:O$601,Q$2:Q$601,0),0))))+IF(P228&lt;2,SUM(IF(N228=N$2:N$601,IF(O228=O$2:O$601,1,0),0)),0)))</f>
        <v/>
      </c>
      <c r="S228" s="110"/>
      <c r="T228" s="108"/>
      <c r="U228" s="108"/>
      <c r="V228" s="108"/>
      <c r="W228" s="111" t="str">
        <f aca="false" t="array" ref="W228:W228">IF($G228="","",IF(OR(S228=Error_checking!$Q$25,S228=Error_checking!$Q$26),R228-IF(P228&lt;2,SUM(IF(N228=N$2:N$601,IF(O228=O$2:O$601,1,0),0)),0),IF(V228="",0,((SUM(IF(S228=S$2:S$601,IF(T228=T$2:T$601,1,0),0))-U228)/(SUM(IF(S228=S$2:S$601,IF(T228=T$2:T$601,1,0),0))-1)*100)+(V228/(SUM(IF(S228=S$2:S$601,IF(T228=T$2:T$601,V$2:V$601,0),0))))+IF(U228&lt;2,SUM(IF(S228=S$2:S$601,IF(T228=T$2:T$601,1,0),0)),0))))</f>
        <v/>
      </c>
      <c r="X228" s="91"/>
      <c r="Y228" s="92"/>
      <c r="Z228" s="93"/>
      <c r="AA228" s="92"/>
      <c r="AB228" s="94" t="n">
        <f aca="false">0</f>
        <v>0</v>
      </c>
      <c r="AC228" s="94" t="n">
        <f aca="false" t="array" ref="AC228:AC228">SUM(M228,R228,W228,AB228)</f>
        <v>0</v>
      </c>
      <c r="AD228" s="112" t="n">
        <f aca="false">IF(G228=Error_checking!$A$26,MAX(0,MIN(MaxBonus,$G$1)+1-RANK(AC228,$AC$2:$AC$601)),0)</f>
        <v>0</v>
      </c>
      <c r="AE228" s="111" t="n">
        <f aca="false">AC228+AD228</f>
        <v>0</v>
      </c>
      <c r="AF228" s="113" t="str">
        <f aca="false" t="array" ref="AF228:AF228">IF(G228=Error_checking!$A$26,RANK(AC228,$AC$2:$AC$601),"")</f>
        <v/>
      </c>
      <c r="AG228" s="114"/>
      <c r="AH228" s="115"/>
      <c r="AI228" s="115"/>
      <c r="AJ228" s="115"/>
      <c r="AK228" s="100"/>
      <c r="AL228" s="100"/>
      <c r="AM228" s="100"/>
      <c r="AN228" s="101"/>
      <c r="AO228" s="100"/>
      <c r="AP228" s="100"/>
      <c r="AQ228" s="100"/>
      <c r="AR228" s="100"/>
      <c r="AS228" s="100"/>
      <c r="AT228" s="100"/>
      <c r="AU228" s="100"/>
      <c r="AV228" s="100"/>
      <c r="AW228" s="100"/>
      <c r="AX228" s="100"/>
      <c r="AY228" s="100"/>
      <c r="AZ228" s="100"/>
      <c r="BA228" s="100"/>
      <c r="BB228" s="100"/>
      <c r="BC228" s="100"/>
      <c r="BD228" s="100"/>
      <c r="BE228" s="100"/>
      <c r="BF228" s="100"/>
      <c r="BG228" s="100"/>
      <c r="BH228" s="100"/>
      <c r="BI228" s="100"/>
      <c r="BJ228" s="100"/>
      <c r="BK228" s="100"/>
      <c r="BL228" s="100"/>
      <c r="BM228" s="100"/>
      <c r="BN228" s="100"/>
      <c r="BO228" s="100"/>
      <c r="BP228" s="100"/>
      <c r="BQ228" s="100"/>
      <c r="BR228" s="100"/>
      <c r="BS228" s="100"/>
      <c r="BT228" s="100"/>
      <c r="BU228" s="100"/>
      <c r="BV228" s="100"/>
      <c r="BW228" s="100"/>
      <c r="BX228" s="100"/>
      <c r="BY228" s="100"/>
      <c r="BZ228" s="100"/>
    </row>
    <row r="229" s="119" customFormat="true" ht="14.85" hidden="false" customHeight="true" outlineLevel="0" collapsed="false">
      <c r="A229" s="102" t="str">
        <f aca="false" t="array" ref="A229:A229">IF(G229=Error_checking!$A$26,RANK(AC229,$AC$2:$AC$601),"")</f>
        <v/>
      </c>
      <c r="B229" s="102" t="n">
        <v>351</v>
      </c>
      <c r="C229" s="77" t="n">
        <f aca="false">VLOOKUP($B229,Ludo_na!$A$2:$D$601,2,0)</f>
        <v>404</v>
      </c>
      <c r="D229" s="78" t="str">
        <f aca="false">IF(VLOOKUP($B229,Ludo_voor!$A$2:$Y$601,3,0)="","",VLOOKUP($B229,Ludo_voor!$A$2:$Y$601,3,0))</f>
        <v>de Vogelaere</v>
      </c>
      <c r="E229" s="79" t="str">
        <f aca="false">IF(VLOOKUP($B229,Ludo_voor!$A$2:$Y$601,4,0)="","",VLOOKUP($B229,Ludo_voor!$A$2:$Y$601,4,0))</f>
        <v>Cyril</v>
      </c>
      <c r="F229" s="80" t="str">
        <f aca="false">IF(VLOOKUP($B229,Ludo_voor!$A$2:$Y$601,5,0)="","",VLOOKUP($B229,Ludo_voor!$A$2:$Y$601,5,0))</f>
        <v/>
      </c>
      <c r="G229" s="81"/>
      <c r="H229" s="103"/>
      <c r="I229" s="104"/>
      <c r="J229" s="105"/>
      <c r="K229" s="105"/>
      <c r="L229" s="105"/>
      <c r="M229" s="106" t="str">
        <f aca="false" t="array" ref="M229:M229">IF($G229="","",IF(L229="",0,((SUM(IF(I229=I$2:I$601,IF(J229=J$2:J$601,1,0),0))-K229)/(SUM(IF(I229=I$2:I$601,IF(J229=J$2:J$601,1,0),0))-1)*100)+(L229/(SUM(IF(I229=I$2:I$601,IF(J229=J$2:J$601,L$2:L$601,0),0))))+IF(K229&lt;2,SUM(IF(I229=I$2:I$601,IF(J229=J$2:J$601,1,0),0)),0)))</f>
        <v/>
      </c>
      <c r="N229" s="107"/>
      <c r="O229" s="108"/>
      <c r="P229" s="108"/>
      <c r="Q229" s="108"/>
      <c r="R229" s="109" t="str">
        <f aca="false" t="array" ref="R229:R229">IF($G229="","",IF(Q229="",0,((SUM(IF(N229=N$2:N$601,IF(O229=O$2:O$601,1,0),0))-P229)/(SUM(IF(N229=N$2:N$601,IF(O229=O$2:O$601,1,0),0))-1)*100)+(Q229/(SUM(IF(N229=N$2:N$601,IF(O229=O$2:O$601,Q$2:Q$601,0),0))))+IF(P229&lt;2,SUM(IF(N229=N$2:N$601,IF(O229=O$2:O$601,1,0),0)),0)))</f>
        <v/>
      </c>
      <c r="S229" s="110"/>
      <c r="T229" s="108"/>
      <c r="U229" s="108"/>
      <c r="V229" s="108"/>
      <c r="W229" s="111" t="str">
        <f aca="false" t="array" ref="W229:W229">IF($G229="","",IF(OR(S229=Error_checking!$Q$25,S229=Error_checking!$Q$26),R229-IF(P229&lt;2,SUM(IF(N229=N$2:N$601,IF(O229=O$2:O$601,1,0),0)),0),IF(V229="",0,((SUM(IF(S229=S$2:S$601,IF(T229=T$2:T$601,1,0),0))-U229)/(SUM(IF(S229=S$2:S$601,IF(T229=T$2:T$601,1,0),0))-1)*100)+(V229/(SUM(IF(S229=S$2:S$601,IF(T229=T$2:T$601,V$2:V$601,0),0))))+IF(U229&lt;2,SUM(IF(S229=S$2:S$601,IF(T229=T$2:T$601,1,0),0)),0))))</f>
        <v/>
      </c>
      <c r="X229" s="91"/>
      <c r="Y229" s="92"/>
      <c r="Z229" s="93"/>
      <c r="AA229" s="92"/>
      <c r="AB229" s="94" t="n">
        <f aca="false">0</f>
        <v>0</v>
      </c>
      <c r="AC229" s="94" t="n">
        <f aca="false" t="array" ref="AC229:AC229">SUM(M229,R229,W229,AB229)</f>
        <v>0</v>
      </c>
      <c r="AD229" s="112" t="n">
        <f aca="false">IF(G229=Error_checking!$A$26,MAX(0,MIN(MaxBonus,$G$1)+1-RANK(AC229,$AC$2:$AC$601)),0)</f>
        <v>0</v>
      </c>
      <c r="AE229" s="111" t="n">
        <f aca="false">AC229+AD229</f>
        <v>0</v>
      </c>
      <c r="AF229" s="113" t="str">
        <f aca="false" t="array" ref="AF229:AF229">IF(G229=Error_checking!$A$26,RANK(AC229,$AC$2:$AC$601),"")</f>
        <v/>
      </c>
      <c r="AG229" s="114"/>
      <c r="AH229" s="115"/>
      <c r="AI229" s="115"/>
      <c r="AJ229" s="115"/>
      <c r="AK229" s="100"/>
      <c r="AL229" s="100"/>
      <c r="AM229" s="100"/>
      <c r="AN229" s="101"/>
      <c r="AO229" s="100"/>
      <c r="AP229" s="100"/>
      <c r="AQ229" s="100"/>
      <c r="AR229" s="100"/>
      <c r="AS229" s="100"/>
      <c r="AT229" s="100"/>
      <c r="AU229" s="100"/>
      <c r="AV229" s="100"/>
      <c r="AW229" s="100"/>
      <c r="AX229" s="100"/>
      <c r="AY229" s="100"/>
      <c r="AZ229" s="100"/>
      <c r="BA229" s="100"/>
      <c r="BB229" s="100"/>
      <c r="BC229" s="100"/>
      <c r="BD229" s="100"/>
      <c r="BE229" s="100"/>
      <c r="BF229" s="100"/>
      <c r="BG229" s="100"/>
      <c r="BH229" s="100"/>
      <c r="BI229" s="100"/>
      <c r="BJ229" s="100"/>
      <c r="BK229" s="100"/>
      <c r="BL229" s="100"/>
      <c r="BM229" s="100"/>
      <c r="BN229" s="100"/>
      <c r="BO229" s="100"/>
      <c r="BP229" s="100"/>
      <c r="BQ229" s="100"/>
      <c r="BR229" s="100"/>
      <c r="BS229" s="100"/>
      <c r="BT229" s="100"/>
      <c r="BU229" s="100"/>
      <c r="BV229" s="100"/>
      <c r="BW229" s="100"/>
      <c r="BX229" s="100"/>
      <c r="BY229" s="100"/>
      <c r="BZ229" s="100"/>
    </row>
    <row r="230" s="54" customFormat="true" ht="14.85" hidden="false" customHeight="true" outlineLevel="0" collapsed="false">
      <c r="A230" s="102" t="str">
        <f aca="false" t="array" ref="A230:A230">IF(G230=Error_checking!$A$26,RANK(AC230,$AC$2:$AC$601),"")</f>
        <v/>
      </c>
      <c r="B230" s="102" t="n">
        <v>468</v>
      </c>
      <c r="C230" s="77" t="n">
        <f aca="false">VLOOKUP($B230,Ludo_na!$A$2:$D$601,2,0)</f>
        <v>255</v>
      </c>
      <c r="D230" s="78" t="str">
        <f aca="false">IF(VLOOKUP($B230,Ludo_voor!$A$2:$Y$601,3,0)="","",VLOOKUP($B230,Ludo_voor!$A$2:$Y$601,3,0))</f>
        <v>De Vos</v>
      </c>
      <c r="E230" s="79" t="str">
        <f aca="false">IF(VLOOKUP($B230,Ludo_voor!$A$2:$Y$601,4,0)="","",VLOOKUP($B230,Ludo_voor!$A$2:$Y$601,4,0))</f>
        <v>Stefaan</v>
      </c>
      <c r="F230" s="80" t="str">
        <f aca="false">IF(VLOOKUP($B230,Ludo_voor!$A$2:$Y$601,5,0)="","",VLOOKUP($B230,Ludo_voor!$A$2:$Y$601,5,0))</f>
        <v/>
      </c>
      <c r="G230" s="81"/>
      <c r="H230" s="103"/>
      <c r="I230" s="104"/>
      <c r="J230" s="105"/>
      <c r="K230" s="105"/>
      <c r="L230" s="105"/>
      <c r="M230" s="106" t="str">
        <f aca="false" t="array" ref="M230:M230">IF($G230="","",IF(L230="",0,((SUM(IF(I230=I$2:I$601,IF(J230=J$2:J$601,1,0),0))-K230)/(SUM(IF(I230=I$2:I$601,IF(J230=J$2:J$601,1,0),0))-1)*100)+(L230/(SUM(IF(I230=I$2:I$601,IF(J230=J$2:J$601,L$2:L$601,0),0))))+IF(K230&lt;2,SUM(IF(I230=I$2:I$601,IF(J230=J$2:J$601,1,0),0)),0)))</f>
        <v/>
      </c>
      <c r="N230" s="107"/>
      <c r="O230" s="108"/>
      <c r="P230" s="108"/>
      <c r="Q230" s="108"/>
      <c r="R230" s="109" t="str">
        <f aca="false" t="array" ref="R230:R230">IF($G230="","",IF(Q230="",0,((SUM(IF(N230=N$2:N$601,IF(O230=O$2:O$601,1,0),0))-P230)/(SUM(IF(N230=N$2:N$601,IF(O230=O$2:O$601,1,0),0))-1)*100)+(Q230/(SUM(IF(N230=N$2:N$601,IF(O230=O$2:O$601,Q$2:Q$601,0),0))))+IF(P230&lt;2,SUM(IF(N230=N$2:N$601,IF(O230=O$2:O$601,1,0),0)),0)))</f>
        <v/>
      </c>
      <c r="S230" s="110"/>
      <c r="T230" s="108"/>
      <c r="U230" s="108"/>
      <c r="V230" s="108"/>
      <c r="W230" s="111" t="str">
        <f aca="false" t="array" ref="W230:W230">IF($G230="","",IF(OR(S230=Error_checking!$Q$25,S230=Error_checking!$Q$26),R230-IF(P230&lt;2,SUM(IF(N230=N$2:N$601,IF(O230=O$2:O$601,1,0),0)),0),IF(V230="",0,((SUM(IF(S230=S$2:S$601,IF(T230=T$2:T$601,1,0),0))-U230)/(SUM(IF(S230=S$2:S$601,IF(T230=T$2:T$601,1,0),0))-1)*100)+(V230/(SUM(IF(S230=S$2:S$601,IF(T230=T$2:T$601,V$2:V$601,0),0))))+IF(U230&lt;2,SUM(IF(S230=S$2:S$601,IF(T230=T$2:T$601,1,0),0)),0))))</f>
        <v/>
      </c>
      <c r="X230" s="91"/>
      <c r="Y230" s="92"/>
      <c r="Z230" s="93"/>
      <c r="AA230" s="92"/>
      <c r="AB230" s="94" t="n">
        <f aca="false">0</f>
        <v>0</v>
      </c>
      <c r="AC230" s="94" t="n">
        <f aca="false" t="array" ref="AC230:AC230">SUM(M230,R230,W230,AB230)</f>
        <v>0</v>
      </c>
      <c r="AD230" s="112" t="n">
        <f aca="false">IF(G230=Error_checking!$A$26,MAX(0,MIN(MaxBonus,$G$1)+1-RANK(AC230,$AC$2:$AC$601)),0)</f>
        <v>0</v>
      </c>
      <c r="AE230" s="111" t="n">
        <f aca="false">AC230+AD230</f>
        <v>0</v>
      </c>
      <c r="AF230" s="113" t="str">
        <f aca="false" t="array" ref="AF230:AF230">IF(G230=Error_checking!$A$26,RANK(AC230,$AC$2:$AC$601),"")</f>
        <v/>
      </c>
      <c r="AG230" s="114"/>
      <c r="AH230" s="115"/>
      <c r="AI230" s="115"/>
      <c r="AJ230" s="115"/>
      <c r="AK230" s="100"/>
      <c r="AL230" s="100"/>
      <c r="AM230" s="100"/>
      <c r="AN230" s="101"/>
      <c r="AO230" s="100"/>
      <c r="AP230" s="100"/>
      <c r="AQ230" s="100"/>
      <c r="AR230" s="100"/>
      <c r="AS230" s="100"/>
      <c r="AT230" s="100"/>
      <c r="AU230" s="100"/>
      <c r="AV230" s="100"/>
      <c r="AW230" s="100"/>
      <c r="AX230" s="100"/>
      <c r="AY230" s="100"/>
      <c r="AZ230" s="100"/>
      <c r="BA230" s="100"/>
      <c r="BB230" s="100"/>
      <c r="BC230" s="100"/>
      <c r="BD230" s="100"/>
      <c r="BE230" s="100"/>
      <c r="BF230" s="100"/>
      <c r="BG230" s="100"/>
      <c r="BH230" s="100"/>
      <c r="BI230" s="100"/>
      <c r="BJ230" s="100"/>
      <c r="BK230" s="100"/>
      <c r="BL230" s="100"/>
      <c r="BM230" s="100"/>
      <c r="BN230" s="100"/>
      <c r="BO230" s="100"/>
      <c r="BP230" s="100"/>
      <c r="BQ230" s="100"/>
      <c r="BR230" s="100"/>
      <c r="BS230" s="100"/>
      <c r="BT230" s="100"/>
      <c r="BU230" s="100"/>
      <c r="BV230" s="100"/>
      <c r="BW230" s="100"/>
      <c r="BX230" s="100"/>
      <c r="BY230" s="100"/>
      <c r="BZ230" s="100"/>
    </row>
    <row r="231" s="54" customFormat="true" ht="14.85" hidden="false" customHeight="true" outlineLevel="0" collapsed="false">
      <c r="A231" s="102" t="str">
        <f aca="false" t="array" ref="A231:A231">IF(G231=Error_checking!$A$26,RANK(AC231,$AC$2:$AC$601),"")</f>
        <v/>
      </c>
      <c r="B231" s="102" t="n">
        <v>205</v>
      </c>
      <c r="C231" s="77" t="n">
        <f aca="false">VLOOKUP($B231,Ludo_na!$A$2:$D$601,2,0)</f>
        <v>97</v>
      </c>
      <c r="D231" s="78" t="str">
        <f aca="false">IF(VLOOKUP($B231,Ludo_voor!$A$2:$Y$601,3,0)="","",VLOOKUP($B231,Ludo_voor!$A$2:$Y$601,3,0))</f>
        <v>Debrule</v>
      </c>
      <c r="E231" s="79" t="str">
        <f aca="false">IF(VLOOKUP($B231,Ludo_voor!$A$2:$Y$601,4,0)="","",VLOOKUP($B231,Ludo_voor!$A$2:$Y$601,4,0))</f>
        <v>Patrick</v>
      </c>
      <c r="F231" s="80" t="str">
        <f aca="false">IF(VLOOKUP($B231,Ludo_voor!$A$2:$Y$601,5,0)="","",VLOOKUP($B231,Ludo_voor!$A$2:$Y$601,5,0))</f>
        <v/>
      </c>
      <c r="G231" s="81"/>
      <c r="H231" s="103"/>
      <c r="I231" s="104"/>
      <c r="J231" s="105"/>
      <c r="K231" s="105"/>
      <c r="L231" s="105"/>
      <c r="M231" s="106" t="str">
        <f aca="false" t="array" ref="M231:M231">IF($G231="","",IF(L231="",0,((SUM(IF(I231=I$2:I$601,IF(J231=J$2:J$601,1,0),0))-K231)/(SUM(IF(I231=I$2:I$601,IF(J231=J$2:J$601,1,0),0))-1)*100)+(L231/(SUM(IF(I231=I$2:I$601,IF(J231=J$2:J$601,L$2:L$601,0),0))))+IF(K231&lt;2,SUM(IF(I231=I$2:I$601,IF(J231=J$2:J$601,1,0),0)),0)))</f>
        <v/>
      </c>
      <c r="N231" s="107"/>
      <c r="O231" s="108"/>
      <c r="P231" s="108"/>
      <c r="Q231" s="108"/>
      <c r="R231" s="109" t="str">
        <f aca="false" t="array" ref="R231:R231">IF($G231="","",IF(Q231="",0,((SUM(IF(N231=N$2:N$601,IF(O231=O$2:O$601,1,0),0))-P231)/(SUM(IF(N231=N$2:N$601,IF(O231=O$2:O$601,1,0),0))-1)*100)+(Q231/(SUM(IF(N231=N$2:N$601,IF(O231=O$2:O$601,Q$2:Q$601,0),0))))+IF(P231&lt;2,SUM(IF(N231=N$2:N$601,IF(O231=O$2:O$601,1,0),0)),0)))</f>
        <v/>
      </c>
      <c r="S231" s="110"/>
      <c r="T231" s="108"/>
      <c r="U231" s="108"/>
      <c r="V231" s="108"/>
      <c r="W231" s="111" t="str">
        <f aca="false" t="array" ref="W231:W231">IF($G231="","",IF(OR(S231=Error_checking!$Q$25,S231=Error_checking!$Q$26),R231-IF(P231&lt;2,SUM(IF(N231=N$2:N$601,IF(O231=O$2:O$601,1,0),0)),0),IF(V231="",0,((SUM(IF(S231=S$2:S$601,IF(T231=T$2:T$601,1,0),0))-U231)/(SUM(IF(S231=S$2:S$601,IF(T231=T$2:T$601,1,0),0))-1)*100)+(V231/(SUM(IF(S231=S$2:S$601,IF(T231=T$2:T$601,V$2:V$601,0),0))))+IF(U231&lt;2,SUM(IF(S231=S$2:S$601,IF(T231=T$2:T$601,1,0),0)),0))))</f>
        <v/>
      </c>
      <c r="X231" s="91"/>
      <c r="Y231" s="92"/>
      <c r="Z231" s="93"/>
      <c r="AA231" s="92"/>
      <c r="AB231" s="94" t="n">
        <f aca="false">0</f>
        <v>0</v>
      </c>
      <c r="AC231" s="94" t="n">
        <f aca="false" t="array" ref="AC231:AC231">SUM(M231,R231,W231,AB231)</f>
        <v>0</v>
      </c>
      <c r="AD231" s="112" t="n">
        <f aca="false">IF(G231=Error_checking!$A$26,MAX(0,MIN(MaxBonus,$G$1)+1-RANK(AC231,$AC$2:$AC$601)),0)</f>
        <v>0</v>
      </c>
      <c r="AE231" s="111" t="n">
        <f aca="false">AC231+AD231</f>
        <v>0</v>
      </c>
      <c r="AF231" s="113" t="str">
        <f aca="false" t="array" ref="AF231:AF231">IF(G231=Error_checking!$A$26,RANK(AC231,$AC$2:$AC$601),"")</f>
        <v/>
      </c>
      <c r="AG231" s="114"/>
      <c r="AH231" s="115"/>
      <c r="AI231" s="115"/>
      <c r="AJ231" s="115"/>
      <c r="AK231" s="100"/>
      <c r="AL231" s="100"/>
      <c r="AM231" s="100"/>
      <c r="AN231" s="101"/>
      <c r="AO231" s="100"/>
      <c r="AP231" s="100"/>
      <c r="AQ231" s="100"/>
      <c r="AR231" s="100"/>
      <c r="AS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00"/>
      <c r="BD231" s="100"/>
      <c r="BE231" s="100"/>
      <c r="BF231" s="100"/>
      <c r="BG231" s="100"/>
      <c r="BH231" s="100"/>
      <c r="BI231" s="100"/>
      <c r="BJ231" s="100"/>
      <c r="BK231" s="100"/>
      <c r="BL231" s="100"/>
      <c r="BM231" s="100"/>
      <c r="BN231" s="100"/>
      <c r="BO231" s="100"/>
      <c r="BP231" s="100"/>
      <c r="BQ231" s="100"/>
      <c r="BR231" s="100"/>
      <c r="BS231" s="100"/>
      <c r="BT231" s="100"/>
      <c r="BU231" s="100"/>
      <c r="BV231" s="100"/>
      <c r="BW231" s="100"/>
      <c r="BX231" s="100"/>
      <c r="BY231" s="100"/>
      <c r="BZ231" s="100"/>
    </row>
    <row r="232" s="54" customFormat="true" ht="14.85" hidden="false" customHeight="true" outlineLevel="0" collapsed="false">
      <c r="A232" s="102" t="str">
        <f aca="false" t="array" ref="A232:A232">IF(G232=Error_checking!$A$26,RANK(AC232,$AC$2:$AC$601),"")</f>
        <v/>
      </c>
      <c r="B232" s="102" t="n">
        <v>47</v>
      </c>
      <c r="C232" s="77" t="n">
        <f aca="false">VLOOKUP($B232,Ludo_na!$A$2:$D$601,2,0)</f>
        <v>471</v>
      </c>
      <c r="D232" s="78" t="str">
        <f aca="false">IF(VLOOKUP($B232,Ludo_voor!$A$2:$Y$601,3,0)="","",VLOOKUP($B232,Ludo_voor!$A$2:$Y$601,3,0))</f>
        <v>Deceuninck</v>
      </c>
      <c r="E232" s="79" t="str">
        <f aca="false">IF(VLOOKUP($B232,Ludo_voor!$A$2:$Y$601,4,0)="","",VLOOKUP($B232,Ludo_voor!$A$2:$Y$601,4,0))</f>
        <v>Nico</v>
      </c>
      <c r="F232" s="80" t="str">
        <f aca="false">IF(VLOOKUP($B232,Ludo_voor!$A$2:$Y$601,5,0)="","",VLOOKUP($B232,Ludo_voor!$A$2:$Y$601,5,0))</f>
        <v/>
      </c>
      <c r="G232" s="81"/>
      <c r="H232" s="103"/>
      <c r="I232" s="104"/>
      <c r="J232" s="105"/>
      <c r="K232" s="105"/>
      <c r="L232" s="105"/>
      <c r="M232" s="106" t="str">
        <f aca="false" t="array" ref="M232:M232">IF($G232="","",IF(L232="",0,((SUM(IF(I232=I$2:I$601,IF(J232=J$2:J$601,1,0),0))-K232)/(SUM(IF(I232=I$2:I$601,IF(J232=J$2:J$601,1,0),0))-1)*100)+(L232/(SUM(IF(I232=I$2:I$601,IF(J232=J$2:J$601,L$2:L$601,0),0))))+IF(K232&lt;2,SUM(IF(I232=I$2:I$601,IF(J232=J$2:J$601,1,0),0)),0)))</f>
        <v/>
      </c>
      <c r="N232" s="107"/>
      <c r="O232" s="108"/>
      <c r="P232" s="108"/>
      <c r="Q232" s="108"/>
      <c r="R232" s="109" t="str">
        <f aca="false" t="array" ref="R232:R232">IF($G232="","",IF(Q232="",0,((SUM(IF(N232=N$2:N$601,IF(O232=O$2:O$601,1,0),0))-P232)/(SUM(IF(N232=N$2:N$601,IF(O232=O$2:O$601,1,0),0))-1)*100)+(Q232/(SUM(IF(N232=N$2:N$601,IF(O232=O$2:O$601,Q$2:Q$601,0),0))))+IF(P232&lt;2,SUM(IF(N232=N$2:N$601,IF(O232=O$2:O$601,1,0),0)),0)))</f>
        <v/>
      </c>
      <c r="S232" s="110"/>
      <c r="T232" s="108"/>
      <c r="U232" s="108"/>
      <c r="V232" s="108"/>
      <c r="W232" s="111" t="str">
        <f aca="false" t="array" ref="W232:W232">IF($G232="","",IF(OR(S232=Error_checking!$Q$25,S232=Error_checking!$Q$26),R232-IF(P232&lt;2,SUM(IF(N232=N$2:N$601,IF(O232=O$2:O$601,1,0),0)),0),IF(V232="",0,((SUM(IF(S232=S$2:S$601,IF(T232=T$2:T$601,1,0),0))-U232)/(SUM(IF(S232=S$2:S$601,IF(T232=T$2:T$601,1,0),0))-1)*100)+(V232/(SUM(IF(S232=S$2:S$601,IF(T232=T$2:T$601,V$2:V$601,0),0))))+IF(U232&lt;2,SUM(IF(S232=S$2:S$601,IF(T232=T$2:T$601,1,0),0)),0))))</f>
        <v/>
      </c>
      <c r="X232" s="91"/>
      <c r="Y232" s="92"/>
      <c r="Z232" s="93"/>
      <c r="AA232" s="92"/>
      <c r="AB232" s="94" t="n">
        <f aca="false">0</f>
        <v>0</v>
      </c>
      <c r="AC232" s="94" t="n">
        <f aca="false" t="array" ref="AC232:AC232">SUM(M232,R232,W232,AB232)</f>
        <v>0</v>
      </c>
      <c r="AD232" s="112" t="n">
        <f aca="false">IF(G232=Error_checking!$A$26,MAX(0,MIN(MaxBonus,$G$1)+1-RANK(AC232,$AC$2:$AC$601)),0)</f>
        <v>0</v>
      </c>
      <c r="AE232" s="111" t="n">
        <f aca="false">AC232+AD232</f>
        <v>0</v>
      </c>
      <c r="AF232" s="113" t="str">
        <f aca="false" t="array" ref="AF232:AF232">IF(G232=Error_checking!$A$26,RANK(AC232,$AC$2:$AC$601),"")</f>
        <v/>
      </c>
      <c r="AG232" s="114"/>
      <c r="AH232" s="115"/>
      <c r="AI232" s="115"/>
      <c r="AJ232" s="115"/>
      <c r="AK232" s="100"/>
      <c r="AL232" s="100"/>
      <c r="AM232" s="100"/>
      <c r="AN232" s="101"/>
      <c r="AO232" s="100"/>
      <c r="AP232" s="100"/>
      <c r="AQ232" s="100"/>
      <c r="AR232" s="100"/>
      <c r="AS232" s="100"/>
      <c r="AT232" s="100"/>
      <c r="AU232" s="100"/>
      <c r="AV232" s="100"/>
      <c r="AW232" s="100"/>
      <c r="AX232" s="100"/>
      <c r="AY232" s="100"/>
      <c r="AZ232" s="100"/>
      <c r="BA232" s="100"/>
      <c r="BB232" s="100"/>
      <c r="BC232" s="100"/>
      <c r="BD232" s="100"/>
      <c r="BE232" s="100"/>
      <c r="BF232" s="100"/>
      <c r="BG232" s="100"/>
      <c r="BH232" s="100"/>
      <c r="BI232" s="100"/>
      <c r="BJ232" s="100"/>
      <c r="BK232" s="100"/>
      <c r="BL232" s="100"/>
      <c r="BM232" s="100"/>
      <c r="BN232" s="100"/>
      <c r="BO232" s="100"/>
      <c r="BP232" s="100"/>
      <c r="BQ232" s="100"/>
      <c r="BR232" s="100"/>
      <c r="BS232" s="100"/>
      <c r="BT232" s="100"/>
      <c r="BU232" s="100"/>
      <c r="BV232" s="100"/>
      <c r="BW232" s="100"/>
      <c r="BX232" s="100"/>
      <c r="BY232" s="100"/>
      <c r="BZ232" s="100"/>
    </row>
    <row r="233" s="119" customFormat="true" ht="14.85" hidden="false" customHeight="true" outlineLevel="0" collapsed="false">
      <c r="A233" s="102" t="str">
        <f aca="false" t="array" ref="A233:A233">IF(G233=Error_checking!$A$26,RANK(AC233,$AC$2:$AC$601),"")</f>
        <v/>
      </c>
      <c r="B233" s="102" t="n">
        <v>86</v>
      </c>
      <c r="C233" s="77" t="n">
        <f aca="false">VLOOKUP($B233,Ludo_na!$A$2:$D$601,2,0)</f>
        <v>441</v>
      </c>
      <c r="D233" s="78" t="str">
        <f aca="false">IF(VLOOKUP($B233,Ludo_voor!$A$2:$Y$601,3,0)="","",VLOOKUP($B233,Ludo_voor!$A$2:$Y$601,3,0))</f>
        <v>Deckers</v>
      </c>
      <c r="E233" s="79" t="str">
        <f aca="false">IF(VLOOKUP($B233,Ludo_voor!$A$2:$Y$601,4,0)="","",VLOOKUP($B233,Ludo_voor!$A$2:$Y$601,4,0))</f>
        <v>Dirk</v>
      </c>
      <c r="F233" s="80" t="str">
        <f aca="false">IF(VLOOKUP($B233,Ludo_voor!$A$2:$Y$601,5,0)="","",VLOOKUP($B233,Ludo_voor!$A$2:$Y$601,5,0))</f>
        <v/>
      </c>
      <c r="G233" s="81"/>
      <c r="H233" s="103"/>
      <c r="I233" s="104"/>
      <c r="J233" s="105"/>
      <c r="K233" s="105"/>
      <c r="L233" s="105"/>
      <c r="M233" s="106" t="str">
        <f aca="false" t="array" ref="M233:M233">IF($G233="","",IF(L233="",0,((SUM(IF(I233=I$2:I$601,IF(J233=J$2:J$601,1,0),0))-K233)/(SUM(IF(I233=I$2:I$601,IF(J233=J$2:J$601,1,0),0))-1)*100)+(L233/(SUM(IF(I233=I$2:I$601,IF(J233=J$2:J$601,L$2:L$601,0),0))))+IF(K233&lt;2,SUM(IF(I233=I$2:I$601,IF(J233=J$2:J$601,1,0),0)),0)))</f>
        <v/>
      </c>
      <c r="N233" s="107"/>
      <c r="O233" s="108"/>
      <c r="P233" s="108"/>
      <c r="Q233" s="108"/>
      <c r="R233" s="109" t="str">
        <f aca="false" t="array" ref="R233:R233">IF($G233="","",IF(Q233="",0,((SUM(IF(N233=N$2:N$601,IF(O233=O$2:O$601,1,0),0))-P233)/(SUM(IF(N233=N$2:N$601,IF(O233=O$2:O$601,1,0),0))-1)*100)+(Q233/(SUM(IF(N233=N$2:N$601,IF(O233=O$2:O$601,Q$2:Q$601,0),0))))+IF(P233&lt;2,SUM(IF(N233=N$2:N$601,IF(O233=O$2:O$601,1,0),0)),0)))</f>
        <v/>
      </c>
      <c r="S233" s="110"/>
      <c r="T233" s="108"/>
      <c r="U233" s="108"/>
      <c r="V233" s="108"/>
      <c r="W233" s="111" t="str">
        <f aca="false" t="array" ref="W233:W233">IF($G233="","",IF(OR(S233=Error_checking!$Q$25,S233=Error_checking!$Q$26),R233-IF(P233&lt;2,SUM(IF(N233=N$2:N$601,IF(O233=O$2:O$601,1,0),0)),0),IF(V233="",0,((SUM(IF(S233=S$2:S$601,IF(T233=T$2:T$601,1,0),0))-U233)/(SUM(IF(S233=S$2:S$601,IF(T233=T$2:T$601,1,0),0))-1)*100)+(V233/(SUM(IF(S233=S$2:S$601,IF(T233=T$2:T$601,V$2:V$601,0),0))))+IF(U233&lt;2,SUM(IF(S233=S$2:S$601,IF(T233=T$2:T$601,1,0),0)),0))))</f>
        <v/>
      </c>
      <c r="X233" s="91"/>
      <c r="Y233" s="92"/>
      <c r="Z233" s="93"/>
      <c r="AA233" s="92"/>
      <c r="AB233" s="94" t="n">
        <f aca="false">0</f>
        <v>0</v>
      </c>
      <c r="AC233" s="94" t="n">
        <f aca="false" t="array" ref="AC233:AC233">SUM(M233,R233,W233,AB233)</f>
        <v>0</v>
      </c>
      <c r="AD233" s="112" t="n">
        <f aca="false">IF(G233=Error_checking!$A$26,MAX(0,MIN(MaxBonus,$G$1)+1-RANK(AC233,$AC$2:$AC$601)),0)</f>
        <v>0</v>
      </c>
      <c r="AE233" s="111" t="n">
        <f aca="false">AC233+AD233</f>
        <v>0</v>
      </c>
      <c r="AF233" s="113" t="str">
        <f aca="false" t="array" ref="AF233:AF233">IF(G233=Error_checking!$A$26,RANK(AC233,$AC$2:$AC$601),"")</f>
        <v/>
      </c>
      <c r="AG233" s="114"/>
      <c r="AH233" s="115"/>
      <c r="AI233" s="115"/>
      <c r="AJ233" s="115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117"/>
      <c r="BN233" s="117"/>
      <c r="BO233" s="117"/>
      <c r="BP233" s="117"/>
      <c r="BQ233" s="117"/>
      <c r="BR233" s="117"/>
      <c r="BS233" s="117"/>
      <c r="BT233" s="117"/>
      <c r="BU233" s="117"/>
      <c r="BV233" s="117"/>
      <c r="BW233" s="117"/>
      <c r="BX233" s="117"/>
      <c r="BY233" s="117"/>
      <c r="BZ233" s="117"/>
    </row>
    <row r="234" customFormat="false" ht="14.85" hidden="false" customHeight="true" outlineLevel="0" collapsed="false">
      <c r="A234" s="118" t="str">
        <f aca="false" t="array" ref="A234:A234">IF(G234=Error_checking!$A$26,RANK(AC234,$AC$2:$AC$601),"")</f>
        <v/>
      </c>
      <c r="B234" s="118" t="n">
        <v>587</v>
      </c>
      <c r="C234" s="77" t="n">
        <f aca="false">VLOOKUP($B234,Ludo_na!$A$2:$D$601,2,0)</f>
        <v>503</v>
      </c>
      <c r="D234" s="78" t="str">
        <f aca="false">IF(VLOOKUP($B234,Ludo_voor!$A$2:$Y$601,3,0)="","",VLOOKUP($B234,Ludo_voor!$A$2:$Y$601,3,0))</f>
        <v>Deckers</v>
      </c>
      <c r="E234" s="79" t="str">
        <f aca="false">IF(VLOOKUP($B234,Ludo_voor!$A$2:$Y$601,4,0)="","",VLOOKUP($B234,Ludo_voor!$A$2:$Y$601,4,0))</f>
        <v>Frederik</v>
      </c>
      <c r="F234" s="80" t="str">
        <f aca="false">IF(VLOOKUP($B234,Ludo_voor!$A$2:$Y$601,5,0)="","",VLOOKUP($B234,Ludo_voor!$A$2:$Y$601,5,0))</f>
        <v/>
      </c>
      <c r="G234" s="81"/>
      <c r="H234" s="103"/>
      <c r="I234" s="104"/>
      <c r="J234" s="105"/>
      <c r="K234" s="105"/>
      <c r="L234" s="105"/>
      <c r="M234" s="106" t="str">
        <f aca="false" t="array" ref="M234:M234">IF($G234="","",IF(L234="",0,((SUM(IF(I234=I$2:I$601,IF(J234=J$2:J$601,1,0),0))-K234)/(SUM(IF(I234=I$2:I$601,IF(J234=J$2:J$601,1,0),0))-1)*100)+(L234/(SUM(IF(I234=I$2:I$601,IF(J234=J$2:J$601,L$2:L$601,0),0))))+IF(K234&lt;2,SUM(IF(I234=I$2:I$601,IF(J234=J$2:J$601,1,0),0)),0)))</f>
        <v/>
      </c>
      <c r="N234" s="107"/>
      <c r="O234" s="108"/>
      <c r="P234" s="108"/>
      <c r="Q234" s="108"/>
      <c r="R234" s="109" t="str">
        <f aca="false" t="array" ref="R234:R234">IF($G234="","",IF(Q234="",0,((SUM(IF(N234=N$2:N$601,IF(O234=O$2:O$601,1,0),0))-P234)/(SUM(IF(N234=N$2:N$601,IF(O234=O$2:O$601,1,0),0))-1)*100)+(Q234/(SUM(IF(N234=N$2:N$601,IF(O234=O$2:O$601,Q$2:Q$601,0),0))))+IF(P234&lt;2,SUM(IF(N234=N$2:N$601,IF(O234=O$2:O$601,1,0),0)),0)))</f>
        <v/>
      </c>
      <c r="S234" s="110"/>
      <c r="T234" s="108"/>
      <c r="U234" s="108"/>
      <c r="V234" s="108"/>
      <c r="W234" s="111" t="str">
        <f aca="false" t="array" ref="W234:W234">IF($G234="","",IF(OR(S234=Error_checking!$Q$25,S234=Error_checking!$Q$26),R234-IF(P234&lt;2,SUM(IF(N234=N$2:N$601,IF(O234=O$2:O$601,1,0),0)),0),IF(V234="",0,((SUM(IF(S234=S$2:S$601,IF(T234=T$2:T$601,1,0),0))-U234)/(SUM(IF(S234=S$2:S$601,IF(T234=T$2:T$601,1,0),0))-1)*100)+(V234/(SUM(IF(S234=S$2:S$601,IF(T234=T$2:T$601,V$2:V$601,0),0))))+IF(U234&lt;2,SUM(IF(S234=S$2:S$601,IF(T234=T$2:T$601,1,0),0)),0))))</f>
        <v/>
      </c>
      <c r="X234" s="91"/>
      <c r="Y234" s="92"/>
      <c r="Z234" s="93"/>
      <c r="AA234" s="92"/>
      <c r="AB234" s="94" t="n">
        <f aca="false">0</f>
        <v>0</v>
      </c>
      <c r="AC234" s="94" t="n">
        <f aca="false" t="array" ref="AC234:AC234">SUM(M234,R234,W234,AB234)</f>
        <v>0</v>
      </c>
      <c r="AD234" s="112" t="n">
        <f aca="false">IF(G234=Error_checking!$A$26,MAX(0,MIN(MaxBonus,$G$1)+1-RANK(AC234,$AC$2:$AC$601)),0)</f>
        <v>0</v>
      </c>
      <c r="AE234" s="111" t="n">
        <f aca="false">AC234+AD234</f>
        <v>0</v>
      </c>
      <c r="AF234" s="113" t="str">
        <f aca="false" t="array" ref="AF234:AF234">IF(G234=Error_checking!$A$26,RANK(AC234,$AC$2:$AC$601),"")</f>
        <v/>
      </c>
      <c r="AG234" s="114"/>
      <c r="AH234" s="115"/>
      <c r="AI234" s="115"/>
      <c r="AJ234" s="115"/>
      <c r="AK234" s="100"/>
      <c r="AL234" s="100"/>
      <c r="AM234" s="100"/>
      <c r="AN234" s="101"/>
      <c r="AO234" s="100"/>
      <c r="AP234" s="100"/>
      <c r="AQ234" s="100"/>
      <c r="AR234" s="100"/>
      <c r="AS234" s="100"/>
      <c r="AT234" s="100"/>
      <c r="AU234" s="100"/>
      <c r="AV234" s="100"/>
      <c r="AW234" s="100"/>
      <c r="AX234" s="100"/>
      <c r="AY234" s="100"/>
      <c r="AZ234" s="100"/>
      <c r="BA234" s="100"/>
      <c r="BB234" s="100"/>
      <c r="BC234" s="100"/>
      <c r="BD234" s="100"/>
      <c r="BE234" s="100"/>
      <c r="BF234" s="100"/>
      <c r="BG234" s="100"/>
      <c r="BH234" s="100"/>
      <c r="BI234" s="100"/>
      <c r="BJ234" s="100"/>
      <c r="BK234" s="100"/>
      <c r="BL234" s="100"/>
      <c r="BM234" s="100"/>
      <c r="BN234" s="100"/>
      <c r="BO234" s="100"/>
      <c r="BP234" s="100"/>
      <c r="BQ234" s="100"/>
      <c r="BR234" s="100"/>
      <c r="BS234" s="100"/>
      <c r="BT234" s="100"/>
      <c r="BU234" s="100"/>
      <c r="BV234" s="100"/>
      <c r="BW234" s="100"/>
      <c r="BX234" s="100"/>
      <c r="BY234" s="100"/>
      <c r="BZ234" s="10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s="54" customFormat="true" ht="14.85" hidden="false" customHeight="true" outlineLevel="0" collapsed="false">
      <c r="A235" s="102" t="str">
        <f aca="false" t="array" ref="A235:A235">IF(G235=Error_checking!$A$26,RANK(AC235,$AC$2:$AC$601),"")</f>
        <v/>
      </c>
      <c r="B235" s="102" t="n">
        <v>236</v>
      </c>
      <c r="C235" s="77" t="n">
        <f aca="false">VLOOKUP($B235,Ludo_na!$A$2:$D$601,2,0)</f>
        <v>386</v>
      </c>
      <c r="D235" s="78" t="str">
        <f aca="false">IF(VLOOKUP($B235,Ludo_voor!$A$2:$Y$601,3,0)="","",VLOOKUP($B235,Ludo_voor!$A$2:$Y$601,3,0))</f>
        <v>Dekempeneer</v>
      </c>
      <c r="E235" s="79" t="str">
        <f aca="false">IF(VLOOKUP($B235,Ludo_voor!$A$2:$Y$601,4,0)="","",VLOOKUP($B235,Ludo_voor!$A$2:$Y$601,4,0))</f>
        <v>Michèle</v>
      </c>
      <c r="F235" s="80" t="str">
        <f aca="false">IF(VLOOKUP($B235,Ludo_voor!$A$2:$Y$601,5,0)="","",VLOOKUP($B235,Ludo_voor!$A$2:$Y$601,5,0))</f>
        <v/>
      </c>
      <c r="G235" s="81"/>
      <c r="H235" s="103"/>
      <c r="I235" s="104"/>
      <c r="J235" s="105"/>
      <c r="K235" s="105"/>
      <c r="L235" s="105"/>
      <c r="M235" s="106" t="str">
        <f aca="false" t="array" ref="M235:M235">IF($G235="","",IF(L235="",0,((SUM(IF(I235=I$2:I$601,IF(J235=J$2:J$601,1,0),0))-K235)/(SUM(IF(I235=I$2:I$601,IF(J235=J$2:J$601,1,0),0))-1)*100)+(L235/(SUM(IF(I235=I$2:I$601,IF(J235=J$2:J$601,L$2:L$601,0),0))))+IF(K235&lt;2,SUM(IF(I235=I$2:I$601,IF(J235=J$2:J$601,1,0),0)),0)))</f>
        <v/>
      </c>
      <c r="N235" s="107"/>
      <c r="O235" s="108"/>
      <c r="P235" s="108"/>
      <c r="Q235" s="108"/>
      <c r="R235" s="109" t="str">
        <f aca="false" t="array" ref="R235:R235">IF($G235="","",IF(Q235="",0,((SUM(IF(N235=N$2:N$601,IF(O235=O$2:O$601,1,0),0))-P235)/(SUM(IF(N235=N$2:N$601,IF(O235=O$2:O$601,1,0),0))-1)*100)+(Q235/(SUM(IF(N235=N$2:N$601,IF(O235=O$2:O$601,Q$2:Q$601,0),0))))+IF(P235&lt;2,SUM(IF(N235=N$2:N$601,IF(O235=O$2:O$601,1,0),0)),0)))</f>
        <v/>
      </c>
      <c r="S235" s="110"/>
      <c r="T235" s="108"/>
      <c r="U235" s="108"/>
      <c r="V235" s="108"/>
      <c r="W235" s="111" t="str">
        <f aca="false" t="array" ref="W235:W235">IF($G235="","",IF(OR(S235=Error_checking!$Q$25,S235=Error_checking!$Q$26),R235-IF(P235&lt;2,SUM(IF(N235=N$2:N$601,IF(O235=O$2:O$601,1,0),0)),0),IF(V235="",0,((SUM(IF(S235=S$2:S$601,IF(T235=T$2:T$601,1,0),0))-U235)/(SUM(IF(S235=S$2:S$601,IF(T235=T$2:T$601,1,0),0))-1)*100)+(V235/(SUM(IF(S235=S$2:S$601,IF(T235=T$2:T$601,V$2:V$601,0),0))))+IF(U235&lt;2,SUM(IF(S235=S$2:S$601,IF(T235=T$2:T$601,1,0),0)),0))))</f>
        <v/>
      </c>
      <c r="X235" s="91"/>
      <c r="Y235" s="92"/>
      <c r="Z235" s="93"/>
      <c r="AA235" s="92"/>
      <c r="AB235" s="94" t="n">
        <f aca="false">0</f>
        <v>0</v>
      </c>
      <c r="AC235" s="94" t="n">
        <f aca="false" t="array" ref="AC235:AC235">SUM(M235,R235,W235,AB235)</f>
        <v>0</v>
      </c>
      <c r="AD235" s="112" t="n">
        <f aca="false">IF(G235=Error_checking!$A$26,MAX(0,MIN(MaxBonus,$G$1)+1-RANK(AC235,$AC$2:$AC$601)),0)</f>
        <v>0</v>
      </c>
      <c r="AE235" s="111" t="n">
        <f aca="false">AC235+AD235</f>
        <v>0</v>
      </c>
      <c r="AF235" s="113" t="str">
        <f aca="false" t="array" ref="AF235:AF235">IF(G235=Error_checking!$A$26,RANK(AC235,$AC$2:$AC$601),"")</f>
        <v/>
      </c>
      <c r="AG235" s="114"/>
      <c r="AH235" s="115"/>
      <c r="AI235" s="115"/>
      <c r="AJ235" s="115"/>
      <c r="AK235" s="100"/>
      <c r="AL235" s="100"/>
      <c r="AM235" s="100"/>
      <c r="AN235" s="101"/>
      <c r="AO235" s="100"/>
      <c r="AP235" s="100"/>
      <c r="AQ235" s="100"/>
      <c r="AR235" s="100"/>
      <c r="AS235" s="100"/>
      <c r="AT235" s="100"/>
      <c r="AU235" s="100"/>
      <c r="AV235" s="100"/>
      <c r="AW235" s="100"/>
      <c r="AX235" s="100"/>
      <c r="AY235" s="100"/>
      <c r="AZ235" s="100"/>
      <c r="BA235" s="100"/>
      <c r="BB235" s="100"/>
      <c r="BC235" s="100"/>
      <c r="BD235" s="100"/>
      <c r="BE235" s="100"/>
      <c r="BF235" s="100"/>
      <c r="BG235" s="100"/>
      <c r="BH235" s="100"/>
      <c r="BI235" s="100"/>
      <c r="BJ235" s="100"/>
      <c r="BK235" s="100"/>
      <c r="BL235" s="100"/>
      <c r="BM235" s="100"/>
      <c r="BN235" s="100"/>
      <c r="BO235" s="100"/>
      <c r="BP235" s="100"/>
      <c r="BQ235" s="100"/>
      <c r="BR235" s="100"/>
      <c r="BS235" s="100"/>
      <c r="BT235" s="100"/>
      <c r="BU235" s="100"/>
      <c r="BV235" s="100"/>
      <c r="BW235" s="100"/>
      <c r="BX235" s="100"/>
      <c r="BY235" s="100"/>
      <c r="BZ235" s="100"/>
    </row>
    <row r="236" s="119" customFormat="true" ht="14.85" hidden="false" customHeight="true" outlineLevel="0" collapsed="false">
      <c r="A236" s="118" t="str">
        <f aca="false" t="array" ref="A236:A236">IF(G236=Error_checking!$A$26,RANK(AC236,$AC$2:$AC$601),"")</f>
        <v/>
      </c>
      <c r="B236" s="118" t="n">
        <v>73</v>
      </c>
      <c r="C236" s="77" t="n">
        <f aca="false">VLOOKUP($B236,Ludo_na!$A$2:$D$601,2,0)</f>
        <v>382</v>
      </c>
      <c r="D236" s="78" t="str">
        <f aca="false">IF(VLOOKUP($B236,Ludo_voor!$A$2:$Y$601,3,0)="","",VLOOKUP($B236,Ludo_voor!$A$2:$Y$601,3,0))</f>
        <v>Delafontaine</v>
      </c>
      <c r="E236" s="79" t="str">
        <f aca="false">IF(VLOOKUP($B236,Ludo_voor!$A$2:$Y$601,4,0)="","",VLOOKUP($B236,Ludo_voor!$A$2:$Y$601,4,0))</f>
        <v>Jolien</v>
      </c>
      <c r="F236" s="80" t="str">
        <f aca="false">IF(VLOOKUP($B236,Ludo_voor!$A$2:$Y$601,5,0)="","",VLOOKUP($B236,Ludo_voor!$A$2:$Y$601,5,0))</f>
        <v/>
      </c>
      <c r="G236" s="81"/>
      <c r="H236" s="103"/>
      <c r="I236" s="104"/>
      <c r="J236" s="105"/>
      <c r="K236" s="105"/>
      <c r="L236" s="105"/>
      <c r="M236" s="106" t="str">
        <f aca="false" t="array" ref="M236:M236">IF($G236="","",IF(L236="",0,((SUM(IF(I236=I$2:I$601,IF(J236=J$2:J$601,1,0),0))-K236)/(SUM(IF(I236=I$2:I$601,IF(J236=J$2:J$601,1,0),0))-1)*100)+(L236/(SUM(IF(I236=I$2:I$601,IF(J236=J$2:J$601,L$2:L$601,0),0))))+IF(K236&lt;2,SUM(IF(I236=I$2:I$601,IF(J236=J$2:J$601,1,0),0)),0)))</f>
        <v/>
      </c>
      <c r="N236" s="107"/>
      <c r="O236" s="108"/>
      <c r="P236" s="108"/>
      <c r="Q236" s="108"/>
      <c r="R236" s="109" t="str">
        <f aca="false" t="array" ref="R236:R236">IF($G236="","",IF(Q236="",0,((SUM(IF(N236=N$2:N$601,IF(O236=O$2:O$601,1,0),0))-P236)/(SUM(IF(N236=N$2:N$601,IF(O236=O$2:O$601,1,0),0))-1)*100)+(Q236/(SUM(IF(N236=N$2:N$601,IF(O236=O$2:O$601,Q$2:Q$601,0),0))))+IF(P236&lt;2,SUM(IF(N236=N$2:N$601,IF(O236=O$2:O$601,1,0),0)),0)))</f>
        <v/>
      </c>
      <c r="S236" s="110"/>
      <c r="T236" s="108"/>
      <c r="U236" s="108"/>
      <c r="V236" s="108"/>
      <c r="W236" s="111" t="str">
        <f aca="false" t="array" ref="W236:W236">IF($G236="","",IF(OR(S236=Error_checking!$Q$25,S236=Error_checking!$Q$26),R236-IF(P236&lt;2,SUM(IF(N236=N$2:N$601,IF(O236=O$2:O$601,1,0),0)),0),IF(V236="",0,((SUM(IF(S236=S$2:S$601,IF(T236=T$2:T$601,1,0),0))-U236)/(SUM(IF(S236=S$2:S$601,IF(T236=T$2:T$601,1,0),0))-1)*100)+(V236/(SUM(IF(S236=S$2:S$601,IF(T236=T$2:T$601,V$2:V$601,0),0))))+IF(U236&lt;2,SUM(IF(S236=S$2:S$601,IF(T236=T$2:T$601,1,0),0)),0))))</f>
        <v/>
      </c>
      <c r="X236" s="91"/>
      <c r="Y236" s="92"/>
      <c r="Z236" s="93"/>
      <c r="AA236" s="92"/>
      <c r="AB236" s="94" t="n">
        <f aca="false">0</f>
        <v>0</v>
      </c>
      <c r="AC236" s="94" t="n">
        <f aca="false" t="array" ref="AC236:AC236">SUM(M236,R236,W236,AB236)</f>
        <v>0</v>
      </c>
      <c r="AD236" s="112" t="n">
        <f aca="false">IF(G236=Error_checking!$A$26,MAX(0,MIN(MaxBonus,$G$1)+1-RANK(AC236,$AC$2:$AC$601)),0)</f>
        <v>0</v>
      </c>
      <c r="AE236" s="111" t="n">
        <f aca="false">AC236+AD236</f>
        <v>0</v>
      </c>
      <c r="AF236" s="113" t="str">
        <f aca="false" t="array" ref="AF236:AF236">IF(G236=Error_checking!$A$26,RANK(AC236,$AC$2:$AC$601),"")</f>
        <v/>
      </c>
      <c r="AG236" s="114"/>
      <c r="AH236" s="115"/>
      <c r="AI236" s="115"/>
      <c r="AJ236" s="115"/>
      <c r="AK236" s="100"/>
      <c r="AL236" s="100"/>
      <c r="AM236" s="100"/>
      <c r="AN236" s="101"/>
      <c r="AO236" s="100"/>
      <c r="AP236" s="100"/>
      <c r="AQ236" s="100"/>
      <c r="AR236" s="100"/>
      <c r="AS236" s="100"/>
      <c r="AT236" s="100"/>
      <c r="AU236" s="100"/>
      <c r="AV236" s="100"/>
      <c r="AW236" s="100"/>
      <c r="AX236" s="100"/>
      <c r="AY236" s="100"/>
      <c r="AZ236" s="100"/>
      <c r="BA236" s="100"/>
      <c r="BB236" s="100"/>
      <c r="BC236" s="100"/>
      <c r="BD236" s="100"/>
      <c r="BE236" s="100"/>
      <c r="BF236" s="100"/>
      <c r="BG236" s="100"/>
      <c r="BH236" s="100"/>
      <c r="BI236" s="100"/>
      <c r="BJ236" s="100"/>
      <c r="BK236" s="100"/>
      <c r="BL236" s="100"/>
      <c r="BM236" s="100"/>
      <c r="BN236" s="100"/>
      <c r="BO236" s="100"/>
      <c r="BP236" s="100"/>
      <c r="BQ236" s="100"/>
      <c r="BR236" s="100"/>
      <c r="BS236" s="100"/>
      <c r="BT236" s="100"/>
      <c r="BU236" s="100"/>
      <c r="BV236" s="100"/>
      <c r="BW236" s="100"/>
      <c r="BX236" s="100"/>
      <c r="BY236" s="100"/>
      <c r="BZ236" s="100"/>
    </row>
    <row r="237" s="54" customFormat="true" ht="14.85" hidden="false" customHeight="true" outlineLevel="0" collapsed="false">
      <c r="A237" s="102" t="str">
        <f aca="false" t="array" ref="A237:A237">IF(G237=Error_checking!$A$26,RANK(AC237,$AC$2:$AC$601),"")</f>
        <v/>
      </c>
      <c r="B237" s="102" t="n">
        <v>138</v>
      </c>
      <c r="C237" s="77" t="n">
        <f aca="false">VLOOKUP($B237,Ludo_na!$A$2:$D$601,2,0)</f>
        <v>447</v>
      </c>
      <c r="D237" s="78" t="str">
        <f aca="false">IF(VLOOKUP($B237,Ludo_voor!$A$2:$Y$601,3,0)="","",VLOOKUP($B237,Ludo_voor!$A$2:$Y$601,3,0))</f>
        <v>Delanghe</v>
      </c>
      <c r="E237" s="79" t="str">
        <f aca="false">IF(VLOOKUP($B237,Ludo_voor!$A$2:$Y$601,4,0)="","",VLOOKUP($B237,Ludo_voor!$A$2:$Y$601,4,0))</f>
        <v>Sofie</v>
      </c>
      <c r="F237" s="80" t="str">
        <f aca="false">IF(VLOOKUP($B237,Ludo_voor!$A$2:$Y$601,5,0)="","",VLOOKUP($B237,Ludo_voor!$A$2:$Y$601,5,0))</f>
        <v/>
      </c>
      <c r="G237" s="81"/>
      <c r="H237" s="103"/>
      <c r="I237" s="104"/>
      <c r="J237" s="105"/>
      <c r="K237" s="105"/>
      <c r="L237" s="105"/>
      <c r="M237" s="106" t="str">
        <f aca="false" t="array" ref="M237:M237">IF($G237="","",IF(L237="",0,((SUM(IF(I237=I$2:I$601,IF(J237=J$2:J$601,1,0),0))-K237)/(SUM(IF(I237=I$2:I$601,IF(J237=J$2:J$601,1,0),0))-1)*100)+(L237/(SUM(IF(I237=I$2:I$601,IF(J237=J$2:J$601,L$2:L$601,0),0))))+IF(K237&lt;2,SUM(IF(I237=I$2:I$601,IF(J237=J$2:J$601,1,0),0)),0)))</f>
        <v/>
      </c>
      <c r="N237" s="107"/>
      <c r="O237" s="108"/>
      <c r="P237" s="108"/>
      <c r="Q237" s="108"/>
      <c r="R237" s="109" t="str">
        <f aca="false" t="array" ref="R237:R237">IF($G237="","",IF(Q237="",0,((SUM(IF(N237=N$2:N$601,IF(O237=O$2:O$601,1,0),0))-P237)/(SUM(IF(N237=N$2:N$601,IF(O237=O$2:O$601,1,0),0))-1)*100)+(Q237/(SUM(IF(N237=N$2:N$601,IF(O237=O$2:O$601,Q$2:Q$601,0),0))))+IF(P237&lt;2,SUM(IF(N237=N$2:N$601,IF(O237=O$2:O$601,1,0),0)),0)))</f>
        <v/>
      </c>
      <c r="S237" s="110"/>
      <c r="T237" s="108"/>
      <c r="U237" s="108"/>
      <c r="V237" s="108"/>
      <c r="W237" s="111" t="str">
        <f aca="false" t="array" ref="W237:W237">IF($G237="","",IF(OR(S237=Error_checking!$Q$25,S237=Error_checking!$Q$26),R237-IF(P237&lt;2,SUM(IF(N237=N$2:N$601,IF(O237=O$2:O$601,1,0),0)),0),IF(V237="",0,((SUM(IF(S237=S$2:S$601,IF(T237=T$2:T$601,1,0),0))-U237)/(SUM(IF(S237=S$2:S$601,IF(T237=T$2:T$601,1,0),0))-1)*100)+(V237/(SUM(IF(S237=S$2:S$601,IF(T237=T$2:T$601,V$2:V$601,0),0))))+IF(U237&lt;2,SUM(IF(S237=S$2:S$601,IF(T237=T$2:T$601,1,0),0)),0))))</f>
        <v/>
      </c>
      <c r="X237" s="91"/>
      <c r="Y237" s="92"/>
      <c r="Z237" s="93"/>
      <c r="AA237" s="92"/>
      <c r="AB237" s="94" t="n">
        <f aca="false">0</f>
        <v>0</v>
      </c>
      <c r="AC237" s="94" t="n">
        <f aca="false" t="array" ref="AC237:AC237">SUM(M237,R237,W237,AB237)</f>
        <v>0</v>
      </c>
      <c r="AD237" s="112" t="n">
        <f aca="false">IF(G237=Error_checking!$A$26,MAX(0,MIN(MaxBonus,$G$1)+1-RANK(AC237,$AC$2:$AC$601)),0)</f>
        <v>0</v>
      </c>
      <c r="AE237" s="111" t="n">
        <f aca="false">AC237+AD237</f>
        <v>0</v>
      </c>
      <c r="AF237" s="113" t="str">
        <f aca="false" t="array" ref="AF237:AF237">IF(G237=Error_checking!$A$26,RANK(AC237,$AC$2:$AC$601),"")</f>
        <v/>
      </c>
      <c r="AG237" s="114"/>
      <c r="AH237" s="115"/>
      <c r="AI237" s="115"/>
      <c r="AJ237" s="115"/>
      <c r="AK237" s="100"/>
      <c r="AL237" s="100"/>
      <c r="AM237" s="100"/>
      <c r="AN237" s="101"/>
      <c r="AO237" s="100"/>
      <c r="AP237" s="100"/>
      <c r="AQ237" s="100"/>
      <c r="AR237" s="100"/>
      <c r="AS237" s="100"/>
      <c r="AT237" s="100"/>
      <c r="AU237" s="100"/>
      <c r="AV237" s="100"/>
      <c r="AW237" s="100"/>
      <c r="AX237" s="100"/>
      <c r="AY237" s="100"/>
      <c r="AZ237" s="100"/>
      <c r="BA237" s="100"/>
      <c r="BB237" s="100"/>
      <c r="BC237" s="100"/>
      <c r="BD237" s="100"/>
      <c r="BE237" s="100"/>
      <c r="BF237" s="100"/>
      <c r="BG237" s="100"/>
      <c r="BH237" s="100"/>
      <c r="BI237" s="100"/>
      <c r="BJ237" s="100"/>
      <c r="BK237" s="100"/>
      <c r="BL237" s="100"/>
      <c r="BM237" s="100"/>
      <c r="BN237" s="100"/>
      <c r="BO237" s="100"/>
      <c r="BP237" s="100"/>
      <c r="BQ237" s="100"/>
      <c r="BR237" s="100"/>
      <c r="BS237" s="100"/>
      <c r="BT237" s="100"/>
      <c r="BU237" s="100"/>
      <c r="BV237" s="100"/>
      <c r="BW237" s="100"/>
      <c r="BX237" s="100"/>
      <c r="BY237" s="100"/>
      <c r="BZ237" s="100"/>
    </row>
    <row r="238" customFormat="false" ht="14.85" hidden="false" customHeight="true" outlineLevel="0" collapsed="false">
      <c r="A238" s="102" t="str">
        <f aca="false" t="array" ref="A238:A238">IF(G238=Error_checking!$A$26,RANK(AC238,$AC$2:$AC$601),"")</f>
        <v/>
      </c>
      <c r="B238" s="102" t="n">
        <v>271</v>
      </c>
      <c r="C238" s="77" t="n">
        <f aca="false">VLOOKUP($B238,Ludo_na!$A$2:$D$601,2,0)</f>
        <v>543</v>
      </c>
      <c r="D238" s="78" t="str">
        <f aca="false">IF(VLOOKUP($B238,Ludo_voor!$A$2:$Y$601,3,0)="","",VLOOKUP($B238,Ludo_voor!$A$2:$Y$601,3,0))</f>
        <v>Delaunoy</v>
      </c>
      <c r="E238" s="79" t="str">
        <f aca="false">IF(VLOOKUP($B238,Ludo_voor!$A$2:$Y$601,4,0)="","",VLOOKUP($B238,Ludo_voor!$A$2:$Y$601,4,0))</f>
        <v>Emmanuel</v>
      </c>
      <c r="F238" s="80" t="str">
        <f aca="false">IF(VLOOKUP($B238,Ludo_voor!$A$2:$Y$601,5,0)="","",VLOOKUP($B238,Ludo_voor!$A$2:$Y$601,5,0))</f>
        <v/>
      </c>
      <c r="G238" s="81"/>
      <c r="H238" s="103"/>
      <c r="I238" s="104"/>
      <c r="J238" s="105"/>
      <c r="K238" s="105"/>
      <c r="L238" s="105"/>
      <c r="M238" s="106" t="str">
        <f aca="false" t="array" ref="M238:M238">IF($G238="","",IF(L238="",0,((SUM(IF(I238=I$2:I$601,IF(J238=J$2:J$601,1,0),0))-K238)/(SUM(IF(I238=I$2:I$601,IF(J238=J$2:J$601,1,0),0))-1)*100)+(L238/(SUM(IF(I238=I$2:I$601,IF(J238=J$2:J$601,L$2:L$601,0),0))))+IF(K238&lt;2,SUM(IF(I238=I$2:I$601,IF(J238=J$2:J$601,1,0),0)),0)))</f>
        <v/>
      </c>
      <c r="N238" s="107"/>
      <c r="O238" s="108"/>
      <c r="P238" s="108"/>
      <c r="Q238" s="108"/>
      <c r="R238" s="109" t="str">
        <f aca="false" t="array" ref="R238:R238">IF($G238="","",IF(Q238="",0,((SUM(IF(N238=N$2:N$601,IF(O238=O$2:O$601,1,0),0))-P238)/(SUM(IF(N238=N$2:N$601,IF(O238=O$2:O$601,1,0),0))-1)*100)+(Q238/(SUM(IF(N238=N$2:N$601,IF(O238=O$2:O$601,Q$2:Q$601,0),0))))+IF(P238&lt;2,SUM(IF(N238=N$2:N$601,IF(O238=O$2:O$601,1,0),0)),0)))</f>
        <v/>
      </c>
      <c r="S238" s="110"/>
      <c r="T238" s="108"/>
      <c r="U238" s="108"/>
      <c r="V238" s="108"/>
      <c r="W238" s="111" t="str">
        <f aca="false" t="array" ref="W238:W238">IF($G238="","",IF(OR(S238=Error_checking!$Q$25,S238=Error_checking!$Q$26),R238-IF(P238&lt;2,SUM(IF(N238=N$2:N$601,IF(O238=O$2:O$601,1,0),0)),0),IF(V238="",0,((SUM(IF(S238=S$2:S$601,IF(T238=T$2:T$601,1,0),0))-U238)/(SUM(IF(S238=S$2:S$601,IF(T238=T$2:T$601,1,0),0))-1)*100)+(V238/(SUM(IF(S238=S$2:S$601,IF(T238=T$2:T$601,V$2:V$601,0),0))))+IF(U238&lt;2,SUM(IF(S238=S$2:S$601,IF(T238=T$2:T$601,1,0),0)),0))))</f>
        <v/>
      </c>
      <c r="X238" s="91"/>
      <c r="Y238" s="92"/>
      <c r="Z238" s="93"/>
      <c r="AA238" s="92"/>
      <c r="AB238" s="94" t="n">
        <f aca="false">0</f>
        <v>0</v>
      </c>
      <c r="AC238" s="94" t="n">
        <f aca="false" t="array" ref="AC238:AC238">SUM(M238,R238,W238,AB238)</f>
        <v>0</v>
      </c>
      <c r="AD238" s="112" t="n">
        <f aca="false">IF(G238=Error_checking!$A$26,MAX(0,MIN(MaxBonus,$G$1)+1-RANK(AC238,$AC$2:$AC$601)),0)</f>
        <v>0</v>
      </c>
      <c r="AE238" s="111" t="n">
        <f aca="false">AC238+AD238</f>
        <v>0</v>
      </c>
      <c r="AF238" s="113" t="str">
        <f aca="false" t="array" ref="AF238:AF238">IF(G238=Error_checking!$A$26,RANK(AC238,$AC$2:$AC$601),"")</f>
        <v/>
      </c>
      <c r="AG238" s="114"/>
      <c r="AH238" s="115"/>
      <c r="AI238" s="115"/>
      <c r="AJ238" s="115"/>
      <c r="AK238" s="100"/>
      <c r="AL238" s="100"/>
      <c r="AM238" s="100"/>
      <c r="AN238" s="101"/>
      <c r="AO238" s="100"/>
      <c r="AP238" s="100"/>
      <c r="AQ238" s="100"/>
      <c r="AR238" s="100"/>
      <c r="AS238" s="100"/>
      <c r="AT238" s="100"/>
      <c r="AU238" s="100"/>
      <c r="AV238" s="100"/>
      <c r="AW238" s="100"/>
      <c r="AX238" s="100"/>
      <c r="AY238" s="100"/>
      <c r="AZ238" s="100"/>
      <c r="BA238" s="100"/>
      <c r="BB238" s="100"/>
      <c r="BC238" s="100"/>
      <c r="BD238" s="100"/>
      <c r="BE238" s="100"/>
      <c r="BF238" s="100"/>
      <c r="BG238" s="100"/>
      <c r="BH238" s="100"/>
      <c r="BI238" s="100"/>
      <c r="BJ238" s="100"/>
      <c r="BK238" s="100"/>
      <c r="BL238" s="100"/>
      <c r="BM238" s="100"/>
      <c r="BN238" s="100"/>
      <c r="BO238" s="100"/>
      <c r="BP238" s="100"/>
      <c r="BQ238" s="100"/>
      <c r="BR238" s="100"/>
      <c r="BS238" s="100"/>
      <c r="BT238" s="100"/>
      <c r="BU238" s="100"/>
      <c r="BV238" s="100"/>
      <c r="BW238" s="100"/>
      <c r="BX238" s="100"/>
      <c r="BY238" s="100"/>
      <c r="BZ238" s="10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s="119" customFormat="true" ht="14.85" hidden="false" customHeight="true" outlineLevel="0" collapsed="false">
      <c r="A239" s="102" t="str">
        <f aca="false" t="array" ref="A239:A239">IF(G239=Error_checking!$A$26,RANK(AC239,$AC$2:$AC$601),"")</f>
        <v/>
      </c>
      <c r="B239" s="102" t="n">
        <v>312</v>
      </c>
      <c r="C239" s="77" t="n">
        <f aca="false">VLOOKUP($B239,Ludo_na!$A$2:$D$601,2,0)</f>
        <v>395</v>
      </c>
      <c r="D239" s="78" t="str">
        <f aca="false">IF(VLOOKUP($B239,Ludo_voor!$A$2:$Y$601,3,0)="","",VLOOKUP($B239,Ludo_voor!$A$2:$Y$601,3,0))</f>
        <v>Deleu</v>
      </c>
      <c r="E239" s="79" t="str">
        <f aca="false">IF(VLOOKUP($B239,Ludo_voor!$A$2:$Y$601,4,0)="","",VLOOKUP($B239,Ludo_voor!$A$2:$Y$601,4,0))</f>
        <v>Lien</v>
      </c>
      <c r="F239" s="80" t="str">
        <f aca="false">IF(VLOOKUP($B239,Ludo_voor!$A$2:$Y$601,5,0)="","",VLOOKUP($B239,Ludo_voor!$A$2:$Y$601,5,0))</f>
        <v/>
      </c>
      <c r="G239" s="81"/>
      <c r="H239" s="103"/>
      <c r="I239" s="104"/>
      <c r="J239" s="105"/>
      <c r="K239" s="105"/>
      <c r="L239" s="105"/>
      <c r="M239" s="106" t="str">
        <f aca="false" t="array" ref="M239:M239">IF($G239="","",IF(L239="",0,((SUM(IF(I239=I$2:I$601,IF(J239=J$2:J$601,1,0),0))-K239)/(SUM(IF(I239=I$2:I$601,IF(J239=J$2:J$601,1,0),0))-1)*100)+(L239/(SUM(IF(I239=I$2:I$601,IF(J239=J$2:J$601,L$2:L$601,0),0))))+IF(K239&lt;2,SUM(IF(I239=I$2:I$601,IF(J239=J$2:J$601,1,0),0)),0)))</f>
        <v/>
      </c>
      <c r="N239" s="107"/>
      <c r="O239" s="108"/>
      <c r="P239" s="108"/>
      <c r="Q239" s="108"/>
      <c r="R239" s="109" t="str">
        <f aca="false" t="array" ref="R239:R239">IF($G239="","",IF(Q239="",0,((SUM(IF(N239=N$2:N$601,IF(O239=O$2:O$601,1,0),0))-P239)/(SUM(IF(N239=N$2:N$601,IF(O239=O$2:O$601,1,0),0))-1)*100)+(Q239/(SUM(IF(N239=N$2:N$601,IF(O239=O$2:O$601,Q$2:Q$601,0),0))))+IF(P239&lt;2,SUM(IF(N239=N$2:N$601,IF(O239=O$2:O$601,1,0),0)),0)))</f>
        <v/>
      </c>
      <c r="S239" s="110"/>
      <c r="T239" s="108"/>
      <c r="U239" s="108"/>
      <c r="V239" s="108"/>
      <c r="W239" s="111" t="str">
        <f aca="false" t="array" ref="W239:W239">IF($G239="","",IF(OR(S239=Error_checking!$Q$25,S239=Error_checking!$Q$26),R239-IF(P239&lt;2,SUM(IF(N239=N$2:N$601,IF(O239=O$2:O$601,1,0),0)),0),IF(V239="",0,((SUM(IF(S239=S$2:S$601,IF(T239=T$2:T$601,1,0),0))-U239)/(SUM(IF(S239=S$2:S$601,IF(T239=T$2:T$601,1,0),0))-1)*100)+(V239/(SUM(IF(S239=S$2:S$601,IF(T239=T$2:T$601,V$2:V$601,0),0))))+IF(U239&lt;2,SUM(IF(S239=S$2:S$601,IF(T239=T$2:T$601,1,0),0)),0))))</f>
        <v/>
      </c>
      <c r="X239" s="91"/>
      <c r="Y239" s="92"/>
      <c r="Z239" s="93"/>
      <c r="AA239" s="92"/>
      <c r="AB239" s="94" t="n">
        <f aca="false">0</f>
        <v>0</v>
      </c>
      <c r="AC239" s="94" t="n">
        <f aca="false" t="array" ref="AC239:AC239">SUM(M239,R239,W239,AB239)</f>
        <v>0</v>
      </c>
      <c r="AD239" s="112" t="n">
        <f aca="false">IF(G239=Error_checking!$A$26,MAX(0,MIN(MaxBonus,$G$1)+1-RANK(AC239,$AC$2:$AC$601)),0)</f>
        <v>0</v>
      </c>
      <c r="AE239" s="111" t="n">
        <f aca="false">AC239+AD239</f>
        <v>0</v>
      </c>
      <c r="AF239" s="113" t="str">
        <f aca="false" t="array" ref="AF239:AF239">IF(G239=Error_checking!$A$26,RANK(AC239,$AC$2:$AC$601),"")</f>
        <v/>
      </c>
      <c r="AG239" s="114"/>
      <c r="AH239" s="115"/>
      <c r="AI239" s="115"/>
      <c r="AJ239" s="115"/>
      <c r="AK239" s="100"/>
      <c r="AL239" s="100"/>
      <c r="AM239" s="100"/>
      <c r="AN239" s="101"/>
      <c r="AO239" s="100"/>
      <c r="AP239" s="100"/>
      <c r="AQ239" s="100"/>
      <c r="AR239" s="100"/>
      <c r="AS239" s="100"/>
      <c r="AT239" s="100"/>
      <c r="AU239" s="100"/>
      <c r="AV239" s="100"/>
      <c r="AW239" s="100"/>
      <c r="AX239" s="100"/>
      <c r="AY239" s="100"/>
      <c r="AZ239" s="100"/>
      <c r="BA239" s="100"/>
      <c r="BB239" s="100"/>
      <c r="BC239" s="100"/>
      <c r="BD239" s="100"/>
      <c r="BE239" s="100"/>
      <c r="BF239" s="100"/>
      <c r="BG239" s="100"/>
      <c r="BH239" s="100"/>
      <c r="BI239" s="100"/>
      <c r="BJ239" s="100"/>
      <c r="BK239" s="100"/>
      <c r="BL239" s="100"/>
      <c r="BM239" s="100"/>
      <c r="BN239" s="100"/>
      <c r="BO239" s="100"/>
      <c r="BP239" s="100"/>
      <c r="BQ239" s="100"/>
      <c r="BR239" s="100"/>
      <c r="BS239" s="100"/>
      <c r="BT239" s="100"/>
      <c r="BU239" s="100"/>
      <c r="BV239" s="100"/>
      <c r="BW239" s="100"/>
      <c r="BX239" s="100"/>
      <c r="BY239" s="100"/>
      <c r="BZ239" s="100"/>
    </row>
    <row r="240" customFormat="false" ht="14.85" hidden="false" customHeight="true" outlineLevel="0" collapsed="false">
      <c r="A240" s="76" t="str">
        <f aca="false" t="array" ref="A240:A240">IF(G240=Error_checking!$A$26,RANK(AC240,$AC$2:$AC$601),"")</f>
        <v/>
      </c>
      <c r="B240" s="76" t="n">
        <v>352</v>
      </c>
      <c r="C240" s="77" t="n">
        <f aca="false">VLOOKUP($B240,Ludo_na!$A$2:$D$601,2,0)</f>
        <v>507</v>
      </c>
      <c r="D240" s="78" t="str">
        <f aca="false">IF(VLOOKUP($B240,Ludo_voor!$A$2:$Y$601,3,0)="","",VLOOKUP($B240,Ludo_voor!$A$2:$Y$601,3,0))</f>
        <v>Deliège</v>
      </c>
      <c r="E240" s="79" t="str">
        <f aca="false">IF(VLOOKUP($B240,Ludo_voor!$A$2:$Y$601,4,0)="","",VLOOKUP($B240,Ludo_voor!$A$2:$Y$601,4,0))</f>
        <v>Lenora</v>
      </c>
      <c r="F240" s="80" t="str">
        <f aca="false">IF(VLOOKUP($B240,Ludo_voor!$A$2:$Y$601,5,0)="","",VLOOKUP($B240,Ludo_voor!$A$2:$Y$601,5,0))</f>
        <v/>
      </c>
      <c r="G240" s="81"/>
      <c r="H240" s="82"/>
      <c r="I240" s="83"/>
      <c r="J240" s="84"/>
      <c r="K240" s="84"/>
      <c r="L240" s="84"/>
      <c r="M240" s="85" t="str">
        <f aca="false" t="array" ref="M240:M240">IF($G240="","",IF(L240="",0,((SUM(IF(I240=I$2:I$601,IF(J240=J$2:J$601,1,0),0))-K240)/(SUM(IF(I240=I$2:I$601,IF(J240=J$2:J$601,1,0),0))-1)*100)+(L240/(SUM(IF(I240=I$2:I$601,IF(J240=J$2:J$601,L$2:L$601,0),0))))+IF(K240&lt;2,SUM(IF(I240=I$2:I$601,IF(J240=J$2:J$601,1,0),0)),0)))</f>
        <v/>
      </c>
      <c r="N240" s="86"/>
      <c r="O240" s="87"/>
      <c r="P240" s="87"/>
      <c r="Q240" s="87"/>
      <c r="R240" s="88" t="str">
        <f aca="false" t="array" ref="R240:R240">IF($G240="","",IF(Q240="",0,((SUM(IF(N240=N$2:N$601,IF(O240=O$2:O$601,1,0),0))-P240)/(SUM(IF(N240=N$2:N$601,IF(O240=O$2:O$601,1,0),0))-1)*100)+(Q240/(SUM(IF(N240=N$2:N$601,IF(O240=O$2:O$601,Q$2:Q$601,0),0))))+IF(P240&lt;2,SUM(IF(N240=N$2:N$601,IF(O240=O$2:O$601,1,0),0)),0)))</f>
        <v/>
      </c>
      <c r="S240" s="89"/>
      <c r="T240" s="87"/>
      <c r="U240" s="87"/>
      <c r="V240" s="87"/>
      <c r="W240" s="90" t="str">
        <f aca="false" t="array" ref="W240:W240">IF($G240="","",IF(OR(S240=Error_checking!$Q$25,S240=Error_checking!$Q$26),R240-IF(P240&lt;2,SUM(IF(N240=N$2:N$601,IF(O240=O$2:O$601,1,0),0)),0),IF(V240="",0,((SUM(IF(S240=S$2:S$601,IF(T240=T$2:T$601,1,0),0))-U240)/(SUM(IF(S240=S$2:S$601,IF(T240=T$2:T$601,1,0),0))-1)*100)+(V240/(SUM(IF(S240=S$2:S$601,IF(T240=T$2:T$601,V$2:V$601,0),0))))+IF(U240&lt;2,SUM(IF(S240=S$2:S$601,IF(T240=T$2:T$601,1,0),0)),0))))</f>
        <v/>
      </c>
      <c r="X240" s="91"/>
      <c r="Y240" s="92"/>
      <c r="Z240" s="93"/>
      <c r="AA240" s="92"/>
      <c r="AB240" s="94" t="n">
        <f aca="false">0</f>
        <v>0</v>
      </c>
      <c r="AC240" s="95" t="n">
        <f aca="false" t="array" ref="AC240:AC240">SUM(M240,R240,W240,AB240)</f>
        <v>0</v>
      </c>
      <c r="AD240" s="96" t="n">
        <f aca="false">IF(G240=Error_checking!$A$26,MAX(0,MIN(MaxBonus,$G$1)+1-RANK(AC240,$AC$2:$AC$601)),0)</f>
        <v>0</v>
      </c>
      <c r="AE240" s="90" t="n">
        <f aca="false">AC240+AD240</f>
        <v>0</v>
      </c>
      <c r="AF240" s="97" t="str">
        <f aca="false" t="array" ref="AF240:AF240">IF(G240=Error_checking!$A$26,RANK(AC240,$AC$2:$AC$601),"")</f>
        <v/>
      </c>
      <c r="AG240" s="98"/>
      <c r="AH240" s="99"/>
      <c r="AI240" s="99"/>
      <c r="AJ240" s="99"/>
      <c r="AK240" s="100"/>
      <c r="AL240" s="100"/>
      <c r="AM240" s="100"/>
      <c r="AN240" s="101"/>
      <c r="AO240" s="100"/>
      <c r="AP240" s="100"/>
      <c r="AQ240" s="100"/>
      <c r="AR240" s="100"/>
      <c r="AS240" s="100"/>
      <c r="AT240" s="100"/>
      <c r="AU240" s="100"/>
      <c r="AV240" s="100"/>
      <c r="AW240" s="100"/>
      <c r="AX240" s="100"/>
      <c r="AY240" s="100"/>
      <c r="AZ240" s="100"/>
      <c r="BA240" s="100"/>
      <c r="BB240" s="100"/>
      <c r="BC240" s="100"/>
      <c r="BD240" s="100"/>
      <c r="BE240" s="100"/>
      <c r="BF240" s="100"/>
      <c r="BG240" s="100"/>
      <c r="BH240" s="100"/>
      <c r="BI240" s="100"/>
      <c r="BJ240" s="100"/>
      <c r="BK240" s="100"/>
      <c r="BL240" s="100"/>
      <c r="BM240" s="100"/>
      <c r="BN240" s="100"/>
      <c r="BO240" s="100"/>
      <c r="BP240" s="100"/>
      <c r="BQ240" s="100"/>
      <c r="BR240" s="100"/>
      <c r="BS240" s="100"/>
      <c r="BT240" s="100"/>
      <c r="BU240" s="100"/>
      <c r="BV240" s="100"/>
      <c r="BW240" s="100"/>
      <c r="BX240" s="100"/>
      <c r="BY240" s="100"/>
      <c r="BZ240" s="10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s="54" customFormat="true" ht="14.85" hidden="false" customHeight="true" outlineLevel="0" collapsed="false">
      <c r="A241" s="102" t="str">
        <f aca="false" t="array" ref="A241:A241">IF(G241=Error_checking!$A$26,RANK(AC241,$AC$2:$AC$601),"")</f>
        <v/>
      </c>
      <c r="B241" s="102" t="n">
        <v>131</v>
      </c>
      <c r="C241" s="77" t="n">
        <f aca="false">VLOOKUP($B241,Ludo_na!$A$2:$D$601,2,0)</f>
        <v>527</v>
      </c>
      <c r="D241" s="78" t="str">
        <f aca="false">IF(VLOOKUP($B241,Ludo_voor!$A$2:$Y$601,3,0)="","",VLOOKUP($B241,Ludo_voor!$A$2:$Y$601,3,0))</f>
        <v>Delva</v>
      </c>
      <c r="E241" s="79" t="str">
        <f aca="false">IF(VLOOKUP($B241,Ludo_voor!$A$2:$Y$601,4,0)="","",VLOOKUP($B241,Ludo_voor!$A$2:$Y$601,4,0))</f>
        <v>Melissa</v>
      </c>
      <c r="F241" s="80" t="str">
        <f aca="false">IF(VLOOKUP($B241,Ludo_voor!$A$2:$Y$601,5,0)="","",VLOOKUP($B241,Ludo_voor!$A$2:$Y$601,5,0))</f>
        <v/>
      </c>
      <c r="G241" s="81"/>
      <c r="H241" s="103"/>
      <c r="I241" s="104"/>
      <c r="J241" s="105"/>
      <c r="K241" s="105"/>
      <c r="L241" s="105"/>
      <c r="M241" s="106" t="str">
        <f aca="false" t="array" ref="M241:M241">IF($G241="","",IF(L241="",0,((SUM(IF(I241=I$2:I$601,IF(J241=J$2:J$601,1,0),0))-K241)/(SUM(IF(I241=I$2:I$601,IF(J241=J$2:J$601,1,0),0))-1)*100)+(L241/(SUM(IF(I241=I$2:I$601,IF(J241=J$2:J$601,L$2:L$601,0),0))))+IF(K241&lt;2,SUM(IF(I241=I$2:I$601,IF(J241=J$2:J$601,1,0),0)),0)))</f>
        <v/>
      </c>
      <c r="N241" s="107"/>
      <c r="O241" s="108"/>
      <c r="P241" s="108"/>
      <c r="Q241" s="108"/>
      <c r="R241" s="109" t="str">
        <f aca="false" t="array" ref="R241:R241">IF($G241="","",IF(Q241="",0,((SUM(IF(N241=N$2:N$601,IF(O241=O$2:O$601,1,0),0))-P241)/(SUM(IF(N241=N$2:N$601,IF(O241=O$2:O$601,1,0),0))-1)*100)+(Q241/(SUM(IF(N241=N$2:N$601,IF(O241=O$2:O$601,Q$2:Q$601,0),0))))+IF(P241&lt;2,SUM(IF(N241=N$2:N$601,IF(O241=O$2:O$601,1,0),0)),0)))</f>
        <v/>
      </c>
      <c r="S241" s="110"/>
      <c r="T241" s="108"/>
      <c r="U241" s="108"/>
      <c r="V241" s="108"/>
      <c r="W241" s="111" t="str">
        <f aca="false" t="array" ref="W241:W241">IF($G241="","",IF(OR(S241=Error_checking!$Q$25,S241=Error_checking!$Q$26),R241-IF(P241&lt;2,SUM(IF(N241=N$2:N$601,IF(O241=O$2:O$601,1,0),0)),0),IF(V241="",0,((SUM(IF(S241=S$2:S$601,IF(T241=T$2:T$601,1,0),0))-U241)/(SUM(IF(S241=S$2:S$601,IF(T241=T$2:T$601,1,0),0))-1)*100)+(V241/(SUM(IF(S241=S$2:S$601,IF(T241=T$2:T$601,V$2:V$601,0),0))))+IF(U241&lt;2,SUM(IF(S241=S$2:S$601,IF(T241=T$2:T$601,1,0),0)),0))))</f>
        <v/>
      </c>
      <c r="X241" s="91"/>
      <c r="Y241" s="92"/>
      <c r="Z241" s="93"/>
      <c r="AA241" s="92"/>
      <c r="AB241" s="94" t="n">
        <f aca="false">0</f>
        <v>0</v>
      </c>
      <c r="AC241" s="94" t="n">
        <f aca="false" t="array" ref="AC241:AC241">SUM(M241,R241,W241,AB241)</f>
        <v>0</v>
      </c>
      <c r="AD241" s="112" t="n">
        <f aca="false">IF(G241=Error_checking!$A$26,MAX(0,MIN(MaxBonus,$G$1)+1-RANK(AC241,$AC$2:$AC$601)),0)</f>
        <v>0</v>
      </c>
      <c r="AE241" s="111" t="n">
        <f aca="false">AC241+AD241</f>
        <v>0</v>
      </c>
      <c r="AF241" s="113" t="str">
        <f aca="false" t="array" ref="AF241:AF241">IF(G241=Error_checking!$A$26,RANK(AC241,$AC$2:$AC$601),"")</f>
        <v/>
      </c>
      <c r="AG241" s="114"/>
      <c r="AH241" s="115"/>
      <c r="AI241" s="115"/>
      <c r="AJ241" s="115"/>
      <c r="AK241" s="100"/>
      <c r="AL241" s="100"/>
      <c r="AM241" s="100"/>
      <c r="AN241" s="101"/>
      <c r="AO241" s="100"/>
      <c r="AP241" s="100"/>
      <c r="AQ241" s="100"/>
      <c r="AR241" s="100"/>
      <c r="AS241" s="100"/>
      <c r="AT241" s="100"/>
      <c r="AU241" s="100"/>
      <c r="AV241" s="100"/>
      <c r="AW241" s="100"/>
      <c r="AX241" s="100"/>
      <c r="AY241" s="100"/>
      <c r="AZ241" s="100"/>
      <c r="BA241" s="100"/>
      <c r="BB241" s="100"/>
      <c r="BC241" s="100"/>
      <c r="BD241" s="100"/>
      <c r="BE241" s="100"/>
      <c r="BF241" s="100"/>
      <c r="BG241" s="100"/>
      <c r="BH241" s="100"/>
      <c r="BI241" s="100"/>
      <c r="BJ241" s="100"/>
      <c r="BK241" s="100"/>
      <c r="BL241" s="100"/>
      <c r="BM241" s="100"/>
      <c r="BN241" s="100"/>
      <c r="BO241" s="100"/>
      <c r="BP241" s="100"/>
      <c r="BQ241" s="100"/>
      <c r="BR241" s="100"/>
      <c r="BS241" s="100"/>
      <c r="BT241" s="100"/>
      <c r="BU241" s="100"/>
      <c r="BV241" s="100"/>
      <c r="BW241" s="100"/>
      <c r="BX241" s="100"/>
      <c r="BY241" s="100"/>
      <c r="BZ241" s="100"/>
    </row>
    <row r="242" s="119" customFormat="true" ht="14.85" hidden="false" customHeight="true" outlineLevel="0" collapsed="false">
      <c r="A242" s="118" t="str">
        <f aca="false" t="array" ref="A242:A242">IF(G242=Error_checking!$A$26,RANK(AC242,$AC$2:$AC$601),"")</f>
        <v/>
      </c>
      <c r="B242" s="118" t="n">
        <v>323</v>
      </c>
      <c r="C242" s="77" t="n">
        <f aca="false">VLOOKUP($B242,Ludo_na!$A$2:$D$601,2,0)</f>
        <v>268</v>
      </c>
      <c r="D242" s="78" t="str">
        <f aca="false">IF(VLOOKUP($B242,Ludo_voor!$A$2:$Y$601,3,0)="","",VLOOKUP($B242,Ludo_voor!$A$2:$Y$601,3,0))</f>
        <v>Demanet</v>
      </c>
      <c r="E242" s="79" t="str">
        <f aca="false">IF(VLOOKUP($B242,Ludo_voor!$A$2:$Y$601,4,0)="","",VLOOKUP($B242,Ludo_voor!$A$2:$Y$601,4,0))</f>
        <v>Fabienne</v>
      </c>
      <c r="F242" s="80" t="str">
        <f aca="false">IF(VLOOKUP($B242,Ludo_voor!$A$2:$Y$601,5,0)="","",VLOOKUP($B242,Ludo_voor!$A$2:$Y$601,5,0))</f>
        <v/>
      </c>
      <c r="G242" s="81"/>
      <c r="H242" s="103"/>
      <c r="I242" s="104"/>
      <c r="J242" s="105"/>
      <c r="K242" s="105"/>
      <c r="L242" s="105"/>
      <c r="M242" s="106" t="str">
        <f aca="false" t="array" ref="M242:M242">IF($G242="","",IF(L242="",0,((SUM(IF(I242=I$2:I$601,IF(J242=J$2:J$601,1,0),0))-K242)/(SUM(IF(I242=I$2:I$601,IF(J242=J$2:J$601,1,0),0))-1)*100)+(L242/(SUM(IF(I242=I$2:I$601,IF(J242=J$2:J$601,L$2:L$601,0),0))))+IF(K242&lt;2,SUM(IF(I242=I$2:I$601,IF(J242=J$2:J$601,1,0),0)),0)))</f>
        <v/>
      </c>
      <c r="N242" s="107"/>
      <c r="O242" s="108"/>
      <c r="P242" s="108"/>
      <c r="Q242" s="108"/>
      <c r="R242" s="109" t="str">
        <f aca="false" t="array" ref="R242:R242">IF($G242="","",IF(Q242="",0,((SUM(IF(N242=N$2:N$601,IF(O242=O$2:O$601,1,0),0))-P242)/(SUM(IF(N242=N$2:N$601,IF(O242=O$2:O$601,1,0),0))-1)*100)+(Q242/(SUM(IF(N242=N$2:N$601,IF(O242=O$2:O$601,Q$2:Q$601,0),0))))+IF(P242&lt;2,SUM(IF(N242=N$2:N$601,IF(O242=O$2:O$601,1,0),0)),0)))</f>
        <v/>
      </c>
      <c r="S242" s="110"/>
      <c r="T242" s="108"/>
      <c r="U242" s="108"/>
      <c r="V242" s="108"/>
      <c r="W242" s="111" t="str">
        <f aca="false" t="array" ref="W242:W242">IF($G242="","",IF(OR(S242=Error_checking!$Q$25,S242=Error_checking!$Q$26),R242-IF(P242&lt;2,SUM(IF(N242=N$2:N$601,IF(O242=O$2:O$601,1,0),0)),0),IF(V242="",0,((SUM(IF(S242=S$2:S$601,IF(T242=T$2:T$601,1,0),0))-U242)/(SUM(IF(S242=S$2:S$601,IF(T242=T$2:T$601,1,0),0))-1)*100)+(V242/(SUM(IF(S242=S$2:S$601,IF(T242=T$2:T$601,V$2:V$601,0),0))))+IF(U242&lt;2,SUM(IF(S242=S$2:S$601,IF(T242=T$2:T$601,1,0),0)),0))))</f>
        <v/>
      </c>
      <c r="X242" s="91"/>
      <c r="Y242" s="92"/>
      <c r="Z242" s="93"/>
      <c r="AA242" s="92"/>
      <c r="AB242" s="94" t="n">
        <f aca="false">0</f>
        <v>0</v>
      </c>
      <c r="AC242" s="94" t="n">
        <f aca="false" t="array" ref="AC242:AC242">SUM(M242,R242,W242,AB242)</f>
        <v>0</v>
      </c>
      <c r="AD242" s="112" t="n">
        <f aca="false">IF(G242=Error_checking!$A$26,MAX(0,MIN(MaxBonus,$G$1)+1-RANK(AC242,$AC$2:$AC$601)),0)</f>
        <v>0</v>
      </c>
      <c r="AE242" s="111" t="n">
        <f aca="false">AC242+AD242</f>
        <v>0</v>
      </c>
      <c r="AF242" s="113" t="str">
        <f aca="false" t="array" ref="AF242:AF242">IF(G242=Error_checking!$A$26,RANK(AC242,$AC$2:$AC$601),"")</f>
        <v/>
      </c>
      <c r="AG242" s="114"/>
      <c r="AH242" s="115"/>
      <c r="AI242" s="115"/>
      <c r="AJ242" s="115"/>
      <c r="AK242" s="100"/>
      <c r="AL242" s="100"/>
      <c r="AM242" s="100"/>
      <c r="AN242" s="101"/>
      <c r="AO242" s="100"/>
      <c r="AP242" s="100"/>
      <c r="AQ242" s="100"/>
      <c r="AR242" s="100"/>
      <c r="AS242" s="100"/>
      <c r="AT242" s="100"/>
      <c r="AU242" s="100"/>
      <c r="AV242" s="100"/>
      <c r="AW242" s="100"/>
      <c r="AX242" s="100"/>
      <c r="AY242" s="100"/>
      <c r="AZ242" s="100"/>
      <c r="BA242" s="100"/>
      <c r="BB242" s="100"/>
      <c r="BC242" s="100"/>
      <c r="BD242" s="100"/>
      <c r="BE242" s="100"/>
      <c r="BF242" s="100"/>
      <c r="BG242" s="100"/>
      <c r="BH242" s="100"/>
      <c r="BI242" s="100"/>
      <c r="BJ242" s="100"/>
      <c r="BK242" s="100"/>
      <c r="BL242" s="100"/>
      <c r="BM242" s="100"/>
      <c r="BN242" s="100"/>
      <c r="BO242" s="100"/>
      <c r="BP242" s="100"/>
      <c r="BQ242" s="100"/>
      <c r="BR242" s="100"/>
      <c r="BS242" s="100"/>
      <c r="BT242" s="100"/>
      <c r="BU242" s="100"/>
      <c r="BV242" s="100"/>
      <c r="BW242" s="100"/>
      <c r="BX242" s="100"/>
      <c r="BY242" s="100"/>
      <c r="BZ242" s="100"/>
    </row>
    <row r="243" customFormat="false" ht="14.85" hidden="false" customHeight="true" outlineLevel="0" collapsed="false">
      <c r="A243" s="102" t="str">
        <f aca="false" t="array" ref="A243:A243">IF(G243=Error_checking!$A$26,RANK(AC243,$AC$2:$AC$601),"")</f>
        <v/>
      </c>
      <c r="B243" s="102" t="n">
        <v>13</v>
      </c>
      <c r="C243" s="77" t="n">
        <f aca="false">VLOOKUP($B243,Ludo_na!$A$2:$D$601,2,0)</f>
        <v>537</v>
      </c>
      <c r="D243" s="78" t="str">
        <f aca="false">IF(VLOOKUP($B243,Ludo_voor!$A$2:$Y$601,3,0)="","",VLOOKUP($B243,Ludo_voor!$A$2:$Y$601,3,0))</f>
        <v>Demeulenaere</v>
      </c>
      <c r="E243" s="79" t="str">
        <f aca="false">IF(VLOOKUP($B243,Ludo_voor!$A$2:$Y$601,4,0)="","",VLOOKUP($B243,Ludo_voor!$A$2:$Y$601,4,0))</f>
        <v>Pieter</v>
      </c>
      <c r="F243" s="80" t="str">
        <f aca="false">IF(VLOOKUP($B243,Ludo_voor!$A$2:$Y$601,5,0)="","",VLOOKUP($B243,Ludo_voor!$A$2:$Y$601,5,0))</f>
        <v/>
      </c>
      <c r="G243" s="81"/>
      <c r="H243" s="103"/>
      <c r="I243" s="104"/>
      <c r="J243" s="105"/>
      <c r="K243" s="105"/>
      <c r="L243" s="105"/>
      <c r="M243" s="106" t="str">
        <f aca="false" t="array" ref="M243:M243">IF($G243="","",IF(L243="",0,((SUM(IF(I243=I$2:I$601,IF(J243=J$2:J$601,1,0),0))-K243)/(SUM(IF(I243=I$2:I$601,IF(J243=J$2:J$601,1,0),0))-1)*100)+(L243/(SUM(IF(I243=I$2:I$601,IF(J243=J$2:J$601,L$2:L$601,0),0))))+IF(K243&lt;2,SUM(IF(I243=I$2:I$601,IF(J243=J$2:J$601,1,0),0)),0)))</f>
        <v/>
      </c>
      <c r="N243" s="107"/>
      <c r="O243" s="108"/>
      <c r="P243" s="108"/>
      <c r="Q243" s="108"/>
      <c r="R243" s="109" t="str">
        <f aca="false" t="array" ref="R243:R243">IF($G243="","",IF(Q243="",0,((SUM(IF(N243=N$2:N$601,IF(O243=O$2:O$601,1,0),0))-P243)/(SUM(IF(N243=N$2:N$601,IF(O243=O$2:O$601,1,0),0))-1)*100)+(Q243/(SUM(IF(N243=N$2:N$601,IF(O243=O$2:O$601,Q$2:Q$601,0),0))))+IF(P243&lt;2,SUM(IF(N243=N$2:N$601,IF(O243=O$2:O$601,1,0),0)),0)))</f>
        <v/>
      </c>
      <c r="S243" s="110"/>
      <c r="T243" s="108"/>
      <c r="U243" s="108"/>
      <c r="V243" s="108"/>
      <c r="W243" s="111" t="str">
        <f aca="false" t="array" ref="W243:W243">IF($G243="","",IF(OR(S243=Error_checking!$Q$25,S243=Error_checking!$Q$26),R243-IF(P243&lt;2,SUM(IF(N243=N$2:N$601,IF(O243=O$2:O$601,1,0),0)),0),IF(V243="",0,((SUM(IF(S243=S$2:S$601,IF(T243=T$2:T$601,1,0),0))-U243)/(SUM(IF(S243=S$2:S$601,IF(T243=T$2:T$601,1,0),0))-1)*100)+(V243/(SUM(IF(S243=S$2:S$601,IF(T243=T$2:T$601,V$2:V$601,0),0))))+IF(U243&lt;2,SUM(IF(S243=S$2:S$601,IF(T243=T$2:T$601,1,0),0)),0))))</f>
        <v/>
      </c>
      <c r="X243" s="91"/>
      <c r="Y243" s="92"/>
      <c r="Z243" s="93"/>
      <c r="AA243" s="92"/>
      <c r="AB243" s="94" t="n">
        <f aca="false">0</f>
        <v>0</v>
      </c>
      <c r="AC243" s="94" t="n">
        <f aca="false" t="array" ref="AC243:AC243">SUM(M243,R243,W243,AB243)</f>
        <v>0</v>
      </c>
      <c r="AD243" s="112" t="n">
        <f aca="false">IF(G243=Error_checking!$A$26,MAX(0,MIN(MaxBonus,$G$1)+1-RANK(AC243,$AC$2:$AC$601)),0)</f>
        <v>0</v>
      </c>
      <c r="AE243" s="111" t="n">
        <f aca="false">AC243+AD243</f>
        <v>0</v>
      </c>
      <c r="AF243" s="113" t="str">
        <f aca="false" t="array" ref="AF243:AF243">IF(G243=Error_checking!$A$26,RANK(AC243,$AC$2:$AC$601),"")</f>
        <v/>
      </c>
      <c r="AG243" s="114"/>
      <c r="AH243" s="115"/>
      <c r="AI243" s="115"/>
      <c r="AJ243" s="115"/>
      <c r="AK243" s="100"/>
      <c r="AL243" s="100"/>
      <c r="AM243" s="100"/>
      <c r="AN243" s="101"/>
      <c r="AO243" s="100"/>
      <c r="AP243" s="100"/>
      <c r="AQ243" s="100"/>
      <c r="AR243" s="100"/>
      <c r="AS243" s="100"/>
      <c r="AT243" s="100"/>
      <c r="AU243" s="100"/>
      <c r="AV243" s="100"/>
      <c r="AW243" s="100"/>
      <c r="AX243" s="100"/>
      <c r="AY243" s="100"/>
      <c r="AZ243" s="100"/>
      <c r="BA243" s="100"/>
      <c r="BB243" s="100"/>
      <c r="BC243" s="100"/>
      <c r="BD243" s="100"/>
      <c r="BE243" s="100"/>
      <c r="BF243" s="100"/>
      <c r="BG243" s="100"/>
      <c r="BH243" s="100"/>
      <c r="BI243" s="100"/>
      <c r="BJ243" s="100"/>
      <c r="BK243" s="100"/>
      <c r="BL243" s="100"/>
      <c r="BM243" s="100"/>
      <c r="BN243" s="100"/>
      <c r="BO243" s="100"/>
      <c r="BP243" s="100"/>
      <c r="BQ243" s="100"/>
      <c r="BR243" s="100"/>
      <c r="BS243" s="100"/>
      <c r="BT243" s="100"/>
      <c r="BU243" s="100"/>
      <c r="BV243" s="100"/>
      <c r="BW243" s="100"/>
      <c r="BX243" s="100"/>
      <c r="BY243" s="100"/>
      <c r="BZ243" s="10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s="54" customFormat="true" ht="14.85" hidden="false" customHeight="true" outlineLevel="0" collapsed="false">
      <c r="A244" s="102" t="str">
        <f aca="false" t="array" ref="A244:A244">IF(G244=Error_checking!$A$26,RANK(AC244,$AC$2:$AC$601),"")</f>
        <v/>
      </c>
      <c r="B244" s="102" t="n">
        <v>149</v>
      </c>
      <c r="C244" s="77" t="n">
        <f aca="false">VLOOKUP($B244,Ludo_na!$A$2:$D$601,2,0)</f>
        <v>144</v>
      </c>
      <c r="D244" s="78" t="str">
        <f aca="false">IF(VLOOKUP($B244,Ludo_voor!$A$2:$Y$601,3,0)="","",VLOOKUP($B244,Ludo_voor!$A$2:$Y$601,3,0))</f>
        <v>Demilie</v>
      </c>
      <c r="E244" s="79" t="str">
        <f aca="false">IF(VLOOKUP($B244,Ludo_voor!$A$2:$Y$601,4,0)="","",VLOOKUP($B244,Ludo_voor!$A$2:$Y$601,4,0))</f>
        <v>Laurent</v>
      </c>
      <c r="F244" s="80" t="str">
        <f aca="false">IF(VLOOKUP($B244,Ludo_voor!$A$2:$Y$601,5,0)="","",VLOOKUP($B244,Ludo_voor!$A$2:$Y$601,5,0))</f>
        <v/>
      </c>
      <c r="G244" s="81"/>
      <c r="H244" s="103"/>
      <c r="I244" s="104"/>
      <c r="J244" s="105"/>
      <c r="K244" s="105"/>
      <c r="L244" s="105"/>
      <c r="M244" s="106" t="str">
        <f aca="false" t="array" ref="M244:M244">IF($G244="","",IF(L244="",0,((SUM(IF(I244=I$2:I$601,IF(J244=J$2:J$601,1,0),0))-K244)/(SUM(IF(I244=I$2:I$601,IF(J244=J$2:J$601,1,0),0))-1)*100)+(L244/(SUM(IF(I244=I$2:I$601,IF(J244=J$2:J$601,L$2:L$601,0),0))))+IF(K244&lt;2,SUM(IF(I244=I$2:I$601,IF(J244=J$2:J$601,1,0),0)),0)))</f>
        <v/>
      </c>
      <c r="N244" s="107"/>
      <c r="O244" s="108"/>
      <c r="P244" s="108"/>
      <c r="Q244" s="108"/>
      <c r="R244" s="109" t="str">
        <f aca="false" t="array" ref="R244:R244">IF($G244="","",IF(Q244="",0,((SUM(IF(N244=N$2:N$601,IF(O244=O$2:O$601,1,0),0))-P244)/(SUM(IF(N244=N$2:N$601,IF(O244=O$2:O$601,1,0),0))-1)*100)+(Q244/(SUM(IF(N244=N$2:N$601,IF(O244=O$2:O$601,Q$2:Q$601,0),0))))+IF(P244&lt;2,SUM(IF(N244=N$2:N$601,IF(O244=O$2:O$601,1,0),0)),0)))</f>
        <v/>
      </c>
      <c r="S244" s="110"/>
      <c r="T244" s="108"/>
      <c r="U244" s="108"/>
      <c r="V244" s="108"/>
      <c r="W244" s="111" t="str">
        <f aca="false" t="array" ref="W244:W244">IF($G244="","",IF(OR(S244=Error_checking!$Q$25,S244=Error_checking!$Q$26),R244-IF(P244&lt;2,SUM(IF(N244=N$2:N$601,IF(O244=O$2:O$601,1,0),0)),0),IF(V244="",0,((SUM(IF(S244=S$2:S$601,IF(T244=T$2:T$601,1,0),0))-U244)/(SUM(IF(S244=S$2:S$601,IF(T244=T$2:T$601,1,0),0))-1)*100)+(V244/(SUM(IF(S244=S$2:S$601,IF(T244=T$2:T$601,V$2:V$601,0),0))))+IF(U244&lt;2,SUM(IF(S244=S$2:S$601,IF(T244=T$2:T$601,1,0),0)),0))))</f>
        <v/>
      </c>
      <c r="X244" s="91"/>
      <c r="Y244" s="92"/>
      <c r="Z244" s="93"/>
      <c r="AA244" s="92"/>
      <c r="AB244" s="94" t="n">
        <f aca="false">0</f>
        <v>0</v>
      </c>
      <c r="AC244" s="94" t="n">
        <f aca="false" t="array" ref="AC244:AC244">SUM(M244,R244,W244,AB244)</f>
        <v>0</v>
      </c>
      <c r="AD244" s="112" t="n">
        <f aca="false">IF(G244=Error_checking!$A$26,MAX(0,MIN(MaxBonus,$G$1)+1-RANK(AC244,$AC$2:$AC$601)),0)</f>
        <v>0</v>
      </c>
      <c r="AE244" s="111" t="n">
        <f aca="false">AC244+AD244</f>
        <v>0</v>
      </c>
      <c r="AF244" s="113" t="str">
        <f aca="false" t="array" ref="AF244:AF244">IF(G244=Error_checking!$A$26,RANK(AC244,$AC$2:$AC$601),"")</f>
        <v/>
      </c>
      <c r="AG244" s="114"/>
      <c r="AH244" s="115"/>
      <c r="AI244" s="115"/>
      <c r="AJ244" s="115"/>
      <c r="AK244" s="100"/>
      <c r="AL244" s="100"/>
      <c r="AM244" s="100"/>
      <c r="AN244" s="101"/>
      <c r="AO244" s="100"/>
      <c r="AP244" s="100"/>
      <c r="AQ244" s="100"/>
      <c r="AR244" s="100"/>
      <c r="AS244" s="100"/>
      <c r="AT244" s="100"/>
      <c r="AU244" s="100"/>
      <c r="AV244" s="100"/>
      <c r="AW244" s="100"/>
      <c r="AX244" s="100"/>
      <c r="AY244" s="100"/>
      <c r="AZ244" s="100"/>
      <c r="BA244" s="100"/>
      <c r="BB244" s="100"/>
      <c r="BC244" s="100"/>
      <c r="BD244" s="100"/>
      <c r="BE244" s="100"/>
      <c r="BF244" s="100"/>
      <c r="BG244" s="100"/>
      <c r="BH244" s="100"/>
      <c r="BI244" s="100"/>
      <c r="BJ244" s="100"/>
      <c r="BK244" s="100"/>
      <c r="BL244" s="100"/>
      <c r="BM244" s="100"/>
      <c r="BN244" s="100"/>
      <c r="BO244" s="100"/>
      <c r="BP244" s="100"/>
      <c r="BQ244" s="100"/>
      <c r="BR244" s="100"/>
      <c r="BS244" s="100"/>
      <c r="BT244" s="100"/>
      <c r="BU244" s="100"/>
      <c r="BV244" s="100"/>
      <c r="BW244" s="100"/>
      <c r="BX244" s="100"/>
      <c r="BY244" s="100"/>
      <c r="BZ244" s="100"/>
    </row>
    <row r="245" s="54" customFormat="true" ht="14.85" hidden="false" customHeight="true" outlineLevel="0" collapsed="false">
      <c r="A245" s="102" t="str">
        <f aca="false" t="array" ref="A245:A245">IF(G245=Error_checking!$A$26,RANK(AC245,$AC$2:$AC$601),"")</f>
        <v/>
      </c>
      <c r="B245" s="102" t="n">
        <v>442</v>
      </c>
      <c r="C245" s="77" t="n">
        <f aca="false">VLOOKUP($B245,Ludo_na!$A$2:$D$601,2,0)</f>
        <v>384</v>
      </c>
      <c r="D245" s="78" t="str">
        <f aca="false">IF(VLOOKUP($B245,Ludo_voor!$A$2:$Y$601,3,0)="","",VLOOKUP($B245,Ludo_voor!$A$2:$Y$601,3,0))</f>
        <v>Deniz </v>
      </c>
      <c r="E245" s="79" t="str">
        <f aca="false">IF(VLOOKUP($B245,Ludo_voor!$A$2:$Y$601,4,0)="","",VLOOKUP($B245,Ludo_voor!$A$2:$Y$601,4,0))</f>
        <v>Gael</v>
      </c>
      <c r="F245" s="80" t="str">
        <f aca="false">IF(VLOOKUP($B245,Ludo_voor!$A$2:$Y$601,5,0)="","",VLOOKUP($B245,Ludo_voor!$A$2:$Y$601,5,0))</f>
        <v/>
      </c>
      <c r="G245" s="81"/>
      <c r="H245" s="103"/>
      <c r="I245" s="104"/>
      <c r="J245" s="105"/>
      <c r="K245" s="105"/>
      <c r="L245" s="105"/>
      <c r="M245" s="106" t="str">
        <f aca="false" t="array" ref="M245:M245">IF($G245="","",IF(L245="",0,((SUM(IF(I245=I$2:I$601,IF(J245=J$2:J$601,1,0),0))-K245)/(SUM(IF(I245=I$2:I$601,IF(J245=J$2:J$601,1,0),0))-1)*100)+(L245/(SUM(IF(I245=I$2:I$601,IF(J245=J$2:J$601,L$2:L$601,0),0))))+IF(K245&lt;2,SUM(IF(I245=I$2:I$601,IF(J245=J$2:J$601,1,0),0)),0)))</f>
        <v/>
      </c>
      <c r="N245" s="107"/>
      <c r="O245" s="108"/>
      <c r="P245" s="108"/>
      <c r="Q245" s="108"/>
      <c r="R245" s="109" t="str">
        <f aca="false" t="array" ref="R245:R245">IF($G245="","",IF(Q245="",0,((SUM(IF(N245=N$2:N$601,IF(O245=O$2:O$601,1,0),0))-P245)/(SUM(IF(N245=N$2:N$601,IF(O245=O$2:O$601,1,0),0))-1)*100)+(Q245/(SUM(IF(N245=N$2:N$601,IF(O245=O$2:O$601,Q$2:Q$601,0),0))))+IF(P245&lt;2,SUM(IF(N245=N$2:N$601,IF(O245=O$2:O$601,1,0),0)),0)))</f>
        <v/>
      </c>
      <c r="S245" s="110"/>
      <c r="T245" s="108"/>
      <c r="U245" s="108"/>
      <c r="V245" s="108"/>
      <c r="W245" s="111" t="str">
        <f aca="false" t="array" ref="W245:W245">IF($G245="","",IF(OR(S245=Error_checking!$Q$25,S245=Error_checking!$Q$26),R245-IF(P245&lt;2,SUM(IF(N245=N$2:N$601,IF(O245=O$2:O$601,1,0),0)),0),IF(V245="",0,((SUM(IF(S245=S$2:S$601,IF(T245=T$2:T$601,1,0),0))-U245)/(SUM(IF(S245=S$2:S$601,IF(T245=T$2:T$601,1,0),0))-1)*100)+(V245/(SUM(IF(S245=S$2:S$601,IF(T245=T$2:T$601,V$2:V$601,0),0))))+IF(U245&lt;2,SUM(IF(S245=S$2:S$601,IF(T245=T$2:T$601,1,0),0)),0))))</f>
        <v/>
      </c>
      <c r="X245" s="91"/>
      <c r="Y245" s="92"/>
      <c r="Z245" s="93"/>
      <c r="AA245" s="92"/>
      <c r="AB245" s="94" t="n">
        <f aca="false">0</f>
        <v>0</v>
      </c>
      <c r="AC245" s="94" t="n">
        <f aca="false" t="array" ref="AC245:AC245">SUM(M245,R245,W245,AB245)</f>
        <v>0</v>
      </c>
      <c r="AD245" s="112" t="n">
        <f aca="false">IF(G245=Error_checking!$A$26,MAX(0,MIN(MaxBonus,$G$1)+1-RANK(AC245,$AC$2:$AC$601)),0)</f>
        <v>0</v>
      </c>
      <c r="AE245" s="111" t="n">
        <f aca="false">AC245+AD245</f>
        <v>0</v>
      </c>
      <c r="AF245" s="113" t="str">
        <f aca="false" t="array" ref="AF245:AF245">IF(G245=Error_checking!$A$26,RANK(AC245,$AC$2:$AC$601),"")</f>
        <v/>
      </c>
      <c r="AG245" s="114"/>
      <c r="AH245" s="115"/>
      <c r="AI245" s="115"/>
      <c r="AJ245" s="115"/>
      <c r="AK245" s="100"/>
      <c r="AL245" s="100"/>
      <c r="AM245" s="100"/>
      <c r="AN245" s="101"/>
      <c r="AO245" s="100"/>
      <c r="AP245" s="100"/>
      <c r="AQ245" s="100"/>
      <c r="AR245" s="100"/>
      <c r="AS245" s="100"/>
      <c r="AT245" s="100"/>
      <c r="AU245" s="100"/>
      <c r="AV245" s="100"/>
      <c r="AW245" s="100"/>
      <c r="AX245" s="100"/>
      <c r="AY245" s="100"/>
      <c r="AZ245" s="100"/>
      <c r="BA245" s="100"/>
      <c r="BB245" s="100"/>
      <c r="BC245" s="100"/>
      <c r="BD245" s="100"/>
      <c r="BE245" s="100"/>
      <c r="BF245" s="100"/>
      <c r="BG245" s="100"/>
      <c r="BH245" s="100"/>
      <c r="BI245" s="100"/>
      <c r="BJ245" s="100"/>
      <c r="BK245" s="100"/>
      <c r="BL245" s="100"/>
      <c r="BM245" s="100"/>
      <c r="BN245" s="100"/>
      <c r="BO245" s="100"/>
      <c r="BP245" s="100"/>
      <c r="BQ245" s="100"/>
      <c r="BR245" s="100"/>
      <c r="BS245" s="100"/>
      <c r="BT245" s="100"/>
      <c r="BU245" s="100"/>
      <c r="BV245" s="100"/>
      <c r="BW245" s="100"/>
      <c r="BX245" s="100"/>
      <c r="BY245" s="100"/>
      <c r="BZ245" s="100"/>
    </row>
    <row r="246" s="119" customFormat="true" ht="14.85" hidden="false" customHeight="true" outlineLevel="0" collapsed="false">
      <c r="A246" s="102" t="str">
        <f aca="false" t="array" ref="A246:A246">IF(G246=Error_checking!$A$26,RANK(AC246,$AC$2:$AC$601),"")</f>
        <v/>
      </c>
      <c r="B246" s="102" t="n">
        <v>40</v>
      </c>
      <c r="C246" s="77" t="n">
        <f aca="false">VLOOKUP($B246,Ludo_na!$A$2:$D$601,2,0)</f>
        <v>262</v>
      </c>
      <c r="D246" s="78" t="str">
        <f aca="false">IF(VLOOKUP($B246,Ludo_voor!$A$2:$Y$601,3,0)="","",VLOOKUP($B246,Ludo_voor!$A$2:$Y$601,3,0))</f>
        <v>Denoulet</v>
      </c>
      <c r="E246" s="79" t="str">
        <f aca="false">IF(VLOOKUP($B246,Ludo_voor!$A$2:$Y$601,4,0)="","",VLOOKUP($B246,Ludo_voor!$A$2:$Y$601,4,0))</f>
        <v>Flora</v>
      </c>
      <c r="F246" s="80" t="str">
        <f aca="false">IF(VLOOKUP($B246,Ludo_voor!$A$2:$Y$601,5,0)="","",VLOOKUP($B246,Ludo_voor!$A$2:$Y$601,5,0))</f>
        <v/>
      </c>
      <c r="G246" s="81"/>
      <c r="H246" s="103"/>
      <c r="I246" s="104"/>
      <c r="J246" s="105"/>
      <c r="K246" s="105"/>
      <c r="L246" s="105"/>
      <c r="M246" s="106" t="str">
        <f aca="false" t="array" ref="M246:M246">IF($G246="","",IF(L246="",0,((SUM(IF(I246=I$2:I$601,IF(J246=J$2:J$601,1,0),0))-K246)/(SUM(IF(I246=I$2:I$601,IF(J246=J$2:J$601,1,0),0))-1)*100)+(L246/(SUM(IF(I246=I$2:I$601,IF(J246=J$2:J$601,L$2:L$601,0),0))))+IF(K246&lt;2,SUM(IF(I246=I$2:I$601,IF(J246=J$2:J$601,1,0),0)),0)))</f>
        <v/>
      </c>
      <c r="N246" s="107"/>
      <c r="O246" s="108"/>
      <c r="P246" s="108"/>
      <c r="Q246" s="108"/>
      <c r="R246" s="109" t="str">
        <f aca="false" t="array" ref="R246:R246">IF($G246="","",IF(Q246="",0,((SUM(IF(N246=N$2:N$601,IF(O246=O$2:O$601,1,0),0))-P246)/(SUM(IF(N246=N$2:N$601,IF(O246=O$2:O$601,1,0),0))-1)*100)+(Q246/(SUM(IF(N246=N$2:N$601,IF(O246=O$2:O$601,Q$2:Q$601,0),0))))+IF(P246&lt;2,SUM(IF(N246=N$2:N$601,IF(O246=O$2:O$601,1,0),0)),0)))</f>
        <v/>
      </c>
      <c r="S246" s="110"/>
      <c r="T246" s="108"/>
      <c r="U246" s="108"/>
      <c r="V246" s="108"/>
      <c r="W246" s="111" t="str">
        <f aca="false" t="array" ref="W246:W246">IF($G246="","",IF(OR(S246=Error_checking!$Q$25,S246=Error_checking!$Q$26),R246-IF(P246&lt;2,SUM(IF(N246=N$2:N$601,IF(O246=O$2:O$601,1,0),0)),0),IF(V246="",0,((SUM(IF(S246=S$2:S$601,IF(T246=T$2:T$601,1,0),0))-U246)/(SUM(IF(S246=S$2:S$601,IF(T246=T$2:T$601,1,0),0))-1)*100)+(V246/(SUM(IF(S246=S$2:S$601,IF(T246=T$2:T$601,V$2:V$601,0),0))))+IF(U246&lt;2,SUM(IF(S246=S$2:S$601,IF(T246=T$2:T$601,1,0),0)),0))))</f>
        <v/>
      </c>
      <c r="X246" s="91"/>
      <c r="Y246" s="92"/>
      <c r="Z246" s="93"/>
      <c r="AA246" s="92"/>
      <c r="AB246" s="94" t="n">
        <f aca="false">0</f>
        <v>0</v>
      </c>
      <c r="AC246" s="94" t="n">
        <f aca="false" t="array" ref="AC246:AC246">SUM(M246,R246,W246,AB246)</f>
        <v>0</v>
      </c>
      <c r="AD246" s="112" t="n">
        <f aca="false">IF(G246=Error_checking!$A$26,MAX(0,MIN(MaxBonus,$G$1)+1-RANK(AC246,$AC$2:$AC$601)),0)</f>
        <v>0</v>
      </c>
      <c r="AE246" s="111" t="n">
        <f aca="false">AC246+AD246</f>
        <v>0</v>
      </c>
      <c r="AF246" s="113" t="str">
        <f aca="false" t="array" ref="AF246:AF246">IF(G246=Error_checking!$A$26,RANK(AC246,$AC$2:$AC$601),"")</f>
        <v/>
      </c>
      <c r="AG246" s="114"/>
      <c r="AH246" s="115"/>
      <c r="AI246" s="115"/>
      <c r="AJ246" s="115"/>
      <c r="AK246" s="100"/>
      <c r="AL246" s="100"/>
      <c r="AM246" s="100"/>
      <c r="AN246" s="101"/>
      <c r="AO246" s="100"/>
      <c r="AP246" s="100"/>
      <c r="AQ246" s="100"/>
      <c r="AR246" s="100"/>
      <c r="AS246" s="100"/>
      <c r="AT246" s="100"/>
      <c r="AU246" s="100"/>
      <c r="AV246" s="100"/>
      <c r="AW246" s="100"/>
      <c r="AX246" s="100"/>
      <c r="AY246" s="100"/>
      <c r="AZ246" s="100"/>
      <c r="BA246" s="100"/>
      <c r="BB246" s="100"/>
      <c r="BC246" s="100"/>
      <c r="BD246" s="100"/>
      <c r="BE246" s="100"/>
      <c r="BF246" s="100"/>
      <c r="BG246" s="100"/>
      <c r="BH246" s="100"/>
      <c r="BI246" s="100"/>
      <c r="BJ246" s="100"/>
      <c r="BK246" s="100"/>
      <c r="BL246" s="100"/>
      <c r="BM246" s="100"/>
      <c r="BN246" s="100"/>
      <c r="BO246" s="100"/>
      <c r="BP246" s="100"/>
      <c r="BQ246" s="100"/>
      <c r="BR246" s="100"/>
      <c r="BS246" s="100"/>
      <c r="BT246" s="100"/>
      <c r="BU246" s="100"/>
      <c r="BV246" s="100"/>
      <c r="BW246" s="100"/>
      <c r="BX246" s="100"/>
      <c r="BY246" s="100"/>
      <c r="BZ246" s="100"/>
    </row>
    <row r="247" s="116" customFormat="true" ht="14.85" hidden="false" customHeight="true" outlineLevel="0" collapsed="false">
      <c r="A247" s="102" t="str">
        <f aca="false" t="array" ref="A247:A247">IF(G247=Error_checking!$A$26,RANK(AC247,$AC$2:$AC$601),"")</f>
        <v/>
      </c>
      <c r="B247" s="102" t="n">
        <v>134</v>
      </c>
      <c r="C247" s="77" t="n">
        <f aca="false">VLOOKUP($B247,Ludo_na!$A$2:$D$601,2,0)</f>
        <v>266</v>
      </c>
      <c r="D247" s="78" t="str">
        <f aca="false">IF(VLOOKUP($B247,Ludo_voor!$A$2:$Y$601,3,0)="","",VLOOKUP($B247,Ludo_voor!$A$2:$Y$601,3,0))</f>
        <v>Denoulet</v>
      </c>
      <c r="E247" s="79" t="str">
        <f aca="false">IF(VLOOKUP($B247,Ludo_voor!$A$2:$Y$601,4,0)="","",VLOOKUP($B247,Ludo_voor!$A$2:$Y$601,4,0))</f>
        <v>Stijn</v>
      </c>
      <c r="F247" s="80" t="str">
        <f aca="false">IF(VLOOKUP($B247,Ludo_voor!$A$2:$Y$601,5,0)="","",VLOOKUP($B247,Ludo_voor!$A$2:$Y$601,5,0))</f>
        <v/>
      </c>
      <c r="G247" s="81"/>
      <c r="H247" s="103"/>
      <c r="I247" s="104"/>
      <c r="J247" s="105"/>
      <c r="K247" s="105"/>
      <c r="L247" s="105"/>
      <c r="M247" s="106" t="str">
        <f aca="false" t="array" ref="M247:M247">IF($G247="","",IF(L247="",0,((SUM(IF(I247=I$2:I$601,IF(J247=J$2:J$601,1,0),0))-K247)/(SUM(IF(I247=I$2:I$601,IF(J247=J$2:J$601,1,0),0))-1)*100)+(L247/(SUM(IF(I247=I$2:I$601,IF(J247=J$2:J$601,L$2:L$601,0),0))))+IF(K247&lt;2,SUM(IF(I247=I$2:I$601,IF(J247=J$2:J$601,1,0),0)),0)))</f>
        <v/>
      </c>
      <c r="N247" s="107"/>
      <c r="O247" s="108"/>
      <c r="P247" s="108"/>
      <c r="Q247" s="108"/>
      <c r="R247" s="109" t="str">
        <f aca="false" t="array" ref="R247:R247">IF($G247="","",IF(Q247="",0,((SUM(IF(N247=N$2:N$601,IF(O247=O$2:O$601,1,0),0))-P247)/(SUM(IF(N247=N$2:N$601,IF(O247=O$2:O$601,1,0),0))-1)*100)+(Q247/(SUM(IF(N247=N$2:N$601,IF(O247=O$2:O$601,Q$2:Q$601,0),0))))+IF(P247&lt;2,SUM(IF(N247=N$2:N$601,IF(O247=O$2:O$601,1,0),0)),0)))</f>
        <v/>
      </c>
      <c r="S247" s="110"/>
      <c r="T247" s="108"/>
      <c r="U247" s="108"/>
      <c r="V247" s="108"/>
      <c r="W247" s="111" t="str">
        <f aca="false" t="array" ref="W247:W247">IF($G247="","",IF(OR(S247=Error_checking!$Q$25,S247=Error_checking!$Q$26),R247-IF(P247&lt;2,SUM(IF(N247=N$2:N$601,IF(O247=O$2:O$601,1,0),0)),0),IF(V247="",0,((SUM(IF(S247=S$2:S$601,IF(T247=T$2:T$601,1,0),0))-U247)/(SUM(IF(S247=S$2:S$601,IF(T247=T$2:T$601,1,0),0))-1)*100)+(V247/(SUM(IF(S247=S$2:S$601,IF(T247=T$2:T$601,V$2:V$601,0),0))))+IF(U247&lt;2,SUM(IF(S247=S$2:S$601,IF(T247=T$2:T$601,1,0),0)),0))))</f>
        <v/>
      </c>
      <c r="X247" s="91"/>
      <c r="Y247" s="92"/>
      <c r="Z247" s="93"/>
      <c r="AA247" s="92"/>
      <c r="AB247" s="94" t="n">
        <f aca="false">0</f>
        <v>0</v>
      </c>
      <c r="AC247" s="94" t="n">
        <f aca="false" t="array" ref="AC247:AC247">SUM(M247,R247,W247,AB247)</f>
        <v>0</v>
      </c>
      <c r="AD247" s="112" t="n">
        <f aca="false">IF(G247=Error_checking!$A$26,MAX(0,MIN(MaxBonus,$G$1)+1-RANK(AC247,$AC$2:$AC$601)),0)</f>
        <v>0</v>
      </c>
      <c r="AE247" s="111" t="n">
        <f aca="false">AC247+AD247</f>
        <v>0</v>
      </c>
      <c r="AF247" s="113" t="str">
        <f aca="false" t="array" ref="AF247:AF247">IF(G247=Error_checking!$A$26,RANK(AC247,$AC$2:$AC$601),"")</f>
        <v/>
      </c>
      <c r="AG247" s="114"/>
      <c r="AH247" s="115"/>
      <c r="AI247" s="115"/>
      <c r="AJ247" s="115"/>
      <c r="AK247" s="100"/>
      <c r="AL247" s="100"/>
      <c r="AM247" s="100"/>
      <c r="AN247" s="101"/>
      <c r="AO247" s="100"/>
      <c r="AP247" s="100"/>
      <c r="AQ247" s="100"/>
      <c r="AR247" s="100"/>
      <c r="AS247" s="100"/>
      <c r="AT247" s="100"/>
      <c r="AU247" s="100"/>
      <c r="AV247" s="100"/>
      <c r="AW247" s="100"/>
      <c r="AX247" s="100"/>
      <c r="AY247" s="100"/>
      <c r="AZ247" s="100"/>
      <c r="BA247" s="100"/>
      <c r="BB247" s="100"/>
      <c r="BC247" s="100"/>
      <c r="BD247" s="100"/>
      <c r="BE247" s="100"/>
      <c r="BF247" s="100"/>
      <c r="BG247" s="100"/>
      <c r="BH247" s="100"/>
      <c r="BI247" s="100"/>
      <c r="BJ247" s="100"/>
      <c r="BK247" s="100"/>
      <c r="BL247" s="100"/>
      <c r="BM247" s="100"/>
      <c r="BN247" s="100"/>
      <c r="BO247" s="100"/>
      <c r="BP247" s="100"/>
      <c r="BQ247" s="100"/>
      <c r="BR247" s="100"/>
      <c r="BS247" s="100"/>
      <c r="BT247" s="100"/>
      <c r="BU247" s="100"/>
      <c r="BV247" s="100"/>
      <c r="BW247" s="100"/>
      <c r="BX247" s="100"/>
      <c r="BY247" s="100"/>
      <c r="BZ247" s="100"/>
    </row>
    <row r="248" s="119" customFormat="true" ht="14.85" hidden="false" customHeight="true" outlineLevel="0" collapsed="false">
      <c r="A248" s="102" t="str">
        <f aca="false" t="array" ref="A248:A248">IF(G248=Error_checking!$A$26,RANK(AC248,$AC$2:$AC$601),"")</f>
        <v/>
      </c>
      <c r="B248" s="102" t="n">
        <v>34</v>
      </c>
      <c r="C248" s="77" t="n">
        <f aca="false">VLOOKUP($B248,Ludo_na!$A$2:$D$601,2,0)</f>
        <v>495</v>
      </c>
      <c r="D248" s="78" t="str">
        <f aca="false">IF(VLOOKUP($B248,Ludo_voor!$A$2:$Y$601,3,0)="","",VLOOKUP($B248,Ludo_voor!$A$2:$Y$601,3,0))</f>
        <v>Denoulet</v>
      </c>
      <c r="E248" s="79" t="str">
        <f aca="false">IF(VLOOKUP($B248,Ludo_voor!$A$2:$Y$601,4,0)="","",VLOOKUP($B248,Ludo_voor!$A$2:$Y$601,4,0))</f>
        <v>Juna</v>
      </c>
      <c r="F248" s="80" t="str">
        <f aca="false">IF(VLOOKUP($B248,Ludo_voor!$A$2:$Y$601,5,0)="","",VLOOKUP($B248,Ludo_voor!$A$2:$Y$601,5,0))</f>
        <v/>
      </c>
      <c r="G248" s="81"/>
      <c r="H248" s="103"/>
      <c r="I248" s="104"/>
      <c r="J248" s="105"/>
      <c r="K248" s="105"/>
      <c r="L248" s="105"/>
      <c r="M248" s="106" t="str">
        <f aca="false" t="array" ref="M248:M248">IF($G248="","",IF(L248="",0,((SUM(IF(I248=I$2:I$601,IF(J248=J$2:J$601,1,0),0))-K248)/(SUM(IF(I248=I$2:I$601,IF(J248=J$2:J$601,1,0),0))-1)*100)+(L248/(SUM(IF(I248=I$2:I$601,IF(J248=J$2:J$601,L$2:L$601,0),0))))+IF(K248&lt;2,SUM(IF(I248=I$2:I$601,IF(J248=J$2:J$601,1,0),0)),0)))</f>
        <v/>
      </c>
      <c r="N248" s="107"/>
      <c r="O248" s="108"/>
      <c r="P248" s="108"/>
      <c r="Q248" s="108"/>
      <c r="R248" s="109" t="str">
        <f aca="false" t="array" ref="R248:R248">IF($G248="","",IF(Q248="",0,((SUM(IF(N248=N$2:N$601,IF(O248=O$2:O$601,1,0),0))-P248)/(SUM(IF(N248=N$2:N$601,IF(O248=O$2:O$601,1,0),0))-1)*100)+(Q248/(SUM(IF(N248=N$2:N$601,IF(O248=O$2:O$601,Q$2:Q$601,0),0))))+IF(P248&lt;2,SUM(IF(N248=N$2:N$601,IF(O248=O$2:O$601,1,0),0)),0)))</f>
        <v/>
      </c>
      <c r="S248" s="110"/>
      <c r="T248" s="108"/>
      <c r="U248" s="108"/>
      <c r="V248" s="108"/>
      <c r="W248" s="111" t="str">
        <f aca="false" t="array" ref="W248:W248">IF($G248="","",IF(OR(S248=Error_checking!$Q$25,S248=Error_checking!$Q$26),R248-IF(P248&lt;2,SUM(IF(N248=N$2:N$601,IF(O248=O$2:O$601,1,0),0)),0),IF(V248="",0,((SUM(IF(S248=S$2:S$601,IF(T248=T$2:T$601,1,0),0))-U248)/(SUM(IF(S248=S$2:S$601,IF(T248=T$2:T$601,1,0),0))-1)*100)+(V248/(SUM(IF(S248=S$2:S$601,IF(T248=T$2:T$601,V$2:V$601,0),0))))+IF(U248&lt;2,SUM(IF(S248=S$2:S$601,IF(T248=T$2:T$601,1,0),0)),0))))</f>
        <v/>
      </c>
      <c r="X248" s="91"/>
      <c r="Y248" s="92"/>
      <c r="Z248" s="93"/>
      <c r="AA248" s="92"/>
      <c r="AB248" s="94" t="n">
        <f aca="false">0</f>
        <v>0</v>
      </c>
      <c r="AC248" s="94" t="n">
        <f aca="false" t="array" ref="AC248:AC248">SUM(M248,R248,W248,AB248)</f>
        <v>0</v>
      </c>
      <c r="AD248" s="112" t="n">
        <f aca="false">IF(G248=Error_checking!$A$26,MAX(0,MIN(MaxBonus,$G$1)+1-RANK(AC248,$AC$2:$AC$601)),0)</f>
        <v>0</v>
      </c>
      <c r="AE248" s="111" t="n">
        <f aca="false">AC248+AD248</f>
        <v>0</v>
      </c>
      <c r="AF248" s="113" t="str">
        <f aca="false" t="array" ref="AF248:AF248">IF(G248=Error_checking!$A$26,RANK(AC248,$AC$2:$AC$601),"")</f>
        <v/>
      </c>
      <c r="AG248" s="114"/>
      <c r="AH248" s="115"/>
      <c r="AI248" s="115"/>
      <c r="AJ248" s="115"/>
      <c r="AK248" s="100"/>
      <c r="AL248" s="100"/>
      <c r="AM248" s="100"/>
      <c r="AN248" s="101"/>
      <c r="AO248" s="100"/>
      <c r="AP248" s="100"/>
      <c r="AQ248" s="100"/>
      <c r="AR248" s="100"/>
      <c r="AS248" s="100"/>
      <c r="AT248" s="100"/>
      <c r="AU248" s="100"/>
      <c r="AV248" s="100"/>
      <c r="AW248" s="100"/>
      <c r="AX248" s="100"/>
      <c r="AY248" s="100"/>
      <c r="AZ248" s="100"/>
      <c r="BA248" s="100"/>
      <c r="BB248" s="100"/>
      <c r="BC248" s="100"/>
      <c r="BD248" s="100"/>
      <c r="BE248" s="100"/>
      <c r="BF248" s="100"/>
      <c r="BG248" s="100"/>
      <c r="BH248" s="100"/>
      <c r="BI248" s="100"/>
      <c r="BJ248" s="100"/>
      <c r="BK248" s="100"/>
      <c r="BL248" s="100"/>
      <c r="BM248" s="100"/>
      <c r="BN248" s="100"/>
      <c r="BO248" s="100"/>
      <c r="BP248" s="100"/>
      <c r="BQ248" s="100"/>
      <c r="BR248" s="100"/>
      <c r="BS248" s="100"/>
      <c r="BT248" s="100"/>
      <c r="BU248" s="100"/>
      <c r="BV248" s="100"/>
      <c r="BW248" s="100"/>
      <c r="BX248" s="100"/>
      <c r="BY248" s="100"/>
      <c r="BZ248" s="100"/>
    </row>
    <row r="249" customFormat="false" ht="14.85" hidden="false" customHeight="true" outlineLevel="0" collapsed="false">
      <c r="A249" s="102" t="str">
        <f aca="false" t="array" ref="A249:A249">IF(G249=Error_checking!$A$26,RANK(AC249,$AC$2:$AC$601),"")</f>
        <v/>
      </c>
      <c r="B249" s="102" t="n">
        <v>164</v>
      </c>
      <c r="C249" s="77" t="n">
        <f aca="false">VLOOKUP($B249,Ludo_na!$A$2:$D$601,2,0)</f>
        <v>575</v>
      </c>
      <c r="D249" s="78" t="str">
        <f aca="false">IF(VLOOKUP($B249,Ludo_voor!$A$2:$Y$601,3,0)="","",VLOOKUP($B249,Ludo_voor!$A$2:$Y$601,3,0))</f>
        <v>Denys</v>
      </c>
      <c r="E249" s="79" t="str">
        <f aca="false">IF(VLOOKUP($B249,Ludo_voor!$A$2:$Y$601,4,0)="","",VLOOKUP($B249,Ludo_voor!$A$2:$Y$601,4,0))</f>
        <v>Eva</v>
      </c>
      <c r="F249" s="80" t="str">
        <f aca="false">IF(VLOOKUP($B249,Ludo_voor!$A$2:$Y$601,5,0)="","",VLOOKUP($B249,Ludo_voor!$A$2:$Y$601,5,0))</f>
        <v/>
      </c>
      <c r="G249" s="81"/>
      <c r="H249" s="103"/>
      <c r="I249" s="104"/>
      <c r="J249" s="105"/>
      <c r="K249" s="105"/>
      <c r="L249" s="105"/>
      <c r="M249" s="106" t="str">
        <f aca="false" t="array" ref="M249:M249">IF($G249="","",IF(L249="",0,((SUM(IF(I249=I$2:I$601,IF(J249=J$2:J$601,1,0),0))-K249)/(SUM(IF(I249=I$2:I$601,IF(J249=J$2:J$601,1,0),0))-1)*100)+(L249/(SUM(IF(I249=I$2:I$601,IF(J249=J$2:J$601,L$2:L$601,0),0))))+IF(K249&lt;2,SUM(IF(I249=I$2:I$601,IF(J249=J$2:J$601,1,0),0)),0)))</f>
        <v/>
      </c>
      <c r="N249" s="107"/>
      <c r="O249" s="108"/>
      <c r="P249" s="108"/>
      <c r="Q249" s="108"/>
      <c r="R249" s="109" t="str">
        <f aca="false" t="array" ref="R249:R249">IF($G249="","",IF(Q249="",0,((SUM(IF(N249=N$2:N$601,IF(O249=O$2:O$601,1,0),0))-P249)/(SUM(IF(N249=N$2:N$601,IF(O249=O$2:O$601,1,0),0))-1)*100)+(Q249/(SUM(IF(N249=N$2:N$601,IF(O249=O$2:O$601,Q$2:Q$601,0),0))))+IF(P249&lt;2,SUM(IF(N249=N$2:N$601,IF(O249=O$2:O$601,1,0),0)),0)))</f>
        <v/>
      </c>
      <c r="S249" s="110"/>
      <c r="T249" s="108"/>
      <c r="U249" s="108"/>
      <c r="V249" s="108"/>
      <c r="W249" s="111" t="str">
        <f aca="false" t="array" ref="W249:W249">IF($G249="","",IF(OR(S249=Error_checking!$Q$25,S249=Error_checking!$Q$26),R249-IF(P249&lt;2,SUM(IF(N249=N$2:N$601,IF(O249=O$2:O$601,1,0),0)),0),IF(V249="",0,((SUM(IF(S249=S$2:S$601,IF(T249=T$2:T$601,1,0),0))-U249)/(SUM(IF(S249=S$2:S$601,IF(T249=T$2:T$601,1,0),0))-1)*100)+(V249/(SUM(IF(S249=S$2:S$601,IF(T249=T$2:T$601,V$2:V$601,0),0))))+IF(U249&lt;2,SUM(IF(S249=S$2:S$601,IF(T249=T$2:T$601,1,0),0)),0))))</f>
        <v/>
      </c>
      <c r="X249" s="91"/>
      <c r="Y249" s="92"/>
      <c r="Z249" s="93"/>
      <c r="AA249" s="92"/>
      <c r="AB249" s="94" t="n">
        <f aca="false">0</f>
        <v>0</v>
      </c>
      <c r="AC249" s="94" t="n">
        <f aca="false" t="array" ref="AC249:AC249">SUM(M249,R249,W249,AB249)</f>
        <v>0</v>
      </c>
      <c r="AD249" s="112" t="n">
        <f aca="false">IF(G249=Error_checking!$A$26,MAX(0,MIN(MaxBonus,$G$1)+1-RANK(AC249,$AC$2:$AC$601)),0)</f>
        <v>0</v>
      </c>
      <c r="AE249" s="111" t="n">
        <f aca="false">AC249+AD249</f>
        <v>0</v>
      </c>
      <c r="AF249" s="113" t="str">
        <f aca="false" t="array" ref="AF249:AF249">IF(G249=Error_checking!$A$26,RANK(AC249,$AC$2:$AC$601),"")</f>
        <v/>
      </c>
      <c r="AG249" s="114"/>
      <c r="AH249" s="115"/>
      <c r="AI249" s="115"/>
      <c r="AJ249" s="115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117"/>
      <c r="BN249" s="117"/>
      <c r="BO249" s="117"/>
      <c r="BP249" s="117"/>
      <c r="BQ249" s="117"/>
      <c r="BR249" s="117"/>
      <c r="BS249" s="117"/>
      <c r="BT249" s="117"/>
      <c r="BU249" s="117"/>
      <c r="BV249" s="117"/>
      <c r="BW249" s="117"/>
      <c r="BX249" s="117"/>
      <c r="BY249" s="117"/>
      <c r="BZ249" s="117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s="116" customFormat="true" ht="14.85" hidden="false" customHeight="true" outlineLevel="0" collapsed="false">
      <c r="A250" s="102" t="str">
        <f aca="false" t="array" ref="A250:A250">IF(G250=Error_checking!$A$26,RANK(AC250,$AC$2:$AC$601),"")</f>
        <v/>
      </c>
      <c r="B250" s="102" t="n">
        <v>107</v>
      </c>
      <c r="C250" s="77" t="n">
        <f aca="false">VLOOKUP($B250,Ludo_na!$A$2:$D$601,2,0)</f>
        <v>206</v>
      </c>
      <c r="D250" s="78" t="str">
        <f aca="false">IF(VLOOKUP($B250,Ludo_voor!$A$2:$Y$601,3,0)="","",VLOOKUP($B250,Ludo_voor!$A$2:$Y$601,3,0))</f>
        <v>Desmedt</v>
      </c>
      <c r="E250" s="79" t="str">
        <f aca="false">IF(VLOOKUP($B250,Ludo_voor!$A$2:$Y$601,4,0)="","",VLOOKUP($B250,Ludo_voor!$A$2:$Y$601,4,0))</f>
        <v>Lars</v>
      </c>
      <c r="F250" s="80" t="str">
        <f aca="false">IF(VLOOKUP($B250,Ludo_voor!$A$2:$Y$601,5,0)="","",VLOOKUP($B250,Ludo_voor!$A$2:$Y$601,5,0))</f>
        <v/>
      </c>
      <c r="G250" s="81"/>
      <c r="H250" s="103"/>
      <c r="I250" s="104"/>
      <c r="J250" s="105"/>
      <c r="K250" s="105"/>
      <c r="L250" s="105"/>
      <c r="M250" s="106" t="str">
        <f aca="false" t="array" ref="M250:M250">IF($G250="","",IF(L250="",0,((SUM(IF(I250=I$2:I$601,IF(J250=J$2:J$601,1,0),0))-K250)/(SUM(IF(I250=I$2:I$601,IF(J250=J$2:J$601,1,0),0))-1)*100)+(L250/(SUM(IF(I250=I$2:I$601,IF(J250=J$2:J$601,L$2:L$601,0),0))))+IF(K250&lt;2,SUM(IF(I250=I$2:I$601,IF(J250=J$2:J$601,1,0),0)),0)))</f>
        <v/>
      </c>
      <c r="N250" s="107"/>
      <c r="O250" s="108"/>
      <c r="P250" s="108"/>
      <c r="Q250" s="108"/>
      <c r="R250" s="109" t="str">
        <f aca="false" t="array" ref="R250:R250">IF($G250="","",IF(Q250="",0,((SUM(IF(N250=N$2:N$601,IF(O250=O$2:O$601,1,0),0))-P250)/(SUM(IF(N250=N$2:N$601,IF(O250=O$2:O$601,1,0),0))-1)*100)+(Q250/(SUM(IF(N250=N$2:N$601,IF(O250=O$2:O$601,Q$2:Q$601,0),0))))+IF(P250&lt;2,SUM(IF(N250=N$2:N$601,IF(O250=O$2:O$601,1,0),0)),0)))</f>
        <v/>
      </c>
      <c r="S250" s="110"/>
      <c r="T250" s="108"/>
      <c r="U250" s="108"/>
      <c r="V250" s="108"/>
      <c r="W250" s="111" t="str">
        <f aca="false" t="array" ref="W250:W250">IF($G250="","",IF(OR(S250=Error_checking!$Q$25,S250=Error_checking!$Q$26),R250-IF(P250&lt;2,SUM(IF(N250=N$2:N$601,IF(O250=O$2:O$601,1,0),0)),0),IF(V250="",0,((SUM(IF(S250=S$2:S$601,IF(T250=T$2:T$601,1,0),0))-U250)/(SUM(IF(S250=S$2:S$601,IF(T250=T$2:T$601,1,0),0))-1)*100)+(V250/(SUM(IF(S250=S$2:S$601,IF(T250=T$2:T$601,V$2:V$601,0),0))))+IF(U250&lt;2,SUM(IF(S250=S$2:S$601,IF(T250=T$2:T$601,1,0),0)),0))))</f>
        <v/>
      </c>
      <c r="X250" s="91"/>
      <c r="Y250" s="92"/>
      <c r="Z250" s="93"/>
      <c r="AA250" s="92"/>
      <c r="AB250" s="94" t="n">
        <f aca="false">0</f>
        <v>0</v>
      </c>
      <c r="AC250" s="94" t="n">
        <f aca="false" t="array" ref="AC250:AC250">SUM(M250,R250,W250,AB250)</f>
        <v>0</v>
      </c>
      <c r="AD250" s="112" t="n">
        <f aca="false">IF(G250=Error_checking!$A$26,MAX(0,MIN(MaxBonus,$G$1)+1-RANK(AC250,$AC$2:$AC$601)),0)</f>
        <v>0</v>
      </c>
      <c r="AE250" s="111" t="n">
        <f aca="false">AC250+AD250</f>
        <v>0</v>
      </c>
      <c r="AF250" s="113" t="str">
        <f aca="false" t="array" ref="AF250:AF250">IF(G250=Error_checking!$A$26,RANK(AC250,$AC$2:$AC$601),"")</f>
        <v/>
      </c>
      <c r="AG250" s="114"/>
      <c r="AH250" s="115"/>
      <c r="AI250" s="115"/>
      <c r="AJ250" s="115"/>
      <c r="AK250" s="100"/>
      <c r="AL250" s="100"/>
      <c r="AM250" s="100"/>
      <c r="AN250" s="101"/>
      <c r="AO250" s="100"/>
      <c r="AP250" s="100"/>
      <c r="AQ250" s="100"/>
      <c r="AR250" s="100"/>
      <c r="AS250" s="100"/>
      <c r="AT250" s="100"/>
      <c r="AU250" s="100"/>
      <c r="AV250" s="100"/>
      <c r="AW250" s="100"/>
      <c r="AX250" s="100"/>
      <c r="AY250" s="100"/>
      <c r="AZ250" s="100"/>
      <c r="BA250" s="100"/>
      <c r="BB250" s="100"/>
      <c r="BC250" s="100"/>
      <c r="BD250" s="100"/>
      <c r="BE250" s="100"/>
      <c r="BF250" s="100"/>
      <c r="BG250" s="100"/>
      <c r="BH250" s="100"/>
      <c r="BI250" s="100"/>
      <c r="BJ250" s="100"/>
      <c r="BK250" s="100"/>
      <c r="BL250" s="100"/>
      <c r="BM250" s="100"/>
      <c r="BN250" s="100"/>
      <c r="BO250" s="100"/>
      <c r="BP250" s="100"/>
      <c r="BQ250" s="100"/>
      <c r="BR250" s="100"/>
      <c r="BS250" s="100"/>
      <c r="BT250" s="100"/>
      <c r="BU250" s="100"/>
      <c r="BV250" s="100"/>
      <c r="BW250" s="100"/>
      <c r="BX250" s="100"/>
      <c r="BY250" s="100"/>
      <c r="BZ250" s="100"/>
    </row>
    <row r="251" s="119" customFormat="true" ht="14.85" hidden="false" customHeight="true" outlineLevel="0" collapsed="false">
      <c r="A251" s="102" t="str">
        <f aca="false" t="array" ref="A251:A251">IF(G251=Error_checking!$A$26,RANK(AC251,$AC$2:$AC$601),"")</f>
        <v/>
      </c>
      <c r="B251" s="102" t="n">
        <v>33</v>
      </c>
      <c r="C251" s="77" t="n">
        <f aca="false">VLOOKUP($B251,Ludo_na!$A$2:$D$601,2,0)</f>
        <v>94</v>
      </c>
      <c r="D251" s="78" t="str">
        <f aca="false">IF(VLOOKUP($B251,Ludo_voor!$A$2:$Y$601,3,0)="","",VLOOKUP($B251,Ludo_voor!$A$2:$Y$601,3,0))</f>
        <v>Deventer</v>
      </c>
      <c r="E251" s="79" t="str">
        <f aca="false">IF(VLOOKUP($B251,Ludo_voor!$A$2:$Y$601,4,0)="","",VLOOKUP($B251,Ludo_voor!$A$2:$Y$601,4,0))</f>
        <v>Loes</v>
      </c>
      <c r="F251" s="80" t="str">
        <f aca="false">IF(VLOOKUP($B251,Ludo_voor!$A$2:$Y$601,5,0)="","",VLOOKUP($B251,Ludo_voor!$A$2:$Y$601,5,0))</f>
        <v/>
      </c>
      <c r="G251" s="81"/>
      <c r="H251" s="103"/>
      <c r="I251" s="104"/>
      <c r="J251" s="105"/>
      <c r="K251" s="105"/>
      <c r="L251" s="105"/>
      <c r="M251" s="106" t="str">
        <f aca="false" t="array" ref="M251:M251">IF($G251="","",IF(L251="",0,((SUM(IF(I251=I$2:I$601,IF(J251=J$2:J$601,1,0),0))-K251)/(SUM(IF(I251=I$2:I$601,IF(J251=J$2:J$601,1,0),0))-1)*100)+(L251/(SUM(IF(I251=I$2:I$601,IF(J251=J$2:J$601,L$2:L$601,0),0))))+IF(K251&lt;2,SUM(IF(I251=I$2:I$601,IF(J251=J$2:J$601,1,0),0)),0)))</f>
        <v/>
      </c>
      <c r="N251" s="107"/>
      <c r="O251" s="108"/>
      <c r="P251" s="108"/>
      <c r="Q251" s="108"/>
      <c r="R251" s="109" t="str">
        <f aca="false" t="array" ref="R251:R251">IF($G251="","",IF(Q251="",0,((SUM(IF(N251=N$2:N$601,IF(O251=O$2:O$601,1,0),0))-P251)/(SUM(IF(N251=N$2:N$601,IF(O251=O$2:O$601,1,0),0))-1)*100)+(Q251/(SUM(IF(N251=N$2:N$601,IF(O251=O$2:O$601,Q$2:Q$601,0),0))))+IF(P251&lt;2,SUM(IF(N251=N$2:N$601,IF(O251=O$2:O$601,1,0),0)),0)))</f>
        <v/>
      </c>
      <c r="S251" s="110"/>
      <c r="T251" s="108"/>
      <c r="U251" s="108"/>
      <c r="V251" s="108"/>
      <c r="W251" s="111" t="str">
        <f aca="false" t="array" ref="W251:W251">IF($G251="","",IF(OR(S251=Error_checking!$Q$25,S251=Error_checking!$Q$26),R251-IF(P251&lt;2,SUM(IF(N251=N$2:N$601,IF(O251=O$2:O$601,1,0),0)),0),IF(V251="",0,((SUM(IF(S251=S$2:S$601,IF(T251=T$2:T$601,1,0),0))-U251)/(SUM(IF(S251=S$2:S$601,IF(T251=T$2:T$601,1,0),0))-1)*100)+(V251/(SUM(IF(S251=S$2:S$601,IF(T251=T$2:T$601,V$2:V$601,0),0))))+IF(U251&lt;2,SUM(IF(S251=S$2:S$601,IF(T251=T$2:T$601,1,0),0)),0))))</f>
        <v/>
      </c>
      <c r="X251" s="91"/>
      <c r="Y251" s="92"/>
      <c r="Z251" s="93"/>
      <c r="AA251" s="92"/>
      <c r="AB251" s="94" t="n">
        <f aca="false">0</f>
        <v>0</v>
      </c>
      <c r="AC251" s="94" t="n">
        <f aca="false" t="array" ref="AC251:AC251">SUM(M251,R251,W251,AB251)</f>
        <v>0</v>
      </c>
      <c r="AD251" s="112" t="n">
        <f aca="false">IF(G251=Error_checking!$A$26,MAX(0,MIN(MaxBonus,$G$1)+1-RANK(AC251,$AC$2:$AC$601)),0)</f>
        <v>0</v>
      </c>
      <c r="AE251" s="111" t="n">
        <f aca="false">AC251+AD251</f>
        <v>0</v>
      </c>
      <c r="AF251" s="113" t="str">
        <f aca="false" t="array" ref="AF251:AF251">IF(G251=Error_checking!$A$26,RANK(AC251,$AC$2:$AC$601),"")</f>
        <v/>
      </c>
      <c r="AG251" s="114"/>
      <c r="AH251" s="115"/>
      <c r="AI251" s="115"/>
      <c r="AJ251" s="115"/>
      <c r="AK251" s="100"/>
      <c r="AL251" s="100"/>
      <c r="AM251" s="100"/>
      <c r="AN251" s="101"/>
      <c r="AO251" s="100"/>
      <c r="AP251" s="100"/>
      <c r="AQ251" s="100"/>
      <c r="AR251" s="100"/>
      <c r="AS251" s="100"/>
      <c r="AT251" s="100"/>
      <c r="AU251" s="100"/>
      <c r="AV251" s="100"/>
      <c r="AW251" s="100"/>
      <c r="AX251" s="100"/>
      <c r="AY251" s="100"/>
      <c r="AZ251" s="100"/>
      <c r="BA251" s="100"/>
      <c r="BB251" s="100"/>
      <c r="BC251" s="100"/>
      <c r="BD251" s="100"/>
      <c r="BE251" s="100"/>
      <c r="BF251" s="100"/>
      <c r="BG251" s="100"/>
      <c r="BH251" s="100"/>
      <c r="BI251" s="100"/>
      <c r="BJ251" s="100"/>
      <c r="BK251" s="100"/>
      <c r="BL251" s="100"/>
      <c r="BM251" s="100"/>
      <c r="BN251" s="100"/>
      <c r="BO251" s="100"/>
      <c r="BP251" s="100"/>
      <c r="BQ251" s="100"/>
      <c r="BR251" s="100"/>
      <c r="BS251" s="100"/>
      <c r="BT251" s="100"/>
      <c r="BU251" s="100"/>
      <c r="BV251" s="100"/>
      <c r="BW251" s="100"/>
      <c r="BX251" s="100"/>
      <c r="BY251" s="100"/>
      <c r="BZ251" s="100"/>
    </row>
    <row r="252" s="119" customFormat="true" ht="14.85" hidden="false" customHeight="true" outlineLevel="0" collapsed="false">
      <c r="A252" s="102" t="str">
        <f aca="false" t="array" ref="A252:A252">IF(G252=Error_checking!$A$26,RANK(AC252,$AC$2:$AC$601),"")</f>
        <v/>
      </c>
      <c r="B252" s="102" t="n">
        <v>38</v>
      </c>
      <c r="C252" s="77" t="n">
        <f aca="false">VLOOKUP($B252,Ludo_na!$A$2:$D$601,2,0)</f>
        <v>127</v>
      </c>
      <c r="D252" s="78" t="str">
        <f aca="false">IF(VLOOKUP($B252,Ludo_voor!$A$2:$Y$601,3,0)="","",VLOOKUP($B252,Ludo_voor!$A$2:$Y$601,3,0))</f>
        <v>Deventer</v>
      </c>
      <c r="E252" s="79" t="str">
        <f aca="false">IF(VLOOKUP($B252,Ludo_voor!$A$2:$Y$601,4,0)="","",VLOOKUP($B252,Ludo_voor!$A$2:$Y$601,4,0))</f>
        <v>An</v>
      </c>
      <c r="F252" s="80" t="str">
        <f aca="false">IF(VLOOKUP($B252,Ludo_voor!$A$2:$Y$601,5,0)="","",VLOOKUP($B252,Ludo_voor!$A$2:$Y$601,5,0))</f>
        <v/>
      </c>
      <c r="G252" s="81"/>
      <c r="H252" s="103"/>
      <c r="I252" s="104"/>
      <c r="J252" s="105"/>
      <c r="K252" s="105"/>
      <c r="L252" s="105"/>
      <c r="M252" s="106" t="str">
        <f aca="false" t="array" ref="M252:M252">IF($G252="","",IF(L252="",0,((SUM(IF(I252=I$2:I$601,IF(J252=J$2:J$601,1,0),0))-K252)/(SUM(IF(I252=I$2:I$601,IF(J252=J$2:J$601,1,0),0))-1)*100)+(L252/(SUM(IF(I252=I$2:I$601,IF(J252=J$2:J$601,L$2:L$601,0),0))))+IF(K252&lt;2,SUM(IF(I252=I$2:I$601,IF(J252=J$2:J$601,1,0),0)),0)))</f>
        <v/>
      </c>
      <c r="N252" s="107"/>
      <c r="O252" s="108"/>
      <c r="P252" s="108"/>
      <c r="Q252" s="108"/>
      <c r="R252" s="109" t="str">
        <f aca="false" t="array" ref="R252:R252">IF($G252="","",IF(Q252="",0,((SUM(IF(N252=N$2:N$601,IF(O252=O$2:O$601,1,0),0))-P252)/(SUM(IF(N252=N$2:N$601,IF(O252=O$2:O$601,1,0),0))-1)*100)+(Q252/(SUM(IF(N252=N$2:N$601,IF(O252=O$2:O$601,Q$2:Q$601,0),0))))+IF(P252&lt;2,SUM(IF(N252=N$2:N$601,IF(O252=O$2:O$601,1,0),0)),0)))</f>
        <v/>
      </c>
      <c r="S252" s="110"/>
      <c r="T252" s="108"/>
      <c r="U252" s="108"/>
      <c r="V252" s="108"/>
      <c r="W252" s="111" t="str">
        <f aca="false" t="array" ref="W252:W252">IF($G252="","",IF(OR(S252=Error_checking!$Q$25,S252=Error_checking!$Q$26),R252-IF(P252&lt;2,SUM(IF(N252=N$2:N$601,IF(O252=O$2:O$601,1,0),0)),0),IF(V252="",0,((SUM(IF(S252=S$2:S$601,IF(T252=T$2:T$601,1,0),0))-U252)/(SUM(IF(S252=S$2:S$601,IF(T252=T$2:T$601,1,0),0))-1)*100)+(V252/(SUM(IF(S252=S$2:S$601,IF(T252=T$2:T$601,V$2:V$601,0),0))))+IF(U252&lt;2,SUM(IF(S252=S$2:S$601,IF(T252=T$2:T$601,1,0),0)),0))))</f>
        <v/>
      </c>
      <c r="X252" s="91"/>
      <c r="Y252" s="92"/>
      <c r="Z252" s="93"/>
      <c r="AA252" s="92"/>
      <c r="AB252" s="94" t="n">
        <f aca="false">0</f>
        <v>0</v>
      </c>
      <c r="AC252" s="94" t="n">
        <f aca="false" t="array" ref="AC252:AC252">SUM(M252,R252,W252,AB252)</f>
        <v>0</v>
      </c>
      <c r="AD252" s="112" t="n">
        <f aca="false">IF(G252=Error_checking!$A$26,MAX(0,MIN(MaxBonus,$G$1)+1-RANK(AC252,$AC$2:$AC$601)),0)</f>
        <v>0</v>
      </c>
      <c r="AE252" s="111" t="n">
        <f aca="false">AC252+AD252</f>
        <v>0</v>
      </c>
      <c r="AF252" s="113" t="str">
        <f aca="false" t="array" ref="AF252:AF252">IF(G252=Error_checking!$A$26,RANK(AC252,$AC$2:$AC$601),"")</f>
        <v/>
      </c>
      <c r="AG252" s="114"/>
      <c r="AH252" s="115"/>
      <c r="AI252" s="115"/>
      <c r="AJ252" s="115"/>
      <c r="AK252" s="100"/>
      <c r="AL252" s="100"/>
      <c r="AM252" s="100"/>
      <c r="AN252" s="101"/>
      <c r="AO252" s="100"/>
      <c r="AP252" s="100"/>
      <c r="AQ252" s="100"/>
      <c r="AR252" s="100"/>
      <c r="AS252" s="100"/>
      <c r="AT252" s="100"/>
      <c r="AU252" s="100"/>
      <c r="AV252" s="100"/>
      <c r="AW252" s="100"/>
      <c r="AX252" s="100"/>
      <c r="AY252" s="100"/>
      <c r="AZ252" s="100"/>
      <c r="BA252" s="100"/>
      <c r="BB252" s="100"/>
      <c r="BC252" s="100"/>
      <c r="BD252" s="100"/>
      <c r="BE252" s="100"/>
      <c r="BF252" s="100"/>
      <c r="BG252" s="100"/>
      <c r="BH252" s="100"/>
      <c r="BI252" s="100"/>
      <c r="BJ252" s="100"/>
      <c r="BK252" s="100"/>
      <c r="BL252" s="100"/>
      <c r="BM252" s="100"/>
      <c r="BN252" s="100"/>
      <c r="BO252" s="100"/>
      <c r="BP252" s="100"/>
      <c r="BQ252" s="100"/>
      <c r="BR252" s="100"/>
      <c r="BS252" s="100"/>
      <c r="BT252" s="100"/>
      <c r="BU252" s="100"/>
      <c r="BV252" s="100"/>
      <c r="BW252" s="100"/>
      <c r="BX252" s="100"/>
      <c r="BY252" s="100"/>
      <c r="BZ252" s="100"/>
    </row>
    <row r="253" s="54" customFormat="true" ht="14.85" hidden="false" customHeight="true" outlineLevel="0" collapsed="false">
      <c r="A253" s="102" t="str">
        <f aca="false" t="array" ref="A253:A253">IF(G253=Error_checking!$A$26,RANK(AC253,$AC$2:$AC$601),"")</f>
        <v/>
      </c>
      <c r="B253" s="102" t="n">
        <v>211</v>
      </c>
      <c r="C253" s="77" t="n">
        <f aca="false">VLOOKUP($B253,Ludo_na!$A$2:$D$601,2,0)</f>
        <v>151</v>
      </c>
      <c r="D253" s="78" t="str">
        <f aca="false">IF(VLOOKUP($B253,Ludo_voor!$A$2:$Y$601,3,0)="","",VLOOKUP($B253,Ludo_voor!$A$2:$Y$601,3,0))</f>
        <v>Dewit</v>
      </c>
      <c r="E253" s="79" t="str">
        <f aca="false">IF(VLOOKUP($B253,Ludo_voor!$A$2:$Y$601,4,0)="","",VLOOKUP($B253,Ludo_voor!$A$2:$Y$601,4,0))</f>
        <v>Jonas</v>
      </c>
      <c r="F253" s="80" t="str">
        <f aca="false">IF(VLOOKUP($B253,Ludo_voor!$A$2:$Y$601,5,0)="","",VLOOKUP($B253,Ludo_voor!$A$2:$Y$601,5,0))</f>
        <v/>
      </c>
      <c r="G253" s="81"/>
      <c r="H253" s="103"/>
      <c r="I253" s="104"/>
      <c r="J253" s="105"/>
      <c r="K253" s="105"/>
      <c r="L253" s="105"/>
      <c r="M253" s="106" t="str">
        <f aca="false" t="array" ref="M253:M253">IF($G253="","",IF(L253="",0,((SUM(IF(I253=I$2:I$601,IF(J253=J$2:J$601,1,0),0))-K253)/(SUM(IF(I253=I$2:I$601,IF(J253=J$2:J$601,1,0),0))-1)*100)+(L253/(SUM(IF(I253=I$2:I$601,IF(J253=J$2:J$601,L$2:L$601,0),0))))+IF(K253&lt;2,SUM(IF(I253=I$2:I$601,IF(J253=J$2:J$601,1,0),0)),0)))</f>
        <v/>
      </c>
      <c r="N253" s="107"/>
      <c r="O253" s="108"/>
      <c r="P253" s="108"/>
      <c r="Q253" s="108"/>
      <c r="R253" s="109" t="str">
        <f aca="false" t="array" ref="R253:R253">IF($G253="","",IF(Q253="",0,((SUM(IF(N253=N$2:N$601,IF(O253=O$2:O$601,1,0),0))-P253)/(SUM(IF(N253=N$2:N$601,IF(O253=O$2:O$601,1,0),0))-1)*100)+(Q253/(SUM(IF(N253=N$2:N$601,IF(O253=O$2:O$601,Q$2:Q$601,0),0))))+IF(P253&lt;2,SUM(IF(N253=N$2:N$601,IF(O253=O$2:O$601,1,0),0)),0)))</f>
        <v/>
      </c>
      <c r="S253" s="110"/>
      <c r="T253" s="108"/>
      <c r="U253" s="108"/>
      <c r="V253" s="108"/>
      <c r="W253" s="111" t="str">
        <f aca="false" t="array" ref="W253:W253">IF($G253="","",IF(OR(S253=Error_checking!$Q$25,S253=Error_checking!$Q$26),R253-IF(P253&lt;2,SUM(IF(N253=N$2:N$601,IF(O253=O$2:O$601,1,0),0)),0),IF(V253="",0,((SUM(IF(S253=S$2:S$601,IF(T253=T$2:T$601,1,0),0))-U253)/(SUM(IF(S253=S$2:S$601,IF(T253=T$2:T$601,1,0),0))-1)*100)+(V253/(SUM(IF(S253=S$2:S$601,IF(T253=T$2:T$601,V$2:V$601,0),0))))+IF(U253&lt;2,SUM(IF(S253=S$2:S$601,IF(T253=T$2:T$601,1,0),0)),0))))</f>
        <v/>
      </c>
      <c r="X253" s="91"/>
      <c r="Y253" s="92"/>
      <c r="Z253" s="93"/>
      <c r="AA253" s="92"/>
      <c r="AB253" s="94" t="n">
        <f aca="false">0</f>
        <v>0</v>
      </c>
      <c r="AC253" s="94" t="n">
        <f aca="false" t="array" ref="AC253:AC253">SUM(M253,R253,W253,AB253)</f>
        <v>0</v>
      </c>
      <c r="AD253" s="112" t="n">
        <f aca="false">IF(G253=Error_checking!$A$26,MAX(0,MIN(MaxBonus,$G$1)+1-RANK(AC253,$AC$2:$AC$601)),0)</f>
        <v>0</v>
      </c>
      <c r="AE253" s="111" t="n">
        <f aca="false">AC253+AD253</f>
        <v>0</v>
      </c>
      <c r="AF253" s="113" t="str">
        <f aca="false" t="array" ref="AF253:AF253">IF(G253=Error_checking!$A$26,RANK(AC253,$AC$2:$AC$601),"")</f>
        <v/>
      </c>
      <c r="AG253" s="114"/>
      <c r="AH253" s="115"/>
      <c r="AI253" s="115"/>
      <c r="AJ253" s="115"/>
      <c r="AK253" s="100"/>
      <c r="AL253" s="100"/>
      <c r="AM253" s="100"/>
      <c r="AN253" s="101"/>
      <c r="AO253" s="100"/>
      <c r="AP253" s="100"/>
      <c r="AQ253" s="100"/>
      <c r="AR253" s="100"/>
      <c r="AS253" s="100"/>
      <c r="AT253" s="100"/>
      <c r="AU253" s="100"/>
      <c r="AV253" s="100"/>
      <c r="AW253" s="100"/>
      <c r="AX253" s="100"/>
      <c r="AY253" s="100"/>
      <c r="AZ253" s="100"/>
      <c r="BA253" s="100"/>
      <c r="BB253" s="100"/>
      <c r="BC253" s="100"/>
      <c r="BD253" s="100"/>
      <c r="BE253" s="100"/>
      <c r="BF253" s="100"/>
      <c r="BG253" s="100"/>
      <c r="BH253" s="100"/>
      <c r="BI253" s="100"/>
      <c r="BJ253" s="100"/>
      <c r="BK253" s="100"/>
      <c r="BL253" s="100"/>
      <c r="BM253" s="100"/>
      <c r="BN253" s="100"/>
      <c r="BO253" s="100"/>
      <c r="BP253" s="100"/>
      <c r="BQ253" s="100"/>
      <c r="BR253" s="100"/>
      <c r="BS253" s="100"/>
      <c r="BT253" s="100"/>
      <c r="BU253" s="100"/>
      <c r="BV253" s="100"/>
      <c r="BW253" s="100"/>
      <c r="BX253" s="100"/>
      <c r="BY253" s="100"/>
      <c r="BZ253" s="100"/>
    </row>
    <row r="254" s="54" customFormat="true" ht="14.85" hidden="false" customHeight="true" outlineLevel="0" collapsed="false">
      <c r="A254" s="102" t="str">
        <f aca="false" t="array" ref="A254:A254">IF(G254=Error_checking!$A$26,RANK(AC254,$AC$2:$AC$601),"")</f>
        <v/>
      </c>
      <c r="B254" s="102" t="n">
        <v>438</v>
      </c>
      <c r="C254" s="77" t="n">
        <f aca="false">VLOOKUP($B254,Ludo_na!$A$2:$D$601,2,0)</f>
        <v>207</v>
      </c>
      <c r="D254" s="78" t="str">
        <f aca="false">IF(VLOOKUP($B254,Ludo_voor!$A$2:$Y$601,3,0)="","",VLOOKUP($B254,Ludo_voor!$A$2:$Y$601,3,0))</f>
        <v>D'Hondt</v>
      </c>
      <c r="E254" s="79" t="str">
        <f aca="false">IF(VLOOKUP($B254,Ludo_voor!$A$2:$Y$601,4,0)="","",VLOOKUP($B254,Ludo_voor!$A$2:$Y$601,4,0))</f>
        <v>Ellen</v>
      </c>
      <c r="F254" s="80" t="str">
        <f aca="false">IF(VLOOKUP($B254,Ludo_voor!$A$2:$Y$601,5,0)="","",VLOOKUP($B254,Ludo_voor!$A$2:$Y$601,5,0))</f>
        <v/>
      </c>
      <c r="G254" s="81"/>
      <c r="H254" s="103"/>
      <c r="I254" s="104"/>
      <c r="J254" s="105"/>
      <c r="K254" s="105"/>
      <c r="L254" s="105"/>
      <c r="M254" s="106" t="str">
        <f aca="false" t="array" ref="M254:M254">IF($G254="","",IF(L254="",0,((SUM(IF(I254=I$2:I$601,IF(J254=J$2:J$601,1,0),0))-K254)/(SUM(IF(I254=I$2:I$601,IF(J254=J$2:J$601,1,0),0))-1)*100)+(L254/(SUM(IF(I254=I$2:I$601,IF(J254=J$2:J$601,L$2:L$601,0),0))))+IF(K254&lt;2,SUM(IF(I254=I$2:I$601,IF(J254=J$2:J$601,1,0),0)),0)))</f>
        <v/>
      </c>
      <c r="N254" s="107"/>
      <c r="O254" s="108"/>
      <c r="P254" s="108"/>
      <c r="Q254" s="108"/>
      <c r="R254" s="109" t="str">
        <f aca="false" t="array" ref="R254:R254">IF($G254="","",IF(Q254="",0,((SUM(IF(N254=N$2:N$601,IF(O254=O$2:O$601,1,0),0))-P254)/(SUM(IF(N254=N$2:N$601,IF(O254=O$2:O$601,1,0),0))-1)*100)+(Q254/(SUM(IF(N254=N$2:N$601,IF(O254=O$2:O$601,Q$2:Q$601,0),0))))+IF(P254&lt;2,SUM(IF(N254=N$2:N$601,IF(O254=O$2:O$601,1,0),0)),0)))</f>
        <v/>
      </c>
      <c r="S254" s="110"/>
      <c r="T254" s="108"/>
      <c r="U254" s="108"/>
      <c r="V254" s="108"/>
      <c r="W254" s="111" t="str">
        <f aca="false" t="array" ref="W254:W254">IF($G254="","",IF(OR(S254=Error_checking!$Q$25,S254=Error_checking!$Q$26),R254-IF(P254&lt;2,SUM(IF(N254=N$2:N$601,IF(O254=O$2:O$601,1,0),0)),0),IF(V254="",0,((SUM(IF(S254=S$2:S$601,IF(T254=T$2:T$601,1,0),0))-U254)/(SUM(IF(S254=S$2:S$601,IF(T254=T$2:T$601,1,0),0))-1)*100)+(V254/(SUM(IF(S254=S$2:S$601,IF(T254=T$2:T$601,V$2:V$601,0),0))))+IF(U254&lt;2,SUM(IF(S254=S$2:S$601,IF(T254=T$2:T$601,1,0),0)),0))))</f>
        <v/>
      </c>
      <c r="X254" s="91"/>
      <c r="Y254" s="92"/>
      <c r="Z254" s="93"/>
      <c r="AA254" s="92"/>
      <c r="AB254" s="94" t="n">
        <f aca="false">0</f>
        <v>0</v>
      </c>
      <c r="AC254" s="94" t="n">
        <f aca="false" t="array" ref="AC254:AC254">SUM(M254,R254,W254,AB254)</f>
        <v>0</v>
      </c>
      <c r="AD254" s="112" t="n">
        <f aca="false">IF(G254=Error_checking!$A$26,MAX(0,MIN(MaxBonus,$G$1)+1-RANK(AC254,$AC$2:$AC$601)),0)</f>
        <v>0</v>
      </c>
      <c r="AE254" s="111" t="n">
        <f aca="false">AC254+AD254</f>
        <v>0</v>
      </c>
      <c r="AF254" s="113" t="str">
        <f aca="false" t="array" ref="AF254:AF254">IF(G254=Error_checking!$A$26,RANK(AC254,$AC$2:$AC$601),"")</f>
        <v/>
      </c>
      <c r="AG254" s="114"/>
      <c r="AH254" s="115"/>
      <c r="AI254" s="115"/>
      <c r="AJ254" s="115"/>
      <c r="AK254" s="100"/>
      <c r="AL254" s="100"/>
      <c r="AM254" s="100"/>
      <c r="AN254" s="101"/>
      <c r="AO254" s="100"/>
      <c r="AP254" s="100"/>
      <c r="AQ254" s="100"/>
      <c r="AR254" s="100"/>
      <c r="AS254" s="100"/>
      <c r="AT254" s="100"/>
      <c r="AU254" s="100"/>
      <c r="AV254" s="100"/>
      <c r="AW254" s="100"/>
      <c r="AX254" s="100"/>
      <c r="AY254" s="100"/>
      <c r="AZ254" s="100"/>
      <c r="BA254" s="100"/>
      <c r="BB254" s="100"/>
      <c r="BC254" s="100"/>
      <c r="BD254" s="100"/>
      <c r="BE254" s="100"/>
      <c r="BF254" s="100"/>
      <c r="BG254" s="100"/>
      <c r="BH254" s="100"/>
      <c r="BI254" s="100"/>
      <c r="BJ254" s="100"/>
      <c r="BK254" s="100"/>
      <c r="BL254" s="100"/>
      <c r="BM254" s="100"/>
      <c r="BN254" s="100"/>
      <c r="BO254" s="100"/>
      <c r="BP254" s="100"/>
      <c r="BQ254" s="100"/>
      <c r="BR254" s="100"/>
      <c r="BS254" s="100"/>
      <c r="BT254" s="100"/>
      <c r="BU254" s="100"/>
      <c r="BV254" s="100"/>
      <c r="BW254" s="100"/>
      <c r="BX254" s="100"/>
      <c r="BY254" s="100"/>
      <c r="BZ254" s="100"/>
    </row>
    <row r="255" s="54" customFormat="true" ht="14.85" hidden="false" customHeight="true" outlineLevel="0" collapsed="false">
      <c r="A255" s="102" t="str">
        <f aca="false" t="array" ref="A255:A255">IF(G255=Error_checking!$A$26,RANK(AC255,$AC$2:$AC$601),"")</f>
        <v/>
      </c>
      <c r="B255" s="102" t="n">
        <v>353</v>
      </c>
      <c r="C255" s="77" t="n">
        <f aca="false">VLOOKUP($B255,Ludo_na!$A$2:$D$601,2,0)</f>
        <v>439</v>
      </c>
      <c r="D255" s="78" t="str">
        <f aca="false">IF(VLOOKUP($B255,Ludo_voor!$A$2:$Y$601,3,0)="","",VLOOKUP($B255,Ludo_voor!$A$2:$Y$601,3,0))</f>
        <v>Di Bennardo</v>
      </c>
      <c r="E255" s="79" t="str">
        <f aca="false">IF(VLOOKUP($B255,Ludo_voor!$A$2:$Y$601,4,0)="","",VLOOKUP($B255,Ludo_voor!$A$2:$Y$601,4,0))</f>
        <v>Thomas</v>
      </c>
      <c r="F255" s="80" t="str">
        <f aca="false">IF(VLOOKUP($B255,Ludo_voor!$A$2:$Y$601,5,0)="","",VLOOKUP($B255,Ludo_voor!$A$2:$Y$601,5,0))</f>
        <v/>
      </c>
      <c r="G255" s="81"/>
      <c r="H255" s="103"/>
      <c r="I255" s="104"/>
      <c r="J255" s="105"/>
      <c r="K255" s="105"/>
      <c r="L255" s="105"/>
      <c r="M255" s="106" t="str">
        <f aca="false" t="array" ref="M255:M255">IF($G255="","",IF(L255="",0,((SUM(IF(I255=I$2:I$601,IF(J255=J$2:J$601,1,0),0))-K255)/(SUM(IF(I255=I$2:I$601,IF(J255=J$2:J$601,1,0),0))-1)*100)+(L255/(SUM(IF(I255=I$2:I$601,IF(J255=J$2:J$601,L$2:L$601,0),0))))+IF(K255&lt;2,SUM(IF(I255=I$2:I$601,IF(J255=J$2:J$601,1,0),0)),0)))</f>
        <v/>
      </c>
      <c r="N255" s="107"/>
      <c r="O255" s="108"/>
      <c r="P255" s="108"/>
      <c r="Q255" s="108"/>
      <c r="R255" s="109" t="str">
        <f aca="false" t="array" ref="R255:R255">IF($G255="","",IF(Q255="",0,((SUM(IF(N255=N$2:N$601,IF(O255=O$2:O$601,1,0),0))-P255)/(SUM(IF(N255=N$2:N$601,IF(O255=O$2:O$601,1,0),0))-1)*100)+(Q255/(SUM(IF(N255=N$2:N$601,IF(O255=O$2:O$601,Q$2:Q$601,0),0))))+IF(P255&lt;2,SUM(IF(N255=N$2:N$601,IF(O255=O$2:O$601,1,0),0)),0)))</f>
        <v/>
      </c>
      <c r="S255" s="110"/>
      <c r="T255" s="108"/>
      <c r="U255" s="108"/>
      <c r="V255" s="108"/>
      <c r="W255" s="111" t="str">
        <f aca="false" t="array" ref="W255:W255">IF($G255="","",IF(OR(S255=Error_checking!$Q$25,S255=Error_checking!$Q$26),R255-IF(P255&lt;2,SUM(IF(N255=N$2:N$601,IF(O255=O$2:O$601,1,0),0)),0),IF(V255="",0,((SUM(IF(S255=S$2:S$601,IF(T255=T$2:T$601,1,0),0))-U255)/(SUM(IF(S255=S$2:S$601,IF(T255=T$2:T$601,1,0),0))-1)*100)+(V255/(SUM(IF(S255=S$2:S$601,IF(T255=T$2:T$601,V$2:V$601,0),0))))+IF(U255&lt;2,SUM(IF(S255=S$2:S$601,IF(T255=T$2:T$601,1,0),0)),0))))</f>
        <v/>
      </c>
      <c r="X255" s="91"/>
      <c r="Y255" s="92"/>
      <c r="Z255" s="93"/>
      <c r="AA255" s="92"/>
      <c r="AB255" s="94" t="n">
        <f aca="false">0</f>
        <v>0</v>
      </c>
      <c r="AC255" s="94" t="n">
        <f aca="false" t="array" ref="AC255:AC255">SUM(M255,R255,W255,AB255)</f>
        <v>0</v>
      </c>
      <c r="AD255" s="112" t="n">
        <f aca="false">IF(G255=Error_checking!$A$26,MAX(0,MIN(MaxBonus,$G$1)+1-RANK(AC255,$AC$2:$AC$601)),0)</f>
        <v>0</v>
      </c>
      <c r="AE255" s="111" t="n">
        <f aca="false">AC255+AD255</f>
        <v>0</v>
      </c>
      <c r="AF255" s="113" t="str">
        <f aca="false" t="array" ref="AF255:AF255">IF(G255=Error_checking!$A$26,RANK(AC255,$AC$2:$AC$601),"")</f>
        <v/>
      </c>
      <c r="AG255" s="114"/>
      <c r="AH255" s="115"/>
      <c r="AI255" s="115"/>
      <c r="AJ255" s="115"/>
      <c r="AK255" s="100"/>
      <c r="AL255" s="100"/>
      <c r="AM255" s="100"/>
      <c r="AN255" s="101"/>
      <c r="AO255" s="100"/>
      <c r="AP255" s="100"/>
      <c r="AQ255" s="100"/>
      <c r="AR255" s="100"/>
      <c r="AS255" s="100"/>
      <c r="AT255" s="100"/>
      <c r="AU255" s="100"/>
      <c r="AV255" s="100"/>
      <c r="AW255" s="100"/>
      <c r="AX255" s="100"/>
      <c r="AY255" s="100"/>
      <c r="AZ255" s="100"/>
      <c r="BA255" s="100"/>
      <c r="BB255" s="100"/>
      <c r="BC255" s="100"/>
      <c r="BD255" s="100"/>
      <c r="BE255" s="100"/>
      <c r="BF255" s="100"/>
      <c r="BG255" s="100"/>
      <c r="BH255" s="100"/>
      <c r="BI255" s="100"/>
      <c r="BJ255" s="100"/>
      <c r="BK255" s="100"/>
      <c r="BL255" s="100"/>
      <c r="BM255" s="100"/>
      <c r="BN255" s="100"/>
      <c r="BO255" s="100"/>
      <c r="BP255" s="100"/>
      <c r="BQ255" s="100"/>
      <c r="BR255" s="100"/>
      <c r="BS255" s="100"/>
      <c r="BT255" s="100"/>
      <c r="BU255" s="100"/>
      <c r="BV255" s="100"/>
      <c r="BW255" s="100"/>
      <c r="BX255" s="100"/>
      <c r="BY255" s="100"/>
      <c r="BZ255" s="100"/>
    </row>
    <row r="256" s="116" customFormat="true" ht="14.85" hidden="false" customHeight="true" outlineLevel="0" collapsed="false">
      <c r="A256" s="102" t="str">
        <f aca="false" t="array" ref="A256:A256">IF(G256=Error_checking!$A$26,RANK(AC256,$AC$2:$AC$601),"")</f>
        <v/>
      </c>
      <c r="B256" s="102" t="n">
        <v>212</v>
      </c>
      <c r="C256" s="77" t="n">
        <f aca="false">VLOOKUP($B256,Ludo_na!$A$2:$D$601,2,0)</f>
        <v>562</v>
      </c>
      <c r="D256" s="78" t="str">
        <f aca="false">IF(VLOOKUP($B256,Ludo_voor!$A$2:$Y$601,3,0)="","",VLOOKUP($B256,Ludo_voor!$A$2:$Y$601,3,0))</f>
        <v>Dierickx</v>
      </c>
      <c r="E256" s="79" t="str">
        <f aca="false">IF(VLOOKUP($B256,Ludo_voor!$A$2:$Y$601,4,0)="","",VLOOKUP($B256,Ludo_voor!$A$2:$Y$601,4,0))</f>
        <v>Chantal</v>
      </c>
      <c r="F256" s="80" t="str">
        <f aca="false">IF(VLOOKUP($B256,Ludo_voor!$A$2:$Y$601,5,0)="","",VLOOKUP($B256,Ludo_voor!$A$2:$Y$601,5,0))</f>
        <v/>
      </c>
      <c r="G256" s="81"/>
      <c r="H256" s="103"/>
      <c r="I256" s="104"/>
      <c r="J256" s="105"/>
      <c r="K256" s="105"/>
      <c r="L256" s="105"/>
      <c r="M256" s="106" t="str">
        <f aca="false" t="array" ref="M256:M256">IF($G256="","",IF(L256="",0,((SUM(IF(I256=I$2:I$601,IF(J256=J$2:J$601,1,0),0))-K256)/(SUM(IF(I256=I$2:I$601,IF(J256=J$2:J$601,1,0),0))-1)*100)+(L256/(SUM(IF(I256=I$2:I$601,IF(J256=J$2:J$601,L$2:L$601,0),0))))+IF(K256&lt;2,SUM(IF(I256=I$2:I$601,IF(J256=J$2:J$601,1,0),0)),0)))</f>
        <v/>
      </c>
      <c r="N256" s="107"/>
      <c r="O256" s="108"/>
      <c r="P256" s="108"/>
      <c r="Q256" s="108"/>
      <c r="R256" s="109" t="str">
        <f aca="false" t="array" ref="R256:R256">IF($G256="","",IF(Q256="",0,((SUM(IF(N256=N$2:N$601,IF(O256=O$2:O$601,1,0),0))-P256)/(SUM(IF(N256=N$2:N$601,IF(O256=O$2:O$601,1,0),0))-1)*100)+(Q256/(SUM(IF(N256=N$2:N$601,IF(O256=O$2:O$601,Q$2:Q$601,0),0))))+IF(P256&lt;2,SUM(IF(N256=N$2:N$601,IF(O256=O$2:O$601,1,0),0)),0)))</f>
        <v/>
      </c>
      <c r="S256" s="110"/>
      <c r="T256" s="108"/>
      <c r="U256" s="108"/>
      <c r="V256" s="108"/>
      <c r="W256" s="111" t="str">
        <f aca="false" t="array" ref="W256:W256">IF($G256="","",IF(OR(S256=Error_checking!$Q$25,S256=Error_checking!$Q$26),R256-IF(P256&lt;2,SUM(IF(N256=N$2:N$601,IF(O256=O$2:O$601,1,0),0)),0),IF(V256="",0,((SUM(IF(S256=S$2:S$601,IF(T256=T$2:T$601,1,0),0))-U256)/(SUM(IF(S256=S$2:S$601,IF(T256=T$2:T$601,1,0),0))-1)*100)+(V256/(SUM(IF(S256=S$2:S$601,IF(T256=T$2:T$601,V$2:V$601,0),0))))+IF(U256&lt;2,SUM(IF(S256=S$2:S$601,IF(T256=T$2:T$601,1,0),0)),0))))</f>
        <v/>
      </c>
      <c r="X256" s="91"/>
      <c r="Y256" s="92"/>
      <c r="Z256" s="93"/>
      <c r="AA256" s="92"/>
      <c r="AB256" s="94" t="n">
        <f aca="false">0</f>
        <v>0</v>
      </c>
      <c r="AC256" s="94" t="n">
        <f aca="false" t="array" ref="AC256:AC256">SUM(M256,R256,W256,AB256)</f>
        <v>0</v>
      </c>
      <c r="AD256" s="112" t="n">
        <f aca="false">IF(G256=Error_checking!$A$26,MAX(0,MIN(MaxBonus,$G$1)+1-RANK(AC256,$AC$2:$AC$601)),0)</f>
        <v>0</v>
      </c>
      <c r="AE256" s="111" t="n">
        <f aca="false">AC256+AD256</f>
        <v>0</v>
      </c>
      <c r="AF256" s="113" t="str">
        <f aca="false" t="array" ref="AF256:AF256">IF(G256=Error_checking!$A$26,RANK(AC256,$AC$2:$AC$601),"")</f>
        <v/>
      </c>
      <c r="AG256" s="114"/>
      <c r="AH256" s="115"/>
      <c r="AI256" s="115"/>
      <c r="AJ256" s="115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117"/>
      <c r="BN256" s="117"/>
      <c r="BO256" s="117"/>
      <c r="BP256" s="117"/>
      <c r="BQ256" s="117"/>
      <c r="BR256" s="117"/>
      <c r="BS256" s="117"/>
      <c r="BT256" s="117"/>
      <c r="BU256" s="117"/>
      <c r="BV256" s="117"/>
      <c r="BW256" s="117"/>
      <c r="BX256" s="117"/>
      <c r="BY256" s="117"/>
      <c r="BZ256" s="117"/>
    </row>
    <row r="257" s="54" customFormat="true" ht="14.85" hidden="false" customHeight="true" outlineLevel="0" collapsed="false">
      <c r="A257" s="102" t="str">
        <f aca="false" t="array" ref="A257:A257">IF(G257=Error_checking!$A$26,RANK(AC257,$AC$2:$AC$601),"")</f>
        <v/>
      </c>
      <c r="B257" s="102" t="n">
        <v>80</v>
      </c>
      <c r="C257" s="77" t="n">
        <f aca="false">VLOOKUP($B257,Ludo_na!$A$2:$D$601,2,0)</f>
        <v>547</v>
      </c>
      <c r="D257" s="78" t="str">
        <f aca="false">IF(VLOOKUP($B257,Ludo_voor!$A$2:$Y$601,3,0)="","",VLOOKUP($B257,Ludo_voor!$A$2:$Y$601,3,0))</f>
        <v>Dieryckx Visschers</v>
      </c>
      <c r="E257" s="79" t="str">
        <f aca="false">IF(VLOOKUP($B257,Ludo_voor!$A$2:$Y$601,4,0)="","",VLOOKUP($B257,Ludo_voor!$A$2:$Y$601,4,0))</f>
        <v>Robbe</v>
      </c>
      <c r="F257" s="80" t="str">
        <f aca="false">IF(VLOOKUP($B257,Ludo_voor!$A$2:$Y$601,5,0)="","",VLOOKUP($B257,Ludo_voor!$A$2:$Y$601,5,0))</f>
        <v/>
      </c>
      <c r="G257" s="81"/>
      <c r="H257" s="103"/>
      <c r="I257" s="104"/>
      <c r="J257" s="105"/>
      <c r="K257" s="105"/>
      <c r="L257" s="105"/>
      <c r="M257" s="106" t="str">
        <f aca="false" t="array" ref="M257:M257">IF($G257="","",IF(L257="",0,((SUM(IF(I257=I$2:I$601,IF(J257=J$2:J$601,1,0),0))-K257)/(SUM(IF(I257=I$2:I$601,IF(J257=J$2:J$601,1,0),0))-1)*100)+(L257/(SUM(IF(I257=I$2:I$601,IF(J257=J$2:J$601,L$2:L$601,0),0))))+IF(K257&lt;2,SUM(IF(I257=I$2:I$601,IF(J257=J$2:J$601,1,0),0)),0)))</f>
        <v/>
      </c>
      <c r="N257" s="107"/>
      <c r="O257" s="108"/>
      <c r="P257" s="108"/>
      <c r="Q257" s="108"/>
      <c r="R257" s="109" t="str">
        <f aca="false" t="array" ref="R257:R257">IF($G257="","",IF(Q257="",0,((SUM(IF(N257=N$2:N$601,IF(O257=O$2:O$601,1,0),0))-P257)/(SUM(IF(N257=N$2:N$601,IF(O257=O$2:O$601,1,0),0))-1)*100)+(Q257/(SUM(IF(N257=N$2:N$601,IF(O257=O$2:O$601,Q$2:Q$601,0),0))))+IF(P257&lt;2,SUM(IF(N257=N$2:N$601,IF(O257=O$2:O$601,1,0),0)),0)))</f>
        <v/>
      </c>
      <c r="S257" s="110"/>
      <c r="T257" s="108"/>
      <c r="U257" s="108"/>
      <c r="V257" s="108"/>
      <c r="W257" s="111" t="str">
        <f aca="false" t="array" ref="W257:W257">IF($G257="","",IF(OR(S257=Error_checking!$Q$25,S257=Error_checking!$Q$26),R257-IF(P257&lt;2,SUM(IF(N257=N$2:N$601,IF(O257=O$2:O$601,1,0),0)),0),IF(V257="",0,((SUM(IF(S257=S$2:S$601,IF(T257=T$2:T$601,1,0),0))-U257)/(SUM(IF(S257=S$2:S$601,IF(T257=T$2:T$601,1,0),0))-1)*100)+(V257/(SUM(IF(S257=S$2:S$601,IF(T257=T$2:T$601,V$2:V$601,0),0))))+IF(U257&lt;2,SUM(IF(S257=S$2:S$601,IF(T257=T$2:T$601,1,0),0)),0))))</f>
        <v/>
      </c>
      <c r="X257" s="91"/>
      <c r="Y257" s="92"/>
      <c r="Z257" s="93"/>
      <c r="AA257" s="92"/>
      <c r="AB257" s="94" t="n">
        <f aca="false">0</f>
        <v>0</v>
      </c>
      <c r="AC257" s="94" t="n">
        <f aca="false" t="array" ref="AC257:AC257">SUM(M257,R257,W257,AB257)</f>
        <v>0</v>
      </c>
      <c r="AD257" s="112" t="n">
        <f aca="false">IF(G257=Error_checking!$A$26,MAX(0,MIN(MaxBonus,$G$1)+1-RANK(AC257,$AC$2:$AC$601)),0)</f>
        <v>0</v>
      </c>
      <c r="AE257" s="111" t="n">
        <f aca="false">AC257+AD257</f>
        <v>0</v>
      </c>
      <c r="AF257" s="113" t="str">
        <f aca="false" t="array" ref="AF257:AF257">IF(G257=Error_checking!$A$26,RANK(AC257,$AC$2:$AC$601),"")</f>
        <v/>
      </c>
      <c r="AG257" s="114"/>
      <c r="AH257" s="115"/>
      <c r="AI257" s="115"/>
      <c r="AJ257" s="115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117"/>
      <c r="BN257" s="117"/>
      <c r="BO257" s="117"/>
      <c r="BP257" s="117"/>
      <c r="BQ257" s="117"/>
      <c r="BR257" s="117"/>
      <c r="BS257" s="117"/>
      <c r="BT257" s="117"/>
      <c r="BU257" s="117"/>
      <c r="BV257" s="117"/>
      <c r="BW257" s="117"/>
      <c r="BX257" s="117"/>
      <c r="BY257" s="117"/>
      <c r="BZ257" s="117"/>
    </row>
    <row r="258" customFormat="false" ht="14.85" hidden="false" customHeight="true" outlineLevel="0" collapsed="false">
      <c r="A258" s="102" t="str">
        <f aca="false" t="array" ref="A258:A258">IF(G258=Error_checking!$A$26,RANK(AC258,$AC$2:$AC$601),"")</f>
        <v/>
      </c>
      <c r="B258" s="102" t="n">
        <v>174</v>
      </c>
      <c r="C258" s="77" t="n">
        <f aca="false">VLOOKUP($B258,Ludo_na!$A$2:$D$601,2,0)</f>
        <v>291</v>
      </c>
      <c r="D258" s="78" t="str">
        <f aca="false">IF(VLOOKUP($B258,Ludo_voor!$A$2:$Y$601,3,0)="","",VLOOKUP($B258,Ludo_voor!$A$2:$Y$601,3,0))</f>
        <v>Dockx</v>
      </c>
      <c r="E258" s="79" t="str">
        <f aca="false">IF(VLOOKUP($B258,Ludo_voor!$A$2:$Y$601,4,0)="","",VLOOKUP($B258,Ludo_voor!$A$2:$Y$601,4,0))</f>
        <v>Dennis</v>
      </c>
      <c r="F258" s="80" t="str">
        <f aca="false">IF(VLOOKUP($B258,Ludo_voor!$A$2:$Y$601,5,0)="","",VLOOKUP($B258,Ludo_voor!$A$2:$Y$601,5,0))</f>
        <v/>
      </c>
      <c r="G258" s="81"/>
      <c r="H258" s="103"/>
      <c r="I258" s="104"/>
      <c r="J258" s="105"/>
      <c r="K258" s="105"/>
      <c r="L258" s="105"/>
      <c r="M258" s="106" t="str">
        <f aca="false" t="array" ref="M258:M258">IF($G258="","",IF(L258="",0,((SUM(IF(I258=I$2:I$601,IF(J258=J$2:J$601,1,0),0))-K258)/(SUM(IF(I258=I$2:I$601,IF(J258=J$2:J$601,1,0),0))-1)*100)+(L258/(SUM(IF(I258=I$2:I$601,IF(J258=J$2:J$601,L$2:L$601,0),0))))+IF(K258&lt;2,SUM(IF(I258=I$2:I$601,IF(J258=J$2:J$601,1,0),0)),0)))</f>
        <v/>
      </c>
      <c r="N258" s="107"/>
      <c r="O258" s="108"/>
      <c r="P258" s="108"/>
      <c r="Q258" s="108"/>
      <c r="R258" s="109" t="str">
        <f aca="false" t="array" ref="R258:R258">IF($G258="","",IF(Q258="",0,((SUM(IF(N258=N$2:N$601,IF(O258=O$2:O$601,1,0),0))-P258)/(SUM(IF(N258=N$2:N$601,IF(O258=O$2:O$601,1,0),0))-1)*100)+(Q258/(SUM(IF(N258=N$2:N$601,IF(O258=O$2:O$601,Q$2:Q$601,0),0))))+IF(P258&lt;2,SUM(IF(N258=N$2:N$601,IF(O258=O$2:O$601,1,0),0)),0)))</f>
        <v/>
      </c>
      <c r="S258" s="110"/>
      <c r="T258" s="108"/>
      <c r="U258" s="108"/>
      <c r="V258" s="108"/>
      <c r="W258" s="111" t="str">
        <f aca="false" t="array" ref="W258:W258">IF($G258="","",IF(OR(S258=Error_checking!$Q$25,S258=Error_checking!$Q$26),R258-IF(P258&lt;2,SUM(IF(N258=N$2:N$601,IF(O258=O$2:O$601,1,0),0)),0),IF(V258="",0,((SUM(IF(S258=S$2:S$601,IF(T258=T$2:T$601,1,0),0))-U258)/(SUM(IF(S258=S$2:S$601,IF(T258=T$2:T$601,1,0),0))-1)*100)+(V258/(SUM(IF(S258=S$2:S$601,IF(T258=T$2:T$601,V$2:V$601,0),0))))+IF(U258&lt;2,SUM(IF(S258=S$2:S$601,IF(T258=T$2:T$601,1,0),0)),0))))</f>
        <v/>
      </c>
      <c r="X258" s="91"/>
      <c r="Y258" s="92"/>
      <c r="Z258" s="93"/>
      <c r="AA258" s="92"/>
      <c r="AB258" s="94" t="n">
        <f aca="false">0</f>
        <v>0</v>
      </c>
      <c r="AC258" s="94" t="n">
        <f aca="false" t="array" ref="AC258:AC258">SUM(M258,R258,W258,AB258)</f>
        <v>0</v>
      </c>
      <c r="AD258" s="112" t="n">
        <f aca="false">IF(G258=Error_checking!$A$26,MAX(0,MIN(MaxBonus,$G$1)+1-RANK(AC258,$AC$2:$AC$601)),0)</f>
        <v>0</v>
      </c>
      <c r="AE258" s="111" t="n">
        <f aca="false">AC258+AD258</f>
        <v>0</v>
      </c>
      <c r="AF258" s="113" t="str">
        <f aca="false" t="array" ref="AF258:AF258">IF(G258=Error_checking!$A$26,RANK(AC258,$AC$2:$AC$601),"")</f>
        <v/>
      </c>
      <c r="AG258" s="114"/>
      <c r="AH258" s="115"/>
      <c r="AI258" s="115"/>
      <c r="AJ258" s="115"/>
      <c r="AK258" s="100"/>
      <c r="AL258" s="100"/>
      <c r="AM258" s="100"/>
      <c r="AN258" s="101"/>
      <c r="AO258" s="100"/>
      <c r="AP258" s="100"/>
      <c r="AQ258" s="100"/>
      <c r="AR258" s="100"/>
      <c r="AS258" s="100"/>
      <c r="AT258" s="100"/>
      <c r="AU258" s="100"/>
      <c r="AV258" s="100"/>
      <c r="AW258" s="100"/>
      <c r="AX258" s="100"/>
      <c r="AY258" s="100"/>
      <c r="AZ258" s="100"/>
      <c r="BA258" s="100"/>
      <c r="BB258" s="100"/>
      <c r="BC258" s="100"/>
      <c r="BD258" s="100"/>
      <c r="BE258" s="100"/>
      <c r="BF258" s="100"/>
      <c r="BG258" s="100"/>
      <c r="BH258" s="100"/>
      <c r="BI258" s="100"/>
      <c r="BJ258" s="100"/>
      <c r="BK258" s="100"/>
      <c r="BL258" s="100"/>
      <c r="BM258" s="100"/>
      <c r="BN258" s="100"/>
      <c r="BO258" s="100"/>
      <c r="BP258" s="100"/>
      <c r="BQ258" s="100"/>
      <c r="BR258" s="100"/>
      <c r="BS258" s="100"/>
      <c r="BT258" s="100"/>
      <c r="BU258" s="100"/>
      <c r="BV258" s="100"/>
      <c r="BW258" s="100"/>
      <c r="BX258" s="100"/>
      <c r="BY258" s="100"/>
      <c r="BZ258" s="10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14.85" hidden="false" customHeight="true" outlineLevel="0" collapsed="false">
      <c r="A259" s="102" t="str">
        <f aca="false" t="array" ref="A259:A259">IF(G259=Error_checking!$A$26,RANK(AC259,$AC$2:$AC$601),"")</f>
        <v/>
      </c>
      <c r="B259" s="102" t="n">
        <v>187</v>
      </c>
      <c r="C259" s="77" t="n">
        <f aca="false">VLOOKUP($B259,Ludo_na!$A$2:$D$601,2,0)</f>
        <v>264</v>
      </c>
      <c r="D259" s="78" t="str">
        <f aca="false">IF(VLOOKUP($B259,Ludo_voor!$A$2:$Y$601,3,0)="","",VLOOKUP($B259,Ludo_voor!$A$2:$Y$601,3,0))</f>
        <v>Drubbel</v>
      </c>
      <c r="E259" s="79" t="str">
        <f aca="false">IF(VLOOKUP($B259,Ludo_voor!$A$2:$Y$601,4,0)="","",VLOOKUP($B259,Ludo_voor!$A$2:$Y$601,4,0))</f>
        <v>Johan</v>
      </c>
      <c r="F259" s="80" t="str">
        <f aca="false">IF(VLOOKUP($B259,Ludo_voor!$A$2:$Y$601,5,0)="","",VLOOKUP($B259,Ludo_voor!$A$2:$Y$601,5,0))</f>
        <v/>
      </c>
      <c r="G259" s="81"/>
      <c r="H259" s="103"/>
      <c r="I259" s="104"/>
      <c r="J259" s="105"/>
      <c r="K259" s="105"/>
      <c r="L259" s="105"/>
      <c r="M259" s="106" t="str">
        <f aca="false" t="array" ref="M259:M259">IF($G259="","",IF(L259="",0,((SUM(IF(I259=I$2:I$601,IF(J259=J$2:J$601,1,0),0))-K259)/(SUM(IF(I259=I$2:I$601,IF(J259=J$2:J$601,1,0),0))-1)*100)+(L259/(SUM(IF(I259=I$2:I$601,IF(J259=J$2:J$601,L$2:L$601,0),0))))+IF(K259&lt;2,SUM(IF(I259=I$2:I$601,IF(J259=J$2:J$601,1,0),0)),0)))</f>
        <v/>
      </c>
      <c r="N259" s="107"/>
      <c r="O259" s="108"/>
      <c r="P259" s="108"/>
      <c r="Q259" s="108"/>
      <c r="R259" s="109" t="str">
        <f aca="false" t="array" ref="R259:R259">IF($G259="","",IF(Q259="",0,((SUM(IF(N259=N$2:N$601,IF(O259=O$2:O$601,1,0),0))-P259)/(SUM(IF(N259=N$2:N$601,IF(O259=O$2:O$601,1,0),0))-1)*100)+(Q259/(SUM(IF(N259=N$2:N$601,IF(O259=O$2:O$601,Q$2:Q$601,0),0))))+IF(P259&lt;2,SUM(IF(N259=N$2:N$601,IF(O259=O$2:O$601,1,0),0)),0)))</f>
        <v/>
      </c>
      <c r="S259" s="110"/>
      <c r="T259" s="108"/>
      <c r="U259" s="108"/>
      <c r="V259" s="108"/>
      <c r="W259" s="111" t="str">
        <f aca="false" t="array" ref="W259:W259">IF($G259="","",IF(OR(S259=Error_checking!$Q$25,S259=Error_checking!$Q$26),R259-IF(P259&lt;2,SUM(IF(N259=N$2:N$601,IF(O259=O$2:O$601,1,0),0)),0),IF(V259="",0,((SUM(IF(S259=S$2:S$601,IF(T259=T$2:T$601,1,0),0))-U259)/(SUM(IF(S259=S$2:S$601,IF(T259=T$2:T$601,1,0),0))-1)*100)+(V259/(SUM(IF(S259=S$2:S$601,IF(T259=T$2:T$601,V$2:V$601,0),0))))+IF(U259&lt;2,SUM(IF(S259=S$2:S$601,IF(T259=T$2:T$601,1,0),0)),0))))</f>
        <v/>
      </c>
      <c r="X259" s="91"/>
      <c r="Y259" s="92"/>
      <c r="Z259" s="93"/>
      <c r="AA259" s="92"/>
      <c r="AB259" s="94" t="n">
        <f aca="false">0</f>
        <v>0</v>
      </c>
      <c r="AC259" s="94" t="n">
        <f aca="false" t="array" ref="AC259:AC259">SUM(M259,R259,W259,AB259)</f>
        <v>0</v>
      </c>
      <c r="AD259" s="112" t="n">
        <f aca="false">IF(G259=Error_checking!$A$26,MAX(0,MIN(MaxBonus,$G$1)+1-RANK(AC259,$AC$2:$AC$601)),0)</f>
        <v>0</v>
      </c>
      <c r="AE259" s="111" t="n">
        <f aca="false">AC259+AD259</f>
        <v>0</v>
      </c>
      <c r="AF259" s="113" t="str">
        <f aca="false" t="array" ref="AF259:AF259">IF(G259=Error_checking!$A$26,RANK(AC259,$AC$2:$AC$601),"")</f>
        <v/>
      </c>
      <c r="AG259" s="114"/>
      <c r="AH259" s="115"/>
      <c r="AI259" s="115"/>
      <c r="AJ259" s="115"/>
      <c r="AK259" s="100"/>
      <c r="AL259" s="100"/>
      <c r="AM259" s="100"/>
      <c r="AN259" s="101"/>
      <c r="AO259" s="100"/>
      <c r="AP259" s="100"/>
      <c r="AQ259" s="100"/>
      <c r="AR259" s="100"/>
      <c r="AS259" s="100"/>
      <c r="AT259" s="100"/>
      <c r="AU259" s="100"/>
      <c r="AV259" s="100"/>
      <c r="AW259" s="100"/>
      <c r="AX259" s="100"/>
      <c r="AY259" s="100"/>
      <c r="AZ259" s="100"/>
      <c r="BA259" s="100"/>
      <c r="BB259" s="100"/>
      <c r="BC259" s="100"/>
      <c r="BD259" s="100"/>
      <c r="BE259" s="100"/>
      <c r="BF259" s="100"/>
      <c r="BG259" s="100"/>
      <c r="BH259" s="100"/>
      <c r="BI259" s="100"/>
      <c r="BJ259" s="100"/>
      <c r="BK259" s="100"/>
      <c r="BL259" s="100"/>
      <c r="BM259" s="100"/>
      <c r="BN259" s="100"/>
      <c r="BO259" s="100"/>
      <c r="BP259" s="100"/>
      <c r="BQ259" s="100"/>
      <c r="BR259" s="100"/>
      <c r="BS259" s="100"/>
      <c r="BT259" s="100"/>
      <c r="BU259" s="100"/>
      <c r="BV259" s="100"/>
      <c r="BW259" s="100"/>
      <c r="BX259" s="100"/>
      <c r="BY259" s="100"/>
      <c r="BZ259" s="10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s="116" customFormat="true" ht="14.85" hidden="false" customHeight="true" outlineLevel="0" collapsed="false">
      <c r="A260" s="102" t="str">
        <f aca="false" t="array" ref="A260:A260">IF(G260=Error_checking!$A$26,RANK(AC260,$AC$2:$AC$601),"")</f>
        <v/>
      </c>
      <c r="B260" s="102" t="n">
        <v>354</v>
      </c>
      <c r="C260" s="77" t="n">
        <f aca="false">VLOOKUP($B260,Ludo_na!$A$2:$D$601,2,0)</f>
        <v>367</v>
      </c>
      <c r="D260" s="78" t="str">
        <f aca="false">IF(VLOOKUP($B260,Ludo_voor!$A$2:$Y$601,3,0)="","",VLOOKUP($B260,Ludo_voor!$A$2:$Y$601,3,0))</f>
        <v>Duffaut</v>
      </c>
      <c r="E260" s="79" t="str">
        <f aca="false">IF(VLOOKUP($B260,Ludo_voor!$A$2:$Y$601,4,0)="","",VLOOKUP($B260,Ludo_voor!$A$2:$Y$601,4,0))</f>
        <v>Stéphanie</v>
      </c>
      <c r="F260" s="80" t="str">
        <f aca="false">IF(VLOOKUP($B260,Ludo_voor!$A$2:$Y$601,5,0)="","",VLOOKUP($B260,Ludo_voor!$A$2:$Y$601,5,0))</f>
        <v/>
      </c>
      <c r="G260" s="81"/>
      <c r="H260" s="103"/>
      <c r="I260" s="104"/>
      <c r="J260" s="105"/>
      <c r="K260" s="105"/>
      <c r="L260" s="105"/>
      <c r="M260" s="106" t="str">
        <f aca="false" t="array" ref="M260:M260">IF($G260="","",IF(L260="",0,((SUM(IF(I260=I$2:I$601,IF(J260=J$2:J$601,1,0),0))-K260)/(SUM(IF(I260=I$2:I$601,IF(J260=J$2:J$601,1,0),0))-1)*100)+(L260/(SUM(IF(I260=I$2:I$601,IF(J260=J$2:J$601,L$2:L$601,0),0))))+IF(K260&lt;2,SUM(IF(I260=I$2:I$601,IF(J260=J$2:J$601,1,0),0)),0)))</f>
        <v/>
      </c>
      <c r="N260" s="107"/>
      <c r="O260" s="108"/>
      <c r="P260" s="108"/>
      <c r="Q260" s="108"/>
      <c r="R260" s="109" t="str">
        <f aca="false" t="array" ref="R260:R260">IF($G260="","",IF(Q260="",0,((SUM(IF(N260=N$2:N$601,IF(O260=O$2:O$601,1,0),0))-P260)/(SUM(IF(N260=N$2:N$601,IF(O260=O$2:O$601,1,0),0))-1)*100)+(Q260/(SUM(IF(N260=N$2:N$601,IF(O260=O$2:O$601,Q$2:Q$601,0),0))))+IF(P260&lt;2,SUM(IF(N260=N$2:N$601,IF(O260=O$2:O$601,1,0),0)),0)))</f>
        <v/>
      </c>
      <c r="S260" s="110"/>
      <c r="T260" s="108"/>
      <c r="U260" s="108"/>
      <c r="V260" s="108"/>
      <c r="W260" s="111" t="str">
        <f aca="false" t="array" ref="W260:W260">IF($G260="","",IF(OR(S260=Error_checking!$Q$25,S260=Error_checking!$Q$26),R260-IF(P260&lt;2,SUM(IF(N260=N$2:N$601,IF(O260=O$2:O$601,1,0),0)),0),IF(V260="",0,((SUM(IF(S260=S$2:S$601,IF(T260=T$2:T$601,1,0),0))-U260)/(SUM(IF(S260=S$2:S$601,IF(T260=T$2:T$601,1,0),0))-1)*100)+(V260/(SUM(IF(S260=S$2:S$601,IF(T260=T$2:T$601,V$2:V$601,0),0))))+IF(U260&lt;2,SUM(IF(S260=S$2:S$601,IF(T260=T$2:T$601,1,0),0)),0))))</f>
        <v/>
      </c>
      <c r="X260" s="91"/>
      <c r="Y260" s="92"/>
      <c r="Z260" s="93"/>
      <c r="AA260" s="92"/>
      <c r="AB260" s="94" t="n">
        <f aca="false">0</f>
        <v>0</v>
      </c>
      <c r="AC260" s="94" t="n">
        <f aca="false" t="array" ref="AC260:AC260">SUM(M260,R260,W260,AB260)</f>
        <v>0</v>
      </c>
      <c r="AD260" s="112" t="n">
        <f aca="false">IF(G260=Error_checking!$A$26,MAX(0,MIN(MaxBonus,$G$1)+1-RANK(AC260,$AC$2:$AC$601)),0)</f>
        <v>0</v>
      </c>
      <c r="AE260" s="111" t="n">
        <f aca="false">AC260+AD260</f>
        <v>0</v>
      </c>
      <c r="AF260" s="113" t="str">
        <f aca="false" t="array" ref="AF260:AF260">IF(G260=Error_checking!$A$26,RANK(AC260,$AC$2:$AC$601),"")</f>
        <v/>
      </c>
      <c r="AG260" s="114"/>
      <c r="AH260" s="115"/>
      <c r="AI260" s="115"/>
      <c r="AJ260" s="115"/>
      <c r="AK260" s="100"/>
      <c r="AL260" s="100"/>
      <c r="AM260" s="100"/>
      <c r="AN260" s="101"/>
      <c r="AO260" s="100"/>
      <c r="AP260" s="100"/>
      <c r="AQ260" s="100"/>
      <c r="AR260" s="100"/>
      <c r="AS260" s="100"/>
      <c r="AT260" s="100"/>
      <c r="AU260" s="100"/>
      <c r="AV260" s="100"/>
      <c r="AW260" s="100"/>
      <c r="AX260" s="100"/>
      <c r="AY260" s="100"/>
      <c r="AZ260" s="100"/>
      <c r="BA260" s="100"/>
      <c r="BB260" s="100"/>
      <c r="BC260" s="100"/>
      <c r="BD260" s="100"/>
      <c r="BE260" s="100"/>
      <c r="BF260" s="100"/>
      <c r="BG260" s="100"/>
      <c r="BH260" s="100"/>
      <c r="BI260" s="100"/>
      <c r="BJ260" s="100"/>
      <c r="BK260" s="100"/>
      <c r="BL260" s="100"/>
      <c r="BM260" s="100"/>
      <c r="BN260" s="100"/>
      <c r="BO260" s="100"/>
      <c r="BP260" s="100"/>
      <c r="BQ260" s="100"/>
      <c r="BR260" s="100"/>
      <c r="BS260" s="100"/>
      <c r="BT260" s="100"/>
      <c r="BU260" s="100"/>
      <c r="BV260" s="100"/>
      <c r="BW260" s="100"/>
      <c r="BX260" s="100"/>
      <c r="BY260" s="100"/>
      <c r="BZ260" s="100"/>
    </row>
    <row r="261" s="119" customFormat="true" ht="14.85" hidden="false" customHeight="true" outlineLevel="0" collapsed="false">
      <c r="A261" s="76" t="str">
        <f aca="false" t="array" ref="A261:A261">IF(G261=Error_checking!$A$26,RANK(AC261,$AC$2:$AC$601),"")</f>
        <v/>
      </c>
      <c r="B261" s="76" t="n">
        <v>392</v>
      </c>
      <c r="C261" s="77" t="n">
        <f aca="false">VLOOKUP($B261,Ludo_na!$A$2:$D$601,2,0)</f>
        <v>532</v>
      </c>
      <c r="D261" s="78" t="str">
        <f aca="false">IF(VLOOKUP($B261,Ludo_voor!$A$2:$Y$601,3,0)="","",VLOOKUP($B261,Ludo_voor!$A$2:$Y$601,3,0))</f>
        <v>Dumortier</v>
      </c>
      <c r="E261" s="79" t="str">
        <f aca="false">IF(VLOOKUP($B261,Ludo_voor!$A$2:$Y$601,4,0)="","",VLOOKUP($B261,Ludo_voor!$A$2:$Y$601,4,0))</f>
        <v>Michel</v>
      </c>
      <c r="F261" s="80" t="str">
        <f aca="false">IF(VLOOKUP($B261,Ludo_voor!$A$2:$Y$601,5,0)="","",VLOOKUP($B261,Ludo_voor!$A$2:$Y$601,5,0))</f>
        <v/>
      </c>
      <c r="G261" s="81"/>
      <c r="H261" s="82"/>
      <c r="I261" s="83"/>
      <c r="J261" s="84"/>
      <c r="K261" s="84"/>
      <c r="L261" s="84"/>
      <c r="M261" s="85" t="str">
        <f aca="false" t="array" ref="M261:M261">IF($G261="","",IF(L261="",0,((SUM(IF(I261=I$2:I$601,IF(J261=J$2:J$601,1,0),0))-K261)/(SUM(IF(I261=I$2:I$601,IF(J261=J$2:J$601,1,0),0))-1)*100)+(L261/(SUM(IF(I261=I$2:I$601,IF(J261=J$2:J$601,L$2:L$601,0),0))))+IF(K261&lt;2,SUM(IF(I261=I$2:I$601,IF(J261=J$2:J$601,1,0),0)),0)))</f>
        <v/>
      </c>
      <c r="N261" s="86"/>
      <c r="O261" s="87"/>
      <c r="P261" s="87"/>
      <c r="Q261" s="87"/>
      <c r="R261" s="88" t="str">
        <f aca="false" t="array" ref="R261:R261">IF($G261="","",IF(Q261="",0,((SUM(IF(N261=N$2:N$601,IF(O261=O$2:O$601,1,0),0))-P261)/(SUM(IF(N261=N$2:N$601,IF(O261=O$2:O$601,1,0),0))-1)*100)+(Q261/(SUM(IF(N261=N$2:N$601,IF(O261=O$2:O$601,Q$2:Q$601,0),0))))+IF(P261&lt;2,SUM(IF(N261=N$2:N$601,IF(O261=O$2:O$601,1,0),0)),0)))</f>
        <v/>
      </c>
      <c r="S261" s="89"/>
      <c r="T261" s="87"/>
      <c r="U261" s="87"/>
      <c r="V261" s="87"/>
      <c r="W261" s="90" t="str">
        <f aca="false" t="array" ref="W261:W261">IF($G261="","",IF(OR(S261=Error_checking!$Q$25,S261=Error_checking!$Q$26),R261-IF(P261&lt;2,SUM(IF(N261=N$2:N$601,IF(O261=O$2:O$601,1,0),0)),0),IF(V261="",0,((SUM(IF(S261=S$2:S$601,IF(T261=T$2:T$601,1,0),0))-U261)/(SUM(IF(S261=S$2:S$601,IF(T261=T$2:T$601,1,0),0))-1)*100)+(V261/(SUM(IF(S261=S$2:S$601,IF(T261=T$2:T$601,V$2:V$601,0),0))))+IF(U261&lt;2,SUM(IF(S261=S$2:S$601,IF(T261=T$2:T$601,1,0),0)),0))))</f>
        <v/>
      </c>
      <c r="X261" s="91"/>
      <c r="Y261" s="92"/>
      <c r="Z261" s="93"/>
      <c r="AA261" s="92"/>
      <c r="AB261" s="94" t="n">
        <f aca="false">0</f>
        <v>0</v>
      </c>
      <c r="AC261" s="95" t="n">
        <f aca="false" t="array" ref="AC261:AC261">SUM(M261,R261,W261,AB261)</f>
        <v>0</v>
      </c>
      <c r="AD261" s="96" t="n">
        <f aca="false">IF(G261=Error_checking!$A$26,MAX(0,MIN(MaxBonus,$G$1)+1-RANK(AC261,$AC$2:$AC$601)),0)</f>
        <v>0</v>
      </c>
      <c r="AE261" s="90" t="n">
        <f aca="false">AC261+AD261</f>
        <v>0</v>
      </c>
      <c r="AF261" s="97" t="str">
        <f aca="false" t="array" ref="AF261:AF261">IF(G261=Error_checking!$A$26,RANK(AC261,$AC$2:$AC$601),"")</f>
        <v/>
      </c>
      <c r="AG261" s="98"/>
      <c r="AH261" s="99"/>
      <c r="AI261" s="99"/>
      <c r="AJ261" s="99"/>
      <c r="AK261" s="100"/>
      <c r="AL261" s="100"/>
      <c r="AM261" s="100"/>
      <c r="AN261" s="101"/>
      <c r="AO261" s="100"/>
      <c r="AP261" s="100"/>
      <c r="AQ261" s="100"/>
      <c r="AR261" s="100"/>
      <c r="AS261" s="100"/>
      <c r="AT261" s="100"/>
      <c r="AU261" s="100"/>
      <c r="AV261" s="100"/>
      <c r="AW261" s="100"/>
      <c r="AX261" s="100"/>
      <c r="AY261" s="100"/>
      <c r="AZ261" s="100"/>
      <c r="BA261" s="100"/>
      <c r="BB261" s="100"/>
      <c r="BC261" s="100"/>
      <c r="BD261" s="100"/>
      <c r="BE261" s="100"/>
      <c r="BF261" s="100"/>
      <c r="BG261" s="100"/>
      <c r="BH261" s="100"/>
      <c r="BI261" s="100"/>
      <c r="BJ261" s="100"/>
      <c r="BK261" s="100"/>
      <c r="BL261" s="100"/>
      <c r="BM261" s="100"/>
      <c r="BN261" s="100"/>
      <c r="BO261" s="100"/>
      <c r="BP261" s="100"/>
      <c r="BQ261" s="100"/>
      <c r="BR261" s="100"/>
      <c r="BS261" s="100"/>
      <c r="BT261" s="100"/>
      <c r="BU261" s="100"/>
      <c r="BV261" s="100"/>
      <c r="BW261" s="100"/>
      <c r="BX261" s="100"/>
      <c r="BY261" s="100"/>
      <c r="BZ261" s="100"/>
    </row>
    <row r="262" s="54" customFormat="true" ht="14.85" hidden="false" customHeight="true" outlineLevel="0" collapsed="false">
      <c r="A262" s="102" t="str">
        <f aca="false" t="array" ref="A262:A262">IF(G262=Error_checking!$A$26,RANK(AC262,$AC$2:$AC$601),"")</f>
        <v/>
      </c>
      <c r="B262" s="102" t="n">
        <v>74</v>
      </c>
      <c r="C262" s="77" t="n">
        <f aca="false">VLOOKUP($B262,Ludo_na!$A$2:$D$601,2,0)</f>
        <v>555</v>
      </c>
      <c r="D262" s="78" t="str">
        <f aca="false">IF(VLOOKUP($B262,Ludo_voor!$A$2:$Y$601,3,0)="","",VLOOKUP($B262,Ludo_voor!$A$2:$Y$601,3,0))</f>
        <v>Dumoulin</v>
      </c>
      <c r="E262" s="79" t="str">
        <f aca="false">IF(VLOOKUP($B262,Ludo_voor!$A$2:$Y$601,4,0)="","",VLOOKUP($B262,Ludo_voor!$A$2:$Y$601,4,0))</f>
        <v>Lennart</v>
      </c>
      <c r="F262" s="80" t="str">
        <f aca="false">IF(VLOOKUP($B262,Ludo_voor!$A$2:$Y$601,5,0)="","",VLOOKUP($B262,Ludo_voor!$A$2:$Y$601,5,0))</f>
        <v/>
      </c>
      <c r="G262" s="81"/>
      <c r="H262" s="103"/>
      <c r="I262" s="104"/>
      <c r="J262" s="105"/>
      <c r="K262" s="105"/>
      <c r="L262" s="105"/>
      <c r="M262" s="106" t="str">
        <f aca="false" t="array" ref="M262:M262">IF($G262="","",IF(L262="",0,((SUM(IF(I262=I$2:I$601,IF(J262=J$2:J$601,1,0),0))-K262)/(SUM(IF(I262=I$2:I$601,IF(J262=J$2:J$601,1,0),0))-1)*100)+(L262/(SUM(IF(I262=I$2:I$601,IF(J262=J$2:J$601,L$2:L$601,0),0))))+IF(K262&lt;2,SUM(IF(I262=I$2:I$601,IF(J262=J$2:J$601,1,0),0)),0)))</f>
        <v/>
      </c>
      <c r="N262" s="107"/>
      <c r="O262" s="108"/>
      <c r="P262" s="108"/>
      <c r="Q262" s="108"/>
      <c r="R262" s="109" t="str">
        <f aca="false" t="array" ref="R262:R262">IF($G262="","",IF(Q262="",0,((SUM(IF(N262=N$2:N$601,IF(O262=O$2:O$601,1,0),0))-P262)/(SUM(IF(N262=N$2:N$601,IF(O262=O$2:O$601,1,0),0))-1)*100)+(Q262/(SUM(IF(N262=N$2:N$601,IF(O262=O$2:O$601,Q$2:Q$601,0),0))))+IF(P262&lt;2,SUM(IF(N262=N$2:N$601,IF(O262=O$2:O$601,1,0),0)),0)))</f>
        <v/>
      </c>
      <c r="S262" s="110"/>
      <c r="T262" s="108"/>
      <c r="U262" s="108"/>
      <c r="V262" s="108"/>
      <c r="W262" s="111" t="str">
        <f aca="false" t="array" ref="W262:W262">IF($G262="","",IF(OR(S262=Error_checking!$Q$25,S262=Error_checking!$Q$26),R262-IF(P262&lt;2,SUM(IF(N262=N$2:N$601,IF(O262=O$2:O$601,1,0),0)),0),IF(V262="",0,((SUM(IF(S262=S$2:S$601,IF(T262=T$2:T$601,1,0),0))-U262)/(SUM(IF(S262=S$2:S$601,IF(T262=T$2:T$601,1,0),0))-1)*100)+(V262/(SUM(IF(S262=S$2:S$601,IF(T262=T$2:T$601,V$2:V$601,0),0))))+IF(U262&lt;2,SUM(IF(S262=S$2:S$601,IF(T262=T$2:T$601,1,0),0)),0))))</f>
        <v/>
      </c>
      <c r="X262" s="91"/>
      <c r="Y262" s="92"/>
      <c r="Z262" s="93"/>
      <c r="AA262" s="92"/>
      <c r="AB262" s="94" t="n">
        <f aca="false">0</f>
        <v>0</v>
      </c>
      <c r="AC262" s="94" t="n">
        <f aca="false" t="array" ref="AC262:AC262">SUM(M262,R262,W262,AB262)</f>
        <v>0</v>
      </c>
      <c r="AD262" s="112" t="n">
        <f aca="false">IF(G262=Error_checking!$A$26,MAX(0,MIN(MaxBonus,$G$1)+1-RANK(AC262,$AC$2:$AC$601)),0)</f>
        <v>0</v>
      </c>
      <c r="AE262" s="111" t="n">
        <f aca="false">AC262+AD262</f>
        <v>0</v>
      </c>
      <c r="AF262" s="113" t="str">
        <f aca="false" t="array" ref="AF262:AF262">IF(G262=Error_checking!$A$26,RANK(AC262,$AC$2:$AC$601),"")</f>
        <v/>
      </c>
      <c r="AG262" s="114"/>
      <c r="AH262" s="115"/>
      <c r="AI262" s="115"/>
      <c r="AJ262" s="115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117"/>
      <c r="BN262" s="117"/>
      <c r="BO262" s="117"/>
      <c r="BP262" s="117"/>
      <c r="BQ262" s="117"/>
      <c r="BR262" s="117"/>
      <c r="BS262" s="117"/>
      <c r="BT262" s="117"/>
      <c r="BU262" s="117"/>
      <c r="BV262" s="117"/>
      <c r="BW262" s="117"/>
      <c r="BX262" s="117"/>
      <c r="BY262" s="117"/>
      <c r="BZ262" s="117"/>
    </row>
    <row r="263" customFormat="false" ht="14.85" hidden="false" customHeight="true" outlineLevel="0" collapsed="false">
      <c r="A263" s="102" t="str">
        <f aca="false" t="array" ref="A263:A263">IF(G263=Error_checking!$A$26,RANK(AC263,$AC$2:$AC$601),"")</f>
        <v/>
      </c>
      <c r="B263" s="102" t="n">
        <v>548</v>
      </c>
      <c r="C263" s="77" t="n">
        <f aca="false">VLOOKUP($B263,Ludo_na!$A$2:$D$601,2,0)</f>
        <v>534</v>
      </c>
      <c r="D263" s="78" t="str">
        <f aca="false">IF(VLOOKUP($B263,Ludo_voor!$A$2:$Y$601,3,0)="","",VLOOKUP($B263,Ludo_voor!$A$2:$Y$601,3,0))</f>
        <v>Durinck</v>
      </c>
      <c r="E263" s="79" t="str">
        <f aca="false">IF(VLOOKUP($B263,Ludo_voor!$A$2:$Y$601,4,0)="","",VLOOKUP($B263,Ludo_voor!$A$2:$Y$601,4,0))</f>
        <v>Sara</v>
      </c>
      <c r="F263" s="80" t="str">
        <f aca="false">IF(VLOOKUP($B263,Ludo_voor!$A$2:$Y$601,5,0)="","",VLOOKUP($B263,Ludo_voor!$A$2:$Y$601,5,0))</f>
        <v/>
      </c>
      <c r="G263" s="81"/>
      <c r="H263" s="103"/>
      <c r="I263" s="104"/>
      <c r="J263" s="105"/>
      <c r="K263" s="105"/>
      <c r="L263" s="105"/>
      <c r="M263" s="106" t="str">
        <f aca="false" t="array" ref="M263:M263">IF($G263="","",IF(L263="",0,((SUM(IF(I263=I$2:I$601,IF(J263=J$2:J$601,1,0),0))-K263)/(SUM(IF(I263=I$2:I$601,IF(J263=J$2:J$601,1,0),0))-1)*100)+(L263/(SUM(IF(I263=I$2:I$601,IF(J263=J$2:J$601,L$2:L$601,0),0))))+IF(K263&lt;2,SUM(IF(I263=I$2:I$601,IF(J263=J$2:J$601,1,0),0)),0)))</f>
        <v/>
      </c>
      <c r="N263" s="107"/>
      <c r="O263" s="108"/>
      <c r="P263" s="108"/>
      <c r="Q263" s="108"/>
      <c r="R263" s="109" t="str">
        <f aca="false" t="array" ref="R263:R263">IF($G263="","",IF(Q263="",0,((SUM(IF(N263=N$2:N$601,IF(O263=O$2:O$601,1,0),0))-P263)/(SUM(IF(N263=N$2:N$601,IF(O263=O$2:O$601,1,0),0))-1)*100)+(Q263/(SUM(IF(N263=N$2:N$601,IF(O263=O$2:O$601,Q$2:Q$601,0),0))))+IF(P263&lt;2,SUM(IF(N263=N$2:N$601,IF(O263=O$2:O$601,1,0),0)),0)))</f>
        <v/>
      </c>
      <c r="S263" s="110"/>
      <c r="T263" s="108"/>
      <c r="U263" s="108"/>
      <c r="V263" s="108"/>
      <c r="W263" s="111" t="str">
        <f aca="false" t="array" ref="W263:W263">IF($G263="","",IF(OR(S263=Error_checking!$Q$25,S263=Error_checking!$Q$26),R263-IF(P263&lt;2,SUM(IF(N263=N$2:N$601,IF(O263=O$2:O$601,1,0),0)),0),IF(V263="",0,((SUM(IF(S263=S$2:S$601,IF(T263=T$2:T$601,1,0),0))-U263)/(SUM(IF(S263=S$2:S$601,IF(T263=T$2:T$601,1,0),0))-1)*100)+(V263/(SUM(IF(S263=S$2:S$601,IF(T263=T$2:T$601,V$2:V$601,0),0))))+IF(U263&lt;2,SUM(IF(S263=S$2:S$601,IF(T263=T$2:T$601,1,0),0)),0))))</f>
        <v/>
      </c>
      <c r="X263" s="91"/>
      <c r="Y263" s="92"/>
      <c r="Z263" s="93"/>
      <c r="AA263" s="92"/>
      <c r="AB263" s="94" t="n">
        <f aca="false">0</f>
        <v>0</v>
      </c>
      <c r="AC263" s="94" t="n">
        <f aca="false" t="array" ref="AC263:AC263">SUM(M263,R263,W263,AB263)</f>
        <v>0</v>
      </c>
      <c r="AD263" s="112" t="n">
        <f aca="false">IF(G263=Error_checking!$A$26,MAX(0,MIN(MaxBonus,$G$1)+1-RANK(AC263,$AC$2:$AC$601)),0)</f>
        <v>0</v>
      </c>
      <c r="AE263" s="111" t="n">
        <f aca="false">AC263+AD263</f>
        <v>0</v>
      </c>
      <c r="AF263" s="113" t="str">
        <f aca="false" t="array" ref="AF263:AF263">IF(G263=Error_checking!$A$26,RANK(AC263,$AC$2:$AC$601),"")</f>
        <v/>
      </c>
      <c r="AG263" s="114"/>
      <c r="AH263" s="115"/>
      <c r="AI263" s="115"/>
      <c r="AJ263" s="115"/>
      <c r="AK263" s="100"/>
      <c r="AL263" s="100"/>
      <c r="AM263" s="100"/>
      <c r="AN263" s="101"/>
      <c r="AO263" s="100"/>
      <c r="AP263" s="100"/>
      <c r="AQ263" s="100"/>
      <c r="AR263" s="100"/>
      <c r="AS263" s="100"/>
      <c r="AT263" s="100"/>
      <c r="AU263" s="100"/>
      <c r="AV263" s="100"/>
      <c r="AW263" s="100"/>
      <c r="AX263" s="100"/>
      <c r="AY263" s="100"/>
      <c r="AZ263" s="100"/>
      <c r="BA263" s="100"/>
      <c r="BB263" s="100"/>
      <c r="BC263" s="100"/>
      <c r="BD263" s="100"/>
      <c r="BE263" s="100"/>
      <c r="BF263" s="100"/>
      <c r="BG263" s="100"/>
      <c r="BH263" s="100"/>
      <c r="BI263" s="100"/>
      <c r="BJ263" s="100"/>
      <c r="BK263" s="100"/>
      <c r="BL263" s="100"/>
      <c r="BM263" s="100"/>
      <c r="BN263" s="100"/>
      <c r="BO263" s="100"/>
      <c r="BP263" s="100"/>
      <c r="BQ263" s="100"/>
      <c r="BR263" s="100"/>
      <c r="BS263" s="100"/>
      <c r="BT263" s="100"/>
      <c r="BU263" s="100"/>
      <c r="BV263" s="100"/>
      <c r="BW263" s="100"/>
      <c r="BX263" s="100"/>
      <c r="BY263" s="100"/>
      <c r="BZ263" s="10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s="119" customFormat="true" ht="14.85" hidden="false" customHeight="true" outlineLevel="0" collapsed="false">
      <c r="A264" s="102" t="str">
        <f aca="false" t="array" ref="A264:A264">IF(G264=Error_checking!$A$26,RANK(AC264,$AC$2:$AC$601),"")</f>
        <v/>
      </c>
      <c r="B264" s="102" t="n">
        <v>100</v>
      </c>
      <c r="C264" s="77" t="n">
        <f aca="false">VLOOKUP($B264,Ludo_na!$A$2:$D$601,2,0)</f>
        <v>491</v>
      </c>
      <c r="D264" s="78" t="str">
        <f aca="false">IF(VLOOKUP($B264,Ludo_voor!$A$2:$Y$601,3,0)="","",VLOOKUP($B264,Ludo_voor!$A$2:$Y$601,3,0))</f>
        <v>Dyzers</v>
      </c>
      <c r="E264" s="79" t="str">
        <f aca="false">IF(VLOOKUP($B264,Ludo_voor!$A$2:$Y$601,4,0)="","",VLOOKUP($B264,Ludo_voor!$A$2:$Y$601,4,0))</f>
        <v>Anna</v>
      </c>
      <c r="F264" s="80" t="str">
        <f aca="false">IF(VLOOKUP($B264,Ludo_voor!$A$2:$Y$601,5,0)="","",VLOOKUP($B264,Ludo_voor!$A$2:$Y$601,5,0))</f>
        <v/>
      </c>
      <c r="G264" s="81"/>
      <c r="H264" s="103"/>
      <c r="I264" s="104"/>
      <c r="J264" s="105"/>
      <c r="K264" s="105"/>
      <c r="L264" s="105"/>
      <c r="M264" s="106" t="str">
        <f aca="false" t="array" ref="M264:M264">IF($G264="","",IF(L264="",0,((SUM(IF(I264=I$2:I$601,IF(J264=J$2:J$601,1,0),0))-K264)/(SUM(IF(I264=I$2:I$601,IF(J264=J$2:J$601,1,0),0))-1)*100)+(L264/(SUM(IF(I264=I$2:I$601,IF(J264=J$2:J$601,L$2:L$601,0),0))))+IF(K264&lt;2,SUM(IF(I264=I$2:I$601,IF(J264=J$2:J$601,1,0),0)),0)))</f>
        <v/>
      </c>
      <c r="N264" s="107"/>
      <c r="O264" s="108"/>
      <c r="P264" s="108"/>
      <c r="Q264" s="108"/>
      <c r="R264" s="109" t="str">
        <f aca="false" t="array" ref="R264:R264">IF($G264="","",IF(Q264="",0,((SUM(IF(N264=N$2:N$601,IF(O264=O$2:O$601,1,0),0))-P264)/(SUM(IF(N264=N$2:N$601,IF(O264=O$2:O$601,1,0),0))-1)*100)+(Q264/(SUM(IF(N264=N$2:N$601,IF(O264=O$2:O$601,Q$2:Q$601,0),0))))+IF(P264&lt;2,SUM(IF(N264=N$2:N$601,IF(O264=O$2:O$601,1,0),0)),0)))</f>
        <v/>
      </c>
      <c r="S264" s="110"/>
      <c r="T264" s="108"/>
      <c r="U264" s="108"/>
      <c r="V264" s="108"/>
      <c r="W264" s="111" t="str">
        <f aca="false" t="array" ref="W264:W264">IF($G264="","",IF(OR(S264=Error_checking!$Q$25,S264=Error_checking!$Q$26),R264-IF(P264&lt;2,SUM(IF(N264=N$2:N$601,IF(O264=O$2:O$601,1,0),0)),0),IF(V264="",0,((SUM(IF(S264=S$2:S$601,IF(T264=T$2:T$601,1,0),0))-U264)/(SUM(IF(S264=S$2:S$601,IF(T264=T$2:T$601,1,0),0))-1)*100)+(V264/(SUM(IF(S264=S$2:S$601,IF(T264=T$2:T$601,V$2:V$601,0),0))))+IF(U264&lt;2,SUM(IF(S264=S$2:S$601,IF(T264=T$2:T$601,1,0),0)),0))))</f>
        <v/>
      </c>
      <c r="X264" s="91"/>
      <c r="Y264" s="92"/>
      <c r="Z264" s="93"/>
      <c r="AA264" s="92"/>
      <c r="AB264" s="94" t="n">
        <f aca="false">0</f>
        <v>0</v>
      </c>
      <c r="AC264" s="94" t="n">
        <f aca="false" t="array" ref="AC264:AC264">SUM(M264,R264,W264,AB264)</f>
        <v>0</v>
      </c>
      <c r="AD264" s="112" t="n">
        <f aca="false">IF(G264=Error_checking!$A$26,MAX(0,MIN(MaxBonus,$G$1)+1-RANK(AC264,$AC$2:$AC$601)),0)</f>
        <v>0</v>
      </c>
      <c r="AE264" s="111" t="n">
        <f aca="false">AC264+AD264</f>
        <v>0</v>
      </c>
      <c r="AF264" s="113" t="str">
        <f aca="false" t="array" ref="AF264:AF264">IF(G264=Error_checking!$A$26,RANK(AC264,$AC$2:$AC$601),"")</f>
        <v/>
      </c>
      <c r="AG264" s="114"/>
      <c r="AH264" s="115"/>
      <c r="AI264" s="115"/>
      <c r="AJ264" s="115"/>
      <c r="AK264" s="100"/>
      <c r="AL264" s="100"/>
      <c r="AM264" s="100"/>
      <c r="AN264" s="101"/>
      <c r="AO264" s="100"/>
      <c r="AP264" s="100"/>
      <c r="AQ264" s="100"/>
      <c r="AR264" s="100"/>
      <c r="AS264" s="100"/>
      <c r="AT264" s="100"/>
      <c r="AU264" s="100"/>
      <c r="AV264" s="100"/>
      <c r="AW264" s="100"/>
      <c r="AX264" s="100"/>
      <c r="AY264" s="100"/>
      <c r="AZ264" s="100"/>
      <c r="BA264" s="100"/>
      <c r="BB264" s="100"/>
      <c r="BC264" s="100"/>
      <c r="BD264" s="100"/>
      <c r="BE264" s="100"/>
      <c r="BF264" s="100"/>
      <c r="BG264" s="100"/>
      <c r="BH264" s="100"/>
      <c r="BI264" s="100"/>
      <c r="BJ264" s="100"/>
      <c r="BK264" s="100"/>
      <c r="BL264" s="100"/>
      <c r="BM264" s="100"/>
      <c r="BN264" s="100"/>
      <c r="BO264" s="100"/>
      <c r="BP264" s="100"/>
      <c r="BQ264" s="100"/>
      <c r="BR264" s="100"/>
      <c r="BS264" s="100"/>
      <c r="BT264" s="100"/>
      <c r="BU264" s="100"/>
      <c r="BV264" s="100"/>
      <c r="BW264" s="100"/>
      <c r="BX264" s="100"/>
      <c r="BY264" s="100"/>
      <c r="BZ264" s="100"/>
    </row>
    <row r="265" s="119" customFormat="true" ht="14.85" hidden="false" customHeight="true" outlineLevel="0" collapsed="false">
      <c r="A265" s="102" t="str">
        <f aca="false" t="array" ref="A265:A265">IF(G265=Error_checking!$A$26,RANK(AC265,$AC$2:$AC$601),"")</f>
        <v/>
      </c>
      <c r="B265" s="102" t="n">
        <v>356</v>
      </c>
      <c r="C265" s="77" t="n">
        <f aca="false">VLOOKUP($B265,Ludo_na!$A$2:$D$601,2,0)</f>
        <v>362</v>
      </c>
      <c r="D265" s="78" t="str">
        <f aca="false">IF(VLOOKUP($B265,Ludo_voor!$A$2:$Y$601,3,0)="","",VLOOKUP($B265,Ludo_voor!$A$2:$Y$601,3,0))</f>
        <v>Errembault</v>
      </c>
      <c r="E265" s="79" t="str">
        <f aca="false">IF(VLOOKUP($B265,Ludo_voor!$A$2:$Y$601,4,0)="","",VLOOKUP($B265,Ludo_voor!$A$2:$Y$601,4,0))</f>
        <v>Pierre</v>
      </c>
      <c r="F265" s="80" t="str">
        <f aca="false">IF(VLOOKUP($B265,Ludo_voor!$A$2:$Y$601,5,0)="","",VLOOKUP($B265,Ludo_voor!$A$2:$Y$601,5,0))</f>
        <v/>
      </c>
      <c r="G265" s="81"/>
      <c r="H265" s="103"/>
      <c r="I265" s="104"/>
      <c r="J265" s="105"/>
      <c r="K265" s="105"/>
      <c r="L265" s="105"/>
      <c r="M265" s="106" t="str">
        <f aca="false" t="array" ref="M265:M265">IF($G265="","",IF(L265="",0,((SUM(IF(I265=I$2:I$601,IF(J265=J$2:J$601,1,0),0))-K265)/(SUM(IF(I265=I$2:I$601,IF(J265=J$2:J$601,1,0),0))-1)*100)+(L265/(SUM(IF(I265=I$2:I$601,IF(J265=J$2:J$601,L$2:L$601,0),0))))+IF(K265&lt;2,SUM(IF(I265=I$2:I$601,IF(J265=J$2:J$601,1,0),0)),0)))</f>
        <v/>
      </c>
      <c r="N265" s="107"/>
      <c r="O265" s="108"/>
      <c r="P265" s="108"/>
      <c r="Q265" s="108"/>
      <c r="R265" s="109" t="str">
        <f aca="false" t="array" ref="R265:R265">IF($G265="","",IF(Q265="",0,((SUM(IF(N265=N$2:N$601,IF(O265=O$2:O$601,1,0),0))-P265)/(SUM(IF(N265=N$2:N$601,IF(O265=O$2:O$601,1,0),0))-1)*100)+(Q265/(SUM(IF(N265=N$2:N$601,IF(O265=O$2:O$601,Q$2:Q$601,0),0))))+IF(P265&lt;2,SUM(IF(N265=N$2:N$601,IF(O265=O$2:O$601,1,0),0)),0)))</f>
        <v/>
      </c>
      <c r="S265" s="110"/>
      <c r="T265" s="108"/>
      <c r="U265" s="108"/>
      <c r="V265" s="108"/>
      <c r="W265" s="111" t="str">
        <f aca="false" t="array" ref="W265:W265">IF($G265="","",IF(OR(S265=Error_checking!$Q$25,S265=Error_checking!$Q$26),R265-IF(P265&lt;2,SUM(IF(N265=N$2:N$601,IF(O265=O$2:O$601,1,0),0)),0),IF(V265="",0,((SUM(IF(S265=S$2:S$601,IF(T265=T$2:T$601,1,0),0))-U265)/(SUM(IF(S265=S$2:S$601,IF(T265=T$2:T$601,1,0),0))-1)*100)+(V265/(SUM(IF(S265=S$2:S$601,IF(T265=T$2:T$601,V$2:V$601,0),0))))+IF(U265&lt;2,SUM(IF(S265=S$2:S$601,IF(T265=T$2:T$601,1,0),0)),0))))</f>
        <v/>
      </c>
      <c r="X265" s="91"/>
      <c r="Y265" s="92"/>
      <c r="Z265" s="93"/>
      <c r="AA265" s="92"/>
      <c r="AB265" s="94" t="n">
        <f aca="false">0</f>
        <v>0</v>
      </c>
      <c r="AC265" s="94" t="n">
        <f aca="false" t="array" ref="AC265:AC265">SUM(M265,R265,W265,AB265)</f>
        <v>0</v>
      </c>
      <c r="AD265" s="112" t="n">
        <f aca="false">IF(G265=Error_checking!$A$26,MAX(0,MIN(MaxBonus,$G$1)+1-RANK(AC265,$AC$2:$AC$601)),0)</f>
        <v>0</v>
      </c>
      <c r="AE265" s="111" t="n">
        <f aca="false">AC265+AD265</f>
        <v>0</v>
      </c>
      <c r="AF265" s="113" t="str">
        <f aca="false" t="array" ref="AF265:AF265">IF(G265=Error_checking!$A$26,RANK(AC265,$AC$2:$AC$601),"")</f>
        <v/>
      </c>
      <c r="AG265" s="114"/>
      <c r="AH265" s="115"/>
      <c r="AI265" s="115"/>
      <c r="AJ265" s="115"/>
      <c r="AK265" s="100"/>
      <c r="AL265" s="100"/>
      <c r="AM265" s="100"/>
      <c r="AN265" s="101"/>
      <c r="AO265" s="100"/>
      <c r="AP265" s="100"/>
      <c r="AQ265" s="100"/>
      <c r="AR265" s="100"/>
      <c r="AS265" s="100"/>
      <c r="AT265" s="100"/>
      <c r="AU265" s="100"/>
      <c r="AV265" s="100"/>
      <c r="AW265" s="100"/>
      <c r="AX265" s="100"/>
      <c r="AY265" s="100"/>
      <c r="AZ265" s="100"/>
      <c r="BA265" s="100"/>
      <c r="BB265" s="100"/>
      <c r="BC265" s="100"/>
      <c r="BD265" s="100"/>
      <c r="BE265" s="100"/>
      <c r="BF265" s="100"/>
      <c r="BG265" s="100"/>
      <c r="BH265" s="100"/>
      <c r="BI265" s="100"/>
      <c r="BJ265" s="100"/>
      <c r="BK265" s="100"/>
      <c r="BL265" s="100"/>
      <c r="BM265" s="100"/>
      <c r="BN265" s="100"/>
      <c r="BO265" s="100"/>
      <c r="BP265" s="100"/>
      <c r="BQ265" s="100"/>
      <c r="BR265" s="100"/>
      <c r="BS265" s="100"/>
      <c r="BT265" s="100"/>
      <c r="BU265" s="100"/>
      <c r="BV265" s="100"/>
      <c r="BW265" s="100"/>
      <c r="BX265" s="100"/>
      <c r="BY265" s="100"/>
      <c r="BZ265" s="100"/>
    </row>
    <row r="266" customFormat="false" ht="14.85" hidden="false" customHeight="true" outlineLevel="0" collapsed="false">
      <c r="A266" s="76" t="str">
        <f aca="false" t="array" ref="A266:A266">IF(G266=Error_checking!$A$26,RANK(AC266,$AC$2:$AC$601),"")</f>
        <v/>
      </c>
      <c r="B266" s="76" t="n">
        <v>357</v>
      </c>
      <c r="C266" s="77" t="n">
        <f aca="false">VLOOKUP($B266,Ludo_na!$A$2:$D$601,2,0)</f>
        <v>176</v>
      </c>
      <c r="D266" s="78" t="str">
        <f aca="false">IF(VLOOKUP($B266,Ludo_voor!$A$2:$Y$601,3,0)="","",VLOOKUP($B266,Ludo_voor!$A$2:$Y$601,3,0))</f>
        <v>Evras</v>
      </c>
      <c r="E266" s="79" t="str">
        <f aca="false">IF(VLOOKUP($B266,Ludo_voor!$A$2:$Y$601,4,0)="","",VLOOKUP($B266,Ludo_voor!$A$2:$Y$601,4,0))</f>
        <v>Julie</v>
      </c>
      <c r="F266" s="80" t="str">
        <f aca="false">IF(VLOOKUP($B266,Ludo_voor!$A$2:$Y$601,5,0)="","",VLOOKUP($B266,Ludo_voor!$A$2:$Y$601,5,0))</f>
        <v/>
      </c>
      <c r="G266" s="81"/>
      <c r="H266" s="82"/>
      <c r="I266" s="83"/>
      <c r="J266" s="84"/>
      <c r="K266" s="84"/>
      <c r="L266" s="84"/>
      <c r="M266" s="85" t="str">
        <f aca="false" t="array" ref="M266:M266">IF($G266="","",IF(L266="",0,((SUM(IF(I266=I$2:I$601,IF(J266=J$2:J$601,1,0),0))-K266)/(SUM(IF(I266=I$2:I$601,IF(J266=J$2:J$601,1,0),0))-1)*100)+(L266/(SUM(IF(I266=I$2:I$601,IF(J266=J$2:J$601,L$2:L$601,0),0))))+IF(K266&lt;2,SUM(IF(I266=I$2:I$601,IF(J266=J$2:J$601,1,0),0)),0)))</f>
        <v/>
      </c>
      <c r="N266" s="86"/>
      <c r="O266" s="87"/>
      <c r="P266" s="87"/>
      <c r="Q266" s="87"/>
      <c r="R266" s="88" t="str">
        <f aca="false" t="array" ref="R266:R266">IF($G266="","",IF(Q266="",0,((SUM(IF(N266=N$2:N$601,IF(O266=O$2:O$601,1,0),0))-P266)/(SUM(IF(N266=N$2:N$601,IF(O266=O$2:O$601,1,0),0))-1)*100)+(Q266/(SUM(IF(N266=N$2:N$601,IF(O266=O$2:O$601,Q$2:Q$601,0),0))))+IF(P266&lt;2,SUM(IF(N266=N$2:N$601,IF(O266=O$2:O$601,1,0),0)),0)))</f>
        <v/>
      </c>
      <c r="S266" s="89"/>
      <c r="T266" s="87"/>
      <c r="U266" s="87"/>
      <c r="V266" s="87"/>
      <c r="W266" s="90" t="str">
        <f aca="false" t="array" ref="W266:W266">IF($G266="","",IF(OR(S266=Error_checking!$Q$25,S266=Error_checking!$Q$26),R266-IF(P266&lt;2,SUM(IF(N266=N$2:N$601,IF(O266=O$2:O$601,1,0),0)),0),IF(V266="",0,((SUM(IF(S266=S$2:S$601,IF(T266=T$2:T$601,1,0),0))-U266)/(SUM(IF(S266=S$2:S$601,IF(T266=T$2:T$601,1,0),0))-1)*100)+(V266/(SUM(IF(S266=S$2:S$601,IF(T266=T$2:T$601,V$2:V$601,0),0))))+IF(U266&lt;2,SUM(IF(S266=S$2:S$601,IF(T266=T$2:T$601,1,0),0)),0))))</f>
        <v/>
      </c>
      <c r="X266" s="91"/>
      <c r="Y266" s="92"/>
      <c r="Z266" s="93"/>
      <c r="AA266" s="92"/>
      <c r="AB266" s="94" t="n">
        <f aca="false">0</f>
        <v>0</v>
      </c>
      <c r="AC266" s="95" t="n">
        <f aca="false" t="array" ref="AC266:AC266">SUM(M266,R266,W266,AB266)</f>
        <v>0</v>
      </c>
      <c r="AD266" s="96" t="n">
        <f aca="false">IF(G266=Error_checking!$A$26,MAX(0,MIN(MaxBonus,$G$1)+1-RANK(AC266,$AC$2:$AC$601)),0)</f>
        <v>0</v>
      </c>
      <c r="AE266" s="90" t="n">
        <f aca="false">AC266+AD266</f>
        <v>0</v>
      </c>
      <c r="AF266" s="97" t="str">
        <f aca="false" t="array" ref="AF266:AF266">IF(G266=Error_checking!$A$26,RANK(AC266,$AC$2:$AC$601),"")</f>
        <v/>
      </c>
      <c r="AG266" s="98"/>
      <c r="AH266" s="99"/>
      <c r="AI266" s="99"/>
      <c r="AJ266" s="99"/>
      <c r="AK266" s="100"/>
      <c r="AL266" s="100"/>
      <c r="AM266" s="100"/>
      <c r="AN266" s="101"/>
      <c r="AO266" s="100"/>
      <c r="AP266" s="100"/>
      <c r="AQ266" s="100"/>
      <c r="AR266" s="100"/>
      <c r="AS266" s="100"/>
      <c r="AT266" s="100"/>
      <c r="AU266" s="100"/>
      <c r="AV266" s="100"/>
      <c r="AW266" s="100"/>
      <c r="AX266" s="100"/>
      <c r="AY266" s="100"/>
      <c r="AZ266" s="100"/>
      <c r="BA266" s="100"/>
      <c r="BB266" s="100"/>
      <c r="BC266" s="100"/>
      <c r="BD266" s="100"/>
      <c r="BE266" s="100"/>
      <c r="BF266" s="100"/>
      <c r="BG266" s="100"/>
      <c r="BH266" s="100"/>
      <c r="BI266" s="100"/>
      <c r="BJ266" s="100"/>
      <c r="BK266" s="100"/>
      <c r="BL266" s="100"/>
      <c r="BM266" s="100"/>
      <c r="BN266" s="100"/>
      <c r="BO266" s="100"/>
      <c r="BP266" s="100"/>
      <c r="BQ266" s="100"/>
      <c r="BR266" s="100"/>
      <c r="BS266" s="100"/>
      <c r="BT266" s="100"/>
      <c r="BU266" s="100"/>
      <c r="BV266" s="100"/>
      <c r="BW266" s="100"/>
      <c r="BX266" s="100"/>
      <c r="BY266" s="100"/>
      <c r="BZ266" s="10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14.85" hidden="false" customHeight="true" outlineLevel="0" collapsed="false">
      <c r="A267" s="102" t="str">
        <f aca="false" t="array" ref="A267:A267">IF(G267=Error_checking!$A$26,RANK(AC267,$AC$2:$AC$601),"")</f>
        <v/>
      </c>
      <c r="B267" s="102" t="n">
        <v>83</v>
      </c>
      <c r="C267" s="77" t="n">
        <f aca="false">VLOOKUP($B267,Ludo_na!$A$2:$D$601,2,0)</f>
        <v>197</v>
      </c>
      <c r="D267" s="78" t="str">
        <f aca="false">IF(VLOOKUP($B267,Ludo_voor!$A$2:$Y$601,3,0)="","",VLOOKUP($B267,Ludo_voor!$A$2:$Y$601,3,0))</f>
        <v>Expeels</v>
      </c>
      <c r="E267" s="79" t="str">
        <f aca="false">IF(VLOOKUP($B267,Ludo_voor!$A$2:$Y$601,4,0)="","",VLOOKUP($B267,Ludo_voor!$A$2:$Y$601,4,0))</f>
        <v>Lieven</v>
      </c>
      <c r="F267" s="80" t="str">
        <f aca="false">IF(VLOOKUP($B267,Ludo_voor!$A$2:$Y$601,5,0)="","",VLOOKUP($B267,Ludo_voor!$A$2:$Y$601,5,0))</f>
        <v/>
      </c>
      <c r="G267" s="81"/>
      <c r="H267" s="103"/>
      <c r="I267" s="104"/>
      <c r="J267" s="105"/>
      <c r="K267" s="105"/>
      <c r="L267" s="105"/>
      <c r="M267" s="106" t="str">
        <f aca="false" t="array" ref="M267:M267">IF($G267="","",IF(L267="",0,((SUM(IF(I267=I$2:I$601,IF(J267=J$2:J$601,1,0),0))-K267)/(SUM(IF(I267=I$2:I$601,IF(J267=J$2:J$601,1,0),0))-1)*100)+(L267/(SUM(IF(I267=I$2:I$601,IF(J267=J$2:J$601,L$2:L$601,0),0))))+IF(K267&lt;2,SUM(IF(I267=I$2:I$601,IF(J267=J$2:J$601,1,0),0)),0)))</f>
        <v/>
      </c>
      <c r="N267" s="107"/>
      <c r="O267" s="108"/>
      <c r="P267" s="108"/>
      <c r="Q267" s="108"/>
      <c r="R267" s="109" t="str">
        <f aca="false" t="array" ref="R267:R267">IF($G267="","",IF(Q267="",0,((SUM(IF(N267=N$2:N$601,IF(O267=O$2:O$601,1,0),0))-P267)/(SUM(IF(N267=N$2:N$601,IF(O267=O$2:O$601,1,0),0))-1)*100)+(Q267/(SUM(IF(N267=N$2:N$601,IF(O267=O$2:O$601,Q$2:Q$601,0),0))))+IF(P267&lt;2,SUM(IF(N267=N$2:N$601,IF(O267=O$2:O$601,1,0),0)),0)))</f>
        <v/>
      </c>
      <c r="S267" s="110"/>
      <c r="T267" s="108"/>
      <c r="U267" s="108"/>
      <c r="V267" s="108"/>
      <c r="W267" s="111" t="str">
        <f aca="false" t="array" ref="W267:W267">IF($G267="","",IF(OR(S267=Error_checking!$Q$25,S267=Error_checking!$Q$26),R267-IF(P267&lt;2,SUM(IF(N267=N$2:N$601,IF(O267=O$2:O$601,1,0),0)),0),IF(V267="",0,((SUM(IF(S267=S$2:S$601,IF(T267=T$2:T$601,1,0),0))-U267)/(SUM(IF(S267=S$2:S$601,IF(T267=T$2:T$601,1,0),0))-1)*100)+(V267/(SUM(IF(S267=S$2:S$601,IF(T267=T$2:T$601,V$2:V$601,0),0))))+IF(U267&lt;2,SUM(IF(S267=S$2:S$601,IF(T267=T$2:T$601,1,0),0)),0))))</f>
        <v/>
      </c>
      <c r="X267" s="91"/>
      <c r="Y267" s="92"/>
      <c r="Z267" s="93"/>
      <c r="AA267" s="92"/>
      <c r="AB267" s="94" t="n">
        <f aca="false">0</f>
        <v>0</v>
      </c>
      <c r="AC267" s="94" t="n">
        <f aca="false" t="array" ref="AC267:AC267">SUM(M267,R267,W267,AB267)</f>
        <v>0</v>
      </c>
      <c r="AD267" s="112" t="n">
        <f aca="false">IF(G267=Error_checking!$A$26,MAX(0,MIN(MaxBonus,$G$1)+1-RANK(AC267,$AC$2:$AC$601)),0)</f>
        <v>0</v>
      </c>
      <c r="AE267" s="111" t="n">
        <f aca="false">AC267+AD267</f>
        <v>0</v>
      </c>
      <c r="AF267" s="113" t="str">
        <f aca="false" t="array" ref="AF267:AF267">IF(G267=Error_checking!$A$26,RANK(AC267,$AC$2:$AC$601),"")</f>
        <v/>
      </c>
      <c r="AG267" s="114"/>
      <c r="AH267" s="115"/>
      <c r="AI267" s="115"/>
      <c r="AJ267" s="115"/>
      <c r="AK267" s="100"/>
      <c r="AL267" s="100"/>
      <c r="AM267" s="100"/>
      <c r="AN267" s="101"/>
      <c r="AO267" s="100"/>
      <c r="AP267" s="100"/>
      <c r="AQ267" s="100"/>
      <c r="AR267" s="100"/>
      <c r="AS267" s="100"/>
      <c r="AT267" s="100"/>
      <c r="AU267" s="100"/>
      <c r="AV267" s="100"/>
      <c r="AW267" s="100"/>
      <c r="AX267" s="100"/>
      <c r="AY267" s="100"/>
      <c r="AZ267" s="100"/>
      <c r="BA267" s="100"/>
      <c r="BB267" s="100"/>
      <c r="BC267" s="100"/>
      <c r="BD267" s="100"/>
      <c r="BE267" s="100"/>
      <c r="BF267" s="100"/>
      <c r="BG267" s="100"/>
      <c r="BH267" s="100"/>
      <c r="BI267" s="100"/>
      <c r="BJ267" s="100"/>
      <c r="BK267" s="100"/>
      <c r="BL267" s="100"/>
      <c r="BM267" s="100"/>
      <c r="BN267" s="100"/>
      <c r="BO267" s="100"/>
      <c r="BP267" s="100"/>
      <c r="BQ267" s="100"/>
      <c r="BR267" s="100"/>
      <c r="BS267" s="100"/>
      <c r="BT267" s="100"/>
      <c r="BU267" s="100"/>
      <c r="BV267" s="100"/>
      <c r="BW267" s="100"/>
      <c r="BX267" s="100"/>
      <c r="BY267" s="100"/>
      <c r="BZ267" s="10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s="54" customFormat="true" ht="14.85" hidden="false" customHeight="true" outlineLevel="0" collapsed="false">
      <c r="A268" s="102" t="str">
        <f aca="false" t="array" ref="A268:A268">IF(G268=Error_checking!$A$26,RANK(AC268,$AC$2:$AC$601),"")</f>
        <v/>
      </c>
      <c r="B268" s="102" t="n">
        <v>95</v>
      </c>
      <c r="C268" s="77" t="n">
        <f aca="false">VLOOKUP($B268,Ludo_na!$A$2:$D$601,2,0)</f>
        <v>338</v>
      </c>
      <c r="D268" s="78" t="str">
        <f aca="false">IF(VLOOKUP($B268,Ludo_voor!$A$2:$Y$601,3,0)="","",VLOOKUP($B268,Ludo_voor!$A$2:$Y$601,3,0))</f>
        <v>Expeels</v>
      </c>
      <c r="E268" s="79" t="str">
        <f aca="false">IF(VLOOKUP($B268,Ludo_voor!$A$2:$Y$601,4,0)="","",VLOOKUP($B268,Ludo_voor!$A$2:$Y$601,4,0))</f>
        <v>Tjorven</v>
      </c>
      <c r="F268" s="80" t="str">
        <f aca="false">IF(VLOOKUP($B268,Ludo_voor!$A$2:$Y$601,5,0)="","",VLOOKUP($B268,Ludo_voor!$A$2:$Y$601,5,0))</f>
        <v/>
      </c>
      <c r="G268" s="81"/>
      <c r="H268" s="103"/>
      <c r="I268" s="104"/>
      <c r="J268" s="105"/>
      <c r="K268" s="105"/>
      <c r="L268" s="105"/>
      <c r="M268" s="106" t="str">
        <f aca="false" t="array" ref="M268:M268">IF($G268="","",IF(L268="",0,((SUM(IF(I268=I$2:I$601,IF(J268=J$2:J$601,1,0),0))-K268)/(SUM(IF(I268=I$2:I$601,IF(J268=J$2:J$601,1,0),0))-1)*100)+(L268/(SUM(IF(I268=I$2:I$601,IF(J268=J$2:J$601,L$2:L$601,0),0))))+IF(K268&lt;2,SUM(IF(I268=I$2:I$601,IF(J268=J$2:J$601,1,0),0)),0)))</f>
        <v/>
      </c>
      <c r="N268" s="107"/>
      <c r="O268" s="108"/>
      <c r="P268" s="108"/>
      <c r="Q268" s="108"/>
      <c r="R268" s="109" t="str">
        <f aca="false" t="array" ref="R268:R268">IF($G268="","",IF(Q268="",0,((SUM(IF(N268=N$2:N$601,IF(O268=O$2:O$601,1,0),0))-P268)/(SUM(IF(N268=N$2:N$601,IF(O268=O$2:O$601,1,0),0))-1)*100)+(Q268/(SUM(IF(N268=N$2:N$601,IF(O268=O$2:O$601,Q$2:Q$601,0),0))))+IF(P268&lt;2,SUM(IF(N268=N$2:N$601,IF(O268=O$2:O$601,1,0),0)),0)))</f>
        <v/>
      </c>
      <c r="S268" s="110"/>
      <c r="T268" s="108"/>
      <c r="U268" s="108"/>
      <c r="V268" s="108"/>
      <c r="W268" s="111" t="str">
        <f aca="false" t="array" ref="W268:W268">IF($G268="","",IF(OR(S268=Error_checking!$Q$25,S268=Error_checking!$Q$26),R268-IF(P268&lt;2,SUM(IF(N268=N$2:N$601,IF(O268=O$2:O$601,1,0),0)),0),IF(V268="",0,((SUM(IF(S268=S$2:S$601,IF(T268=T$2:T$601,1,0),0))-U268)/(SUM(IF(S268=S$2:S$601,IF(T268=T$2:T$601,1,0),0))-1)*100)+(V268/(SUM(IF(S268=S$2:S$601,IF(T268=T$2:T$601,V$2:V$601,0),0))))+IF(U268&lt;2,SUM(IF(S268=S$2:S$601,IF(T268=T$2:T$601,1,0),0)),0))))</f>
        <v/>
      </c>
      <c r="X268" s="91"/>
      <c r="Y268" s="92"/>
      <c r="Z268" s="93"/>
      <c r="AA268" s="92"/>
      <c r="AB268" s="94" t="n">
        <f aca="false">0</f>
        <v>0</v>
      </c>
      <c r="AC268" s="94" t="n">
        <f aca="false" t="array" ref="AC268:AC268">SUM(M268,R268,W268,AB268)</f>
        <v>0</v>
      </c>
      <c r="AD268" s="112" t="n">
        <f aca="false">IF(G268=Error_checking!$A$26,MAX(0,MIN(MaxBonus,$G$1)+1-RANK(AC268,$AC$2:$AC$601)),0)</f>
        <v>0</v>
      </c>
      <c r="AE268" s="111" t="n">
        <f aca="false">AC268+AD268</f>
        <v>0</v>
      </c>
      <c r="AF268" s="113" t="str">
        <f aca="false" t="array" ref="AF268:AF268">IF(G268=Error_checking!$A$26,RANK(AC268,$AC$2:$AC$601),"")</f>
        <v/>
      </c>
      <c r="AG268" s="114"/>
      <c r="AH268" s="115"/>
      <c r="AI268" s="115"/>
      <c r="AJ268" s="115"/>
      <c r="AK268" s="100"/>
      <c r="AL268" s="100"/>
      <c r="AM268" s="100"/>
      <c r="AN268" s="101"/>
      <c r="AO268" s="100"/>
      <c r="AP268" s="100"/>
      <c r="AQ268" s="100"/>
      <c r="AR268" s="100"/>
      <c r="AS268" s="100"/>
      <c r="AT268" s="100"/>
      <c r="AU268" s="100"/>
      <c r="AV268" s="100"/>
      <c r="AW268" s="100"/>
      <c r="AX268" s="100"/>
      <c r="AY268" s="100"/>
      <c r="AZ268" s="100"/>
      <c r="BA268" s="100"/>
      <c r="BB268" s="100"/>
      <c r="BC268" s="100"/>
      <c r="BD268" s="100"/>
      <c r="BE268" s="100"/>
      <c r="BF268" s="100"/>
      <c r="BG268" s="100"/>
      <c r="BH268" s="100"/>
      <c r="BI268" s="100"/>
      <c r="BJ268" s="100"/>
      <c r="BK268" s="100"/>
      <c r="BL268" s="100"/>
      <c r="BM268" s="100"/>
      <c r="BN268" s="100"/>
      <c r="BO268" s="100"/>
      <c r="BP268" s="100"/>
      <c r="BQ268" s="100"/>
      <c r="BR268" s="100"/>
      <c r="BS268" s="100"/>
      <c r="BT268" s="100"/>
      <c r="BU268" s="100"/>
      <c r="BV268" s="100"/>
      <c r="BW268" s="100"/>
      <c r="BX268" s="100"/>
      <c r="BY268" s="100"/>
      <c r="BZ268" s="100"/>
    </row>
    <row r="269" customFormat="false" ht="14.85" hidden="false" customHeight="true" outlineLevel="0" collapsed="false">
      <c r="A269" s="118" t="str">
        <f aca="false" t="array" ref="A269:A269">IF(G269=Error_checking!$A$26,RANK(AC269,$AC$2:$AC$601),"")</f>
        <v/>
      </c>
      <c r="B269" s="118" t="n">
        <v>42</v>
      </c>
      <c r="C269" s="77" t="n">
        <f aca="false">VLOOKUP($B269,Ludo_na!$A$2:$D$601,2,0)</f>
        <v>417</v>
      </c>
      <c r="D269" s="78" t="str">
        <f aca="false">IF(VLOOKUP($B269,Ludo_voor!$A$2:$Y$601,3,0)="","",VLOOKUP($B269,Ludo_voor!$A$2:$Y$601,3,0))</f>
        <v>Expeels</v>
      </c>
      <c r="E269" s="79" t="str">
        <f aca="false">IF(VLOOKUP($B269,Ludo_voor!$A$2:$Y$601,4,0)="","",VLOOKUP($B269,Ludo_voor!$A$2:$Y$601,4,0))</f>
        <v>An</v>
      </c>
      <c r="F269" s="80" t="str">
        <f aca="false">IF(VLOOKUP($B269,Ludo_voor!$A$2:$Y$601,5,0)="","",VLOOKUP($B269,Ludo_voor!$A$2:$Y$601,5,0))</f>
        <v/>
      </c>
      <c r="G269" s="81"/>
      <c r="H269" s="103"/>
      <c r="I269" s="104"/>
      <c r="J269" s="105"/>
      <c r="K269" s="105"/>
      <c r="L269" s="105"/>
      <c r="M269" s="106" t="str">
        <f aca="false" t="array" ref="M269:M269">IF($G269="","",IF(L269="",0,((SUM(IF(I269=I$2:I$601,IF(J269=J$2:J$601,1,0),0))-K269)/(SUM(IF(I269=I$2:I$601,IF(J269=J$2:J$601,1,0),0))-1)*100)+(L269/(SUM(IF(I269=I$2:I$601,IF(J269=J$2:J$601,L$2:L$601,0),0))))+IF(K269&lt;2,SUM(IF(I269=I$2:I$601,IF(J269=J$2:J$601,1,0),0)),0)))</f>
        <v/>
      </c>
      <c r="N269" s="107"/>
      <c r="O269" s="108"/>
      <c r="P269" s="108"/>
      <c r="Q269" s="108"/>
      <c r="R269" s="109" t="str">
        <f aca="false" t="array" ref="R269:R269">IF($G269="","",IF(Q269="",0,((SUM(IF(N269=N$2:N$601,IF(O269=O$2:O$601,1,0),0))-P269)/(SUM(IF(N269=N$2:N$601,IF(O269=O$2:O$601,1,0),0))-1)*100)+(Q269/(SUM(IF(N269=N$2:N$601,IF(O269=O$2:O$601,Q$2:Q$601,0),0))))+IF(P269&lt;2,SUM(IF(N269=N$2:N$601,IF(O269=O$2:O$601,1,0),0)),0)))</f>
        <v/>
      </c>
      <c r="S269" s="110"/>
      <c r="T269" s="108"/>
      <c r="U269" s="108"/>
      <c r="V269" s="108"/>
      <c r="W269" s="111" t="str">
        <f aca="false" t="array" ref="W269:W269">IF($G269="","",IF(OR(S269=Error_checking!$Q$25,S269=Error_checking!$Q$26),R269-IF(P269&lt;2,SUM(IF(N269=N$2:N$601,IF(O269=O$2:O$601,1,0),0)),0),IF(V269="",0,((SUM(IF(S269=S$2:S$601,IF(T269=T$2:T$601,1,0),0))-U269)/(SUM(IF(S269=S$2:S$601,IF(T269=T$2:T$601,1,0),0))-1)*100)+(V269/(SUM(IF(S269=S$2:S$601,IF(T269=T$2:T$601,V$2:V$601,0),0))))+IF(U269&lt;2,SUM(IF(S269=S$2:S$601,IF(T269=T$2:T$601,1,0),0)),0))))</f>
        <v/>
      </c>
      <c r="X269" s="91"/>
      <c r="Y269" s="92"/>
      <c r="Z269" s="93"/>
      <c r="AA269" s="92"/>
      <c r="AB269" s="94" t="n">
        <f aca="false">0</f>
        <v>0</v>
      </c>
      <c r="AC269" s="94" t="n">
        <f aca="false" t="array" ref="AC269:AC269">SUM(M269,R269,W269,AB269)</f>
        <v>0</v>
      </c>
      <c r="AD269" s="112" t="n">
        <f aca="false">IF(G269=Error_checking!$A$26,MAX(0,MIN(MaxBonus,$G$1)+1-RANK(AC269,$AC$2:$AC$601)),0)</f>
        <v>0</v>
      </c>
      <c r="AE269" s="111" t="n">
        <f aca="false">AC269+AD269</f>
        <v>0</v>
      </c>
      <c r="AF269" s="113" t="str">
        <f aca="false" t="array" ref="AF269:AF269">IF(G269=Error_checking!$A$26,RANK(AC269,$AC$2:$AC$601),"")</f>
        <v/>
      </c>
      <c r="AG269" s="114"/>
      <c r="AH269" s="115"/>
      <c r="AI269" s="115"/>
      <c r="AJ269" s="115"/>
      <c r="AK269" s="100"/>
      <c r="AL269" s="100"/>
      <c r="AM269" s="100"/>
      <c r="AN269" s="101"/>
      <c r="AO269" s="100"/>
      <c r="AP269" s="100"/>
      <c r="AQ269" s="100"/>
      <c r="AR269" s="100"/>
      <c r="AS269" s="100"/>
      <c r="AT269" s="100"/>
      <c r="AU269" s="100"/>
      <c r="AV269" s="100"/>
      <c r="AW269" s="100"/>
      <c r="AX269" s="100"/>
      <c r="AY269" s="100"/>
      <c r="AZ269" s="100"/>
      <c r="BA269" s="100"/>
      <c r="BB269" s="100"/>
      <c r="BC269" s="100"/>
      <c r="BD269" s="100"/>
      <c r="BE269" s="100"/>
      <c r="BF269" s="100"/>
      <c r="BG269" s="100"/>
      <c r="BH269" s="100"/>
      <c r="BI269" s="100"/>
      <c r="BJ269" s="100"/>
      <c r="BK269" s="100"/>
      <c r="BL269" s="100"/>
      <c r="BM269" s="100"/>
      <c r="BN269" s="100"/>
      <c r="BO269" s="100"/>
      <c r="BP269" s="100"/>
      <c r="BQ269" s="100"/>
      <c r="BR269" s="100"/>
      <c r="BS269" s="100"/>
      <c r="BT269" s="100"/>
      <c r="BU269" s="100"/>
      <c r="BV269" s="100"/>
      <c r="BW269" s="100"/>
      <c r="BX269" s="100"/>
      <c r="BY269" s="100"/>
      <c r="BZ269" s="10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s="119" customFormat="true" ht="14.85" hidden="false" customHeight="true" outlineLevel="0" collapsed="false">
      <c r="A270" s="102" t="str">
        <f aca="false" t="array" ref="A270:A270">IF(G270=Error_checking!$A$26,RANK(AC270,$AC$2:$AC$601),"")</f>
        <v/>
      </c>
      <c r="B270" s="102" t="n">
        <v>358</v>
      </c>
      <c r="C270" s="77" t="n">
        <f aca="false">VLOOKUP($B270,Ludo_na!$A$2:$D$601,2,0)</f>
        <v>442</v>
      </c>
      <c r="D270" s="78" t="str">
        <f aca="false">IF(VLOOKUP($B270,Ludo_voor!$A$2:$Y$601,3,0)="","",VLOOKUP($B270,Ludo_voor!$A$2:$Y$601,3,0))</f>
        <v>Ferrais</v>
      </c>
      <c r="E270" s="79" t="str">
        <f aca="false">IF(VLOOKUP($B270,Ludo_voor!$A$2:$Y$601,4,0)="","",VLOOKUP($B270,Ludo_voor!$A$2:$Y$601,4,0))</f>
        <v>François</v>
      </c>
      <c r="F270" s="80" t="str">
        <f aca="false">IF(VLOOKUP($B270,Ludo_voor!$A$2:$Y$601,5,0)="","",VLOOKUP($B270,Ludo_voor!$A$2:$Y$601,5,0))</f>
        <v/>
      </c>
      <c r="G270" s="81"/>
      <c r="H270" s="103"/>
      <c r="I270" s="104"/>
      <c r="J270" s="105"/>
      <c r="K270" s="105"/>
      <c r="L270" s="105"/>
      <c r="M270" s="106" t="str">
        <f aca="false" t="array" ref="M270:M270">IF($G270="","",IF(L270="",0,((SUM(IF(I270=I$2:I$601,IF(J270=J$2:J$601,1,0),0))-K270)/(SUM(IF(I270=I$2:I$601,IF(J270=J$2:J$601,1,0),0))-1)*100)+(L270/(SUM(IF(I270=I$2:I$601,IF(J270=J$2:J$601,L$2:L$601,0),0))))+IF(K270&lt;2,SUM(IF(I270=I$2:I$601,IF(J270=J$2:J$601,1,0),0)),0)))</f>
        <v/>
      </c>
      <c r="N270" s="107"/>
      <c r="O270" s="108"/>
      <c r="P270" s="108"/>
      <c r="Q270" s="108"/>
      <c r="R270" s="109" t="str">
        <f aca="false" t="array" ref="R270:R270">IF($G270="","",IF(Q270="",0,((SUM(IF(N270=N$2:N$601,IF(O270=O$2:O$601,1,0),0))-P270)/(SUM(IF(N270=N$2:N$601,IF(O270=O$2:O$601,1,0),0))-1)*100)+(Q270/(SUM(IF(N270=N$2:N$601,IF(O270=O$2:O$601,Q$2:Q$601,0),0))))+IF(P270&lt;2,SUM(IF(N270=N$2:N$601,IF(O270=O$2:O$601,1,0),0)),0)))</f>
        <v/>
      </c>
      <c r="S270" s="110"/>
      <c r="T270" s="108"/>
      <c r="U270" s="108"/>
      <c r="V270" s="108"/>
      <c r="W270" s="111" t="str">
        <f aca="false" t="array" ref="W270:W270">IF($G270="","",IF(OR(S270=Error_checking!$Q$25,S270=Error_checking!$Q$26),R270-IF(P270&lt;2,SUM(IF(N270=N$2:N$601,IF(O270=O$2:O$601,1,0),0)),0),IF(V270="",0,((SUM(IF(S270=S$2:S$601,IF(T270=T$2:T$601,1,0),0))-U270)/(SUM(IF(S270=S$2:S$601,IF(T270=T$2:T$601,1,0),0))-1)*100)+(V270/(SUM(IF(S270=S$2:S$601,IF(T270=T$2:T$601,V$2:V$601,0),0))))+IF(U270&lt;2,SUM(IF(S270=S$2:S$601,IF(T270=T$2:T$601,1,0),0)),0))))</f>
        <v/>
      </c>
      <c r="X270" s="91"/>
      <c r="Y270" s="92"/>
      <c r="Z270" s="93"/>
      <c r="AA270" s="92"/>
      <c r="AB270" s="94" t="n">
        <f aca="false">0</f>
        <v>0</v>
      </c>
      <c r="AC270" s="94" t="n">
        <f aca="false" t="array" ref="AC270:AC270">SUM(M270,R270,W270,AB270)</f>
        <v>0</v>
      </c>
      <c r="AD270" s="112" t="n">
        <f aca="false">IF(G270=Error_checking!$A$26,MAX(0,MIN(MaxBonus,$G$1)+1-RANK(AC270,$AC$2:$AC$601)),0)</f>
        <v>0</v>
      </c>
      <c r="AE270" s="111" t="n">
        <f aca="false">AC270+AD270</f>
        <v>0</v>
      </c>
      <c r="AF270" s="113" t="str">
        <f aca="false" t="array" ref="AF270:AF270">IF(G270=Error_checking!$A$26,RANK(AC270,$AC$2:$AC$601),"")</f>
        <v/>
      </c>
      <c r="AG270" s="114"/>
      <c r="AH270" s="115"/>
      <c r="AI270" s="115"/>
      <c r="AJ270" s="115"/>
      <c r="AK270" s="100"/>
      <c r="AL270" s="100"/>
      <c r="AM270" s="100"/>
      <c r="AN270" s="101"/>
      <c r="AO270" s="100"/>
      <c r="AP270" s="100"/>
      <c r="AQ270" s="100"/>
      <c r="AR270" s="100"/>
      <c r="AS270" s="100"/>
      <c r="AT270" s="100"/>
      <c r="AU270" s="100"/>
      <c r="AV270" s="100"/>
      <c r="AW270" s="100"/>
      <c r="AX270" s="100"/>
      <c r="AY270" s="100"/>
      <c r="AZ270" s="100"/>
      <c r="BA270" s="100"/>
      <c r="BB270" s="100"/>
      <c r="BC270" s="100"/>
      <c r="BD270" s="100"/>
      <c r="BE270" s="100"/>
      <c r="BF270" s="100"/>
      <c r="BG270" s="100"/>
      <c r="BH270" s="100"/>
      <c r="BI270" s="100"/>
      <c r="BJ270" s="100"/>
      <c r="BK270" s="100"/>
      <c r="BL270" s="100"/>
      <c r="BM270" s="100"/>
      <c r="BN270" s="100"/>
      <c r="BO270" s="100"/>
      <c r="BP270" s="100"/>
      <c r="BQ270" s="100"/>
      <c r="BR270" s="100"/>
      <c r="BS270" s="100"/>
      <c r="BT270" s="100"/>
      <c r="BU270" s="100"/>
      <c r="BV270" s="100"/>
      <c r="BW270" s="100"/>
      <c r="BX270" s="100"/>
      <c r="BY270" s="100"/>
      <c r="BZ270" s="100"/>
    </row>
    <row r="271" customFormat="false" ht="14.85" hidden="false" customHeight="true" outlineLevel="0" collapsed="false">
      <c r="A271" s="118" t="str">
        <f aca="false" t="array" ref="A271:A271">IF(G271=Error_checking!$A$26,RANK(AC271,$AC$2:$AC$601),"")</f>
        <v/>
      </c>
      <c r="B271" s="118" t="n">
        <v>259</v>
      </c>
      <c r="C271" s="77" t="n">
        <f aca="false">VLOOKUP($B271,Ludo_na!$A$2:$D$601,2,0)</f>
        <v>434</v>
      </c>
      <c r="D271" s="78" t="str">
        <f aca="false">IF(VLOOKUP($B271,Ludo_voor!$A$2:$Y$601,3,0)="","",VLOOKUP($B271,Ludo_voor!$A$2:$Y$601,3,0))</f>
        <v>Feyaerts</v>
      </c>
      <c r="E271" s="79" t="str">
        <f aca="false">IF(VLOOKUP($B271,Ludo_voor!$A$2:$Y$601,4,0)="","",VLOOKUP($B271,Ludo_voor!$A$2:$Y$601,4,0))</f>
        <v>Anne-Sophie</v>
      </c>
      <c r="F271" s="80" t="str">
        <f aca="false">IF(VLOOKUP($B271,Ludo_voor!$A$2:$Y$601,5,0)="","",VLOOKUP($B271,Ludo_voor!$A$2:$Y$601,5,0))</f>
        <v/>
      </c>
      <c r="G271" s="81"/>
      <c r="H271" s="103"/>
      <c r="I271" s="104"/>
      <c r="J271" s="105"/>
      <c r="K271" s="105"/>
      <c r="L271" s="105"/>
      <c r="M271" s="106" t="str">
        <f aca="false" t="array" ref="M271:M271">IF($G271="","",IF(L271="",0,((SUM(IF(I271=I$2:I$601,IF(J271=J$2:J$601,1,0),0))-K271)/(SUM(IF(I271=I$2:I$601,IF(J271=J$2:J$601,1,0),0))-1)*100)+(L271/(SUM(IF(I271=I$2:I$601,IF(J271=J$2:J$601,L$2:L$601,0),0))))+IF(K271&lt;2,SUM(IF(I271=I$2:I$601,IF(J271=J$2:J$601,1,0),0)),0)))</f>
        <v/>
      </c>
      <c r="N271" s="107"/>
      <c r="O271" s="108"/>
      <c r="P271" s="108"/>
      <c r="Q271" s="108"/>
      <c r="R271" s="109" t="str">
        <f aca="false" t="array" ref="R271:R271">IF($G271="","",IF(Q271="",0,((SUM(IF(N271=N$2:N$601,IF(O271=O$2:O$601,1,0),0))-P271)/(SUM(IF(N271=N$2:N$601,IF(O271=O$2:O$601,1,0),0))-1)*100)+(Q271/(SUM(IF(N271=N$2:N$601,IF(O271=O$2:O$601,Q$2:Q$601,0),0))))+IF(P271&lt;2,SUM(IF(N271=N$2:N$601,IF(O271=O$2:O$601,1,0),0)),0)))</f>
        <v/>
      </c>
      <c r="S271" s="110"/>
      <c r="T271" s="108"/>
      <c r="U271" s="108"/>
      <c r="V271" s="108"/>
      <c r="W271" s="111" t="str">
        <f aca="false" t="array" ref="W271:W271">IF($G271="","",IF(OR(S271=Error_checking!$Q$25,S271=Error_checking!$Q$26),R271-IF(P271&lt;2,SUM(IF(N271=N$2:N$601,IF(O271=O$2:O$601,1,0),0)),0),IF(V271="",0,((SUM(IF(S271=S$2:S$601,IF(T271=T$2:T$601,1,0),0))-U271)/(SUM(IF(S271=S$2:S$601,IF(T271=T$2:T$601,1,0),0))-1)*100)+(V271/(SUM(IF(S271=S$2:S$601,IF(T271=T$2:T$601,V$2:V$601,0),0))))+IF(U271&lt;2,SUM(IF(S271=S$2:S$601,IF(T271=T$2:T$601,1,0),0)),0))))</f>
        <v/>
      </c>
      <c r="X271" s="91"/>
      <c r="Y271" s="92"/>
      <c r="Z271" s="93"/>
      <c r="AA271" s="92"/>
      <c r="AB271" s="94" t="n">
        <f aca="false">0</f>
        <v>0</v>
      </c>
      <c r="AC271" s="94" t="n">
        <f aca="false" t="array" ref="AC271:AC271">SUM(M271,R271,W271,AB271)</f>
        <v>0</v>
      </c>
      <c r="AD271" s="112" t="n">
        <f aca="false">IF(G271=Error_checking!$A$26,MAX(0,MIN(MaxBonus,$G$1)+1-RANK(AC271,$AC$2:$AC$601)),0)</f>
        <v>0</v>
      </c>
      <c r="AE271" s="111" t="n">
        <f aca="false">AC271+AD271</f>
        <v>0</v>
      </c>
      <c r="AF271" s="113" t="str">
        <f aca="false" t="array" ref="AF271:AF271">IF(G271=Error_checking!$A$26,RANK(AC271,$AC$2:$AC$601),"")</f>
        <v/>
      </c>
      <c r="AG271" s="114"/>
      <c r="AH271" s="115"/>
      <c r="AI271" s="115"/>
      <c r="AJ271" s="115"/>
      <c r="AK271" s="100"/>
      <c r="AL271" s="100"/>
      <c r="AM271" s="100"/>
      <c r="AN271" s="101"/>
      <c r="AO271" s="100"/>
      <c r="AP271" s="100"/>
      <c r="AQ271" s="100"/>
      <c r="AR271" s="100"/>
      <c r="AS271" s="100"/>
      <c r="AT271" s="100"/>
      <c r="AU271" s="100"/>
      <c r="AV271" s="100"/>
      <c r="AW271" s="100"/>
      <c r="AX271" s="100"/>
      <c r="AY271" s="100"/>
      <c r="AZ271" s="100"/>
      <c r="BA271" s="100"/>
      <c r="BB271" s="100"/>
      <c r="BC271" s="100"/>
      <c r="BD271" s="100"/>
      <c r="BE271" s="100"/>
      <c r="BF271" s="100"/>
      <c r="BG271" s="100"/>
      <c r="BH271" s="100"/>
      <c r="BI271" s="100"/>
      <c r="BJ271" s="100"/>
      <c r="BK271" s="100"/>
      <c r="BL271" s="100"/>
      <c r="BM271" s="100"/>
      <c r="BN271" s="100"/>
      <c r="BO271" s="100"/>
      <c r="BP271" s="100"/>
      <c r="BQ271" s="100"/>
      <c r="BR271" s="100"/>
      <c r="BS271" s="100"/>
      <c r="BT271" s="100"/>
      <c r="BU271" s="100"/>
      <c r="BV271" s="100"/>
      <c r="BW271" s="100"/>
      <c r="BX271" s="100"/>
      <c r="BY271" s="100"/>
      <c r="BZ271" s="10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s="54" customFormat="true" ht="14.85" hidden="false" customHeight="true" outlineLevel="0" collapsed="false">
      <c r="A272" s="102" t="str">
        <f aca="false" t="array" ref="A272:A272">IF(G272=Error_checking!$A$26,RANK(AC272,$AC$2:$AC$601),"")</f>
        <v/>
      </c>
      <c r="B272" s="102" t="n">
        <v>473</v>
      </c>
      <c r="C272" s="77" t="n">
        <f aca="false">VLOOKUP($B272,Ludo_na!$A$2:$D$601,2,0)</f>
        <v>263</v>
      </c>
      <c r="D272" s="78" t="str">
        <f aca="false">IF(VLOOKUP($B272,Ludo_voor!$A$2:$Y$601,3,0)="","",VLOOKUP($B272,Ludo_voor!$A$2:$Y$601,3,0))</f>
        <v>Feyen</v>
      </c>
      <c r="E272" s="79" t="str">
        <f aca="false">IF(VLOOKUP($B272,Ludo_voor!$A$2:$Y$601,4,0)="","",VLOOKUP($B272,Ludo_voor!$A$2:$Y$601,4,0))</f>
        <v>Kjell</v>
      </c>
      <c r="F272" s="80" t="str">
        <f aca="false">IF(VLOOKUP($B272,Ludo_voor!$A$2:$Y$601,5,0)="","",VLOOKUP($B272,Ludo_voor!$A$2:$Y$601,5,0))</f>
        <v/>
      </c>
      <c r="G272" s="81"/>
      <c r="H272" s="103"/>
      <c r="I272" s="104"/>
      <c r="J272" s="105"/>
      <c r="K272" s="105"/>
      <c r="L272" s="105"/>
      <c r="M272" s="106" t="str">
        <f aca="false" t="array" ref="M272:M272">IF($G272="","",IF(L272="",0,((SUM(IF(I272=I$2:I$601,IF(J272=J$2:J$601,1,0),0))-K272)/(SUM(IF(I272=I$2:I$601,IF(J272=J$2:J$601,1,0),0))-1)*100)+(L272/(SUM(IF(I272=I$2:I$601,IF(J272=J$2:J$601,L$2:L$601,0),0))))+IF(K272&lt;2,SUM(IF(I272=I$2:I$601,IF(J272=J$2:J$601,1,0),0)),0)))</f>
        <v/>
      </c>
      <c r="N272" s="107"/>
      <c r="O272" s="108"/>
      <c r="P272" s="108"/>
      <c r="Q272" s="108"/>
      <c r="R272" s="109" t="str">
        <f aca="false" t="array" ref="R272:R272">IF($G272="","",IF(Q272="",0,((SUM(IF(N272=N$2:N$601,IF(O272=O$2:O$601,1,0),0))-P272)/(SUM(IF(N272=N$2:N$601,IF(O272=O$2:O$601,1,0),0))-1)*100)+(Q272/(SUM(IF(N272=N$2:N$601,IF(O272=O$2:O$601,Q$2:Q$601,0),0))))+IF(P272&lt;2,SUM(IF(N272=N$2:N$601,IF(O272=O$2:O$601,1,0),0)),0)))</f>
        <v/>
      </c>
      <c r="S272" s="110"/>
      <c r="T272" s="108"/>
      <c r="U272" s="108"/>
      <c r="V272" s="108"/>
      <c r="W272" s="111" t="str">
        <f aca="false" t="array" ref="W272:W272">IF($G272="","",IF(OR(S272=Error_checking!$Q$25,S272=Error_checking!$Q$26),R272-IF(P272&lt;2,SUM(IF(N272=N$2:N$601,IF(O272=O$2:O$601,1,0),0)),0),IF(V272="",0,((SUM(IF(S272=S$2:S$601,IF(T272=T$2:T$601,1,0),0))-U272)/(SUM(IF(S272=S$2:S$601,IF(T272=T$2:T$601,1,0),0))-1)*100)+(V272/(SUM(IF(S272=S$2:S$601,IF(T272=T$2:T$601,V$2:V$601,0),0))))+IF(U272&lt;2,SUM(IF(S272=S$2:S$601,IF(T272=T$2:T$601,1,0),0)),0))))</f>
        <v/>
      </c>
      <c r="X272" s="91"/>
      <c r="Y272" s="92"/>
      <c r="Z272" s="93"/>
      <c r="AA272" s="92"/>
      <c r="AB272" s="94" t="n">
        <f aca="false">0</f>
        <v>0</v>
      </c>
      <c r="AC272" s="94" t="n">
        <f aca="false" t="array" ref="AC272:AC272">SUM(M272,R272,W272,AB272)</f>
        <v>0</v>
      </c>
      <c r="AD272" s="112" t="n">
        <f aca="false">IF(G272=Error_checking!$A$26,MAX(0,MIN(MaxBonus,$G$1)+1-RANK(AC272,$AC$2:$AC$601)),0)</f>
        <v>0</v>
      </c>
      <c r="AE272" s="111" t="n">
        <f aca="false">AC272+AD272</f>
        <v>0</v>
      </c>
      <c r="AF272" s="113" t="str">
        <f aca="false" t="array" ref="AF272:AF272">IF(G272=Error_checking!$A$26,RANK(AC272,$AC$2:$AC$601),"")</f>
        <v/>
      </c>
      <c r="AG272" s="114"/>
      <c r="AH272" s="115"/>
      <c r="AI272" s="115"/>
      <c r="AJ272" s="115"/>
      <c r="AK272" s="100"/>
      <c r="AL272" s="100"/>
      <c r="AM272" s="100"/>
      <c r="AN272" s="101"/>
      <c r="AO272" s="100"/>
      <c r="AP272" s="100"/>
      <c r="AQ272" s="100"/>
      <c r="AR272" s="100"/>
      <c r="AS272" s="100"/>
      <c r="AT272" s="100"/>
      <c r="AU272" s="100"/>
      <c r="AV272" s="100"/>
      <c r="AW272" s="100"/>
      <c r="AX272" s="100"/>
      <c r="AY272" s="100"/>
      <c r="AZ272" s="100"/>
      <c r="BA272" s="100"/>
      <c r="BB272" s="100"/>
      <c r="BC272" s="100"/>
      <c r="BD272" s="100"/>
      <c r="BE272" s="100"/>
      <c r="BF272" s="100"/>
      <c r="BG272" s="100"/>
      <c r="BH272" s="100"/>
      <c r="BI272" s="100"/>
      <c r="BJ272" s="100"/>
      <c r="BK272" s="100"/>
      <c r="BL272" s="100"/>
      <c r="BM272" s="100"/>
      <c r="BN272" s="100"/>
      <c r="BO272" s="100"/>
      <c r="BP272" s="100"/>
      <c r="BQ272" s="100"/>
      <c r="BR272" s="100"/>
      <c r="BS272" s="100"/>
      <c r="BT272" s="100"/>
      <c r="BU272" s="100"/>
      <c r="BV272" s="100"/>
      <c r="BW272" s="100"/>
      <c r="BX272" s="100"/>
      <c r="BY272" s="100"/>
      <c r="BZ272" s="100"/>
    </row>
    <row r="273" customFormat="false" ht="14.85" hidden="false" customHeight="true" outlineLevel="0" collapsed="false">
      <c r="A273" s="102" t="str">
        <f aca="false" t="array" ref="A273:A273">IF(G273=Error_checking!$A$26,RANK(AC273,$AC$2:$AC$601),"")</f>
        <v/>
      </c>
      <c r="B273" s="102" t="n">
        <v>320</v>
      </c>
      <c r="C273" s="77" t="n">
        <f aca="false">VLOOKUP($B273,Ludo_na!$A$2:$D$601,2,0)</f>
        <v>161</v>
      </c>
      <c r="D273" s="78" t="str">
        <f aca="false">IF(VLOOKUP($B273,Ludo_voor!$A$2:$Y$601,3,0)="","",VLOOKUP($B273,Ludo_voor!$A$2:$Y$601,3,0))</f>
        <v>Filippi</v>
      </c>
      <c r="E273" s="79" t="str">
        <f aca="false">IF(VLOOKUP($B273,Ludo_voor!$A$2:$Y$601,4,0)="","",VLOOKUP($B273,Ludo_voor!$A$2:$Y$601,4,0))</f>
        <v>Luca</v>
      </c>
      <c r="F273" s="80" t="str">
        <f aca="false">IF(VLOOKUP($B273,Ludo_voor!$A$2:$Y$601,5,0)="","",VLOOKUP($B273,Ludo_voor!$A$2:$Y$601,5,0))</f>
        <v/>
      </c>
      <c r="G273" s="81"/>
      <c r="H273" s="103"/>
      <c r="I273" s="104"/>
      <c r="J273" s="105"/>
      <c r="K273" s="105"/>
      <c r="L273" s="105"/>
      <c r="M273" s="106" t="str">
        <f aca="false" t="array" ref="M273:M273">IF($G273="","",IF(L273="",0,((SUM(IF(I273=I$2:I$601,IF(J273=J$2:J$601,1,0),0))-K273)/(SUM(IF(I273=I$2:I$601,IF(J273=J$2:J$601,1,0),0))-1)*100)+(L273/(SUM(IF(I273=I$2:I$601,IF(J273=J$2:J$601,L$2:L$601,0),0))))+IF(K273&lt;2,SUM(IF(I273=I$2:I$601,IF(J273=J$2:J$601,1,0),0)),0)))</f>
        <v/>
      </c>
      <c r="N273" s="107"/>
      <c r="O273" s="108"/>
      <c r="P273" s="108"/>
      <c r="Q273" s="108"/>
      <c r="R273" s="109" t="str">
        <f aca="false" t="array" ref="R273:R273">IF($G273="","",IF(Q273="",0,((SUM(IF(N273=N$2:N$601,IF(O273=O$2:O$601,1,0),0))-P273)/(SUM(IF(N273=N$2:N$601,IF(O273=O$2:O$601,1,0),0))-1)*100)+(Q273/(SUM(IF(N273=N$2:N$601,IF(O273=O$2:O$601,Q$2:Q$601,0),0))))+IF(P273&lt;2,SUM(IF(N273=N$2:N$601,IF(O273=O$2:O$601,1,0),0)),0)))</f>
        <v/>
      </c>
      <c r="S273" s="110"/>
      <c r="T273" s="108"/>
      <c r="U273" s="108"/>
      <c r="V273" s="108"/>
      <c r="W273" s="111" t="str">
        <f aca="false" t="array" ref="W273:W273">IF($G273="","",IF(OR(S273=Error_checking!$Q$25,S273=Error_checking!$Q$26),R273-IF(P273&lt;2,SUM(IF(N273=N$2:N$601,IF(O273=O$2:O$601,1,0),0)),0),IF(V273="",0,((SUM(IF(S273=S$2:S$601,IF(T273=T$2:T$601,1,0),0))-U273)/(SUM(IF(S273=S$2:S$601,IF(T273=T$2:T$601,1,0),0))-1)*100)+(V273/(SUM(IF(S273=S$2:S$601,IF(T273=T$2:T$601,V$2:V$601,0),0))))+IF(U273&lt;2,SUM(IF(S273=S$2:S$601,IF(T273=T$2:T$601,1,0),0)),0))))</f>
        <v/>
      </c>
      <c r="X273" s="91"/>
      <c r="Y273" s="92"/>
      <c r="Z273" s="93"/>
      <c r="AA273" s="92"/>
      <c r="AB273" s="94" t="n">
        <f aca="false">0</f>
        <v>0</v>
      </c>
      <c r="AC273" s="94" t="n">
        <f aca="false" t="array" ref="AC273:AC273">SUM(M273,R273,W273,AB273)</f>
        <v>0</v>
      </c>
      <c r="AD273" s="112" t="n">
        <f aca="false">IF(G273=Error_checking!$A$26,MAX(0,MIN(MaxBonus,$G$1)+1-RANK(AC273,$AC$2:$AC$601)),0)</f>
        <v>0</v>
      </c>
      <c r="AE273" s="111" t="n">
        <f aca="false">AC273+AD273</f>
        <v>0</v>
      </c>
      <c r="AF273" s="113" t="str">
        <f aca="false" t="array" ref="AF273:AF273">IF(G273=Error_checking!$A$26,RANK(AC273,$AC$2:$AC$601),"")</f>
        <v/>
      </c>
      <c r="AG273" s="114"/>
      <c r="AH273" s="115"/>
      <c r="AI273" s="115"/>
      <c r="AJ273" s="115"/>
      <c r="AK273" s="100"/>
      <c r="AL273" s="100"/>
      <c r="AM273" s="100"/>
      <c r="AN273" s="101"/>
      <c r="AO273" s="100"/>
      <c r="AP273" s="100"/>
      <c r="AQ273" s="100"/>
      <c r="AR273" s="100"/>
      <c r="AS273" s="100"/>
      <c r="AT273" s="100"/>
      <c r="AU273" s="100"/>
      <c r="AV273" s="100"/>
      <c r="AW273" s="100"/>
      <c r="AX273" s="100"/>
      <c r="AY273" s="100"/>
      <c r="AZ273" s="100"/>
      <c r="BA273" s="100"/>
      <c r="BB273" s="100"/>
      <c r="BC273" s="100"/>
      <c r="BD273" s="100"/>
      <c r="BE273" s="100"/>
      <c r="BF273" s="100"/>
      <c r="BG273" s="100"/>
      <c r="BH273" s="100"/>
      <c r="BI273" s="100"/>
      <c r="BJ273" s="100"/>
      <c r="BK273" s="100"/>
      <c r="BL273" s="100"/>
      <c r="BM273" s="100"/>
      <c r="BN273" s="100"/>
      <c r="BO273" s="100"/>
      <c r="BP273" s="100"/>
      <c r="BQ273" s="100"/>
      <c r="BR273" s="100"/>
      <c r="BS273" s="100"/>
      <c r="BT273" s="100"/>
      <c r="BU273" s="100"/>
      <c r="BV273" s="100"/>
      <c r="BW273" s="100"/>
      <c r="BX273" s="100"/>
      <c r="BY273" s="100"/>
      <c r="BZ273" s="10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s="54" customFormat="true" ht="14.85" hidden="false" customHeight="true" outlineLevel="0" collapsed="false">
      <c r="A274" s="102" t="str">
        <f aca="false" t="array" ref="A274:A274">IF(G274=Error_checking!$A$26,RANK(AC274,$AC$2:$AC$601),"")</f>
        <v/>
      </c>
      <c r="B274" s="102" t="n">
        <v>54</v>
      </c>
      <c r="C274" s="77" t="n">
        <f aca="false">VLOOKUP($B274,Ludo_na!$A$2:$D$601,2,0)</f>
        <v>409</v>
      </c>
      <c r="D274" s="78" t="str">
        <f aca="false">IF(VLOOKUP($B274,Ludo_voor!$A$2:$Y$601,3,0)="","",VLOOKUP($B274,Ludo_voor!$A$2:$Y$601,3,0))</f>
        <v>Floré</v>
      </c>
      <c r="E274" s="79" t="str">
        <f aca="false">IF(VLOOKUP($B274,Ludo_voor!$A$2:$Y$601,4,0)="","",VLOOKUP($B274,Ludo_voor!$A$2:$Y$601,4,0))</f>
        <v>Donald</v>
      </c>
      <c r="F274" s="80" t="str">
        <f aca="false">IF(VLOOKUP($B274,Ludo_voor!$A$2:$Y$601,5,0)="","",VLOOKUP($B274,Ludo_voor!$A$2:$Y$601,5,0))</f>
        <v/>
      </c>
      <c r="G274" s="81"/>
      <c r="H274" s="103"/>
      <c r="I274" s="104"/>
      <c r="J274" s="105"/>
      <c r="K274" s="105"/>
      <c r="L274" s="105"/>
      <c r="M274" s="106" t="str">
        <f aca="false" t="array" ref="M274:M274">IF($G274="","",IF(L274="",0,((SUM(IF(I274=I$2:I$601,IF(J274=J$2:J$601,1,0),0))-K274)/(SUM(IF(I274=I$2:I$601,IF(J274=J$2:J$601,1,0),0))-1)*100)+(L274/(SUM(IF(I274=I$2:I$601,IF(J274=J$2:J$601,L$2:L$601,0),0))))+IF(K274&lt;2,SUM(IF(I274=I$2:I$601,IF(J274=J$2:J$601,1,0),0)),0)))</f>
        <v/>
      </c>
      <c r="N274" s="107"/>
      <c r="O274" s="108"/>
      <c r="P274" s="108"/>
      <c r="Q274" s="108"/>
      <c r="R274" s="109" t="str">
        <f aca="false" t="array" ref="R274:R274">IF($G274="","",IF(Q274="",0,((SUM(IF(N274=N$2:N$601,IF(O274=O$2:O$601,1,0),0))-P274)/(SUM(IF(N274=N$2:N$601,IF(O274=O$2:O$601,1,0),0))-1)*100)+(Q274/(SUM(IF(N274=N$2:N$601,IF(O274=O$2:O$601,Q$2:Q$601,0),0))))+IF(P274&lt;2,SUM(IF(N274=N$2:N$601,IF(O274=O$2:O$601,1,0),0)),0)))</f>
        <v/>
      </c>
      <c r="S274" s="110"/>
      <c r="T274" s="108"/>
      <c r="U274" s="108"/>
      <c r="V274" s="108"/>
      <c r="W274" s="111" t="str">
        <f aca="false" t="array" ref="W274:W274">IF($G274="","",IF(OR(S274=Error_checking!$Q$25,S274=Error_checking!$Q$26),R274-IF(P274&lt;2,SUM(IF(N274=N$2:N$601,IF(O274=O$2:O$601,1,0),0)),0),IF(V274="",0,((SUM(IF(S274=S$2:S$601,IF(T274=T$2:T$601,1,0),0))-U274)/(SUM(IF(S274=S$2:S$601,IF(T274=T$2:T$601,1,0),0))-1)*100)+(V274/(SUM(IF(S274=S$2:S$601,IF(T274=T$2:T$601,V$2:V$601,0),0))))+IF(U274&lt;2,SUM(IF(S274=S$2:S$601,IF(T274=T$2:T$601,1,0),0)),0))))</f>
        <v/>
      </c>
      <c r="X274" s="91"/>
      <c r="Y274" s="92"/>
      <c r="Z274" s="93"/>
      <c r="AA274" s="92"/>
      <c r="AB274" s="94" t="n">
        <f aca="false">0</f>
        <v>0</v>
      </c>
      <c r="AC274" s="94" t="n">
        <f aca="false" t="array" ref="AC274:AC274">SUM(M274,R274,W274,AB274)</f>
        <v>0</v>
      </c>
      <c r="AD274" s="112" t="n">
        <f aca="false">IF(G274=Error_checking!$A$26,MAX(0,MIN(MaxBonus,$G$1)+1-RANK(AC274,$AC$2:$AC$601)),0)</f>
        <v>0</v>
      </c>
      <c r="AE274" s="111" t="n">
        <f aca="false">AC274+AD274</f>
        <v>0</v>
      </c>
      <c r="AF274" s="113" t="str">
        <f aca="false" t="array" ref="AF274:AF274">IF(G274=Error_checking!$A$26,RANK(AC274,$AC$2:$AC$601),"")</f>
        <v/>
      </c>
      <c r="AG274" s="114"/>
      <c r="AH274" s="115"/>
      <c r="AI274" s="115"/>
      <c r="AJ274" s="115"/>
      <c r="AK274" s="100"/>
      <c r="AL274" s="100"/>
      <c r="AM274" s="100"/>
      <c r="AN274" s="101"/>
      <c r="AO274" s="100"/>
      <c r="AP274" s="100"/>
      <c r="AQ274" s="100"/>
      <c r="AR274" s="100"/>
      <c r="AS274" s="100"/>
      <c r="AT274" s="100"/>
      <c r="AU274" s="100"/>
      <c r="AV274" s="100"/>
      <c r="AW274" s="100"/>
      <c r="AX274" s="100"/>
      <c r="AY274" s="100"/>
      <c r="AZ274" s="100"/>
      <c r="BA274" s="100"/>
      <c r="BB274" s="100"/>
      <c r="BC274" s="100"/>
      <c r="BD274" s="100"/>
      <c r="BE274" s="100"/>
      <c r="BF274" s="100"/>
      <c r="BG274" s="100"/>
      <c r="BH274" s="100"/>
      <c r="BI274" s="100"/>
      <c r="BJ274" s="100"/>
      <c r="BK274" s="100"/>
      <c r="BL274" s="100"/>
      <c r="BM274" s="100"/>
      <c r="BN274" s="100"/>
      <c r="BO274" s="100"/>
      <c r="BP274" s="100"/>
      <c r="BQ274" s="100"/>
      <c r="BR274" s="100"/>
      <c r="BS274" s="100"/>
      <c r="BT274" s="100"/>
      <c r="BU274" s="100"/>
      <c r="BV274" s="100"/>
      <c r="BW274" s="100"/>
      <c r="BX274" s="100"/>
      <c r="BY274" s="100"/>
      <c r="BZ274" s="100"/>
    </row>
    <row r="275" s="54" customFormat="true" ht="14.85" hidden="false" customHeight="true" outlineLevel="0" collapsed="false">
      <c r="A275" s="102" t="str">
        <f aca="false" t="array" ref="A275:A275">IF(G275=Error_checking!$A$26,RANK(AC275,$AC$2:$AC$601),"")</f>
        <v/>
      </c>
      <c r="B275" s="102" t="n">
        <v>364</v>
      </c>
      <c r="C275" s="77" t="n">
        <f aca="false">VLOOKUP($B275,Ludo_na!$A$2:$D$601,2,0)</f>
        <v>271</v>
      </c>
      <c r="D275" s="78" t="str">
        <f aca="false">IF(VLOOKUP($B275,Ludo_voor!$A$2:$Y$601,3,0)="","",VLOOKUP($B275,Ludo_voor!$A$2:$Y$601,3,0))</f>
        <v>Florin</v>
      </c>
      <c r="E275" s="79" t="str">
        <f aca="false">IF(VLOOKUP($B275,Ludo_voor!$A$2:$Y$601,4,0)="","",VLOOKUP($B275,Ludo_voor!$A$2:$Y$601,4,0))</f>
        <v>Natacha</v>
      </c>
      <c r="F275" s="80" t="str">
        <f aca="false">IF(VLOOKUP($B275,Ludo_voor!$A$2:$Y$601,5,0)="","",VLOOKUP($B275,Ludo_voor!$A$2:$Y$601,5,0))</f>
        <v/>
      </c>
      <c r="G275" s="81"/>
      <c r="H275" s="103"/>
      <c r="I275" s="104"/>
      <c r="J275" s="105"/>
      <c r="K275" s="105"/>
      <c r="L275" s="105"/>
      <c r="M275" s="106" t="str">
        <f aca="false" t="array" ref="M275:M275">IF($G275="","",IF(L275="",0,((SUM(IF(I275=I$2:I$601,IF(J275=J$2:J$601,1,0),0))-K275)/(SUM(IF(I275=I$2:I$601,IF(J275=J$2:J$601,1,0),0))-1)*100)+(L275/(SUM(IF(I275=I$2:I$601,IF(J275=J$2:J$601,L$2:L$601,0),0))))+IF(K275&lt;2,SUM(IF(I275=I$2:I$601,IF(J275=J$2:J$601,1,0),0)),0)))</f>
        <v/>
      </c>
      <c r="N275" s="107"/>
      <c r="O275" s="108"/>
      <c r="P275" s="108"/>
      <c r="Q275" s="108"/>
      <c r="R275" s="109" t="str">
        <f aca="false" t="array" ref="R275:R275">IF($G275="","",IF(Q275="",0,((SUM(IF(N275=N$2:N$601,IF(O275=O$2:O$601,1,0),0))-P275)/(SUM(IF(N275=N$2:N$601,IF(O275=O$2:O$601,1,0),0))-1)*100)+(Q275/(SUM(IF(N275=N$2:N$601,IF(O275=O$2:O$601,Q$2:Q$601,0),0))))+IF(P275&lt;2,SUM(IF(N275=N$2:N$601,IF(O275=O$2:O$601,1,0),0)),0)))</f>
        <v/>
      </c>
      <c r="S275" s="110"/>
      <c r="T275" s="108"/>
      <c r="U275" s="108"/>
      <c r="V275" s="108"/>
      <c r="W275" s="111" t="str">
        <f aca="false" t="array" ref="W275:W275">IF($G275="","",IF(OR(S275=Error_checking!$Q$25,S275=Error_checking!$Q$26),R275-IF(P275&lt;2,SUM(IF(N275=N$2:N$601,IF(O275=O$2:O$601,1,0),0)),0),IF(V275="",0,((SUM(IF(S275=S$2:S$601,IF(T275=T$2:T$601,1,0),0))-U275)/(SUM(IF(S275=S$2:S$601,IF(T275=T$2:T$601,1,0),0))-1)*100)+(V275/(SUM(IF(S275=S$2:S$601,IF(T275=T$2:T$601,V$2:V$601,0),0))))+IF(U275&lt;2,SUM(IF(S275=S$2:S$601,IF(T275=T$2:T$601,1,0),0)),0))))</f>
        <v/>
      </c>
      <c r="X275" s="91"/>
      <c r="Y275" s="92"/>
      <c r="Z275" s="93"/>
      <c r="AA275" s="92"/>
      <c r="AB275" s="94" t="n">
        <f aca="false">0</f>
        <v>0</v>
      </c>
      <c r="AC275" s="94" t="n">
        <f aca="false" t="array" ref="AC275:AC275">SUM(M275,R275,W275,AB275)</f>
        <v>0</v>
      </c>
      <c r="AD275" s="112" t="n">
        <f aca="false">IF(G275=Error_checking!$A$26,MAX(0,MIN(MaxBonus,$G$1)+1-RANK(AC275,$AC$2:$AC$601)),0)</f>
        <v>0</v>
      </c>
      <c r="AE275" s="111" t="n">
        <f aca="false">AC275+AD275</f>
        <v>0</v>
      </c>
      <c r="AF275" s="113" t="str">
        <f aca="false" t="array" ref="AF275:AF275">IF(G275=Error_checking!$A$26,RANK(AC275,$AC$2:$AC$601),"")</f>
        <v/>
      </c>
      <c r="AG275" s="114"/>
      <c r="AH275" s="115"/>
      <c r="AI275" s="115"/>
      <c r="AJ275" s="115"/>
      <c r="AK275" s="100"/>
      <c r="AL275" s="100"/>
      <c r="AM275" s="100"/>
      <c r="AN275" s="101"/>
      <c r="AO275" s="100"/>
      <c r="AP275" s="100"/>
      <c r="AQ275" s="100"/>
      <c r="AR275" s="100"/>
      <c r="AS275" s="100"/>
      <c r="AT275" s="100"/>
      <c r="AU275" s="100"/>
      <c r="AV275" s="100"/>
      <c r="AW275" s="100"/>
      <c r="AX275" s="100"/>
      <c r="AY275" s="100"/>
      <c r="AZ275" s="100"/>
      <c r="BA275" s="100"/>
      <c r="BB275" s="100"/>
      <c r="BC275" s="100"/>
      <c r="BD275" s="100"/>
      <c r="BE275" s="100"/>
      <c r="BF275" s="100"/>
      <c r="BG275" s="100"/>
      <c r="BH275" s="100"/>
      <c r="BI275" s="100"/>
      <c r="BJ275" s="100"/>
      <c r="BK275" s="100"/>
      <c r="BL275" s="100"/>
      <c r="BM275" s="100"/>
      <c r="BN275" s="100"/>
      <c r="BO275" s="100"/>
      <c r="BP275" s="100"/>
      <c r="BQ275" s="100"/>
      <c r="BR275" s="100"/>
      <c r="BS275" s="100"/>
      <c r="BT275" s="100"/>
      <c r="BU275" s="100"/>
      <c r="BV275" s="100"/>
      <c r="BW275" s="100"/>
      <c r="BX275" s="100"/>
      <c r="BY275" s="100"/>
      <c r="BZ275" s="100"/>
    </row>
    <row r="276" s="119" customFormat="true" ht="14.85" hidden="false" customHeight="true" outlineLevel="0" collapsed="false">
      <c r="A276" s="48" t="str">
        <f aca="false" t="array" ref="A276:A276">IF(G276=Error_checking!$A$26,RANK(AC276,$AC$2:$AC$601),"")</f>
        <v/>
      </c>
      <c r="B276" s="48" t="n">
        <v>199</v>
      </c>
      <c r="C276" s="77" t="n">
        <f aca="false">VLOOKUP($B276,Ludo_na!$A$2:$D$601,2,0)</f>
        <v>56</v>
      </c>
      <c r="D276" s="78" t="str">
        <f aca="false">IF(VLOOKUP($B276,Ludo_voor!$A$2:$Y$601,3,0)="","",VLOOKUP($B276,Ludo_voor!$A$2:$Y$601,3,0))</f>
        <v>Fournier</v>
      </c>
      <c r="E276" s="79" t="str">
        <f aca="false">IF(VLOOKUP($B276,Ludo_voor!$A$2:$Y$601,4,0)="","",VLOOKUP($B276,Ludo_voor!$A$2:$Y$601,4,0))</f>
        <v>Mickaël</v>
      </c>
      <c r="F276" s="80" t="str">
        <f aca="false">IF(VLOOKUP($B276,Ludo_voor!$A$2:$Y$601,5,0)="","",VLOOKUP($B276,Ludo_voor!$A$2:$Y$601,5,0))</f>
        <v/>
      </c>
      <c r="G276" s="81"/>
      <c r="H276" s="103"/>
      <c r="I276" s="104"/>
      <c r="J276" s="105"/>
      <c r="K276" s="105"/>
      <c r="L276" s="105"/>
      <c r="M276" s="106" t="str">
        <f aca="false" t="array" ref="M276:M276">IF($G276="","",IF(L276="",0,((SUM(IF(I276=I$2:I$601,IF(J276=J$2:J$601,1,0),0))-K276)/(SUM(IF(I276=I$2:I$601,IF(J276=J$2:J$601,1,0),0))-1)*100)+(L276/(SUM(IF(I276=I$2:I$601,IF(J276=J$2:J$601,L$2:L$601,0),0))))+IF(K276&lt;2,SUM(IF(I276=I$2:I$601,IF(J276=J$2:J$601,1,0),0)),0)))</f>
        <v/>
      </c>
      <c r="N276" s="107"/>
      <c r="O276" s="108"/>
      <c r="P276" s="108"/>
      <c r="Q276" s="108"/>
      <c r="R276" s="109" t="str">
        <f aca="false" t="array" ref="R276:R276">IF($G276="","",IF(Q276="",0,((SUM(IF(N276=N$2:N$601,IF(O276=O$2:O$601,1,0),0))-P276)/(SUM(IF(N276=N$2:N$601,IF(O276=O$2:O$601,1,0),0))-1)*100)+(Q276/(SUM(IF(N276=N$2:N$601,IF(O276=O$2:O$601,Q$2:Q$601,0),0))))+IF(P276&lt;2,SUM(IF(N276=N$2:N$601,IF(O276=O$2:O$601,1,0),0)),0)))</f>
        <v/>
      </c>
      <c r="S276" s="110"/>
      <c r="T276" s="108"/>
      <c r="U276" s="108"/>
      <c r="V276" s="108"/>
      <c r="W276" s="111" t="str">
        <f aca="false" t="array" ref="W276:W276">IF($G276="","",IF(OR(S276=Error_checking!$Q$25,S276=Error_checking!$Q$26),R276-IF(P276&lt;2,SUM(IF(N276=N$2:N$601,IF(O276=O$2:O$601,1,0),0)),0),IF(V276="",0,((SUM(IF(S276=S$2:S$601,IF(T276=T$2:T$601,1,0),0))-U276)/(SUM(IF(S276=S$2:S$601,IF(T276=T$2:T$601,1,0),0))-1)*100)+(V276/(SUM(IF(S276=S$2:S$601,IF(T276=T$2:T$601,V$2:V$601,0),0))))+IF(U276&lt;2,SUM(IF(S276=S$2:S$601,IF(T276=T$2:T$601,1,0),0)),0))))</f>
        <v/>
      </c>
      <c r="X276" s="91"/>
      <c r="Y276" s="92"/>
      <c r="Z276" s="93"/>
      <c r="AA276" s="92"/>
      <c r="AB276" s="94" t="n">
        <f aca="false">0</f>
        <v>0</v>
      </c>
      <c r="AC276" s="94" t="n">
        <f aca="false" t="array" ref="AC276:AC276">SUM(M276,R276,W276,AB276)</f>
        <v>0</v>
      </c>
      <c r="AD276" s="112" t="n">
        <f aca="false">IF(G276=Error_checking!$A$26,MAX(0,MIN(MaxBonus,$G$1)+1-RANK(AC276,$AC$2:$AC$601)),0)</f>
        <v>0</v>
      </c>
      <c r="AE276" s="111" t="n">
        <f aca="false">AC276+AD276</f>
        <v>0</v>
      </c>
      <c r="AF276" s="113" t="str">
        <f aca="false" t="array" ref="AF276:AF276">IF(G276=Error_checking!$A$26,RANK(AC276,$AC$2:$AC$601),"")</f>
        <v/>
      </c>
      <c r="AG276" s="114"/>
      <c r="AH276" s="115"/>
      <c r="AI276" s="115"/>
      <c r="AJ276" s="115"/>
      <c r="AK276" s="100"/>
      <c r="AL276" s="100"/>
      <c r="AM276" s="100"/>
      <c r="AN276" s="101"/>
      <c r="AO276" s="100"/>
      <c r="AP276" s="100"/>
      <c r="AQ276" s="100"/>
      <c r="AR276" s="100"/>
      <c r="AS276" s="100"/>
      <c r="AT276" s="100"/>
      <c r="AU276" s="100"/>
      <c r="AV276" s="100"/>
      <c r="AW276" s="100"/>
      <c r="AX276" s="100"/>
      <c r="AY276" s="100"/>
      <c r="AZ276" s="100"/>
      <c r="BA276" s="100"/>
      <c r="BB276" s="100"/>
      <c r="BC276" s="100"/>
      <c r="BD276" s="100"/>
      <c r="BE276" s="100"/>
      <c r="BF276" s="100"/>
      <c r="BG276" s="100"/>
      <c r="BH276" s="100"/>
      <c r="BI276" s="100"/>
      <c r="BJ276" s="100"/>
      <c r="BK276" s="100"/>
      <c r="BL276" s="100"/>
      <c r="BM276" s="100"/>
      <c r="BN276" s="100"/>
      <c r="BO276" s="100"/>
      <c r="BP276" s="100"/>
      <c r="BQ276" s="100"/>
      <c r="BR276" s="100"/>
      <c r="BS276" s="100"/>
      <c r="BT276" s="100"/>
      <c r="BU276" s="100"/>
      <c r="BV276" s="100"/>
      <c r="BW276" s="100"/>
      <c r="BX276" s="100"/>
      <c r="BY276" s="100"/>
      <c r="BZ276" s="100"/>
    </row>
    <row r="277" s="54" customFormat="true" ht="14.85" hidden="false" customHeight="true" outlineLevel="0" collapsed="false">
      <c r="A277" s="102" t="str">
        <f aca="false" t="array" ref="A277:A277">IF(G277=Error_checking!$A$26,RANK(AC277,$AC$2:$AC$601),"")</f>
        <v/>
      </c>
      <c r="B277" s="102" t="n">
        <v>340</v>
      </c>
      <c r="C277" s="77" t="n">
        <f aca="false">VLOOKUP($B277,Ludo_na!$A$2:$D$601,2,0)</f>
        <v>520</v>
      </c>
      <c r="D277" s="78" t="str">
        <f aca="false">IF(VLOOKUP($B277,Ludo_voor!$A$2:$Y$601,3,0)="","",VLOOKUP($B277,Ludo_voor!$A$2:$Y$601,3,0))</f>
        <v>Fraiteur</v>
      </c>
      <c r="E277" s="79" t="str">
        <f aca="false">IF(VLOOKUP($B277,Ludo_voor!$A$2:$Y$601,4,0)="","",VLOOKUP($B277,Ludo_voor!$A$2:$Y$601,4,0))</f>
        <v>Stéphanie</v>
      </c>
      <c r="F277" s="80" t="str">
        <f aca="false">IF(VLOOKUP($B277,Ludo_voor!$A$2:$Y$601,5,0)="","",VLOOKUP($B277,Ludo_voor!$A$2:$Y$601,5,0))</f>
        <v/>
      </c>
      <c r="G277" s="81"/>
      <c r="H277" s="103"/>
      <c r="I277" s="104"/>
      <c r="J277" s="105"/>
      <c r="K277" s="105"/>
      <c r="L277" s="105"/>
      <c r="M277" s="106" t="str">
        <f aca="false" t="array" ref="M277:M277">IF($G277="","",IF(L277="",0,((SUM(IF(I277=I$2:I$601,IF(J277=J$2:J$601,1,0),0))-K277)/(SUM(IF(I277=I$2:I$601,IF(J277=J$2:J$601,1,0),0))-1)*100)+(L277/(SUM(IF(I277=I$2:I$601,IF(J277=J$2:J$601,L$2:L$601,0),0))))+IF(K277&lt;2,SUM(IF(I277=I$2:I$601,IF(J277=J$2:J$601,1,0),0)),0)))</f>
        <v/>
      </c>
      <c r="N277" s="107"/>
      <c r="O277" s="108"/>
      <c r="P277" s="108"/>
      <c r="Q277" s="108"/>
      <c r="R277" s="109" t="str">
        <f aca="false" t="array" ref="R277:R277">IF($G277="","",IF(Q277="",0,((SUM(IF(N277=N$2:N$601,IF(O277=O$2:O$601,1,0),0))-P277)/(SUM(IF(N277=N$2:N$601,IF(O277=O$2:O$601,1,0),0))-1)*100)+(Q277/(SUM(IF(N277=N$2:N$601,IF(O277=O$2:O$601,Q$2:Q$601,0),0))))+IF(P277&lt;2,SUM(IF(N277=N$2:N$601,IF(O277=O$2:O$601,1,0),0)),0)))</f>
        <v/>
      </c>
      <c r="S277" s="110"/>
      <c r="T277" s="108"/>
      <c r="U277" s="108"/>
      <c r="V277" s="108"/>
      <c r="W277" s="111" t="str">
        <f aca="false" t="array" ref="W277:W277">IF($G277="","",IF(OR(S277=Error_checking!$Q$25,S277=Error_checking!$Q$26),R277-IF(P277&lt;2,SUM(IF(N277=N$2:N$601,IF(O277=O$2:O$601,1,0),0)),0),IF(V277="",0,((SUM(IF(S277=S$2:S$601,IF(T277=T$2:T$601,1,0),0))-U277)/(SUM(IF(S277=S$2:S$601,IF(T277=T$2:T$601,1,0),0))-1)*100)+(V277/(SUM(IF(S277=S$2:S$601,IF(T277=T$2:T$601,V$2:V$601,0),0))))+IF(U277&lt;2,SUM(IF(S277=S$2:S$601,IF(T277=T$2:T$601,1,0),0)),0))))</f>
        <v/>
      </c>
      <c r="X277" s="91"/>
      <c r="Y277" s="92"/>
      <c r="Z277" s="93"/>
      <c r="AA277" s="92"/>
      <c r="AB277" s="94" t="n">
        <f aca="false">0</f>
        <v>0</v>
      </c>
      <c r="AC277" s="94" t="n">
        <f aca="false" t="array" ref="AC277:AC277">SUM(M277,R277,W277,AB277)</f>
        <v>0</v>
      </c>
      <c r="AD277" s="112" t="n">
        <f aca="false">IF(G277=Error_checking!$A$26,MAX(0,MIN(MaxBonus,$G$1)+1-RANK(AC277,$AC$2:$AC$601)),0)</f>
        <v>0</v>
      </c>
      <c r="AE277" s="111" t="n">
        <f aca="false">AC277+AD277</f>
        <v>0</v>
      </c>
      <c r="AF277" s="113" t="str">
        <f aca="false" t="array" ref="AF277:AF277">IF(G277=Error_checking!$A$26,RANK(AC277,$AC$2:$AC$601),"")</f>
        <v/>
      </c>
      <c r="AG277" s="114"/>
      <c r="AH277" s="115"/>
      <c r="AI277" s="115"/>
      <c r="AJ277" s="115"/>
      <c r="AK277" s="100"/>
      <c r="AL277" s="100"/>
      <c r="AM277" s="100"/>
      <c r="AN277" s="101"/>
      <c r="AO277" s="100"/>
      <c r="AP277" s="100"/>
      <c r="AQ277" s="100"/>
      <c r="AR277" s="100"/>
      <c r="AS277" s="100"/>
      <c r="AT277" s="100"/>
      <c r="AU277" s="100"/>
      <c r="AV277" s="100"/>
      <c r="AW277" s="100"/>
      <c r="AX277" s="100"/>
      <c r="AY277" s="100"/>
      <c r="AZ277" s="100"/>
      <c r="BA277" s="100"/>
      <c r="BB277" s="100"/>
      <c r="BC277" s="100"/>
      <c r="BD277" s="100"/>
      <c r="BE277" s="100"/>
      <c r="BF277" s="100"/>
      <c r="BG277" s="100"/>
      <c r="BH277" s="100"/>
      <c r="BI277" s="100"/>
      <c r="BJ277" s="100"/>
      <c r="BK277" s="100"/>
      <c r="BL277" s="100"/>
      <c r="BM277" s="100"/>
      <c r="BN277" s="100"/>
      <c r="BO277" s="100"/>
      <c r="BP277" s="100"/>
      <c r="BQ277" s="100"/>
      <c r="BR277" s="100"/>
      <c r="BS277" s="100"/>
      <c r="BT277" s="100"/>
      <c r="BU277" s="100"/>
      <c r="BV277" s="100"/>
      <c r="BW277" s="100"/>
      <c r="BX277" s="100"/>
      <c r="BY277" s="100"/>
      <c r="BZ277" s="100"/>
    </row>
    <row r="278" s="54" customFormat="true" ht="14.85" hidden="false" customHeight="true" outlineLevel="0" collapsed="false">
      <c r="A278" s="102" t="str">
        <f aca="false" t="array" ref="A278:A278">IF(G278=Error_checking!$A$26,RANK(AC278,$AC$2:$AC$601),"")</f>
        <v/>
      </c>
      <c r="B278" s="102" t="n">
        <v>374</v>
      </c>
      <c r="C278" s="77" t="n">
        <f aca="false">VLOOKUP($B278,Ludo_na!$A$2:$D$601,2,0)</f>
        <v>492</v>
      </c>
      <c r="D278" s="78" t="str">
        <f aca="false">IF(VLOOKUP($B278,Ludo_voor!$A$2:$Y$601,3,0)="","",VLOOKUP($B278,Ludo_voor!$A$2:$Y$601,3,0))</f>
        <v>Francois</v>
      </c>
      <c r="E278" s="79" t="str">
        <f aca="false">IF(VLOOKUP($B278,Ludo_voor!$A$2:$Y$601,4,0)="","",VLOOKUP($B278,Ludo_voor!$A$2:$Y$601,4,0))</f>
        <v>Thomas</v>
      </c>
      <c r="F278" s="80" t="str">
        <f aca="false">IF(VLOOKUP($B278,Ludo_voor!$A$2:$Y$601,5,0)="","",VLOOKUP($B278,Ludo_voor!$A$2:$Y$601,5,0))</f>
        <v/>
      </c>
      <c r="G278" s="81"/>
      <c r="H278" s="103"/>
      <c r="I278" s="104"/>
      <c r="J278" s="105"/>
      <c r="K278" s="105"/>
      <c r="L278" s="105"/>
      <c r="M278" s="106" t="str">
        <f aca="false" t="array" ref="M278:M278">IF($G278="","",IF(L278="",0,((SUM(IF(I278=I$2:I$601,IF(J278=J$2:J$601,1,0),0))-K278)/(SUM(IF(I278=I$2:I$601,IF(J278=J$2:J$601,1,0),0))-1)*100)+(L278/(SUM(IF(I278=I$2:I$601,IF(J278=J$2:J$601,L$2:L$601,0),0))))+IF(K278&lt;2,SUM(IF(I278=I$2:I$601,IF(J278=J$2:J$601,1,0),0)),0)))</f>
        <v/>
      </c>
      <c r="N278" s="107"/>
      <c r="O278" s="108"/>
      <c r="P278" s="108"/>
      <c r="Q278" s="108"/>
      <c r="R278" s="109" t="str">
        <f aca="false" t="array" ref="R278:R278">IF($G278="","",IF(Q278="",0,((SUM(IF(N278=N$2:N$601,IF(O278=O$2:O$601,1,0),0))-P278)/(SUM(IF(N278=N$2:N$601,IF(O278=O$2:O$601,1,0),0))-1)*100)+(Q278/(SUM(IF(N278=N$2:N$601,IF(O278=O$2:O$601,Q$2:Q$601,0),0))))+IF(P278&lt;2,SUM(IF(N278=N$2:N$601,IF(O278=O$2:O$601,1,0),0)),0)))</f>
        <v/>
      </c>
      <c r="S278" s="110"/>
      <c r="T278" s="108"/>
      <c r="U278" s="108"/>
      <c r="V278" s="108"/>
      <c r="W278" s="111" t="str">
        <f aca="false" t="array" ref="W278:W278">IF($G278="","",IF(OR(S278=Error_checking!$Q$25,S278=Error_checking!$Q$26),R278-IF(P278&lt;2,SUM(IF(N278=N$2:N$601,IF(O278=O$2:O$601,1,0),0)),0),IF(V278="",0,((SUM(IF(S278=S$2:S$601,IF(T278=T$2:T$601,1,0),0))-U278)/(SUM(IF(S278=S$2:S$601,IF(T278=T$2:T$601,1,0),0))-1)*100)+(V278/(SUM(IF(S278=S$2:S$601,IF(T278=T$2:T$601,V$2:V$601,0),0))))+IF(U278&lt;2,SUM(IF(S278=S$2:S$601,IF(T278=T$2:T$601,1,0),0)),0))))</f>
        <v/>
      </c>
      <c r="X278" s="91"/>
      <c r="Y278" s="92"/>
      <c r="Z278" s="93"/>
      <c r="AA278" s="92"/>
      <c r="AB278" s="94" t="n">
        <f aca="false">0</f>
        <v>0</v>
      </c>
      <c r="AC278" s="94" t="n">
        <f aca="false" t="array" ref="AC278:AC278">SUM(M278,R278,W278,AB278)</f>
        <v>0</v>
      </c>
      <c r="AD278" s="112" t="n">
        <f aca="false">IF(G278=Error_checking!$A$26,MAX(0,MIN(MaxBonus,$G$1)+1-RANK(AC278,$AC$2:$AC$601)),0)</f>
        <v>0</v>
      </c>
      <c r="AE278" s="111" t="n">
        <f aca="false">AC278+AD278</f>
        <v>0</v>
      </c>
      <c r="AF278" s="113" t="str">
        <f aca="false" t="array" ref="AF278:AF278">IF(G278=Error_checking!$A$26,RANK(AC278,$AC$2:$AC$601),"")</f>
        <v/>
      </c>
      <c r="AG278" s="114"/>
      <c r="AH278" s="115"/>
      <c r="AI278" s="115"/>
      <c r="AJ278" s="115"/>
      <c r="AK278" s="100"/>
      <c r="AL278" s="100"/>
      <c r="AM278" s="100"/>
      <c r="AN278" s="101"/>
      <c r="AO278" s="100"/>
      <c r="AP278" s="100"/>
      <c r="AQ278" s="100"/>
      <c r="AR278" s="100"/>
      <c r="AS278" s="100"/>
      <c r="AT278" s="100"/>
      <c r="AU278" s="100"/>
      <c r="AV278" s="100"/>
      <c r="AW278" s="100"/>
      <c r="AX278" s="100"/>
      <c r="AY278" s="100"/>
      <c r="AZ278" s="100"/>
      <c r="BA278" s="100"/>
      <c r="BB278" s="100"/>
      <c r="BC278" s="100"/>
      <c r="BD278" s="100"/>
      <c r="BE278" s="100"/>
      <c r="BF278" s="100"/>
      <c r="BG278" s="100"/>
      <c r="BH278" s="100"/>
      <c r="BI278" s="100"/>
      <c r="BJ278" s="100"/>
      <c r="BK278" s="100"/>
      <c r="BL278" s="100"/>
      <c r="BM278" s="100"/>
      <c r="BN278" s="100"/>
      <c r="BO278" s="100"/>
      <c r="BP278" s="100"/>
      <c r="BQ278" s="100"/>
      <c r="BR278" s="100"/>
      <c r="BS278" s="100"/>
      <c r="BT278" s="100"/>
      <c r="BU278" s="100"/>
      <c r="BV278" s="100"/>
      <c r="BW278" s="100"/>
      <c r="BX278" s="100"/>
      <c r="BY278" s="100"/>
      <c r="BZ278" s="100"/>
    </row>
    <row r="279" s="119" customFormat="true" ht="14.85" hidden="false" customHeight="true" outlineLevel="0" collapsed="false">
      <c r="A279" s="102" t="str">
        <f aca="false" t="array" ref="A279:A279">IF(G279=Error_checking!$A$26,RANK(AC279,$AC$2:$AC$601),"")</f>
        <v/>
      </c>
      <c r="B279" s="102" t="n">
        <v>96</v>
      </c>
      <c r="C279" s="77" t="n">
        <f aca="false">VLOOKUP($B279,Ludo_na!$A$2:$D$601,2,0)</f>
        <v>475</v>
      </c>
      <c r="D279" s="78" t="str">
        <f aca="false">IF(VLOOKUP($B279,Ludo_voor!$A$2:$Y$601,3,0)="","",VLOOKUP($B279,Ludo_voor!$A$2:$Y$601,3,0))</f>
        <v>Friart</v>
      </c>
      <c r="E279" s="79" t="str">
        <f aca="false">IF(VLOOKUP($B279,Ludo_voor!$A$2:$Y$601,4,0)="","",VLOOKUP($B279,Ludo_voor!$A$2:$Y$601,4,0))</f>
        <v>Maxime</v>
      </c>
      <c r="F279" s="80" t="str">
        <f aca="false">IF(VLOOKUP($B279,Ludo_voor!$A$2:$Y$601,5,0)="","",VLOOKUP($B279,Ludo_voor!$A$2:$Y$601,5,0))</f>
        <v/>
      </c>
      <c r="G279" s="81"/>
      <c r="H279" s="103"/>
      <c r="I279" s="104"/>
      <c r="J279" s="105"/>
      <c r="K279" s="105"/>
      <c r="L279" s="105"/>
      <c r="M279" s="106" t="str">
        <f aca="false" t="array" ref="M279:M279">IF($G279="","",IF(L279="",0,((SUM(IF(I279=I$2:I$601,IF(J279=J$2:J$601,1,0),0))-K279)/(SUM(IF(I279=I$2:I$601,IF(J279=J$2:J$601,1,0),0))-1)*100)+(L279/(SUM(IF(I279=I$2:I$601,IF(J279=J$2:J$601,L$2:L$601,0),0))))+IF(K279&lt;2,SUM(IF(I279=I$2:I$601,IF(J279=J$2:J$601,1,0),0)),0)))</f>
        <v/>
      </c>
      <c r="N279" s="107"/>
      <c r="O279" s="108"/>
      <c r="P279" s="108"/>
      <c r="Q279" s="108"/>
      <c r="R279" s="109" t="str">
        <f aca="false" t="array" ref="R279:R279">IF($G279="","",IF(Q279="",0,((SUM(IF(N279=N$2:N$601,IF(O279=O$2:O$601,1,0),0))-P279)/(SUM(IF(N279=N$2:N$601,IF(O279=O$2:O$601,1,0),0))-1)*100)+(Q279/(SUM(IF(N279=N$2:N$601,IF(O279=O$2:O$601,Q$2:Q$601,0),0))))+IF(P279&lt;2,SUM(IF(N279=N$2:N$601,IF(O279=O$2:O$601,1,0),0)),0)))</f>
        <v/>
      </c>
      <c r="S279" s="110"/>
      <c r="T279" s="108"/>
      <c r="U279" s="108"/>
      <c r="V279" s="108"/>
      <c r="W279" s="111" t="str">
        <f aca="false" t="array" ref="W279:W279">IF($G279="","",IF(OR(S279=Error_checking!$Q$25,S279=Error_checking!$Q$26),R279-IF(P279&lt;2,SUM(IF(N279=N$2:N$601,IF(O279=O$2:O$601,1,0),0)),0),IF(V279="",0,((SUM(IF(S279=S$2:S$601,IF(T279=T$2:T$601,1,0),0))-U279)/(SUM(IF(S279=S$2:S$601,IF(T279=T$2:T$601,1,0),0))-1)*100)+(V279/(SUM(IF(S279=S$2:S$601,IF(T279=T$2:T$601,V$2:V$601,0),0))))+IF(U279&lt;2,SUM(IF(S279=S$2:S$601,IF(T279=T$2:T$601,1,0),0)),0))))</f>
        <v/>
      </c>
      <c r="X279" s="91"/>
      <c r="Y279" s="92"/>
      <c r="Z279" s="93"/>
      <c r="AA279" s="92"/>
      <c r="AB279" s="94" t="n">
        <f aca="false">0</f>
        <v>0</v>
      </c>
      <c r="AC279" s="94" t="n">
        <f aca="false" t="array" ref="AC279:AC279">SUM(M279,R279,W279,AB279)</f>
        <v>0</v>
      </c>
      <c r="AD279" s="112" t="n">
        <f aca="false">IF(G279=Error_checking!$A$26,MAX(0,MIN(MaxBonus,$G$1)+1-RANK(AC279,$AC$2:$AC$601)),0)</f>
        <v>0</v>
      </c>
      <c r="AE279" s="111" t="n">
        <f aca="false">AC279+AD279</f>
        <v>0</v>
      </c>
      <c r="AF279" s="113" t="str">
        <f aca="false" t="array" ref="AF279:AF279">IF(G279=Error_checking!$A$26,RANK(AC279,$AC$2:$AC$601),"")</f>
        <v/>
      </c>
      <c r="AG279" s="114"/>
      <c r="AH279" s="115"/>
      <c r="AI279" s="115"/>
      <c r="AJ279" s="115"/>
      <c r="AK279" s="100"/>
      <c r="AL279" s="100"/>
      <c r="AM279" s="100"/>
      <c r="AN279" s="101"/>
      <c r="AO279" s="100"/>
      <c r="AP279" s="100"/>
      <c r="AQ279" s="100"/>
      <c r="AR279" s="100"/>
      <c r="AS279" s="100"/>
      <c r="AT279" s="100"/>
      <c r="AU279" s="100"/>
      <c r="AV279" s="100"/>
      <c r="AW279" s="100"/>
      <c r="AX279" s="100"/>
      <c r="AY279" s="100"/>
      <c r="AZ279" s="100"/>
      <c r="BA279" s="100"/>
      <c r="BB279" s="100"/>
      <c r="BC279" s="100"/>
      <c r="BD279" s="100"/>
      <c r="BE279" s="100"/>
      <c r="BF279" s="100"/>
      <c r="BG279" s="100"/>
      <c r="BH279" s="100"/>
      <c r="BI279" s="100"/>
      <c r="BJ279" s="100"/>
      <c r="BK279" s="100"/>
      <c r="BL279" s="100"/>
      <c r="BM279" s="100"/>
      <c r="BN279" s="100"/>
      <c r="BO279" s="100"/>
      <c r="BP279" s="100"/>
      <c r="BQ279" s="100"/>
      <c r="BR279" s="100"/>
      <c r="BS279" s="100"/>
      <c r="BT279" s="100"/>
      <c r="BU279" s="100"/>
      <c r="BV279" s="100"/>
      <c r="BW279" s="100"/>
      <c r="BX279" s="100"/>
      <c r="BY279" s="100"/>
      <c r="BZ279" s="100"/>
    </row>
    <row r="280" s="54" customFormat="true" ht="14.85" hidden="false" customHeight="true" outlineLevel="0" collapsed="false">
      <c r="A280" s="76" t="str">
        <f aca="false" t="array" ref="A280:A280">IF(G280=Error_checking!$A$26,RANK(AC280,$AC$2:$AC$601),"")</f>
        <v/>
      </c>
      <c r="B280" s="76" t="n">
        <v>406</v>
      </c>
      <c r="C280" s="77" t="n">
        <f aca="false">VLOOKUP($B280,Ludo_na!$A$2:$D$601,2,0)</f>
        <v>157</v>
      </c>
      <c r="D280" s="78" t="str">
        <f aca="false">IF(VLOOKUP($B280,Ludo_voor!$A$2:$Y$601,3,0)="","",VLOOKUP($B280,Ludo_voor!$A$2:$Y$601,3,0))</f>
        <v>Gabrielli</v>
      </c>
      <c r="E280" s="79" t="str">
        <f aca="false">IF(VLOOKUP($B280,Ludo_voor!$A$2:$Y$601,4,0)="","",VLOOKUP($B280,Ludo_voor!$A$2:$Y$601,4,0))</f>
        <v>Pierre</v>
      </c>
      <c r="F280" s="80" t="str">
        <f aca="false">IF(VLOOKUP($B280,Ludo_voor!$A$2:$Y$601,5,0)="","",VLOOKUP($B280,Ludo_voor!$A$2:$Y$601,5,0))</f>
        <v/>
      </c>
      <c r="G280" s="81"/>
      <c r="H280" s="82"/>
      <c r="I280" s="83"/>
      <c r="J280" s="84"/>
      <c r="K280" s="84"/>
      <c r="L280" s="84"/>
      <c r="M280" s="85" t="str">
        <f aca="false" t="array" ref="M280:M280">IF($G280="","",IF(L280="",0,((SUM(IF(I280=I$2:I$601,IF(J280=J$2:J$601,1,0),0))-K280)/(SUM(IF(I280=I$2:I$601,IF(J280=J$2:J$601,1,0),0))-1)*100)+(L280/(SUM(IF(I280=I$2:I$601,IF(J280=J$2:J$601,L$2:L$601,0),0))))+IF(K280&lt;2,SUM(IF(I280=I$2:I$601,IF(J280=J$2:J$601,1,0),0)),0)))</f>
        <v/>
      </c>
      <c r="N280" s="86"/>
      <c r="O280" s="87"/>
      <c r="P280" s="87"/>
      <c r="Q280" s="87"/>
      <c r="R280" s="88" t="str">
        <f aca="false" t="array" ref="R280:R280">IF($G280="","",IF(Q280="",0,((SUM(IF(N280=N$2:N$601,IF(O280=O$2:O$601,1,0),0))-P280)/(SUM(IF(N280=N$2:N$601,IF(O280=O$2:O$601,1,0),0))-1)*100)+(Q280/(SUM(IF(N280=N$2:N$601,IF(O280=O$2:O$601,Q$2:Q$601,0),0))))+IF(P280&lt;2,SUM(IF(N280=N$2:N$601,IF(O280=O$2:O$601,1,0),0)),0)))</f>
        <v/>
      </c>
      <c r="S280" s="89"/>
      <c r="T280" s="87"/>
      <c r="U280" s="87"/>
      <c r="V280" s="87"/>
      <c r="W280" s="90" t="str">
        <f aca="false" t="array" ref="W280:W280">IF($G280="","",IF(OR(S280=Error_checking!$Q$25,S280=Error_checking!$Q$26),R280-IF(P280&lt;2,SUM(IF(N280=N$2:N$601,IF(O280=O$2:O$601,1,0),0)),0),IF(V280="",0,((SUM(IF(S280=S$2:S$601,IF(T280=T$2:T$601,1,0),0))-U280)/(SUM(IF(S280=S$2:S$601,IF(T280=T$2:T$601,1,0),0))-1)*100)+(V280/(SUM(IF(S280=S$2:S$601,IF(T280=T$2:T$601,V$2:V$601,0),0))))+IF(U280&lt;2,SUM(IF(S280=S$2:S$601,IF(T280=T$2:T$601,1,0),0)),0))))</f>
        <v/>
      </c>
      <c r="X280" s="91"/>
      <c r="Y280" s="92"/>
      <c r="Z280" s="93"/>
      <c r="AA280" s="92"/>
      <c r="AB280" s="94" t="n">
        <f aca="false">0</f>
        <v>0</v>
      </c>
      <c r="AC280" s="95" t="n">
        <f aca="false" t="array" ref="AC280:AC280">SUM(M280,R280,W280,AB280)</f>
        <v>0</v>
      </c>
      <c r="AD280" s="96" t="n">
        <f aca="false">IF(G280=Error_checking!$A$26,MAX(0,MIN(MaxBonus,$G$1)+1-RANK(AC280,$AC$2:$AC$601)),0)</f>
        <v>0</v>
      </c>
      <c r="AE280" s="90" t="n">
        <f aca="false">AC280+AD280</f>
        <v>0</v>
      </c>
      <c r="AF280" s="97" t="str">
        <f aca="false" t="array" ref="AF280:AF280">IF(G280=Error_checking!$A$26,RANK(AC280,$AC$2:$AC$601),"")</f>
        <v/>
      </c>
      <c r="AG280" s="98"/>
      <c r="AH280" s="99"/>
      <c r="AI280" s="99"/>
      <c r="AJ280" s="99"/>
      <c r="AK280" s="100"/>
      <c r="AL280" s="100"/>
      <c r="AM280" s="100"/>
      <c r="AN280" s="101"/>
      <c r="AO280" s="100"/>
      <c r="AP280" s="100"/>
      <c r="AQ280" s="100"/>
      <c r="AR280" s="100"/>
      <c r="AS280" s="100"/>
      <c r="AT280" s="100"/>
      <c r="AU280" s="100"/>
      <c r="AV280" s="100"/>
      <c r="AW280" s="100"/>
      <c r="AX280" s="100"/>
      <c r="AY280" s="100"/>
      <c r="AZ280" s="100"/>
      <c r="BA280" s="100"/>
      <c r="BB280" s="100"/>
      <c r="BC280" s="100"/>
      <c r="BD280" s="100"/>
      <c r="BE280" s="100"/>
      <c r="BF280" s="100"/>
      <c r="BG280" s="100"/>
      <c r="BH280" s="100"/>
      <c r="BI280" s="100"/>
      <c r="BJ280" s="100"/>
      <c r="BK280" s="100"/>
      <c r="BL280" s="100"/>
      <c r="BM280" s="100"/>
      <c r="BN280" s="100"/>
      <c r="BO280" s="100"/>
      <c r="BP280" s="100"/>
      <c r="BQ280" s="100"/>
      <c r="BR280" s="100"/>
      <c r="BS280" s="100"/>
      <c r="BT280" s="100"/>
      <c r="BU280" s="100"/>
      <c r="BV280" s="100"/>
      <c r="BW280" s="100"/>
      <c r="BX280" s="100"/>
      <c r="BY280" s="100"/>
      <c r="BZ280" s="100"/>
    </row>
    <row r="281" customFormat="false" ht="14.85" hidden="false" customHeight="true" outlineLevel="0" collapsed="false">
      <c r="A281" s="102" t="str">
        <f aca="false" t="array" ref="A281:A281">IF(G281=Error_checking!$A$26,RANK(AC281,$AC$2:$AC$601),"")</f>
        <v/>
      </c>
      <c r="B281" s="102" t="n">
        <v>202</v>
      </c>
      <c r="C281" s="77" t="n">
        <f aca="false">VLOOKUP($B281,Ludo_na!$A$2:$D$601,2,0)</f>
        <v>377</v>
      </c>
      <c r="D281" s="78" t="str">
        <f aca="false">IF(VLOOKUP($B281,Ludo_voor!$A$2:$Y$601,3,0)="","",VLOOKUP($B281,Ludo_voor!$A$2:$Y$601,3,0))</f>
        <v>Galle</v>
      </c>
      <c r="E281" s="79" t="str">
        <f aca="false">IF(VLOOKUP($B281,Ludo_voor!$A$2:$Y$601,4,0)="","",VLOOKUP($B281,Ludo_voor!$A$2:$Y$601,4,0))</f>
        <v>Bart</v>
      </c>
      <c r="F281" s="80" t="str">
        <f aca="false">IF(VLOOKUP($B281,Ludo_voor!$A$2:$Y$601,5,0)="","",VLOOKUP($B281,Ludo_voor!$A$2:$Y$601,5,0))</f>
        <v/>
      </c>
      <c r="G281" s="81"/>
      <c r="H281" s="103"/>
      <c r="I281" s="104"/>
      <c r="J281" s="105"/>
      <c r="K281" s="105"/>
      <c r="L281" s="105"/>
      <c r="M281" s="106" t="str">
        <f aca="false" t="array" ref="M281:M281">IF($G281="","",IF(L281="",0,((SUM(IF(I281=I$2:I$601,IF(J281=J$2:J$601,1,0),0))-K281)/(SUM(IF(I281=I$2:I$601,IF(J281=J$2:J$601,1,0),0))-1)*100)+(L281/(SUM(IF(I281=I$2:I$601,IF(J281=J$2:J$601,L$2:L$601,0),0))))+IF(K281&lt;2,SUM(IF(I281=I$2:I$601,IF(J281=J$2:J$601,1,0),0)),0)))</f>
        <v/>
      </c>
      <c r="N281" s="107"/>
      <c r="O281" s="108"/>
      <c r="P281" s="108"/>
      <c r="Q281" s="108"/>
      <c r="R281" s="109" t="str">
        <f aca="false" t="array" ref="R281:R281">IF($G281="","",IF(Q281="",0,((SUM(IF(N281=N$2:N$601,IF(O281=O$2:O$601,1,0),0))-P281)/(SUM(IF(N281=N$2:N$601,IF(O281=O$2:O$601,1,0),0))-1)*100)+(Q281/(SUM(IF(N281=N$2:N$601,IF(O281=O$2:O$601,Q$2:Q$601,0),0))))+IF(P281&lt;2,SUM(IF(N281=N$2:N$601,IF(O281=O$2:O$601,1,0),0)),0)))</f>
        <v/>
      </c>
      <c r="S281" s="110"/>
      <c r="T281" s="108"/>
      <c r="U281" s="108"/>
      <c r="V281" s="108"/>
      <c r="W281" s="111" t="str">
        <f aca="false" t="array" ref="W281:W281">IF($G281="","",IF(OR(S281=Error_checking!$Q$25,S281=Error_checking!$Q$26),R281-IF(P281&lt;2,SUM(IF(N281=N$2:N$601,IF(O281=O$2:O$601,1,0),0)),0),IF(V281="",0,((SUM(IF(S281=S$2:S$601,IF(T281=T$2:T$601,1,0),0))-U281)/(SUM(IF(S281=S$2:S$601,IF(T281=T$2:T$601,1,0),0))-1)*100)+(V281/(SUM(IF(S281=S$2:S$601,IF(T281=T$2:T$601,V$2:V$601,0),0))))+IF(U281&lt;2,SUM(IF(S281=S$2:S$601,IF(T281=T$2:T$601,1,0),0)),0))))</f>
        <v/>
      </c>
      <c r="X281" s="91"/>
      <c r="Y281" s="92"/>
      <c r="Z281" s="93"/>
      <c r="AA281" s="92"/>
      <c r="AB281" s="94" t="n">
        <f aca="false">0</f>
        <v>0</v>
      </c>
      <c r="AC281" s="94" t="n">
        <f aca="false" t="array" ref="AC281:AC281">SUM(M281,R281,W281,AB281)</f>
        <v>0</v>
      </c>
      <c r="AD281" s="112" t="n">
        <f aca="false">IF(G281=Error_checking!$A$26,MAX(0,MIN(MaxBonus,$G$1)+1-RANK(AC281,$AC$2:$AC$601)),0)</f>
        <v>0</v>
      </c>
      <c r="AE281" s="111" t="n">
        <f aca="false">AC281+AD281</f>
        <v>0</v>
      </c>
      <c r="AF281" s="113" t="str">
        <f aca="false" t="array" ref="AF281:AF281">IF(G281=Error_checking!$A$26,RANK(AC281,$AC$2:$AC$601),"")</f>
        <v/>
      </c>
      <c r="AG281" s="114"/>
      <c r="AH281" s="115"/>
      <c r="AI281" s="115"/>
      <c r="AJ281" s="115"/>
      <c r="AK281" s="100"/>
      <c r="AL281" s="100"/>
      <c r="AM281" s="100"/>
      <c r="AN281" s="101"/>
      <c r="AO281" s="100"/>
      <c r="AP281" s="100"/>
      <c r="AQ281" s="100"/>
      <c r="AR281" s="100"/>
      <c r="AS281" s="100"/>
      <c r="AT281" s="100"/>
      <c r="AU281" s="100"/>
      <c r="AV281" s="100"/>
      <c r="AW281" s="100"/>
      <c r="AX281" s="100"/>
      <c r="AY281" s="100"/>
      <c r="AZ281" s="100"/>
      <c r="BA281" s="100"/>
      <c r="BB281" s="100"/>
      <c r="BC281" s="100"/>
      <c r="BD281" s="100"/>
      <c r="BE281" s="100"/>
      <c r="BF281" s="100"/>
      <c r="BG281" s="100"/>
      <c r="BH281" s="100"/>
      <c r="BI281" s="100"/>
      <c r="BJ281" s="100"/>
      <c r="BK281" s="100"/>
      <c r="BL281" s="100"/>
      <c r="BM281" s="100"/>
      <c r="BN281" s="100"/>
      <c r="BO281" s="100"/>
      <c r="BP281" s="100"/>
      <c r="BQ281" s="100"/>
      <c r="BR281" s="100"/>
      <c r="BS281" s="100"/>
      <c r="BT281" s="100"/>
      <c r="BU281" s="100"/>
      <c r="BV281" s="100"/>
      <c r="BW281" s="100"/>
      <c r="BX281" s="100"/>
      <c r="BY281" s="100"/>
      <c r="BZ281" s="10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s="119" customFormat="true" ht="14.85" hidden="false" customHeight="true" outlineLevel="0" collapsed="false">
      <c r="A282" s="76" t="str">
        <f aca="false" t="array" ref="A282:A282">IF(G282=Error_checking!$A$26,RANK(AC282,$AC$2:$AC$601),"")</f>
        <v/>
      </c>
      <c r="B282" s="76" t="n">
        <v>375</v>
      </c>
      <c r="C282" s="77" t="n">
        <f aca="false">VLOOKUP($B282,Ludo_na!$A$2:$D$601,2,0)</f>
        <v>499</v>
      </c>
      <c r="D282" s="78" t="str">
        <f aca="false">IF(VLOOKUP($B282,Ludo_voor!$A$2:$Y$601,3,0)="","",VLOOKUP($B282,Ludo_voor!$A$2:$Y$601,3,0))</f>
        <v>Garcia</v>
      </c>
      <c r="E282" s="79" t="str">
        <f aca="false">IF(VLOOKUP($B282,Ludo_voor!$A$2:$Y$601,4,0)="","",VLOOKUP($B282,Ludo_voor!$A$2:$Y$601,4,0))</f>
        <v>Eric</v>
      </c>
      <c r="F282" s="80" t="str">
        <f aca="false">IF(VLOOKUP($B282,Ludo_voor!$A$2:$Y$601,5,0)="","",VLOOKUP($B282,Ludo_voor!$A$2:$Y$601,5,0))</f>
        <v/>
      </c>
      <c r="G282" s="81"/>
      <c r="H282" s="82"/>
      <c r="I282" s="83"/>
      <c r="J282" s="84"/>
      <c r="K282" s="84"/>
      <c r="L282" s="84"/>
      <c r="M282" s="85" t="str">
        <f aca="false" t="array" ref="M282:M282">IF($G282="","",IF(L282="",0,((SUM(IF(I282=I$2:I$601,IF(J282=J$2:J$601,1,0),0))-K282)/(SUM(IF(I282=I$2:I$601,IF(J282=J$2:J$601,1,0),0))-1)*100)+(L282/(SUM(IF(I282=I$2:I$601,IF(J282=J$2:J$601,L$2:L$601,0),0))))+IF(K282&lt;2,SUM(IF(I282=I$2:I$601,IF(J282=J$2:J$601,1,0),0)),0)))</f>
        <v/>
      </c>
      <c r="N282" s="86"/>
      <c r="O282" s="87"/>
      <c r="P282" s="87"/>
      <c r="Q282" s="87"/>
      <c r="R282" s="88" t="str">
        <f aca="false" t="array" ref="R282:R282">IF($G282="","",IF(Q282="",0,((SUM(IF(N282=N$2:N$601,IF(O282=O$2:O$601,1,0),0))-P282)/(SUM(IF(N282=N$2:N$601,IF(O282=O$2:O$601,1,0),0))-1)*100)+(Q282/(SUM(IF(N282=N$2:N$601,IF(O282=O$2:O$601,Q$2:Q$601,0),0))))+IF(P282&lt;2,SUM(IF(N282=N$2:N$601,IF(O282=O$2:O$601,1,0),0)),0)))</f>
        <v/>
      </c>
      <c r="S282" s="89"/>
      <c r="T282" s="87"/>
      <c r="U282" s="87"/>
      <c r="V282" s="87"/>
      <c r="W282" s="90" t="str">
        <f aca="false" t="array" ref="W282:W282">IF($G282="","",IF(OR(S282=Error_checking!$Q$25,S282=Error_checking!$Q$26),R282-IF(P282&lt;2,SUM(IF(N282=N$2:N$601,IF(O282=O$2:O$601,1,0),0)),0),IF(V282="",0,((SUM(IF(S282=S$2:S$601,IF(T282=T$2:T$601,1,0),0))-U282)/(SUM(IF(S282=S$2:S$601,IF(T282=T$2:T$601,1,0),0))-1)*100)+(V282/(SUM(IF(S282=S$2:S$601,IF(T282=T$2:T$601,V$2:V$601,0),0))))+IF(U282&lt;2,SUM(IF(S282=S$2:S$601,IF(T282=T$2:T$601,1,0),0)),0))))</f>
        <v/>
      </c>
      <c r="X282" s="91"/>
      <c r="Y282" s="92"/>
      <c r="Z282" s="93"/>
      <c r="AA282" s="92"/>
      <c r="AB282" s="94" t="n">
        <f aca="false">0</f>
        <v>0</v>
      </c>
      <c r="AC282" s="95" t="n">
        <f aca="false" t="array" ref="AC282:AC282">SUM(M282,R282,W282,AB282)</f>
        <v>0</v>
      </c>
      <c r="AD282" s="96" t="n">
        <f aca="false">IF(G282=Error_checking!$A$26,MAX(0,MIN(MaxBonus,$G$1)+1-RANK(AC282,$AC$2:$AC$601)),0)</f>
        <v>0</v>
      </c>
      <c r="AE282" s="90" t="n">
        <f aca="false">AC282+AD282</f>
        <v>0</v>
      </c>
      <c r="AF282" s="97" t="str">
        <f aca="false" t="array" ref="AF282:AF282">IF(G282=Error_checking!$A$26,RANK(AC282,$AC$2:$AC$601),"")</f>
        <v/>
      </c>
      <c r="AG282" s="98"/>
      <c r="AH282" s="99"/>
      <c r="AI282" s="99"/>
      <c r="AJ282" s="99"/>
      <c r="AK282" s="100"/>
      <c r="AL282" s="100"/>
      <c r="AM282" s="100"/>
      <c r="AN282" s="101"/>
      <c r="AO282" s="100"/>
      <c r="AP282" s="100"/>
      <c r="AQ282" s="100"/>
      <c r="AR282" s="100"/>
      <c r="AS282" s="100"/>
      <c r="AT282" s="100"/>
      <c r="AU282" s="100"/>
      <c r="AV282" s="100"/>
      <c r="AW282" s="100"/>
      <c r="AX282" s="100"/>
      <c r="AY282" s="100"/>
      <c r="AZ282" s="100"/>
      <c r="BA282" s="100"/>
      <c r="BB282" s="100"/>
      <c r="BC282" s="100"/>
      <c r="BD282" s="100"/>
      <c r="BE282" s="100"/>
      <c r="BF282" s="100"/>
      <c r="BG282" s="100"/>
      <c r="BH282" s="100"/>
      <c r="BI282" s="100"/>
      <c r="BJ282" s="100"/>
      <c r="BK282" s="100"/>
      <c r="BL282" s="100"/>
      <c r="BM282" s="100"/>
      <c r="BN282" s="100"/>
      <c r="BO282" s="100"/>
      <c r="BP282" s="100"/>
      <c r="BQ282" s="100"/>
      <c r="BR282" s="100"/>
      <c r="BS282" s="100"/>
      <c r="BT282" s="100"/>
      <c r="BU282" s="100"/>
      <c r="BV282" s="100"/>
      <c r="BW282" s="100"/>
      <c r="BX282" s="100"/>
      <c r="BY282" s="100"/>
      <c r="BZ282" s="100"/>
    </row>
    <row r="283" s="54" customFormat="true" ht="14.85" hidden="false" customHeight="true" outlineLevel="0" collapsed="false">
      <c r="A283" s="76" t="str">
        <f aca="false" t="array" ref="A283:A283">IF(G283=Error_checking!$A$26,RANK(AC283,$AC$2:$AC$601),"")</f>
        <v/>
      </c>
      <c r="B283" s="76" t="n">
        <v>213</v>
      </c>
      <c r="C283" s="77" t="n">
        <f aca="false">VLOOKUP($B283,Ludo_na!$A$2:$D$601,2,0)</f>
        <v>117</v>
      </c>
      <c r="D283" s="78" t="str">
        <f aca="false">IF(VLOOKUP($B283,Ludo_voor!$A$2:$Y$601,3,0)="","",VLOOKUP($B283,Ludo_voor!$A$2:$Y$601,3,0))</f>
        <v>Geens</v>
      </c>
      <c r="E283" s="79" t="str">
        <f aca="false">IF(VLOOKUP($B283,Ludo_voor!$A$2:$Y$601,4,0)="","",VLOOKUP($B283,Ludo_voor!$A$2:$Y$601,4,0))</f>
        <v>Wouter</v>
      </c>
      <c r="F283" s="80" t="str">
        <f aca="false">IF(VLOOKUP($B283,Ludo_voor!$A$2:$Y$601,5,0)="","",VLOOKUP($B283,Ludo_voor!$A$2:$Y$601,5,0))</f>
        <v/>
      </c>
      <c r="G283" s="81"/>
      <c r="H283" s="103"/>
      <c r="I283" s="104"/>
      <c r="J283" s="105"/>
      <c r="K283" s="105"/>
      <c r="L283" s="105"/>
      <c r="M283" s="106" t="str">
        <f aca="false" t="array" ref="M283:M283">IF($G283="","",IF(L283="",0,((SUM(IF(I283=I$2:I$601,IF(J283=J$2:J$601,1,0),0))-K283)/(SUM(IF(I283=I$2:I$601,IF(J283=J$2:J$601,1,0),0))-1)*100)+(L283/(SUM(IF(I283=I$2:I$601,IF(J283=J$2:J$601,L$2:L$601,0),0))))+IF(K283&lt;2,SUM(IF(I283=I$2:I$601,IF(J283=J$2:J$601,1,0),0)),0)))</f>
        <v/>
      </c>
      <c r="N283" s="107"/>
      <c r="O283" s="108"/>
      <c r="P283" s="108"/>
      <c r="Q283" s="108"/>
      <c r="R283" s="109" t="str">
        <f aca="false" t="array" ref="R283:R283">IF($G283="","",IF(Q283="",0,((SUM(IF(N283=N$2:N$601,IF(O283=O$2:O$601,1,0),0))-P283)/(SUM(IF(N283=N$2:N$601,IF(O283=O$2:O$601,1,0),0))-1)*100)+(Q283/(SUM(IF(N283=N$2:N$601,IF(O283=O$2:O$601,Q$2:Q$601,0),0))))+IF(P283&lt;2,SUM(IF(N283=N$2:N$601,IF(O283=O$2:O$601,1,0),0)),0)))</f>
        <v/>
      </c>
      <c r="S283" s="110"/>
      <c r="T283" s="108"/>
      <c r="U283" s="108"/>
      <c r="V283" s="108"/>
      <c r="W283" s="111" t="str">
        <f aca="false" t="array" ref="W283:W283">IF($G283="","",IF(OR(S283=Error_checking!$Q$25,S283=Error_checking!$Q$26),R283-IF(P283&lt;2,SUM(IF(N283=N$2:N$601,IF(O283=O$2:O$601,1,0),0)),0),IF(V283="",0,((SUM(IF(S283=S$2:S$601,IF(T283=T$2:T$601,1,0),0))-U283)/(SUM(IF(S283=S$2:S$601,IF(T283=T$2:T$601,1,0),0))-1)*100)+(V283/(SUM(IF(S283=S$2:S$601,IF(T283=T$2:T$601,V$2:V$601,0),0))))+IF(U283&lt;2,SUM(IF(S283=S$2:S$601,IF(T283=T$2:T$601,1,0),0)),0))))</f>
        <v/>
      </c>
      <c r="X283" s="91"/>
      <c r="Y283" s="92"/>
      <c r="Z283" s="93"/>
      <c r="AA283" s="92"/>
      <c r="AB283" s="94" t="n">
        <f aca="false">0</f>
        <v>0</v>
      </c>
      <c r="AC283" s="94" t="n">
        <f aca="false" t="array" ref="AC283:AC283">SUM(M283,R283,W283,AB283)</f>
        <v>0</v>
      </c>
      <c r="AD283" s="112" t="n">
        <f aca="false">IF(G283=Error_checking!$A$26,MAX(0,MIN(MaxBonus,$G$1)+1-RANK(AC283,$AC$2:$AC$601)),0)</f>
        <v>0</v>
      </c>
      <c r="AE283" s="111" t="n">
        <f aca="false">AC283+AD283</f>
        <v>0</v>
      </c>
      <c r="AF283" s="113" t="str">
        <f aca="false" t="array" ref="AF283:AF283">IF(G283=Error_checking!$A$26,RANK(AC283,$AC$2:$AC$601),"")</f>
        <v/>
      </c>
      <c r="AG283" s="114"/>
      <c r="AH283" s="115"/>
      <c r="AI283" s="115"/>
      <c r="AJ283" s="115"/>
      <c r="AK283" s="100"/>
      <c r="AL283" s="100"/>
      <c r="AM283" s="100"/>
      <c r="AN283" s="101"/>
      <c r="AO283" s="100"/>
      <c r="AP283" s="100"/>
      <c r="AQ283" s="100"/>
      <c r="AR283" s="100"/>
      <c r="AS283" s="100"/>
      <c r="AT283" s="100"/>
      <c r="AU283" s="100"/>
      <c r="AV283" s="100"/>
      <c r="AW283" s="100"/>
      <c r="AX283" s="100"/>
      <c r="AY283" s="100"/>
      <c r="AZ283" s="100"/>
      <c r="BA283" s="100"/>
      <c r="BB283" s="100"/>
      <c r="BC283" s="100"/>
      <c r="BD283" s="100"/>
      <c r="BE283" s="100"/>
      <c r="BF283" s="100"/>
      <c r="BG283" s="100"/>
      <c r="BH283" s="100"/>
      <c r="BI283" s="100"/>
      <c r="BJ283" s="100"/>
      <c r="BK283" s="100"/>
      <c r="BL283" s="100"/>
      <c r="BM283" s="100"/>
      <c r="BN283" s="100"/>
      <c r="BO283" s="100"/>
      <c r="BP283" s="100"/>
      <c r="BQ283" s="100"/>
      <c r="BR283" s="100"/>
      <c r="BS283" s="100"/>
      <c r="BT283" s="100"/>
      <c r="BU283" s="100"/>
      <c r="BV283" s="100"/>
      <c r="BW283" s="100"/>
      <c r="BX283" s="100"/>
      <c r="BY283" s="100"/>
      <c r="BZ283" s="100"/>
    </row>
    <row r="284" customFormat="false" ht="14.85" hidden="false" customHeight="true" outlineLevel="0" collapsed="false">
      <c r="A284" s="102" t="str">
        <f aca="false" t="array" ref="A284:A284">IF(G284=Error_checking!$A$26,RANK(AC284,$AC$2:$AC$601),"")</f>
        <v/>
      </c>
      <c r="B284" s="102" t="n">
        <v>262</v>
      </c>
      <c r="C284" s="77" t="n">
        <f aca="false">VLOOKUP($B284,Ludo_na!$A$2:$D$601,2,0)</f>
        <v>149</v>
      </c>
      <c r="D284" s="78" t="str">
        <f aca="false">IF(VLOOKUP($B284,Ludo_voor!$A$2:$Y$601,3,0)="","",VLOOKUP($B284,Ludo_voor!$A$2:$Y$601,3,0))</f>
        <v>Gobert</v>
      </c>
      <c r="E284" s="79" t="str">
        <f aca="false">IF(VLOOKUP($B284,Ludo_voor!$A$2:$Y$601,4,0)="","",VLOOKUP($B284,Ludo_voor!$A$2:$Y$601,4,0))</f>
        <v>Bastien</v>
      </c>
      <c r="F284" s="80" t="str">
        <f aca="false">IF(VLOOKUP($B284,Ludo_voor!$A$2:$Y$601,5,0)="","",VLOOKUP($B284,Ludo_voor!$A$2:$Y$601,5,0))</f>
        <v/>
      </c>
      <c r="G284" s="81"/>
      <c r="H284" s="103"/>
      <c r="I284" s="104"/>
      <c r="J284" s="105"/>
      <c r="K284" s="105"/>
      <c r="L284" s="105"/>
      <c r="M284" s="106" t="str">
        <f aca="false" t="array" ref="M284:M284">IF($G284="","",IF(L284="",0,((SUM(IF(I284=I$2:I$601,IF(J284=J$2:J$601,1,0),0))-K284)/(SUM(IF(I284=I$2:I$601,IF(J284=J$2:J$601,1,0),0))-1)*100)+(L284/(SUM(IF(I284=I$2:I$601,IF(J284=J$2:J$601,L$2:L$601,0),0))))+IF(K284&lt;2,SUM(IF(I284=I$2:I$601,IF(J284=J$2:J$601,1,0),0)),0)))</f>
        <v/>
      </c>
      <c r="N284" s="107"/>
      <c r="O284" s="108"/>
      <c r="P284" s="108"/>
      <c r="Q284" s="108"/>
      <c r="R284" s="109" t="str">
        <f aca="false" t="array" ref="R284:R284">IF($G284="","",IF(Q284="",0,((SUM(IF(N284=N$2:N$601,IF(O284=O$2:O$601,1,0),0))-P284)/(SUM(IF(N284=N$2:N$601,IF(O284=O$2:O$601,1,0),0))-1)*100)+(Q284/(SUM(IF(N284=N$2:N$601,IF(O284=O$2:O$601,Q$2:Q$601,0),0))))+IF(P284&lt;2,SUM(IF(N284=N$2:N$601,IF(O284=O$2:O$601,1,0),0)),0)))</f>
        <v/>
      </c>
      <c r="S284" s="110"/>
      <c r="T284" s="108"/>
      <c r="U284" s="108"/>
      <c r="V284" s="108"/>
      <c r="W284" s="111" t="str">
        <f aca="false" t="array" ref="W284:W284">IF($G284="","",IF(OR(S284=Error_checking!$Q$25,S284=Error_checking!$Q$26),R284-IF(P284&lt;2,SUM(IF(N284=N$2:N$601,IF(O284=O$2:O$601,1,0),0)),0),IF(V284="",0,((SUM(IF(S284=S$2:S$601,IF(T284=T$2:T$601,1,0),0))-U284)/(SUM(IF(S284=S$2:S$601,IF(T284=T$2:T$601,1,0),0))-1)*100)+(V284/(SUM(IF(S284=S$2:S$601,IF(T284=T$2:T$601,V$2:V$601,0),0))))+IF(U284&lt;2,SUM(IF(S284=S$2:S$601,IF(T284=T$2:T$601,1,0),0)),0))))</f>
        <v/>
      </c>
      <c r="X284" s="91"/>
      <c r="Y284" s="92"/>
      <c r="Z284" s="93"/>
      <c r="AA284" s="92"/>
      <c r="AB284" s="94" t="n">
        <f aca="false">0</f>
        <v>0</v>
      </c>
      <c r="AC284" s="94" t="n">
        <f aca="false" t="array" ref="AC284:AC284">SUM(M284,R284,W284,AB284)</f>
        <v>0</v>
      </c>
      <c r="AD284" s="112" t="n">
        <f aca="false">IF(G284=Error_checking!$A$26,MAX(0,MIN(MaxBonus,$G$1)+1-RANK(AC284,$AC$2:$AC$601)),0)</f>
        <v>0</v>
      </c>
      <c r="AE284" s="111" t="n">
        <f aca="false">AC284+AD284</f>
        <v>0</v>
      </c>
      <c r="AF284" s="113" t="str">
        <f aca="false" t="array" ref="AF284:AF284">IF(G284=Error_checking!$A$26,RANK(AC284,$AC$2:$AC$601),"")</f>
        <v/>
      </c>
      <c r="AG284" s="114"/>
      <c r="AH284" s="115"/>
      <c r="AI284" s="115"/>
      <c r="AJ284" s="115"/>
      <c r="AK284" s="100"/>
      <c r="AL284" s="100"/>
      <c r="AM284" s="100"/>
      <c r="AN284" s="101"/>
      <c r="AO284" s="100"/>
      <c r="AP284" s="100"/>
      <c r="AQ284" s="100"/>
      <c r="AR284" s="100"/>
      <c r="AS284" s="100"/>
      <c r="AT284" s="100"/>
      <c r="AU284" s="100"/>
      <c r="AV284" s="100"/>
      <c r="AW284" s="100"/>
      <c r="AX284" s="100"/>
      <c r="AY284" s="100"/>
      <c r="AZ284" s="100"/>
      <c r="BA284" s="100"/>
      <c r="BB284" s="100"/>
      <c r="BC284" s="100"/>
      <c r="BD284" s="100"/>
      <c r="BE284" s="100"/>
      <c r="BF284" s="100"/>
      <c r="BG284" s="100"/>
      <c r="BH284" s="100"/>
      <c r="BI284" s="100"/>
      <c r="BJ284" s="100"/>
      <c r="BK284" s="100"/>
      <c r="BL284" s="100"/>
      <c r="BM284" s="100"/>
      <c r="BN284" s="100"/>
      <c r="BO284" s="100"/>
      <c r="BP284" s="100"/>
      <c r="BQ284" s="100"/>
      <c r="BR284" s="100"/>
      <c r="BS284" s="100"/>
      <c r="BT284" s="100"/>
      <c r="BU284" s="100"/>
      <c r="BV284" s="100"/>
      <c r="BW284" s="100"/>
      <c r="BX284" s="100"/>
      <c r="BY284" s="100"/>
      <c r="BZ284" s="10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s="119" customFormat="true" ht="14.85" hidden="false" customHeight="true" outlineLevel="0" collapsed="false">
      <c r="A285" s="102" t="str">
        <f aca="false" t="array" ref="A285:A285">IF(G285=Error_checking!$A$26,RANK(AC285,$AC$2:$AC$601),"")</f>
        <v/>
      </c>
      <c r="B285" s="102" t="n">
        <v>276</v>
      </c>
      <c r="C285" s="77" t="n">
        <f aca="false">VLOOKUP($B285,Ludo_na!$A$2:$D$601,2,0)</f>
        <v>162</v>
      </c>
      <c r="D285" s="78" t="str">
        <f aca="false">IF(VLOOKUP($B285,Ludo_voor!$A$2:$Y$601,3,0)="","",VLOOKUP($B285,Ludo_voor!$A$2:$Y$601,3,0))</f>
        <v>Gobert</v>
      </c>
      <c r="E285" s="79" t="str">
        <f aca="false">IF(VLOOKUP($B285,Ludo_voor!$A$2:$Y$601,4,0)="","",VLOOKUP($B285,Ludo_voor!$A$2:$Y$601,4,0))</f>
        <v>Louis</v>
      </c>
      <c r="F285" s="80" t="str">
        <f aca="false">IF(VLOOKUP($B285,Ludo_voor!$A$2:$Y$601,5,0)="","",VLOOKUP($B285,Ludo_voor!$A$2:$Y$601,5,0))</f>
        <v/>
      </c>
      <c r="G285" s="81"/>
      <c r="H285" s="103"/>
      <c r="I285" s="104"/>
      <c r="J285" s="105"/>
      <c r="K285" s="105"/>
      <c r="L285" s="105"/>
      <c r="M285" s="106" t="str">
        <f aca="false" t="array" ref="M285:M285">IF($G285="","",IF(L285="",0,((SUM(IF(I285=I$2:I$601,IF(J285=J$2:J$601,1,0),0))-K285)/(SUM(IF(I285=I$2:I$601,IF(J285=J$2:J$601,1,0),0))-1)*100)+(L285/(SUM(IF(I285=I$2:I$601,IF(J285=J$2:J$601,L$2:L$601,0),0))))+IF(K285&lt;2,SUM(IF(I285=I$2:I$601,IF(J285=J$2:J$601,1,0),0)),0)))</f>
        <v/>
      </c>
      <c r="N285" s="107"/>
      <c r="O285" s="108"/>
      <c r="P285" s="108"/>
      <c r="Q285" s="108"/>
      <c r="R285" s="109" t="str">
        <f aca="false" t="array" ref="R285:R285">IF($G285="","",IF(Q285="",0,((SUM(IF(N285=N$2:N$601,IF(O285=O$2:O$601,1,0),0))-P285)/(SUM(IF(N285=N$2:N$601,IF(O285=O$2:O$601,1,0),0))-1)*100)+(Q285/(SUM(IF(N285=N$2:N$601,IF(O285=O$2:O$601,Q$2:Q$601,0),0))))+IF(P285&lt;2,SUM(IF(N285=N$2:N$601,IF(O285=O$2:O$601,1,0),0)),0)))</f>
        <v/>
      </c>
      <c r="S285" s="110"/>
      <c r="T285" s="108"/>
      <c r="U285" s="108"/>
      <c r="V285" s="108"/>
      <c r="W285" s="111" t="str">
        <f aca="false" t="array" ref="W285:W285">IF($G285="","",IF(OR(S285=Error_checking!$Q$25,S285=Error_checking!$Q$26),R285-IF(P285&lt;2,SUM(IF(N285=N$2:N$601,IF(O285=O$2:O$601,1,0),0)),0),IF(V285="",0,((SUM(IF(S285=S$2:S$601,IF(T285=T$2:T$601,1,0),0))-U285)/(SUM(IF(S285=S$2:S$601,IF(T285=T$2:T$601,1,0),0))-1)*100)+(V285/(SUM(IF(S285=S$2:S$601,IF(T285=T$2:T$601,V$2:V$601,0),0))))+IF(U285&lt;2,SUM(IF(S285=S$2:S$601,IF(T285=T$2:T$601,1,0),0)),0))))</f>
        <v/>
      </c>
      <c r="X285" s="91"/>
      <c r="Y285" s="92"/>
      <c r="Z285" s="93"/>
      <c r="AA285" s="92"/>
      <c r="AB285" s="94" t="n">
        <f aca="false">0</f>
        <v>0</v>
      </c>
      <c r="AC285" s="94" t="n">
        <f aca="false" t="array" ref="AC285:AC285">SUM(M285,R285,W285,AB285)</f>
        <v>0</v>
      </c>
      <c r="AD285" s="112" t="n">
        <f aca="false">IF(G285=Error_checking!$A$26,MAX(0,MIN(MaxBonus,$G$1)+1-RANK(AC285,$AC$2:$AC$601)),0)</f>
        <v>0</v>
      </c>
      <c r="AE285" s="111" t="n">
        <f aca="false">AC285+AD285</f>
        <v>0</v>
      </c>
      <c r="AF285" s="113" t="str">
        <f aca="false" t="array" ref="AF285:AF285">IF(G285=Error_checking!$A$26,RANK(AC285,$AC$2:$AC$601),"")</f>
        <v/>
      </c>
      <c r="AG285" s="114"/>
      <c r="AH285" s="115"/>
      <c r="AI285" s="115"/>
      <c r="AJ285" s="115"/>
      <c r="AK285" s="100"/>
      <c r="AL285" s="100"/>
      <c r="AM285" s="100"/>
      <c r="AN285" s="101"/>
      <c r="AO285" s="100"/>
      <c r="AP285" s="100"/>
      <c r="AQ285" s="100"/>
      <c r="AR285" s="100"/>
      <c r="AS285" s="100"/>
      <c r="AT285" s="100"/>
      <c r="AU285" s="100"/>
      <c r="AV285" s="100"/>
      <c r="AW285" s="100"/>
      <c r="AX285" s="100"/>
      <c r="AY285" s="100"/>
      <c r="AZ285" s="100"/>
      <c r="BA285" s="100"/>
      <c r="BB285" s="100"/>
      <c r="BC285" s="100"/>
      <c r="BD285" s="100"/>
      <c r="BE285" s="100"/>
      <c r="BF285" s="100"/>
      <c r="BG285" s="100"/>
      <c r="BH285" s="100"/>
      <c r="BI285" s="100"/>
      <c r="BJ285" s="100"/>
      <c r="BK285" s="100"/>
      <c r="BL285" s="100"/>
      <c r="BM285" s="100"/>
      <c r="BN285" s="100"/>
      <c r="BO285" s="100"/>
      <c r="BP285" s="100"/>
      <c r="BQ285" s="100"/>
      <c r="BR285" s="100"/>
      <c r="BS285" s="100"/>
      <c r="BT285" s="100"/>
      <c r="BU285" s="100"/>
      <c r="BV285" s="100"/>
      <c r="BW285" s="100"/>
      <c r="BX285" s="100"/>
      <c r="BY285" s="100"/>
      <c r="BZ285" s="100"/>
    </row>
    <row r="286" customFormat="false" ht="14.85" hidden="false" customHeight="true" outlineLevel="0" collapsed="false">
      <c r="A286" s="118" t="str">
        <f aca="false" t="array" ref="A286:A286">IF(G286=Error_checking!$A$26,RANK(AC286,$AC$2:$AC$601),"")</f>
        <v/>
      </c>
      <c r="B286" s="118" t="n">
        <v>182</v>
      </c>
      <c r="C286" s="77" t="n">
        <f aca="false">VLOOKUP($B286,Ludo_na!$A$2:$D$601,2,0)</f>
        <v>430</v>
      </c>
      <c r="D286" s="78" t="str">
        <f aca="false">IF(VLOOKUP($B286,Ludo_voor!$A$2:$Y$601,3,0)="","",VLOOKUP($B286,Ludo_voor!$A$2:$Y$601,3,0))</f>
        <v>Goethals</v>
      </c>
      <c r="E286" s="79" t="str">
        <f aca="false">IF(VLOOKUP($B286,Ludo_voor!$A$2:$Y$601,4,0)="","",VLOOKUP($B286,Ludo_voor!$A$2:$Y$601,4,0))</f>
        <v>Michiel</v>
      </c>
      <c r="F286" s="80" t="str">
        <f aca="false">IF(VLOOKUP($B286,Ludo_voor!$A$2:$Y$601,5,0)="","",VLOOKUP($B286,Ludo_voor!$A$2:$Y$601,5,0))</f>
        <v/>
      </c>
      <c r="G286" s="81"/>
      <c r="H286" s="103"/>
      <c r="I286" s="104"/>
      <c r="J286" s="105"/>
      <c r="K286" s="105"/>
      <c r="L286" s="105"/>
      <c r="M286" s="106" t="str">
        <f aca="false" t="array" ref="M286:M286">IF($G286="","",IF(L286="",0,((SUM(IF(I286=I$2:I$601,IF(J286=J$2:J$601,1,0),0))-K286)/(SUM(IF(I286=I$2:I$601,IF(J286=J$2:J$601,1,0),0))-1)*100)+(L286/(SUM(IF(I286=I$2:I$601,IF(J286=J$2:J$601,L$2:L$601,0),0))))+IF(K286&lt;2,SUM(IF(I286=I$2:I$601,IF(J286=J$2:J$601,1,0),0)),0)))</f>
        <v/>
      </c>
      <c r="N286" s="107"/>
      <c r="O286" s="108"/>
      <c r="P286" s="108"/>
      <c r="Q286" s="108"/>
      <c r="R286" s="109" t="str">
        <f aca="false" t="array" ref="R286:R286">IF($G286="","",IF(Q286="",0,((SUM(IF(N286=N$2:N$601,IF(O286=O$2:O$601,1,0),0))-P286)/(SUM(IF(N286=N$2:N$601,IF(O286=O$2:O$601,1,0),0))-1)*100)+(Q286/(SUM(IF(N286=N$2:N$601,IF(O286=O$2:O$601,Q$2:Q$601,0),0))))+IF(P286&lt;2,SUM(IF(N286=N$2:N$601,IF(O286=O$2:O$601,1,0),0)),0)))</f>
        <v/>
      </c>
      <c r="S286" s="110"/>
      <c r="T286" s="108"/>
      <c r="U286" s="108"/>
      <c r="V286" s="108"/>
      <c r="W286" s="111" t="str">
        <f aca="false" t="array" ref="W286:W286">IF($G286="","",IF(OR(S286=Error_checking!$Q$25,S286=Error_checking!$Q$26),R286-IF(P286&lt;2,SUM(IF(N286=N$2:N$601,IF(O286=O$2:O$601,1,0),0)),0),IF(V286="",0,((SUM(IF(S286=S$2:S$601,IF(T286=T$2:T$601,1,0),0))-U286)/(SUM(IF(S286=S$2:S$601,IF(T286=T$2:T$601,1,0),0))-1)*100)+(V286/(SUM(IF(S286=S$2:S$601,IF(T286=T$2:T$601,V$2:V$601,0),0))))+IF(U286&lt;2,SUM(IF(S286=S$2:S$601,IF(T286=T$2:T$601,1,0),0)),0))))</f>
        <v/>
      </c>
      <c r="X286" s="91"/>
      <c r="Y286" s="92"/>
      <c r="Z286" s="93"/>
      <c r="AA286" s="92"/>
      <c r="AB286" s="94" t="n">
        <f aca="false">0</f>
        <v>0</v>
      </c>
      <c r="AC286" s="94" t="n">
        <f aca="false" t="array" ref="AC286:AC286">SUM(M286,R286,W286,AB286)</f>
        <v>0</v>
      </c>
      <c r="AD286" s="112" t="n">
        <f aca="false">IF(G286=Error_checking!$A$26,MAX(0,MIN(MaxBonus,$G$1)+1-RANK(AC286,$AC$2:$AC$601)),0)</f>
        <v>0</v>
      </c>
      <c r="AE286" s="111" t="n">
        <f aca="false">AC286+AD286</f>
        <v>0</v>
      </c>
      <c r="AF286" s="113" t="str">
        <f aca="false" t="array" ref="AF286:AF286">IF(G286=Error_checking!$A$26,RANK(AC286,$AC$2:$AC$601),"")</f>
        <v/>
      </c>
      <c r="AG286" s="114"/>
      <c r="AH286" s="115"/>
      <c r="AI286" s="115"/>
      <c r="AJ286" s="115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117"/>
      <c r="BH286" s="117"/>
      <c r="BI286" s="117"/>
      <c r="BJ286" s="117"/>
      <c r="BK286" s="117"/>
      <c r="BL286" s="117"/>
      <c r="BM286" s="117"/>
      <c r="BN286" s="117"/>
      <c r="BO286" s="117"/>
      <c r="BP286" s="117"/>
      <c r="BQ286" s="117"/>
      <c r="BR286" s="117"/>
      <c r="BS286" s="117"/>
      <c r="BT286" s="117"/>
      <c r="BU286" s="117"/>
      <c r="BV286" s="117"/>
      <c r="BW286" s="117"/>
      <c r="BX286" s="117"/>
      <c r="BY286" s="117"/>
      <c r="BZ286" s="117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s="54" customFormat="true" ht="14.85" hidden="false" customHeight="true" outlineLevel="0" collapsed="false">
      <c r="A287" s="102" t="str">
        <f aca="false" t="array" ref="A287:A287">IF(G287=Error_checking!$A$26,RANK(AC287,$AC$2:$AC$601),"")</f>
        <v/>
      </c>
      <c r="B287" s="102" t="n">
        <v>84</v>
      </c>
      <c r="C287" s="77" t="n">
        <f aca="false">VLOOKUP($B287,Ludo_na!$A$2:$D$601,2,0)</f>
        <v>445</v>
      </c>
      <c r="D287" s="78" t="str">
        <f aca="false">IF(VLOOKUP($B287,Ludo_voor!$A$2:$Y$601,3,0)="","",VLOOKUP($B287,Ludo_voor!$A$2:$Y$601,3,0))</f>
        <v>Goethals</v>
      </c>
      <c r="E287" s="79" t="str">
        <f aca="false">IF(VLOOKUP($B287,Ludo_voor!$A$2:$Y$601,4,0)="","",VLOOKUP($B287,Ludo_voor!$A$2:$Y$601,4,0))</f>
        <v>Ilse</v>
      </c>
      <c r="F287" s="80" t="str">
        <f aca="false">IF(VLOOKUP($B287,Ludo_voor!$A$2:$Y$601,5,0)="","",VLOOKUP($B287,Ludo_voor!$A$2:$Y$601,5,0))</f>
        <v/>
      </c>
      <c r="G287" s="81"/>
      <c r="H287" s="103"/>
      <c r="I287" s="104"/>
      <c r="J287" s="105"/>
      <c r="K287" s="105"/>
      <c r="L287" s="105"/>
      <c r="M287" s="106" t="str">
        <f aca="false" t="array" ref="M287:M287">IF($G287="","",IF(L287="",0,((SUM(IF(I287=I$2:I$601,IF(J287=J$2:J$601,1,0),0))-K287)/(SUM(IF(I287=I$2:I$601,IF(J287=J$2:J$601,1,0),0))-1)*100)+(L287/(SUM(IF(I287=I$2:I$601,IF(J287=J$2:J$601,L$2:L$601,0),0))))+IF(K287&lt;2,SUM(IF(I287=I$2:I$601,IF(J287=J$2:J$601,1,0),0)),0)))</f>
        <v/>
      </c>
      <c r="N287" s="107"/>
      <c r="O287" s="108"/>
      <c r="P287" s="108"/>
      <c r="Q287" s="108"/>
      <c r="R287" s="109" t="str">
        <f aca="false" t="array" ref="R287:R287">IF($G287="","",IF(Q287="",0,((SUM(IF(N287=N$2:N$601,IF(O287=O$2:O$601,1,0),0))-P287)/(SUM(IF(N287=N$2:N$601,IF(O287=O$2:O$601,1,0),0))-1)*100)+(Q287/(SUM(IF(N287=N$2:N$601,IF(O287=O$2:O$601,Q$2:Q$601,0),0))))+IF(P287&lt;2,SUM(IF(N287=N$2:N$601,IF(O287=O$2:O$601,1,0),0)),0)))</f>
        <v/>
      </c>
      <c r="S287" s="110"/>
      <c r="T287" s="108"/>
      <c r="U287" s="108"/>
      <c r="V287" s="108"/>
      <c r="W287" s="111" t="str">
        <f aca="false" t="array" ref="W287:W287">IF($G287="","",IF(OR(S287=Error_checking!$Q$25,S287=Error_checking!$Q$26),R287-IF(P287&lt;2,SUM(IF(N287=N$2:N$601,IF(O287=O$2:O$601,1,0),0)),0),IF(V287="",0,((SUM(IF(S287=S$2:S$601,IF(T287=T$2:T$601,1,0),0))-U287)/(SUM(IF(S287=S$2:S$601,IF(T287=T$2:T$601,1,0),0))-1)*100)+(V287/(SUM(IF(S287=S$2:S$601,IF(T287=T$2:T$601,V$2:V$601,0),0))))+IF(U287&lt;2,SUM(IF(S287=S$2:S$601,IF(T287=T$2:T$601,1,0),0)),0))))</f>
        <v/>
      </c>
      <c r="X287" s="91"/>
      <c r="Y287" s="92"/>
      <c r="Z287" s="93"/>
      <c r="AA287" s="92"/>
      <c r="AB287" s="94" t="n">
        <f aca="false">0</f>
        <v>0</v>
      </c>
      <c r="AC287" s="94" t="n">
        <f aca="false" t="array" ref="AC287:AC287">SUM(M287,R287,W287,AB287)</f>
        <v>0</v>
      </c>
      <c r="AD287" s="112" t="n">
        <f aca="false">IF(G287=Error_checking!$A$26,MAX(0,MIN(MaxBonus,$G$1)+1-RANK(AC287,$AC$2:$AC$601)),0)</f>
        <v>0</v>
      </c>
      <c r="AE287" s="111" t="n">
        <f aca="false">AC287+AD287</f>
        <v>0</v>
      </c>
      <c r="AF287" s="113" t="str">
        <f aca="false" t="array" ref="AF287:AF287">IF(G287=Error_checking!$A$26,RANK(AC287,$AC$2:$AC$601),"")</f>
        <v/>
      </c>
      <c r="AG287" s="114"/>
      <c r="AH287" s="115"/>
      <c r="AI287" s="115"/>
      <c r="AJ287" s="115"/>
      <c r="AK287" s="100"/>
      <c r="AL287" s="100"/>
      <c r="AM287" s="100"/>
      <c r="AN287" s="101"/>
      <c r="AO287" s="100"/>
      <c r="AP287" s="100"/>
      <c r="AQ287" s="100"/>
      <c r="AR287" s="100"/>
      <c r="AS287" s="100"/>
      <c r="AT287" s="100"/>
      <c r="AU287" s="100"/>
      <c r="AV287" s="100"/>
      <c r="AW287" s="100"/>
      <c r="AX287" s="100"/>
      <c r="AY287" s="100"/>
      <c r="AZ287" s="100"/>
      <c r="BA287" s="100"/>
      <c r="BB287" s="100"/>
      <c r="BC287" s="100"/>
      <c r="BD287" s="100"/>
      <c r="BE287" s="100"/>
      <c r="BF287" s="100"/>
      <c r="BG287" s="100"/>
      <c r="BH287" s="100"/>
      <c r="BI287" s="100"/>
      <c r="BJ287" s="100"/>
      <c r="BK287" s="100"/>
      <c r="BL287" s="100"/>
      <c r="BM287" s="100"/>
      <c r="BN287" s="100"/>
      <c r="BO287" s="100"/>
      <c r="BP287" s="100"/>
      <c r="BQ287" s="100"/>
      <c r="BR287" s="100"/>
      <c r="BS287" s="100"/>
      <c r="BT287" s="100"/>
      <c r="BU287" s="100"/>
      <c r="BV287" s="100"/>
      <c r="BW287" s="100"/>
      <c r="BX287" s="100"/>
      <c r="BY287" s="100"/>
      <c r="BZ287" s="100"/>
    </row>
    <row r="288" customFormat="false" ht="14.85" hidden="false" customHeight="true" outlineLevel="0" collapsed="false">
      <c r="A288" s="102" t="str">
        <f aca="false" t="array" ref="A288:A288">IF(G288=Error_checking!$A$26,RANK(AC288,$AC$2:$AC$601),"")</f>
        <v/>
      </c>
      <c r="B288" s="102" t="n">
        <v>382</v>
      </c>
      <c r="C288" s="77" t="n">
        <f aca="false">VLOOKUP($B288,Ludo_na!$A$2:$D$601,2,0)</f>
        <v>566</v>
      </c>
      <c r="D288" s="78" t="str">
        <f aca="false">IF(VLOOKUP($B288,Ludo_voor!$A$2:$Y$601,3,0)="","",VLOOKUP($B288,Ludo_voor!$A$2:$Y$601,3,0))</f>
        <v>Goffin</v>
      </c>
      <c r="E288" s="79" t="str">
        <f aca="false">IF(VLOOKUP($B288,Ludo_voor!$A$2:$Y$601,4,0)="","",VLOOKUP($B288,Ludo_voor!$A$2:$Y$601,4,0))</f>
        <v>Simon</v>
      </c>
      <c r="F288" s="80" t="str">
        <f aca="false">IF(VLOOKUP($B288,Ludo_voor!$A$2:$Y$601,5,0)="","",VLOOKUP($B288,Ludo_voor!$A$2:$Y$601,5,0))</f>
        <v/>
      </c>
      <c r="G288" s="81"/>
      <c r="H288" s="103"/>
      <c r="I288" s="104"/>
      <c r="J288" s="105"/>
      <c r="K288" s="105"/>
      <c r="L288" s="105"/>
      <c r="M288" s="106" t="str">
        <f aca="false" t="array" ref="M288:M288">IF($G288="","",IF(L288="",0,((SUM(IF(I288=I$2:I$601,IF(J288=J$2:J$601,1,0),0))-K288)/(SUM(IF(I288=I$2:I$601,IF(J288=J$2:J$601,1,0),0))-1)*100)+(L288/(SUM(IF(I288=I$2:I$601,IF(J288=J$2:J$601,L$2:L$601,0),0))))+IF(K288&lt;2,SUM(IF(I288=I$2:I$601,IF(J288=J$2:J$601,1,0),0)),0)))</f>
        <v/>
      </c>
      <c r="N288" s="107"/>
      <c r="O288" s="108"/>
      <c r="P288" s="108"/>
      <c r="Q288" s="108"/>
      <c r="R288" s="109" t="str">
        <f aca="false" t="array" ref="R288:R288">IF($G288="","",IF(Q288="",0,((SUM(IF(N288=N$2:N$601,IF(O288=O$2:O$601,1,0),0))-P288)/(SUM(IF(N288=N$2:N$601,IF(O288=O$2:O$601,1,0),0))-1)*100)+(Q288/(SUM(IF(N288=N$2:N$601,IF(O288=O$2:O$601,Q$2:Q$601,0),0))))+IF(P288&lt;2,SUM(IF(N288=N$2:N$601,IF(O288=O$2:O$601,1,0),0)),0)))</f>
        <v/>
      </c>
      <c r="S288" s="110"/>
      <c r="T288" s="108"/>
      <c r="U288" s="108"/>
      <c r="V288" s="108"/>
      <c r="W288" s="111" t="str">
        <f aca="false" t="array" ref="W288:W288">IF($G288="","",IF(OR(S288=Error_checking!$Q$25,S288=Error_checking!$Q$26),R288-IF(P288&lt;2,SUM(IF(N288=N$2:N$601,IF(O288=O$2:O$601,1,0),0)),0),IF(V288="",0,((SUM(IF(S288=S$2:S$601,IF(T288=T$2:T$601,1,0),0))-U288)/(SUM(IF(S288=S$2:S$601,IF(T288=T$2:T$601,1,0),0))-1)*100)+(V288/(SUM(IF(S288=S$2:S$601,IF(T288=T$2:T$601,V$2:V$601,0),0))))+IF(U288&lt;2,SUM(IF(S288=S$2:S$601,IF(T288=T$2:T$601,1,0),0)),0))))</f>
        <v/>
      </c>
      <c r="X288" s="91"/>
      <c r="Y288" s="92"/>
      <c r="Z288" s="93"/>
      <c r="AA288" s="92"/>
      <c r="AB288" s="94" t="n">
        <f aca="false">0</f>
        <v>0</v>
      </c>
      <c r="AC288" s="94" t="n">
        <f aca="false" t="array" ref="AC288:AC288">SUM(M288,R288,W288,AB288)</f>
        <v>0</v>
      </c>
      <c r="AD288" s="112" t="n">
        <f aca="false">IF(G288=Error_checking!$A$26,MAX(0,MIN(MaxBonus,$G$1)+1-RANK(AC288,$AC$2:$AC$601)),0)</f>
        <v>0</v>
      </c>
      <c r="AE288" s="111" t="n">
        <f aca="false">AC288+AD288</f>
        <v>0</v>
      </c>
      <c r="AF288" s="113" t="str">
        <f aca="false" t="array" ref="AF288:AF288">IF(G288=Error_checking!$A$26,RANK(AC288,$AC$2:$AC$601),"")</f>
        <v/>
      </c>
      <c r="AG288" s="114"/>
      <c r="AH288" s="115"/>
      <c r="AI288" s="115"/>
      <c r="AJ288" s="115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117"/>
      <c r="BH288" s="117"/>
      <c r="BI288" s="117"/>
      <c r="BJ288" s="117"/>
      <c r="BK288" s="117"/>
      <c r="BL288" s="117"/>
      <c r="BM288" s="117"/>
      <c r="BN288" s="117"/>
      <c r="BO288" s="117"/>
      <c r="BP288" s="117"/>
      <c r="BQ288" s="117"/>
      <c r="BR288" s="117"/>
      <c r="BS288" s="117"/>
      <c r="BT288" s="117"/>
      <c r="BU288" s="117"/>
      <c r="BV288" s="117"/>
      <c r="BW288" s="117"/>
      <c r="BX288" s="117"/>
      <c r="BY288" s="117"/>
      <c r="BZ288" s="117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s="119" customFormat="true" ht="14.85" hidden="false" customHeight="true" outlineLevel="0" collapsed="false">
      <c r="A289" s="102" t="str">
        <f aca="false" t="array" ref="A289:A289">IF(G289=Error_checking!$A$26,RANK(AC289,$AC$2:$AC$601),"")</f>
        <v/>
      </c>
      <c r="B289" s="102" t="n">
        <v>157</v>
      </c>
      <c r="C289" s="77" t="n">
        <f aca="false">VLOOKUP($B289,Ludo_na!$A$2:$D$601,2,0)</f>
        <v>381</v>
      </c>
      <c r="D289" s="78" t="str">
        <f aca="false">IF(VLOOKUP($B289,Ludo_voor!$A$2:$Y$601,3,0)="","",VLOOKUP($B289,Ludo_voor!$A$2:$Y$601,3,0))</f>
        <v>Goossens</v>
      </c>
      <c r="E289" s="79" t="str">
        <f aca="false">IF(VLOOKUP($B289,Ludo_voor!$A$2:$Y$601,4,0)="","",VLOOKUP($B289,Ludo_voor!$A$2:$Y$601,4,0))</f>
        <v>Axelle</v>
      </c>
      <c r="F289" s="80" t="str">
        <f aca="false">IF(VLOOKUP($B289,Ludo_voor!$A$2:$Y$601,5,0)="","",VLOOKUP($B289,Ludo_voor!$A$2:$Y$601,5,0))</f>
        <v/>
      </c>
      <c r="G289" s="81"/>
      <c r="H289" s="103"/>
      <c r="I289" s="104"/>
      <c r="J289" s="105"/>
      <c r="K289" s="105"/>
      <c r="L289" s="105"/>
      <c r="M289" s="106" t="str">
        <f aca="false" t="array" ref="M289:M289">IF($G289="","",IF(L289="",0,((SUM(IF(I289=I$2:I$601,IF(J289=J$2:J$601,1,0),0))-K289)/(SUM(IF(I289=I$2:I$601,IF(J289=J$2:J$601,1,0),0))-1)*100)+(L289/(SUM(IF(I289=I$2:I$601,IF(J289=J$2:J$601,L$2:L$601,0),0))))+IF(K289&lt;2,SUM(IF(I289=I$2:I$601,IF(J289=J$2:J$601,1,0),0)),0)))</f>
        <v/>
      </c>
      <c r="N289" s="107"/>
      <c r="O289" s="108"/>
      <c r="P289" s="108"/>
      <c r="Q289" s="108"/>
      <c r="R289" s="109" t="str">
        <f aca="false" t="array" ref="R289:R289">IF($G289="","",IF(Q289="",0,((SUM(IF(N289=N$2:N$601,IF(O289=O$2:O$601,1,0),0))-P289)/(SUM(IF(N289=N$2:N$601,IF(O289=O$2:O$601,1,0),0))-1)*100)+(Q289/(SUM(IF(N289=N$2:N$601,IF(O289=O$2:O$601,Q$2:Q$601,0),0))))+IF(P289&lt;2,SUM(IF(N289=N$2:N$601,IF(O289=O$2:O$601,1,0),0)),0)))</f>
        <v/>
      </c>
      <c r="S289" s="110"/>
      <c r="T289" s="108"/>
      <c r="U289" s="108"/>
      <c r="V289" s="108"/>
      <c r="W289" s="111" t="str">
        <f aca="false" t="array" ref="W289:W289">IF($G289="","",IF(OR(S289=Error_checking!$Q$25,S289=Error_checking!$Q$26),R289-IF(P289&lt;2,SUM(IF(N289=N$2:N$601,IF(O289=O$2:O$601,1,0),0)),0),IF(V289="",0,((SUM(IF(S289=S$2:S$601,IF(T289=T$2:T$601,1,0),0))-U289)/(SUM(IF(S289=S$2:S$601,IF(T289=T$2:T$601,1,0),0))-1)*100)+(V289/(SUM(IF(S289=S$2:S$601,IF(T289=T$2:T$601,V$2:V$601,0),0))))+IF(U289&lt;2,SUM(IF(S289=S$2:S$601,IF(T289=T$2:T$601,1,0),0)),0))))</f>
        <v/>
      </c>
      <c r="X289" s="91"/>
      <c r="Y289" s="92"/>
      <c r="Z289" s="93"/>
      <c r="AA289" s="92"/>
      <c r="AB289" s="94" t="n">
        <f aca="false">0</f>
        <v>0</v>
      </c>
      <c r="AC289" s="94" t="n">
        <f aca="false" t="array" ref="AC289:AC289">SUM(M289,R289,W289,AB289)</f>
        <v>0</v>
      </c>
      <c r="AD289" s="112" t="n">
        <f aca="false">IF(G289=Error_checking!$A$26,MAX(0,MIN(MaxBonus,$G$1)+1-RANK(AC289,$AC$2:$AC$601)),0)</f>
        <v>0</v>
      </c>
      <c r="AE289" s="111" t="n">
        <f aca="false">AC289+AD289</f>
        <v>0</v>
      </c>
      <c r="AF289" s="113" t="str">
        <f aca="false" t="array" ref="AF289:AF289">IF(G289=Error_checking!$A$26,RANK(AC289,$AC$2:$AC$601),"")</f>
        <v/>
      </c>
      <c r="AG289" s="114"/>
      <c r="AH289" s="115"/>
      <c r="AI289" s="115"/>
      <c r="AJ289" s="115"/>
      <c r="AK289" s="100"/>
      <c r="AL289" s="100"/>
      <c r="AM289" s="100"/>
      <c r="AN289" s="101"/>
      <c r="AO289" s="100"/>
      <c r="AP289" s="100"/>
      <c r="AQ289" s="100"/>
      <c r="AR289" s="100"/>
      <c r="AS289" s="100"/>
      <c r="AT289" s="100"/>
      <c r="AU289" s="100"/>
      <c r="AV289" s="100"/>
      <c r="AW289" s="100"/>
      <c r="AX289" s="100"/>
      <c r="AY289" s="100"/>
      <c r="AZ289" s="100"/>
      <c r="BA289" s="100"/>
      <c r="BB289" s="100"/>
      <c r="BC289" s="100"/>
      <c r="BD289" s="100"/>
      <c r="BE289" s="100"/>
      <c r="BF289" s="100"/>
      <c r="BG289" s="100"/>
      <c r="BH289" s="100"/>
      <c r="BI289" s="100"/>
      <c r="BJ289" s="100"/>
      <c r="BK289" s="100"/>
      <c r="BL289" s="100"/>
      <c r="BM289" s="100"/>
      <c r="BN289" s="100"/>
      <c r="BO289" s="100"/>
      <c r="BP289" s="100"/>
      <c r="BQ289" s="100"/>
      <c r="BR289" s="100"/>
      <c r="BS289" s="100"/>
      <c r="BT289" s="100"/>
      <c r="BU289" s="100"/>
      <c r="BV289" s="100"/>
      <c r="BW289" s="100"/>
      <c r="BX289" s="100"/>
      <c r="BY289" s="100"/>
      <c r="BZ289" s="100"/>
    </row>
    <row r="290" s="54" customFormat="true" ht="14.85" hidden="false" customHeight="true" outlineLevel="0" collapsed="false">
      <c r="A290" s="102" t="str">
        <f aca="false" t="array" ref="A290:A290">IF(G290=Error_checking!$A$26,RANK(AC290,$AC$2:$AC$601),"")</f>
        <v/>
      </c>
      <c r="B290" s="102" t="n">
        <v>540</v>
      </c>
      <c r="C290" s="77" t="n">
        <f aca="false">VLOOKUP($B290,Ludo_na!$A$2:$D$601,2,0)</f>
        <v>572</v>
      </c>
      <c r="D290" s="78" t="str">
        <f aca="false">IF(VLOOKUP($B290,Ludo_voor!$A$2:$Y$601,3,0)="","",VLOOKUP($B290,Ludo_voor!$A$2:$Y$601,3,0))</f>
        <v>Goris</v>
      </c>
      <c r="E290" s="79" t="str">
        <f aca="false">IF(VLOOKUP($B290,Ludo_voor!$A$2:$Y$601,4,0)="","",VLOOKUP($B290,Ludo_voor!$A$2:$Y$601,4,0))</f>
        <v>Sven</v>
      </c>
      <c r="F290" s="80" t="str">
        <f aca="false">IF(VLOOKUP($B290,Ludo_voor!$A$2:$Y$601,5,0)="","",VLOOKUP($B290,Ludo_voor!$A$2:$Y$601,5,0))</f>
        <v/>
      </c>
      <c r="G290" s="81"/>
      <c r="H290" s="103"/>
      <c r="I290" s="104"/>
      <c r="J290" s="105"/>
      <c r="K290" s="105"/>
      <c r="L290" s="105"/>
      <c r="M290" s="106" t="str">
        <f aca="false" t="array" ref="M290:M290">IF($G290="","",IF(L290="",0,((SUM(IF(I290=I$2:I$601,IF(J290=J$2:J$601,1,0),0))-K290)/(SUM(IF(I290=I$2:I$601,IF(J290=J$2:J$601,1,0),0))-1)*100)+(L290/(SUM(IF(I290=I$2:I$601,IF(J290=J$2:J$601,L$2:L$601,0),0))))+IF(K290&lt;2,SUM(IF(I290=I$2:I$601,IF(J290=J$2:J$601,1,0),0)),0)))</f>
        <v/>
      </c>
      <c r="N290" s="107"/>
      <c r="O290" s="108"/>
      <c r="P290" s="108"/>
      <c r="Q290" s="108"/>
      <c r="R290" s="109" t="str">
        <f aca="false" t="array" ref="R290:R290">IF($G290="","",IF(Q290="",0,((SUM(IF(N290=N$2:N$601,IF(O290=O$2:O$601,1,0),0))-P290)/(SUM(IF(N290=N$2:N$601,IF(O290=O$2:O$601,1,0),0))-1)*100)+(Q290/(SUM(IF(N290=N$2:N$601,IF(O290=O$2:O$601,Q$2:Q$601,0),0))))+IF(P290&lt;2,SUM(IF(N290=N$2:N$601,IF(O290=O$2:O$601,1,0),0)),0)))</f>
        <v/>
      </c>
      <c r="S290" s="110"/>
      <c r="T290" s="108"/>
      <c r="U290" s="108"/>
      <c r="V290" s="108"/>
      <c r="W290" s="111" t="str">
        <f aca="false" t="array" ref="W290:W290">IF($G290="","",IF(OR(S290=Error_checking!$Q$25,S290=Error_checking!$Q$26),R290-IF(P290&lt;2,SUM(IF(N290=N$2:N$601,IF(O290=O$2:O$601,1,0),0)),0),IF(V290="",0,((SUM(IF(S290=S$2:S$601,IF(T290=T$2:T$601,1,0),0))-U290)/(SUM(IF(S290=S$2:S$601,IF(T290=T$2:T$601,1,0),0))-1)*100)+(V290/(SUM(IF(S290=S$2:S$601,IF(T290=T$2:T$601,V$2:V$601,0),0))))+IF(U290&lt;2,SUM(IF(S290=S$2:S$601,IF(T290=T$2:T$601,1,0),0)),0))))</f>
        <v/>
      </c>
      <c r="X290" s="91"/>
      <c r="Y290" s="92"/>
      <c r="Z290" s="93"/>
      <c r="AA290" s="92"/>
      <c r="AB290" s="94" t="n">
        <f aca="false">0</f>
        <v>0</v>
      </c>
      <c r="AC290" s="94" t="n">
        <f aca="false" t="array" ref="AC290:AC290">SUM(M290,R290,W290,AB290)</f>
        <v>0</v>
      </c>
      <c r="AD290" s="112" t="n">
        <f aca="false">IF(G290=Error_checking!$A$26,MAX(0,MIN(MaxBonus,$G$1)+1-RANK(AC290,$AC$2:$AC$601)),0)</f>
        <v>0</v>
      </c>
      <c r="AE290" s="111" t="n">
        <f aca="false">AC290+AD290</f>
        <v>0</v>
      </c>
      <c r="AF290" s="113" t="str">
        <f aca="false" t="array" ref="AF290:AF290">IF(G290=Error_checking!$A$26,RANK(AC290,$AC$2:$AC$601),"")</f>
        <v/>
      </c>
      <c r="AG290" s="114"/>
      <c r="AH290" s="115"/>
      <c r="AI290" s="115"/>
      <c r="AJ290" s="115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117"/>
      <c r="BH290" s="117"/>
      <c r="BI290" s="117"/>
      <c r="BJ290" s="117"/>
      <c r="BK290" s="117"/>
      <c r="BL290" s="117"/>
      <c r="BM290" s="117"/>
      <c r="BN290" s="117"/>
      <c r="BO290" s="117"/>
      <c r="BP290" s="117"/>
      <c r="BQ290" s="117"/>
      <c r="BR290" s="117"/>
      <c r="BS290" s="117"/>
      <c r="BT290" s="117"/>
      <c r="BU290" s="117"/>
      <c r="BV290" s="117"/>
      <c r="BW290" s="117"/>
      <c r="BX290" s="117"/>
      <c r="BY290" s="117"/>
      <c r="BZ290" s="117"/>
    </row>
    <row r="291" s="119" customFormat="true" ht="14.85" hidden="false" customHeight="true" outlineLevel="0" collapsed="false">
      <c r="A291" s="76" t="str">
        <f aca="false" t="array" ref="A291:A291">IF(G291=Error_checking!$A$26,RANK(AC291,$AC$2:$AC$601),"")</f>
        <v/>
      </c>
      <c r="B291" s="76" t="n">
        <v>273</v>
      </c>
      <c r="C291" s="77" t="n">
        <f aca="false">VLOOKUP($B291,Ludo_na!$A$2:$D$601,2,0)</f>
        <v>294</v>
      </c>
      <c r="D291" s="78" t="str">
        <f aca="false">IF(VLOOKUP($B291,Ludo_voor!$A$2:$Y$601,3,0)="","",VLOOKUP($B291,Ludo_voor!$A$2:$Y$601,3,0))</f>
        <v>Gosse</v>
      </c>
      <c r="E291" s="79" t="str">
        <f aca="false">IF(VLOOKUP($B291,Ludo_voor!$A$2:$Y$601,4,0)="","",VLOOKUP($B291,Ludo_voor!$A$2:$Y$601,4,0))</f>
        <v>Manuel</v>
      </c>
      <c r="F291" s="80" t="str">
        <f aca="false">IF(VLOOKUP($B291,Ludo_voor!$A$2:$Y$601,5,0)="","",VLOOKUP($B291,Ludo_voor!$A$2:$Y$601,5,0))</f>
        <v/>
      </c>
      <c r="G291" s="81"/>
      <c r="H291" s="82"/>
      <c r="I291" s="83"/>
      <c r="J291" s="84"/>
      <c r="K291" s="84"/>
      <c r="L291" s="84"/>
      <c r="M291" s="85" t="str">
        <f aca="false" t="array" ref="M291:M291">IF($G291="","",IF(L291="",0,((SUM(IF(I291=I$2:I$601,IF(J291=J$2:J$601,1,0),0))-K291)/(SUM(IF(I291=I$2:I$601,IF(J291=J$2:J$601,1,0),0))-1)*100)+(L291/(SUM(IF(I291=I$2:I$601,IF(J291=J$2:J$601,L$2:L$601,0),0))))+IF(K291&lt;2,SUM(IF(I291=I$2:I$601,IF(J291=J$2:J$601,1,0),0)),0)))</f>
        <v/>
      </c>
      <c r="N291" s="86"/>
      <c r="O291" s="87"/>
      <c r="P291" s="87"/>
      <c r="Q291" s="87"/>
      <c r="R291" s="88" t="str">
        <f aca="false" t="array" ref="R291:R291">IF($G291="","",IF(Q291="",0,((SUM(IF(N291=N$2:N$601,IF(O291=O$2:O$601,1,0),0))-P291)/(SUM(IF(N291=N$2:N$601,IF(O291=O$2:O$601,1,0),0))-1)*100)+(Q291/(SUM(IF(N291=N$2:N$601,IF(O291=O$2:O$601,Q$2:Q$601,0),0))))+IF(P291&lt;2,SUM(IF(N291=N$2:N$601,IF(O291=O$2:O$601,1,0),0)),0)))</f>
        <v/>
      </c>
      <c r="S291" s="89"/>
      <c r="T291" s="87"/>
      <c r="U291" s="87"/>
      <c r="V291" s="87"/>
      <c r="W291" s="90" t="str">
        <f aca="false" t="array" ref="W291:W291">IF($G291="","",IF(OR(S291=Error_checking!$Q$25,S291=Error_checking!$Q$26),R291-IF(P291&lt;2,SUM(IF(N291=N$2:N$601,IF(O291=O$2:O$601,1,0),0)),0),IF(V291="",0,((SUM(IF(S291=S$2:S$601,IF(T291=T$2:T$601,1,0),0))-U291)/(SUM(IF(S291=S$2:S$601,IF(T291=T$2:T$601,1,0),0))-1)*100)+(V291/(SUM(IF(S291=S$2:S$601,IF(T291=T$2:T$601,V$2:V$601,0),0))))+IF(U291&lt;2,SUM(IF(S291=S$2:S$601,IF(T291=T$2:T$601,1,0),0)),0))))</f>
        <v/>
      </c>
      <c r="X291" s="91"/>
      <c r="Y291" s="92"/>
      <c r="Z291" s="93"/>
      <c r="AA291" s="92"/>
      <c r="AB291" s="94" t="n">
        <f aca="false">0</f>
        <v>0</v>
      </c>
      <c r="AC291" s="95" t="n">
        <f aca="false" t="array" ref="AC291:AC291">SUM(M291,R291,W291,AB291)</f>
        <v>0</v>
      </c>
      <c r="AD291" s="96" t="n">
        <f aca="false">IF(G291=Error_checking!$A$26,MAX(0,MIN(MaxBonus,$G$1)+1-RANK(AC291,$AC$2:$AC$601)),0)</f>
        <v>0</v>
      </c>
      <c r="AE291" s="90" t="n">
        <f aca="false">AC291+AD291</f>
        <v>0</v>
      </c>
      <c r="AF291" s="97" t="str">
        <f aca="false" t="array" ref="AF291:AF291">IF(G291=Error_checking!$A$26,RANK(AC291,$AC$2:$AC$601),"")</f>
        <v/>
      </c>
      <c r="AG291" s="98"/>
      <c r="AH291" s="99"/>
      <c r="AI291" s="99"/>
      <c r="AJ291" s="99"/>
      <c r="AK291" s="100"/>
      <c r="AL291" s="100"/>
      <c r="AM291" s="100"/>
      <c r="AN291" s="101"/>
      <c r="AO291" s="100"/>
      <c r="AP291" s="100"/>
      <c r="AQ291" s="100"/>
      <c r="AR291" s="100"/>
      <c r="AS291" s="100"/>
      <c r="AT291" s="100"/>
      <c r="AU291" s="100"/>
      <c r="AV291" s="100"/>
      <c r="AW291" s="100"/>
      <c r="AX291" s="100"/>
      <c r="AY291" s="100"/>
      <c r="AZ291" s="100"/>
      <c r="BA291" s="100"/>
      <c r="BB291" s="100"/>
      <c r="BC291" s="100"/>
      <c r="BD291" s="100"/>
      <c r="BE291" s="100"/>
      <c r="BF291" s="100"/>
      <c r="BG291" s="100"/>
      <c r="BH291" s="100"/>
      <c r="BI291" s="100"/>
      <c r="BJ291" s="100"/>
      <c r="BK291" s="100"/>
      <c r="BL291" s="100"/>
      <c r="BM291" s="100"/>
      <c r="BN291" s="100"/>
      <c r="BO291" s="100"/>
      <c r="BP291" s="100"/>
      <c r="BQ291" s="100"/>
      <c r="BR291" s="100"/>
      <c r="BS291" s="100"/>
      <c r="BT291" s="100"/>
      <c r="BU291" s="100"/>
      <c r="BV291" s="100"/>
      <c r="BW291" s="100"/>
      <c r="BX291" s="100"/>
      <c r="BY291" s="100"/>
      <c r="BZ291" s="100"/>
    </row>
    <row r="292" customFormat="false" ht="14.85" hidden="false" customHeight="true" outlineLevel="0" collapsed="false">
      <c r="A292" s="118" t="str">
        <f aca="false" t="array" ref="A292:A292">IF(G292=Error_checking!$A$26,RANK(AC292,$AC$2:$AC$601),"")</f>
        <v/>
      </c>
      <c r="B292" s="118" t="n">
        <v>247</v>
      </c>
      <c r="C292" s="77" t="n">
        <f aca="false">VLOOKUP($B292,Ludo_na!$A$2:$D$601,2,0)</f>
        <v>481</v>
      </c>
      <c r="D292" s="78" t="str">
        <f aca="false">IF(VLOOKUP($B292,Ludo_voor!$A$2:$Y$601,3,0)="","",VLOOKUP($B292,Ludo_voor!$A$2:$Y$601,3,0))</f>
        <v>Govaert</v>
      </c>
      <c r="E292" s="79" t="str">
        <f aca="false">IF(VLOOKUP($B292,Ludo_voor!$A$2:$Y$601,4,0)="","",VLOOKUP($B292,Ludo_voor!$A$2:$Y$601,4,0))</f>
        <v>Luna</v>
      </c>
      <c r="F292" s="80" t="str">
        <f aca="false">IF(VLOOKUP($B292,Ludo_voor!$A$2:$Y$601,5,0)="","",VLOOKUP($B292,Ludo_voor!$A$2:$Y$601,5,0))</f>
        <v/>
      </c>
      <c r="G292" s="81"/>
      <c r="H292" s="103"/>
      <c r="I292" s="104"/>
      <c r="J292" s="105"/>
      <c r="K292" s="105"/>
      <c r="L292" s="105"/>
      <c r="M292" s="106" t="str">
        <f aca="false" t="array" ref="M292:M292">IF($G292="","",IF(L292="",0,((SUM(IF(I292=I$2:I$601,IF(J292=J$2:J$601,1,0),0))-K292)/(SUM(IF(I292=I$2:I$601,IF(J292=J$2:J$601,1,0),0))-1)*100)+(L292/(SUM(IF(I292=I$2:I$601,IF(J292=J$2:J$601,L$2:L$601,0),0))))+IF(K292&lt;2,SUM(IF(I292=I$2:I$601,IF(J292=J$2:J$601,1,0),0)),0)))</f>
        <v/>
      </c>
      <c r="N292" s="107"/>
      <c r="O292" s="108"/>
      <c r="P292" s="108"/>
      <c r="Q292" s="108"/>
      <c r="R292" s="109" t="str">
        <f aca="false" t="array" ref="R292:R292">IF($G292="","",IF(Q292="",0,((SUM(IF(N292=N$2:N$601,IF(O292=O$2:O$601,1,0),0))-P292)/(SUM(IF(N292=N$2:N$601,IF(O292=O$2:O$601,1,0),0))-1)*100)+(Q292/(SUM(IF(N292=N$2:N$601,IF(O292=O$2:O$601,Q$2:Q$601,0),0))))+IF(P292&lt;2,SUM(IF(N292=N$2:N$601,IF(O292=O$2:O$601,1,0),0)),0)))</f>
        <v/>
      </c>
      <c r="S292" s="110"/>
      <c r="T292" s="108"/>
      <c r="U292" s="108"/>
      <c r="V292" s="108"/>
      <c r="W292" s="111" t="str">
        <f aca="false" t="array" ref="W292:W292">IF($G292="","",IF(OR(S292=Error_checking!$Q$25,S292=Error_checking!$Q$26),R292-IF(P292&lt;2,SUM(IF(N292=N$2:N$601,IF(O292=O$2:O$601,1,0),0)),0),IF(V292="",0,((SUM(IF(S292=S$2:S$601,IF(T292=T$2:T$601,1,0),0))-U292)/(SUM(IF(S292=S$2:S$601,IF(T292=T$2:T$601,1,0),0))-1)*100)+(V292/(SUM(IF(S292=S$2:S$601,IF(T292=T$2:T$601,V$2:V$601,0),0))))+IF(U292&lt;2,SUM(IF(S292=S$2:S$601,IF(T292=T$2:T$601,1,0),0)),0))))</f>
        <v/>
      </c>
      <c r="X292" s="91"/>
      <c r="Y292" s="92"/>
      <c r="Z292" s="93"/>
      <c r="AA292" s="92"/>
      <c r="AB292" s="94" t="n">
        <f aca="false">0</f>
        <v>0</v>
      </c>
      <c r="AC292" s="94" t="n">
        <f aca="false" t="array" ref="AC292:AC292">SUM(M292,R292,W292,AB292)</f>
        <v>0</v>
      </c>
      <c r="AD292" s="112" t="n">
        <f aca="false">IF(G292=Error_checking!$A$26,MAX(0,MIN(MaxBonus,$G$1)+1-RANK(AC292,$AC$2:$AC$601)),0)</f>
        <v>0</v>
      </c>
      <c r="AE292" s="111" t="n">
        <f aca="false">AC292+AD292</f>
        <v>0</v>
      </c>
      <c r="AF292" s="113" t="str">
        <f aca="false" t="array" ref="AF292:AF292">IF(G292=Error_checking!$A$26,RANK(AC292,$AC$2:$AC$601),"")</f>
        <v/>
      </c>
      <c r="AG292" s="114"/>
      <c r="AH292" s="115"/>
      <c r="AI292" s="115"/>
      <c r="AJ292" s="115"/>
      <c r="AK292" s="100"/>
      <c r="AL292" s="100"/>
      <c r="AM292" s="100"/>
      <c r="AN292" s="101"/>
      <c r="AO292" s="100"/>
      <c r="AP292" s="100"/>
      <c r="AQ292" s="100"/>
      <c r="AR292" s="100"/>
      <c r="AS292" s="100"/>
      <c r="AT292" s="100"/>
      <c r="AU292" s="100"/>
      <c r="AV292" s="100"/>
      <c r="AW292" s="100"/>
      <c r="AX292" s="100"/>
      <c r="AY292" s="100"/>
      <c r="AZ292" s="100"/>
      <c r="BA292" s="100"/>
      <c r="BB292" s="100"/>
      <c r="BC292" s="100"/>
      <c r="BD292" s="100"/>
      <c r="BE292" s="100"/>
      <c r="BF292" s="100"/>
      <c r="BG292" s="100"/>
      <c r="BH292" s="100"/>
      <c r="BI292" s="100"/>
      <c r="BJ292" s="100"/>
      <c r="BK292" s="100"/>
      <c r="BL292" s="100"/>
      <c r="BM292" s="100"/>
      <c r="BN292" s="100"/>
      <c r="BO292" s="100"/>
      <c r="BP292" s="100"/>
      <c r="BQ292" s="100"/>
      <c r="BR292" s="100"/>
      <c r="BS292" s="100"/>
      <c r="BT292" s="100"/>
      <c r="BU292" s="100"/>
      <c r="BV292" s="100"/>
      <c r="BW292" s="100"/>
      <c r="BX292" s="100"/>
      <c r="BY292" s="100"/>
      <c r="BZ292" s="10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customFormat="false" ht="14.85" hidden="false" customHeight="true" outlineLevel="0" collapsed="false">
      <c r="A293" s="102" t="str">
        <f aca="false" t="array" ref="A293:A293">IF(G293=Error_checking!$A$26,RANK(AC293,$AC$2:$AC$601),"")</f>
        <v/>
      </c>
      <c r="B293" s="102" t="n">
        <v>308</v>
      </c>
      <c r="C293" s="77" t="n">
        <f aca="false">VLOOKUP($B293,Ludo_na!$A$2:$D$601,2,0)</f>
        <v>329</v>
      </c>
      <c r="D293" s="78" t="str">
        <f aca="false">IF(VLOOKUP($B293,Ludo_voor!$A$2:$Y$601,3,0)="","",VLOOKUP($B293,Ludo_voor!$A$2:$Y$601,3,0))</f>
        <v>Gvardeitsev</v>
      </c>
      <c r="E293" s="79" t="str">
        <f aca="false">IF(VLOOKUP($B293,Ludo_voor!$A$2:$Y$601,4,0)="","",VLOOKUP($B293,Ludo_voor!$A$2:$Y$601,4,0))</f>
        <v>Daniil</v>
      </c>
      <c r="F293" s="80" t="str">
        <f aca="false">IF(VLOOKUP($B293,Ludo_voor!$A$2:$Y$601,5,0)="","",VLOOKUP($B293,Ludo_voor!$A$2:$Y$601,5,0))</f>
        <v/>
      </c>
      <c r="G293" s="81"/>
      <c r="H293" s="103"/>
      <c r="I293" s="104"/>
      <c r="J293" s="105"/>
      <c r="K293" s="105"/>
      <c r="L293" s="105"/>
      <c r="M293" s="106" t="str">
        <f aca="false" t="array" ref="M293:M293">IF($G293="","",IF(L293="",0,((SUM(IF(I293=I$2:I$601,IF(J293=J$2:J$601,1,0),0))-K293)/(SUM(IF(I293=I$2:I$601,IF(J293=J$2:J$601,1,0),0))-1)*100)+(L293/(SUM(IF(I293=I$2:I$601,IF(J293=J$2:J$601,L$2:L$601,0),0))))+IF(K293&lt;2,SUM(IF(I293=I$2:I$601,IF(J293=J$2:J$601,1,0),0)),0)))</f>
        <v/>
      </c>
      <c r="N293" s="107"/>
      <c r="O293" s="108"/>
      <c r="P293" s="108"/>
      <c r="Q293" s="108"/>
      <c r="R293" s="109" t="str">
        <f aca="false" t="array" ref="R293:R293">IF($G293="","",IF(Q293="",0,((SUM(IF(N293=N$2:N$601,IF(O293=O$2:O$601,1,0),0))-P293)/(SUM(IF(N293=N$2:N$601,IF(O293=O$2:O$601,1,0),0))-1)*100)+(Q293/(SUM(IF(N293=N$2:N$601,IF(O293=O$2:O$601,Q$2:Q$601,0),0))))+IF(P293&lt;2,SUM(IF(N293=N$2:N$601,IF(O293=O$2:O$601,1,0),0)),0)))</f>
        <v/>
      </c>
      <c r="S293" s="110"/>
      <c r="T293" s="108"/>
      <c r="U293" s="108"/>
      <c r="V293" s="108"/>
      <c r="W293" s="111" t="str">
        <f aca="false" t="array" ref="W293:W293">IF($G293="","",IF(OR(S293=Error_checking!$Q$25,S293=Error_checking!$Q$26),R293-IF(P293&lt;2,SUM(IF(N293=N$2:N$601,IF(O293=O$2:O$601,1,0),0)),0),IF(V293="",0,((SUM(IF(S293=S$2:S$601,IF(T293=T$2:T$601,1,0),0))-U293)/(SUM(IF(S293=S$2:S$601,IF(T293=T$2:T$601,1,0),0))-1)*100)+(V293/(SUM(IF(S293=S$2:S$601,IF(T293=T$2:T$601,V$2:V$601,0),0))))+IF(U293&lt;2,SUM(IF(S293=S$2:S$601,IF(T293=T$2:T$601,1,0),0)),0))))</f>
        <v/>
      </c>
      <c r="X293" s="91"/>
      <c r="Y293" s="92"/>
      <c r="Z293" s="93"/>
      <c r="AA293" s="92"/>
      <c r="AB293" s="94" t="n">
        <f aca="false">0</f>
        <v>0</v>
      </c>
      <c r="AC293" s="94" t="n">
        <f aca="false" t="array" ref="AC293:AC293">SUM(M293,R293,W293,AB293)</f>
        <v>0</v>
      </c>
      <c r="AD293" s="112" t="n">
        <f aca="false">IF(G293=Error_checking!$A$26,MAX(0,MIN(MaxBonus,$G$1)+1-RANK(AC293,$AC$2:$AC$601)),0)</f>
        <v>0</v>
      </c>
      <c r="AE293" s="111" t="n">
        <f aca="false">AC293+AD293</f>
        <v>0</v>
      </c>
      <c r="AF293" s="113" t="str">
        <f aca="false" t="array" ref="AF293:AF293">IF(G293=Error_checking!$A$26,RANK(AC293,$AC$2:$AC$601),"")</f>
        <v/>
      </c>
      <c r="AG293" s="114"/>
      <c r="AH293" s="115"/>
      <c r="AI293" s="115"/>
      <c r="AJ293" s="115"/>
      <c r="AK293" s="100"/>
      <c r="AL293" s="100"/>
      <c r="AM293" s="100"/>
      <c r="AN293" s="101"/>
      <c r="AO293" s="100"/>
      <c r="AP293" s="100"/>
      <c r="AQ293" s="100"/>
      <c r="AR293" s="100"/>
      <c r="AS293" s="100"/>
      <c r="AT293" s="100"/>
      <c r="AU293" s="100"/>
      <c r="AV293" s="100"/>
      <c r="AW293" s="100"/>
      <c r="AX293" s="100"/>
      <c r="AY293" s="100"/>
      <c r="AZ293" s="100"/>
      <c r="BA293" s="100"/>
      <c r="BB293" s="100"/>
      <c r="BC293" s="100"/>
      <c r="BD293" s="100"/>
      <c r="BE293" s="100"/>
      <c r="BF293" s="100"/>
      <c r="BG293" s="100"/>
      <c r="BH293" s="100"/>
      <c r="BI293" s="100"/>
      <c r="BJ293" s="100"/>
      <c r="BK293" s="100"/>
      <c r="BL293" s="100"/>
      <c r="BM293" s="100"/>
      <c r="BN293" s="100"/>
      <c r="BO293" s="100"/>
      <c r="BP293" s="100"/>
      <c r="BQ293" s="100"/>
      <c r="BR293" s="100"/>
      <c r="BS293" s="100"/>
      <c r="BT293" s="100"/>
      <c r="BU293" s="100"/>
      <c r="BV293" s="100"/>
      <c r="BW293" s="100"/>
      <c r="BX293" s="100"/>
      <c r="BY293" s="100"/>
      <c r="BZ293" s="10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customFormat="false" ht="14.85" hidden="false" customHeight="true" outlineLevel="0" collapsed="false">
      <c r="A294" s="102" t="str">
        <f aca="false" t="array" ref="A294:A294">IF(G294=Error_checking!$A$26,RANK(AC294,$AC$2:$AC$601),"")</f>
        <v/>
      </c>
      <c r="B294" s="102" t="n">
        <v>244</v>
      </c>
      <c r="C294" s="77" t="n">
        <f aca="false">VLOOKUP($B294,Ludo_na!$A$2:$D$601,2,0)</f>
        <v>201</v>
      </c>
      <c r="D294" s="78" t="str">
        <f aca="false">IF(VLOOKUP($B294,Ludo_voor!$A$2:$Y$601,3,0)="","",VLOOKUP($B294,Ludo_voor!$A$2:$Y$601,3,0))</f>
        <v>Hautecoeur</v>
      </c>
      <c r="E294" s="79" t="str">
        <f aca="false">IF(VLOOKUP($B294,Ludo_voor!$A$2:$Y$601,4,0)="","",VLOOKUP($B294,Ludo_voor!$A$2:$Y$601,4,0))</f>
        <v>Cécile</v>
      </c>
      <c r="F294" s="80" t="str">
        <f aca="false">IF(VLOOKUP($B294,Ludo_voor!$A$2:$Y$601,5,0)="","",VLOOKUP($B294,Ludo_voor!$A$2:$Y$601,5,0))</f>
        <v/>
      </c>
      <c r="G294" s="81"/>
      <c r="H294" s="103"/>
      <c r="I294" s="104"/>
      <c r="J294" s="105"/>
      <c r="K294" s="105"/>
      <c r="L294" s="105"/>
      <c r="M294" s="106" t="str">
        <f aca="false" t="array" ref="M294:M294">IF($G294="","",IF(L294="",0,((SUM(IF(I294=I$2:I$601,IF(J294=J$2:J$601,1,0),0))-K294)/(SUM(IF(I294=I$2:I$601,IF(J294=J$2:J$601,1,0),0))-1)*100)+(L294/(SUM(IF(I294=I$2:I$601,IF(J294=J$2:J$601,L$2:L$601,0),0))))+IF(K294&lt;2,SUM(IF(I294=I$2:I$601,IF(J294=J$2:J$601,1,0),0)),0)))</f>
        <v/>
      </c>
      <c r="N294" s="107"/>
      <c r="O294" s="108"/>
      <c r="P294" s="108"/>
      <c r="Q294" s="108"/>
      <c r="R294" s="109" t="str">
        <f aca="false" t="array" ref="R294:R294">IF($G294="","",IF(Q294="",0,((SUM(IF(N294=N$2:N$601,IF(O294=O$2:O$601,1,0),0))-P294)/(SUM(IF(N294=N$2:N$601,IF(O294=O$2:O$601,1,0),0))-1)*100)+(Q294/(SUM(IF(N294=N$2:N$601,IF(O294=O$2:O$601,Q$2:Q$601,0),0))))+IF(P294&lt;2,SUM(IF(N294=N$2:N$601,IF(O294=O$2:O$601,1,0),0)),0)))</f>
        <v/>
      </c>
      <c r="S294" s="110"/>
      <c r="T294" s="108"/>
      <c r="U294" s="108"/>
      <c r="V294" s="108"/>
      <c r="W294" s="111" t="str">
        <f aca="false" t="array" ref="W294:W294">IF($G294="","",IF(OR(S294=Error_checking!$Q$25,S294=Error_checking!$Q$26),R294-IF(P294&lt;2,SUM(IF(N294=N$2:N$601,IF(O294=O$2:O$601,1,0),0)),0),IF(V294="",0,((SUM(IF(S294=S$2:S$601,IF(T294=T$2:T$601,1,0),0))-U294)/(SUM(IF(S294=S$2:S$601,IF(T294=T$2:T$601,1,0),0))-1)*100)+(V294/(SUM(IF(S294=S$2:S$601,IF(T294=T$2:T$601,V$2:V$601,0),0))))+IF(U294&lt;2,SUM(IF(S294=S$2:S$601,IF(T294=T$2:T$601,1,0),0)),0))))</f>
        <v/>
      </c>
      <c r="X294" s="91"/>
      <c r="Y294" s="92"/>
      <c r="Z294" s="93"/>
      <c r="AA294" s="92"/>
      <c r="AB294" s="94" t="n">
        <f aca="false">0</f>
        <v>0</v>
      </c>
      <c r="AC294" s="94" t="n">
        <f aca="false" t="array" ref="AC294:AC294">SUM(M294,R294,W294,AB294)</f>
        <v>0</v>
      </c>
      <c r="AD294" s="112" t="n">
        <f aca="false">IF(G294=Error_checking!$A$26,MAX(0,MIN(MaxBonus,$G$1)+1-RANK(AC294,$AC$2:$AC$601)),0)</f>
        <v>0</v>
      </c>
      <c r="AE294" s="111" t="n">
        <f aca="false">AC294+AD294</f>
        <v>0</v>
      </c>
      <c r="AF294" s="113" t="str">
        <f aca="false" t="array" ref="AF294:AF294">IF(G294=Error_checking!$A$26,RANK(AC294,$AC$2:$AC$601),"")</f>
        <v/>
      </c>
      <c r="AG294" s="114"/>
      <c r="AH294" s="115"/>
      <c r="AI294" s="115"/>
      <c r="AJ294" s="115"/>
      <c r="AK294" s="100"/>
      <c r="AL294" s="100"/>
      <c r="AM294" s="100"/>
      <c r="AN294" s="101"/>
      <c r="AO294" s="100"/>
      <c r="AP294" s="100"/>
      <c r="AQ294" s="100"/>
      <c r="AR294" s="100"/>
      <c r="AS294" s="100"/>
      <c r="AT294" s="100"/>
      <c r="AU294" s="100"/>
      <c r="AV294" s="100"/>
      <c r="AW294" s="100"/>
      <c r="AX294" s="100"/>
      <c r="AY294" s="100"/>
      <c r="AZ294" s="100"/>
      <c r="BA294" s="100"/>
      <c r="BB294" s="100"/>
      <c r="BC294" s="100"/>
      <c r="BD294" s="100"/>
      <c r="BE294" s="100"/>
      <c r="BF294" s="100"/>
      <c r="BG294" s="100"/>
      <c r="BH294" s="100"/>
      <c r="BI294" s="100"/>
      <c r="BJ294" s="100"/>
      <c r="BK294" s="100"/>
      <c r="BL294" s="100"/>
      <c r="BM294" s="100"/>
      <c r="BN294" s="100"/>
      <c r="BO294" s="100"/>
      <c r="BP294" s="100"/>
      <c r="BQ294" s="100"/>
      <c r="BR294" s="100"/>
      <c r="BS294" s="100"/>
      <c r="BT294" s="100"/>
      <c r="BU294" s="100"/>
      <c r="BV294" s="100"/>
      <c r="BW294" s="100"/>
      <c r="BX294" s="100"/>
      <c r="BY294" s="100"/>
      <c r="BZ294" s="10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s="54" customFormat="true" ht="14.85" hidden="false" customHeight="true" outlineLevel="0" collapsed="false">
      <c r="A295" s="102" t="str">
        <f aca="false" t="array" ref="A295:A295">IF(G295=Error_checking!$A$26,RANK(AC295,$AC$2:$AC$601),"")</f>
        <v/>
      </c>
      <c r="B295" s="102" t="n">
        <v>383</v>
      </c>
      <c r="C295" s="77" t="n">
        <f aca="false">VLOOKUP($B295,Ludo_na!$A$2:$D$601,2,0)</f>
        <v>359</v>
      </c>
      <c r="D295" s="78" t="str">
        <f aca="false">IF(VLOOKUP($B295,Ludo_voor!$A$2:$Y$601,3,0)="","",VLOOKUP($B295,Ludo_voor!$A$2:$Y$601,3,0))</f>
        <v>Hautecoeur</v>
      </c>
      <c r="E295" s="79" t="str">
        <f aca="false">IF(VLOOKUP($B295,Ludo_voor!$A$2:$Y$601,4,0)="","",VLOOKUP($B295,Ludo_voor!$A$2:$Y$601,4,0))</f>
        <v>Caroline</v>
      </c>
      <c r="F295" s="80" t="str">
        <f aca="false">IF(VLOOKUP($B295,Ludo_voor!$A$2:$Y$601,5,0)="","",VLOOKUP($B295,Ludo_voor!$A$2:$Y$601,5,0))</f>
        <v/>
      </c>
      <c r="G295" s="81"/>
      <c r="H295" s="103"/>
      <c r="I295" s="104"/>
      <c r="J295" s="105"/>
      <c r="K295" s="105"/>
      <c r="L295" s="105"/>
      <c r="M295" s="106" t="str">
        <f aca="false" t="array" ref="M295:M295">IF($G295="","",IF(L295="",0,((SUM(IF(I295=I$2:I$601,IF(J295=J$2:J$601,1,0),0))-K295)/(SUM(IF(I295=I$2:I$601,IF(J295=J$2:J$601,1,0),0))-1)*100)+(L295/(SUM(IF(I295=I$2:I$601,IF(J295=J$2:J$601,L$2:L$601,0),0))))+IF(K295&lt;2,SUM(IF(I295=I$2:I$601,IF(J295=J$2:J$601,1,0),0)),0)))</f>
        <v/>
      </c>
      <c r="N295" s="107"/>
      <c r="O295" s="108"/>
      <c r="P295" s="108"/>
      <c r="Q295" s="108"/>
      <c r="R295" s="109" t="str">
        <f aca="false" t="array" ref="R295:R295">IF($G295="","",IF(Q295="",0,((SUM(IF(N295=N$2:N$601,IF(O295=O$2:O$601,1,0),0))-P295)/(SUM(IF(N295=N$2:N$601,IF(O295=O$2:O$601,1,0),0))-1)*100)+(Q295/(SUM(IF(N295=N$2:N$601,IF(O295=O$2:O$601,Q$2:Q$601,0),0))))+IF(P295&lt;2,SUM(IF(N295=N$2:N$601,IF(O295=O$2:O$601,1,0),0)),0)))</f>
        <v/>
      </c>
      <c r="S295" s="110"/>
      <c r="T295" s="108"/>
      <c r="U295" s="108"/>
      <c r="V295" s="108"/>
      <c r="W295" s="111" t="str">
        <f aca="false" t="array" ref="W295:W295">IF($G295="","",IF(OR(S295=Error_checking!$Q$25,S295=Error_checking!$Q$26),R295-IF(P295&lt;2,SUM(IF(N295=N$2:N$601,IF(O295=O$2:O$601,1,0),0)),0),IF(V295="",0,((SUM(IF(S295=S$2:S$601,IF(T295=T$2:T$601,1,0),0))-U295)/(SUM(IF(S295=S$2:S$601,IF(T295=T$2:T$601,1,0),0))-1)*100)+(V295/(SUM(IF(S295=S$2:S$601,IF(T295=T$2:T$601,V$2:V$601,0),0))))+IF(U295&lt;2,SUM(IF(S295=S$2:S$601,IF(T295=T$2:T$601,1,0),0)),0))))</f>
        <v/>
      </c>
      <c r="X295" s="91"/>
      <c r="Y295" s="92"/>
      <c r="Z295" s="93"/>
      <c r="AA295" s="92"/>
      <c r="AB295" s="94" t="n">
        <f aca="false">0</f>
        <v>0</v>
      </c>
      <c r="AC295" s="94" t="n">
        <f aca="false" t="array" ref="AC295:AC295">SUM(M295,R295,W295,AB295)</f>
        <v>0</v>
      </c>
      <c r="AD295" s="112" t="n">
        <f aca="false">IF(G295=Error_checking!$A$26,MAX(0,MIN(MaxBonus,$G$1)+1-RANK(AC295,$AC$2:$AC$601)),0)</f>
        <v>0</v>
      </c>
      <c r="AE295" s="111" t="n">
        <f aca="false">AC295+AD295</f>
        <v>0</v>
      </c>
      <c r="AF295" s="113" t="str">
        <f aca="false" t="array" ref="AF295:AF295">IF(G295=Error_checking!$A$26,RANK(AC295,$AC$2:$AC$601),"")</f>
        <v/>
      </c>
      <c r="AG295" s="114"/>
      <c r="AH295" s="115"/>
      <c r="AI295" s="115"/>
      <c r="AJ295" s="115"/>
      <c r="AK295" s="100"/>
      <c r="AL295" s="100"/>
      <c r="AM295" s="100"/>
      <c r="AN295" s="101"/>
      <c r="AO295" s="100"/>
      <c r="AP295" s="100"/>
      <c r="AQ295" s="100"/>
      <c r="AR295" s="100"/>
      <c r="AS295" s="100"/>
      <c r="AT295" s="100"/>
      <c r="AU295" s="100"/>
      <c r="AV295" s="100"/>
      <c r="AW295" s="100"/>
      <c r="AX295" s="100"/>
      <c r="AY295" s="100"/>
      <c r="AZ295" s="100"/>
      <c r="BA295" s="100"/>
      <c r="BB295" s="100"/>
      <c r="BC295" s="100"/>
      <c r="BD295" s="100"/>
      <c r="BE295" s="100"/>
      <c r="BF295" s="100"/>
      <c r="BG295" s="100"/>
      <c r="BH295" s="100"/>
      <c r="BI295" s="100"/>
      <c r="BJ295" s="100"/>
      <c r="BK295" s="100"/>
      <c r="BL295" s="100"/>
      <c r="BM295" s="100"/>
      <c r="BN295" s="100"/>
      <c r="BO295" s="100"/>
      <c r="BP295" s="100"/>
      <c r="BQ295" s="100"/>
      <c r="BR295" s="100"/>
      <c r="BS295" s="100"/>
      <c r="BT295" s="100"/>
      <c r="BU295" s="100"/>
      <c r="BV295" s="100"/>
      <c r="BW295" s="100"/>
      <c r="BX295" s="100"/>
      <c r="BY295" s="100"/>
      <c r="BZ295" s="100"/>
    </row>
    <row r="296" s="119" customFormat="true" ht="14.85" hidden="false" customHeight="true" outlineLevel="0" collapsed="false">
      <c r="A296" s="102" t="str">
        <f aca="false" t="array" ref="A296:A296">IF(G296=Error_checking!$A$26,RANK(AC296,$AC$2:$AC$601),"")</f>
        <v/>
      </c>
      <c r="B296" s="102" t="n">
        <v>458</v>
      </c>
      <c r="C296" s="77" t="n">
        <f aca="false">VLOOKUP($B296,Ludo_na!$A$2:$D$601,2,0)</f>
        <v>233</v>
      </c>
      <c r="D296" s="78" t="str">
        <f aca="false">IF(VLOOKUP($B296,Ludo_voor!$A$2:$Y$601,3,0)="","",VLOOKUP($B296,Ludo_voor!$A$2:$Y$601,3,0))</f>
        <v>Hendrickx</v>
      </c>
      <c r="E296" s="79" t="str">
        <f aca="false">IF(VLOOKUP($B296,Ludo_voor!$A$2:$Y$601,4,0)="","",VLOOKUP($B296,Ludo_voor!$A$2:$Y$601,4,0))</f>
        <v>Jethro</v>
      </c>
      <c r="F296" s="80" t="str">
        <f aca="false">IF(VLOOKUP($B296,Ludo_voor!$A$2:$Y$601,5,0)="","",VLOOKUP($B296,Ludo_voor!$A$2:$Y$601,5,0))</f>
        <v/>
      </c>
      <c r="G296" s="81"/>
      <c r="H296" s="103"/>
      <c r="I296" s="104"/>
      <c r="J296" s="105"/>
      <c r="K296" s="105"/>
      <c r="L296" s="105"/>
      <c r="M296" s="106" t="str">
        <f aca="false" t="array" ref="M296:M296">IF($G296="","",IF(L296="",0,((SUM(IF(I296=I$2:I$601,IF(J296=J$2:J$601,1,0),0))-K296)/(SUM(IF(I296=I$2:I$601,IF(J296=J$2:J$601,1,0),0))-1)*100)+(L296/(SUM(IF(I296=I$2:I$601,IF(J296=J$2:J$601,L$2:L$601,0),0))))+IF(K296&lt;2,SUM(IF(I296=I$2:I$601,IF(J296=J$2:J$601,1,0),0)),0)))</f>
        <v/>
      </c>
      <c r="N296" s="107"/>
      <c r="O296" s="108"/>
      <c r="P296" s="108"/>
      <c r="Q296" s="108"/>
      <c r="R296" s="109" t="str">
        <f aca="false" t="array" ref="R296:R296">IF($G296="","",IF(Q296="",0,((SUM(IF(N296=N$2:N$601,IF(O296=O$2:O$601,1,0),0))-P296)/(SUM(IF(N296=N$2:N$601,IF(O296=O$2:O$601,1,0),0))-1)*100)+(Q296/(SUM(IF(N296=N$2:N$601,IF(O296=O$2:O$601,Q$2:Q$601,0),0))))+IF(P296&lt;2,SUM(IF(N296=N$2:N$601,IF(O296=O$2:O$601,1,0),0)),0)))</f>
        <v/>
      </c>
      <c r="S296" s="110"/>
      <c r="T296" s="108"/>
      <c r="U296" s="108"/>
      <c r="V296" s="108"/>
      <c r="W296" s="111" t="str">
        <f aca="false" t="array" ref="W296:W296">IF($G296="","",IF(OR(S296=Error_checking!$Q$25,S296=Error_checking!$Q$26),R296-IF(P296&lt;2,SUM(IF(N296=N$2:N$601,IF(O296=O$2:O$601,1,0),0)),0),IF(V296="",0,((SUM(IF(S296=S$2:S$601,IF(T296=T$2:T$601,1,0),0))-U296)/(SUM(IF(S296=S$2:S$601,IF(T296=T$2:T$601,1,0),0))-1)*100)+(V296/(SUM(IF(S296=S$2:S$601,IF(T296=T$2:T$601,V$2:V$601,0),0))))+IF(U296&lt;2,SUM(IF(S296=S$2:S$601,IF(T296=T$2:T$601,1,0),0)),0))))</f>
        <v/>
      </c>
      <c r="X296" s="91"/>
      <c r="Y296" s="92"/>
      <c r="Z296" s="93"/>
      <c r="AA296" s="92"/>
      <c r="AB296" s="94" t="n">
        <f aca="false">0</f>
        <v>0</v>
      </c>
      <c r="AC296" s="94" t="n">
        <f aca="false" t="array" ref="AC296:AC296">SUM(M296,R296,W296,AB296)</f>
        <v>0</v>
      </c>
      <c r="AD296" s="112" t="n">
        <f aca="false">IF(G296=Error_checking!$A$26,MAX(0,MIN(MaxBonus,$G$1)+1-RANK(AC296,$AC$2:$AC$601)),0)</f>
        <v>0</v>
      </c>
      <c r="AE296" s="111" t="n">
        <f aca="false">AC296+AD296</f>
        <v>0</v>
      </c>
      <c r="AF296" s="113" t="str">
        <f aca="false" t="array" ref="AF296:AF296">IF(G296=Error_checking!$A$26,RANK(AC296,$AC$2:$AC$601),"")</f>
        <v/>
      </c>
      <c r="AG296" s="114"/>
      <c r="AH296" s="115"/>
      <c r="AI296" s="115"/>
      <c r="AJ296" s="115"/>
      <c r="AK296" s="100"/>
      <c r="AL296" s="100"/>
      <c r="AM296" s="100"/>
      <c r="AN296" s="101"/>
      <c r="AO296" s="100"/>
      <c r="AP296" s="100"/>
      <c r="AQ296" s="100"/>
      <c r="AR296" s="100"/>
      <c r="AS296" s="100"/>
      <c r="AT296" s="100"/>
      <c r="AU296" s="100"/>
      <c r="AV296" s="100"/>
      <c r="AW296" s="100"/>
      <c r="AX296" s="100"/>
      <c r="AY296" s="100"/>
      <c r="AZ296" s="100"/>
      <c r="BA296" s="100"/>
      <c r="BB296" s="100"/>
      <c r="BC296" s="100"/>
      <c r="BD296" s="100"/>
      <c r="BE296" s="100"/>
      <c r="BF296" s="100"/>
      <c r="BG296" s="100"/>
      <c r="BH296" s="100"/>
      <c r="BI296" s="100"/>
      <c r="BJ296" s="100"/>
      <c r="BK296" s="100"/>
      <c r="BL296" s="100"/>
      <c r="BM296" s="100"/>
      <c r="BN296" s="100"/>
      <c r="BO296" s="100"/>
      <c r="BP296" s="100"/>
      <c r="BQ296" s="100"/>
      <c r="BR296" s="100"/>
      <c r="BS296" s="100"/>
      <c r="BT296" s="100"/>
      <c r="BU296" s="100"/>
      <c r="BV296" s="100"/>
      <c r="BW296" s="100"/>
      <c r="BX296" s="100"/>
      <c r="BY296" s="100"/>
      <c r="BZ296" s="100"/>
    </row>
    <row r="297" customFormat="false" ht="14.85" hidden="false" customHeight="true" outlineLevel="0" collapsed="false">
      <c r="A297" s="102" t="str">
        <f aca="false" t="array" ref="A297:A297">IF(G297=Error_checking!$A$26,RANK(AC297,$AC$2:$AC$601),"")</f>
        <v/>
      </c>
      <c r="B297" s="102" t="n">
        <v>387</v>
      </c>
      <c r="C297" s="77" t="n">
        <f aca="false">VLOOKUP($B297,Ludo_na!$A$2:$D$601,2,0)</f>
        <v>560</v>
      </c>
      <c r="D297" s="78" t="str">
        <f aca="false">IF(VLOOKUP($B297,Ludo_voor!$A$2:$Y$601,3,0)="","",VLOOKUP($B297,Ludo_voor!$A$2:$Y$601,3,0))</f>
        <v>Hennuy</v>
      </c>
      <c r="E297" s="79" t="str">
        <f aca="false">IF(VLOOKUP($B297,Ludo_voor!$A$2:$Y$601,4,0)="","",VLOOKUP($B297,Ludo_voor!$A$2:$Y$601,4,0))</f>
        <v>Vincent</v>
      </c>
      <c r="F297" s="80" t="str">
        <f aca="false">IF(VLOOKUP($B297,Ludo_voor!$A$2:$Y$601,5,0)="","",VLOOKUP($B297,Ludo_voor!$A$2:$Y$601,5,0))</f>
        <v/>
      </c>
      <c r="G297" s="81"/>
      <c r="H297" s="103"/>
      <c r="I297" s="104"/>
      <c r="J297" s="105"/>
      <c r="K297" s="105"/>
      <c r="L297" s="105"/>
      <c r="M297" s="106" t="str">
        <f aca="false" t="array" ref="M297:M297">IF($G297="","",IF(L297="",0,((SUM(IF(I297=I$2:I$601,IF(J297=J$2:J$601,1,0),0))-K297)/(SUM(IF(I297=I$2:I$601,IF(J297=J$2:J$601,1,0),0))-1)*100)+(L297/(SUM(IF(I297=I$2:I$601,IF(J297=J$2:J$601,L$2:L$601,0),0))))+IF(K297&lt;2,SUM(IF(I297=I$2:I$601,IF(J297=J$2:J$601,1,0),0)),0)))</f>
        <v/>
      </c>
      <c r="N297" s="107"/>
      <c r="O297" s="108"/>
      <c r="P297" s="108"/>
      <c r="Q297" s="108"/>
      <c r="R297" s="109" t="str">
        <f aca="false" t="array" ref="R297:R297">IF($G297="","",IF(Q297="",0,((SUM(IF(N297=N$2:N$601,IF(O297=O$2:O$601,1,0),0))-P297)/(SUM(IF(N297=N$2:N$601,IF(O297=O$2:O$601,1,0),0))-1)*100)+(Q297/(SUM(IF(N297=N$2:N$601,IF(O297=O$2:O$601,Q$2:Q$601,0),0))))+IF(P297&lt;2,SUM(IF(N297=N$2:N$601,IF(O297=O$2:O$601,1,0),0)),0)))</f>
        <v/>
      </c>
      <c r="S297" s="110"/>
      <c r="T297" s="108"/>
      <c r="U297" s="108"/>
      <c r="V297" s="108"/>
      <c r="W297" s="111" t="str">
        <f aca="false" t="array" ref="W297:W297">IF($G297="","",IF(OR(S297=Error_checking!$Q$25,S297=Error_checking!$Q$26),R297-IF(P297&lt;2,SUM(IF(N297=N$2:N$601,IF(O297=O$2:O$601,1,0),0)),0),IF(V297="",0,((SUM(IF(S297=S$2:S$601,IF(T297=T$2:T$601,1,0),0))-U297)/(SUM(IF(S297=S$2:S$601,IF(T297=T$2:T$601,1,0),0))-1)*100)+(V297/(SUM(IF(S297=S$2:S$601,IF(T297=T$2:T$601,V$2:V$601,0),0))))+IF(U297&lt;2,SUM(IF(S297=S$2:S$601,IF(T297=T$2:T$601,1,0),0)),0))))</f>
        <v/>
      </c>
      <c r="X297" s="91"/>
      <c r="Y297" s="92"/>
      <c r="Z297" s="93"/>
      <c r="AA297" s="92"/>
      <c r="AB297" s="94" t="n">
        <f aca="false">0</f>
        <v>0</v>
      </c>
      <c r="AC297" s="94" t="n">
        <f aca="false" t="array" ref="AC297:AC297">SUM(M297,R297,W297,AB297)</f>
        <v>0</v>
      </c>
      <c r="AD297" s="112" t="n">
        <f aca="false">IF(G297=Error_checking!$A$26,MAX(0,MIN(MaxBonus,$G$1)+1-RANK(AC297,$AC$2:$AC$601)),0)</f>
        <v>0</v>
      </c>
      <c r="AE297" s="111" t="n">
        <f aca="false">AC297+AD297</f>
        <v>0</v>
      </c>
      <c r="AF297" s="113" t="str">
        <f aca="false" t="array" ref="AF297:AF297">IF(G297=Error_checking!$A$26,RANK(AC297,$AC$2:$AC$601),"")</f>
        <v/>
      </c>
      <c r="AG297" s="114"/>
      <c r="AH297" s="115"/>
      <c r="AI297" s="115"/>
      <c r="AJ297" s="115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17"/>
      <c r="BS297" s="117"/>
      <c r="BT297" s="117"/>
      <c r="BU297" s="117"/>
      <c r="BV297" s="117"/>
      <c r="BW297" s="117"/>
      <c r="BX297" s="117"/>
      <c r="BY297" s="117"/>
      <c r="BZ297" s="117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  <c r="IX297" s="0"/>
      <c r="IY297" s="0"/>
      <c r="IZ297" s="0"/>
      <c r="JA297" s="0"/>
      <c r="JB297" s="0"/>
      <c r="JC297" s="0"/>
      <c r="JD297" s="0"/>
      <c r="JE297" s="0"/>
      <c r="JF297" s="0"/>
      <c r="JG297" s="0"/>
      <c r="JH297" s="0"/>
      <c r="JI297" s="0"/>
      <c r="JJ297" s="0"/>
      <c r="JK297" s="0"/>
      <c r="JL297" s="0"/>
      <c r="JM297" s="0"/>
      <c r="JN297" s="0"/>
      <c r="JO297" s="0"/>
      <c r="JP297" s="0"/>
      <c r="JQ297" s="0"/>
      <c r="JR297" s="0"/>
      <c r="JS297" s="0"/>
      <c r="JT297" s="0"/>
      <c r="JU297" s="0"/>
      <c r="JV297" s="0"/>
      <c r="JW297" s="0"/>
      <c r="JX297" s="0"/>
      <c r="JY297" s="0"/>
      <c r="JZ297" s="0"/>
      <c r="KA297" s="0"/>
      <c r="KB297" s="0"/>
      <c r="KC297" s="0"/>
      <c r="KD297" s="0"/>
      <c r="KE297" s="0"/>
      <c r="KF297" s="0"/>
      <c r="KG297" s="0"/>
      <c r="KH297" s="0"/>
      <c r="KI297" s="0"/>
      <c r="KJ297" s="0"/>
      <c r="KK297" s="0"/>
      <c r="KL297" s="0"/>
      <c r="KM297" s="0"/>
      <c r="KN297" s="0"/>
      <c r="KO297" s="0"/>
      <c r="KP297" s="0"/>
      <c r="KQ297" s="0"/>
      <c r="KR297" s="0"/>
      <c r="KS297" s="0"/>
      <c r="KT297" s="0"/>
      <c r="KU297" s="0"/>
      <c r="KV297" s="0"/>
      <c r="KW297" s="0"/>
      <c r="KX297" s="0"/>
      <c r="KY297" s="0"/>
      <c r="KZ297" s="0"/>
      <c r="LA297" s="0"/>
      <c r="LB297" s="0"/>
      <c r="LC297" s="0"/>
      <c r="LD297" s="0"/>
      <c r="LE297" s="0"/>
      <c r="LF297" s="0"/>
      <c r="LG297" s="0"/>
      <c r="LH297" s="0"/>
      <c r="LI297" s="0"/>
      <c r="LJ297" s="0"/>
      <c r="LK297" s="0"/>
      <c r="LL297" s="0"/>
      <c r="LM297" s="0"/>
      <c r="LN297" s="0"/>
      <c r="LO297" s="0"/>
      <c r="LP297" s="0"/>
      <c r="LQ297" s="0"/>
      <c r="LR297" s="0"/>
      <c r="LS297" s="0"/>
      <c r="LT297" s="0"/>
      <c r="LU297" s="0"/>
      <c r="LV297" s="0"/>
      <c r="LW297" s="0"/>
      <c r="LX297" s="0"/>
      <c r="LY297" s="0"/>
      <c r="LZ297" s="0"/>
      <c r="MA297" s="0"/>
      <c r="MB297" s="0"/>
      <c r="MC297" s="0"/>
      <c r="MD297" s="0"/>
      <c r="ME297" s="0"/>
      <c r="MF297" s="0"/>
      <c r="MG297" s="0"/>
      <c r="MH297" s="0"/>
      <c r="MI297" s="0"/>
      <c r="MJ297" s="0"/>
      <c r="MK297" s="0"/>
      <c r="ML297" s="0"/>
      <c r="MM297" s="0"/>
      <c r="MN297" s="0"/>
      <c r="MO297" s="0"/>
      <c r="MP297" s="0"/>
      <c r="MQ297" s="0"/>
      <c r="MR297" s="0"/>
      <c r="MS297" s="0"/>
      <c r="MT297" s="0"/>
      <c r="MU297" s="0"/>
      <c r="MV297" s="0"/>
      <c r="MW297" s="0"/>
      <c r="MX297" s="0"/>
      <c r="MY297" s="0"/>
      <c r="MZ297" s="0"/>
      <c r="NA297" s="0"/>
      <c r="NB297" s="0"/>
      <c r="NC297" s="0"/>
      <c r="ND297" s="0"/>
      <c r="NE297" s="0"/>
      <c r="NF297" s="0"/>
      <c r="NG297" s="0"/>
      <c r="NH297" s="0"/>
      <c r="NI297" s="0"/>
      <c r="NJ297" s="0"/>
      <c r="NK297" s="0"/>
      <c r="NL297" s="0"/>
      <c r="NM297" s="0"/>
      <c r="NN297" s="0"/>
      <c r="NO297" s="0"/>
      <c r="NP297" s="0"/>
      <c r="NQ297" s="0"/>
      <c r="NR297" s="0"/>
      <c r="NS297" s="0"/>
      <c r="NT297" s="0"/>
      <c r="NU297" s="0"/>
      <c r="NV297" s="0"/>
      <c r="NW297" s="0"/>
      <c r="NX297" s="0"/>
      <c r="NY297" s="0"/>
      <c r="NZ297" s="0"/>
      <c r="OA297" s="0"/>
      <c r="OB297" s="0"/>
      <c r="OC297" s="0"/>
      <c r="OD297" s="0"/>
      <c r="OE297" s="0"/>
      <c r="OF297" s="0"/>
      <c r="OG297" s="0"/>
      <c r="OH297" s="0"/>
      <c r="OI297" s="0"/>
      <c r="OJ297" s="0"/>
      <c r="OK297" s="0"/>
      <c r="OL297" s="0"/>
      <c r="OM297" s="0"/>
      <c r="ON297" s="0"/>
      <c r="OO297" s="0"/>
      <c r="OP297" s="0"/>
      <c r="OQ297" s="0"/>
      <c r="OR297" s="0"/>
      <c r="OS297" s="0"/>
      <c r="OT297" s="0"/>
      <c r="OU297" s="0"/>
      <c r="OV297" s="0"/>
      <c r="OW297" s="0"/>
      <c r="OX297" s="0"/>
      <c r="OY297" s="0"/>
      <c r="OZ297" s="0"/>
      <c r="PA297" s="0"/>
      <c r="PB297" s="0"/>
      <c r="PC297" s="0"/>
      <c r="PD297" s="0"/>
      <c r="PE297" s="0"/>
      <c r="PF297" s="0"/>
      <c r="PG297" s="0"/>
      <c r="PH297" s="0"/>
      <c r="PI297" s="0"/>
      <c r="PJ297" s="0"/>
      <c r="PK297" s="0"/>
      <c r="PL297" s="0"/>
      <c r="PM297" s="0"/>
      <c r="PN297" s="0"/>
      <c r="PO297" s="0"/>
      <c r="PP297" s="0"/>
      <c r="PQ297" s="0"/>
      <c r="PR297" s="0"/>
      <c r="PS297" s="0"/>
      <c r="PT297" s="0"/>
      <c r="PU297" s="0"/>
      <c r="PV297" s="0"/>
      <c r="PW297" s="0"/>
      <c r="PX297" s="0"/>
      <c r="PY297" s="0"/>
      <c r="PZ297" s="0"/>
      <c r="QA297" s="0"/>
      <c r="QB297" s="0"/>
      <c r="QC297" s="0"/>
      <c r="QD297" s="0"/>
      <c r="QE297" s="0"/>
      <c r="QF297" s="0"/>
      <c r="QG297" s="0"/>
      <c r="QH297" s="0"/>
      <c r="QI297" s="0"/>
      <c r="QJ297" s="0"/>
      <c r="QK297" s="0"/>
      <c r="QL297" s="0"/>
      <c r="QM297" s="0"/>
      <c r="QN297" s="0"/>
      <c r="QO297" s="0"/>
      <c r="QP297" s="0"/>
      <c r="QQ297" s="0"/>
      <c r="QR297" s="0"/>
      <c r="QS297" s="0"/>
      <c r="QT297" s="0"/>
      <c r="QU297" s="0"/>
      <c r="QV297" s="0"/>
      <c r="QW297" s="0"/>
      <c r="QX297" s="0"/>
      <c r="QY297" s="0"/>
      <c r="QZ297" s="0"/>
      <c r="RA297" s="0"/>
      <c r="RB297" s="0"/>
      <c r="RC297" s="0"/>
      <c r="RD297" s="0"/>
      <c r="RE297" s="0"/>
      <c r="RF297" s="0"/>
      <c r="RG297" s="0"/>
      <c r="RH297" s="0"/>
      <c r="RI297" s="0"/>
      <c r="RJ297" s="0"/>
      <c r="RK297" s="0"/>
      <c r="RL297" s="0"/>
      <c r="RM297" s="0"/>
      <c r="RN297" s="0"/>
      <c r="RO297" s="0"/>
      <c r="RP297" s="0"/>
      <c r="RQ297" s="0"/>
      <c r="RR297" s="0"/>
      <c r="RS297" s="0"/>
      <c r="RT297" s="0"/>
      <c r="RU297" s="0"/>
      <c r="RV297" s="0"/>
      <c r="RW297" s="0"/>
      <c r="RX297" s="0"/>
      <c r="RY297" s="0"/>
      <c r="RZ297" s="0"/>
      <c r="SA297" s="0"/>
      <c r="SB297" s="0"/>
      <c r="SC297" s="0"/>
      <c r="SD297" s="0"/>
      <c r="SE297" s="0"/>
      <c r="SF297" s="0"/>
      <c r="SG297" s="0"/>
      <c r="SH297" s="0"/>
      <c r="SI297" s="0"/>
      <c r="SJ297" s="0"/>
      <c r="SK297" s="0"/>
      <c r="SL297" s="0"/>
      <c r="SM297" s="0"/>
      <c r="SN297" s="0"/>
      <c r="SO297" s="0"/>
      <c r="SP297" s="0"/>
      <c r="SQ297" s="0"/>
      <c r="SR297" s="0"/>
      <c r="SS297" s="0"/>
      <c r="ST297" s="0"/>
      <c r="SU297" s="0"/>
      <c r="SV297" s="0"/>
      <c r="SW297" s="0"/>
      <c r="SX297" s="0"/>
      <c r="SY297" s="0"/>
      <c r="SZ297" s="0"/>
      <c r="TA297" s="0"/>
      <c r="TB297" s="0"/>
      <c r="TC297" s="0"/>
      <c r="TD297" s="0"/>
      <c r="TE297" s="0"/>
      <c r="TF297" s="0"/>
      <c r="TG297" s="0"/>
      <c r="TH297" s="0"/>
      <c r="TI297" s="0"/>
      <c r="TJ297" s="0"/>
      <c r="TK297" s="0"/>
      <c r="TL297" s="0"/>
      <c r="TM297" s="0"/>
      <c r="TN297" s="0"/>
      <c r="TO297" s="0"/>
      <c r="TP297" s="0"/>
      <c r="TQ297" s="0"/>
      <c r="TR297" s="0"/>
      <c r="TS297" s="0"/>
      <c r="TT297" s="0"/>
      <c r="TU297" s="0"/>
      <c r="TV297" s="0"/>
      <c r="TW297" s="0"/>
      <c r="TX297" s="0"/>
      <c r="TY297" s="0"/>
      <c r="TZ297" s="0"/>
      <c r="UA297" s="0"/>
      <c r="UB297" s="0"/>
      <c r="UC297" s="0"/>
      <c r="UD297" s="0"/>
      <c r="UE297" s="0"/>
      <c r="UF297" s="0"/>
      <c r="UG297" s="0"/>
      <c r="UH297" s="0"/>
      <c r="UI297" s="0"/>
      <c r="UJ297" s="0"/>
      <c r="UK297" s="0"/>
      <c r="UL297" s="0"/>
      <c r="UM297" s="0"/>
      <c r="UN297" s="0"/>
      <c r="UO297" s="0"/>
      <c r="UP297" s="0"/>
      <c r="UQ297" s="0"/>
      <c r="UR297" s="0"/>
      <c r="US297" s="0"/>
      <c r="UT297" s="0"/>
      <c r="UU297" s="0"/>
      <c r="UV297" s="0"/>
      <c r="UW297" s="0"/>
      <c r="UX297" s="0"/>
      <c r="UY297" s="0"/>
      <c r="UZ297" s="0"/>
      <c r="VA297" s="0"/>
      <c r="VB297" s="0"/>
      <c r="VC297" s="0"/>
      <c r="VD297" s="0"/>
      <c r="VE297" s="0"/>
      <c r="VF297" s="0"/>
      <c r="VG297" s="0"/>
      <c r="VH297" s="0"/>
      <c r="VI297" s="0"/>
      <c r="VJ297" s="0"/>
      <c r="VK297" s="0"/>
      <c r="VL297" s="0"/>
      <c r="VM297" s="0"/>
      <c r="VN297" s="0"/>
      <c r="VO297" s="0"/>
      <c r="VP297" s="0"/>
      <c r="VQ297" s="0"/>
      <c r="VR297" s="0"/>
      <c r="VS297" s="0"/>
      <c r="VT297" s="0"/>
      <c r="VU297" s="0"/>
      <c r="VV297" s="0"/>
      <c r="VW297" s="0"/>
      <c r="VX297" s="0"/>
      <c r="VY297" s="0"/>
      <c r="VZ297" s="0"/>
      <c r="WA297" s="0"/>
      <c r="WB297" s="0"/>
      <c r="WC297" s="0"/>
      <c r="WD297" s="0"/>
      <c r="WE297" s="0"/>
      <c r="WF297" s="0"/>
      <c r="WG297" s="0"/>
      <c r="WH297" s="0"/>
      <c r="WI297" s="0"/>
      <c r="WJ297" s="0"/>
      <c r="WK297" s="0"/>
      <c r="WL297" s="0"/>
      <c r="WM297" s="0"/>
      <c r="WN297" s="0"/>
      <c r="WO297" s="0"/>
      <c r="WP297" s="0"/>
      <c r="WQ297" s="0"/>
      <c r="WR297" s="0"/>
      <c r="WS297" s="0"/>
      <c r="WT297" s="0"/>
      <c r="WU297" s="0"/>
      <c r="WV297" s="0"/>
      <c r="WW297" s="0"/>
      <c r="WX297" s="0"/>
      <c r="WY297" s="0"/>
      <c r="WZ297" s="0"/>
      <c r="XA297" s="0"/>
      <c r="XB297" s="0"/>
      <c r="XC297" s="0"/>
      <c r="XD297" s="0"/>
      <c r="XE297" s="0"/>
      <c r="XF297" s="0"/>
      <c r="XG297" s="0"/>
      <c r="XH297" s="0"/>
      <c r="XI297" s="0"/>
      <c r="XJ297" s="0"/>
      <c r="XK297" s="0"/>
      <c r="XL297" s="0"/>
      <c r="XM297" s="0"/>
      <c r="XN297" s="0"/>
      <c r="XO297" s="0"/>
      <c r="XP297" s="0"/>
      <c r="XQ297" s="0"/>
      <c r="XR297" s="0"/>
      <c r="XS297" s="0"/>
      <c r="XT297" s="0"/>
      <c r="XU297" s="0"/>
      <c r="XV297" s="0"/>
      <c r="XW297" s="0"/>
      <c r="XX297" s="0"/>
      <c r="XY297" s="0"/>
      <c r="XZ297" s="0"/>
      <c r="YA297" s="0"/>
      <c r="YB297" s="0"/>
      <c r="YC297" s="0"/>
      <c r="YD297" s="0"/>
      <c r="YE297" s="0"/>
      <c r="YF297" s="0"/>
      <c r="YG297" s="0"/>
      <c r="YH297" s="0"/>
      <c r="YI297" s="0"/>
      <c r="YJ297" s="0"/>
      <c r="YK297" s="0"/>
      <c r="YL297" s="0"/>
      <c r="YM297" s="0"/>
      <c r="YN297" s="0"/>
      <c r="YO297" s="0"/>
      <c r="YP297" s="0"/>
      <c r="YQ297" s="0"/>
      <c r="YR297" s="0"/>
      <c r="YS297" s="0"/>
      <c r="YT297" s="0"/>
      <c r="YU297" s="0"/>
      <c r="YV297" s="0"/>
      <c r="YW297" s="0"/>
      <c r="YX297" s="0"/>
      <c r="YY297" s="0"/>
      <c r="YZ297" s="0"/>
      <c r="ZA297" s="0"/>
      <c r="ZB297" s="0"/>
      <c r="ZC297" s="0"/>
      <c r="ZD297" s="0"/>
      <c r="ZE297" s="0"/>
      <c r="ZF297" s="0"/>
      <c r="ZG297" s="0"/>
      <c r="ZH297" s="0"/>
      <c r="ZI297" s="0"/>
      <c r="ZJ297" s="0"/>
      <c r="ZK297" s="0"/>
      <c r="ZL297" s="0"/>
      <c r="ZM297" s="0"/>
      <c r="ZN297" s="0"/>
      <c r="ZO297" s="0"/>
      <c r="ZP297" s="0"/>
      <c r="ZQ297" s="0"/>
      <c r="ZR297" s="0"/>
      <c r="ZS297" s="0"/>
      <c r="ZT297" s="0"/>
      <c r="ZU297" s="0"/>
      <c r="ZV297" s="0"/>
      <c r="ZW297" s="0"/>
      <c r="ZX297" s="0"/>
      <c r="ZY297" s="0"/>
      <c r="ZZ297" s="0"/>
      <c r="AAA297" s="0"/>
      <c r="AAB297" s="0"/>
      <c r="AAC297" s="0"/>
      <c r="AAD297" s="0"/>
      <c r="AAE297" s="0"/>
      <c r="AAF297" s="0"/>
      <c r="AAG297" s="0"/>
      <c r="AAH297" s="0"/>
      <c r="AAI297" s="0"/>
      <c r="AAJ297" s="0"/>
      <c r="AAK297" s="0"/>
      <c r="AAL297" s="0"/>
      <c r="AAM297" s="0"/>
      <c r="AAN297" s="0"/>
      <c r="AAO297" s="0"/>
      <c r="AAP297" s="0"/>
      <c r="AAQ297" s="0"/>
      <c r="AAR297" s="0"/>
      <c r="AAS297" s="0"/>
      <c r="AAT297" s="0"/>
      <c r="AAU297" s="0"/>
      <c r="AAV297" s="0"/>
      <c r="AAW297" s="0"/>
      <c r="AAX297" s="0"/>
      <c r="AAY297" s="0"/>
      <c r="AAZ297" s="0"/>
      <c r="ABA297" s="0"/>
      <c r="ABB297" s="0"/>
      <c r="ABC297" s="0"/>
      <c r="ABD297" s="0"/>
      <c r="ABE297" s="0"/>
      <c r="ABF297" s="0"/>
      <c r="ABG297" s="0"/>
      <c r="ABH297" s="0"/>
      <c r="ABI297" s="0"/>
      <c r="ABJ297" s="0"/>
      <c r="ABK297" s="0"/>
      <c r="ABL297" s="0"/>
      <c r="ABM297" s="0"/>
      <c r="ABN297" s="0"/>
      <c r="ABO297" s="0"/>
      <c r="ABP297" s="0"/>
      <c r="ABQ297" s="0"/>
      <c r="ABR297" s="0"/>
      <c r="ABS297" s="0"/>
      <c r="ABT297" s="0"/>
      <c r="ABU297" s="0"/>
      <c r="ABV297" s="0"/>
      <c r="ABW297" s="0"/>
      <c r="ABX297" s="0"/>
      <c r="ABY297" s="0"/>
      <c r="ABZ297" s="0"/>
      <c r="ACA297" s="0"/>
      <c r="ACB297" s="0"/>
      <c r="ACC297" s="0"/>
      <c r="ACD297" s="0"/>
      <c r="ACE297" s="0"/>
      <c r="ACF297" s="0"/>
      <c r="ACG297" s="0"/>
      <c r="ACH297" s="0"/>
      <c r="ACI297" s="0"/>
      <c r="ACJ297" s="0"/>
      <c r="ACK297" s="0"/>
      <c r="ACL297" s="0"/>
      <c r="ACM297" s="0"/>
      <c r="ACN297" s="0"/>
      <c r="ACO297" s="0"/>
      <c r="ACP297" s="0"/>
      <c r="ACQ297" s="0"/>
      <c r="ACR297" s="0"/>
      <c r="ACS297" s="0"/>
      <c r="ACT297" s="0"/>
      <c r="ACU297" s="0"/>
      <c r="ACV297" s="0"/>
      <c r="ACW297" s="0"/>
      <c r="ACX297" s="0"/>
      <c r="ACY297" s="0"/>
      <c r="ACZ297" s="0"/>
      <c r="ADA297" s="0"/>
      <c r="ADB297" s="0"/>
      <c r="ADC297" s="0"/>
      <c r="ADD297" s="0"/>
      <c r="ADE297" s="0"/>
      <c r="ADF297" s="0"/>
      <c r="ADG297" s="0"/>
      <c r="ADH297" s="0"/>
      <c r="ADI297" s="0"/>
      <c r="ADJ297" s="0"/>
      <c r="ADK297" s="0"/>
      <c r="ADL297" s="0"/>
      <c r="ADM297" s="0"/>
      <c r="ADN297" s="0"/>
      <c r="ADO297" s="0"/>
      <c r="ADP297" s="0"/>
      <c r="ADQ297" s="0"/>
      <c r="ADR297" s="0"/>
      <c r="ADS297" s="0"/>
      <c r="ADT297" s="0"/>
      <c r="ADU297" s="0"/>
      <c r="ADV297" s="0"/>
      <c r="ADW297" s="0"/>
      <c r="ADX297" s="0"/>
      <c r="ADY297" s="0"/>
      <c r="ADZ297" s="0"/>
      <c r="AEA297" s="0"/>
      <c r="AEB297" s="0"/>
      <c r="AEC297" s="0"/>
      <c r="AED297" s="0"/>
      <c r="AEE297" s="0"/>
      <c r="AEF297" s="0"/>
      <c r="AEG297" s="0"/>
      <c r="AEH297" s="0"/>
      <c r="AEI297" s="0"/>
      <c r="AEJ297" s="0"/>
      <c r="AEK297" s="0"/>
      <c r="AEL297" s="0"/>
      <c r="AEM297" s="0"/>
      <c r="AEN297" s="0"/>
      <c r="AEO297" s="0"/>
      <c r="AEP297" s="0"/>
      <c r="AEQ297" s="0"/>
      <c r="AER297" s="0"/>
      <c r="AES297" s="0"/>
      <c r="AET297" s="0"/>
      <c r="AEU297" s="0"/>
      <c r="AEV297" s="0"/>
      <c r="AEW297" s="0"/>
      <c r="AEX297" s="0"/>
      <c r="AEY297" s="0"/>
      <c r="AEZ297" s="0"/>
      <c r="AFA297" s="0"/>
      <c r="AFB297" s="0"/>
      <c r="AFC297" s="0"/>
      <c r="AFD297" s="0"/>
      <c r="AFE297" s="0"/>
      <c r="AFF297" s="0"/>
      <c r="AFG297" s="0"/>
      <c r="AFH297" s="0"/>
      <c r="AFI297" s="0"/>
      <c r="AFJ297" s="0"/>
      <c r="AFK297" s="0"/>
      <c r="AFL297" s="0"/>
      <c r="AFM297" s="0"/>
      <c r="AFN297" s="0"/>
      <c r="AFO297" s="0"/>
      <c r="AFP297" s="0"/>
      <c r="AFQ297" s="0"/>
      <c r="AFR297" s="0"/>
      <c r="AFS297" s="0"/>
      <c r="AFT297" s="0"/>
      <c r="AFU297" s="0"/>
      <c r="AFV297" s="0"/>
      <c r="AFW297" s="0"/>
      <c r="AFX297" s="0"/>
      <c r="AFY297" s="0"/>
      <c r="AFZ297" s="0"/>
      <c r="AGA297" s="0"/>
      <c r="AGB297" s="0"/>
      <c r="AGC297" s="0"/>
      <c r="AGD297" s="0"/>
      <c r="AGE297" s="0"/>
      <c r="AGF297" s="0"/>
      <c r="AGG297" s="0"/>
      <c r="AGH297" s="0"/>
      <c r="AGI297" s="0"/>
      <c r="AGJ297" s="0"/>
      <c r="AGK297" s="0"/>
      <c r="AGL297" s="0"/>
      <c r="AGM297" s="0"/>
      <c r="AGN297" s="0"/>
      <c r="AGO297" s="0"/>
      <c r="AGP297" s="0"/>
      <c r="AGQ297" s="0"/>
      <c r="AGR297" s="0"/>
      <c r="AGS297" s="0"/>
      <c r="AGT297" s="0"/>
      <c r="AGU297" s="0"/>
      <c r="AGV297" s="0"/>
      <c r="AGW297" s="0"/>
      <c r="AGX297" s="0"/>
      <c r="AGY297" s="0"/>
      <c r="AGZ297" s="0"/>
      <c r="AHA297" s="0"/>
      <c r="AHB297" s="0"/>
      <c r="AHC297" s="0"/>
      <c r="AHD297" s="0"/>
      <c r="AHE297" s="0"/>
      <c r="AHF297" s="0"/>
      <c r="AHG297" s="0"/>
      <c r="AHH297" s="0"/>
      <c r="AHI297" s="0"/>
      <c r="AHJ297" s="0"/>
      <c r="AHK297" s="0"/>
      <c r="AHL297" s="0"/>
      <c r="AHM297" s="0"/>
      <c r="AHN297" s="0"/>
      <c r="AHO297" s="0"/>
      <c r="AHP297" s="0"/>
      <c r="AHQ297" s="0"/>
      <c r="AHR297" s="0"/>
      <c r="AHS297" s="0"/>
      <c r="AHT297" s="0"/>
      <c r="AHU297" s="0"/>
      <c r="AHV297" s="0"/>
      <c r="AHW297" s="0"/>
      <c r="AHX297" s="0"/>
      <c r="AHY297" s="0"/>
      <c r="AHZ297" s="0"/>
      <c r="AIA297" s="0"/>
      <c r="AIB297" s="0"/>
      <c r="AIC297" s="0"/>
      <c r="AID297" s="0"/>
      <c r="AIE297" s="0"/>
      <c r="AIF297" s="0"/>
      <c r="AIG297" s="0"/>
      <c r="AIH297" s="0"/>
      <c r="AII297" s="0"/>
      <c r="AIJ297" s="0"/>
      <c r="AIK297" s="0"/>
      <c r="AIL297" s="0"/>
      <c r="AIM297" s="0"/>
      <c r="AIN297" s="0"/>
      <c r="AIO297" s="0"/>
      <c r="AIP297" s="0"/>
      <c r="AIQ297" s="0"/>
      <c r="AIR297" s="0"/>
      <c r="AIS297" s="0"/>
      <c r="AIT297" s="0"/>
      <c r="AIU297" s="0"/>
      <c r="AIV297" s="0"/>
      <c r="AIW297" s="0"/>
      <c r="AIX297" s="0"/>
      <c r="AIY297" s="0"/>
      <c r="AIZ297" s="0"/>
      <c r="AJA297" s="0"/>
      <c r="AJB297" s="0"/>
      <c r="AJC297" s="0"/>
      <c r="AJD297" s="0"/>
      <c r="AJE297" s="0"/>
      <c r="AJF297" s="0"/>
      <c r="AJG297" s="0"/>
      <c r="AJH297" s="0"/>
      <c r="AJI297" s="0"/>
      <c r="AJJ297" s="0"/>
      <c r="AJK297" s="0"/>
      <c r="AJL297" s="0"/>
      <c r="AJM297" s="0"/>
      <c r="AJN297" s="0"/>
      <c r="AJO297" s="0"/>
      <c r="AJP297" s="0"/>
      <c r="AJQ297" s="0"/>
      <c r="AJR297" s="0"/>
      <c r="AJS297" s="0"/>
      <c r="AJT297" s="0"/>
      <c r="AJU297" s="0"/>
      <c r="AJV297" s="0"/>
      <c r="AJW297" s="0"/>
      <c r="AJX297" s="0"/>
      <c r="AJY297" s="0"/>
      <c r="AJZ297" s="0"/>
      <c r="AKA297" s="0"/>
      <c r="AKB297" s="0"/>
      <c r="AKC297" s="0"/>
      <c r="AKD297" s="0"/>
      <c r="AKE297" s="0"/>
      <c r="AKF297" s="0"/>
      <c r="AKG297" s="0"/>
      <c r="AKH297" s="0"/>
      <c r="AKI297" s="0"/>
      <c r="AKJ297" s="0"/>
      <c r="AKK297" s="0"/>
      <c r="AKL297" s="0"/>
      <c r="AKM297" s="0"/>
      <c r="AKN297" s="0"/>
      <c r="AKO297" s="0"/>
      <c r="AKP297" s="0"/>
      <c r="AKQ297" s="0"/>
      <c r="AKR297" s="0"/>
      <c r="AKS297" s="0"/>
      <c r="AKT297" s="0"/>
      <c r="AKU297" s="0"/>
      <c r="AKV297" s="0"/>
      <c r="AKW297" s="0"/>
      <c r="AKX297" s="0"/>
      <c r="AKY297" s="0"/>
      <c r="AKZ297" s="0"/>
      <c r="ALA297" s="0"/>
      <c r="ALB297" s="0"/>
      <c r="ALC297" s="0"/>
      <c r="ALD297" s="0"/>
      <c r="ALE297" s="0"/>
      <c r="ALF297" s="0"/>
      <c r="ALG297" s="0"/>
      <c r="ALH297" s="0"/>
      <c r="ALI297" s="0"/>
      <c r="ALJ297" s="0"/>
      <c r="ALK297" s="0"/>
      <c r="ALL297" s="0"/>
      <c r="ALM297" s="0"/>
      <c r="ALN297" s="0"/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r="298" s="54" customFormat="true" ht="14.85" hidden="false" customHeight="true" outlineLevel="0" collapsed="false">
      <c r="A298" s="76" t="str">
        <f aca="false" t="array" ref="A298:A298">IF(G298=Error_checking!$A$26,RANK(AC298,$AC$2:$AC$601),"")</f>
        <v/>
      </c>
      <c r="B298" s="76" t="n">
        <v>341</v>
      </c>
      <c r="C298" s="77" t="n">
        <f aca="false">VLOOKUP($B298,Ludo_na!$A$2:$D$601,2,0)</f>
        <v>289</v>
      </c>
      <c r="D298" s="78" t="str">
        <f aca="false">IF(VLOOKUP($B298,Ludo_voor!$A$2:$Y$601,3,0)="","",VLOOKUP($B298,Ludo_voor!$A$2:$Y$601,3,0))</f>
        <v>Hermans</v>
      </c>
      <c r="E298" s="79" t="str">
        <f aca="false">IF(VLOOKUP($B298,Ludo_voor!$A$2:$Y$601,4,0)="","",VLOOKUP($B298,Ludo_voor!$A$2:$Y$601,4,0))</f>
        <v>Guillaume</v>
      </c>
      <c r="F298" s="80" t="str">
        <f aca="false">IF(VLOOKUP($B298,Ludo_voor!$A$2:$Y$601,5,0)="","",VLOOKUP($B298,Ludo_voor!$A$2:$Y$601,5,0))</f>
        <v/>
      </c>
      <c r="G298" s="81"/>
      <c r="H298" s="82"/>
      <c r="I298" s="83"/>
      <c r="J298" s="84"/>
      <c r="K298" s="84"/>
      <c r="L298" s="84"/>
      <c r="M298" s="85" t="str">
        <f aca="false" t="array" ref="M298:M298">IF($G298="","",IF(L298="",0,((SUM(IF(I298=I$2:I$601,IF(J298=J$2:J$601,1,0),0))-K298)/(SUM(IF(I298=I$2:I$601,IF(J298=J$2:J$601,1,0),0))-1)*100)+(L298/(SUM(IF(I298=I$2:I$601,IF(J298=J$2:J$601,L$2:L$601,0),0))))+IF(K298&lt;2,SUM(IF(I298=I$2:I$601,IF(J298=J$2:J$601,1,0),0)),0)))</f>
        <v/>
      </c>
      <c r="N298" s="86"/>
      <c r="O298" s="87"/>
      <c r="P298" s="87"/>
      <c r="Q298" s="87"/>
      <c r="R298" s="88" t="str">
        <f aca="false" t="array" ref="R298:R298">IF($G298="","",IF(Q298="",0,((SUM(IF(N298=N$2:N$601,IF(O298=O$2:O$601,1,0),0))-P298)/(SUM(IF(N298=N$2:N$601,IF(O298=O$2:O$601,1,0),0))-1)*100)+(Q298/(SUM(IF(N298=N$2:N$601,IF(O298=O$2:O$601,Q$2:Q$601,0),0))))+IF(P298&lt;2,SUM(IF(N298=N$2:N$601,IF(O298=O$2:O$601,1,0),0)),0)))</f>
        <v/>
      </c>
      <c r="S298" s="89"/>
      <c r="T298" s="87"/>
      <c r="U298" s="87"/>
      <c r="V298" s="87"/>
      <c r="W298" s="90" t="str">
        <f aca="false" t="array" ref="W298:W298">IF($G298="","",IF(OR(S298=Error_checking!$Q$25,S298=Error_checking!$Q$26),R298-IF(P298&lt;2,SUM(IF(N298=N$2:N$601,IF(O298=O$2:O$601,1,0),0)),0),IF(V298="",0,((SUM(IF(S298=S$2:S$601,IF(T298=T$2:T$601,1,0),0))-U298)/(SUM(IF(S298=S$2:S$601,IF(T298=T$2:T$601,1,0),0))-1)*100)+(V298/(SUM(IF(S298=S$2:S$601,IF(T298=T$2:T$601,V$2:V$601,0),0))))+IF(U298&lt;2,SUM(IF(S298=S$2:S$601,IF(T298=T$2:T$601,1,0),0)),0))))</f>
        <v/>
      </c>
      <c r="X298" s="91"/>
      <c r="Y298" s="92"/>
      <c r="Z298" s="93"/>
      <c r="AA298" s="92"/>
      <c r="AB298" s="94" t="n">
        <f aca="false">0</f>
        <v>0</v>
      </c>
      <c r="AC298" s="95" t="n">
        <f aca="false" t="array" ref="AC298:AC298">SUM(M298,R298,W298,AB298)</f>
        <v>0</v>
      </c>
      <c r="AD298" s="96" t="n">
        <f aca="false">IF(G298=Error_checking!$A$26,MAX(0,MIN(MaxBonus,$G$1)+1-RANK(AC298,$AC$2:$AC$601)),0)</f>
        <v>0</v>
      </c>
      <c r="AE298" s="90" t="n">
        <f aca="false">AC298+AD298</f>
        <v>0</v>
      </c>
      <c r="AF298" s="97" t="str">
        <f aca="false" t="array" ref="AF298:AF298">IF(G298=Error_checking!$A$26,RANK(AC298,$AC$2:$AC$601),"")</f>
        <v/>
      </c>
      <c r="AG298" s="98"/>
      <c r="AH298" s="99"/>
      <c r="AI298" s="99"/>
      <c r="AJ298" s="99"/>
      <c r="AK298" s="100"/>
      <c r="AL298" s="100"/>
      <c r="AM298" s="100"/>
      <c r="AN298" s="101"/>
      <c r="AO298" s="100"/>
      <c r="AP298" s="100"/>
      <c r="AQ298" s="100"/>
      <c r="AR298" s="100"/>
      <c r="AS298" s="100"/>
      <c r="AT298" s="100"/>
      <c r="AU298" s="100"/>
      <c r="AV298" s="100"/>
      <c r="AW298" s="100"/>
      <c r="AX298" s="100"/>
      <c r="AY298" s="100"/>
      <c r="AZ298" s="100"/>
      <c r="BA298" s="100"/>
      <c r="BB298" s="100"/>
      <c r="BC298" s="100"/>
      <c r="BD298" s="100"/>
      <c r="BE298" s="100"/>
      <c r="BF298" s="100"/>
      <c r="BG298" s="100"/>
      <c r="BH298" s="100"/>
      <c r="BI298" s="100"/>
      <c r="BJ298" s="100"/>
      <c r="BK298" s="100"/>
      <c r="BL298" s="100"/>
      <c r="BM298" s="100"/>
      <c r="BN298" s="100"/>
      <c r="BO298" s="100"/>
      <c r="BP298" s="100"/>
      <c r="BQ298" s="100"/>
      <c r="BR298" s="100"/>
      <c r="BS298" s="100"/>
      <c r="BT298" s="100"/>
      <c r="BU298" s="100"/>
      <c r="BV298" s="100"/>
      <c r="BW298" s="100"/>
      <c r="BX298" s="100"/>
      <c r="BY298" s="100"/>
      <c r="BZ298" s="100"/>
    </row>
    <row r="299" s="116" customFormat="true" ht="14.85" hidden="false" customHeight="true" outlineLevel="0" collapsed="false">
      <c r="A299" s="76" t="str">
        <f aca="false" t="array" ref="A299:A299">IF(G299=Error_checking!$A$26,RANK(AC299,$AC$2:$AC$601),"")</f>
        <v/>
      </c>
      <c r="B299" s="76" t="n">
        <v>350</v>
      </c>
      <c r="C299" s="77" t="n">
        <f aca="false">VLOOKUP($B299,Ludo_na!$A$2:$D$601,2,0)</f>
        <v>375</v>
      </c>
      <c r="D299" s="78" t="str">
        <f aca="false">IF(VLOOKUP($B299,Ludo_voor!$A$2:$Y$601,3,0)="","",VLOOKUP($B299,Ludo_voor!$A$2:$Y$601,3,0))</f>
        <v>Hermans</v>
      </c>
      <c r="E299" s="79" t="str">
        <f aca="false">IF(VLOOKUP($B299,Ludo_voor!$A$2:$Y$601,4,0)="","",VLOOKUP($B299,Ludo_voor!$A$2:$Y$601,4,0))</f>
        <v>Arthur</v>
      </c>
      <c r="F299" s="80" t="str">
        <f aca="false">IF(VLOOKUP($B299,Ludo_voor!$A$2:$Y$601,5,0)="","",VLOOKUP($B299,Ludo_voor!$A$2:$Y$601,5,0))</f>
        <v/>
      </c>
      <c r="G299" s="81"/>
      <c r="H299" s="82"/>
      <c r="I299" s="83"/>
      <c r="J299" s="84"/>
      <c r="K299" s="84"/>
      <c r="L299" s="84"/>
      <c r="M299" s="85" t="str">
        <f aca="false" t="array" ref="M299:M299">IF($G299="","",IF(L299="",0,((SUM(IF(I299=I$2:I$601,IF(J299=J$2:J$601,1,0),0))-K299)/(SUM(IF(I299=I$2:I$601,IF(J299=J$2:J$601,1,0),0))-1)*100)+(L299/(SUM(IF(I299=I$2:I$601,IF(J299=J$2:J$601,L$2:L$601,0),0))))+IF(K299&lt;2,SUM(IF(I299=I$2:I$601,IF(J299=J$2:J$601,1,0),0)),0)))</f>
        <v/>
      </c>
      <c r="N299" s="86"/>
      <c r="O299" s="87"/>
      <c r="P299" s="87"/>
      <c r="Q299" s="87"/>
      <c r="R299" s="88" t="str">
        <f aca="false" t="array" ref="R299:R299">IF($G299="","",IF(Q299="",0,((SUM(IF(N299=N$2:N$601,IF(O299=O$2:O$601,1,0),0))-P299)/(SUM(IF(N299=N$2:N$601,IF(O299=O$2:O$601,1,0),0))-1)*100)+(Q299/(SUM(IF(N299=N$2:N$601,IF(O299=O$2:O$601,Q$2:Q$601,0),0))))+IF(P299&lt;2,SUM(IF(N299=N$2:N$601,IF(O299=O$2:O$601,1,0),0)),0)))</f>
        <v/>
      </c>
      <c r="S299" s="89"/>
      <c r="T299" s="87"/>
      <c r="U299" s="87"/>
      <c r="V299" s="87"/>
      <c r="W299" s="90" t="str">
        <f aca="false" t="array" ref="W299:W299">IF($G299="","",IF(OR(S299=Error_checking!$Q$25,S299=Error_checking!$Q$26),R299-IF(P299&lt;2,SUM(IF(N299=N$2:N$601,IF(O299=O$2:O$601,1,0),0)),0),IF(V299="",0,((SUM(IF(S299=S$2:S$601,IF(T299=T$2:T$601,1,0),0))-U299)/(SUM(IF(S299=S$2:S$601,IF(T299=T$2:T$601,1,0),0))-1)*100)+(V299/(SUM(IF(S299=S$2:S$601,IF(T299=T$2:T$601,V$2:V$601,0),0))))+IF(U299&lt;2,SUM(IF(S299=S$2:S$601,IF(T299=T$2:T$601,1,0),0)),0))))</f>
        <v/>
      </c>
      <c r="X299" s="91"/>
      <c r="Y299" s="92"/>
      <c r="Z299" s="93"/>
      <c r="AA299" s="92"/>
      <c r="AB299" s="94" t="n">
        <f aca="false">0</f>
        <v>0</v>
      </c>
      <c r="AC299" s="95" t="n">
        <f aca="false" t="array" ref="AC299:AC299">SUM(M299,R299,W299,AB299)</f>
        <v>0</v>
      </c>
      <c r="AD299" s="96" t="n">
        <f aca="false">IF(G299=Error_checking!$A$26,MAX(0,MIN(MaxBonus,$G$1)+1-RANK(AC299,$AC$2:$AC$601)),0)</f>
        <v>0</v>
      </c>
      <c r="AE299" s="90" t="n">
        <f aca="false">AC299+AD299</f>
        <v>0</v>
      </c>
      <c r="AF299" s="97" t="str">
        <f aca="false" t="array" ref="AF299:AF299">IF(G299=Error_checking!$A$26,RANK(AC299,$AC$2:$AC$601),"")</f>
        <v/>
      </c>
      <c r="AG299" s="98"/>
      <c r="AH299" s="99"/>
      <c r="AI299" s="99"/>
      <c r="AJ299" s="99"/>
      <c r="AK299" s="100"/>
      <c r="AL299" s="100"/>
      <c r="AM299" s="100"/>
      <c r="AN299" s="101"/>
      <c r="AO299" s="100"/>
      <c r="AP299" s="100"/>
      <c r="AQ299" s="100"/>
      <c r="AR299" s="100"/>
      <c r="AS299" s="100"/>
      <c r="AT299" s="100"/>
      <c r="AU299" s="100"/>
      <c r="AV299" s="100"/>
      <c r="AW299" s="100"/>
      <c r="AX299" s="100"/>
      <c r="AY299" s="100"/>
      <c r="AZ299" s="100"/>
      <c r="BA299" s="100"/>
      <c r="BB299" s="100"/>
      <c r="BC299" s="100"/>
      <c r="BD299" s="100"/>
      <c r="BE299" s="100"/>
      <c r="BF299" s="100"/>
      <c r="BG299" s="100"/>
      <c r="BH299" s="100"/>
      <c r="BI299" s="100"/>
      <c r="BJ299" s="100"/>
      <c r="BK299" s="100"/>
      <c r="BL299" s="100"/>
      <c r="BM299" s="100"/>
      <c r="BN299" s="100"/>
      <c r="BO299" s="100"/>
      <c r="BP299" s="100"/>
      <c r="BQ299" s="100"/>
      <c r="BR299" s="100"/>
      <c r="BS299" s="100"/>
      <c r="BT299" s="100"/>
      <c r="BU299" s="100"/>
      <c r="BV299" s="100"/>
      <c r="BW299" s="100"/>
      <c r="BX299" s="100"/>
      <c r="BY299" s="100"/>
      <c r="BZ299" s="100"/>
    </row>
    <row r="300" s="119" customFormat="true" ht="14.85" hidden="false" customHeight="true" outlineLevel="0" collapsed="false">
      <c r="A300" s="48" t="str">
        <f aca="false" t="array" ref="A300:A300">IF(G300=Error_checking!$A$26,RANK(AC300,$AC$2:$AC$601),"")</f>
        <v/>
      </c>
      <c r="B300" s="48" t="n">
        <v>386</v>
      </c>
      <c r="C300" s="77" t="n">
        <f aca="false">VLOOKUP($B300,Ludo_na!$A$2:$D$601,2,0)</f>
        <v>285</v>
      </c>
      <c r="D300" s="78" t="str">
        <f aca="false">IF(VLOOKUP($B300,Ludo_voor!$A$2:$Y$601,3,0)="","",VLOOKUP($B300,Ludo_voor!$A$2:$Y$601,3,0))</f>
        <v>Heymans</v>
      </c>
      <c r="E300" s="79" t="str">
        <f aca="false">IF(VLOOKUP($B300,Ludo_voor!$A$2:$Y$601,4,0)="","",VLOOKUP($B300,Ludo_voor!$A$2:$Y$601,4,0))</f>
        <v>Gwennaelle</v>
      </c>
      <c r="F300" s="80" t="str">
        <f aca="false">IF(VLOOKUP($B300,Ludo_voor!$A$2:$Y$601,5,0)="","",VLOOKUP($B300,Ludo_voor!$A$2:$Y$601,5,0))</f>
        <v/>
      </c>
      <c r="G300" s="81"/>
      <c r="H300" s="82"/>
      <c r="I300" s="83"/>
      <c r="J300" s="84"/>
      <c r="K300" s="84"/>
      <c r="L300" s="84"/>
      <c r="M300" s="85" t="str">
        <f aca="false" t="array" ref="M300:M300">IF($G300="","",IF(L300="",0,((SUM(IF(I300=I$2:I$601,IF(J300=J$2:J$601,1,0),0))-K300)/(SUM(IF(I300=I$2:I$601,IF(J300=J$2:J$601,1,0),0))-1)*100)+(L300/(SUM(IF(I300=I$2:I$601,IF(J300=J$2:J$601,L$2:L$601,0),0))))+IF(K300&lt;2,SUM(IF(I300=I$2:I$601,IF(J300=J$2:J$601,1,0),0)),0)))</f>
        <v/>
      </c>
      <c r="N300" s="86"/>
      <c r="O300" s="87"/>
      <c r="P300" s="87"/>
      <c r="Q300" s="87"/>
      <c r="R300" s="88" t="str">
        <f aca="false" t="array" ref="R300:R300">IF($G300="","",IF(Q300="",0,((SUM(IF(N300=N$2:N$601,IF(O300=O$2:O$601,1,0),0))-P300)/(SUM(IF(N300=N$2:N$601,IF(O300=O$2:O$601,1,0),0))-1)*100)+(Q300/(SUM(IF(N300=N$2:N$601,IF(O300=O$2:O$601,Q$2:Q$601,0),0))))+IF(P300&lt;2,SUM(IF(N300=N$2:N$601,IF(O300=O$2:O$601,1,0),0)),0)))</f>
        <v/>
      </c>
      <c r="S300" s="89"/>
      <c r="T300" s="87"/>
      <c r="U300" s="87"/>
      <c r="V300" s="87"/>
      <c r="W300" s="90" t="str">
        <f aca="false" t="array" ref="W300:W300">IF($G300="","",IF(OR(S300=Error_checking!$Q$25,S300=Error_checking!$Q$26),R300-IF(P300&lt;2,SUM(IF(N300=N$2:N$601,IF(O300=O$2:O$601,1,0),0)),0),IF(V300="",0,((SUM(IF(S300=S$2:S$601,IF(T300=T$2:T$601,1,0),0))-U300)/(SUM(IF(S300=S$2:S$601,IF(T300=T$2:T$601,1,0),0))-1)*100)+(V300/(SUM(IF(S300=S$2:S$601,IF(T300=T$2:T$601,V$2:V$601,0),0))))+IF(U300&lt;2,SUM(IF(S300=S$2:S$601,IF(T300=T$2:T$601,1,0),0)),0))))</f>
        <v/>
      </c>
      <c r="X300" s="91"/>
      <c r="Y300" s="92"/>
      <c r="Z300" s="93"/>
      <c r="AA300" s="92"/>
      <c r="AB300" s="94" t="n">
        <f aca="false">0</f>
        <v>0</v>
      </c>
      <c r="AC300" s="95" t="n">
        <f aca="false" t="array" ref="AC300:AC300">SUM(M300,R300,W300,AB300)</f>
        <v>0</v>
      </c>
      <c r="AD300" s="96" t="n">
        <f aca="false">IF(G300=Error_checking!$A$26,MAX(0,MIN(MaxBonus,$G$1)+1-RANK(AC300,$AC$2:$AC$601)),0)</f>
        <v>0</v>
      </c>
      <c r="AE300" s="90" t="n">
        <f aca="false">AC300+AD300</f>
        <v>0</v>
      </c>
      <c r="AF300" s="97" t="str">
        <f aca="false" t="array" ref="AF300:AF300">IF(G300=Error_checking!$A$26,RANK(AC300,$AC$2:$AC$601),"")</f>
        <v/>
      </c>
      <c r="AG300" s="98"/>
      <c r="AH300" s="99"/>
      <c r="AI300" s="99"/>
      <c r="AJ300" s="99"/>
      <c r="AK300" s="100"/>
      <c r="AL300" s="100"/>
      <c r="AM300" s="100"/>
      <c r="AN300" s="101"/>
      <c r="AO300" s="100"/>
      <c r="AP300" s="100"/>
      <c r="AQ300" s="100"/>
      <c r="AR300" s="100"/>
      <c r="AS300" s="100"/>
      <c r="AT300" s="100"/>
      <c r="AU300" s="100"/>
      <c r="AV300" s="100"/>
      <c r="AW300" s="100"/>
      <c r="AX300" s="100"/>
      <c r="AY300" s="100"/>
      <c r="AZ300" s="100"/>
      <c r="BA300" s="100"/>
      <c r="BB300" s="100"/>
      <c r="BC300" s="100"/>
      <c r="BD300" s="100"/>
      <c r="BE300" s="100"/>
      <c r="BF300" s="100"/>
      <c r="BG300" s="100"/>
      <c r="BH300" s="100"/>
      <c r="BI300" s="100"/>
      <c r="BJ300" s="100"/>
      <c r="BK300" s="100"/>
      <c r="BL300" s="100"/>
      <c r="BM300" s="100"/>
      <c r="BN300" s="100"/>
      <c r="BO300" s="100"/>
      <c r="BP300" s="100"/>
      <c r="BQ300" s="100"/>
      <c r="BR300" s="100"/>
      <c r="BS300" s="100"/>
      <c r="BT300" s="100"/>
      <c r="BU300" s="100"/>
      <c r="BV300" s="100"/>
      <c r="BW300" s="100"/>
      <c r="BX300" s="100"/>
      <c r="BY300" s="100"/>
      <c r="BZ300" s="100"/>
    </row>
    <row r="301" customFormat="false" ht="14.85" hidden="false" customHeight="true" outlineLevel="0" collapsed="false">
      <c r="A301" s="102" t="str">
        <f aca="false" t="array" ref="A301:A301">IF(G301=Error_checking!$A$26,RANK(AC301,$AC$2:$AC$601),"")</f>
        <v/>
      </c>
      <c r="B301" s="102" t="n">
        <v>67</v>
      </c>
      <c r="C301" s="77" t="n">
        <f aca="false">VLOOKUP($B301,Ludo_na!$A$2:$D$601,2,0)</f>
        <v>309</v>
      </c>
      <c r="D301" s="78" t="str">
        <f aca="false">IF(VLOOKUP($B301,Ludo_voor!$A$2:$Y$601,3,0)="","",VLOOKUP($B301,Ludo_voor!$A$2:$Y$601,3,0))</f>
        <v>Hillaert</v>
      </c>
      <c r="E301" s="79" t="str">
        <f aca="false">IF(VLOOKUP($B301,Ludo_voor!$A$2:$Y$601,4,0)="","",VLOOKUP($B301,Ludo_voor!$A$2:$Y$601,4,0))</f>
        <v>Christophe</v>
      </c>
      <c r="F301" s="80" t="str">
        <f aca="false">IF(VLOOKUP($B301,Ludo_voor!$A$2:$Y$601,5,0)="","",VLOOKUP($B301,Ludo_voor!$A$2:$Y$601,5,0))</f>
        <v/>
      </c>
      <c r="G301" s="81"/>
      <c r="H301" s="103"/>
      <c r="I301" s="104"/>
      <c r="J301" s="105"/>
      <c r="K301" s="105"/>
      <c r="L301" s="105"/>
      <c r="M301" s="106" t="str">
        <f aca="false" t="array" ref="M301:M301">IF($G301="","",IF(L301="",0,((SUM(IF(I301=I$2:I$601,IF(J301=J$2:J$601,1,0),0))-K301)/(SUM(IF(I301=I$2:I$601,IF(J301=J$2:J$601,1,0),0))-1)*100)+(L301/(SUM(IF(I301=I$2:I$601,IF(J301=J$2:J$601,L$2:L$601,0),0))))+IF(K301&lt;2,SUM(IF(I301=I$2:I$601,IF(J301=J$2:J$601,1,0),0)),0)))</f>
        <v/>
      </c>
      <c r="N301" s="107"/>
      <c r="O301" s="108"/>
      <c r="P301" s="108"/>
      <c r="Q301" s="108"/>
      <c r="R301" s="109" t="str">
        <f aca="false" t="array" ref="R301:R301">IF($G301="","",IF(Q301="",0,((SUM(IF(N301=N$2:N$601,IF(O301=O$2:O$601,1,0),0))-P301)/(SUM(IF(N301=N$2:N$601,IF(O301=O$2:O$601,1,0),0))-1)*100)+(Q301/(SUM(IF(N301=N$2:N$601,IF(O301=O$2:O$601,Q$2:Q$601,0),0))))+IF(P301&lt;2,SUM(IF(N301=N$2:N$601,IF(O301=O$2:O$601,1,0),0)),0)))</f>
        <v/>
      </c>
      <c r="S301" s="110"/>
      <c r="T301" s="108"/>
      <c r="U301" s="108"/>
      <c r="V301" s="108"/>
      <c r="W301" s="111" t="str">
        <f aca="false" t="array" ref="W301:W301">IF($G301="","",IF(OR(S301=Error_checking!$Q$25,S301=Error_checking!$Q$26),R301-IF(P301&lt;2,SUM(IF(N301=N$2:N$601,IF(O301=O$2:O$601,1,0),0)),0),IF(V301="",0,((SUM(IF(S301=S$2:S$601,IF(T301=T$2:T$601,1,0),0))-U301)/(SUM(IF(S301=S$2:S$601,IF(T301=T$2:T$601,1,0),0))-1)*100)+(V301/(SUM(IF(S301=S$2:S$601,IF(T301=T$2:T$601,V$2:V$601,0),0))))+IF(U301&lt;2,SUM(IF(S301=S$2:S$601,IF(T301=T$2:T$601,1,0),0)),0))))</f>
        <v/>
      </c>
      <c r="X301" s="91"/>
      <c r="Y301" s="92"/>
      <c r="Z301" s="93"/>
      <c r="AA301" s="92"/>
      <c r="AB301" s="94" t="n">
        <f aca="false">0</f>
        <v>0</v>
      </c>
      <c r="AC301" s="94" t="n">
        <f aca="false" t="array" ref="AC301:AC301">SUM(M301,R301,W301,AB301)</f>
        <v>0</v>
      </c>
      <c r="AD301" s="112" t="n">
        <f aca="false">IF(G301=Error_checking!$A$26,MAX(0,MIN(MaxBonus,$G$1)+1-RANK(AC301,$AC$2:$AC$601)),0)</f>
        <v>0</v>
      </c>
      <c r="AE301" s="111" t="n">
        <f aca="false">AC301+AD301</f>
        <v>0</v>
      </c>
      <c r="AF301" s="113" t="str">
        <f aca="false" t="array" ref="AF301:AF301">IF(G301=Error_checking!$A$26,RANK(AC301,$AC$2:$AC$601),"")</f>
        <v/>
      </c>
      <c r="AG301" s="114"/>
      <c r="AH301" s="115"/>
      <c r="AI301" s="115"/>
      <c r="AJ301" s="115"/>
      <c r="AK301" s="100"/>
      <c r="AL301" s="100"/>
      <c r="AM301" s="100"/>
      <c r="AN301" s="101"/>
      <c r="AO301" s="100"/>
      <c r="AP301" s="100"/>
      <c r="AQ301" s="100"/>
      <c r="AR301" s="100"/>
      <c r="AS301" s="100"/>
      <c r="AT301" s="100"/>
      <c r="AU301" s="100"/>
      <c r="AV301" s="100"/>
      <c r="AW301" s="100"/>
      <c r="AX301" s="100"/>
      <c r="AY301" s="100"/>
      <c r="AZ301" s="100"/>
      <c r="BA301" s="100"/>
      <c r="BB301" s="100"/>
      <c r="BC301" s="100"/>
      <c r="BD301" s="100"/>
      <c r="BE301" s="100"/>
      <c r="BF301" s="100"/>
      <c r="BG301" s="100"/>
      <c r="BH301" s="100"/>
      <c r="BI301" s="100"/>
      <c r="BJ301" s="100"/>
      <c r="BK301" s="100"/>
      <c r="BL301" s="100"/>
      <c r="BM301" s="100"/>
      <c r="BN301" s="100"/>
      <c r="BO301" s="100"/>
      <c r="BP301" s="100"/>
      <c r="BQ301" s="100"/>
      <c r="BR301" s="100"/>
      <c r="BS301" s="100"/>
      <c r="BT301" s="100"/>
      <c r="BU301" s="100"/>
      <c r="BV301" s="100"/>
      <c r="BW301" s="100"/>
      <c r="BX301" s="100"/>
      <c r="BY301" s="100"/>
      <c r="BZ301" s="10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s="54" customFormat="true" ht="14.85" hidden="false" customHeight="true" outlineLevel="0" collapsed="false">
      <c r="A302" s="102" t="str">
        <f aca="false" t="array" ref="A302:A302">IF(G302=Error_checking!$A$26,RANK(AC302,$AC$2:$AC$601),"")</f>
        <v/>
      </c>
      <c r="B302" s="102" t="n">
        <v>581</v>
      </c>
      <c r="C302" s="77" t="n">
        <f aca="false">VLOOKUP($B302,Ludo_na!$A$2:$D$601,2,0)</f>
        <v>576</v>
      </c>
      <c r="D302" s="78" t="str">
        <f aca="false">IF(VLOOKUP($B302,Ludo_voor!$A$2:$Y$601,3,0)="","",VLOOKUP($B302,Ludo_voor!$A$2:$Y$601,3,0))</f>
        <v>Hillaert</v>
      </c>
      <c r="E302" s="79" t="str">
        <f aca="false">IF(VLOOKUP($B302,Ludo_voor!$A$2:$Y$601,4,0)="","",VLOOKUP($B302,Ludo_voor!$A$2:$Y$601,4,0))</f>
        <v>Aagje</v>
      </c>
      <c r="F302" s="80" t="str">
        <f aca="false">IF(VLOOKUP($B302,Ludo_voor!$A$2:$Y$601,5,0)="","",VLOOKUP($B302,Ludo_voor!$A$2:$Y$601,5,0))</f>
        <v/>
      </c>
      <c r="G302" s="81"/>
      <c r="H302" s="103"/>
      <c r="I302" s="104"/>
      <c r="J302" s="105"/>
      <c r="K302" s="105"/>
      <c r="L302" s="105"/>
      <c r="M302" s="106" t="str">
        <f aca="false" t="array" ref="M302:M302">IF($G302="","",IF(L302="",0,((SUM(IF(I302=I$2:I$601,IF(J302=J$2:J$601,1,0),0))-K302)/(SUM(IF(I302=I$2:I$601,IF(J302=J$2:J$601,1,0),0))-1)*100)+(L302/(SUM(IF(I302=I$2:I$601,IF(J302=J$2:J$601,L$2:L$601,0),0))))+IF(K302&lt;2,SUM(IF(I302=I$2:I$601,IF(J302=J$2:J$601,1,0),0)),0)))</f>
        <v/>
      </c>
      <c r="N302" s="107"/>
      <c r="O302" s="108"/>
      <c r="P302" s="108"/>
      <c r="Q302" s="108"/>
      <c r="R302" s="109" t="str">
        <f aca="false" t="array" ref="R302:R302">IF($G302="","",IF(Q302="",0,((SUM(IF(N302=N$2:N$601,IF(O302=O$2:O$601,1,0),0))-P302)/(SUM(IF(N302=N$2:N$601,IF(O302=O$2:O$601,1,0),0))-1)*100)+(Q302/(SUM(IF(N302=N$2:N$601,IF(O302=O$2:O$601,Q$2:Q$601,0),0))))+IF(P302&lt;2,SUM(IF(N302=N$2:N$601,IF(O302=O$2:O$601,1,0),0)),0)))</f>
        <v/>
      </c>
      <c r="S302" s="110"/>
      <c r="T302" s="108"/>
      <c r="U302" s="108"/>
      <c r="V302" s="108"/>
      <c r="W302" s="111" t="str">
        <f aca="false" t="array" ref="W302:W302">IF($G302="","",IF(OR(S302=Error_checking!$Q$25,S302=Error_checking!$Q$26),R302-IF(P302&lt;2,SUM(IF(N302=N$2:N$601,IF(O302=O$2:O$601,1,0),0)),0),IF(V302="",0,((SUM(IF(S302=S$2:S$601,IF(T302=T$2:T$601,1,0),0))-U302)/(SUM(IF(S302=S$2:S$601,IF(T302=T$2:T$601,1,0),0))-1)*100)+(V302/(SUM(IF(S302=S$2:S$601,IF(T302=T$2:T$601,V$2:V$601,0),0))))+IF(U302&lt;2,SUM(IF(S302=S$2:S$601,IF(T302=T$2:T$601,1,0),0)),0))))</f>
        <v/>
      </c>
      <c r="X302" s="91"/>
      <c r="Y302" s="92"/>
      <c r="Z302" s="93"/>
      <c r="AA302" s="92"/>
      <c r="AB302" s="94" t="n">
        <f aca="false">0</f>
        <v>0</v>
      </c>
      <c r="AC302" s="94" t="n">
        <f aca="false" t="array" ref="AC302:AC302">SUM(M302,R302,W302,AB302)</f>
        <v>0</v>
      </c>
      <c r="AD302" s="112" t="n">
        <f aca="false">IF(G302=Error_checking!$A$26,MAX(0,MIN(MaxBonus,$G$1)+1-RANK(AC302,$AC$2:$AC$601)),0)</f>
        <v>0</v>
      </c>
      <c r="AE302" s="111" t="n">
        <f aca="false">AC302+AD302</f>
        <v>0</v>
      </c>
      <c r="AF302" s="113" t="str">
        <f aca="false" t="array" ref="AF302:AF302">IF(G302=Error_checking!$A$26,RANK(AC302,$AC$2:$AC$601),"")</f>
        <v/>
      </c>
      <c r="AG302" s="114"/>
      <c r="AH302" s="115"/>
      <c r="AI302" s="115"/>
      <c r="AJ302" s="115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17"/>
      <c r="BG302" s="117"/>
      <c r="BH302" s="117"/>
      <c r="BI302" s="117"/>
      <c r="BJ302" s="117"/>
      <c r="BK302" s="117"/>
      <c r="BL302" s="117"/>
      <c r="BM302" s="117"/>
      <c r="BN302" s="117"/>
      <c r="BO302" s="117"/>
      <c r="BP302" s="117"/>
      <c r="BQ302" s="117"/>
      <c r="BR302" s="117"/>
      <c r="BS302" s="117"/>
      <c r="BT302" s="117"/>
      <c r="BU302" s="117"/>
      <c r="BV302" s="117"/>
      <c r="BW302" s="117"/>
      <c r="BX302" s="117"/>
      <c r="BY302" s="117"/>
      <c r="BZ302" s="117"/>
    </row>
    <row r="303" s="119" customFormat="true" ht="14.85" hidden="false" customHeight="true" outlineLevel="0" collapsed="false">
      <c r="A303" s="102" t="str">
        <f aca="false" t="array" ref="A303:A303">IF(G303=Error_checking!$A$26,RANK(AC303,$AC$2:$AC$601),"")</f>
        <v/>
      </c>
      <c r="B303" s="102" t="n">
        <v>2</v>
      </c>
      <c r="C303" s="77" t="n">
        <f aca="false">VLOOKUP($B303,Ludo_na!$A$2:$D$601,2,0)</f>
        <v>545</v>
      </c>
      <c r="D303" s="78" t="str">
        <f aca="false">IF(VLOOKUP($B303,Ludo_voor!$A$2:$Y$601,3,0)="","",VLOOKUP($B303,Ludo_voor!$A$2:$Y$601,3,0))</f>
        <v>Hillewaert</v>
      </c>
      <c r="E303" s="79" t="str">
        <f aca="false">IF(VLOOKUP($B303,Ludo_voor!$A$2:$Y$601,4,0)="","",VLOOKUP($B303,Ludo_voor!$A$2:$Y$601,4,0))</f>
        <v>David</v>
      </c>
      <c r="F303" s="80" t="str">
        <f aca="false">IF(VLOOKUP($B303,Ludo_voor!$A$2:$Y$601,5,0)="","",VLOOKUP($B303,Ludo_voor!$A$2:$Y$601,5,0))</f>
        <v/>
      </c>
      <c r="G303" s="81"/>
      <c r="H303" s="103"/>
      <c r="I303" s="104"/>
      <c r="J303" s="105"/>
      <c r="K303" s="105"/>
      <c r="L303" s="105"/>
      <c r="M303" s="106" t="str">
        <f aca="false" t="array" ref="M303:M303">IF($G303="","",IF(L303="",0,((SUM(IF(I303=I$2:I$601,IF(J303=J$2:J$601,1,0),0))-K303)/(SUM(IF(I303=I$2:I$601,IF(J303=J$2:J$601,1,0),0))-1)*100)+(L303/(SUM(IF(I303=I$2:I$601,IF(J303=J$2:J$601,L$2:L$601,0),0))))+IF(K303&lt;2,SUM(IF(I303=I$2:I$601,IF(J303=J$2:J$601,1,0),0)),0)))</f>
        <v/>
      </c>
      <c r="N303" s="107"/>
      <c r="O303" s="108"/>
      <c r="P303" s="108"/>
      <c r="Q303" s="108"/>
      <c r="R303" s="109" t="str">
        <f aca="false" t="array" ref="R303:R303">IF($G303="","",IF(Q303="",0,((SUM(IF(N303=N$2:N$601,IF(O303=O$2:O$601,1,0),0))-P303)/(SUM(IF(N303=N$2:N$601,IF(O303=O$2:O$601,1,0),0))-1)*100)+(Q303/(SUM(IF(N303=N$2:N$601,IF(O303=O$2:O$601,Q$2:Q$601,0),0))))+IF(P303&lt;2,SUM(IF(N303=N$2:N$601,IF(O303=O$2:O$601,1,0),0)),0)))</f>
        <v/>
      </c>
      <c r="S303" s="110"/>
      <c r="T303" s="108"/>
      <c r="U303" s="108"/>
      <c r="V303" s="108"/>
      <c r="W303" s="111" t="str">
        <f aca="false" t="array" ref="W303:W303">IF($G303="","",IF(OR(S303=Error_checking!$Q$25,S303=Error_checking!$Q$26),R303-IF(P303&lt;2,SUM(IF(N303=N$2:N$601,IF(O303=O$2:O$601,1,0),0)),0),IF(V303="",0,((SUM(IF(S303=S$2:S$601,IF(T303=T$2:T$601,1,0),0))-U303)/(SUM(IF(S303=S$2:S$601,IF(T303=T$2:T$601,1,0),0))-1)*100)+(V303/(SUM(IF(S303=S$2:S$601,IF(T303=T$2:T$601,V$2:V$601,0),0))))+IF(U303&lt;2,SUM(IF(S303=S$2:S$601,IF(T303=T$2:T$601,1,0),0)),0))))</f>
        <v/>
      </c>
      <c r="X303" s="91"/>
      <c r="Y303" s="92"/>
      <c r="Z303" s="93"/>
      <c r="AA303" s="92"/>
      <c r="AB303" s="94" t="n">
        <f aca="false">0</f>
        <v>0</v>
      </c>
      <c r="AC303" s="94" t="n">
        <f aca="false" t="array" ref="AC303:AC303">SUM(M303,R303,W303,AB303)</f>
        <v>0</v>
      </c>
      <c r="AD303" s="112" t="n">
        <f aca="false">IF(G303=Error_checking!$A$26,MAX(0,MIN(MaxBonus,$G$1)+1-RANK(AC303,$AC$2:$AC$601)),0)</f>
        <v>0</v>
      </c>
      <c r="AE303" s="111" t="n">
        <f aca="false">AC303+AD303</f>
        <v>0</v>
      </c>
      <c r="AF303" s="113" t="str">
        <f aca="false" t="array" ref="AF303:AF303">IF(G303=Error_checking!$A$26,RANK(AC303,$AC$2:$AC$601),"")</f>
        <v/>
      </c>
      <c r="AG303" s="114"/>
      <c r="AH303" s="115"/>
      <c r="AI303" s="115"/>
      <c r="AJ303" s="115"/>
      <c r="AK303" s="100"/>
      <c r="AL303" s="100"/>
      <c r="AM303" s="100"/>
      <c r="AN303" s="101"/>
      <c r="AO303" s="100"/>
      <c r="AP303" s="100"/>
      <c r="AQ303" s="100"/>
      <c r="AR303" s="100"/>
      <c r="AS303" s="100"/>
      <c r="AT303" s="100"/>
      <c r="AU303" s="100"/>
      <c r="AV303" s="100"/>
      <c r="AW303" s="100"/>
      <c r="AX303" s="100"/>
      <c r="AY303" s="100"/>
      <c r="AZ303" s="100"/>
      <c r="BA303" s="100"/>
      <c r="BB303" s="100"/>
      <c r="BC303" s="100"/>
      <c r="BD303" s="100"/>
      <c r="BE303" s="100"/>
      <c r="BF303" s="100"/>
      <c r="BG303" s="100"/>
      <c r="BH303" s="100"/>
      <c r="BI303" s="100"/>
      <c r="BJ303" s="100"/>
      <c r="BK303" s="100"/>
      <c r="BL303" s="100"/>
      <c r="BM303" s="100"/>
      <c r="BN303" s="100"/>
      <c r="BO303" s="100"/>
      <c r="BP303" s="100"/>
      <c r="BQ303" s="100"/>
      <c r="BR303" s="100"/>
      <c r="BS303" s="100"/>
      <c r="BT303" s="100"/>
      <c r="BU303" s="100"/>
      <c r="BV303" s="100"/>
      <c r="BW303" s="100"/>
      <c r="BX303" s="100"/>
      <c r="BY303" s="100"/>
      <c r="BZ303" s="100"/>
    </row>
    <row r="304" s="54" customFormat="true" ht="14.85" hidden="false" customHeight="true" outlineLevel="0" collapsed="false">
      <c r="A304" s="102" t="str">
        <f aca="false" t="array" ref="A304:A304">IF(G304=Error_checking!$A$26,RANK(AC304,$AC$2:$AC$601),"")</f>
        <v/>
      </c>
      <c r="B304" s="102" t="n">
        <v>577</v>
      </c>
      <c r="C304" s="77" t="n">
        <f aca="false">VLOOKUP($B304,Ludo_na!$A$2:$D$601,2,0)</f>
        <v>314</v>
      </c>
      <c r="D304" s="78" t="str">
        <f aca="false">IF(VLOOKUP($B304,Ludo_voor!$A$2:$Y$601,3,0)="","",VLOOKUP($B304,Ludo_voor!$A$2:$Y$601,3,0))</f>
        <v>Holtz</v>
      </c>
      <c r="E304" s="79" t="str">
        <f aca="false">IF(VLOOKUP($B304,Ludo_voor!$A$2:$Y$601,4,0)="","",VLOOKUP($B304,Ludo_voor!$A$2:$Y$601,4,0))</f>
        <v>Melanie</v>
      </c>
      <c r="F304" s="80" t="str">
        <f aca="false">IF(VLOOKUP($B304,Ludo_voor!$A$2:$Y$601,5,0)="","",VLOOKUP($B304,Ludo_voor!$A$2:$Y$601,5,0))</f>
        <v/>
      </c>
      <c r="G304" s="81"/>
      <c r="H304" s="103"/>
      <c r="I304" s="104"/>
      <c r="J304" s="105"/>
      <c r="K304" s="105"/>
      <c r="L304" s="105"/>
      <c r="M304" s="106" t="str">
        <f aca="false" t="array" ref="M304:M304">IF($G304="","",IF(L304="",0,((SUM(IF(I304=I$2:I$601,IF(J304=J$2:J$601,1,0),0))-K304)/(SUM(IF(I304=I$2:I$601,IF(J304=J$2:J$601,1,0),0))-1)*100)+(L304/(SUM(IF(I304=I$2:I$601,IF(J304=J$2:J$601,L$2:L$601,0),0))))+IF(K304&lt;2,SUM(IF(I304=I$2:I$601,IF(J304=J$2:J$601,1,0),0)),0)))</f>
        <v/>
      </c>
      <c r="N304" s="107"/>
      <c r="O304" s="108"/>
      <c r="P304" s="108"/>
      <c r="Q304" s="108"/>
      <c r="R304" s="109" t="str">
        <f aca="false" t="array" ref="R304:R304">IF($G304="","",IF(Q304="",0,((SUM(IF(N304=N$2:N$601,IF(O304=O$2:O$601,1,0),0))-P304)/(SUM(IF(N304=N$2:N$601,IF(O304=O$2:O$601,1,0),0))-1)*100)+(Q304/(SUM(IF(N304=N$2:N$601,IF(O304=O$2:O$601,Q$2:Q$601,0),0))))+IF(P304&lt;2,SUM(IF(N304=N$2:N$601,IF(O304=O$2:O$601,1,0),0)),0)))</f>
        <v/>
      </c>
      <c r="S304" s="110"/>
      <c r="T304" s="108"/>
      <c r="U304" s="108"/>
      <c r="V304" s="108"/>
      <c r="W304" s="111" t="str">
        <f aca="false" t="array" ref="W304:W304">IF($G304="","",IF(OR(S304=Error_checking!$Q$25,S304=Error_checking!$Q$26),R304-IF(P304&lt;2,SUM(IF(N304=N$2:N$601,IF(O304=O$2:O$601,1,0),0)),0),IF(V304="",0,((SUM(IF(S304=S$2:S$601,IF(T304=T$2:T$601,1,0),0))-U304)/(SUM(IF(S304=S$2:S$601,IF(T304=T$2:T$601,1,0),0))-1)*100)+(V304/(SUM(IF(S304=S$2:S$601,IF(T304=T$2:T$601,V$2:V$601,0),0))))+IF(U304&lt;2,SUM(IF(S304=S$2:S$601,IF(T304=T$2:T$601,1,0),0)),0))))</f>
        <v/>
      </c>
      <c r="X304" s="91"/>
      <c r="Y304" s="92"/>
      <c r="Z304" s="93"/>
      <c r="AA304" s="92"/>
      <c r="AB304" s="94" t="n">
        <f aca="false">0</f>
        <v>0</v>
      </c>
      <c r="AC304" s="94" t="n">
        <f aca="false" t="array" ref="AC304:AC304">SUM(M304,R304,W304,AB304)</f>
        <v>0</v>
      </c>
      <c r="AD304" s="112" t="n">
        <f aca="false">IF(G304=Error_checking!$A$26,MAX(0,MIN(MaxBonus,$G$1)+1-RANK(AC304,$AC$2:$AC$601)),0)</f>
        <v>0</v>
      </c>
      <c r="AE304" s="111" t="n">
        <f aca="false">AC304+AD304</f>
        <v>0</v>
      </c>
      <c r="AF304" s="113" t="str">
        <f aca="false" t="array" ref="AF304:AF304">IF(G304=Error_checking!$A$26,RANK(AC304,$AC$2:$AC$601),"")</f>
        <v/>
      </c>
      <c r="AG304" s="114"/>
      <c r="AH304" s="115"/>
      <c r="AI304" s="115"/>
      <c r="AJ304" s="115"/>
      <c r="AK304" s="100"/>
      <c r="AL304" s="100"/>
      <c r="AM304" s="100"/>
      <c r="AN304" s="101"/>
      <c r="AO304" s="100"/>
      <c r="AP304" s="100"/>
      <c r="AQ304" s="100"/>
      <c r="AR304" s="100"/>
      <c r="AS304" s="100"/>
      <c r="AT304" s="100"/>
      <c r="AU304" s="100"/>
      <c r="AV304" s="100"/>
      <c r="AW304" s="100"/>
      <c r="AX304" s="100"/>
      <c r="AY304" s="100"/>
      <c r="AZ304" s="100"/>
      <c r="BA304" s="100"/>
      <c r="BB304" s="100"/>
      <c r="BC304" s="100"/>
      <c r="BD304" s="100"/>
      <c r="BE304" s="100"/>
      <c r="BF304" s="100"/>
      <c r="BG304" s="100"/>
      <c r="BH304" s="100"/>
      <c r="BI304" s="100"/>
      <c r="BJ304" s="100"/>
      <c r="BK304" s="100"/>
      <c r="BL304" s="100"/>
      <c r="BM304" s="100"/>
      <c r="BN304" s="100"/>
      <c r="BO304" s="100"/>
      <c r="BP304" s="100"/>
      <c r="BQ304" s="100"/>
      <c r="BR304" s="100"/>
      <c r="BS304" s="100"/>
      <c r="BT304" s="100"/>
      <c r="BU304" s="100"/>
      <c r="BV304" s="100"/>
      <c r="BW304" s="100"/>
      <c r="BX304" s="100"/>
      <c r="BY304" s="100"/>
      <c r="BZ304" s="100"/>
    </row>
    <row r="305" customFormat="false" ht="14.85" hidden="false" customHeight="true" outlineLevel="0" collapsed="false">
      <c r="A305" s="102" t="str">
        <f aca="false" t="array" ref="A305:A305">IF(G305=Error_checking!$A$26,RANK(AC305,$AC$2:$AC$601),"")</f>
        <v/>
      </c>
      <c r="B305" s="102" t="n">
        <v>390</v>
      </c>
      <c r="C305" s="77" t="n">
        <f aca="false">VLOOKUP($B305,Ludo_na!$A$2:$D$601,2,0)</f>
        <v>548</v>
      </c>
      <c r="D305" s="78" t="str">
        <f aca="false">IF(VLOOKUP($B305,Ludo_voor!$A$2:$Y$601,3,0)="","",VLOOKUP($B305,Ludo_voor!$A$2:$Y$601,3,0))</f>
        <v>Hombergen</v>
      </c>
      <c r="E305" s="79" t="str">
        <f aca="false">IF(VLOOKUP($B305,Ludo_voor!$A$2:$Y$601,4,0)="","",VLOOKUP($B305,Ludo_voor!$A$2:$Y$601,4,0))</f>
        <v>Nadège</v>
      </c>
      <c r="F305" s="80" t="str">
        <f aca="false">IF(VLOOKUP($B305,Ludo_voor!$A$2:$Y$601,5,0)="","",VLOOKUP($B305,Ludo_voor!$A$2:$Y$601,5,0))</f>
        <v/>
      </c>
      <c r="G305" s="81"/>
      <c r="H305" s="103"/>
      <c r="I305" s="104"/>
      <c r="J305" s="105"/>
      <c r="K305" s="105"/>
      <c r="L305" s="105"/>
      <c r="M305" s="106" t="str">
        <f aca="false" t="array" ref="M305:M305">IF($G305="","",IF(L305="",0,((SUM(IF(I305=I$2:I$601,IF(J305=J$2:J$601,1,0),0))-K305)/(SUM(IF(I305=I$2:I$601,IF(J305=J$2:J$601,1,0),0))-1)*100)+(L305/(SUM(IF(I305=I$2:I$601,IF(J305=J$2:J$601,L$2:L$601,0),0))))+IF(K305&lt;2,SUM(IF(I305=I$2:I$601,IF(J305=J$2:J$601,1,0),0)),0)))</f>
        <v/>
      </c>
      <c r="N305" s="107"/>
      <c r="O305" s="108"/>
      <c r="P305" s="108"/>
      <c r="Q305" s="108"/>
      <c r="R305" s="109" t="str">
        <f aca="false" t="array" ref="R305:R305">IF($G305="","",IF(Q305="",0,((SUM(IF(N305=N$2:N$601,IF(O305=O$2:O$601,1,0),0))-P305)/(SUM(IF(N305=N$2:N$601,IF(O305=O$2:O$601,1,0),0))-1)*100)+(Q305/(SUM(IF(N305=N$2:N$601,IF(O305=O$2:O$601,Q$2:Q$601,0),0))))+IF(P305&lt;2,SUM(IF(N305=N$2:N$601,IF(O305=O$2:O$601,1,0),0)),0)))</f>
        <v/>
      </c>
      <c r="S305" s="110"/>
      <c r="T305" s="108"/>
      <c r="U305" s="108"/>
      <c r="V305" s="108"/>
      <c r="W305" s="111" t="str">
        <f aca="false" t="array" ref="W305:W305">IF($G305="","",IF(OR(S305=Error_checking!$Q$25,S305=Error_checking!$Q$26),R305-IF(P305&lt;2,SUM(IF(N305=N$2:N$601,IF(O305=O$2:O$601,1,0),0)),0),IF(V305="",0,((SUM(IF(S305=S$2:S$601,IF(T305=T$2:T$601,1,0),0))-U305)/(SUM(IF(S305=S$2:S$601,IF(T305=T$2:T$601,1,0),0))-1)*100)+(V305/(SUM(IF(S305=S$2:S$601,IF(T305=T$2:T$601,V$2:V$601,0),0))))+IF(U305&lt;2,SUM(IF(S305=S$2:S$601,IF(T305=T$2:T$601,1,0),0)),0))))</f>
        <v/>
      </c>
      <c r="X305" s="91"/>
      <c r="Y305" s="92"/>
      <c r="Z305" s="93"/>
      <c r="AA305" s="92"/>
      <c r="AB305" s="94" t="n">
        <f aca="false">0</f>
        <v>0</v>
      </c>
      <c r="AC305" s="94" t="n">
        <f aca="false" t="array" ref="AC305:AC305">SUM(M305,R305,W305,AB305)</f>
        <v>0</v>
      </c>
      <c r="AD305" s="112" t="n">
        <f aca="false">IF(G305=Error_checking!$A$26,MAX(0,MIN(MaxBonus,$G$1)+1-RANK(AC305,$AC$2:$AC$601)),0)</f>
        <v>0</v>
      </c>
      <c r="AE305" s="111" t="n">
        <f aca="false">AC305+AD305</f>
        <v>0</v>
      </c>
      <c r="AF305" s="113" t="str">
        <f aca="false" t="array" ref="AF305:AF305">IF(G305=Error_checking!$A$26,RANK(AC305,$AC$2:$AC$601),"")</f>
        <v/>
      </c>
      <c r="AG305" s="114"/>
      <c r="AH305" s="115"/>
      <c r="AI305" s="115"/>
      <c r="AJ305" s="115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17"/>
      <c r="BG305" s="117"/>
      <c r="BH305" s="117"/>
      <c r="BI305" s="117"/>
      <c r="BJ305" s="117"/>
      <c r="BK305" s="117"/>
      <c r="BL305" s="117"/>
      <c r="BM305" s="117"/>
      <c r="BN305" s="117"/>
      <c r="BO305" s="117"/>
      <c r="BP305" s="117"/>
      <c r="BQ305" s="117"/>
      <c r="BR305" s="117"/>
      <c r="BS305" s="117"/>
      <c r="BT305" s="117"/>
      <c r="BU305" s="117"/>
      <c r="BV305" s="117"/>
      <c r="BW305" s="117"/>
      <c r="BX305" s="117"/>
      <c r="BY305" s="117"/>
      <c r="BZ305" s="117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s="119" customFormat="true" ht="14.85" hidden="false" customHeight="true" outlineLevel="0" collapsed="false">
      <c r="A306" s="102" t="str">
        <f aca="false" t="array" ref="A306:A306">IF(G306=Error_checking!$A$26,RANK(AC306,$AC$2:$AC$601),"")</f>
        <v/>
      </c>
      <c r="B306" s="102" t="n">
        <v>426</v>
      </c>
      <c r="C306" s="77" t="n">
        <f aca="false">VLOOKUP($B306,Ludo_na!$A$2:$D$601,2,0)</f>
        <v>296</v>
      </c>
      <c r="D306" s="78" t="str">
        <f aca="false">IF(VLOOKUP($B306,Ludo_voor!$A$2:$Y$601,3,0)="","",VLOOKUP($B306,Ludo_voor!$A$2:$Y$601,3,0))</f>
        <v>Hoogstyn</v>
      </c>
      <c r="E306" s="79" t="str">
        <f aca="false">IF(VLOOKUP($B306,Ludo_voor!$A$2:$Y$601,4,0)="","",VLOOKUP($B306,Ludo_voor!$A$2:$Y$601,4,0))</f>
        <v>Günter</v>
      </c>
      <c r="F306" s="80" t="str">
        <f aca="false">IF(VLOOKUP($B306,Ludo_voor!$A$2:$Y$601,5,0)="","",VLOOKUP($B306,Ludo_voor!$A$2:$Y$601,5,0))</f>
        <v/>
      </c>
      <c r="G306" s="81"/>
      <c r="H306" s="103"/>
      <c r="I306" s="104"/>
      <c r="J306" s="105"/>
      <c r="K306" s="105"/>
      <c r="L306" s="105"/>
      <c r="M306" s="106" t="str">
        <f aca="false" t="array" ref="M306:M306">IF($G306="","",IF(L306="",0,((SUM(IF(I306=I$2:I$601,IF(J306=J$2:J$601,1,0),0))-K306)/(SUM(IF(I306=I$2:I$601,IF(J306=J$2:J$601,1,0),0))-1)*100)+(L306/(SUM(IF(I306=I$2:I$601,IF(J306=J$2:J$601,L$2:L$601,0),0))))+IF(K306&lt;2,SUM(IF(I306=I$2:I$601,IF(J306=J$2:J$601,1,0),0)),0)))</f>
        <v/>
      </c>
      <c r="N306" s="107"/>
      <c r="O306" s="108"/>
      <c r="P306" s="108"/>
      <c r="Q306" s="108"/>
      <c r="R306" s="109" t="str">
        <f aca="false" t="array" ref="R306:R306">IF($G306="","",IF(Q306="",0,((SUM(IF(N306=N$2:N$601,IF(O306=O$2:O$601,1,0),0))-P306)/(SUM(IF(N306=N$2:N$601,IF(O306=O$2:O$601,1,0),0))-1)*100)+(Q306/(SUM(IF(N306=N$2:N$601,IF(O306=O$2:O$601,Q$2:Q$601,0),0))))+IF(P306&lt;2,SUM(IF(N306=N$2:N$601,IF(O306=O$2:O$601,1,0),0)),0)))</f>
        <v/>
      </c>
      <c r="S306" s="110"/>
      <c r="T306" s="108"/>
      <c r="U306" s="108"/>
      <c r="V306" s="108"/>
      <c r="W306" s="111" t="str">
        <f aca="false" t="array" ref="W306:W306">IF($G306="","",IF(OR(S306=Error_checking!$Q$25,S306=Error_checking!$Q$26),R306-IF(P306&lt;2,SUM(IF(N306=N$2:N$601,IF(O306=O$2:O$601,1,0),0)),0),IF(V306="",0,((SUM(IF(S306=S$2:S$601,IF(T306=T$2:T$601,1,0),0))-U306)/(SUM(IF(S306=S$2:S$601,IF(T306=T$2:T$601,1,0),0))-1)*100)+(V306/(SUM(IF(S306=S$2:S$601,IF(T306=T$2:T$601,V$2:V$601,0),0))))+IF(U306&lt;2,SUM(IF(S306=S$2:S$601,IF(T306=T$2:T$601,1,0),0)),0))))</f>
        <v/>
      </c>
      <c r="X306" s="91"/>
      <c r="Y306" s="92"/>
      <c r="Z306" s="93"/>
      <c r="AA306" s="92"/>
      <c r="AB306" s="94" t="n">
        <f aca="false">0</f>
        <v>0</v>
      </c>
      <c r="AC306" s="94" t="n">
        <f aca="false" t="array" ref="AC306:AC306">SUM(M306,R306,W306,AB306)</f>
        <v>0</v>
      </c>
      <c r="AD306" s="112" t="n">
        <f aca="false">IF(G306=Error_checking!$A$26,MAX(0,MIN(MaxBonus,$G$1)+1-RANK(AC306,$AC$2:$AC$601)),0)</f>
        <v>0</v>
      </c>
      <c r="AE306" s="111" t="n">
        <f aca="false">AC306+AD306</f>
        <v>0</v>
      </c>
      <c r="AF306" s="113" t="str">
        <f aca="false" t="array" ref="AF306:AF306">IF(G306=Error_checking!$A$26,RANK(AC306,$AC$2:$AC$601),"")</f>
        <v/>
      </c>
      <c r="AG306" s="114"/>
      <c r="AH306" s="115"/>
      <c r="AI306" s="115"/>
      <c r="AJ306" s="115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7"/>
      <c r="BE306" s="117"/>
      <c r="BF306" s="117"/>
      <c r="BG306" s="117"/>
      <c r="BH306" s="117"/>
      <c r="BI306" s="117"/>
      <c r="BJ306" s="117"/>
      <c r="BK306" s="117"/>
      <c r="BL306" s="117"/>
      <c r="BM306" s="117"/>
      <c r="BN306" s="117"/>
      <c r="BO306" s="117"/>
      <c r="BP306" s="117"/>
      <c r="BQ306" s="117"/>
      <c r="BR306" s="117"/>
      <c r="BS306" s="117"/>
      <c r="BT306" s="117"/>
      <c r="BU306" s="117"/>
      <c r="BV306" s="117"/>
      <c r="BW306" s="117"/>
      <c r="BX306" s="117"/>
      <c r="BY306" s="117"/>
      <c r="BZ306" s="117"/>
    </row>
    <row r="307" s="54" customFormat="true" ht="14.85" hidden="false" customHeight="true" outlineLevel="0" collapsed="false">
      <c r="A307" s="102" t="str">
        <f aca="false" t="array" ref="A307:A307">IF(G307=Error_checking!$A$26,RANK(AC307,$AC$2:$AC$601),"")</f>
        <v/>
      </c>
      <c r="B307" s="102" t="n">
        <v>241</v>
      </c>
      <c r="C307" s="77" t="n">
        <f aca="false">VLOOKUP($B307,Ludo_na!$A$2:$D$601,2,0)</f>
        <v>429</v>
      </c>
      <c r="D307" s="78" t="str">
        <f aca="false">IF(VLOOKUP($B307,Ludo_voor!$A$2:$Y$601,3,0)="","",VLOOKUP($B307,Ludo_voor!$A$2:$Y$601,3,0))</f>
        <v>Inghelbrecht</v>
      </c>
      <c r="E307" s="79" t="str">
        <f aca="false">IF(VLOOKUP($B307,Ludo_voor!$A$2:$Y$601,4,0)="","",VLOOKUP($B307,Ludo_voor!$A$2:$Y$601,4,0))</f>
        <v>Miranda</v>
      </c>
      <c r="F307" s="80" t="str">
        <f aca="false">IF(VLOOKUP($B307,Ludo_voor!$A$2:$Y$601,5,0)="","",VLOOKUP($B307,Ludo_voor!$A$2:$Y$601,5,0))</f>
        <v/>
      </c>
      <c r="G307" s="81"/>
      <c r="H307" s="103"/>
      <c r="I307" s="104"/>
      <c r="J307" s="105"/>
      <c r="K307" s="105"/>
      <c r="L307" s="105"/>
      <c r="M307" s="106" t="str">
        <f aca="false" t="array" ref="M307:M307">IF($G307="","",IF(L307="",0,((SUM(IF(I307=I$2:I$601,IF(J307=J$2:J$601,1,0),0))-K307)/(SUM(IF(I307=I$2:I$601,IF(J307=J$2:J$601,1,0),0))-1)*100)+(L307/(SUM(IF(I307=I$2:I$601,IF(J307=J$2:J$601,L$2:L$601,0),0))))+IF(K307&lt;2,SUM(IF(I307=I$2:I$601,IF(J307=J$2:J$601,1,0),0)),0)))</f>
        <v/>
      </c>
      <c r="N307" s="107"/>
      <c r="O307" s="108"/>
      <c r="P307" s="108"/>
      <c r="Q307" s="108"/>
      <c r="R307" s="109" t="str">
        <f aca="false" t="array" ref="R307:R307">IF($G307="","",IF(Q307="",0,((SUM(IF(N307=N$2:N$601,IF(O307=O$2:O$601,1,0),0))-P307)/(SUM(IF(N307=N$2:N$601,IF(O307=O$2:O$601,1,0),0))-1)*100)+(Q307/(SUM(IF(N307=N$2:N$601,IF(O307=O$2:O$601,Q$2:Q$601,0),0))))+IF(P307&lt;2,SUM(IF(N307=N$2:N$601,IF(O307=O$2:O$601,1,0),0)),0)))</f>
        <v/>
      </c>
      <c r="S307" s="110"/>
      <c r="T307" s="108"/>
      <c r="U307" s="108"/>
      <c r="V307" s="108"/>
      <c r="W307" s="111" t="str">
        <f aca="false" t="array" ref="W307:W307">IF($G307="","",IF(OR(S307=Error_checking!$Q$25,S307=Error_checking!$Q$26),R307-IF(P307&lt;2,SUM(IF(N307=N$2:N$601,IF(O307=O$2:O$601,1,0),0)),0),IF(V307="",0,((SUM(IF(S307=S$2:S$601,IF(T307=T$2:T$601,1,0),0))-U307)/(SUM(IF(S307=S$2:S$601,IF(T307=T$2:T$601,1,0),0))-1)*100)+(V307/(SUM(IF(S307=S$2:S$601,IF(T307=T$2:T$601,V$2:V$601,0),0))))+IF(U307&lt;2,SUM(IF(S307=S$2:S$601,IF(T307=T$2:T$601,1,0),0)),0))))</f>
        <v/>
      </c>
      <c r="X307" s="91"/>
      <c r="Y307" s="92"/>
      <c r="Z307" s="93"/>
      <c r="AA307" s="92"/>
      <c r="AB307" s="94" t="n">
        <f aca="false">0</f>
        <v>0</v>
      </c>
      <c r="AC307" s="94" t="n">
        <f aca="false" t="array" ref="AC307:AC307">SUM(M307,R307,W307,AB307)</f>
        <v>0</v>
      </c>
      <c r="AD307" s="112" t="n">
        <f aca="false">IF(G307=Error_checking!$A$26,MAX(0,MIN(MaxBonus,$G$1)+1-RANK(AC307,$AC$2:$AC$601)),0)</f>
        <v>0</v>
      </c>
      <c r="AE307" s="111" t="n">
        <f aca="false">AC307+AD307</f>
        <v>0</v>
      </c>
      <c r="AF307" s="113" t="str">
        <f aca="false" t="array" ref="AF307:AF307">IF(G307=Error_checking!$A$26,RANK(AC307,$AC$2:$AC$601),"")</f>
        <v/>
      </c>
      <c r="AG307" s="114"/>
      <c r="AH307" s="115"/>
      <c r="AI307" s="115"/>
      <c r="AJ307" s="115"/>
      <c r="AK307" s="100"/>
      <c r="AL307" s="100"/>
      <c r="AM307" s="100"/>
      <c r="AN307" s="101"/>
      <c r="AO307" s="100"/>
      <c r="AP307" s="100"/>
      <c r="AQ307" s="100"/>
      <c r="AR307" s="100"/>
      <c r="AS307" s="100"/>
      <c r="AT307" s="100"/>
      <c r="AU307" s="100"/>
      <c r="AV307" s="100"/>
      <c r="AW307" s="100"/>
      <c r="AX307" s="100"/>
      <c r="AY307" s="100"/>
      <c r="AZ307" s="100"/>
      <c r="BA307" s="100"/>
      <c r="BB307" s="100"/>
      <c r="BC307" s="100"/>
      <c r="BD307" s="100"/>
      <c r="BE307" s="100"/>
      <c r="BF307" s="100"/>
      <c r="BG307" s="100"/>
      <c r="BH307" s="100"/>
      <c r="BI307" s="100"/>
      <c r="BJ307" s="100"/>
      <c r="BK307" s="100"/>
      <c r="BL307" s="100"/>
      <c r="BM307" s="100"/>
      <c r="BN307" s="100"/>
      <c r="BO307" s="100"/>
      <c r="BP307" s="100"/>
      <c r="BQ307" s="100"/>
      <c r="BR307" s="100"/>
      <c r="BS307" s="100"/>
      <c r="BT307" s="100"/>
      <c r="BU307" s="100"/>
      <c r="BV307" s="100"/>
      <c r="BW307" s="100"/>
      <c r="BX307" s="100"/>
      <c r="BY307" s="100"/>
      <c r="BZ307" s="100"/>
    </row>
    <row r="308" s="119" customFormat="true" ht="14.85" hidden="false" customHeight="true" outlineLevel="0" collapsed="false">
      <c r="A308" s="102" t="str">
        <f aca="false" t="array" ref="A308:A308">IF(G308=Error_checking!$A$26,RANK(AC308,$AC$2:$AC$601),"")</f>
        <v/>
      </c>
      <c r="B308" s="102" t="n">
        <v>183</v>
      </c>
      <c r="C308" s="77" t="n">
        <f aca="false">VLOOKUP($B308,Ludo_na!$A$2:$D$601,2,0)</f>
        <v>564</v>
      </c>
      <c r="D308" s="78" t="str">
        <f aca="false">IF(VLOOKUP($B308,Ludo_voor!$A$2:$Y$601,3,0)="","",VLOOKUP($B308,Ludo_voor!$A$2:$Y$601,3,0))</f>
        <v>Jans</v>
      </c>
      <c r="E308" s="79" t="str">
        <f aca="false">IF(VLOOKUP($B308,Ludo_voor!$A$2:$Y$601,4,0)="","",VLOOKUP($B308,Ludo_voor!$A$2:$Y$601,4,0))</f>
        <v>Joris</v>
      </c>
      <c r="F308" s="80" t="str">
        <f aca="false">IF(VLOOKUP($B308,Ludo_voor!$A$2:$Y$601,5,0)="","",VLOOKUP($B308,Ludo_voor!$A$2:$Y$601,5,0))</f>
        <v/>
      </c>
      <c r="G308" s="81"/>
      <c r="H308" s="103"/>
      <c r="I308" s="104"/>
      <c r="J308" s="105"/>
      <c r="K308" s="105"/>
      <c r="L308" s="105"/>
      <c r="M308" s="106" t="str">
        <f aca="false" t="array" ref="M308:M308">IF($G308="","",IF(L308="",0,((SUM(IF(I308=I$2:I$601,IF(J308=J$2:J$601,1,0),0))-K308)/(SUM(IF(I308=I$2:I$601,IF(J308=J$2:J$601,1,0),0))-1)*100)+(L308/(SUM(IF(I308=I$2:I$601,IF(J308=J$2:J$601,L$2:L$601,0),0))))+IF(K308&lt;2,SUM(IF(I308=I$2:I$601,IF(J308=J$2:J$601,1,0),0)),0)))</f>
        <v/>
      </c>
      <c r="N308" s="107"/>
      <c r="O308" s="108"/>
      <c r="P308" s="108"/>
      <c r="Q308" s="108"/>
      <c r="R308" s="109" t="str">
        <f aca="false" t="array" ref="R308:R308">IF($G308="","",IF(Q308="",0,((SUM(IF(N308=N$2:N$601,IF(O308=O$2:O$601,1,0),0))-P308)/(SUM(IF(N308=N$2:N$601,IF(O308=O$2:O$601,1,0),0))-1)*100)+(Q308/(SUM(IF(N308=N$2:N$601,IF(O308=O$2:O$601,Q$2:Q$601,0),0))))+IF(P308&lt;2,SUM(IF(N308=N$2:N$601,IF(O308=O$2:O$601,1,0),0)),0)))</f>
        <v/>
      </c>
      <c r="S308" s="110"/>
      <c r="T308" s="108"/>
      <c r="U308" s="108"/>
      <c r="V308" s="108"/>
      <c r="W308" s="111" t="str">
        <f aca="false" t="array" ref="W308:W308">IF($G308="","",IF(OR(S308=Error_checking!$Q$25,S308=Error_checking!$Q$26),R308-IF(P308&lt;2,SUM(IF(N308=N$2:N$601,IF(O308=O$2:O$601,1,0),0)),0),IF(V308="",0,((SUM(IF(S308=S$2:S$601,IF(T308=T$2:T$601,1,0),0))-U308)/(SUM(IF(S308=S$2:S$601,IF(T308=T$2:T$601,1,0),0))-1)*100)+(V308/(SUM(IF(S308=S$2:S$601,IF(T308=T$2:T$601,V$2:V$601,0),0))))+IF(U308&lt;2,SUM(IF(S308=S$2:S$601,IF(T308=T$2:T$601,1,0),0)),0))))</f>
        <v/>
      </c>
      <c r="X308" s="91"/>
      <c r="Y308" s="92"/>
      <c r="Z308" s="93"/>
      <c r="AA308" s="92"/>
      <c r="AB308" s="94" t="n">
        <f aca="false">0</f>
        <v>0</v>
      </c>
      <c r="AC308" s="94" t="n">
        <f aca="false" t="array" ref="AC308:AC308">SUM(M308,R308,W308,AB308)</f>
        <v>0</v>
      </c>
      <c r="AD308" s="112" t="n">
        <f aca="false">IF(G308=Error_checking!$A$26,MAX(0,MIN(MaxBonus,$G$1)+1-RANK(AC308,$AC$2:$AC$601)),0)</f>
        <v>0</v>
      </c>
      <c r="AE308" s="111" t="n">
        <f aca="false">AC308+AD308</f>
        <v>0</v>
      </c>
      <c r="AF308" s="113" t="str">
        <f aca="false" t="array" ref="AF308:AF308">IF(G308=Error_checking!$A$26,RANK(AC308,$AC$2:$AC$601),"")</f>
        <v/>
      </c>
      <c r="AG308" s="114"/>
      <c r="AH308" s="115"/>
      <c r="AI308" s="115"/>
      <c r="AJ308" s="115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17"/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17"/>
      <c r="BS308" s="117"/>
      <c r="BT308" s="117"/>
      <c r="BU308" s="117"/>
      <c r="BV308" s="117"/>
      <c r="BW308" s="117"/>
      <c r="BX308" s="117"/>
      <c r="BY308" s="117"/>
      <c r="BZ308" s="117"/>
    </row>
    <row r="309" s="54" customFormat="true" ht="14.85" hidden="false" customHeight="true" outlineLevel="0" collapsed="false">
      <c r="A309" s="118" t="str">
        <f aca="false" t="array" ref="A309:A309">IF(G309=Error_checking!$A$26,RANK(AC309,$AC$2:$AC$601),"")</f>
        <v/>
      </c>
      <c r="B309" s="118" t="n">
        <v>567</v>
      </c>
      <c r="C309" s="77" t="n">
        <f aca="false">VLOOKUP($B309,Ludo_na!$A$2:$D$601,2,0)</f>
        <v>190</v>
      </c>
      <c r="D309" s="78" t="str">
        <f aca="false">IF(VLOOKUP($B309,Ludo_voor!$A$2:$Y$601,3,0)="","",VLOOKUP($B309,Ludo_voor!$A$2:$Y$601,3,0))</f>
        <v>Keppens</v>
      </c>
      <c r="E309" s="79" t="str">
        <f aca="false">IF(VLOOKUP($B309,Ludo_voor!$A$2:$Y$601,4,0)="","",VLOOKUP($B309,Ludo_voor!$A$2:$Y$601,4,0))</f>
        <v>Philippe</v>
      </c>
      <c r="F309" s="80" t="str">
        <f aca="false">IF(VLOOKUP($B309,Ludo_voor!$A$2:$Y$601,5,0)="","",VLOOKUP($B309,Ludo_voor!$A$2:$Y$601,5,0))</f>
        <v/>
      </c>
      <c r="G309" s="81"/>
      <c r="H309" s="103"/>
      <c r="I309" s="104"/>
      <c r="J309" s="105"/>
      <c r="K309" s="105"/>
      <c r="L309" s="105"/>
      <c r="M309" s="106" t="str">
        <f aca="false" t="array" ref="M309:M309">IF($G309="","",IF(L309="",0,((SUM(IF(I309=I$2:I$601,IF(J309=J$2:J$601,1,0),0))-K309)/(SUM(IF(I309=I$2:I$601,IF(J309=J$2:J$601,1,0),0))-1)*100)+(L309/(SUM(IF(I309=I$2:I$601,IF(J309=J$2:J$601,L$2:L$601,0),0))))+IF(K309&lt;2,SUM(IF(I309=I$2:I$601,IF(J309=J$2:J$601,1,0),0)),0)))</f>
        <v/>
      </c>
      <c r="N309" s="107"/>
      <c r="O309" s="108"/>
      <c r="P309" s="108"/>
      <c r="Q309" s="108"/>
      <c r="R309" s="109" t="str">
        <f aca="false" t="array" ref="R309:R309">IF($G309="","",IF(Q309="",0,((SUM(IF(N309=N$2:N$601,IF(O309=O$2:O$601,1,0),0))-P309)/(SUM(IF(N309=N$2:N$601,IF(O309=O$2:O$601,1,0),0))-1)*100)+(Q309/(SUM(IF(N309=N$2:N$601,IF(O309=O$2:O$601,Q$2:Q$601,0),0))))+IF(P309&lt;2,SUM(IF(N309=N$2:N$601,IF(O309=O$2:O$601,1,0),0)),0)))</f>
        <v/>
      </c>
      <c r="S309" s="110"/>
      <c r="T309" s="108"/>
      <c r="U309" s="108"/>
      <c r="V309" s="108"/>
      <c r="W309" s="111" t="str">
        <f aca="false" t="array" ref="W309:W309">IF($G309="","",IF(OR(S309=Error_checking!$Q$25,S309=Error_checking!$Q$26),R309-IF(P309&lt;2,SUM(IF(N309=N$2:N$601,IF(O309=O$2:O$601,1,0),0)),0),IF(V309="",0,((SUM(IF(S309=S$2:S$601,IF(T309=T$2:T$601,1,0),0))-U309)/(SUM(IF(S309=S$2:S$601,IF(T309=T$2:T$601,1,0),0))-1)*100)+(V309/(SUM(IF(S309=S$2:S$601,IF(T309=T$2:T$601,V$2:V$601,0),0))))+IF(U309&lt;2,SUM(IF(S309=S$2:S$601,IF(T309=T$2:T$601,1,0),0)),0))))</f>
        <v/>
      </c>
      <c r="X309" s="91"/>
      <c r="Y309" s="92"/>
      <c r="Z309" s="93"/>
      <c r="AA309" s="92"/>
      <c r="AB309" s="94" t="n">
        <f aca="false">0</f>
        <v>0</v>
      </c>
      <c r="AC309" s="94" t="n">
        <f aca="false" t="array" ref="AC309:AC309">SUM(M309,R309,W309,AB309)</f>
        <v>0</v>
      </c>
      <c r="AD309" s="112" t="n">
        <f aca="false">IF(G309=Error_checking!$A$26,MAX(0,MIN(MaxBonus,$G$1)+1-RANK(AC309,$AC$2:$AC$601)),0)</f>
        <v>0</v>
      </c>
      <c r="AE309" s="111" t="n">
        <f aca="false">AC309+AD309</f>
        <v>0</v>
      </c>
      <c r="AF309" s="113" t="str">
        <f aca="false" t="array" ref="AF309:AF309">IF(G309=Error_checking!$A$26,RANK(AC309,$AC$2:$AC$601),"")</f>
        <v/>
      </c>
      <c r="AG309" s="114"/>
      <c r="AH309" s="115"/>
      <c r="AI309" s="115"/>
      <c r="AJ309" s="115"/>
      <c r="AK309" s="100"/>
      <c r="AL309" s="100"/>
      <c r="AM309" s="100"/>
      <c r="AN309" s="101"/>
      <c r="AO309" s="100"/>
      <c r="AP309" s="100"/>
      <c r="AQ309" s="100"/>
      <c r="AR309" s="100"/>
      <c r="AS309" s="100"/>
      <c r="AT309" s="100"/>
      <c r="AU309" s="100"/>
      <c r="AV309" s="100"/>
      <c r="AW309" s="100"/>
      <c r="AX309" s="100"/>
      <c r="AY309" s="100"/>
      <c r="AZ309" s="100"/>
      <c r="BA309" s="100"/>
      <c r="BB309" s="100"/>
      <c r="BC309" s="100"/>
      <c r="BD309" s="100"/>
      <c r="BE309" s="100"/>
      <c r="BF309" s="100"/>
      <c r="BG309" s="100"/>
      <c r="BH309" s="100"/>
      <c r="BI309" s="100"/>
      <c r="BJ309" s="100"/>
      <c r="BK309" s="100"/>
      <c r="BL309" s="100"/>
      <c r="BM309" s="100"/>
      <c r="BN309" s="100"/>
      <c r="BO309" s="100"/>
      <c r="BP309" s="100"/>
      <c r="BQ309" s="100"/>
      <c r="BR309" s="100"/>
      <c r="BS309" s="100"/>
      <c r="BT309" s="100"/>
      <c r="BU309" s="100"/>
      <c r="BV309" s="100"/>
      <c r="BW309" s="100"/>
      <c r="BX309" s="100"/>
      <c r="BY309" s="100"/>
      <c r="BZ309" s="100"/>
    </row>
    <row r="310" s="119" customFormat="true" ht="14.85" hidden="false" customHeight="true" outlineLevel="0" collapsed="false">
      <c r="A310" s="102" t="str">
        <f aca="false" t="array" ref="A310:A310">IF(G310=Error_checking!$A$26,RANK(AC310,$AC$2:$AC$601),"")</f>
        <v/>
      </c>
      <c r="B310" s="102" t="n">
        <v>377</v>
      </c>
      <c r="C310" s="77" t="n">
        <f aca="false">VLOOKUP($B310,Ludo_na!$A$2:$D$601,2,0)</f>
        <v>456</v>
      </c>
      <c r="D310" s="78" t="str">
        <f aca="false">IF(VLOOKUP($B310,Ludo_voor!$A$2:$Y$601,3,0)="","",VLOOKUP($B310,Ludo_voor!$A$2:$Y$601,3,0))</f>
        <v>Korsten</v>
      </c>
      <c r="E310" s="79" t="str">
        <f aca="false">IF(VLOOKUP($B310,Ludo_voor!$A$2:$Y$601,4,0)="","",VLOOKUP($B310,Ludo_voor!$A$2:$Y$601,4,0))</f>
        <v>David</v>
      </c>
      <c r="F310" s="80" t="str">
        <f aca="false">IF(VLOOKUP($B310,Ludo_voor!$A$2:$Y$601,5,0)="","",VLOOKUP($B310,Ludo_voor!$A$2:$Y$601,5,0))</f>
        <v/>
      </c>
      <c r="G310" s="81"/>
      <c r="H310" s="103"/>
      <c r="I310" s="104"/>
      <c r="J310" s="105"/>
      <c r="K310" s="105"/>
      <c r="L310" s="105"/>
      <c r="M310" s="106" t="str">
        <f aca="false" t="array" ref="M310:M310">IF($G310="","",IF(L310="",0,((SUM(IF(I310=I$2:I$601,IF(J310=J$2:J$601,1,0),0))-K310)/(SUM(IF(I310=I$2:I$601,IF(J310=J$2:J$601,1,0),0))-1)*100)+(L310/(SUM(IF(I310=I$2:I$601,IF(J310=J$2:J$601,L$2:L$601,0),0))))+IF(K310&lt;2,SUM(IF(I310=I$2:I$601,IF(J310=J$2:J$601,1,0),0)),0)))</f>
        <v/>
      </c>
      <c r="N310" s="107"/>
      <c r="O310" s="108"/>
      <c r="P310" s="108"/>
      <c r="Q310" s="108"/>
      <c r="R310" s="109" t="str">
        <f aca="false" t="array" ref="R310:R310">IF($G310="","",IF(Q310="",0,((SUM(IF(N310=N$2:N$601,IF(O310=O$2:O$601,1,0),0))-P310)/(SUM(IF(N310=N$2:N$601,IF(O310=O$2:O$601,1,0),0))-1)*100)+(Q310/(SUM(IF(N310=N$2:N$601,IF(O310=O$2:O$601,Q$2:Q$601,0),0))))+IF(P310&lt;2,SUM(IF(N310=N$2:N$601,IF(O310=O$2:O$601,1,0),0)),0)))</f>
        <v/>
      </c>
      <c r="S310" s="110"/>
      <c r="T310" s="108"/>
      <c r="U310" s="108"/>
      <c r="V310" s="108"/>
      <c r="W310" s="111" t="str">
        <f aca="false" t="array" ref="W310:W310">IF($G310="","",IF(OR(S310=Error_checking!$Q$25,S310=Error_checking!$Q$26),R310-IF(P310&lt;2,SUM(IF(N310=N$2:N$601,IF(O310=O$2:O$601,1,0),0)),0),IF(V310="",0,((SUM(IF(S310=S$2:S$601,IF(T310=T$2:T$601,1,0),0))-U310)/(SUM(IF(S310=S$2:S$601,IF(T310=T$2:T$601,1,0),0))-1)*100)+(V310/(SUM(IF(S310=S$2:S$601,IF(T310=T$2:T$601,V$2:V$601,0),0))))+IF(U310&lt;2,SUM(IF(S310=S$2:S$601,IF(T310=T$2:T$601,1,0),0)),0))))</f>
        <v/>
      </c>
      <c r="X310" s="91"/>
      <c r="Y310" s="92"/>
      <c r="Z310" s="93"/>
      <c r="AA310" s="92"/>
      <c r="AB310" s="94" t="n">
        <f aca="false">0</f>
        <v>0</v>
      </c>
      <c r="AC310" s="94" t="n">
        <f aca="false" t="array" ref="AC310:AC310">SUM(M310,R310,W310,AB310)</f>
        <v>0</v>
      </c>
      <c r="AD310" s="112" t="n">
        <f aca="false">IF(G310=Error_checking!$A$26,MAX(0,MIN(MaxBonus,$G$1)+1-RANK(AC310,$AC$2:$AC$601)),0)</f>
        <v>0</v>
      </c>
      <c r="AE310" s="111" t="n">
        <f aca="false">AC310+AD310</f>
        <v>0</v>
      </c>
      <c r="AF310" s="113" t="str">
        <f aca="false" t="array" ref="AF310:AF310">IF(G310=Error_checking!$A$26,RANK(AC310,$AC$2:$AC$601),"")</f>
        <v/>
      </c>
      <c r="AG310" s="114"/>
      <c r="AH310" s="115"/>
      <c r="AI310" s="115"/>
      <c r="AJ310" s="115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17"/>
      <c r="BG310" s="117"/>
      <c r="BH310" s="117"/>
      <c r="BI310" s="117"/>
      <c r="BJ310" s="117"/>
      <c r="BK310" s="117"/>
      <c r="BL310" s="117"/>
      <c r="BM310" s="117"/>
      <c r="BN310" s="117"/>
      <c r="BO310" s="117"/>
      <c r="BP310" s="117"/>
      <c r="BQ310" s="117"/>
      <c r="BR310" s="117"/>
      <c r="BS310" s="117"/>
      <c r="BT310" s="117"/>
      <c r="BU310" s="117"/>
      <c r="BV310" s="117"/>
      <c r="BW310" s="117"/>
      <c r="BX310" s="117"/>
      <c r="BY310" s="117"/>
      <c r="BZ310" s="117"/>
    </row>
    <row r="311" s="54" customFormat="true" ht="14.85" hidden="false" customHeight="true" outlineLevel="0" collapsed="false">
      <c r="A311" s="102" t="str">
        <f aca="false" t="array" ref="A311:A311">IF(G311=Error_checking!$A$26,RANK(AC311,$AC$2:$AC$601),"")</f>
        <v/>
      </c>
      <c r="B311" s="102" t="n">
        <v>171</v>
      </c>
      <c r="C311" s="77" t="n">
        <f aca="false">VLOOKUP($B311,Ludo_na!$A$2:$D$601,2,0)</f>
        <v>464</v>
      </c>
      <c r="D311" s="78" t="str">
        <f aca="false">IF(VLOOKUP($B311,Ludo_voor!$A$2:$Y$601,3,0)="","",VLOOKUP($B311,Ludo_voor!$A$2:$Y$601,3,0))</f>
        <v>Kremer</v>
      </c>
      <c r="E311" s="79" t="str">
        <f aca="false">IF(VLOOKUP($B311,Ludo_voor!$A$2:$Y$601,4,0)="","",VLOOKUP($B311,Ludo_voor!$A$2:$Y$601,4,0))</f>
        <v>Nadia</v>
      </c>
      <c r="F311" s="80" t="str">
        <f aca="false">IF(VLOOKUP($B311,Ludo_voor!$A$2:$Y$601,5,0)="","",VLOOKUP($B311,Ludo_voor!$A$2:$Y$601,5,0))</f>
        <v/>
      </c>
      <c r="G311" s="81"/>
      <c r="H311" s="103"/>
      <c r="I311" s="104"/>
      <c r="J311" s="105"/>
      <c r="K311" s="105"/>
      <c r="L311" s="105"/>
      <c r="M311" s="106" t="str">
        <f aca="false" t="array" ref="M311:M311">IF($G311="","",IF(L311="",0,((SUM(IF(I311=I$2:I$601,IF(J311=J$2:J$601,1,0),0))-K311)/(SUM(IF(I311=I$2:I$601,IF(J311=J$2:J$601,1,0),0))-1)*100)+(L311/(SUM(IF(I311=I$2:I$601,IF(J311=J$2:J$601,L$2:L$601,0),0))))+IF(K311&lt;2,SUM(IF(I311=I$2:I$601,IF(J311=J$2:J$601,1,0),0)),0)))</f>
        <v/>
      </c>
      <c r="N311" s="107"/>
      <c r="O311" s="108"/>
      <c r="P311" s="108"/>
      <c r="Q311" s="108"/>
      <c r="R311" s="109" t="str">
        <f aca="false" t="array" ref="R311:R311">IF($G311="","",IF(Q311="",0,((SUM(IF(N311=N$2:N$601,IF(O311=O$2:O$601,1,0),0))-P311)/(SUM(IF(N311=N$2:N$601,IF(O311=O$2:O$601,1,0),0))-1)*100)+(Q311/(SUM(IF(N311=N$2:N$601,IF(O311=O$2:O$601,Q$2:Q$601,0),0))))+IF(P311&lt;2,SUM(IF(N311=N$2:N$601,IF(O311=O$2:O$601,1,0),0)),0)))</f>
        <v/>
      </c>
      <c r="S311" s="110"/>
      <c r="T311" s="108"/>
      <c r="U311" s="108"/>
      <c r="V311" s="108"/>
      <c r="W311" s="111" t="str">
        <f aca="false" t="array" ref="W311:W311">IF($G311="","",IF(OR(S311=Error_checking!$Q$25,S311=Error_checking!$Q$26),R311-IF(P311&lt;2,SUM(IF(N311=N$2:N$601,IF(O311=O$2:O$601,1,0),0)),0),IF(V311="",0,((SUM(IF(S311=S$2:S$601,IF(T311=T$2:T$601,1,0),0))-U311)/(SUM(IF(S311=S$2:S$601,IF(T311=T$2:T$601,1,0),0))-1)*100)+(V311/(SUM(IF(S311=S$2:S$601,IF(T311=T$2:T$601,V$2:V$601,0),0))))+IF(U311&lt;2,SUM(IF(S311=S$2:S$601,IF(T311=T$2:T$601,1,0),0)),0))))</f>
        <v/>
      </c>
      <c r="X311" s="91"/>
      <c r="Y311" s="92"/>
      <c r="Z311" s="93"/>
      <c r="AA311" s="92"/>
      <c r="AB311" s="94" t="n">
        <f aca="false">0</f>
        <v>0</v>
      </c>
      <c r="AC311" s="94" t="n">
        <f aca="false" t="array" ref="AC311:AC311">SUM(M311,R311,W311,AB311)</f>
        <v>0</v>
      </c>
      <c r="AD311" s="112" t="n">
        <f aca="false">IF(G311=Error_checking!$A$26,MAX(0,MIN(MaxBonus,$G$1)+1-RANK(AC311,$AC$2:$AC$601)),0)</f>
        <v>0</v>
      </c>
      <c r="AE311" s="111" t="n">
        <f aca="false">AC311+AD311</f>
        <v>0</v>
      </c>
      <c r="AF311" s="113" t="str">
        <f aca="false" t="array" ref="AF311:AF311">IF(G311=Error_checking!$A$26,RANK(AC311,$AC$2:$AC$601),"")</f>
        <v/>
      </c>
      <c r="AG311" s="114"/>
      <c r="AH311" s="115"/>
      <c r="AI311" s="115"/>
      <c r="AJ311" s="115"/>
      <c r="AK311" s="100"/>
      <c r="AL311" s="100"/>
      <c r="AM311" s="100"/>
      <c r="AN311" s="101"/>
      <c r="AO311" s="100"/>
      <c r="AP311" s="100"/>
      <c r="AQ311" s="100"/>
      <c r="AR311" s="100"/>
      <c r="AS311" s="100"/>
      <c r="AT311" s="100"/>
      <c r="AU311" s="100"/>
      <c r="AV311" s="100"/>
      <c r="AW311" s="100"/>
      <c r="AX311" s="100"/>
      <c r="AY311" s="100"/>
      <c r="AZ311" s="100"/>
      <c r="BA311" s="100"/>
      <c r="BB311" s="100"/>
      <c r="BC311" s="100"/>
      <c r="BD311" s="100"/>
      <c r="BE311" s="100"/>
      <c r="BF311" s="100"/>
      <c r="BG311" s="100"/>
      <c r="BH311" s="100"/>
      <c r="BI311" s="100"/>
      <c r="BJ311" s="100"/>
      <c r="BK311" s="100"/>
      <c r="BL311" s="100"/>
      <c r="BM311" s="100"/>
      <c r="BN311" s="100"/>
      <c r="BO311" s="100"/>
      <c r="BP311" s="100"/>
      <c r="BQ311" s="100"/>
      <c r="BR311" s="100"/>
      <c r="BS311" s="100"/>
      <c r="BT311" s="100"/>
      <c r="BU311" s="100"/>
      <c r="BV311" s="100"/>
      <c r="BW311" s="100"/>
      <c r="BX311" s="100"/>
      <c r="BY311" s="100"/>
      <c r="BZ311" s="100"/>
    </row>
    <row r="312" customFormat="false" ht="14.85" hidden="false" customHeight="true" outlineLevel="0" collapsed="false">
      <c r="A312" s="118" t="str">
        <f aca="false" t="array" ref="A312:A312">IF(G312=Error_checking!$A$26,RANK(AC312,$AC$2:$AC$601),"")</f>
        <v/>
      </c>
      <c r="B312" s="118" t="n">
        <v>231</v>
      </c>
      <c r="C312" s="77" t="n">
        <f aca="false">VLOOKUP($B312,Ludo_na!$A$2:$D$601,2,0)</f>
        <v>258</v>
      </c>
      <c r="D312" s="78" t="str">
        <f aca="false">IF(VLOOKUP($B312,Ludo_voor!$A$2:$Y$601,3,0)="","",VLOOKUP($B312,Ludo_voor!$A$2:$Y$601,3,0))</f>
        <v>Kumps</v>
      </c>
      <c r="E312" s="79" t="str">
        <f aca="false">IF(VLOOKUP($B312,Ludo_voor!$A$2:$Y$601,4,0)="","",VLOOKUP($B312,Ludo_voor!$A$2:$Y$601,4,0))</f>
        <v>Sara</v>
      </c>
      <c r="F312" s="80" t="str">
        <f aca="false">IF(VLOOKUP($B312,Ludo_voor!$A$2:$Y$601,5,0)="","",VLOOKUP($B312,Ludo_voor!$A$2:$Y$601,5,0))</f>
        <v/>
      </c>
      <c r="G312" s="81"/>
      <c r="H312" s="103"/>
      <c r="I312" s="104"/>
      <c r="J312" s="105"/>
      <c r="K312" s="105"/>
      <c r="L312" s="105"/>
      <c r="M312" s="106" t="str">
        <f aca="false" t="array" ref="M312:M312">IF($G312="","",IF(L312="",0,((SUM(IF(I312=I$2:I$601,IF(J312=J$2:J$601,1,0),0))-K312)/(SUM(IF(I312=I$2:I$601,IF(J312=J$2:J$601,1,0),0))-1)*100)+(L312/(SUM(IF(I312=I$2:I$601,IF(J312=J$2:J$601,L$2:L$601,0),0))))+IF(K312&lt;2,SUM(IF(I312=I$2:I$601,IF(J312=J$2:J$601,1,0),0)),0)))</f>
        <v/>
      </c>
      <c r="N312" s="107"/>
      <c r="O312" s="108"/>
      <c r="P312" s="108"/>
      <c r="Q312" s="108"/>
      <c r="R312" s="109" t="str">
        <f aca="false" t="array" ref="R312:R312">IF($G312="","",IF(Q312="",0,((SUM(IF(N312=N$2:N$601,IF(O312=O$2:O$601,1,0),0))-P312)/(SUM(IF(N312=N$2:N$601,IF(O312=O$2:O$601,1,0),0))-1)*100)+(Q312/(SUM(IF(N312=N$2:N$601,IF(O312=O$2:O$601,Q$2:Q$601,0),0))))+IF(P312&lt;2,SUM(IF(N312=N$2:N$601,IF(O312=O$2:O$601,1,0),0)),0)))</f>
        <v/>
      </c>
      <c r="S312" s="110"/>
      <c r="T312" s="108"/>
      <c r="U312" s="108"/>
      <c r="V312" s="108"/>
      <c r="W312" s="111" t="str">
        <f aca="false" t="array" ref="W312:W312">IF($G312="","",IF(OR(S312=Error_checking!$Q$25,S312=Error_checking!$Q$26),R312-IF(P312&lt;2,SUM(IF(N312=N$2:N$601,IF(O312=O$2:O$601,1,0),0)),0),IF(V312="",0,((SUM(IF(S312=S$2:S$601,IF(T312=T$2:T$601,1,0),0))-U312)/(SUM(IF(S312=S$2:S$601,IF(T312=T$2:T$601,1,0),0))-1)*100)+(V312/(SUM(IF(S312=S$2:S$601,IF(T312=T$2:T$601,V$2:V$601,0),0))))+IF(U312&lt;2,SUM(IF(S312=S$2:S$601,IF(T312=T$2:T$601,1,0),0)),0))))</f>
        <v/>
      </c>
      <c r="X312" s="91"/>
      <c r="Y312" s="92"/>
      <c r="Z312" s="93"/>
      <c r="AA312" s="92"/>
      <c r="AB312" s="94" t="n">
        <f aca="false">0</f>
        <v>0</v>
      </c>
      <c r="AC312" s="94" t="n">
        <f aca="false" t="array" ref="AC312:AC312">SUM(M312,R312,W312,AB312)</f>
        <v>0</v>
      </c>
      <c r="AD312" s="112" t="n">
        <f aca="false">IF(G312=Error_checking!$A$26,MAX(0,MIN(MaxBonus,$G$1)+1-RANK(AC312,$AC$2:$AC$601)),0)</f>
        <v>0</v>
      </c>
      <c r="AE312" s="111" t="n">
        <f aca="false">AC312+AD312</f>
        <v>0</v>
      </c>
      <c r="AF312" s="113" t="str">
        <f aca="false" t="array" ref="AF312:AF312">IF(G312=Error_checking!$A$26,RANK(AC312,$AC$2:$AC$601),"")</f>
        <v/>
      </c>
      <c r="AG312" s="114"/>
      <c r="AH312" s="115"/>
      <c r="AI312" s="115"/>
      <c r="AJ312" s="115"/>
      <c r="AK312" s="100"/>
      <c r="AL312" s="100"/>
      <c r="AM312" s="100"/>
      <c r="AN312" s="101"/>
      <c r="AO312" s="100"/>
      <c r="AP312" s="100"/>
      <c r="AQ312" s="100"/>
      <c r="AR312" s="100"/>
      <c r="AS312" s="100"/>
      <c r="AT312" s="100"/>
      <c r="AU312" s="100"/>
      <c r="AV312" s="100"/>
      <c r="AW312" s="100"/>
      <c r="AX312" s="100"/>
      <c r="AY312" s="100"/>
      <c r="AZ312" s="100"/>
      <c r="BA312" s="100"/>
      <c r="BB312" s="100"/>
      <c r="BC312" s="100"/>
      <c r="BD312" s="100"/>
      <c r="BE312" s="100"/>
      <c r="BF312" s="100"/>
      <c r="BG312" s="100"/>
      <c r="BH312" s="100"/>
      <c r="BI312" s="100"/>
      <c r="BJ312" s="100"/>
      <c r="BK312" s="100"/>
      <c r="BL312" s="100"/>
      <c r="BM312" s="100"/>
      <c r="BN312" s="100"/>
      <c r="BO312" s="100"/>
      <c r="BP312" s="100"/>
      <c r="BQ312" s="100"/>
      <c r="BR312" s="100"/>
      <c r="BS312" s="100"/>
      <c r="BT312" s="100"/>
      <c r="BU312" s="100"/>
      <c r="BV312" s="100"/>
      <c r="BW312" s="100"/>
      <c r="BX312" s="100"/>
      <c r="BY312" s="100"/>
      <c r="BZ312" s="10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customFormat="false" ht="14.85" hidden="false" customHeight="true" outlineLevel="0" collapsed="false">
      <c r="A313" s="102" t="str">
        <f aca="false" t="array" ref="A313:A313">IF(G313=Error_checking!$A$26,RANK(AC313,$AC$2:$AC$601),"")</f>
        <v/>
      </c>
      <c r="B313" s="102" t="n">
        <v>298</v>
      </c>
      <c r="C313" s="77" t="n">
        <f aca="false">VLOOKUP($B313,Ludo_na!$A$2:$D$601,2,0)</f>
        <v>336</v>
      </c>
      <c r="D313" s="78" t="str">
        <f aca="false">IF(VLOOKUP($B313,Ludo_voor!$A$2:$Y$601,3,0)="","",VLOOKUP($B313,Ludo_voor!$A$2:$Y$601,3,0))</f>
        <v>Labeeuw </v>
      </c>
      <c r="E313" s="79" t="str">
        <f aca="false">IF(VLOOKUP($B313,Ludo_voor!$A$2:$Y$601,4,0)="","",VLOOKUP($B313,Ludo_voor!$A$2:$Y$601,4,0))</f>
        <v>Joachim</v>
      </c>
      <c r="F313" s="80" t="str">
        <f aca="false">IF(VLOOKUP($B313,Ludo_voor!$A$2:$Y$601,5,0)="","",VLOOKUP($B313,Ludo_voor!$A$2:$Y$601,5,0))</f>
        <v/>
      </c>
      <c r="G313" s="81"/>
      <c r="H313" s="103"/>
      <c r="I313" s="104"/>
      <c r="J313" s="105"/>
      <c r="K313" s="105"/>
      <c r="L313" s="105"/>
      <c r="M313" s="106" t="str">
        <f aca="false" t="array" ref="M313:M313">IF($G313="","",IF(L313="",0,((SUM(IF(I313=I$2:I$601,IF(J313=J$2:J$601,1,0),0))-K313)/(SUM(IF(I313=I$2:I$601,IF(J313=J$2:J$601,1,0),0))-1)*100)+(L313/(SUM(IF(I313=I$2:I$601,IF(J313=J$2:J$601,L$2:L$601,0),0))))+IF(K313&lt;2,SUM(IF(I313=I$2:I$601,IF(J313=J$2:J$601,1,0),0)),0)))</f>
        <v/>
      </c>
      <c r="N313" s="107"/>
      <c r="O313" s="108"/>
      <c r="P313" s="108"/>
      <c r="Q313" s="108"/>
      <c r="R313" s="109" t="str">
        <f aca="false" t="array" ref="R313:R313">IF($G313="","",IF(Q313="",0,((SUM(IF(N313=N$2:N$601,IF(O313=O$2:O$601,1,0),0))-P313)/(SUM(IF(N313=N$2:N$601,IF(O313=O$2:O$601,1,0),0))-1)*100)+(Q313/(SUM(IF(N313=N$2:N$601,IF(O313=O$2:O$601,Q$2:Q$601,0),0))))+IF(P313&lt;2,SUM(IF(N313=N$2:N$601,IF(O313=O$2:O$601,1,0),0)),0)))</f>
        <v/>
      </c>
      <c r="S313" s="110"/>
      <c r="T313" s="108"/>
      <c r="U313" s="108"/>
      <c r="V313" s="108"/>
      <c r="W313" s="111" t="str">
        <f aca="false" t="array" ref="W313:W313">IF($G313="","",IF(OR(S313=Error_checking!$Q$25,S313=Error_checking!$Q$26),R313-IF(P313&lt;2,SUM(IF(N313=N$2:N$601,IF(O313=O$2:O$601,1,0),0)),0),IF(V313="",0,((SUM(IF(S313=S$2:S$601,IF(T313=T$2:T$601,1,0),0))-U313)/(SUM(IF(S313=S$2:S$601,IF(T313=T$2:T$601,1,0),0))-1)*100)+(V313/(SUM(IF(S313=S$2:S$601,IF(T313=T$2:T$601,V$2:V$601,0),0))))+IF(U313&lt;2,SUM(IF(S313=S$2:S$601,IF(T313=T$2:T$601,1,0),0)),0))))</f>
        <v/>
      </c>
      <c r="X313" s="91"/>
      <c r="Y313" s="92"/>
      <c r="Z313" s="93"/>
      <c r="AA313" s="92"/>
      <c r="AB313" s="94" t="n">
        <f aca="false">0</f>
        <v>0</v>
      </c>
      <c r="AC313" s="94" t="n">
        <f aca="false" t="array" ref="AC313:AC313">SUM(M313,R313,W313,AB313)</f>
        <v>0</v>
      </c>
      <c r="AD313" s="112" t="n">
        <f aca="false">IF(G313=Error_checking!$A$26,MAX(0,MIN(MaxBonus,$G$1)+1-RANK(AC313,$AC$2:$AC$601)),0)</f>
        <v>0</v>
      </c>
      <c r="AE313" s="111" t="n">
        <f aca="false">AC313+AD313</f>
        <v>0</v>
      </c>
      <c r="AF313" s="113" t="str">
        <f aca="false" t="array" ref="AF313:AF313">IF(G313=Error_checking!$A$26,RANK(AC313,$AC$2:$AC$601),"")</f>
        <v/>
      </c>
      <c r="AG313" s="114"/>
      <c r="AH313" s="115"/>
      <c r="AI313" s="115"/>
      <c r="AJ313" s="115"/>
      <c r="AK313" s="100"/>
      <c r="AL313" s="100"/>
      <c r="AM313" s="100"/>
      <c r="AN313" s="101"/>
      <c r="AO313" s="100"/>
      <c r="AP313" s="100"/>
      <c r="AQ313" s="100"/>
      <c r="AR313" s="100"/>
      <c r="AS313" s="100"/>
      <c r="AT313" s="100"/>
      <c r="AU313" s="100"/>
      <c r="AV313" s="100"/>
      <c r="AW313" s="100"/>
      <c r="AX313" s="100"/>
      <c r="AY313" s="100"/>
      <c r="AZ313" s="100"/>
      <c r="BA313" s="100"/>
      <c r="BB313" s="100"/>
      <c r="BC313" s="100"/>
      <c r="BD313" s="100"/>
      <c r="BE313" s="100"/>
      <c r="BF313" s="100"/>
      <c r="BG313" s="100"/>
      <c r="BH313" s="100"/>
      <c r="BI313" s="100"/>
      <c r="BJ313" s="100"/>
      <c r="BK313" s="100"/>
      <c r="BL313" s="100"/>
      <c r="BM313" s="100"/>
      <c r="BN313" s="100"/>
      <c r="BO313" s="100"/>
      <c r="BP313" s="100"/>
      <c r="BQ313" s="100"/>
      <c r="BR313" s="100"/>
      <c r="BS313" s="100"/>
      <c r="BT313" s="100"/>
      <c r="BU313" s="100"/>
      <c r="BV313" s="100"/>
      <c r="BW313" s="100"/>
      <c r="BX313" s="100"/>
      <c r="BY313" s="100"/>
      <c r="BZ313" s="10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customFormat="false" ht="14.85" hidden="false" customHeight="true" outlineLevel="0" collapsed="false">
      <c r="A314" s="102" t="str">
        <f aca="false" t="array" ref="A314:A314">IF(G314=Error_checking!$A$26,RANK(AC314,$AC$2:$AC$601),"")</f>
        <v/>
      </c>
      <c r="B314" s="102" t="n">
        <v>403</v>
      </c>
      <c r="C314" s="77" t="n">
        <f aca="false">VLOOKUP($B314,Ludo_na!$A$2:$D$601,2,0)</f>
        <v>505</v>
      </c>
      <c r="D314" s="78" t="str">
        <f aca="false">IF(VLOOKUP($B314,Ludo_voor!$A$2:$Y$601,3,0)="","",VLOOKUP($B314,Ludo_voor!$A$2:$Y$601,3,0))</f>
        <v>Lambert</v>
      </c>
      <c r="E314" s="79" t="str">
        <f aca="false">IF(VLOOKUP($B314,Ludo_voor!$A$2:$Y$601,4,0)="","",VLOOKUP($B314,Ludo_voor!$A$2:$Y$601,4,0))</f>
        <v>Hélène</v>
      </c>
      <c r="F314" s="80" t="str">
        <f aca="false">IF(VLOOKUP($B314,Ludo_voor!$A$2:$Y$601,5,0)="","",VLOOKUP($B314,Ludo_voor!$A$2:$Y$601,5,0))</f>
        <v/>
      </c>
      <c r="G314" s="81"/>
      <c r="H314" s="103"/>
      <c r="I314" s="104"/>
      <c r="J314" s="105"/>
      <c r="K314" s="105"/>
      <c r="L314" s="105"/>
      <c r="M314" s="106" t="str">
        <f aca="false" t="array" ref="M314:M314">IF($G314="","",IF(L314="",0,((SUM(IF(I314=I$2:I$601,IF(J314=J$2:J$601,1,0),0))-K314)/(SUM(IF(I314=I$2:I$601,IF(J314=J$2:J$601,1,0),0))-1)*100)+(L314/(SUM(IF(I314=I$2:I$601,IF(J314=J$2:J$601,L$2:L$601,0),0))))+IF(K314&lt;2,SUM(IF(I314=I$2:I$601,IF(J314=J$2:J$601,1,0),0)),0)))</f>
        <v/>
      </c>
      <c r="N314" s="107"/>
      <c r="O314" s="108"/>
      <c r="P314" s="108"/>
      <c r="Q314" s="108"/>
      <c r="R314" s="109" t="str">
        <f aca="false" t="array" ref="R314:R314">IF($G314="","",IF(Q314="",0,((SUM(IF(N314=N$2:N$601,IF(O314=O$2:O$601,1,0),0))-P314)/(SUM(IF(N314=N$2:N$601,IF(O314=O$2:O$601,1,0),0))-1)*100)+(Q314/(SUM(IF(N314=N$2:N$601,IF(O314=O$2:O$601,Q$2:Q$601,0),0))))+IF(P314&lt;2,SUM(IF(N314=N$2:N$601,IF(O314=O$2:O$601,1,0),0)),0)))</f>
        <v/>
      </c>
      <c r="S314" s="110"/>
      <c r="T314" s="108"/>
      <c r="U314" s="108"/>
      <c r="V314" s="108"/>
      <c r="W314" s="111" t="str">
        <f aca="false" t="array" ref="W314:W314">IF($G314="","",IF(OR(S314=Error_checking!$Q$25,S314=Error_checking!$Q$26),R314-IF(P314&lt;2,SUM(IF(N314=N$2:N$601,IF(O314=O$2:O$601,1,0),0)),0),IF(V314="",0,((SUM(IF(S314=S$2:S$601,IF(T314=T$2:T$601,1,0),0))-U314)/(SUM(IF(S314=S$2:S$601,IF(T314=T$2:T$601,1,0),0))-1)*100)+(V314/(SUM(IF(S314=S$2:S$601,IF(T314=T$2:T$601,V$2:V$601,0),0))))+IF(U314&lt;2,SUM(IF(S314=S$2:S$601,IF(T314=T$2:T$601,1,0),0)),0))))</f>
        <v/>
      </c>
      <c r="X314" s="91"/>
      <c r="Y314" s="92"/>
      <c r="Z314" s="93"/>
      <c r="AA314" s="92"/>
      <c r="AB314" s="94" t="n">
        <f aca="false">0</f>
        <v>0</v>
      </c>
      <c r="AC314" s="94" t="n">
        <f aca="false" t="array" ref="AC314:AC314">SUM(M314,R314,W314,AB314)</f>
        <v>0</v>
      </c>
      <c r="AD314" s="112" t="n">
        <f aca="false">IF(G314=Error_checking!$A$26,MAX(0,MIN(MaxBonus,$G$1)+1-RANK(AC314,$AC$2:$AC$601)),0)</f>
        <v>0</v>
      </c>
      <c r="AE314" s="111" t="n">
        <f aca="false">AC314+AD314</f>
        <v>0</v>
      </c>
      <c r="AF314" s="113" t="str">
        <f aca="false" t="array" ref="AF314:AF314">IF(G314=Error_checking!$A$26,RANK(AC314,$AC$2:$AC$601),"")</f>
        <v/>
      </c>
      <c r="AG314" s="114"/>
      <c r="AH314" s="115"/>
      <c r="AI314" s="115"/>
      <c r="AJ314" s="115"/>
      <c r="AK314" s="100"/>
      <c r="AL314" s="100"/>
      <c r="AM314" s="100"/>
      <c r="AN314" s="101"/>
      <c r="AO314" s="100"/>
      <c r="AP314" s="100"/>
      <c r="AQ314" s="100"/>
      <c r="AR314" s="100"/>
      <c r="AS314" s="100"/>
      <c r="AT314" s="100"/>
      <c r="AU314" s="100"/>
      <c r="AV314" s="100"/>
      <c r="AW314" s="100"/>
      <c r="AX314" s="100"/>
      <c r="AY314" s="100"/>
      <c r="AZ314" s="100"/>
      <c r="BA314" s="100"/>
      <c r="BB314" s="100"/>
      <c r="BC314" s="100"/>
      <c r="BD314" s="100"/>
      <c r="BE314" s="100"/>
      <c r="BF314" s="100"/>
      <c r="BG314" s="100"/>
      <c r="BH314" s="100"/>
      <c r="BI314" s="100"/>
      <c r="BJ314" s="100"/>
      <c r="BK314" s="100"/>
      <c r="BL314" s="100"/>
      <c r="BM314" s="100"/>
      <c r="BN314" s="100"/>
      <c r="BO314" s="100"/>
      <c r="BP314" s="100"/>
      <c r="BQ314" s="100"/>
      <c r="BR314" s="100"/>
      <c r="BS314" s="100"/>
      <c r="BT314" s="100"/>
      <c r="BU314" s="100"/>
      <c r="BV314" s="100"/>
      <c r="BW314" s="100"/>
      <c r="BX314" s="100"/>
      <c r="BY314" s="100"/>
      <c r="BZ314" s="10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s="54" customFormat="true" ht="14.85" hidden="false" customHeight="true" outlineLevel="0" collapsed="false">
      <c r="A315" s="102" t="str">
        <f aca="false" t="array" ref="A315:A315">IF(G315=Error_checking!$A$26,RANK(AC315,$AC$2:$AC$601),"")</f>
        <v/>
      </c>
      <c r="B315" s="102" t="n">
        <v>404</v>
      </c>
      <c r="C315" s="77" t="n">
        <f aca="false">VLOOKUP($B315,Ludo_na!$A$2:$D$601,2,0)</f>
        <v>376</v>
      </c>
      <c r="D315" s="78" t="str">
        <f aca="false">IF(VLOOKUP($B315,Ludo_voor!$A$2:$Y$601,3,0)="","",VLOOKUP($B315,Ludo_voor!$A$2:$Y$601,3,0))</f>
        <v>Larivière</v>
      </c>
      <c r="E315" s="79" t="str">
        <f aca="false">IF(VLOOKUP($B315,Ludo_voor!$A$2:$Y$601,4,0)="","",VLOOKUP($B315,Ludo_voor!$A$2:$Y$601,4,0))</f>
        <v>Renaud</v>
      </c>
      <c r="F315" s="80" t="str">
        <f aca="false">IF(VLOOKUP($B315,Ludo_voor!$A$2:$Y$601,5,0)="","",VLOOKUP($B315,Ludo_voor!$A$2:$Y$601,5,0))</f>
        <v/>
      </c>
      <c r="G315" s="81"/>
      <c r="H315" s="103"/>
      <c r="I315" s="104"/>
      <c r="J315" s="105"/>
      <c r="K315" s="105"/>
      <c r="L315" s="105"/>
      <c r="M315" s="106" t="str">
        <f aca="false" t="array" ref="M315:M315">IF($G315="","",IF(L315="",0,((SUM(IF(I315=I$2:I$601,IF(J315=J$2:J$601,1,0),0))-K315)/(SUM(IF(I315=I$2:I$601,IF(J315=J$2:J$601,1,0),0))-1)*100)+(L315/(SUM(IF(I315=I$2:I$601,IF(J315=J$2:J$601,L$2:L$601,0),0))))+IF(K315&lt;2,SUM(IF(I315=I$2:I$601,IF(J315=J$2:J$601,1,0),0)),0)))</f>
        <v/>
      </c>
      <c r="N315" s="107"/>
      <c r="O315" s="108"/>
      <c r="P315" s="108"/>
      <c r="Q315" s="108"/>
      <c r="R315" s="109" t="str">
        <f aca="false" t="array" ref="R315:R315">IF($G315="","",IF(Q315="",0,((SUM(IF(N315=N$2:N$601,IF(O315=O$2:O$601,1,0),0))-P315)/(SUM(IF(N315=N$2:N$601,IF(O315=O$2:O$601,1,0),0))-1)*100)+(Q315/(SUM(IF(N315=N$2:N$601,IF(O315=O$2:O$601,Q$2:Q$601,0),0))))+IF(P315&lt;2,SUM(IF(N315=N$2:N$601,IF(O315=O$2:O$601,1,0),0)),0)))</f>
        <v/>
      </c>
      <c r="S315" s="110"/>
      <c r="T315" s="108"/>
      <c r="U315" s="108"/>
      <c r="V315" s="108"/>
      <c r="W315" s="111" t="str">
        <f aca="false" t="array" ref="W315:W315">IF($G315="","",IF(OR(S315=Error_checking!$Q$25,S315=Error_checking!$Q$26),R315-IF(P315&lt;2,SUM(IF(N315=N$2:N$601,IF(O315=O$2:O$601,1,0),0)),0),IF(V315="",0,((SUM(IF(S315=S$2:S$601,IF(T315=T$2:T$601,1,0),0))-U315)/(SUM(IF(S315=S$2:S$601,IF(T315=T$2:T$601,1,0),0))-1)*100)+(V315/(SUM(IF(S315=S$2:S$601,IF(T315=T$2:T$601,V$2:V$601,0),0))))+IF(U315&lt;2,SUM(IF(S315=S$2:S$601,IF(T315=T$2:T$601,1,0),0)),0))))</f>
        <v/>
      </c>
      <c r="X315" s="91"/>
      <c r="Y315" s="92"/>
      <c r="Z315" s="93"/>
      <c r="AA315" s="92"/>
      <c r="AB315" s="94" t="n">
        <f aca="false">0</f>
        <v>0</v>
      </c>
      <c r="AC315" s="94" t="n">
        <f aca="false" t="array" ref="AC315:AC315">SUM(M315,R315,W315,AB315)</f>
        <v>0</v>
      </c>
      <c r="AD315" s="112" t="n">
        <f aca="false">IF(G315=Error_checking!$A$26,MAX(0,MIN(MaxBonus,$G$1)+1-RANK(AC315,$AC$2:$AC$601)),0)</f>
        <v>0</v>
      </c>
      <c r="AE315" s="111" t="n">
        <f aca="false">AC315+AD315</f>
        <v>0</v>
      </c>
      <c r="AF315" s="113" t="str">
        <f aca="false" t="array" ref="AF315:AF315">IF(G315=Error_checking!$A$26,RANK(AC315,$AC$2:$AC$601),"")</f>
        <v/>
      </c>
      <c r="AG315" s="114"/>
      <c r="AH315" s="115"/>
      <c r="AI315" s="115"/>
      <c r="AJ315" s="115"/>
      <c r="AK315" s="100"/>
      <c r="AL315" s="100"/>
      <c r="AM315" s="100"/>
      <c r="AN315" s="101"/>
      <c r="AO315" s="100"/>
      <c r="AP315" s="100"/>
      <c r="AQ315" s="100"/>
      <c r="AR315" s="100"/>
      <c r="AS315" s="100"/>
      <c r="AT315" s="100"/>
      <c r="AU315" s="100"/>
      <c r="AV315" s="100"/>
      <c r="AW315" s="100"/>
      <c r="AX315" s="100"/>
      <c r="AY315" s="100"/>
      <c r="AZ315" s="100"/>
      <c r="BA315" s="100"/>
      <c r="BB315" s="100"/>
      <c r="BC315" s="100"/>
      <c r="BD315" s="100"/>
      <c r="BE315" s="100"/>
      <c r="BF315" s="100"/>
      <c r="BG315" s="100"/>
      <c r="BH315" s="100"/>
      <c r="BI315" s="100"/>
      <c r="BJ315" s="100"/>
      <c r="BK315" s="100"/>
      <c r="BL315" s="100"/>
      <c r="BM315" s="100"/>
      <c r="BN315" s="100"/>
      <c r="BO315" s="100"/>
      <c r="BP315" s="100"/>
      <c r="BQ315" s="100"/>
      <c r="BR315" s="100"/>
      <c r="BS315" s="100"/>
      <c r="BT315" s="100"/>
      <c r="BU315" s="100"/>
      <c r="BV315" s="100"/>
      <c r="BW315" s="100"/>
      <c r="BX315" s="100"/>
      <c r="BY315" s="100"/>
      <c r="BZ315" s="100"/>
    </row>
    <row r="316" s="119" customFormat="true" ht="14.85" hidden="false" customHeight="true" outlineLevel="0" collapsed="false">
      <c r="A316" s="102" t="str">
        <f aca="false" t="array" ref="A316:A316">IF(G316=Error_checking!$A$26,RANK(AC316,$AC$2:$AC$601),"")</f>
        <v/>
      </c>
      <c r="B316" s="102" t="n">
        <v>145</v>
      </c>
      <c r="C316" s="77" t="n">
        <f aca="false">VLOOKUP($B316,Ludo_na!$A$2:$D$601,2,0)</f>
        <v>225</v>
      </c>
      <c r="D316" s="78" t="str">
        <f aca="false">IF(VLOOKUP($B316,Ludo_voor!$A$2:$Y$601,3,0)="","",VLOOKUP($B316,Ludo_voor!$A$2:$Y$601,3,0))</f>
        <v>Lavens</v>
      </c>
      <c r="E316" s="79" t="str">
        <f aca="false">IF(VLOOKUP($B316,Ludo_voor!$A$2:$Y$601,4,0)="","",VLOOKUP($B316,Ludo_voor!$A$2:$Y$601,4,0))</f>
        <v>Piet</v>
      </c>
      <c r="F316" s="80" t="str">
        <f aca="false">IF(VLOOKUP($B316,Ludo_voor!$A$2:$Y$601,5,0)="","",VLOOKUP($B316,Ludo_voor!$A$2:$Y$601,5,0))</f>
        <v/>
      </c>
      <c r="G316" s="81"/>
      <c r="H316" s="103"/>
      <c r="I316" s="104"/>
      <c r="J316" s="105"/>
      <c r="K316" s="105"/>
      <c r="L316" s="105"/>
      <c r="M316" s="106" t="str">
        <f aca="false" t="array" ref="M316:M316">IF($G316="","",IF(L316="",0,((SUM(IF(I316=I$2:I$601,IF(J316=J$2:J$601,1,0),0))-K316)/(SUM(IF(I316=I$2:I$601,IF(J316=J$2:J$601,1,0),0))-1)*100)+(L316/(SUM(IF(I316=I$2:I$601,IF(J316=J$2:J$601,L$2:L$601,0),0))))+IF(K316&lt;2,SUM(IF(I316=I$2:I$601,IF(J316=J$2:J$601,1,0),0)),0)))</f>
        <v/>
      </c>
      <c r="N316" s="107"/>
      <c r="O316" s="108"/>
      <c r="P316" s="108"/>
      <c r="Q316" s="108"/>
      <c r="R316" s="109" t="str">
        <f aca="false" t="array" ref="R316:R316">IF($G316="","",IF(Q316="",0,((SUM(IF(N316=N$2:N$601,IF(O316=O$2:O$601,1,0),0))-P316)/(SUM(IF(N316=N$2:N$601,IF(O316=O$2:O$601,1,0),0))-1)*100)+(Q316/(SUM(IF(N316=N$2:N$601,IF(O316=O$2:O$601,Q$2:Q$601,0),0))))+IF(P316&lt;2,SUM(IF(N316=N$2:N$601,IF(O316=O$2:O$601,1,0),0)),0)))</f>
        <v/>
      </c>
      <c r="S316" s="110"/>
      <c r="T316" s="108"/>
      <c r="U316" s="108"/>
      <c r="V316" s="108"/>
      <c r="W316" s="111" t="str">
        <f aca="false" t="array" ref="W316:W316">IF($G316="","",IF(OR(S316=Error_checking!$Q$25,S316=Error_checking!$Q$26),R316-IF(P316&lt;2,SUM(IF(N316=N$2:N$601,IF(O316=O$2:O$601,1,0),0)),0),IF(V316="",0,((SUM(IF(S316=S$2:S$601,IF(T316=T$2:T$601,1,0),0))-U316)/(SUM(IF(S316=S$2:S$601,IF(T316=T$2:T$601,1,0),0))-1)*100)+(V316/(SUM(IF(S316=S$2:S$601,IF(T316=T$2:T$601,V$2:V$601,0),0))))+IF(U316&lt;2,SUM(IF(S316=S$2:S$601,IF(T316=T$2:T$601,1,0),0)),0))))</f>
        <v/>
      </c>
      <c r="X316" s="91"/>
      <c r="Y316" s="92"/>
      <c r="Z316" s="93"/>
      <c r="AA316" s="92"/>
      <c r="AB316" s="94" t="n">
        <f aca="false">0</f>
        <v>0</v>
      </c>
      <c r="AC316" s="94" t="n">
        <f aca="false" t="array" ref="AC316:AC316">SUM(M316,R316,W316,AB316)</f>
        <v>0</v>
      </c>
      <c r="AD316" s="112" t="n">
        <f aca="false">IF(G316=Error_checking!$A$26,MAX(0,MIN(MaxBonus,$G$1)+1-RANK(AC316,$AC$2:$AC$601)),0)</f>
        <v>0</v>
      </c>
      <c r="AE316" s="111" t="n">
        <f aca="false">AC316+AD316</f>
        <v>0</v>
      </c>
      <c r="AF316" s="113" t="str">
        <f aca="false" t="array" ref="AF316:AF316">IF(G316=Error_checking!$A$26,RANK(AC316,$AC$2:$AC$601),"")</f>
        <v/>
      </c>
      <c r="AG316" s="114"/>
      <c r="AH316" s="115"/>
      <c r="AI316" s="115"/>
      <c r="AJ316" s="115"/>
      <c r="AK316" s="100"/>
      <c r="AL316" s="100"/>
      <c r="AM316" s="100"/>
      <c r="AN316" s="101"/>
      <c r="AO316" s="100"/>
      <c r="AP316" s="100"/>
      <c r="AQ316" s="100"/>
      <c r="AR316" s="100"/>
      <c r="AS316" s="100"/>
      <c r="AT316" s="100"/>
      <c r="AU316" s="100"/>
      <c r="AV316" s="100"/>
      <c r="AW316" s="100"/>
      <c r="AX316" s="100"/>
      <c r="AY316" s="100"/>
      <c r="AZ316" s="100"/>
      <c r="BA316" s="100"/>
      <c r="BB316" s="100"/>
      <c r="BC316" s="100"/>
      <c r="BD316" s="100"/>
      <c r="BE316" s="100"/>
      <c r="BF316" s="100"/>
      <c r="BG316" s="100"/>
      <c r="BH316" s="100"/>
      <c r="BI316" s="100"/>
      <c r="BJ316" s="100"/>
      <c r="BK316" s="100"/>
      <c r="BL316" s="100"/>
      <c r="BM316" s="100"/>
      <c r="BN316" s="100"/>
      <c r="BO316" s="100"/>
      <c r="BP316" s="100"/>
      <c r="BQ316" s="100"/>
      <c r="BR316" s="100"/>
      <c r="BS316" s="100"/>
      <c r="BT316" s="100"/>
      <c r="BU316" s="100"/>
      <c r="BV316" s="100"/>
      <c r="BW316" s="100"/>
      <c r="BX316" s="100"/>
      <c r="BY316" s="100"/>
      <c r="BZ316" s="100"/>
    </row>
    <row r="317" s="119" customFormat="true" ht="14.85" hidden="false" customHeight="true" outlineLevel="0" collapsed="false">
      <c r="A317" s="102" t="str">
        <f aca="false" t="array" ref="A317:A317">IF(G317=Error_checking!$A$26,RANK(AC317,$AC$2:$AC$601),"")</f>
        <v/>
      </c>
      <c r="B317" s="102" t="n">
        <v>31</v>
      </c>
      <c r="C317" s="77" t="n">
        <f aca="false">VLOOKUP($B317,Ludo_na!$A$2:$D$601,2,0)</f>
        <v>402</v>
      </c>
      <c r="D317" s="78" t="str">
        <f aca="false">IF(VLOOKUP($B317,Ludo_voor!$A$2:$Y$601,3,0)="","",VLOOKUP($B317,Ludo_voor!$A$2:$Y$601,3,0))</f>
        <v>Lefebvre</v>
      </c>
      <c r="E317" s="79" t="str">
        <f aca="false">IF(VLOOKUP($B317,Ludo_voor!$A$2:$Y$601,4,0)="","",VLOOKUP($B317,Ludo_voor!$A$2:$Y$601,4,0))</f>
        <v>Greet</v>
      </c>
      <c r="F317" s="80" t="str">
        <f aca="false">IF(VLOOKUP($B317,Ludo_voor!$A$2:$Y$601,5,0)="","",VLOOKUP($B317,Ludo_voor!$A$2:$Y$601,5,0))</f>
        <v/>
      </c>
      <c r="G317" s="81"/>
      <c r="H317" s="103"/>
      <c r="I317" s="104"/>
      <c r="J317" s="105"/>
      <c r="K317" s="105"/>
      <c r="L317" s="105"/>
      <c r="M317" s="106" t="str">
        <f aca="false" t="array" ref="M317:M317">IF($G317="","",IF(L317="",0,((SUM(IF(I317=I$2:I$601,IF(J317=J$2:J$601,1,0),0))-K317)/(SUM(IF(I317=I$2:I$601,IF(J317=J$2:J$601,1,0),0))-1)*100)+(L317/(SUM(IF(I317=I$2:I$601,IF(J317=J$2:J$601,L$2:L$601,0),0))))+IF(K317&lt;2,SUM(IF(I317=I$2:I$601,IF(J317=J$2:J$601,1,0),0)),0)))</f>
        <v/>
      </c>
      <c r="N317" s="107"/>
      <c r="O317" s="108"/>
      <c r="P317" s="108"/>
      <c r="Q317" s="108"/>
      <c r="R317" s="109" t="str">
        <f aca="false" t="array" ref="R317:R317">IF($G317="","",IF(Q317="",0,((SUM(IF(N317=N$2:N$601,IF(O317=O$2:O$601,1,0),0))-P317)/(SUM(IF(N317=N$2:N$601,IF(O317=O$2:O$601,1,0),0))-1)*100)+(Q317/(SUM(IF(N317=N$2:N$601,IF(O317=O$2:O$601,Q$2:Q$601,0),0))))+IF(P317&lt;2,SUM(IF(N317=N$2:N$601,IF(O317=O$2:O$601,1,0),0)),0)))</f>
        <v/>
      </c>
      <c r="S317" s="110"/>
      <c r="T317" s="108"/>
      <c r="U317" s="108"/>
      <c r="V317" s="108"/>
      <c r="W317" s="111" t="str">
        <f aca="false" t="array" ref="W317:W317">IF($G317="","",IF(OR(S317=Error_checking!$Q$25,S317=Error_checking!$Q$26),R317-IF(P317&lt;2,SUM(IF(N317=N$2:N$601,IF(O317=O$2:O$601,1,0),0)),0),IF(V317="",0,((SUM(IF(S317=S$2:S$601,IF(T317=T$2:T$601,1,0),0))-U317)/(SUM(IF(S317=S$2:S$601,IF(T317=T$2:T$601,1,0),0))-1)*100)+(V317/(SUM(IF(S317=S$2:S$601,IF(T317=T$2:T$601,V$2:V$601,0),0))))+IF(U317&lt;2,SUM(IF(S317=S$2:S$601,IF(T317=T$2:T$601,1,0),0)),0))))</f>
        <v/>
      </c>
      <c r="X317" s="91"/>
      <c r="Y317" s="92"/>
      <c r="Z317" s="93"/>
      <c r="AA317" s="92"/>
      <c r="AB317" s="94" t="n">
        <f aca="false">0</f>
        <v>0</v>
      </c>
      <c r="AC317" s="94" t="n">
        <f aca="false" t="array" ref="AC317:AC317">SUM(M317,R317,W317,AB317)</f>
        <v>0</v>
      </c>
      <c r="AD317" s="112" t="n">
        <f aca="false">IF(G317=Error_checking!$A$26,MAX(0,MIN(MaxBonus,$G$1)+1-RANK(AC317,$AC$2:$AC$601)),0)</f>
        <v>0</v>
      </c>
      <c r="AE317" s="111" t="n">
        <f aca="false">AC317+AD317</f>
        <v>0</v>
      </c>
      <c r="AF317" s="113" t="str">
        <f aca="false" t="array" ref="AF317:AF317">IF(G317=Error_checking!$A$26,RANK(AC317,$AC$2:$AC$601),"")</f>
        <v/>
      </c>
      <c r="AG317" s="114"/>
      <c r="AH317" s="115"/>
      <c r="AI317" s="115"/>
      <c r="AJ317" s="115"/>
      <c r="AK317" s="100"/>
      <c r="AL317" s="100"/>
      <c r="AM317" s="100"/>
      <c r="AN317" s="101"/>
      <c r="AO317" s="100"/>
      <c r="AP317" s="100"/>
      <c r="AQ317" s="100"/>
      <c r="AR317" s="100"/>
      <c r="AS317" s="100"/>
      <c r="AT317" s="100"/>
      <c r="AU317" s="100"/>
      <c r="AV317" s="100"/>
      <c r="AW317" s="100"/>
      <c r="AX317" s="100"/>
      <c r="AY317" s="100"/>
      <c r="AZ317" s="100"/>
      <c r="BA317" s="100"/>
      <c r="BB317" s="100"/>
      <c r="BC317" s="100"/>
      <c r="BD317" s="100"/>
      <c r="BE317" s="100"/>
      <c r="BF317" s="100"/>
      <c r="BG317" s="100"/>
      <c r="BH317" s="100"/>
      <c r="BI317" s="100"/>
      <c r="BJ317" s="100"/>
      <c r="BK317" s="100"/>
      <c r="BL317" s="100"/>
      <c r="BM317" s="100"/>
      <c r="BN317" s="100"/>
      <c r="BO317" s="100"/>
      <c r="BP317" s="100"/>
      <c r="BQ317" s="100"/>
      <c r="BR317" s="100"/>
      <c r="BS317" s="100"/>
      <c r="BT317" s="100"/>
      <c r="BU317" s="100"/>
      <c r="BV317" s="100"/>
      <c r="BW317" s="100"/>
      <c r="BX317" s="100"/>
      <c r="BY317" s="100"/>
      <c r="BZ317" s="100"/>
    </row>
    <row r="318" s="54" customFormat="true" ht="14.85" hidden="false" customHeight="true" outlineLevel="0" collapsed="false">
      <c r="A318" s="102" t="str">
        <f aca="false" t="array" ref="A318:A318">IF(G318=Error_checking!$A$26,RANK(AC318,$AC$2:$AC$601),"")</f>
        <v/>
      </c>
      <c r="B318" s="102" t="n">
        <v>62</v>
      </c>
      <c r="C318" s="77" t="n">
        <f aca="false">VLOOKUP($B318,Ludo_na!$A$2:$D$601,2,0)</f>
        <v>188</v>
      </c>
      <c r="D318" s="78" t="str">
        <f aca="false">IF(VLOOKUP($B318,Ludo_voor!$A$2:$Y$601,3,0)="","",VLOOKUP($B318,Ludo_voor!$A$2:$Y$601,3,0))</f>
        <v>Lefevre</v>
      </c>
      <c r="E318" s="79" t="str">
        <f aca="false">IF(VLOOKUP($B318,Ludo_voor!$A$2:$Y$601,4,0)="","",VLOOKUP($B318,Ludo_voor!$A$2:$Y$601,4,0))</f>
        <v>Erna</v>
      </c>
      <c r="F318" s="80" t="str">
        <f aca="false">IF(VLOOKUP($B318,Ludo_voor!$A$2:$Y$601,5,0)="","",VLOOKUP($B318,Ludo_voor!$A$2:$Y$601,5,0))</f>
        <v/>
      </c>
      <c r="G318" s="81"/>
      <c r="H318" s="103"/>
      <c r="I318" s="104"/>
      <c r="J318" s="105"/>
      <c r="K318" s="105"/>
      <c r="L318" s="105"/>
      <c r="M318" s="106" t="str">
        <f aca="false" t="array" ref="M318:M318">IF($G318="","",IF(L318="",0,((SUM(IF(I318=I$2:I$601,IF(J318=J$2:J$601,1,0),0))-K318)/(SUM(IF(I318=I$2:I$601,IF(J318=J$2:J$601,1,0),0))-1)*100)+(L318/(SUM(IF(I318=I$2:I$601,IF(J318=J$2:J$601,L$2:L$601,0),0))))+IF(K318&lt;2,SUM(IF(I318=I$2:I$601,IF(J318=J$2:J$601,1,0),0)),0)))</f>
        <v/>
      </c>
      <c r="N318" s="107"/>
      <c r="O318" s="108"/>
      <c r="P318" s="108"/>
      <c r="Q318" s="108"/>
      <c r="R318" s="109" t="str">
        <f aca="false" t="array" ref="R318:R318">IF($G318="","",IF(Q318="",0,((SUM(IF(N318=N$2:N$601,IF(O318=O$2:O$601,1,0),0))-P318)/(SUM(IF(N318=N$2:N$601,IF(O318=O$2:O$601,1,0),0))-1)*100)+(Q318/(SUM(IF(N318=N$2:N$601,IF(O318=O$2:O$601,Q$2:Q$601,0),0))))+IF(P318&lt;2,SUM(IF(N318=N$2:N$601,IF(O318=O$2:O$601,1,0),0)),0)))</f>
        <v/>
      </c>
      <c r="S318" s="110"/>
      <c r="T318" s="108"/>
      <c r="U318" s="108"/>
      <c r="V318" s="108"/>
      <c r="W318" s="111" t="str">
        <f aca="false" t="array" ref="W318:W318">IF($G318="","",IF(OR(S318=Error_checking!$Q$25,S318=Error_checking!$Q$26),R318-IF(P318&lt;2,SUM(IF(N318=N$2:N$601,IF(O318=O$2:O$601,1,0),0)),0),IF(V318="",0,((SUM(IF(S318=S$2:S$601,IF(T318=T$2:T$601,1,0),0))-U318)/(SUM(IF(S318=S$2:S$601,IF(T318=T$2:T$601,1,0),0))-1)*100)+(V318/(SUM(IF(S318=S$2:S$601,IF(T318=T$2:T$601,V$2:V$601,0),0))))+IF(U318&lt;2,SUM(IF(S318=S$2:S$601,IF(T318=T$2:T$601,1,0),0)),0))))</f>
        <v/>
      </c>
      <c r="X318" s="91"/>
      <c r="Y318" s="92"/>
      <c r="Z318" s="93"/>
      <c r="AA318" s="92"/>
      <c r="AB318" s="94" t="n">
        <f aca="false">0</f>
        <v>0</v>
      </c>
      <c r="AC318" s="94" t="n">
        <f aca="false" t="array" ref="AC318:AC318">SUM(M318,R318,W318,AB318)</f>
        <v>0</v>
      </c>
      <c r="AD318" s="112" t="n">
        <f aca="false">IF(G318=Error_checking!$A$26,MAX(0,MIN(MaxBonus,$G$1)+1-RANK(AC318,$AC$2:$AC$601)),0)</f>
        <v>0</v>
      </c>
      <c r="AE318" s="111" t="n">
        <f aca="false">AC318+AD318</f>
        <v>0</v>
      </c>
      <c r="AF318" s="113" t="str">
        <f aca="false" t="array" ref="AF318:AF318">IF(G318=Error_checking!$A$26,RANK(AC318,$AC$2:$AC$601),"")</f>
        <v/>
      </c>
      <c r="AG318" s="114"/>
      <c r="AH318" s="115"/>
      <c r="AI318" s="115"/>
      <c r="AJ318" s="115"/>
      <c r="AK318" s="100"/>
      <c r="AL318" s="100"/>
      <c r="AM318" s="100"/>
      <c r="AN318" s="101"/>
      <c r="AO318" s="100"/>
      <c r="AP318" s="100"/>
      <c r="AQ318" s="100"/>
      <c r="AR318" s="100"/>
      <c r="AS318" s="100"/>
      <c r="AT318" s="100"/>
      <c r="AU318" s="100"/>
      <c r="AV318" s="100"/>
      <c r="AW318" s="100"/>
      <c r="AX318" s="100"/>
      <c r="AY318" s="100"/>
      <c r="AZ318" s="100"/>
      <c r="BA318" s="100"/>
      <c r="BB318" s="100"/>
      <c r="BC318" s="100"/>
      <c r="BD318" s="100"/>
      <c r="BE318" s="100"/>
      <c r="BF318" s="100"/>
      <c r="BG318" s="100"/>
      <c r="BH318" s="100"/>
      <c r="BI318" s="100"/>
      <c r="BJ318" s="100"/>
      <c r="BK318" s="100"/>
      <c r="BL318" s="100"/>
      <c r="BM318" s="100"/>
      <c r="BN318" s="100"/>
      <c r="BO318" s="100"/>
      <c r="BP318" s="100"/>
      <c r="BQ318" s="100"/>
      <c r="BR318" s="100"/>
      <c r="BS318" s="100"/>
      <c r="BT318" s="100"/>
      <c r="BU318" s="100"/>
      <c r="BV318" s="100"/>
      <c r="BW318" s="100"/>
      <c r="BX318" s="100"/>
      <c r="BY318" s="100"/>
      <c r="BZ318" s="100"/>
    </row>
    <row r="319" s="54" customFormat="true" ht="14.85" hidden="false" customHeight="true" outlineLevel="0" collapsed="false">
      <c r="A319" s="102" t="str">
        <f aca="false" t="array" ref="A319:A319">IF(G319=Error_checking!$A$26,RANK(AC319,$AC$2:$AC$601),"")</f>
        <v/>
      </c>
      <c r="B319" s="102" t="n">
        <v>72</v>
      </c>
      <c r="C319" s="77" t="n">
        <f aca="false">VLOOKUP($B319,Ludo_na!$A$2:$D$601,2,0)</f>
        <v>474</v>
      </c>
      <c r="D319" s="78" t="str">
        <f aca="false">IF(VLOOKUP($B319,Ludo_voor!$A$2:$Y$601,3,0)="","",VLOOKUP($B319,Ludo_voor!$A$2:$Y$601,3,0))</f>
        <v>Lefevre</v>
      </c>
      <c r="E319" s="79" t="str">
        <f aca="false">IF(VLOOKUP($B319,Ludo_voor!$A$2:$Y$601,4,0)="","",VLOOKUP($B319,Ludo_voor!$A$2:$Y$601,4,0))</f>
        <v>Maria</v>
      </c>
      <c r="F319" s="80" t="str">
        <f aca="false">IF(VLOOKUP($B319,Ludo_voor!$A$2:$Y$601,5,0)="","",VLOOKUP($B319,Ludo_voor!$A$2:$Y$601,5,0))</f>
        <v/>
      </c>
      <c r="G319" s="81"/>
      <c r="H319" s="103"/>
      <c r="I319" s="104"/>
      <c r="J319" s="105"/>
      <c r="K319" s="105"/>
      <c r="L319" s="105"/>
      <c r="M319" s="106" t="str">
        <f aca="false" t="array" ref="M319:M319">IF($G319="","",IF(L319="",0,((SUM(IF(I319=I$2:I$601,IF(J319=J$2:J$601,1,0),0))-K319)/(SUM(IF(I319=I$2:I$601,IF(J319=J$2:J$601,1,0),0))-1)*100)+(L319/(SUM(IF(I319=I$2:I$601,IF(J319=J$2:J$601,L$2:L$601,0),0))))+IF(K319&lt;2,SUM(IF(I319=I$2:I$601,IF(J319=J$2:J$601,1,0),0)),0)))</f>
        <v/>
      </c>
      <c r="N319" s="107"/>
      <c r="O319" s="108"/>
      <c r="P319" s="108"/>
      <c r="Q319" s="108"/>
      <c r="R319" s="109" t="str">
        <f aca="false" t="array" ref="R319:R319">IF($G319="","",IF(Q319="",0,((SUM(IF(N319=N$2:N$601,IF(O319=O$2:O$601,1,0),0))-P319)/(SUM(IF(N319=N$2:N$601,IF(O319=O$2:O$601,1,0),0))-1)*100)+(Q319/(SUM(IF(N319=N$2:N$601,IF(O319=O$2:O$601,Q$2:Q$601,0),0))))+IF(P319&lt;2,SUM(IF(N319=N$2:N$601,IF(O319=O$2:O$601,1,0),0)),0)))</f>
        <v/>
      </c>
      <c r="S319" s="110"/>
      <c r="T319" s="108"/>
      <c r="U319" s="108"/>
      <c r="V319" s="108"/>
      <c r="W319" s="111" t="str">
        <f aca="false" t="array" ref="W319:W319">IF($G319="","",IF(OR(S319=Error_checking!$Q$25,S319=Error_checking!$Q$26),R319-IF(P319&lt;2,SUM(IF(N319=N$2:N$601,IF(O319=O$2:O$601,1,0),0)),0),IF(V319="",0,((SUM(IF(S319=S$2:S$601,IF(T319=T$2:T$601,1,0),0))-U319)/(SUM(IF(S319=S$2:S$601,IF(T319=T$2:T$601,1,0),0))-1)*100)+(V319/(SUM(IF(S319=S$2:S$601,IF(T319=T$2:T$601,V$2:V$601,0),0))))+IF(U319&lt;2,SUM(IF(S319=S$2:S$601,IF(T319=T$2:T$601,1,0),0)),0))))</f>
        <v/>
      </c>
      <c r="X319" s="91"/>
      <c r="Y319" s="92"/>
      <c r="Z319" s="93"/>
      <c r="AA319" s="92"/>
      <c r="AB319" s="94" t="n">
        <f aca="false">0</f>
        <v>0</v>
      </c>
      <c r="AC319" s="94" t="n">
        <f aca="false" t="array" ref="AC319:AC319">SUM(M319,R319,W319,AB319)</f>
        <v>0</v>
      </c>
      <c r="AD319" s="112" t="n">
        <f aca="false">IF(G319=Error_checking!$A$26,MAX(0,MIN(MaxBonus,$G$1)+1-RANK(AC319,$AC$2:$AC$601)),0)</f>
        <v>0</v>
      </c>
      <c r="AE319" s="111" t="n">
        <f aca="false">AC319+AD319</f>
        <v>0</v>
      </c>
      <c r="AF319" s="113" t="str">
        <f aca="false" t="array" ref="AF319:AF319">IF(G319=Error_checking!$A$26,RANK(AC319,$AC$2:$AC$601),"")</f>
        <v/>
      </c>
      <c r="AG319" s="114"/>
      <c r="AH319" s="115"/>
      <c r="AI319" s="115"/>
      <c r="AJ319" s="115"/>
      <c r="AK319" s="100"/>
      <c r="AL319" s="100"/>
      <c r="AM319" s="100"/>
      <c r="AN319" s="101"/>
      <c r="AO319" s="100"/>
      <c r="AP319" s="100"/>
      <c r="AQ319" s="100"/>
      <c r="AR319" s="100"/>
      <c r="AS319" s="100"/>
      <c r="AT319" s="100"/>
      <c r="AU319" s="100"/>
      <c r="AV319" s="100"/>
      <c r="AW319" s="100"/>
      <c r="AX319" s="100"/>
      <c r="AY319" s="100"/>
      <c r="AZ319" s="100"/>
      <c r="BA319" s="100"/>
      <c r="BB319" s="100"/>
      <c r="BC319" s="100"/>
      <c r="BD319" s="100"/>
      <c r="BE319" s="100"/>
      <c r="BF319" s="100"/>
      <c r="BG319" s="100"/>
      <c r="BH319" s="100"/>
      <c r="BI319" s="100"/>
      <c r="BJ319" s="100"/>
      <c r="BK319" s="100"/>
      <c r="BL319" s="100"/>
      <c r="BM319" s="100"/>
      <c r="BN319" s="100"/>
      <c r="BO319" s="100"/>
      <c r="BP319" s="100"/>
      <c r="BQ319" s="100"/>
      <c r="BR319" s="100"/>
      <c r="BS319" s="100"/>
      <c r="BT319" s="100"/>
      <c r="BU319" s="100"/>
      <c r="BV319" s="100"/>
      <c r="BW319" s="100"/>
      <c r="BX319" s="100"/>
      <c r="BY319" s="100"/>
      <c r="BZ319" s="100"/>
    </row>
    <row r="320" s="119" customFormat="true" ht="14.85" hidden="false" customHeight="true" outlineLevel="0" collapsed="false">
      <c r="A320" s="102" t="str">
        <f aca="false" t="array" ref="A320:A320">IF(G320=Error_checking!$A$26,RANK(AC320,$AC$2:$AC$601),"")</f>
        <v/>
      </c>
      <c r="B320" s="102" t="n">
        <v>243</v>
      </c>
      <c r="C320" s="77" t="n">
        <f aca="false">VLOOKUP($B320,Ludo_na!$A$2:$D$601,2,0)</f>
        <v>436</v>
      </c>
      <c r="D320" s="78" t="str">
        <f aca="false">IF(VLOOKUP($B320,Ludo_voor!$A$2:$Y$601,3,0)="","",VLOOKUP($B320,Ludo_voor!$A$2:$Y$601,3,0))</f>
        <v>Leloup</v>
      </c>
      <c r="E320" s="79" t="str">
        <f aca="false">IF(VLOOKUP($B320,Ludo_voor!$A$2:$Y$601,4,0)="","",VLOOKUP($B320,Ludo_voor!$A$2:$Y$601,4,0))</f>
        <v>Sandrine</v>
      </c>
      <c r="F320" s="80" t="str">
        <f aca="false">IF(VLOOKUP($B320,Ludo_voor!$A$2:$Y$601,5,0)="","",VLOOKUP($B320,Ludo_voor!$A$2:$Y$601,5,0))</f>
        <v/>
      </c>
      <c r="G320" s="81"/>
      <c r="H320" s="103"/>
      <c r="I320" s="104"/>
      <c r="J320" s="105"/>
      <c r="K320" s="105"/>
      <c r="L320" s="105"/>
      <c r="M320" s="106" t="str">
        <f aca="false" t="array" ref="M320:M320">IF($G320="","",IF(L320="",0,((SUM(IF(I320=I$2:I$601,IF(J320=J$2:J$601,1,0),0))-K320)/(SUM(IF(I320=I$2:I$601,IF(J320=J$2:J$601,1,0),0))-1)*100)+(L320/(SUM(IF(I320=I$2:I$601,IF(J320=J$2:J$601,L$2:L$601,0),0))))+IF(K320&lt;2,SUM(IF(I320=I$2:I$601,IF(J320=J$2:J$601,1,0),0)),0)))</f>
        <v/>
      </c>
      <c r="N320" s="107"/>
      <c r="O320" s="108"/>
      <c r="P320" s="108"/>
      <c r="Q320" s="108"/>
      <c r="R320" s="109" t="str">
        <f aca="false" t="array" ref="R320:R320">IF($G320="","",IF(Q320="",0,((SUM(IF(N320=N$2:N$601,IF(O320=O$2:O$601,1,0),0))-P320)/(SUM(IF(N320=N$2:N$601,IF(O320=O$2:O$601,1,0),0))-1)*100)+(Q320/(SUM(IF(N320=N$2:N$601,IF(O320=O$2:O$601,Q$2:Q$601,0),0))))+IF(P320&lt;2,SUM(IF(N320=N$2:N$601,IF(O320=O$2:O$601,1,0),0)),0)))</f>
        <v/>
      </c>
      <c r="S320" s="110"/>
      <c r="T320" s="108"/>
      <c r="U320" s="108"/>
      <c r="V320" s="108"/>
      <c r="W320" s="111" t="str">
        <f aca="false" t="array" ref="W320:W320">IF($G320="","",IF(OR(S320=Error_checking!$Q$25,S320=Error_checking!$Q$26),R320-IF(P320&lt;2,SUM(IF(N320=N$2:N$601,IF(O320=O$2:O$601,1,0),0)),0),IF(V320="",0,((SUM(IF(S320=S$2:S$601,IF(T320=T$2:T$601,1,0),0))-U320)/(SUM(IF(S320=S$2:S$601,IF(T320=T$2:T$601,1,0),0))-1)*100)+(V320/(SUM(IF(S320=S$2:S$601,IF(T320=T$2:T$601,V$2:V$601,0),0))))+IF(U320&lt;2,SUM(IF(S320=S$2:S$601,IF(T320=T$2:T$601,1,0),0)),0))))</f>
        <v/>
      </c>
      <c r="X320" s="91"/>
      <c r="Y320" s="92"/>
      <c r="Z320" s="93"/>
      <c r="AA320" s="92"/>
      <c r="AB320" s="94" t="n">
        <f aca="false">0</f>
        <v>0</v>
      </c>
      <c r="AC320" s="94" t="n">
        <f aca="false" t="array" ref="AC320:AC320">SUM(M320,R320,W320,AB320)</f>
        <v>0</v>
      </c>
      <c r="AD320" s="112" t="n">
        <f aca="false">IF(G320=Error_checking!$A$26,MAX(0,MIN(MaxBonus,$G$1)+1-RANK(AC320,$AC$2:$AC$601)),0)</f>
        <v>0</v>
      </c>
      <c r="AE320" s="111" t="n">
        <f aca="false">AC320+AD320</f>
        <v>0</v>
      </c>
      <c r="AF320" s="113" t="str">
        <f aca="false" t="array" ref="AF320:AF320">IF(G320=Error_checking!$A$26,RANK(AC320,$AC$2:$AC$601),"")</f>
        <v/>
      </c>
      <c r="AG320" s="114"/>
      <c r="AH320" s="115"/>
      <c r="AI320" s="115"/>
      <c r="AJ320" s="115"/>
      <c r="AK320" s="100"/>
      <c r="AL320" s="100"/>
      <c r="AM320" s="100"/>
      <c r="AN320" s="101"/>
      <c r="AO320" s="100"/>
      <c r="AP320" s="100"/>
      <c r="AQ320" s="100"/>
      <c r="AR320" s="100"/>
      <c r="AS320" s="100"/>
      <c r="AT320" s="100"/>
      <c r="AU320" s="100"/>
      <c r="AV320" s="100"/>
      <c r="AW320" s="100"/>
      <c r="AX320" s="100"/>
      <c r="AY320" s="100"/>
      <c r="AZ320" s="100"/>
      <c r="BA320" s="100"/>
      <c r="BB320" s="100"/>
      <c r="BC320" s="100"/>
      <c r="BD320" s="100"/>
      <c r="BE320" s="100"/>
      <c r="BF320" s="100"/>
      <c r="BG320" s="100"/>
      <c r="BH320" s="100"/>
      <c r="BI320" s="100"/>
      <c r="BJ320" s="100"/>
      <c r="BK320" s="100"/>
      <c r="BL320" s="100"/>
      <c r="BM320" s="100"/>
      <c r="BN320" s="100"/>
      <c r="BO320" s="100"/>
      <c r="BP320" s="100"/>
      <c r="BQ320" s="100"/>
      <c r="BR320" s="100"/>
      <c r="BS320" s="100"/>
      <c r="BT320" s="100"/>
      <c r="BU320" s="100"/>
      <c r="BV320" s="100"/>
      <c r="BW320" s="100"/>
      <c r="BX320" s="100"/>
      <c r="BY320" s="100"/>
      <c r="BZ320" s="100"/>
    </row>
    <row r="321" s="116" customFormat="true" ht="14.85" hidden="false" customHeight="true" outlineLevel="0" collapsed="false">
      <c r="A321" s="76" t="str">
        <f aca="false" t="array" ref="A321:A321">IF(G321=Error_checking!$A$26,RANK(AC321,$AC$2:$AC$601),"")</f>
        <v/>
      </c>
      <c r="B321" s="76" t="n">
        <v>412</v>
      </c>
      <c r="C321" s="77" t="n">
        <f aca="false">VLOOKUP($B321,Ludo_na!$A$2:$D$601,2,0)</f>
        <v>387</v>
      </c>
      <c r="D321" s="78" t="str">
        <f aca="false">IF(VLOOKUP($B321,Ludo_voor!$A$2:$Y$601,3,0)="","",VLOOKUP($B321,Ludo_voor!$A$2:$Y$601,3,0))</f>
        <v>Lempereur</v>
      </c>
      <c r="E321" s="79" t="str">
        <f aca="false">IF(VLOOKUP($B321,Ludo_voor!$A$2:$Y$601,4,0)="","",VLOOKUP($B321,Ludo_voor!$A$2:$Y$601,4,0))</f>
        <v>Nicolas</v>
      </c>
      <c r="F321" s="80" t="str">
        <f aca="false">IF(VLOOKUP($B321,Ludo_voor!$A$2:$Y$601,5,0)="","",VLOOKUP($B321,Ludo_voor!$A$2:$Y$601,5,0))</f>
        <v/>
      </c>
      <c r="G321" s="81"/>
      <c r="H321" s="82"/>
      <c r="I321" s="83"/>
      <c r="J321" s="84"/>
      <c r="K321" s="84"/>
      <c r="L321" s="84"/>
      <c r="M321" s="85" t="str">
        <f aca="false" t="array" ref="M321:M321">IF($G321="","",IF(L321="",0,((SUM(IF(I321=I$2:I$601,IF(J321=J$2:J$601,1,0),0))-K321)/(SUM(IF(I321=I$2:I$601,IF(J321=J$2:J$601,1,0),0))-1)*100)+(L321/(SUM(IF(I321=I$2:I$601,IF(J321=J$2:J$601,L$2:L$601,0),0))))+IF(K321&lt;2,SUM(IF(I321=I$2:I$601,IF(J321=J$2:J$601,1,0),0)),0)))</f>
        <v/>
      </c>
      <c r="N321" s="86"/>
      <c r="O321" s="87"/>
      <c r="P321" s="87"/>
      <c r="Q321" s="87"/>
      <c r="R321" s="88" t="str">
        <f aca="false" t="array" ref="R321:R321">IF($G321="","",IF(Q321="",0,((SUM(IF(N321=N$2:N$601,IF(O321=O$2:O$601,1,0),0))-P321)/(SUM(IF(N321=N$2:N$601,IF(O321=O$2:O$601,1,0),0))-1)*100)+(Q321/(SUM(IF(N321=N$2:N$601,IF(O321=O$2:O$601,Q$2:Q$601,0),0))))+IF(P321&lt;2,SUM(IF(N321=N$2:N$601,IF(O321=O$2:O$601,1,0),0)),0)))</f>
        <v/>
      </c>
      <c r="S321" s="89"/>
      <c r="T321" s="87"/>
      <c r="U321" s="87"/>
      <c r="V321" s="87"/>
      <c r="W321" s="90" t="str">
        <f aca="false" t="array" ref="W321:W321">IF($G321="","",IF(OR(S321=Error_checking!$Q$25,S321=Error_checking!$Q$26),R321-IF(P321&lt;2,SUM(IF(N321=N$2:N$601,IF(O321=O$2:O$601,1,0),0)),0),IF(V321="",0,((SUM(IF(S321=S$2:S$601,IF(T321=T$2:T$601,1,0),0))-U321)/(SUM(IF(S321=S$2:S$601,IF(T321=T$2:T$601,1,0),0))-1)*100)+(V321/(SUM(IF(S321=S$2:S$601,IF(T321=T$2:T$601,V$2:V$601,0),0))))+IF(U321&lt;2,SUM(IF(S321=S$2:S$601,IF(T321=T$2:T$601,1,0),0)),0))))</f>
        <v/>
      </c>
      <c r="X321" s="91"/>
      <c r="Y321" s="92"/>
      <c r="Z321" s="93"/>
      <c r="AA321" s="92"/>
      <c r="AB321" s="94" t="n">
        <f aca="false">0</f>
        <v>0</v>
      </c>
      <c r="AC321" s="95" t="n">
        <f aca="false" t="array" ref="AC321:AC321">SUM(M321,R321,W321,AB321)</f>
        <v>0</v>
      </c>
      <c r="AD321" s="96" t="n">
        <f aca="false">IF(G321=Error_checking!$A$26,MAX(0,MIN(MaxBonus,$G$1)+1-RANK(AC321,$AC$2:$AC$601)),0)</f>
        <v>0</v>
      </c>
      <c r="AE321" s="90" t="n">
        <f aca="false">AC321+AD321</f>
        <v>0</v>
      </c>
      <c r="AF321" s="97" t="str">
        <f aca="false" t="array" ref="AF321:AF321">IF(G321=Error_checking!$A$26,RANK(AC321,$AC$2:$AC$601),"")</f>
        <v/>
      </c>
      <c r="AG321" s="98"/>
      <c r="AH321" s="99"/>
      <c r="AI321" s="99"/>
      <c r="AJ321" s="99"/>
      <c r="AK321" s="100"/>
      <c r="AL321" s="100"/>
      <c r="AM321" s="100"/>
      <c r="AN321" s="101"/>
      <c r="AO321" s="100"/>
      <c r="AP321" s="100"/>
      <c r="AQ321" s="100"/>
      <c r="AR321" s="100"/>
      <c r="AS321" s="100"/>
      <c r="AT321" s="100"/>
      <c r="AU321" s="100"/>
      <c r="AV321" s="100"/>
      <c r="AW321" s="100"/>
      <c r="AX321" s="100"/>
      <c r="AY321" s="100"/>
      <c r="AZ321" s="100"/>
      <c r="BA321" s="100"/>
      <c r="BB321" s="100"/>
      <c r="BC321" s="100"/>
      <c r="BD321" s="100"/>
      <c r="BE321" s="100"/>
      <c r="BF321" s="100"/>
      <c r="BG321" s="100"/>
      <c r="BH321" s="100"/>
      <c r="BI321" s="100"/>
      <c r="BJ321" s="100"/>
      <c r="BK321" s="100"/>
      <c r="BL321" s="100"/>
      <c r="BM321" s="100"/>
      <c r="BN321" s="100"/>
      <c r="BO321" s="100"/>
      <c r="BP321" s="100"/>
      <c r="BQ321" s="100"/>
      <c r="BR321" s="100"/>
      <c r="BS321" s="100"/>
      <c r="BT321" s="100"/>
      <c r="BU321" s="100"/>
      <c r="BV321" s="100"/>
      <c r="BW321" s="100"/>
      <c r="BX321" s="100"/>
      <c r="BY321" s="100"/>
      <c r="BZ321" s="100"/>
    </row>
    <row r="322" s="119" customFormat="true" ht="14.85" hidden="false" customHeight="true" outlineLevel="0" collapsed="false">
      <c r="A322" s="76" t="str">
        <f aca="false" t="array" ref="A322:A322">IF(G322=Error_checking!$A$26,RANK(AC322,$AC$2:$AC$601),"")</f>
        <v/>
      </c>
      <c r="B322" s="76" t="n">
        <v>416</v>
      </c>
      <c r="C322" s="77" t="n">
        <f aca="false">VLOOKUP($B322,Ludo_na!$A$2:$D$601,2,0)</f>
        <v>175</v>
      </c>
      <c r="D322" s="78" t="str">
        <f aca="false">IF(VLOOKUP($B322,Ludo_voor!$A$2:$Y$601,3,0)="","",VLOOKUP($B322,Ludo_voor!$A$2:$Y$601,3,0))</f>
        <v>Löfberg</v>
      </c>
      <c r="E322" s="79" t="str">
        <f aca="false">IF(VLOOKUP($B322,Ludo_voor!$A$2:$Y$601,4,0)="","",VLOOKUP($B322,Ludo_voor!$A$2:$Y$601,4,0))</f>
        <v>Valentin</v>
      </c>
      <c r="F322" s="80" t="str">
        <f aca="false">IF(VLOOKUP($B322,Ludo_voor!$A$2:$Y$601,5,0)="","",VLOOKUP($B322,Ludo_voor!$A$2:$Y$601,5,0))</f>
        <v/>
      </c>
      <c r="G322" s="81"/>
      <c r="H322" s="82"/>
      <c r="I322" s="83"/>
      <c r="J322" s="84"/>
      <c r="K322" s="84"/>
      <c r="L322" s="84"/>
      <c r="M322" s="85" t="str">
        <f aca="false" t="array" ref="M322:M322">IF($G322="","",IF(L322="",0,((SUM(IF(I322=I$2:I$601,IF(J322=J$2:J$601,1,0),0))-K322)/(SUM(IF(I322=I$2:I$601,IF(J322=J$2:J$601,1,0),0))-1)*100)+(L322/(SUM(IF(I322=I$2:I$601,IF(J322=J$2:J$601,L$2:L$601,0),0))))+IF(K322&lt;2,SUM(IF(I322=I$2:I$601,IF(J322=J$2:J$601,1,0),0)),0)))</f>
        <v/>
      </c>
      <c r="N322" s="86"/>
      <c r="O322" s="87"/>
      <c r="P322" s="87"/>
      <c r="Q322" s="87"/>
      <c r="R322" s="88" t="str">
        <f aca="false" t="array" ref="R322:R322">IF($G322="","",IF(Q322="",0,((SUM(IF(N322=N$2:N$601,IF(O322=O$2:O$601,1,0),0))-P322)/(SUM(IF(N322=N$2:N$601,IF(O322=O$2:O$601,1,0),0))-1)*100)+(Q322/(SUM(IF(N322=N$2:N$601,IF(O322=O$2:O$601,Q$2:Q$601,0),0))))+IF(P322&lt;2,SUM(IF(N322=N$2:N$601,IF(O322=O$2:O$601,1,0),0)),0)))</f>
        <v/>
      </c>
      <c r="S322" s="89"/>
      <c r="T322" s="87"/>
      <c r="U322" s="87"/>
      <c r="V322" s="87"/>
      <c r="W322" s="90" t="str">
        <f aca="false" t="array" ref="W322:W322">IF($G322="","",IF(OR(S322=Error_checking!$Q$25,S322=Error_checking!$Q$26),R322-IF(P322&lt;2,SUM(IF(N322=N$2:N$601,IF(O322=O$2:O$601,1,0),0)),0),IF(V322="",0,((SUM(IF(S322=S$2:S$601,IF(T322=T$2:T$601,1,0),0))-U322)/(SUM(IF(S322=S$2:S$601,IF(T322=T$2:T$601,1,0),0))-1)*100)+(V322/(SUM(IF(S322=S$2:S$601,IF(T322=T$2:T$601,V$2:V$601,0),0))))+IF(U322&lt;2,SUM(IF(S322=S$2:S$601,IF(T322=T$2:T$601,1,0),0)),0))))</f>
        <v/>
      </c>
      <c r="X322" s="91"/>
      <c r="Y322" s="92"/>
      <c r="Z322" s="93"/>
      <c r="AA322" s="92"/>
      <c r="AB322" s="94" t="n">
        <f aca="false">0</f>
        <v>0</v>
      </c>
      <c r="AC322" s="95" t="n">
        <f aca="false" t="array" ref="AC322:AC322">SUM(M322,R322,W322,AB322)</f>
        <v>0</v>
      </c>
      <c r="AD322" s="96" t="n">
        <f aca="false">IF(G322=Error_checking!$A$26,MAX(0,MIN(MaxBonus,$G$1)+1-RANK(AC322,$AC$2:$AC$601)),0)</f>
        <v>0</v>
      </c>
      <c r="AE322" s="90" t="n">
        <f aca="false">AC322+AD322</f>
        <v>0</v>
      </c>
      <c r="AF322" s="97" t="str">
        <f aca="false" t="array" ref="AF322:AF322">IF(G322=Error_checking!$A$26,RANK(AC322,$AC$2:$AC$601),"")</f>
        <v/>
      </c>
      <c r="AG322" s="98"/>
      <c r="AH322" s="99"/>
      <c r="AI322" s="99"/>
      <c r="AJ322" s="99"/>
      <c r="AK322" s="100"/>
      <c r="AL322" s="100"/>
      <c r="AM322" s="100"/>
      <c r="AN322" s="101"/>
      <c r="AO322" s="100"/>
      <c r="AP322" s="100"/>
      <c r="AQ322" s="100"/>
      <c r="AR322" s="100"/>
      <c r="AS322" s="100"/>
      <c r="AT322" s="100"/>
      <c r="AU322" s="100"/>
      <c r="AV322" s="100"/>
      <c r="AW322" s="100"/>
      <c r="AX322" s="100"/>
      <c r="AY322" s="100"/>
      <c r="AZ322" s="100"/>
      <c r="BA322" s="100"/>
      <c r="BB322" s="100"/>
      <c r="BC322" s="100"/>
      <c r="BD322" s="100"/>
      <c r="BE322" s="100"/>
      <c r="BF322" s="100"/>
      <c r="BG322" s="100"/>
      <c r="BH322" s="100"/>
      <c r="BI322" s="100"/>
      <c r="BJ322" s="100"/>
      <c r="BK322" s="100"/>
      <c r="BL322" s="100"/>
      <c r="BM322" s="100"/>
      <c r="BN322" s="100"/>
      <c r="BO322" s="100"/>
      <c r="BP322" s="100"/>
      <c r="BQ322" s="100"/>
      <c r="BR322" s="100"/>
      <c r="BS322" s="100"/>
      <c r="BT322" s="100"/>
      <c r="BU322" s="100"/>
      <c r="BV322" s="100"/>
      <c r="BW322" s="100"/>
      <c r="BX322" s="100"/>
      <c r="BY322" s="100"/>
      <c r="BZ322" s="100"/>
    </row>
    <row r="323" customFormat="false" ht="14.85" hidden="false" customHeight="true" outlineLevel="0" collapsed="false">
      <c r="A323" s="48" t="str">
        <f aca="false" t="array" ref="A323:A323">IF(G323=Error_checking!$A$26,RANK(AC323,$AC$2:$AC$601),"")</f>
        <v/>
      </c>
      <c r="B323" s="48" t="n">
        <v>378</v>
      </c>
      <c r="C323" s="77" t="n">
        <f aca="false">VLOOKUP($B323,Ludo_na!$A$2:$D$601,2,0)</f>
        <v>279</v>
      </c>
      <c r="D323" s="78" t="str">
        <f aca="false">IF(VLOOKUP($B323,Ludo_voor!$A$2:$Y$601,3,0)="","",VLOOKUP($B323,Ludo_voor!$A$2:$Y$601,3,0))</f>
        <v>Logeot</v>
      </c>
      <c r="E323" s="79" t="str">
        <f aca="false">IF(VLOOKUP($B323,Ludo_voor!$A$2:$Y$601,4,0)="","",VLOOKUP($B323,Ludo_voor!$A$2:$Y$601,4,0))</f>
        <v>Maxence</v>
      </c>
      <c r="F323" s="80" t="str">
        <f aca="false">IF(VLOOKUP($B323,Ludo_voor!$A$2:$Y$601,5,0)="","",VLOOKUP($B323,Ludo_voor!$A$2:$Y$601,5,0))</f>
        <v/>
      </c>
      <c r="G323" s="81"/>
      <c r="H323" s="82"/>
      <c r="I323" s="83"/>
      <c r="J323" s="84"/>
      <c r="K323" s="84"/>
      <c r="L323" s="84"/>
      <c r="M323" s="85" t="str">
        <f aca="false" t="array" ref="M323:M323">IF($G323="","",IF(L323="",0,((SUM(IF(I323=I$2:I$601,IF(J323=J$2:J$601,1,0),0))-K323)/(SUM(IF(I323=I$2:I$601,IF(J323=J$2:J$601,1,0),0))-1)*100)+(L323/(SUM(IF(I323=I$2:I$601,IF(J323=J$2:J$601,L$2:L$601,0),0))))+IF(K323&lt;2,SUM(IF(I323=I$2:I$601,IF(J323=J$2:J$601,1,0),0)),0)))</f>
        <v/>
      </c>
      <c r="N323" s="86"/>
      <c r="O323" s="87"/>
      <c r="P323" s="87"/>
      <c r="Q323" s="87"/>
      <c r="R323" s="88" t="str">
        <f aca="false" t="array" ref="R323:R323">IF($G323="","",IF(Q323="",0,((SUM(IF(N323=N$2:N$601,IF(O323=O$2:O$601,1,0),0))-P323)/(SUM(IF(N323=N$2:N$601,IF(O323=O$2:O$601,1,0),0))-1)*100)+(Q323/(SUM(IF(N323=N$2:N$601,IF(O323=O$2:O$601,Q$2:Q$601,0),0))))+IF(P323&lt;2,SUM(IF(N323=N$2:N$601,IF(O323=O$2:O$601,1,0),0)),0)))</f>
        <v/>
      </c>
      <c r="S323" s="89"/>
      <c r="T323" s="87"/>
      <c r="U323" s="87"/>
      <c r="V323" s="87"/>
      <c r="W323" s="90" t="str">
        <f aca="false" t="array" ref="W323:W323">IF($G323="","",IF(OR(S323=Error_checking!$Q$25,S323=Error_checking!$Q$26),R323-IF(P323&lt;2,SUM(IF(N323=N$2:N$601,IF(O323=O$2:O$601,1,0),0)),0),IF(V323="",0,((SUM(IF(S323=S$2:S$601,IF(T323=T$2:T$601,1,0),0))-U323)/(SUM(IF(S323=S$2:S$601,IF(T323=T$2:T$601,1,0),0))-1)*100)+(V323/(SUM(IF(S323=S$2:S$601,IF(T323=T$2:T$601,V$2:V$601,0),0))))+IF(U323&lt;2,SUM(IF(S323=S$2:S$601,IF(T323=T$2:T$601,1,0),0)),0))))</f>
        <v/>
      </c>
      <c r="X323" s="91"/>
      <c r="Y323" s="92"/>
      <c r="Z323" s="93"/>
      <c r="AA323" s="92"/>
      <c r="AB323" s="94" t="n">
        <f aca="false">0</f>
        <v>0</v>
      </c>
      <c r="AC323" s="95" t="n">
        <f aca="false" t="array" ref="AC323:AC323">SUM(M323,R323,W323,AB323)</f>
        <v>0</v>
      </c>
      <c r="AD323" s="96" t="n">
        <f aca="false">IF(G323=Error_checking!$A$26,MAX(0,MIN(MaxBonus,$G$1)+1-RANK(AC323,$AC$2:$AC$601)),0)</f>
        <v>0</v>
      </c>
      <c r="AE323" s="90" t="n">
        <f aca="false">AC323+AD323</f>
        <v>0</v>
      </c>
      <c r="AF323" s="97" t="str">
        <f aca="false" t="array" ref="AF323:AF323">IF(G323=Error_checking!$A$26,RANK(AC323,$AC$2:$AC$601),"")</f>
        <v/>
      </c>
      <c r="AG323" s="98"/>
      <c r="AH323" s="99"/>
      <c r="AI323" s="99"/>
      <c r="AJ323" s="99"/>
      <c r="AK323" s="100"/>
      <c r="AL323" s="100"/>
      <c r="AM323" s="100"/>
      <c r="AN323" s="101"/>
      <c r="AO323" s="100"/>
      <c r="AP323" s="100"/>
      <c r="AQ323" s="100"/>
      <c r="AR323" s="100"/>
      <c r="AS323" s="100"/>
      <c r="AT323" s="100"/>
      <c r="AU323" s="100"/>
      <c r="AV323" s="100"/>
      <c r="AW323" s="100"/>
      <c r="AX323" s="100"/>
      <c r="AY323" s="100"/>
      <c r="AZ323" s="100"/>
      <c r="BA323" s="100"/>
      <c r="BB323" s="100"/>
      <c r="BC323" s="100"/>
      <c r="BD323" s="100"/>
      <c r="BE323" s="100"/>
      <c r="BF323" s="100"/>
      <c r="BG323" s="100"/>
      <c r="BH323" s="100"/>
      <c r="BI323" s="100"/>
      <c r="BJ323" s="100"/>
      <c r="BK323" s="100"/>
      <c r="BL323" s="100"/>
      <c r="BM323" s="100"/>
      <c r="BN323" s="100"/>
      <c r="BO323" s="100"/>
      <c r="BP323" s="100"/>
      <c r="BQ323" s="100"/>
      <c r="BR323" s="100"/>
      <c r="BS323" s="100"/>
      <c r="BT323" s="100"/>
      <c r="BU323" s="100"/>
      <c r="BV323" s="100"/>
      <c r="BW323" s="100"/>
      <c r="BX323" s="100"/>
      <c r="BY323" s="100"/>
      <c r="BZ323" s="10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customFormat="false" ht="14.85" hidden="false" customHeight="true" outlineLevel="0" collapsed="false">
      <c r="A324" s="102" t="str">
        <f aca="false" t="array" ref="A324:A324">IF(G324=Error_checking!$A$26,RANK(AC324,$AC$2:$AC$601),"")</f>
        <v/>
      </c>
      <c r="B324" s="102" t="n">
        <v>234</v>
      </c>
      <c r="C324" s="77" t="n">
        <f aca="false">VLOOKUP($B324,Ludo_na!$A$2:$D$601,2,0)</f>
        <v>406</v>
      </c>
      <c r="D324" s="78" t="str">
        <f aca="false">IF(VLOOKUP($B324,Ludo_voor!$A$2:$Y$601,3,0)="","",VLOOKUP($B324,Ludo_voor!$A$2:$Y$601,3,0))</f>
        <v>Luijer</v>
      </c>
      <c r="E324" s="79" t="str">
        <f aca="false">IF(VLOOKUP($B324,Ludo_voor!$A$2:$Y$601,4,0)="","",VLOOKUP($B324,Ludo_voor!$A$2:$Y$601,4,0))</f>
        <v>Vincent</v>
      </c>
      <c r="F324" s="80" t="str">
        <f aca="false">IF(VLOOKUP($B324,Ludo_voor!$A$2:$Y$601,5,0)="","",VLOOKUP($B324,Ludo_voor!$A$2:$Y$601,5,0))</f>
        <v/>
      </c>
      <c r="G324" s="81"/>
      <c r="H324" s="103"/>
      <c r="I324" s="104"/>
      <c r="J324" s="105"/>
      <c r="K324" s="105"/>
      <c r="L324" s="105"/>
      <c r="M324" s="106" t="str">
        <f aca="false" t="array" ref="M324:M324">IF($G324="","",IF(L324="",0,((SUM(IF(I324=I$2:I$601,IF(J324=J$2:J$601,1,0),0))-K324)/(SUM(IF(I324=I$2:I$601,IF(J324=J$2:J$601,1,0),0))-1)*100)+(L324/(SUM(IF(I324=I$2:I$601,IF(J324=J$2:J$601,L$2:L$601,0),0))))+IF(K324&lt;2,SUM(IF(I324=I$2:I$601,IF(J324=J$2:J$601,1,0),0)),0)))</f>
        <v/>
      </c>
      <c r="N324" s="107"/>
      <c r="O324" s="108"/>
      <c r="P324" s="108"/>
      <c r="Q324" s="108"/>
      <c r="R324" s="109" t="str">
        <f aca="false" t="array" ref="R324:R324">IF($G324="","",IF(Q324="",0,((SUM(IF(N324=N$2:N$601,IF(O324=O$2:O$601,1,0),0))-P324)/(SUM(IF(N324=N$2:N$601,IF(O324=O$2:O$601,1,0),0))-1)*100)+(Q324/(SUM(IF(N324=N$2:N$601,IF(O324=O$2:O$601,Q$2:Q$601,0),0))))+IF(P324&lt;2,SUM(IF(N324=N$2:N$601,IF(O324=O$2:O$601,1,0),0)),0)))</f>
        <v/>
      </c>
      <c r="S324" s="110"/>
      <c r="T324" s="108"/>
      <c r="U324" s="108"/>
      <c r="V324" s="108"/>
      <c r="W324" s="111" t="str">
        <f aca="false" t="array" ref="W324:W324">IF($G324="","",IF(OR(S324=Error_checking!$Q$25,S324=Error_checking!$Q$26),R324-IF(P324&lt;2,SUM(IF(N324=N$2:N$601,IF(O324=O$2:O$601,1,0),0)),0),IF(V324="",0,((SUM(IF(S324=S$2:S$601,IF(T324=T$2:T$601,1,0),0))-U324)/(SUM(IF(S324=S$2:S$601,IF(T324=T$2:T$601,1,0),0))-1)*100)+(V324/(SUM(IF(S324=S$2:S$601,IF(T324=T$2:T$601,V$2:V$601,0),0))))+IF(U324&lt;2,SUM(IF(S324=S$2:S$601,IF(T324=T$2:T$601,1,0),0)),0))))</f>
        <v/>
      </c>
      <c r="X324" s="91"/>
      <c r="Y324" s="92"/>
      <c r="Z324" s="93"/>
      <c r="AA324" s="92"/>
      <c r="AB324" s="94" t="n">
        <f aca="false">0</f>
        <v>0</v>
      </c>
      <c r="AC324" s="94" t="n">
        <f aca="false" t="array" ref="AC324:AC324">SUM(M324,R324,W324,AB324)</f>
        <v>0</v>
      </c>
      <c r="AD324" s="112" t="n">
        <f aca="false">IF(G324=Error_checking!$A$26,MAX(0,MIN(MaxBonus,$G$1)+1-RANK(AC324,$AC$2:$AC$601)),0)</f>
        <v>0</v>
      </c>
      <c r="AE324" s="111" t="n">
        <f aca="false">AC324+AD324</f>
        <v>0</v>
      </c>
      <c r="AF324" s="113" t="str">
        <f aca="false" t="array" ref="AF324:AF324">IF(G324=Error_checking!$A$26,RANK(AC324,$AC$2:$AC$601),"")</f>
        <v/>
      </c>
      <c r="AG324" s="114"/>
      <c r="AH324" s="115"/>
      <c r="AI324" s="115"/>
      <c r="AJ324" s="115"/>
      <c r="AK324" s="100"/>
      <c r="AL324" s="100"/>
      <c r="AM324" s="100"/>
      <c r="AN324" s="101"/>
      <c r="AO324" s="100"/>
      <c r="AP324" s="100"/>
      <c r="AQ324" s="100"/>
      <c r="AR324" s="100"/>
      <c r="AS324" s="100"/>
      <c r="AT324" s="100"/>
      <c r="AU324" s="100"/>
      <c r="AV324" s="100"/>
      <c r="AW324" s="100"/>
      <c r="AX324" s="100"/>
      <c r="AY324" s="100"/>
      <c r="AZ324" s="100"/>
      <c r="BA324" s="100"/>
      <c r="BB324" s="100"/>
      <c r="BC324" s="100"/>
      <c r="BD324" s="100"/>
      <c r="BE324" s="100"/>
      <c r="BF324" s="100"/>
      <c r="BG324" s="100"/>
      <c r="BH324" s="100"/>
      <c r="BI324" s="100"/>
      <c r="BJ324" s="100"/>
      <c r="BK324" s="100"/>
      <c r="BL324" s="100"/>
      <c r="BM324" s="100"/>
      <c r="BN324" s="100"/>
      <c r="BO324" s="100"/>
      <c r="BP324" s="100"/>
      <c r="BQ324" s="100"/>
      <c r="BR324" s="100"/>
      <c r="BS324" s="100"/>
      <c r="BT324" s="100"/>
      <c r="BU324" s="100"/>
      <c r="BV324" s="100"/>
      <c r="BW324" s="100"/>
      <c r="BX324" s="100"/>
      <c r="BY324" s="100"/>
      <c r="BZ324" s="10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s="54" customFormat="true" ht="14.85" hidden="false" customHeight="true" outlineLevel="0" collapsed="false">
      <c r="A325" s="102" t="str">
        <f aca="false" t="array" ref="A325:A325">IF(G325=Error_checking!$A$26,RANK(AC325,$AC$2:$AC$601),"")</f>
        <v/>
      </c>
      <c r="B325" s="102" t="n">
        <v>539</v>
      </c>
      <c r="C325" s="77" t="n">
        <f aca="false">VLOOKUP($B325,Ludo_na!$A$2:$D$601,2,0)</f>
        <v>484</v>
      </c>
      <c r="D325" s="78" t="str">
        <f aca="false">IF(VLOOKUP($B325,Ludo_voor!$A$2:$Y$601,3,0)="","",VLOOKUP($B325,Ludo_voor!$A$2:$Y$601,3,0))</f>
        <v>Luyckx</v>
      </c>
      <c r="E325" s="79" t="str">
        <f aca="false">IF(VLOOKUP($B325,Ludo_voor!$A$2:$Y$601,4,0)="","",VLOOKUP($B325,Ludo_voor!$A$2:$Y$601,4,0))</f>
        <v>Kris</v>
      </c>
      <c r="F325" s="80" t="str">
        <f aca="false">IF(VLOOKUP($B325,Ludo_voor!$A$2:$Y$601,5,0)="","",VLOOKUP($B325,Ludo_voor!$A$2:$Y$601,5,0))</f>
        <v/>
      </c>
      <c r="G325" s="81"/>
      <c r="H325" s="103"/>
      <c r="I325" s="104"/>
      <c r="J325" s="105"/>
      <c r="K325" s="105"/>
      <c r="L325" s="105"/>
      <c r="M325" s="106" t="str">
        <f aca="false" t="array" ref="M325:M325">IF($G325="","",IF(L325="",0,((SUM(IF(I325=I$2:I$601,IF(J325=J$2:J$601,1,0),0))-K325)/(SUM(IF(I325=I$2:I$601,IF(J325=J$2:J$601,1,0),0))-1)*100)+(L325/(SUM(IF(I325=I$2:I$601,IF(J325=J$2:J$601,L$2:L$601,0),0))))+IF(K325&lt;2,SUM(IF(I325=I$2:I$601,IF(J325=J$2:J$601,1,0),0)),0)))</f>
        <v/>
      </c>
      <c r="N325" s="107"/>
      <c r="O325" s="108"/>
      <c r="P325" s="108"/>
      <c r="Q325" s="108"/>
      <c r="R325" s="109" t="str">
        <f aca="false" t="array" ref="R325:R325">IF($G325="","",IF(Q325="",0,((SUM(IF(N325=N$2:N$601,IF(O325=O$2:O$601,1,0),0))-P325)/(SUM(IF(N325=N$2:N$601,IF(O325=O$2:O$601,1,0),0))-1)*100)+(Q325/(SUM(IF(N325=N$2:N$601,IF(O325=O$2:O$601,Q$2:Q$601,0),0))))+IF(P325&lt;2,SUM(IF(N325=N$2:N$601,IF(O325=O$2:O$601,1,0),0)),0)))</f>
        <v/>
      </c>
      <c r="S325" s="110"/>
      <c r="T325" s="108"/>
      <c r="U325" s="108"/>
      <c r="V325" s="108"/>
      <c r="W325" s="111" t="str">
        <f aca="false" t="array" ref="W325:W325">IF($G325="","",IF(OR(S325=Error_checking!$Q$25,S325=Error_checking!$Q$26),R325-IF(P325&lt;2,SUM(IF(N325=N$2:N$601,IF(O325=O$2:O$601,1,0),0)),0),IF(V325="",0,((SUM(IF(S325=S$2:S$601,IF(T325=T$2:T$601,1,0),0))-U325)/(SUM(IF(S325=S$2:S$601,IF(T325=T$2:T$601,1,0),0))-1)*100)+(V325/(SUM(IF(S325=S$2:S$601,IF(T325=T$2:T$601,V$2:V$601,0),0))))+IF(U325&lt;2,SUM(IF(S325=S$2:S$601,IF(T325=T$2:T$601,1,0),0)),0))))</f>
        <v/>
      </c>
      <c r="X325" s="91"/>
      <c r="Y325" s="92"/>
      <c r="Z325" s="93"/>
      <c r="AA325" s="92"/>
      <c r="AB325" s="94" t="n">
        <f aca="false">0</f>
        <v>0</v>
      </c>
      <c r="AC325" s="94" t="n">
        <f aca="false" t="array" ref="AC325:AC325">SUM(M325,R325,W325,AB325)</f>
        <v>0</v>
      </c>
      <c r="AD325" s="112" t="n">
        <f aca="false">IF(G325=Error_checking!$A$26,MAX(0,MIN(MaxBonus,$G$1)+1-RANK(AC325,$AC$2:$AC$601)),0)</f>
        <v>0</v>
      </c>
      <c r="AE325" s="111" t="n">
        <f aca="false">AC325+AD325</f>
        <v>0</v>
      </c>
      <c r="AF325" s="113" t="str">
        <f aca="false" t="array" ref="AF325:AF325">IF(G325=Error_checking!$A$26,RANK(AC325,$AC$2:$AC$601),"")</f>
        <v/>
      </c>
      <c r="AG325" s="114"/>
      <c r="AH325" s="115"/>
      <c r="AI325" s="115"/>
      <c r="AJ325" s="115"/>
      <c r="AK325" s="100"/>
      <c r="AL325" s="100"/>
      <c r="AM325" s="100"/>
      <c r="AN325" s="101"/>
      <c r="AO325" s="100"/>
      <c r="AP325" s="100"/>
      <c r="AQ325" s="100"/>
      <c r="AR325" s="100"/>
      <c r="AS325" s="100"/>
      <c r="AT325" s="100"/>
      <c r="AU325" s="100"/>
      <c r="AV325" s="100"/>
      <c r="AW325" s="100"/>
      <c r="AX325" s="100"/>
      <c r="AY325" s="100"/>
      <c r="AZ325" s="100"/>
      <c r="BA325" s="100"/>
      <c r="BB325" s="100"/>
      <c r="BC325" s="100"/>
      <c r="BD325" s="100"/>
      <c r="BE325" s="100"/>
      <c r="BF325" s="100"/>
      <c r="BG325" s="100"/>
      <c r="BH325" s="100"/>
      <c r="BI325" s="100"/>
      <c r="BJ325" s="100"/>
      <c r="BK325" s="100"/>
      <c r="BL325" s="100"/>
      <c r="BM325" s="100"/>
      <c r="BN325" s="100"/>
      <c r="BO325" s="100"/>
      <c r="BP325" s="100"/>
      <c r="BQ325" s="100"/>
      <c r="BR325" s="100"/>
      <c r="BS325" s="100"/>
      <c r="BT325" s="100"/>
      <c r="BU325" s="100"/>
      <c r="BV325" s="100"/>
      <c r="BW325" s="100"/>
      <c r="BX325" s="100"/>
      <c r="BY325" s="100"/>
      <c r="BZ325" s="100"/>
    </row>
    <row r="326" s="119" customFormat="true" ht="14.85" hidden="false" customHeight="true" outlineLevel="0" collapsed="false">
      <c r="A326" s="102" t="str">
        <f aca="false" t="array" ref="A326:A326">IF(G326=Error_checking!$A$26,RANK(AC326,$AC$2:$AC$601),"")</f>
        <v/>
      </c>
      <c r="B326" s="102" t="n">
        <v>219</v>
      </c>
      <c r="C326" s="77" t="n">
        <f aca="false">VLOOKUP($B326,Ludo_na!$A$2:$D$601,2,0)</f>
        <v>472</v>
      </c>
      <c r="D326" s="78" t="str">
        <f aca="false">IF(VLOOKUP($B326,Ludo_voor!$A$2:$Y$601,3,0)="","",VLOOKUP($B326,Ludo_voor!$A$2:$Y$601,3,0))</f>
        <v>Luyten</v>
      </c>
      <c r="E326" s="79" t="str">
        <f aca="false">IF(VLOOKUP($B326,Ludo_voor!$A$2:$Y$601,4,0)="","",VLOOKUP($B326,Ludo_voor!$A$2:$Y$601,4,0))</f>
        <v>Marc</v>
      </c>
      <c r="F326" s="80" t="str">
        <f aca="false">IF(VLOOKUP($B326,Ludo_voor!$A$2:$Y$601,5,0)="","",VLOOKUP($B326,Ludo_voor!$A$2:$Y$601,5,0))</f>
        <v/>
      </c>
      <c r="G326" s="81"/>
      <c r="H326" s="103"/>
      <c r="I326" s="104"/>
      <c r="J326" s="105"/>
      <c r="K326" s="105"/>
      <c r="L326" s="105"/>
      <c r="M326" s="106" t="str">
        <f aca="false" t="array" ref="M326:M326">IF($G326="","",IF(L326="",0,((SUM(IF(I326=I$2:I$601,IF(J326=J$2:J$601,1,0),0))-K326)/(SUM(IF(I326=I$2:I$601,IF(J326=J$2:J$601,1,0),0))-1)*100)+(L326/(SUM(IF(I326=I$2:I$601,IF(J326=J$2:J$601,L$2:L$601,0),0))))+IF(K326&lt;2,SUM(IF(I326=I$2:I$601,IF(J326=J$2:J$601,1,0),0)),0)))</f>
        <v/>
      </c>
      <c r="N326" s="107"/>
      <c r="O326" s="108"/>
      <c r="P326" s="108"/>
      <c r="Q326" s="108"/>
      <c r="R326" s="109" t="str">
        <f aca="false" t="array" ref="R326:R326">IF($G326="","",IF(Q326="",0,((SUM(IF(N326=N$2:N$601,IF(O326=O$2:O$601,1,0),0))-P326)/(SUM(IF(N326=N$2:N$601,IF(O326=O$2:O$601,1,0),0))-1)*100)+(Q326/(SUM(IF(N326=N$2:N$601,IF(O326=O$2:O$601,Q$2:Q$601,0),0))))+IF(P326&lt;2,SUM(IF(N326=N$2:N$601,IF(O326=O$2:O$601,1,0),0)),0)))</f>
        <v/>
      </c>
      <c r="S326" s="110"/>
      <c r="T326" s="108"/>
      <c r="U326" s="108"/>
      <c r="V326" s="108"/>
      <c r="W326" s="111" t="str">
        <f aca="false" t="array" ref="W326:W326">IF($G326="","",IF(OR(S326=Error_checking!$Q$25,S326=Error_checking!$Q$26),R326-IF(P326&lt;2,SUM(IF(N326=N$2:N$601,IF(O326=O$2:O$601,1,0),0)),0),IF(V326="",0,((SUM(IF(S326=S$2:S$601,IF(T326=T$2:T$601,1,0),0))-U326)/(SUM(IF(S326=S$2:S$601,IF(T326=T$2:T$601,1,0),0))-1)*100)+(V326/(SUM(IF(S326=S$2:S$601,IF(T326=T$2:T$601,V$2:V$601,0),0))))+IF(U326&lt;2,SUM(IF(S326=S$2:S$601,IF(T326=T$2:T$601,1,0),0)),0))))</f>
        <v/>
      </c>
      <c r="X326" s="91"/>
      <c r="Y326" s="92"/>
      <c r="Z326" s="93"/>
      <c r="AA326" s="92"/>
      <c r="AB326" s="94" t="n">
        <f aca="false">0</f>
        <v>0</v>
      </c>
      <c r="AC326" s="94" t="n">
        <f aca="false" t="array" ref="AC326:AC326">SUM(M326,R326,W326,AB326)</f>
        <v>0</v>
      </c>
      <c r="AD326" s="112" t="n">
        <f aca="false">IF(G326=Error_checking!$A$26,MAX(0,MIN(MaxBonus,$G$1)+1-RANK(AC326,$AC$2:$AC$601)),0)</f>
        <v>0</v>
      </c>
      <c r="AE326" s="111" t="n">
        <f aca="false">AC326+AD326</f>
        <v>0</v>
      </c>
      <c r="AF326" s="113" t="str">
        <f aca="false" t="array" ref="AF326:AF326">IF(G326=Error_checking!$A$26,RANK(AC326,$AC$2:$AC$601),"")</f>
        <v/>
      </c>
      <c r="AG326" s="114"/>
      <c r="AH326" s="115"/>
      <c r="AI326" s="115"/>
      <c r="AJ326" s="115"/>
      <c r="AK326" s="100"/>
      <c r="AL326" s="100"/>
      <c r="AM326" s="100"/>
      <c r="AN326" s="101"/>
      <c r="AO326" s="100"/>
      <c r="AP326" s="100"/>
      <c r="AQ326" s="100"/>
      <c r="AR326" s="100"/>
      <c r="AS326" s="100"/>
      <c r="AT326" s="100"/>
      <c r="AU326" s="100"/>
      <c r="AV326" s="100"/>
      <c r="AW326" s="100"/>
      <c r="AX326" s="100"/>
      <c r="AY326" s="100"/>
      <c r="AZ326" s="100"/>
      <c r="BA326" s="100"/>
      <c r="BB326" s="100"/>
      <c r="BC326" s="100"/>
      <c r="BD326" s="100"/>
      <c r="BE326" s="100"/>
      <c r="BF326" s="100"/>
      <c r="BG326" s="100"/>
      <c r="BH326" s="100"/>
      <c r="BI326" s="100"/>
      <c r="BJ326" s="100"/>
      <c r="BK326" s="100"/>
      <c r="BL326" s="100"/>
      <c r="BM326" s="100"/>
      <c r="BN326" s="100"/>
      <c r="BO326" s="100"/>
      <c r="BP326" s="100"/>
      <c r="BQ326" s="100"/>
      <c r="BR326" s="100"/>
      <c r="BS326" s="100"/>
      <c r="BT326" s="100"/>
      <c r="BU326" s="100"/>
      <c r="BV326" s="100"/>
      <c r="BW326" s="100"/>
      <c r="BX326" s="100"/>
      <c r="BY326" s="100"/>
      <c r="BZ326" s="100"/>
    </row>
    <row r="327" s="116" customFormat="true" ht="14.85" hidden="false" customHeight="true" outlineLevel="0" collapsed="false">
      <c r="A327" s="102" t="str">
        <f aca="false" t="array" ref="A327:A327">IF(G327=Error_checking!$A$26,RANK(AC327,$AC$2:$AC$601),"")</f>
        <v/>
      </c>
      <c r="B327" s="102" t="n">
        <v>266</v>
      </c>
      <c r="C327" s="77" t="n">
        <f aca="false">VLOOKUP($B327,Ludo_na!$A$2:$D$601,2,0)</f>
        <v>372</v>
      </c>
      <c r="D327" s="78" t="str">
        <f aca="false">IF(VLOOKUP($B327,Ludo_voor!$A$2:$Y$601,3,0)="","",VLOOKUP($B327,Ludo_voor!$A$2:$Y$601,3,0))</f>
        <v>Madueno</v>
      </c>
      <c r="E327" s="79" t="str">
        <f aca="false">IF(VLOOKUP($B327,Ludo_voor!$A$2:$Y$601,4,0)="","",VLOOKUP($B327,Ludo_voor!$A$2:$Y$601,4,0))</f>
        <v>Socorro</v>
      </c>
      <c r="F327" s="80" t="str">
        <f aca="false">IF(VLOOKUP($B327,Ludo_voor!$A$2:$Y$601,5,0)="","",VLOOKUP($B327,Ludo_voor!$A$2:$Y$601,5,0))</f>
        <v/>
      </c>
      <c r="G327" s="81"/>
      <c r="H327" s="103"/>
      <c r="I327" s="104"/>
      <c r="J327" s="105"/>
      <c r="K327" s="105"/>
      <c r="L327" s="105"/>
      <c r="M327" s="106" t="str">
        <f aca="false" t="array" ref="M327:M327">IF($G327="","",IF(L327="",0,((SUM(IF(I327=I$2:I$601,IF(J327=J$2:J$601,1,0),0))-K327)/(SUM(IF(I327=I$2:I$601,IF(J327=J$2:J$601,1,0),0))-1)*100)+(L327/(SUM(IF(I327=I$2:I$601,IF(J327=J$2:J$601,L$2:L$601,0),0))))+IF(K327&lt;2,SUM(IF(I327=I$2:I$601,IF(J327=J$2:J$601,1,0),0)),0)))</f>
        <v/>
      </c>
      <c r="N327" s="107"/>
      <c r="O327" s="108"/>
      <c r="P327" s="108"/>
      <c r="Q327" s="108"/>
      <c r="R327" s="109" t="str">
        <f aca="false" t="array" ref="R327:R327">IF($G327="","",IF(Q327="",0,((SUM(IF(N327=N$2:N$601,IF(O327=O$2:O$601,1,0),0))-P327)/(SUM(IF(N327=N$2:N$601,IF(O327=O$2:O$601,1,0),0))-1)*100)+(Q327/(SUM(IF(N327=N$2:N$601,IF(O327=O$2:O$601,Q$2:Q$601,0),0))))+IF(P327&lt;2,SUM(IF(N327=N$2:N$601,IF(O327=O$2:O$601,1,0),0)),0)))</f>
        <v/>
      </c>
      <c r="S327" s="110"/>
      <c r="T327" s="108"/>
      <c r="U327" s="108"/>
      <c r="V327" s="108"/>
      <c r="W327" s="111" t="str">
        <f aca="false" t="array" ref="W327:W327">IF($G327="","",IF(OR(S327=Error_checking!$Q$25,S327=Error_checking!$Q$26),R327-IF(P327&lt;2,SUM(IF(N327=N$2:N$601,IF(O327=O$2:O$601,1,0),0)),0),IF(V327="",0,((SUM(IF(S327=S$2:S$601,IF(T327=T$2:T$601,1,0),0))-U327)/(SUM(IF(S327=S$2:S$601,IF(T327=T$2:T$601,1,0),0))-1)*100)+(V327/(SUM(IF(S327=S$2:S$601,IF(T327=T$2:T$601,V$2:V$601,0),0))))+IF(U327&lt;2,SUM(IF(S327=S$2:S$601,IF(T327=T$2:T$601,1,0),0)),0))))</f>
        <v/>
      </c>
      <c r="X327" s="91"/>
      <c r="Y327" s="92"/>
      <c r="Z327" s="93"/>
      <c r="AA327" s="92"/>
      <c r="AB327" s="94" t="n">
        <f aca="false">0</f>
        <v>0</v>
      </c>
      <c r="AC327" s="94" t="n">
        <f aca="false" t="array" ref="AC327:AC327">SUM(M327,R327,W327,AB327)</f>
        <v>0</v>
      </c>
      <c r="AD327" s="112" t="n">
        <f aca="false">IF(G327=Error_checking!$A$26,MAX(0,MIN(MaxBonus,$G$1)+1-RANK(AC327,$AC$2:$AC$601)),0)</f>
        <v>0</v>
      </c>
      <c r="AE327" s="111" t="n">
        <f aca="false">AC327+AD327</f>
        <v>0</v>
      </c>
      <c r="AF327" s="113" t="str">
        <f aca="false" t="array" ref="AF327:AF327">IF(G327=Error_checking!$A$26,RANK(AC327,$AC$2:$AC$601),"")</f>
        <v/>
      </c>
      <c r="AG327" s="114"/>
      <c r="AH327" s="115"/>
      <c r="AI327" s="115"/>
      <c r="AJ327" s="115"/>
      <c r="AK327" s="100"/>
      <c r="AL327" s="100"/>
      <c r="AM327" s="100"/>
      <c r="AN327" s="101"/>
      <c r="AO327" s="100"/>
      <c r="AP327" s="100"/>
      <c r="AQ327" s="100"/>
      <c r="AR327" s="100"/>
      <c r="AS327" s="100"/>
      <c r="AT327" s="100"/>
      <c r="AU327" s="100"/>
      <c r="AV327" s="100"/>
      <c r="AW327" s="100"/>
      <c r="AX327" s="100"/>
      <c r="AY327" s="100"/>
      <c r="AZ327" s="100"/>
      <c r="BA327" s="100"/>
      <c r="BB327" s="100"/>
      <c r="BC327" s="100"/>
      <c r="BD327" s="100"/>
      <c r="BE327" s="100"/>
      <c r="BF327" s="100"/>
      <c r="BG327" s="100"/>
      <c r="BH327" s="100"/>
      <c r="BI327" s="100"/>
      <c r="BJ327" s="100"/>
      <c r="BK327" s="100"/>
      <c r="BL327" s="100"/>
      <c r="BM327" s="100"/>
      <c r="BN327" s="100"/>
      <c r="BO327" s="100"/>
      <c r="BP327" s="100"/>
      <c r="BQ327" s="100"/>
      <c r="BR327" s="100"/>
      <c r="BS327" s="100"/>
      <c r="BT327" s="100"/>
      <c r="BU327" s="100"/>
      <c r="BV327" s="100"/>
      <c r="BW327" s="100"/>
      <c r="BX327" s="100"/>
      <c r="BY327" s="100"/>
      <c r="BZ327" s="100"/>
    </row>
    <row r="328" s="54" customFormat="true" ht="14.85" hidden="false" customHeight="true" outlineLevel="0" collapsed="false">
      <c r="A328" s="76" t="str">
        <f aca="false" t="array" ref="A328:A328">IF(G328=Error_checking!$A$26,RANK(AC328,$AC$2:$AC$601),"")</f>
        <v/>
      </c>
      <c r="B328" s="76" t="n">
        <v>371</v>
      </c>
      <c r="C328" s="77" t="n">
        <f aca="false">VLOOKUP($B328,Ludo_na!$A$2:$D$601,2,0)</f>
        <v>577</v>
      </c>
      <c r="D328" s="78" t="str">
        <f aca="false">IF(VLOOKUP($B328,Ludo_voor!$A$2:$Y$601,3,0)="","",VLOOKUP($B328,Ludo_voor!$A$2:$Y$601,3,0))</f>
        <v>Mailleux</v>
      </c>
      <c r="E328" s="79" t="str">
        <f aca="false">IF(VLOOKUP($B328,Ludo_voor!$A$2:$Y$601,4,0)="","",VLOOKUP($B328,Ludo_voor!$A$2:$Y$601,4,0))</f>
        <v>Olivier</v>
      </c>
      <c r="F328" s="80" t="str">
        <f aca="false">IF(VLOOKUP($B328,Ludo_voor!$A$2:$Y$601,5,0)="","",VLOOKUP($B328,Ludo_voor!$A$2:$Y$601,5,0))</f>
        <v/>
      </c>
      <c r="G328" s="81"/>
      <c r="H328" s="82"/>
      <c r="I328" s="83"/>
      <c r="J328" s="84"/>
      <c r="K328" s="84"/>
      <c r="L328" s="84"/>
      <c r="M328" s="85" t="str">
        <f aca="false" t="array" ref="M328:M328">IF($G328="","",IF(L328="",0,((SUM(IF(I328=I$2:I$601,IF(J328=J$2:J$601,1,0),0))-K328)/(SUM(IF(I328=I$2:I$601,IF(J328=J$2:J$601,1,0),0))-1)*100)+(L328/(SUM(IF(I328=I$2:I$601,IF(J328=J$2:J$601,L$2:L$601,0),0))))+IF(K328&lt;2,SUM(IF(I328=I$2:I$601,IF(J328=J$2:J$601,1,0),0)),0)))</f>
        <v/>
      </c>
      <c r="N328" s="86"/>
      <c r="O328" s="87"/>
      <c r="P328" s="87"/>
      <c r="Q328" s="87"/>
      <c r="R328" s="88" t="str">
        <f aca="false" t="array" ref="R328:R328">IF($G328="","",IF(Q328="",0,((SUM(IF(N328=N$2:N$601,IF(O328=O$2:O$601,1,0),0))-P328)/(SUM(IF(N328=N$2:N$601,IF(O328=O$2:O$601,1,0),0))-1)*100)+(Q328/(SUM(IF(N328=N$2:N$601,IF(O328=O$2:O$601,Q$2:Q$601,0),0))))+IF(P328&lt;2,SUM(IF(N328=N$2:N$601,IF(O328=O$2:O$601,1,0),0)),0)))</f>
        <v/>
      </c>
      <c r="S328" s="89"/>
      <c r="T328" s="87"/>
      <c r="U328" s="87"/>
      <c r="V328" s="87"/>
      <c r="W328" s="90" t="str">
        <f aca="false" t="array" ref="W328:W328">IF($G328="","",IF(OR(S328=Error_checking!$Q$25,S328=Error_checking!$Q$26),R328-IF(P328&lt;2,SUM(IF(N328=N$2:N$601,IF(O328=O$2:O$601,1,0),0)),0),IF(V328="",0,((SUM(IF(S328=S$2:S$601,IF(T328=T$2:T$601,1,0),0))-U328)/(SUM(IF(S328=S$2:S$601,IF(T328=T$2:T$601,1,0),0))-1)*100)+(V328/(SUM(IF(S328=S$2:S$601,IF(T328=T$2:T$601,V$2:V$601,0),0))))+IF(U328&lt;2,SUM(IF(S328=S$2:S$601,IF(T328=T$2:T$601,1,0),0)),0))))</f>
        <v/>
      </c>
      <c r="X328" s="91"/>
      <c r="Y328" s="92"/>
      <c r="Z328" s="93"/>
      <c r="AA328" s="92"/>
      <c r="AB328" s="94" t="n">
        <f aca="false">0</f>
        <v>0</v>
      </c>
      <c r="AC328" s="95" t="n">
        <f aca="false" t="array" ref="AC328:AC328">SUM(M328,R328,W328,AB328)</f>
        <v>0</v>
      </c>
      <c r="AD328" s="96" t="n">
        <f aca="false">IF(G328=Error_checking!$A$26,MAX(0,MIN(MaxBonus,$G$1)+1-RANK(AC328,$AC$2:$AC$601)),0)</f>
        <v>0</v>
      </c>
      <c r="AE328" s="90" t="n">
        <f aca="false">AC328+AD328</f>
        <v>0</v>
      </c>
      <c r="AF328" s="97" t="str">
        <f aca="false" t="array" ref="AF328:AF328">IF(G328=Error_checking!$A$26,RANK(AC328,$AC$2:$AC$601),"")</f>
        <v/>
      </c>
      <c r="AG328" s="98"/>
      <c r="AH328" s="99"/>
      <c r="AI328" s="99"/>
      <c r="AJ328" s="99"/>
      <c r="AK328" s="100"/>
      <c r="AL328" s="100"/>
      <c r="AM328" s="100"/>
      <c r="AN328" s="101"/>
      <c r="AO328" s="100"/>
      <c r="AP328" s="100"/>
      <c r="AQ328" s="100"/>
      <c r="AR328" s="100"/>
      <c r="AS328" s="100"/>
      <c r="AT328" s="100"/>
      <c r="AU328" s="100"/>
      <c r="AV328" s="100"/>
      <c r="AW328" s="100"/>
      <c r="AX328" s="100"/>
      <c r="AY328" s="100"/>
      <c r="AZ328" s="100"/>
      <c r="BA328" s="100"/>
      <c r="BB328" s="100"/>
      <c r="BC328" s="100"/>
      <c r="BD328" s="100"/>
      <c r="BE328" s="100"/>
      <c r="BF328" s="100"/>
      <c r="BG328" s="100"/>
      <c r="BH328" s="100"/>
      <c r="BI328" s="100"/>
      <c r="BJ328" s="100"/>
      <c r="BK328" s="100"/>
      <c r="BL328" s="100"/>
      <c r="BM328" s="100"/>
      <c r="BN328" s="100"/>
      <c r="BO328" s="100"/>
      <c r="BP328" s="100"/>
      <c r="BQ328" s="100"/>
      <c r="BR328" s="100"/>
      <c r="BS328" s="100"/>
      <c r="BT328" s="100"/>
      <c r="BU328" s="100"/>
      <c r="BV328" s="100"/>
      <c r="BW328" s="100"/>
      <c r="BX328" s="100"/>
      <c r="BY328" s="100"/>
      <c r="BZ328" s="100"/>
    </row>
    <row r="329" customFormat="false" ht="14.85" hidden="false" customHeight="true" outlineLevel="0" collapsed="false">
      <c r="A329" s="102" t="str">
        <f aca="false" t="array" ref="A329:A329">IF(G329=Error_checking!$A$26,RANK(AC329,$AC$2:$AC$601),"")</f>
        <v/>
      </c>
      <c r="B329" s="102" t="n">
        <v>365</v>
      </c>
      <c r="C329" s="77" t="n">
        <f aca="false">VLOOKUP($B329,Ludo_na!$A$2:$D$601,2,0)</f>
        <v>373</v>
      </c>
      <c r="D329" s="78" t="str">
        <f aca="false">IF(VLOOKUP($B329,Ludo_voor!$A$2:$Y$601,3,0)="","",VLOOKUP($B329,Ludo_voor!$A$2:$Y$601,3,0))</f>
        <v>Maréchal</v>
      </c>
      <c r="E329" s="79" t="str">
        <f aca="false">IF(VLOOKUP($B329,Ludo_voor!$A$2:$Y$601,4,0)="","",VLOOKUP($B329,Ludo_voor!$A$2:$Y$601,4,0))</f>
        <v>Jonathan</v>
      </c>
      <c r="F329" s="80" t="str">
        <f aca="false">IF(VLOOKUP($B329,Ludo_voor!$A$2:$Y$601,5,0)="","",VLOOKUP($B329,Ludo_voor!$A$2:$Y$601,5,0))</f>
        <v/>
      </c>
      <c r="G329" s="81"/>
      <c r="H329" s="103"/>
      <c r="I329" s="104"/>
      <c r="J329" s="105"/>
      <c r="K329" s="105"/>
      <c r="L329" s="105"/>
      <c r="M329" s="106" t="str">
        <f aca="false" t="array" ref="M329:M329">IF($G329="","",IF(L329="",0,((SUM(IF(I329=I$2:I$601,IF(J329=J$2:J$601,1,0),0))-K329)/(SUM(IF(I329=I$2:I$601,IF(J329=J$2:J$601,1,0),0))-1)*100)+(L329/(SUM(IF(I329=I$2:I$601,IF(J329=J$2:J$601,L$2:L$601,0),0))))+IF(K329&lt;2,SUM(IF(I329=I$2:I$601,IF(J329=J$2:J$601,1,0),0)),0)))</f>
        <v/>
      </c>
      <c r="N329" s="107"/>
      <c r="O329" s="108"/>
      <c r="P329" s="108"/>
      <c r="Q329" s="108"/>
      <c r="R329" s="109" t="str">
        <f aca="false" t="array" ref="R329:R329">IF($G329="","",IF(Q329="",0,((SUM(IF(N329=N$2:N$601,IF(O329=O$2:O$601,1,0),0))-P329)/(SUM(IF(N329=N$2:N$601,IF(O329=O$2:O$601,1,0),0))-1)*100)+(Q329/(SUM(IF(N329=N$2:N$601,IF(O329=O$2:O$601,Q$2:Q$601,0),0))))+IF(P329&lt;2,SUM(IF(N329=N$2:N$601,IF(O329=O$2:O$601,1,0),0)),0)))</f>
        <v/>
      </c>
      <c r="S329" s="110"/>
      <c r="T329" s="108"/>
      <c r="U329" s="108"/>
      <c r="V329" s="108"/>
      <c r="W329" s="111" t="str">
        <f aca="false" t="array" ref="W329:W329">IF($G329="","",IF(OR(S329=Error_checking!$Q$25,S329=Error_checking!$Q$26),R329-IF(P329&lt;2,SUM(IF(N329=N$2:N$601,IF(O329=O$2:O$601,1,0),0)),0),IF(V329="",0,((SUM(IF(S329=S$2:S$601,IF(T329=T$2:T$601,1,0),0))-U329)/(SUM(IF(S329=S$2:S$601,IF(T329=T$2:T$601,1,0),0))-1)*100)+(V329/(SUM(IF(S329=S$2:S$601,IF(T329=T$2:T$601,V$2:V$601,0),0))))+IF(U329&lt;2,SUM(IF(S329=S$2:S$601,IF(T329=T$2:T$601,1,0),0)),0))))</f>
        <v/>
      </c>
      <c r="X329" s="91"/>
      <c r="Y329" s="92"/>
      <c r="Z329" s="93"/>
      <c r="AA329" s="92"/>
      <c r="AB329" s="94" t="n">
        <f aca="false">0</f>
        <v>0</v>
      </c>
      <c r="AC329" s="94" t="n">
        <f aca="false" t="array" ref="AC329:AC329">SUM(M329,R329,W329,AB329)</f>
        <v>0</v>
      </c>
      <c r="AD329" s="112" t="n">
        <f aca="false">IF(G329=Error_checking!$A$26,MAX(0,MIN(MaxBonus,$G$1)+1-RANK(AC329,$AC$2:$AC$601)),0)</f>
        <v>0</v>
      </c>
      <c r="AE329" s="111" t="n">
        <f aca="false">AC329+AD329</f>
        <v>0</v>
      </c>
      <c r="AF329" s="113" t="str">
        <f aca="false" t="array" ref="AF329:AF329">IF(G329=Error_checking!$A$26,RANK(AC329,$AC$2:$AC$601),"")</f>
        <v/>
      </c>
      <c r="AG329" s="114"/>
      <c r="AH329" s="115"/>
      <c r="AI329" s="115"/>
      <c r="AJ329" s="115"/>
      <c r="AK329" s="100"/>
      <c r="AL329" s="100"/>
      <c r="AM329" s="100"/>
      <c r="AN329" s="101"/>
      <c r="AO329" s="100"/>
      <c r="AP329" s="100"/>
      <c r="AQ329" s="100"/>
      <c r="AR329" s="100"/>
      <c r="AS329" s="100"/>
      <c r="AT329" s="100"/>
      <c r="AU329" s="100"/>
      <c r="AV329" s="100"/>
      <c r="AW329" s="100"/>
      <c r="AX329" s="100"/>
      <c r="AY329" s="100"/>
      <c r="AZ329" s="100"/>
      <c r="BA329" s="100"/>
      <c r="BB329" s="100"/>
      <c r="BC329" s="100"/>
      <c r="BD329" s="100"/>
      <c r="BE329" s="100"/>
      <c r="BF329" s="100"/>
      <c r="BG329" s="100"/>
      <c r="BH329" s="100"/>
      <c r="BI329" s="100"/>
      <c r="BJ329" s="100"/>
      <c r="BK329" s="100"/>
      <c r="BL329" s="100"/>
      <c r="BM329" s="100"/>
      <c r="BN329" s="100"/>
      <c r="BO329" s="100"/>
      <c r="BP329" s="100"/>
      <c r="BQ329" s="100"/>
      <c r="BR329" s="100"/>
      <c r="BS329" s="100"/>
      <c r="BT329" s="100"/>
      <c r="BU329" s="100"/>
      <c r="BV329" s="100"/>
      <c r="BW329" s="100"/>
      <c r="BX329" s="100"/>
      <c r="BY329" s="100"/>
      <c r="BZ329" s="10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s="119" customFormat="true" ht="14.85" hidden="false" customHeight="true" outlineLevel="0" collapsed="false">
      <c r="A330" s="102" t="str">
        <f aca="false" t="array" ref="A330:A330">IF(G330=Error_checking!$A$26,RANK(AC330,$AC$2:$AC$601),"")</f>
        <v/>
      </c>
      <c r="B330" s="102" t="n">
        <v>295</v>
      </c>
      <c r="C330" s="77" t="n">
        <f aca="false">VLOOKUP($B330,Ludo_na!$A$2:$D$601,2,0)</f>
        <v>450</v>
      </c>
      <c r="D330" s="78" t="str">
        <f aca="false">IF(VLOOKUP($B330,Ludo_voor!$A$2:$Y$601,3,0)="","",VLOOKUP($B330,Ludo_voor!$A$2:$Y$601,3,0))</f>
        <v>Maron</v>
      </c>
      <c r="E330" s="79" t="str">
        <f aca="false">IF(VLOOKUP($B330,Ludo_voor!$A$2:$Y$601,4,0)="","",VLOOKUP($B330,Ludo_voor!$A$2:$Y$601,4,0))</f>
        <v>Hugues</v>
      </c>
      <c r="F330" s="80" t="str">
        <f aca="false">IF(VLOOKUP($B330,Ludo_voor!$A$2:$Y$601,5,0)="","",VLOOKUP($B330,Ludo_voor!$A$2:$Y$601,5,0))</f>
        <v/>
      </c>
      <c r="G330" s="81"/>
      <c r="H330" s="103"/>
      <c r="I330" s="104"/>
      <c r="J330" s="105"/>
      <c r="K330" s="105"/>
      <c r="L330" s="105"/>
      <c r="M330" s="106" t="str">
        <f aca="false" t="array" ref="M330:M330">IF($G330="","",IF(L330="",0,((SUM(IF(I330=I$2:I$601,IF(J330=J$2:J$601,1,0),0))-K330)/(SUM(IF(I330=I$2:I$601,IF(J330=J$2:J$601,1,0),0))-1)*100)+(L330/(SUM(IF(I330=I$2:I$601,IF(J330=J$2:J$601,L$2:L$601,0),0))))+IF(K330&lt;2,SUM(IF(I330=I$2:I$601,IF(J330=J$2:J$601,1,0),0)),0)))</f>
        <v/>
      </c>
      <c r="N330" s="107"/>
      <c r="O330" s="108"/>
      <c r="P330" s="108"/>
      <c r="Q330" s="108"/>
      <c r="R330" s="109" t="str">
        <f aca="false" t="array" ref="R330:R330">IF($G330="","",IF(Q330="",0,((SUM(IF(N330=N$2:N$601,IF(O330=O$2:O$601,1,0),0))-P330)/(SUM(IF(N330=N$2:N$601,IF(O330=O$2:O$601,1,0),0))-1)*100)+(Q330/(SUM(IF(N330=N$2:N$601,IF(O330=O$2:O$601,Q$2:Q$601,0),0))))+IF(P330&lt;2,SUM(IF(N330=N$2:N$601,IF(O330=O$2:O$601,1,0),0)),0)))</f>
        <v/>
      </c>
      <c r="S330" s="110"/>
      <c r="T330" s="108"/>
      <c r="U330" s="108"/>
      <c r="V330" s="108"/>
      <c r="W330" s="111" t="str">
        <f aca="false" t="array" ref="W330:W330">IF($G330="","",IF(OR(S330=Error_checking!$Q$25,S330=Error_checking!$Q$26),R330-IF(P330&lt;2,SUM(IF(N330=N$2:N$601,IF(O330=O$2:O$601,1,0),0)),0),IF(V330="",0,((SUM(IF(S330=S$2:S$601,IF(T330=T$2:T$601,1,0),0))-U330)/(SUM(IF(S330=S$2:S$601,IF(T330=T$2:T$601,1,0),0))-1)*100)+(V330/(SUM(IF(S330=S$2:S$601,IF(T330=T$2:T$601,V$2:V$601,0),0))))+IF(U330&lt;2,SUM(IF(S330=S$2:S$601,IF(T330=T$2:T$601,1,0),0)),0))))</f>
        <v/>
      </c>
      <c r="X330" s="91"/>
      <c r="Y330" s="92"/>
      <c r="Z330" s="93"/>
      <c r="AA330" s="92"/>
      <c r="AB330" s="94" t="n">
        <f aca="false">0</f>
        <v>0</v>
      </c>
      <c r="AC330" s="94" t="n">
        <f aca="false" t="array" ref="AC330:AC330">SUM(M330,R330,W330,AB330)</f>
        <v>0</v>
      </c>
      <c r="AD330" s="112" t="n">
        <f aca="false">IF(G330=Error_checking!$A$26,MAX(0,MIN(MaxBonus,$G$1)+1-RANK(AC330,$AC$2:$AC$601)),0)</f>
        <v>0</v>
      </c>
      <c r="AE330" s="111" t="n">
        <f aca="false">AC330+AD330</f>
        <v>0</v>
      </c>
      <c r="AF330" s="113" t="str">
        <f aca="false" t="array" ref="AF330:AF330">IF(G330=Error_checking!$A$26,RANK(AC330,$AC$2:$AC$601),"")</f>
        <v/>
      </c>
      <c r="AG330" s="114"/>
      <c r="AH330" s="115"/>
      <c r="AI330" s="115"/>
      <c r="AJ330" s="115"/>
      <c r="AK330" s="100"/>
      <c r="AL330" s="100"/>
      <c r="AM330" s="100"/>
      <c r="AN330" s="101"/>
      <c r="AO330" s="100"/>
      <c r="AP330" s="100"/>
      <c r="AQ330" s="100"/>
      <c r="AR330" s="100"/>
      <c r="AS330" s="100"/>
      <c r="AT330" s="100"/>
      <c r="AU330" s="100"/>
      <c r="AV330" s="100"/>
      <c r="AW330" s="100"/>
      <c r="AX330" s="100"/>
      <c r="AY330" s="100"/>
      <c r="AZ330" s="100"/>
      <c r="BA330" s="100"/>
      <c r="BB330" s="100"/>
      <c r="BC330" s="100"/>
      <c r="BD330" s="100"/>
      <c r="BE330" s="100"/>
      <c r="BF330" s="100"/>
      <c r="BG330" s="100"/>
      <c r="BH330" s="100"/>
      <c r="BI330" s="100"/>
      <c r="BJ330" s="100"/>
      <c r="BK330" s="100"/>
      <c r="BL330" s="100"/>
      <c r="BM330" s="100"/>
      <c r="BN330" s="100"/>
      <c r="BO330" s="100"/>
      <c r="BP330" s="100"/>
      <c r="BQ330" s="100"/>
      <c r="BR330" s="100"/>
      <c r="BS330" s="100"/>
      <c r="BT330" s="100"/>
      <c r="BU330" s="100"/>
      <c r="BV330" s="100"/>
      <c r="BW330" s="100"/>
      <c r="BX330" s="100"/>
      <c r="BY330" s="100"/>
      <c r="BZ330" s="100"/>
    </row>
    <row r="331" s="119" customFormat="true" ht="14.85" hidden="false" customHeight="true" outlineLevel="0" collapsed="false">
      <c r="A331" s="102" t="str">
        <f aca="false" t="array" ref="A331:A331">IF(G331=Error_checking!$A$26,RANK(AC331,$AC$2:$AC$601),"")</f>
        <v/>
      </c>
      <c r="B331" s="102" t="n">
        <v>300</v>
      </c>
      <c r="C331" s="77" t="n">
        <f aca="false">VLOOKUP($B331,Ludo_na!$A$2:$D$601,2,0)</f>
        <v>577</v>
      </c>
      <c r="D331" s="78" t="str">
        <f aca="false">IF(VLOOKUP($B331,Ludo_voor!$A$2:$Y$601,3,0)="","",VLOOKUP($B331,Ludo_voor!$A$2:$Y$601,3,0))</f>
        <v>Mathys</v>
      </c>
      <c r="E331" s="79" t="str">
        <f aca="false">IF(VLOOKUP($B331,Ludo_voor!$A$2:$Y$601,4,0)="","",VLOOKUP($B331,Ludo_voor!$A$2:$Y$601,4,0))</f>
        <v>Marjan</v>
      </c>
      <c r="F331" s="80" t="str">
        <f aca="false">IF(VLOOKUP($B331,Ludo_voor!$A$2:$Y$601,5,0)="","",VLOOKUP($B331,Ludo_voor!$A$2:$Y$601,5,0))</f>
        <v/>
      </c>
      <c r="G331" s="81"/>
      <c r="H331" s="103"/>
      <c r="I331" s="104"/>
      <c r="J331" s="105"/>
      <c r="K331" s="105"/>
      <c r="L331" s="105"/>
      <c r="M331" s="106" t="str">
        <f aca="false" t="array" ref="M331:M331">IF($G331="","",IF(L331="",0,((SUM(IF(I331=I$2:I$601,IF(J331=J$2:J$601,1,0),0))-K331)/(SUM(IF(I331=I$2:I$601,IF(J331=J$2:J$601,1,0),0))-1)*100)+(L331/(SUM(IF(I331=I$2:I$601,IF(J331=J$2:J$601,L$2:L$601,0),0))))+IF(K331&lt;2,SUM(IF(I331=I$2:I$601,IF(J331=J$2:J$601,1,0),0)),0)))</f>
        <v/>
      </c>
      <c r="N331" s="107"/>
      <c r="O331" s="108"/>
      <c r="P331" s="108"/>
      <c r="Q331" s="108"/>
      <c r="R331" s="109" t="str">
        <f aca="false" t="array" ref="R331:R331">IF($G331="","",IF(Q331="",0,((SUM(IF(N331=N$2:N$601,IF(O331=O$2:O$601,1,0),0))-P331)/(SUM(IF(N331=N$2:N$601,IF(O331=O$2:O$601,1,0),0))-1)*100)+(Q331/(SUM(IF(N331=N$2:N$601,IF(O331=O$2:O$601,Q$2:Q$601,0),0))))+IF(P331&lt;2,SUM(IF(N331=N$2:N$601,IF(O331=O$2:O$601,1,0),0)),0)))</f>
        <v/>
      </c>
      <c r="S331" s="110"/>
      <c r="T331" s="108"/>
      <c r="U331" s="108"/>
      <c r="V331" s="108"/>
      <c r="W331" s="111" t="str">
        <f aca="false" t="array" ref="W331:W331">IF($G331="","",IF(OR(S331=Error_checking!$Q$25,S331=Error_checking!$Q$26),R331-IF(P331&lt;2,SUM(IF(N331=N$2:N$601,IF(O331=O$2:O$601,1,0),0)),0),IF(V331="",0,((SUM(IF(S331=S$2:S$601,IF(T331=T$2:T$601,1,0),0))-U331)/(SUM(IF(S331=S$2:S$601,IF(T331=T$2:T$601,1,0),0))-1)*100)+(V331/(SUM(IF(S331=S$2:S$601,IF(T331=T$2:T$601,V$2:V$601,0),0))))+IF(U331&lt;2,SUM(IF(S331=S$2:S$601,IF(T331=T$2:T$601,1,0),0)),0))))</f>
        <v/>
      </c>
      <c r="X331" s="91"/>
      <c r="Y331" s="92"/>
      <c r="Z331" s="93"/>
      <c r="AA331" s="92"/>
      <c r="AB331" s="94" t="n">
        <f aca="false">0</f>
        <v>0</v>
      </c>
      <c r="AC331" s="94" t="n">
        <f aca="false" t="array" ref="AC331:AC331">SUM(M331,R331,W331,AB331)</f>
        <v>0</v>
      </c>
      <c r="AD331" s="112" t="n">
        <f aca="false">IF(G331=Error_checking!$A$26,MAX(0,MIN(MaxBonus,$G$1)+1-RANK(AC331,$AC$2:$AC$601)),0)</f>
        <v>0</v>
      </c>
      <c r="AE331" s="111" t="n">
        <f aca="false">AC331+AD331</f>
        <v>0</v>
      </c>
      <c r="AF331" s="113" t="str">
        <f aca="false" t="array" ref="AF331:AF331">IF(G331=Error_checking!$A$26,RANK(AC331,$AC$2:$AC$601),"")</f>
        <v/>
      </c>
      <c r="AG331" s="114"/>
      <c r="AH331" s="115"/>
      <c r="AI331" s="115"/>
      <c r="AJ331" s="115"/>
      <c r="AK331" s="100"/>
      <c r="AL331" s="100"/>
      <c r="AM331" s="100"/>
      <c r="AN331" s="101"/>
      <c r="AO331" s="100"/>
      <c r="AP331" s="100"/>
      <c r="AQ331" s="100"/>
      <c r="AR331" s="100"/>
      <c r="AS331" s="100"/>
      <c r="AT331" s="100"/>
      <c r="AU331" s="100"/>
      <c r="AV331" s="100"/>
      <c r="AW331" s="100"/>
      <c r="AX331" s="100"/>
      <c r="AY331" s="100"/>
      <c r="AZ331" s="100"/>
      <c r="BA331" s="100"/>
      <c r="BB331" s="100"/>
      <c r="BC331" s="100"/>
      <c r="BD331" s="100"/>
      <c r="BE331" s="100"/>
      <c r="BF331" s="100"/>
      <c r="BG331" s="100"/>
      <c r="BH331" s="100"/>
      <c r="BI331" s="100"/>
      <c r="BJ331" s="100"/>
      <c r="BK331" s="100"/>
      <c r="BL331" s="100"/>
      <c r="BM331" s="100"/>
      <c r="BN331" s="100"/>
      <c r="BO331" s="100"/>
      <c r="BP331" s="100"/>
      <c r="BQ331" s="100"/>
      <c r="BR331" s="100"/>
      <c r="BS331" s="100"/>
      <c r="BT331" s="100"/>
      <c r="BU331" s="100"/>
      <c r="BV331" s="100"/>
      <c r="BW331" s="100"/>
      <c r="BX331" s="100"/>
      <c r="BY331" s="100"/>
      <c r="BZ331" s="100"/>
    </row>
    <row r="332" s="54" customFormat="true" ht="14.85" hidden="false" customHeight="true" outlineLevel="0" collapsed="false">
      <c r="A332" s="48" t="str">
        <f aca="false" t="array" ref="A332:A332">IF(G332=Error_checking!$A$26,RANK(AC332,$AC$2:$AC$601),"")</f>
        <v/>
      </c>
      <c r="B332" s="48" t="n">
        <v>419</v>
      </c>
      <c r="C332" s="77" t="n">
        <f aca="false">VLOOKUP($B332,Ludo_na!$A$2:$D$601,2,0)</f>
        <v>173</v>
      </c>
      <c r="D332" s="78" t="str">
        <f aca="false">IF(VLOOKUP($B332,Ludo_voor!$A$2:$Y$601,3,0)="","",VLOOKUP($B332,Ludo_voor!$A$2:$Y$601,3,0))</f>
        <v>Matthieu</v>
      </c>
      <c r="E332" s="79" t="str">
        <f aca="false">IF(VLOOKUP($B332,Ludo_voor!$A$2:$Y$601,4,0)="","",VLOOKUP($B332,Ludo_voor!$A$2:$Y$601,4,0))</f>
        <v>Christophe</v>
      </c>
      <c r="F332" s="80" t="str">
        <f aca="false">IF(VLOOKUP($B332,Ludo_voor!$A$2:$Y$601,5,0)="","",VLOOKUP($B332,Ludo_voor!$A$2:$Y$601,5,0))</f>
        <v/>
      </c>
      <c r="G332" s="81"/>
      <c r="H332" s="82"/>
      <c r="I332" s="83"/>
      <c r="J332" s="84"/>
      <c r="K332" s="84"/>
      <c r="L332" s="84"/>
      <c r="M332" s="85" t="str">
        <f aca="false" t="array" ref="M332:M332">IF($G332="","",IF(L332="",0,((SUM(IF(I332=I$2:I$601,IF(J332=J$2:J$601,1,0),0))-K332)/(SUM(IF(I332=I$2:I$601,IF(J332=J$2:J$601,1,0),0))-1)*100)+(L332/(SUM(IF(I332=I$2:I$601,IF(J332=J$2:J$601,L$2:L$601,0),0))))+IF(K332&lt;2,SUM(IF(I332=I$2:I$601,IF(J332=J$2:J$601,1,0),0)),0)))</f>
        <v/>
      </c>
      <c r="N332" s="86"/>
      <c r="O332" s="87"/>
      <c r="P332" s="87"/>
      <c r="Q332" s="87"/>
      <c r="R332" s="88" t="str">
        <f aca="false" t="array" ref="R332:R332">IF($G332="","",IF(Q332="",0,((SUM(IF(N332=N$2:N$601,IF(O332=O$2:O$601,1,0),0))-P332)/(SUM(IF(N332=N$2:N$601,IF(O332=O$2:O$601,1,0),0))-1)*100)+(Q332/(SUM(IF(N332=N$2:N$601,IF(O332=O$2:O$601,Q$2:Q$601,0),0))))+IF(P332&lt;2,SUM(IF(N332=N$2:N$601,IF(O332=O$2:O$601,1,0),0)),0)))</f>
        <v/>
      </c>
      <c r="S332" s="89"/>
      <c r="T332" s="87"/>
      <c r="U332" s="87"/>
      <c r="V332" s="87"/>
      <c r="W332" s="90" t="str">
        <f aca="false" t="array" ref="W332:W332">IF($G332="","",IF(OR(S332=Error_checking!$Q$25,S332=Error_checking!$Q$26),R332-IF(P332&lt;2,SUM(IF(N332=N$2:N$601,IF(O332=O$2:O$601,1,0),0)),0),IF(V332="",0,((SUM(IF(S332=S$2:S$601,IF(T332=T$2:T$601,1,0),0))-U332)/(SUM(IF(S332=S$2:S$601,IF(T332=T$2:T$601,1,0),0))-1)*100)+(V332/(SUM(IF(S332=S$2:S$601,IF(T332=T$2:T$601,V$2:V$601,0),0))))+IF(U332&lt;2,SUM(IF(S332=S$2:S$601,IF(T332=T$2:T$601,1,0),0)),0))))</f>
        <v/>
      </c>
      <c r="X332" s="91"/>
      <c r="Y332" s="92"/>
      <c r="Z332" s="93"/>
      <c r="AA332" s="92"/>
      <c r="AB332" s="94" t="n">
        <f aca="false">0</f>
        <v>0</v>
      </c>
      <c r="AC332" s="95" t="n">
        <f aca="false" t="array" ref="AC332:AC332">SUM(M332,R332,W332,AB332)</f>
        <v>0</v>
      </c>
      <c r="AD332" s="96" t="n">
        <f aca="false">IF(G332=Error_checking!$A$26,MAX(0,MIN(MaxBonus,$G$1)+1-RANK(AC332,$AC$2:$AC$601)),0)</f>
        <v>0</v>
      </c>
      <c r="AE332" s="90" t="n">
        <f aca="false">AC332+AD332</f>
        <v>0</v>
      </c>
      <c r="AF332" s="97" t="str">
        <f aca="false" t="array" ref="AF332:AF332">IF(G332=Error_checking!$A$26,RANK(AC332,$AC$2:$AC$601),"")</f>
        <v/>
      </c>
      <c r="AG332" s="98"/>
      <c r="AH332" s="99"/>
      <c r="AI332" s="99"/>
      <c r="AJ332" s="99"/>
      <c r="AK332" s="100"/>
      <c r="AL332" s="100"/>
      <c r="AM332" s="100"/>
      <c r="AN332" s="101"/>
      <c r="AO332" s="100"/>
      <c r="AP332" s="100"/>
      <c r="AQ332" s="100"/>
      <c r="AR332" s="100"/>
      <c r="AS332" s="100"/>
      <c r="AT332" s="100"/>
      <c r="AU332" s="100"/>
      <c r="AV332" s="100"/>
      <c r="AW332" s="100"/>
      <c r="AX332" s="100"/>
      <c r="AY332" s="100"/>
      <c r="AZ332" s="100"/>
      <c r="BA332" s="100"/>
      <c r="BB332" s="100"/>
      <c r="BC332" s="100"/>
      <c r="BD332" s="100"/>
      <c r="BE332" s="100"/>
      <c r="BF332" s="100"/>
      <c r="BG332" s="100"/>
      <c r="BH332" s="100"/>
      <c r="BI332" s="100"/>
      <c r="BJ332" s="100"/>
      <c r="BK332" s="100"/>
      <c r="BL332" s="100"/>
      <c r="BM332" s="100"/>
      <c r="BN332" s="100"/>
      <c r="BO332" s="100"/>
      <c r="BP332" s="100"/>
      <c r="BQ332" s="100"/>
      <c r="BR332" s="100"/>
      <c r="BS332" s="100"/>
      <c r="BT332" s="100"/>
      <c r="BU332" s="100"/>
      <c r="BV332" s="100"/>
      <c r="BW332" s="100"/>
      <c r="BX332" s="100"/>
      <c r="BY332" s="100"/>
      <c r="BZ332" s="100"/>
    </row>
    <row r="333" s="119" customFormat="true" ht="14.85" hidden="false" customHeight="true" outlineLevel="0" collapsed="false">
      <c r="A333" s="102" t="str">
        <f aca="false" t="array" ref="A333:A333">IF(G333=Error_checking!$A$26,RANK(AC333,$AC$2:$AC$601),"")</f>
        <v/>
      </c>
      <c r="B333" s="102" t="n">
        <v>316</v>
      </c>
      <c r="C333" s="77" t="n">
        <f aca="false">VLOOKUP($B333,Ludo_na!$A$2:$D$601,2,0)</f>
        <v>142</v>
      </c>
      <c r="D333" s="78" t="str">
        <f aca="false">IF(VLOOKUP($B333,Ludo_voor!$A$2:$Y$601,3,0)="","",VLOOKUP($B333,Ludo_voor!$A$2:$Y$601,3,0))</f>
        <v>Meekers</v>
      </c>
      <c r="E333" s="79" t="str">
        <f aca="false">IF(VLOOKUP($B333,Ludo_voor!$A$2:$Y$601,4,0)="","",VLOOKUP($B333,Ludo_voor!$A$2:$Y$601,4,0))</f>
        <v>Julien</v>
      </c>
      <c r="F333" s="80" t="str">
        <f aca="false">IF(VLOOKUP($B333,Ludo_voor!$A$2:$Y$601,5,0)="","",VLOOKUP($B333,Ludo_voor!$A$2:$Y$601,5,0))</f>
        <v/>
      </c>
      <c r="G333" s="81"/>
      <c r="H333" s="103"/>
      <c r="I333" s="104"/>
      <c r="J333" s="105"/>
      <c r="K333" s="105"/>
      <c r="L333" s="105"/>
      <c r="M333" s="106" t="str">
        <f aca="false" t="array" ref="M333:M333">IF($G333="","",IF(L333="",0,((SUM(IF(I333=I$2:I$601,IF(J333=J$2:J$601,1,0),0))-K333)/(SUM(IF(I333=I$2:I$601,IF(J333=J$2:J$601,1,0),0))-1)*100)+(L333/(SUM(IF(I333=I$2:I$601,IF(J333=J$2:J$601,L$2:L$601,0),0))))+IF(K333&lt;2,SUM(IF(I333=I$2:I$601,IF(J333=J$2:J$601,1,0),0)),0)))</f>
        <v/>
      </c>
      <c r="N333" s="107"/>
      <c r="O333" s="108"/>
      <c r="P333" s="108"/>
      <c r="Q333" s="108"/>
      <c r="R333" s="109" t="str">
        <f aca="false" t="array" ref="R333:R333">IF($G333="","",IF(Q333="",0,((SUM(IF(N333=N$2:N$601,IF(O333=O$2:O$601,1,0),0))-P333)/(SUM(IF(N333=N$2:N$601,IF(O333=O$2:O$601,1,0),0))-1)*100)+(Q333/(SUM(IF(N333=N$2:N$601,IF(O333=O$2:O$601,Q$2:Q$601,0),0))))+IF(P333&lt;2,SUM(IF(N333=N$2:N$601,IF(O333=O$2:O$601,1,0),0)),0)))</f>
        <v/>
      </c>
      <c r="S333" s="110"/>
      <c r="T333" s="108"/>
      <c r="U333" s="108"/>
      <c r="V333" s="108"/>
      <c r="W333" s="111" t="str">
        <f aca="false" t="array" ref="W333:W333">IF($G333="","",IF(OR(S333=Error_checking!$Q$25,S333=Error_checking!$Q$26),R333-IF(P333&lt;2,SUM(IF(N333=N$2:N$601,IF(O333=O$2:O$601,1,0),0)),0),IF(V333="",0,((SUM(IF(S333=S$2:S$601,IF(T333=T$2:T$601,1,0),0))-U333)/(SUM(IF(S333=S$2:S$601,IF(T333=T$2:T$601,1,0),0))-1)*100)+(V333/(SUM(IF(S333=S$2:S$601,IF(T333=T$2:T$601,V$2:V$601,0),0))))+IF(U333&lt;2,SUM(IF(S333=S$2:S$601,IF(T333=T$2:T$601,1,0),0)),0))))</f>
        <v/>
      </c>
      <c r="X333" s="91"/>
      <c r="Y333" s="92"/>
      <c r="Z333" s="93"/>
      <c r="AA333" s="92"/>
      <c r="AB333" s="94" t="n">
        <f aca="false">0</f>
        <v>0</v>
      </c>
      <c r="AC333" s="94" t="n">
        <f aca="false" t="array" ref="AC333:AC333">SUM(M333,R333,W333,AB333)</f>
        <v>0</v>
      </c>
      <c r="AD333" s="112" t="n">
        <f aca="false">IF(G333=Error_checking!$A$26,MAX(0,MIN(MaxBonus,$G$1)+1-RANK(AC333,$AC$2:$AC$601)),0)</f>
        <v>0</v>
      </c>
      <c r="AE333" s="111" t="n">
        <f aca="false">AC333+AD333</f>
        <v>0</v>
      </c>
      <c r="AF333" s="113" t="str">
        <f aca="false" t="array" ref="AF333:AF333">IF(G333=Error_checking!$A$26,RANK(AC333,$AC$2:$AC$601),"")</f>
        <v/>
      </c>
      <c r="AG333" s="114"/>
      <c r="AH333" s="115"/>
      <c r="AI333" s="115"/>
      <c r="AJ333" s="115"/>
      <c r="AK333" s="100"/>
      <c r="AL333" s="100"/>
      <c r="AM333" s="100"/>
      <c r="AN333" s="101"/>
      <c r="AO333" s="100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  <c r="BA333" s="100"/>
      <c r="BB333" s="100"/>
      <c r="BC333" s="100"/>
      <c r="BD333" s="100"/>
      <c r="BE333" s="100"/>
      <c r="BF333" s="100"/>
      <c r="BG333" s="100"/>
      <c r="BH333" s="100"/>
      <c r="BI333" s="100"/>
      <c r="BJ333" s="100"/>
      <c r="BK333" s="100"/>
      <c r="BL333" s="100"/>
      <c r="BM333" s="100"/>
      <c r="BN333" s="100"/>
      <c r="BO333" s="100"/>
      <c r="BP333" s="100"/>
      <c r="BQ333" s="100"/>
      <c r="BR333" s="100"/>
      <c r="BS333" s="100"/>
      <c r="BT333" s="100"/>
      <c r="BU333" s="100"/>
      <c r="BV333" s="100"/>
      <c r="BW333" s="100"/>
      <c r="BX333" s="100"/>
      <c r="BY333" s="100"/>
      <c r="BZ333" s="100"/>
    </row>
    <row r="334" s="54" customFormat="true" ht="14.85" hidden="false" customHeight="true" outlineLevel="0" collapsed="false">
      <c r="A334" s="102" t="str">
        <f aca="false" t="array" ref="A334:A334">IF(G334=Error_checking!$A$26,RANK(AC334,$AC$2:$AC$601),"")</f>
        <v/>
      </c>
      <c r="B334" s="102" t="n">
        <v>97</v>
      </c>
      <c r="C334" s="77" t="n">
        <f aca="false">VLOOKUP($B334,Ludo_na!$A$2:$D$601,2,0)</f>
        <v>363</v>
      </c>
      <c r="D334" s="78" t="str">
        <f aca="false">IF(VLOOKUP($B334,Ludo_voor!$A$2:$Y$601,3,0)="","",VLOOKUP($B334,Ludo_voor!$A$2:$Y$601,3,0))</f>
        <v>Meersman</v>
      </c>
      <c r="E334" s="79" t="str">
        <f aca="false">IF(VLOOKUP($B334,Ludo_voor!$A$2:$Y$601,4,0)="","",VLOOKUP($B334,Ludo_voor!$A$2:$Y$601,4,0))</f>
        <v>Jessica</v>
      </c>
      <c r="F334" s="80" t="str">
        <f aca="false">IF(VLOOKUP($B334,Ludo_voor!$A$2:$Y$601,5,0)="","",VLOOKUP($B334,Ludo_voor!$A$2:$Y$601,5,0))</f>
        <v/>
      </c>
      <c r="G334" s="81"/>
      <c r="H334" s="103"/>
      <c r="I334" s="104"/>
      <c r="J334" s="105"/>
      <c r="K334" s="105"/>
      <c r="L334" s="105"/>
      <c r="M334" s="106" t="str">
        <f aca="false" t="array" ref="M334:M334">IF($G334="","",IF(L334="",0,((SUM(IF(I334=I$2:I$601,IF(J334=J$2:J$601,1,0),0))-K334)/(SUM(IF(I334=I$2:I$601,IF(J334=J$2:J$601,1,0),0))-1)*100)+(L334/(SUM(IF(I334=I$2:I$601,IF(J334=J$2:J$601,L$2:L$601,0),0))))+IF(K334&lt;2,SUM(IF(I334=I$2:I$601,IF(J334=J$2:J$601,1,0),0)),0)))</f>
        <v/>
      </c>
      <c r="N334" s="107"/>
      <c r="O334" s="108"/>
      <c r="P334" s="108"/>
      <c r="Q334" s="108"/>
      <c r="R334" s="109" t="str">
        <f aca="false" t="array" ref="R334:R334">IF($G334="","",IF(Q334="",0,((SUM(IF(N334=N$2:N$601,IF(O334=O$2:O$601,1,0),0))-P334)/(SUM(IF(N334=N$2:N$601,IF(O334=O$2:O$601,1,0),0))-1)*100)+(Q334/(SUM(IF(N334=N$2:N$601,IF(O334=O$2:O$601,Q$2:Q$601,0),0))))+IF(P334&lt;2,SUM(IF(N334=N$2:N$601,IF(O334=O$2:O$601,1,0),0)),0)))</f>
        <v/>
      </c>
      <c r="S334" s="110"/>
      <c r="T334" s="108"/>
      <c r="U334" s="108"/>
      <c r="V334" s="108"/>
      <c r="W334" s="111" t="str">
        <f aca="false" t="array" ref="W334:W334">IF($G334="","",IF(OR(S334=Error_checking!$Q$25,S334=Error_checking!$Q$26),R334-IF(P334&lt;2,SUM(IF(N334=N$2:N$601,IF(O334=O$2:O$601,1,0),0)),0),IF(V334="",0,((SUM(IF(S334=S$2:S$601,IF(T334=T$2:T$601,1,0),0))-U334)/(SUM(IF(S334=S$2:S$601,IF(T334=T$2:T$601,1,0),0))-1)*100)+(V334/(SUM(IF(S334=S$2:S$601,IF(T334=T$2:T$601,V$2:V$601,0),0))))+IF(U334&lt;2,SUM(IF(S334=S$2:S$601,IF(T334=T$2:T$601,1,0),0)),0))))</f>
        <v/>
      </c>
      <c r="X334" s="91"/>
      <c r="Y334" s="92"/>
      <c r="Z334" s="93"/>
      <c r="AA334" s="92"/>
      <c r="AB334" s="94" t="n">
        <f aca="false">0</f>
        <v>0</v>
      </c>
      <c r="AC334" s="94" t="n">
        <f aca="false" t="array" ref="AC334:AC334">SUM(M334,R334,W334,AB334)</f>
        <v>0</v>
      </c>
      <c r="AD334" s="112" t="n">
        <f aca="false">IF(G334=Error_checking!$A$26,MAX(0,MIN(MaxBonus,$G$1)+1-RANK(AC334,$AC$2:$AC$601)),0)</f>
        <v>0</v>
      </c>
      <c r="AE334" s="111" t="n">
        <f aca="false">AC334+AD334</f>
        <v>0</v>
      </c>
      <c r="AF334" s="113" t="str">
        <f aca="false" t="array" ref="AF334:AF334">IF(G334=Error_checking!$A$26,RANK(AC334,$AC$2:$AC$601),"")</f>
        <v/>
      </c>
      <c r="AG334" s="114"/>
      <c r="AH334" s="115"/>
      <c r="AI334" s="115"/>
      <c r="AJ334" s="115"/>
      <c r="AK334" s="100"/>
      <c r="AL334" s="100"/>
      <c r="AM334" s="100"/>
      <c r="AN334" s="101"/>
      <c r="AO334" s="100"/>
      <c r="AP334" s="100"/>
      <c r="AQ334" s="100"/>
      <c r="AR334" s="100"/>
      <c r="AS334" s="100"/>
      <c r="AT334" s="100"/>
      <c r="AU334" s="100"/>
      <c r="AV334" s="100"/>
      <c r="AW334" s="100"/>
      <c r="AX334" s="100"/>
      <c r="AY334" s="100"/>
      <c r="AZ334" s="100"/>
      <c r="BA334" s="100"/>
      <c r="BB334" s="100"/>
      <c r="BC334" s="100"/>
      <c r="BD334" s="100"/>
      <c r="BE334" s="100"/>
      <c r="BF334" s="100"/>
      <c r="BG334" s="100"/>
      <c r="BH334" s="100"/>
      <c r="BI334" s="100"/>
      <c r="BJ334" s="100"/>
      <c r="BK334" s="100"/>
      <c r="BL334" s="100"/>
      <c r="BM334" s="100"/>
      <c r="BN334" s="100"/>
      <c r="BO334" s="100"/>
      <c r="BP334" s="100"/>
      <c r="BQ334" s="100"/>
      <c r="BR334" s="100"/>
      <c r="BS334" s="100"/>
      <c r="BT334" s="100"/>
      <c r="BU334" s="100"/>
      <c r="BV334" s="100"/>
      <c r="BW334" s="100"/>
      <c r="BX334" s="100"/>
      <c r="BY334" s="100"/>
      <c r="BZ334" s="100"/>
    </row>
    <row r="335" s="119" customFormat="true" ht="14.85" hidden="false" customHeight="true" outlineLevel="0" collapsed="false">
      <c r="A335" s="102" t="str">
        <f aca="false" t="array" ref="A335:A335">IF(G335=Error_checking!$A$26,RANK(AC335,$AC$2:$AC$601),"")</f>
        <v/>
      </c>
      <c r="B335" s="102" t="n">
        <v>105</v>
      </c>
      <c r="C335" s="77" t="n">
        <f aca="false">VLOOKUP($B335,Ludo_na!$A$2:$D$601,2,0)</f>
        <v>401</v>
      </c>
      <c r="D335" s="78" t="str">
        <f aca="false">IF(VLOOKUP($B335,Ludo_voor!$A$2:$Y$601,3,0)="","",VLOOKUP($B335,Ludo_voor!$A$2:$Y$601,3,0))</f>
        <v>Meersman</v>
      </c>
      <c r="E335" s="79" t="str">
        <f aca="false">IF(VLOOKUP($B335,Ludo_voor!$A$2:$Y$601,4,0)="","",VLOOKUP($B335,Ludo_voor!$A$2:$Y$601,4,0))</f>
        <v>Timmy</v>
      </c>
      <c r="F335" s="80" t="str">
        <f aca="false">IF(VLOOKUP($B335,Ludo_voor!$A$2:$Y$601,5,0)="","",VLOOKUP($B335,Ludo_voor!$A$2:$Y$601,5,0))</f>
        <v/>
      </c>
      <c r="G335" s="81"/>
      <c r="H335" s="103"/>
      <c r="I335" s="104"/>
      <c r="J335" s="105"/>
      <c r="K335" s="105"/>
      <c r="L335" s="105"/>
      <c r="M335" s="106" t="str">
        <f aca="false" t="array" ref="M335:M335">IF($G335="","",IF(L335="",0,((SUM(IF(I335=I$2:I$601,IF(J335=J$2:J$601,1,0),0))-K335)/(SUM(IF(I335=I$2:I$601,IF(J335=J$2:J$601,1,0),0))-1)*100)+(L335/(SUM(IF(I335=I$2:I$601,IF(J335=J$2:J$601,L$2:L$601,0),0))))+IF(K335&lt;2,SUM(IF(I335=I$2:I$601,IF(J335=J$2:J$601,1,0),0)),0)))</f>
        <v/>
      </c>
      <c r="N335" s="107"/>
      <c r="O335" s="108"/>
      <c r="P335" s="108"/>
      <c r="Q335" s="108"/>
      <c r="R335" s="109" t="str">
        <f aca="false" t="array" ref="R335:R335">IF($G335="","",IF(Q335="",0,((SUM(IF(N335=N$2:N$601,IF(O335=O$2:O$601,1,0),0))-P335)/(SUM(IF(N335=N$2:N$601,IF(O335=O$2:O$601,1,0),0))-1)*100)+(Q335/(SUM(IF(N335=N$2:N$601,IF(O335=O$2:O$601,Q$2:Q$601,0),0))))+IF(P335&lt;2,SUM(IF(N335=N$2:N$601,IF(O335=O$2:O$601,1,0),0)),0)))</f>
        <v/>
      </c>
      <c r="S335" s="110"/>
      <c r="T335" s="108"/>
      <c r="U335" s="108"/>
      <c r="V335" s="108"/>
      <c r="W335" s="111" t="str">
        <f aca="false" t="array" ref="W335:W335">IF($G335="","",IF(OR(S335=Error_checking!$Q$25,S335=Error_checking!$Q$26),R335-IF(P335&lt;2,SUM(IF(N335=N$2:N$601,IF(O335=O$2:O$601,1,0),0)),0),IF(V335="",0,((SUM(IF(S335=S$2:S$601,IF(T335=T$2:T$601,1,0),0))-U335)/(SUM(IF(S335=S$2:S$601,IF(T335=T$2:T$601,1,0),0))-1)*100)+(V335/(SUM(IF(S335=S$2:S$601,IF(T335=T$2:T$601,V$2:V$601,0),0))))+IF(U335&lt;2,SUM(IF(S335=S$2:S$601,IF(T335=T$2:T$601,1,0),0)),0))))</f>
        <v/>
      </c>
      <c r="X335" s="91"/>
      <c r="Y335" s="92"/>
      <c r="Z335" s="93"/>
      <c r="AA335" s="92"/>
      <c r="AB335" s="94" t="n">
        <f aca="false">0</f>
        <v>0</v>
      </c>
      <c r="AC335" s="94" t="n">
        <f aca="false" t="array" ref="AC335:AC335">SUM(M335,R335,W335,AB335)</f>
        <v>0</v>
      </c>
      <c r="AD335" s="112" t="n">
        <f aca="false">IF(G335=Error_checking!$A$26,MAX(0,MIN(MaxBonus,$G$1)+1-RANK(AC335,$AC$2:$AC$601)),0)</f>
        <v>0</v>
      </c>
      <c r="AE335" s="111" t="n">
        <f aca="false">AC335+AD335</f>
        <v>0</v>
      </c>
      <c r="AF335" s="113" t="str">
        <f aca="false" t="array" ref="AF335:AF335">IF(G335=Error_checking!$A$26,RANK(AC335,$AC$2:$AC$601),"")</f>
        <v/>
      </c>
      <c r="AG335" s="114"/>
      <c r="AH335" s="115"/>
      <c r="AI335" s="115"/>
      <c r="AJ335" s="115"/>
      <c r="AK335" s="100"/>
      <c r="AL335" s="100"/>
      <c r="AM335" s="100"/>
      <c r="AN335" s="101"/>
      <c r="AO335" s="100"/>
      <c r="AP335" s="100"/>
      <c r="AQ335" s="100"/>
      <c r="AR335" s="100"/>
      <c r="AS335" s="100"/>
      <c r="AT335" s="100"/>
      <c r="AU335" s="100"/>
      <c r="AV335" s="100"/>
      <c r="AW335" s="100"/>
      <c r="AX335" s="100"/>
      <c r="AY335" s="100"/>
      <c r="AZ335" s="100"/>
      <c r="BA335" s="100"/>
      <c r="BB335" s="100"/>
      <c r="BC335" s="100"/>
      <c r="BD335" s="100"/>
      <c r="BE335" s="100"/>
      <c r="BF335" s="100"/>
      <c r="BG335" s="100"/>
      <c r="BH335" s="100"/>
      <c r="BI335" s="100"/>
      <c r="BJ335" s="100"/>
      <c r="BK335" s="100"/>
      <c r="BL335" s="100"/>
      <c r="BM335" s="100"/>
      <c r="BN335" s="100"/>
      <c r="BO335" s="100"/>
      <c r="BP335" s="100"/>
      <c r="BQ335" s="100"/>
      <c r="BR335" s="100"/>
      <c r="BS335" s="100"/>
      <c r="BT335" s="100"/>
      <c r="BU335" s="100"/>
      <c r="BV335" s="100"/>
      <c r="BW335" s="100"/>
      <c r="BX335" s="100"/>
      <c r="BY335" s="100"/>
      <c r="BZ335" s="100"/>
    </row>
    <row r="336" s="116" customFormat="true" ht="14.85" hidden="false" customHeight="true" outlineLevel="0" collapsed="false">
      <c r="A336" s="102" t="str">
        <f aca="false" t="array" ref="A336:A336">IF(G336=Error_checking!$A$26,RANK(AC336,$AC$2:$AC$601),"")</f>
        <v/>
      </c>
      <c r="B336" s="102" t="n">
        <v>481</v>
      </c>
      <c r="C336" s="77" t="n">
        <f aca="false">VLOOKUP($B336,Ludo_na!$A$2:$D$601,2,0)</f>
        <v>364</v>
      </c>
      <c r="D336" s="78" t="str">
        <f aca="false">IF(VLOOKUP($B336,Ludo_voor!$A$2:$Y$601,3,0)="","",VLOOKUP($B336,Ludo_voor!$A$2:$Y$601,3,0))</f>
        <v>Mels</v>
      </c>
      <c r="E336" s="79" t="str">
        <f aca="false">IF(VLOOKUP($B336,Ludo_voor!$A$2:$Y$601,4,0)="","",VLOOKUP($B336,Ludo_voor!$A$2:$Y$601,4,0))</f>
        <v>Stefaan</v>
      </c>
      <c r="F336" s="80" t="str">
        <f aca="false">IF(VLOOKUP($B336,Ludo_voor!$A$2:$Y$601,5,0)="","",VLOOKUP($B336,Ludo_voor!$A$2:$Y$601,5,0))</f>
        <v/>
      </c>
      <c r="G336" s="81"/>
      <c r="H336" s="103"/>
      <c r="I336" s="104"/>
      <c r="J336" s="105"/>
      <c r="K336" s="105"/>
      <c r="L336" s="105"/>
      <c r="M336" s="106" t="str">
        <f aca="false" t="array" ref="M336:M336">IF($G336="","",IF(L336="",0,((SUM(IF(I336=I$2:I$601,IF(J336=J$2:J$601,1,0),0))-K336)/(SUM(IF(I336=I$2:I$601,IF(J336=J$2:J$601,1,0),0))-1)*100)+(L336/(SUM(IF(I336=I$2:I$601,IF(J336=J$2:J$601,L$2:L$601,0),0))))+IF(K336&lt;2,SUM(IF(I336=I$2:I$601,IF(J336=J$2:J$601,1,0),0)),0)))</f>
        <v/>
      </c>
      <c r="N336" s="107"/>
      <c r="O336" s="108"/>
      <c r="P336" s="108"/>
      <c r="Q336" s="108"/>
      <c r="R336" s="109" t="str">
        <f aca="false" t="array" ref="R336:R336">IF($G336="","",IF(Q336="",0,((SUM(IF(N336=N$2:N$601,IF(O336=O$2:O$601,1,0),0))-P336)/(SUM(IF(N336=N$2:N$601,IF(O336=O$2:O$601,1,0),0))-1)*100)+(Q336/(SUM(IF(N336=N$2:N$601,IF(O336=O$2:O$601,Q$2:Q$601,0),0))))+IF(P336&lt;2,SUM(IF(N336=N$2:N$601,IF(O336=O$2:O$601,1,0),0)),0)))</f>
        <v/>
      </c>
      <c r="S336" s="110"/>
      <c r="T336" s="108"/>
      <c r="U336" s="108"/>
      <c r="V336" s="108"/>
      <c r="W336" s="111" t="str">
        <f aca="false" t="array" ref="W336:W336">IF($G336="","",IF(OR(S336=Error_checking!$Q$25,S336=Error_checking!$Q$26),R336-IF(P336&lt;2,SUM(IF(N336=N$2:N$601,IF(O336=O$2:O$601,1,0),0)),0),IF(V336="",0,((SUM(IF(S336=S$2:S$601,IF(T336=T$2:T$601,1,0),0))-U336)/(SUM(IF(S336=S$2:S$601,IF(T336=T$2:T$601,1,0),0))-1)*100)+(V336/(SUM(IF(S336=S$2:S$601,IF(T336=T$2:T$601,V$2:V$601,0),0))))+IF(U336&lt;2,SUM(IF(S336=S$2:S$601,IF(T336=T$2:T$601,1,0),0)),0))))</f>
        <v/>
      </c>
      <c r="X336" s="91"/>
      <c r="Y336" s="92"/>
      <c r="Z336" s="93"/>
      <c r="AA336" s="92"/>
      <c r="AB336" s="94" t="n">
        <f aca="false">0</f>
        <v>0</v>
      </c>
      <c r="AC336" s="94" t="n">
        <f aca="false" t="array" ref="AC336:AC336">SUM(M336,R336,W336,AB336)</f>
        <v>0</v>
      </c>
      <c r="AD336" s="112" t="n">
        <f aca="false">IF(G336=Error_checking!$A$26,MAX(0,MIN(MaxBonus,$G$1)+1-RANK(AC336,$AC$2:$AC$601)),0)</f>
        <v>0</v>
      </c>
      <c r="AE336" s="111" t="n">
        <f aca="false">AC336+AD336</f>
        <v>0</v>
      </c>
      <c r="AF336" s="113" t="str">
        <f aca="false" t="array" ref="AF336:AF336">IF(G336=Error_checking!$A$26,RANK(AC336,$AC$2:$AC$601),"")</f>
        <v/>
      </c>
      <c r="AG336" s="114"/>
      <c r="AH336" s="115"/>
      <c r="AI336" s="115"/>
      <c r="AJ336" s="115"/>
      <c r="AK336" s="100"/>
      <c r="AL336" s="100"/>
      <c r="AM336" s="100"/>
      <c r="AN336" s="101"/>
      <c r="AO336" s="100"/>
      <c r="AP336" s="100"/>
      <c r="AQ336" s="100"/>
      <c r="AR336" s="100"/>
      <c r="AS336" s="100"/>
      <c r="AT336" s="100"/>
      <c r="AU336" s="100"/>
      <c r="AV336" s="100"/>
      <c r="AW336" s="100"/>
      <c r="AX336" s="100"/>
      <c r="AY336" s="100"/>
      <c r="AZ336" s="100"/>
      <c r="BA336" s="100"/>
      <c r="BB336" s="100"/>
      <c r="BC336" s="100"/>
      <c r="BD336" s="100"/>
      <c r="BE336" s="100"/>
      <c r="BF336" s="100"/>
      <c r="BG336" s="100"/>
      <c r="BH336" s="100"/>
      <c r="BI336" s="100"/>
      <c r="BJ336" s="100"/>
      <c r="BK336" s="100"/>
      <c r="BL336" s="100"/>
      <c r="BM336" s="100"/>
      <c r="BN336" s="100"/>
      <c r="BO336" s="100"/>
      <c r="BP336" s="100"/>
      <c r="BQ336" s="100"/>
      <c r="BR336" s="100"/>
      <c r="BS336" s="100"/>
      <c r="BT336" s="100"/>
      <c r="BU336" s="100"/>
      <c r="BV336" s="100"/>
      <c r="BW336" s="100"/>
      <c r="BX336" s="100"/>
      <c r="BY336" s="100"/>
      <c r="BZ336" s="100"/>
    </row>
    <row r="337" s="119" customFormat="true" ht="14.85" hidden="false" customHeight="true" outlineLevel="0" collapsed="false">
      <c r="A337" s="76" t="str">
        <f aca="false" t="array" ref="A337:A337">IF(G337=Error_checking!$A$26,RANK(AC337,$AC$2:$AC$601),"")</f>
        <v/>
      </c>
      <c r="B337" s="76" t="n">
        <v>345</v>
      </c>
      <c r="C337" s="77" t="n">
        <f aca="false">VLOOKUP($B337,Ludo_na!$A$2:$D$601,2,0)</f>
        <v>170</v>
      </c>
      <c r="D337" s="78" t="str">
        <f aca="false">IF(VLOOKUP($B337,Ludo_voor!$A$2:$Y$601,3,0)="","",VLOOKUP($B337,Ludo_voor!$A$2:$Y$601,3,0))</f>
        <v>Mertens</v>
      </c>
      <c r="E337" s="79" t="str">
        <f aca="false">IF(VLOOKUP($B337,Ludo_voor!$A$2:$Y$601,4,0)="","",VLOOKUP($B337,Ludo_voor!$A$2:$Y$601,4,0))</f>
        <v>Marc</v>
      </c>
      <c r="F337" s="80" t="str">
        <f aca="false">IF(VLOOKUP($B337,Ludo_voor!$A$2:$Y$601,5,0)="","",VLOOKUP($B337,Ludo_voor!$A$2:$Y$601,5,0))</f>
        <v/>
      </c>
      <c r="G337" s="81"/>
      <c r="H337" s="103"/>
      <c r="I337" s="104"/>
      <c r="J337" s="105"/>
      <c r="K337" s="105"/>
      <c r="L337" s="105"/>
      <c r="M337" s="106" t="str">
        <f aca="false" t="array" ref="M337:M337">IF($G337="","",IF(L337="",0,((SUM(IF(I337=I$2:I$601,IF(J337=J$2:J$601,1,0),0))-K337)/(SUM(IF(I337=I$2:I$601,IF(J337=J$2:J$601,1,0),0))-1)*100)+(L337/(SUM(IF(I337=I$2:I$601,IF(J337=J$2:J$601,L$2:L$601,0),0))))+IF(K337&lt;2,SUM(IF(I337=I$2:I$601,IF(J337=J$2:J$601,1,0),0)),0)))</f>
        <v/>
      </c>
      <c r="N337" s="107"/>
      <c r="O337" s="108"/>
      <c r="P337" s="108"/>
      <c r="Q337" s="108"/>
      <c r="R337" s="109" t="str">
        <f aca="false" t="array" ref="R337:R337">IF($G337="","",IF(Q337="",0,((SUM(IF(N337=N$2:N$601,IF(O337=O$2:O$601,1,0),0))-P337)/(SUM(IF(N337=N$2:N$601,IF(O337=O$2:O$601,1,0),0))-1)*100)+(Q337/(SUM(IF(N337=N$2:N$601,IF(O337=O$2:O$601,Q$2:Q$601,0),0))))+IF(P337&lt;2,SUM(IF(N337=N$2:N$601,IF(O337=O$2:O$601,1,0),0)),0)))</f>
        <v/>
      </c>
      <c r="S337" s="110"/>
      <c r="T337" s="108"/>
      <c r="U337" s="108"/>
      <c r="V337" s="108"/>
      <c r="W337" s="111" t="str">
        <f aca="false" t="array" ref="W337:W337">IF($G337="","",IF(OR(S337=Error_checking!$Q$25,S337=Error_checking!$Q$26),R337-IF(P337&lt;2,SUM(IF(N337=N$2:N$601,IF(O337=O$2:O$601,1,0),0)),0),IF(V337="",0,((SUM(IF(S337=S$2:S$601,IF(T337=T$2:T$601,1,0),0))-U337)/(SUM(IF(S337=S$2:S$601,IF(T337=T$2:T$601,1,0),0))-1)*100)+(V337/(SUM(IF(S337=S$2:S$601,IF(T337=T$2:T$601,V$2:V$601,0),0))))+IF(U337&lt;2,SUM(IF(S337=S$2:S$601,IF(T337=T$2:T$601,1,0),0)),0))))</f>
        <v/>
      </c>
      <c r="X337" s="91"/>
      <c r="Y337" s="92"/>
      <c r="Z337" s="93"/>
      <c r="AA337" s="92"/>
      <c r="AB337" s="94" t="n">
        <f aca="false">0</f>
        <v>0</v>
      </c>
      <c r="AC337" s="94" t="n">
        <f aca="false" t="array" ref="AC337:AC337">SUM(M337,R337,W337,AB337)</f>
        <v>0</v>
      </c>
      <c r="AD337" s="112" t="n">
        <f aca="false">IF(G337=Error_checking!$A$26,MAX(0,MIN(MaxBonus,$G$1)+1-RANK(AC337,$AC$2:$AC$601)),0)</f>
        <v>0</v>
      </c>
      <c r="AE337" s="111" t="n">
        <f aca="false">AC337+AD337</f>
        <v>0</v>
      </c>
      <c r="AF337" s="113" t="str">
        <f aca="false" t="array" ref="AF337:AF337">IF(G337=Error_checking!$A$26,RANK(AC337,$AC$2:$AC$601),"")</f>
        <v/>
      </c>
      <c r="AG337" s="114"/>
      <c r="AH337" s="115"/>
      <c r="AI337" s="115"/>
      <c r="AJ337" s="115"/>
      <c r="AK337" s="100"/>
      <c r="AL337" s="100"/>
      <c r="AM337" s="100"/>
      <c r="AN337" s="101"/>
      <c r="AO337" s="100"/>
      <c r="AP337" s="100"/>
      <c r="AQ337" s="100"/>
      <c r="AR337" s="100"/>
      <c r="AS337" s="100"/>
      <c r="AT337" s="100"/>
      <c r="AU337" s="100"/>
      <c r="AV337" s="100"/>
      <c r="AW337" s="100"/>
      <c r="AX337" s="100"/>
      <c r="AY337" s="100"/>
      <c r="AZ337" s="100"/>
      <c r="BA337" s="100"/>
      <c r="BB337" s="100"/>
      <c r="BC337" s="100"/>
      <c r="BD337" s="100"/>
      <c r="BE337" s="100"/>
      <c r="BF337" s="100"/>
      <c r="BG337" s="100"/>
      <c r="BH337" s="100"/>
      <c r="BI337" s="100"/>
      <c r="BJ337" s="100"/>
      <c r="BK337" s="100"/>
      <c r="BL337" s="100"/>
      <c r="BM337" s="100"/>
      <c r="BN337" s="100"/>
      <c r="BO337" s="100"/>
      <c r="BP337" s="100"/>
      <c r="BQ337" s="100"/>
      <c r="BR337" s="100"/>
      <c r="BS337" s="100"/>
      <c r="BT337" s="100"/>
      <c r="BU337" s="100"/>
      <c r="BV337" s="100"/>
      <c r="BW337" s="100"/>
      <c r="BX337" s="100"/>
      <c r="BY337" s="100"/>
      <c r="BZ337" s="100"/>
    </row>
    <row r="338" customFormat="false" ht="14.85" hidden="false" customHeight="true" outlineLevel="0" collapsed="false">
      <c r="A338" s="102" t="str">
        <f aca="false" t="array" ref="A338:A338">IF(G338=Error_checking!$A$26,RANK(AC338,$AC$2:$AC$601),"")</f>
        <v/>
      </c>
      <c r="B338" s="102" t="n">
        <v>456</v>
      </c>
      <c r="C338" s="77" t="n">
        <f aca="false">VLOOKUP($B338,Ludo_na!$A$2:$D$601,2,0)</f>
        <v>353</v>
      </c>
      <c r="D338" s="78" t="str">
        <f aca="false">IF(VLOOKUP($B338,Ludo_voor!$A$2:$Y$601,3,0)="","",VLOOKUP($B338,Ludo_voor!$A$2:$Y$601,3,0))</f>
        <v>Mertens</v>
      </c>
      <c r="E338" s="79" t="str">
        <f aca="false">IF(VLOOKUP($B338,Ludo_voor!$A$2:$Y$601,4,0)="","",VLOOKUP($B338,Ludo_voor!$A$2:$Y$601,4,0))</f>
        <v>Elly</v>
      </c>
      <c r="F338" s="80" t="str">
        <f aca="false">IF(VLOOKUP($B338,Ludo_voor!$A$2:$Y$601,5,0)="","",VLOOKUP($B338,Ludo_voor!$A$2:$Y$601,5,0))</f>
        <v/>
      </c>
      <c r="G338" s="81"/>
      <c r="H338" s="103"/>
      <c r="I338" s="104"/>
      <c r="J338" s="105"/>
      <c r="K338" s="105"/>
      <c r="L338" s="105"/>
      <c r="M338" s="106" t="str">
        <f aca="false" t="array" ref="M338:M338">IF($G338="","",IF(L338="",0,((SUM(IF(I338=I$2:I$601,IF(J338=J$2:J$601,1,0),0))-K338)/(SUM(IF(I338=I$2:I$601,IF(J338=J$2:J$601,1,0),0))-1)*100)+(L338/(SUM(IF(I338=I$2:I$601,IF(J338=J$2:J$601,L$2:L$601,0),0))))+IF(K338&lt;2,SUM(IF(I338=I$2:I$601,IF(J338=J$2:J$601,1,0),0)),0)))</f>
        <v/>
      </c>
      <c r="N338" s="107"/>
      <c r="O338" s="108"/>
      <c r="P338" s="108"/>
      <c r="Q338" s="108"/>
      <c r="R338" s="109" t="str">
        <f aca="false" t="array" ref="R338:R338">IF($G338="","",IF(Q338="",0,((SUM(IF(N338=N$2:N$601,IF(O338=O$2:O$601,1,0),0))-P338)/(SUM(IF(N338=N$2:N$601,IF(O338=O$2:O$601,1,0),0))-1)*100)+(Q338/(SUM(IF(N338=N$2:N$601,IF(O338=O$2:O$601,Q$2:Q$601,0),0))))+IF(P338&lt;2,SUM(IF(N338=N$2:N$601,IF(O338=O$2:O$601,1,0),0)),0)))</f>
        <v/>
      </c>
      <c r="S338" s="110"/>
      <c r="T338" s="108"/>
      <c r="U338" s="108"/>
      <c r="V338" s="108"/>
      <c r="W338" s="111" t="str">
        <f aca="false" t="array" ref="W338:W338">IF($G338="","",IF(OR(S338=Error_checking!$Q$25,S338=Error_checking!$Q$26),R338-IF(P338&lt;2,SUM(IF(N338=N$2:N$601,IF(O338=O$2:O$601,1,0),0)),0),IF(V338="",0,((SUM(IF(S338=S$2:S$601,IF(T338=T$2:T$601,1,0),0))-U338)/(SUM(IF(S338=S$2:S$601,IF(T338=T$2:T$601,1,0),0))-1)*100)+(V338/(SUM(IF(S338=S$2:S$601,IF(T338=T$2:T$601,V$2:V$601,0),0))))+IF(U338&lt;2,SUM(IF(S338=S$2:S$601,IF(T338=T$2:T$601,1,0),0)),0))))</f>
        <v/>
      </c>
      <c r="X338" s="91"/>
      <c r="Y338" s="92"/>
      <c r="Z338" s="93"/>
      <c r="AA338" s="92"/>
      <c r="AB338" s="94" t="n">
        <f aca="false">0</f>
        <v>0</v>
      </c>
      <c r="AC338" s="94" t="n">
        <f aca="false" t="array" ref="AC338:AC338">SUM(M338,R338,W338,AB338)</f>
        <v>0</v>
      </c>
      <c r="AD338" s="112" t="n">
        <f aca="false">IF(G338=Error_checking!$A$26,MAX(0,MIN(MaxBonus,$G$1)+1-RANK(AC338,$AC$2:$AC$601)),0)</f>
        <v>0</v>
      </c>
      <c r="AE338" s="111" t="n">
        <f aca="false">AC338+AD338</f>
        <v>0</v>
      </c>
      <c r="AF338" s="113" t="str">
        <f aca="false" t="array" ref="AF338:AF338">IF(G338=Error_checking!$A$26,RANK(AC338,$AC$2:$AC$601),"")</f>
        <v/>
      </c>
      <c r="AG338" s="114"/>
      <c r="AH338" s="115"/>
      <c r="AI338" s="115"/>
      <c r="AJ338" s="115"/>
      <c r="AK338" s="100"/>
      <c r="AL338" s="100"/>
      <c r="AM338" s="100"/>
      <c r="AN338" s="101"/>
      <c r="AO338" s="100"/>
      <c r="AP338" s="100"/>
      <c r="AQ338" s="100"/>
      <c r="AR338" s="100"/>
      <c r="AS338" s="100"/>
      <c r="AT338" s="100"/>
      <c r="AU338" s="100"/>
      <c r="AV338" s="100"/>
      <c r="AW338" s="100"/>
      <c r="AX338" s="100"/>
      <c r="AY338" s="100"/>
      <c r="AZ338" s="100"/>
      <c r="BA338" s="100"/>
      <c r="BB338" s="100"/>
      <c r="BC338" s="100"/>
      <c r="BD338" s="100"/>
      <c r="BE338" s="100"/>
      <c r="BF338" s="100"/>
      <c r="BG338" s="100"/>
      <c r="BH338" s="100"/>
      <c r="BI338" s="100"/>
      <c r="BJ338" s="100"/>
      <c r="BK338" s="100"/>
      <c r="BL338" s="100"/>
      <c r="BM338" s="100"/>
      <c r="BN338" s="100"/>
      <c r="BO338" s="100"/>
      <c r="BP338" s="100"/>
      <c r="BQ338" s="100"/>
      <c r="BR338" s="100"/>
      <c r="BS338" s="100"/>
      <c r="BT338" s="100"/>
      <c r="BU338" s="100"/>
      <c r="BV338" s="100"/>
      <c r="BW338" s="100"/>
      <c r="BX338" s="100"/>
      <c r="BY338" s="100"/>
      <c r="BZ338" s="10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customFormat="false" ht="14.85" hidden="false" customHeight="true" outlineLevel="0" collapsed="false">
      <c r="A339" s="102" t="str">
        <f aca="false" t="array" ref="A339:A339">IF(G339=Error_checking!$A$26,RANK(AC339,$AC$2:$AC$601),"")</f>
        <v/>
      </c>
      <c r="B339" s="102" t="n">
        <v>362</v>
      </c>
      <c r="C339" s="77" t="n">
        <f aca="false">VLOOKUP($B339,Ludo_na!$A$2:$D$601,2,0)</f>
        <v>311</v>
      </c>
      <c r="D339" s="78" t="str">
        <f aca="false">IF(VLOOKUP($B339,Ludo_voor!$A$2:$Y$601,3,0)="","",VLOOKUP($B339,Ludo_voor!$A$2:$Y$601,3,0))</f>
        <v>Michalski</v>
      </c>
      <c r="E339" s="79" t="str">
        <f aca="false">IF(VLOOKUP($B339,Ludo_voor!$A$2:$Y$601,4,0)="","",VLOOKUP($B339,Ludo_voor!$A$2:$Y$601,4,0))</f>
        <v>Merlin</v>
      </c>
      <c r="F339" s="80" t="str">
        <f aca="false">IF(VLOOKUP($B339,Ludo_voor!$A$2:$Y$601,5,0)="","",VLOOKUP($B339,Ludo_voor!$A$2:$Y$601,5,0))</f>
        <v/>
      </c>
      <c r="G339" s="81"/>
      <c r="H339" s="103"/>
      <c r="I339" s="104"/>
      <c r="J339" s="105"/>
      <c r="K339" s="105"/>
      <c r="L339" s="105"/>
      <c r="M339" s="106" t="str">
        <f aca="false" t="array" ref="M339:M339">IF($G339="","",IF(L339="",0,((SUM(IF(I339=I$2:I$601,IF(J339=J$2:J$601,1,0),0))-K339)/(SUM(IF(I339=I$2:I$601,IF(J339=J$2:J$601,1,0),0))-1)*100)+(L339/(SUM(IF(I339=I$2:I$601,IF(J339=J$2:J$601,L$2:L$601,0),0))))+IF(K339&lt;2,SUM(IF(I339=I$2:I$601,IF(J339=J$2:J$601,1,0),0)),0)))</f>
        <v/>
      </c>
      <c r="N339" s="107"/>
      <c r="O339" s="108"/>
      <c r="P339" s="108"/>
      <c r="Q339" s="108"/>
      <c r="R339" s="109" t="str">
        <f aca="false" t="array" ref="R339:R339">IF($G339="","",IF(Q339="",0,((SUM(IF(N339=N$2:N$601,IF(O339=O$2:O$601,1,0),0))-P339)/(SUM(IF(N339=N$2:N$601,IF(O339=O$2:O$601,1,0),0))-1)*100)+(Q339/(SUM(IF(N339=N$2:N$601,IF(O339=O$2:O$601,Q$2:Q$601,0),0))))+IF(P339&lt;2,SUM(IF(N339=N$2:N$601,IF(O339=O$2:O$601,1,0),0)),0)))</f>
        <v/>
      </c>
      <c r="S339" s="110"/>
      <c r="T339" s="108"/>
      <c r="U339" s="108"/>
      <c r="V339" s="108"/>
      <c r="W339" s="111" t="str">
        <f aca="false" t="array" ref="W339:W339">IF($G339="","",IF(OR(S339=Error_checking!$Q$25,S339=Error_checking!$Q$26),R339-IF(P339&lt;2,SUM(IF(N339=N$2:N$601,IF(O339=O$2:O$601,1,0),0)),0),IF(V339="",0,((SUM(IF(S339=S$2:S$601,IF(T339=T$2:T$601,1,0),0))-U339)/(SUM(IF(S339=S$2:S$601,IF(T339=T$2:T$601,1,0),0))-1)*100)+(V339/(SUM(IF(S339=S$2:S$601,IF(T339=T$2:T$601,V$2:V$601,0),0))))+IF(U339&lt;2,SUM(IF(S339=S$2:S$601,IF(T339=T$2:T$601,1,0),0)),0))))</f>
        <v/>
      </c>
      <c r="X339" s="91"/>
      <c r="Y339" s="92"/>
      <c r="Z339" s="93"/>
      <c r="AA339" s="92"/>
      <c r="AB339" s="94" t="n">
        <f aca="false">0</f>
        <v>0</v>
      </c>
      <c r="AC339" s="94" t="n">
        <f aca="false" t="array" ref="AC339:AC339">SUM(M339,R339,W339,AB339)</f>
        <v>0</v>
      </c>
      <c r="AD339" s="112" t="n">
        <f aca="false">IF(G339=Error_checking!$A$26,MAX(0,MIN(MaxBonus,$G$1)+1-RANK(AC339,$AC$2:$AC$601)),0)</f>
        <v>0</v>
      </c>
      <c r="AE339" s="111" t="n">
        <f aca="false">AC339+AD339</f>
        <v>0</v>
      </c>
      <c r="AF339" s="113" t="str">
        <f aca="false" t="array" ref="AF339:AF339">IF(G339=Error_checking!$A$26,RANK(AC339,$AC$2:$AC$601),"")</f>
        <v/>
      </c>
      <c r="AG339" s="114"/>
      <c r="AH339" s="115"/>
      <c r="AI339" s="115"/>
      <c r="AJ339" s="115"/>
      <c r="AK339" s="100"/>
      <c r="AL339" s="100"/>
      <c r="AM339" s="100"/>
      <c r="AN339" s="101"/>
      <c r="AO339" s="100"/>
      <c r="AP339" s="100"/>
      <c r="AQ339" s="100"/>
      <c r="AR339" s="100"/>
      <c r="AS339" s="100"/>
      <c r="AT339" s="100"/>
      <c r="AU339" s="100"/>
      <c r="AV339" s="100"/>
      <c r="AW339" s="100"/>
      <c r="AX339" s="100"/>
      <c r="AY339" s="100"/>
      <c r="AZ339" s="100"/>
      <c r="BA339" s="100"/>
      <c r="BB339" s="100"/>
      <c r="BC339" s="100"/>
      <c r="BD339" s="100"/>
      <c r="BE339" s="100"/>
      <c r="BF339" s="100"/>
      <c r="BG339" s="100"/>
      <c r="BH339" s="100"/>
      <c r="BI339" s="100"/>
      <c r="BJ339" s="100"/>
      <c r="BK339" s="100"/>
      <c r="BL339" s="100"/>
      <c r="BM339" s="100"/>
      <c r="BN339" s="100"/>
      <c r="BO339" s="100"/>
      <c r="BP339" s="100"/>
      <c r="BQ339" s="100"/>
      <c r="BR339" s="100"/>
      <c r="BS339" s="100"/>
      <c r="BT339" s="100"/>
      <c r="BU339" s="100"/>
      <c r="BV339" s="100"/>
      <c r="BW339" s="100"/>
      <c r="BX339" s="100"/>
      <c r="BY339" s="100"/>
      <c r="BZ339" s="10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s="54" customFormat="true" ht="14.85" hidden="false" customHeight="true" outlineLevel="0" collapsed="false">
      <c r="A340" s="102" t="str">
        <f aca="false" t="array" ref="A340:A340">IF(G340=Error_checking!$A$26,RANK(AC340,$AC$2:$AC$601),"")</f>
        <v/>
      </c>
      <c r="B340" s="102" t="n">
        <v>411</v>
      </c>
      <c r="C340" s="77" t="n">
        <f aca="false">VLOOKUP($B340,Ludo_na!$A$2:$D$601,2,0)</f>
        <v>549</v>
      </c>
      <c r="D340" s="78" t="str">
        <f aca="false">IF(VLOOKUP($B340,Ludo_voor!$A$2:$Y$601,3,0)="","",VLOOKUP($B340,Ludo_voor!$A$2:$Y$601,3,0))</f>
        <v>Micheli</v>
      </c>
      <c r="E340" s="79" t="str">
        <f aca="false">IF(VLOOKUP($B340,Ludo_voor!$A$2:$Y$601,4,0)="","",VLOOKUP($B340,Ludo_voor!$A$2:$Y$601,4,0))</f>
        <v>Jaana</v>
      </c>
      <c r="F340" s="80" t="str">
        <f aca="false">IF(VLOOKUP($B340,Ludo_voor!$A$2:$Y$601,5,0)="","",VLOOKUP($B340,Ludo_voor!$A$2:$Y$601,5,0))</f>
        <v/>
      </c>
      <c r="G340" s="81"/>
      <c r="H340" s="103"/>
      <c r="I340" s="104"/>
      <c r="J340" s="105"/>
      <c r="K340" s="105"/>
      <c r="L340" s="105"/>
      <c r="M340" s="106" t="str">
        <f aca="false" t="array" ref="M340:M340">IF($G340="","",IF(L340="",0,((SUM(IF(I340=I$2:I$601,IF(J340=J$2:J$601,1,0),0))-K340)/(SUM(IF(I340=I$2:I$601,IF(J340=J$2:J$601,1,0),0))-1)*100)+(L340/(SUM(IF(I340=I$2:I$601,IF(J340=J$2:J$601,L$2:L$601,0),0))))+IF(K340&lt;2,SUM(IF(I340=I$2:I$601,IF(J340=J$2:J$601,1,0),0)),0)))</f>
        <v/>
      </c>
      <c r="N340" s="107"/>
      <c r="O340" s="108"/>
      <c r="P340" s="108"/>
      <c r="Q340" s="108"/>
      <c r="R340" s="109" t="str">
        <f aca="false" t="array" ref="R340:R340">IF($G340="","",IF(Q340="",0,((SUM(IF(N340=N$2:N$601,IF(O340=O$2:O$601,1,0),0))-P340)/(SUM(IF(N340=N$2:N$601,IF(O340=O$2:O$601,1,0),0))-1)*100)+(Q340/(SUM(IF(N340=N$2:N$601,IF(O340=O$2:O$601,Q$2:Q$601,0),0))))+IF(P340&lt;2,SUM(IF(N340=N$2:N$601,IF(O340=O$2:O$601,1,0),0)),0)))</f>
        <v/>
      </c>
      <c r="S340" s="110"/>
      <c r="T340" s="108"/>
      <c r="U340" s="108"/>
      <c r="V340" s="108"/>
      <c r="W340" s="111" t="str">
        <f aca="false" t="array" ref="W340:W340">IF($G340="","",IF(OR(S340=Error_checking!$Q$25,S340=Error_checking!$Q$26),R340-IF(P340&lt;2,SUM(IF(N340=N$2:N$601,IF(O340=O$2:O$601,1,0),0)),0),IF(V340="",0,((SUM(IF(S340=S$2:S$601,IF(T340=T$2:T$601,1,0),0))-U340)/(SUM(IF(S340=S$2:S$601,IF(T340=T$2:T$601,1,0),0))-1)*100)+(V340/(SUM(IF(S340=S$2:S$601,IF(T340=T$2:T$601,V$2:V$601,0),0))))+IF(U340&lt;2,SUM(IF(S340=S$2:S$601,IF(T340=T$2:T$601,1,0),0)),0))))</f>
        <v/>
      </c>
      <c r="X340" s="91"/>
      <c r="Y340" s="92"/>
      <c r="Z340" s="93"/>
      <c r="AA340" s="92"/>
      <c r="AB340" s="94" t="n">
        <f aca="false">0</f>
        <v>0</v>
      </c>
      <c r="AC340" s="94" t="n">
        <f aca="false" t="array" ref="AC340:AC340">SUM(M340,R340,W340,AB340)</f>
        <v>0</v>
      </c>
      <c r="AD340" s="112" t="n">
        <f aca="false">IF(G340=Error_checking!$A$26,MAX(0,MIN(MaxBonus,$G$1)+1-RANK(AC340,$AC$2:$AC$601)),0)</f>
        <v>0</v>
      </c>
      <c r="AE340" s="111" t="n">
        <f aca="false">AC340+AD340</f>
        <v>0</v>
      </c>
      <c r="AF340" s="113" t="str">
        <f aca="false" t="array" ref="AF340:AF340">IF(G340=Error_checking!$A$26,RANK(AC340,$AC$2:$AC$601),"")</f>
        <v/>
      </c>
      <c r="AG340" s="114"/>
      <c r="AH340" s="115"/>
      <c r="AI340" s="115"/>
      <c r="AJ340" s="115"/>
      <c r="AK340" s="117"/>
      <c r="AL340" s="117"/>
      <c r="AM340" s="117"/>
      <c r="AN340" s="123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17"/>
      <c r="BG340" s="117"/>
      <c r="BH340" s="117"/>
      <c r="BI340" s="117"/>
      <c r="BJ340" s="117"/>
      <c r="BK340" s="117"/>
      <c r="BL340" s="117"/>
      <c r="BM340" s="117"/>
      <c r="BN340" s="117"/>
      <c r="BO340" s="117"/>
      <c r="BP340" s="117"/>
      <c r="BQ340" s="117"/>
      <c r="BR340" s="117"/>
      <c r="BS340" s="117"/>
      <c r="BT340" s="117"/>
      <c r="BU340" s="117"/>
      <c r="BV340" s="117"/>
      <c r="BW340" s="117"/>
      <c r="BX340" s="117"/>
      <c r="BY340" s="117"/>
      <c r="BZ340" s="117"/>
    </row>
    <row r="341" s="119" customFormat="true" ht="14.85" hidden="false" customHeight="true" outlineLevel="0" collapsed="false">
      <c r="A341" s="118" t="str">
        <f aca="false" t="array" ref="A341:A341">IF(G341=Error_checking!$A$26,RANK(AC341,$AC$2:$AC$601),"")</f>
        <v/>
      </c>
      <c r="B341" s="118" t="n">
        <v>482</v>
      </c>
      <c r="C341" s="77" t="n">
        <f aca="false">VLOOKUP($B341,Ludo_na!$A$2:$D$601,2,0)</f>
        <v>460</v>
      </c>
      <c r="D341" s="78" t="str">
        <f aca="false">IF(VLOOKUP($B341,Ludo_voor!$A$2:$Y$601,3,0)="","",VLOOKUP($B341,Ludo_voor!$A$2:$Y$601,3,0))</f>
        <v>Neil</v>
      </c>
      <c r="E341" s="79" t="str">
        <f aca="false">IF(VLOOKUP($B341,Ludo_voor!$A$2:$Y$601,4,0)="","",VLOOKUP($B341,Ludo_voor!$A$2:$Y$601,4,0))</f>
        <v>Kevin</v>
      </c>
      <c r="F341" s="80" t="str">
        <f aca="false">IF(VLOOKUP($B341,Ludo_voor!$A$2:$Y$601,5,0)="","",VLOOKUP($B341,Ludo_voor!$A$2:$Y$601,5,0))</f>
        <v/>
      </c>
      <c r="G341" s="81"/>
      <c r="H341" s="103"/>
      <c r="I341" s="104"/>
      <c r="J341" s="105"/>
      <c r="K341" s="105"/>
      <c r="L341" s="105"/>
      <c r="M341" s="106" t="str">
        <f aca="false" t="array" ref="M341:M341">IF($G341="","",IF(L341="",0,((SUM(IF(I341=I$2:I$601,IF(J341=J$2:J$601,1,0),0))-K341)/(SUM(IF(I341=I$2:I$601,IF(J341=J$2:J$601,1,0),0))-1)*100)+(L341/(SUM(IF(I341=I$2:I$601,IF(J341=J$2:J$601,L$2:L$601,0),0))))+IF(K341&lt;2,SUM(IF(I341=I$2:I$601,IF(J341=J$2:J$601,1,0),0)),0)))</f>
        <v/>
      </c>
      <c r="N341" s="107"/>
      <c r="O341" s="108"/>
      <c r="P341" s="108"/>
      <c r="Q341" s="108"/>
      <c r="R341" s="109" t="str">
        <f aca="false" t="array" ref="R341:R341">IF($G341="","",IF(Q341="",0,((SUM(IF(N341=N$2:N$601,IF(O341=O$2:O$601,1,0),0))-P341)/(SUM(IF(N341=N$2:N$601,IF(O341=O$2:O$601,1,0),0))-1)*100)+(Q341/(SUM(IF(N341=N$2:N$601,IF(O341=O$2:O$601,Q$2:Q$601,0),0))))+IF(P341&lt;2,SUM(IF(N341=N$2:N$601,IF(O341=O$2:O$601,1,0),0)),0)))</f>
        <v/>
      </c>
      <c r="S341" s="110"/>
      <c r="T341" s="108"/>
      <c r="U341" s="108"/>
      <c r="V341" s="108"/>
      <c r="W341" s="111" t="str">
        <f aca="false" t="array" ref="W341:W341">IF($G341="","",IF(OR(S341=Error_checking!$Q$25,S341=Error_checking!$Q$26),R341-IF(P341&lt;2,SUM(IF(N341=N$2:N$601,IF(O341=O$2:O$601,1,0),0)),0),IF(V341="",0,((SUM(IF(S341=S$2:S$601,IF(T341=T$2:T$601,1,0),0))-U341)/(SUM(IF(S341=S$2:S$601,IF(T341=T$2:T$601,1,0),0))-1)*100)+(V341/(SUM(IF(S341=S$2:S$601,IF(T341=T$2:T$601,V$2:V$601,0),0))))+IF(U341&lt;2,SUM(IF(S341=S$2:S$601,IF(T341=T$2:T$601,1,0),0)),0))))</f>
        <v/>
      </c>
      <c r="X341" s="91"/>
      <c r="Y341" s="92"/>
      <c r="Z341" s="93"/>
      <c r="AA341" s="92"/>
      <c r="AB341" s="94" t="n">
        <f aca="false">0</f>
        <v>0</v>
      </c>
      <c r="AC341" s="94" t="n">
        <f aca="false" t="array" ref="AC341:AC341">SUM(M341,R341,W341,AB341)</f>
        <v>0</v>
      </c>
      <c r="AD341" s="112" t="n">
        <f aca="false">IF(G341=Error_checking!$A$26,MAX(0,MIN(MaxBonus,$G$1)+1-RANK(AC341,$AC$2:$AC$601)),0)</f>
        <v>0</v>
      </c>
      <c r="AE341" s="111" t="n">
        <f aca="false">AC341+AD341</f>
        <v>0</v>
      </c>
      <c r="AF341" s="113" t="str">
        <f aca="false" t="array" ref="AF341:AF341">IF(G341=Error_checking!$A$26,RANK(AC341,$AC$2:$AC$601),"")</f>
        <v/>
      </c>
      <c r="AG341" s="114"/>
      <c r="AH341" s="115"/>
      <c r="AI341" s="115"/>
      <c r="AJ341" s="115"/>
      <c r="AK341" s="100"/>
      <c r="AL341" s="100"/>
      <c r="AM341" s="100"/>
      <c r="AN341" s="101"/>
      <c r="AO341" s="100"/>
      <c r="AP341" s="100"/>
      <c r="AQ341" s="100"/>
      <c r="AR341" s="100"/>
      <c r="AS341" s="100"/>
      <c r="AT341" s="100"/>
      <c r="AU341" s="100"/>
      <c r="AV341" s="100"/>
      <c r="AW341" s="100"/>
      <c r="AX341" s="100"/>
      <c r="AY341" s="100"/>
      <c r="AZ341" s="100"/>
      <c r="BA341" s="100"/>
      <c r="BB341" s="100"/>
      <c r="BC341" s="100"/>
      <c r="BD341" s="100"/>
      <c r="BE341" s="100"/>
      <c r="BF341" s="100"/>
      <c r="BG341" s="100"/>
      <c r="BH341" s="100"/>
      <c r="BI341" s="100"/>
      <c r="BJ341" s="100"/>
      <c r="BK341" s="100"/>
      <c r="BL341" s="100"/>
      <c r="BM341" s="100"/>
      <c r="BN341" s="100"/>
      <c r="BO341" s="100"/>
      <c r="BP341" s="100"/>
      <c r="BQ341" s="100"/>
      <c r="BR341" s="100"/>
      <c r="BS341" s="100"/>
      <c r="BT341" s="100"/>
      <c r="BU341" s="100"/>
      <c r="BV341" s="100"/>
      <c r="BW341" s="100"/>
      <c r="BX341" s="100"/>
      <c r="BY341" s="100"/>
      <c r="BZ341" s="100"/>
    </row>
    <row r="342" s="54" customFormat="true" ht="14.85" hidden="false" customHeight="true" outlineLevel="0" collapsed="false">
      <c r="A342" s="76" t="str">
        <f aca="false" t="array" ref="A342:A342">IF(G342=Error_checking!$A$26,RANK(AC342,$AC$2:$AC$601),"")</f>
        <v/>
      </c>
      <c r="B342" s="76" t="n">
        <v>391</v>
      </c>
      <c r="C342" s="77" t="n">
        <f aca="false">VLOOKUP($B342,Ludo_na!$A$2:$D$601,2,0)</f>
        <v>310</v>
      </c>
      <c r="D342" s="78" t="str">
        <f aca="false">IF(VLOOKUP($B342,Ludo_voor!$A$2:$Y$601,3,0)="","",VLOOKUP($B342,Ludo_voor!$A$2:$Y$601,3,0))</f>
        <v>Nisole</v>
      </c>
      <c r="E342" s="79" t="str">
        <f aca="false">IF(VLOOKUP($B342,Ludo_voor!$A$2:$Y$601,4,0)="","",VLOOKUP($B342,Ludo_voor!$A$2:$Y$601,4,0))</f>
        <v>Olivier</v>
      </c>
      <c r="F342" s="80" t="str">
        <f aca="false">IF(VLOOKUP($B342,Ludo_voor!$A$2:$Y$601,5,0)="","",VLOOKUP($B342,Ludo_voor!$A$2:$Y$601,5,0))</f>
        <v/>
      </c>
      <c r="G342" s="81"/>
      <c r="H342" s="82"/>
      <c r="I342" s="83"/>
      <c r="J342" s="84"/>
      <c r="K342" s="84"/>
      <c r="L342" s="84"/>
      <c r="M342" s="85" t="str">
        <f aca="false" t="array" ref="M342:M342">IF($G342="","",IF(L342="",0,((SUM(IF(I342=I$2:I$601,IF(J342=J$2:J$601,1,0),0))-K342)/(SUM(IF(I342=I$2:I$601,IF(J342=J$2:J$601,1,0),0))-1)*100)+(L342/(SUM(IF(I342=I$2:I$601,IF(J342=J$2:J$601,L$2:L$601,0),0))))+IF(K342&lt;2,SUM(IF(I342=I$2:I$601,IF(J342=J$2:J$601,1,0),0)),0)))</f>
        <v/>
      </c>
      <c r="N342" s="86"/>
      <c r="O342" s="87"/>
      <c r="P342" s="87"/>
      <c r="Q342" s="87"/>
      <c r="R342" s="88" t="str">
        <f aca="false" t="array" ref="R342:R342">IF($G342="","",IF(Q342="",0,((SUM(IF(N342=N$2:N$601,IF(O342=O$2:O$601,1,0),0))-P342)/(SUM(IF(N342=N$2:N$601,IF(O342=O$2:O$601,1,0),0))-1)*100)+(Q342/(SUM(IF(N342=N$2:N$601,IF(O342=O$2:O$601,Q$2:Q$601,0),0))))+IF(P342&lt;2,SUM(IF(N342=N$2:N$601,IF(O342=O$2:O$601,1,0),0)),0)))</f>
        <v/>
      </c>
      <c r="S342" s="89"/>
      <c r="T342" s="87"/>
      <c r="U342" s="87"/>
      <c r="V342" s="87"/>
      <c r="W342" s="90" t="str">
        <f aca="false" t="array" ref="W342:W342">IF($G342="","",IF(OR(S342=Error_checking!$Q$25,S342=Error_checking!$Q$26),R342-IF(P342&lt;2,SUM(IF(N342=N$2:N$601,IF(O342=O$2:O$601,1,0),0)),0),IF(V342="",0,((SUM(IF(S342=S$2:S$601,IF(T342=T$2:T$601,1,0),0))-U342)/(SUM(IF(S342=S$2:S$601,IF(T342=T$2:T$601,1,0),0))-1)*100)+(V342/(SUM(IF(S342=S$2:S$601,IF(T342=T$2:T$601,V$2:V$601,0),0))))+IF(U342&lt;2,SUM(IF(S342=S$2:S$601,IF(T342=T$2:T$601,1,0),0)),0))))</f>
        <v/>
      </c>
      <c r="X342" s="91"/>
      <c r="Y342" s="92"/>
      <c r="Z342" s="93"/>
      <c r="AA342" s="92"/>
      <c r="AB342" s="94" t="n">
        <f aca="false">0</f>
        <v>0</v>
      </c>
      <c r="AC342" s="95" t="n">
        <f aca="false" t="array" ref="AC342:AC342">SUM(M342,R342,W342,AB342)</f>
        <v>0</v>
      </c>
      <c r="AD342" s="96" t="n">
        <f aca="false">IF(G342=Error_checking!$A$26,MAX(0,MIN(MaxBonus,$G$1)+1-RANK(AC342,$AC$2:$AC$601)),0)</f>
        <v>0</v>
      </c>
      <c r="AE342" s="90" t="n">
        <f aca="false">AC342+AD342</f>
        <v>0</v>
      </c>
      <c r="AF342" s="97" t="str">
        <f aca="false" t="array" ref="AF342:AF342">IF(G342=Error_checking!$A$26,RANK(AC342,$AC$2:$AC$601),"")</f>
        <v/>
      </c>
      <c r="AG342" s="98"/>
      <c r="AH342" s="99"/>
      <c r="AI342" s="99"/>
      <c r="AJ342" s="99"/>
      <c r="AK342" s="100"/>
      <c r="AL342" s="100"/>
      <c r="AM342" s="100"/>
      <c r="AN342" s="101"/>
      <c r="AO342" s="100"/>
      <c r="AP342" s="100"/>
      <c r="AQ342" s="100"/>
      <c r="AR342" s="100"/>
      <c r="AS342" s="100"/>
      <c r="AT342" s="100"/>
      <c r="AU342" s="100"/>
      <c r="AV342" s="100"/>
      <c r="AW342" s="100"/>
      <c r="AX342" s="100"/>
      <c r="AY342" s="100"/>
      <c r="AZ342" s="100"/>
      <c r="BA342" s="100"/>
      <c r="BB342" s="100"/>
      <c r="BC342" s="100"/>
      <c r="BD342" s="100"/>
      <c r="BE342" s="100"/>
      <c r="BF342" s="100"/>
      <c r="BG342" s="100"/>
      <c r="BH342" s="100"/>
      <c r="BI342" s="100"/>
      <c r="BJ342" s="100"/>
      <c r="BK342" s="100"/>
      <c r="BL342" s="100"/>
      <c r="BM342" s="100"/>
      <c r="BN342" s="100"/>
      <c r="BO342" s="100"/>
      <c r="BP342" s="100"/>
      <c r="BQ342" s="100"/>
      <c r="BR342" s="100"/>
      <c r="BS342" s="100"/>
      <c r="BT342" s="100"/>
      <c r="BU342" s="100"/>
      <c r="BV342" s="100"/>
      <c r="BW342" s="100"/>
      <c r="BX342" s="100"/>
      <c r="BY342" s="100"/>
      <c r="BZ342" s="100"/>
    </row>
    <row r="343" s="119" customFormat="true" ht="14.85" hidden="false" customHeight="true" outlineLevel="0" collapsed="false">
      <c r="A343" s="76" t="str">
        <f aca="false" t="array" ref="A343:A343">IF(G343=Error_checking!$A$26,RANK(AC343,$AC$2:$AC$601),"")</f>
        <v/>
      </c>
      <c r="B343" s="76" t="n">
        <v>337</v>
      </c>
      <c r="C343" s="77" t="n">
        <f aca="false">VLOOKUP($B343,Ludo_na!$A$2:$D$601,2,0)</f>
        <v>45</v>
      </c>
      <c r="D343" s="78" t="str">
        <f aca="false">IF(VLOOKUP($B343,Ludo_voor!$A$2:$Y$601,3,0)="","",VLOOKUP($B343,Ludo_voor!$A$2:$Y$601,3,0))</f>
        <v>Nuyts</v>
      </c>
      <c r="E343" s="79" t="str">
        <f aca="false">IF(VLOOKUP($B343,Ludo_voor!$A$2:$Y$601,4,0)="","",VLOOKUP($B343,Ludo_voor!$A$2:$Y$601,4,0))</f>
        <v>Wolf</v>
      </c>
      <c r="F343" s="80" t="str">
        <f aca="false">IF(VLOOKUP($B343,Ludo_voor!$A$2:$Y$601,5,0)="","",VLOOKUP($B343,Ludo_voor!$A$2:$Y$601,5,0))</f>
        <v/>
      </c>
      <c r="G343" s="81"/>
      <c r="H343" s="103"/>
      <c r="I343" s="104"/>
      <c r="J343" s="105"/>
      <c r="K343" s="105"/>
      <c r="L343" s="105"/>
      <c r="M343" s="106" t="str">
        <f aca="false" t="array" ref="M343:M343">IF($G343="","",IF(L343="",0,((SUM(IF(I343=I$2:I$601,IF(J343=J$2:J$601,1,0),0))-K343)/(SUM(IF(I343=I$2:I$601,IF(J343=J$2:J$601,1,0),0))-1)*100)+(L343/(SUM(IF(I343=I$2:I$601,IF(J343=J$2:J$601,L$2:L$601,0),0))))+IF(K343&lt;2,SUM(IF(I343=I$2:I$601,IF(J343=J$2:J$601,1,0),0)),0)))</f>
        <v/>
      </c>
      <c r="N343" s="107"/>
      <c r="O343" s="108"/>
      <c r="P343" s="108"/>
      <c r="Q343" s="108"/>
      <c r="R343" s="109" t="str">
        <f aca="false" t="array" ref="R343:R343">IF($G343="","",IF(Q343="",0,((SUM(IF(N343=N$2:N$601,IF(O343=O$2:O$601,1,0),0))-P343)/(SUM(IF(N343=N$2:N$601,IF(O343=O$2:O$601,1,0),0))-1)*100)+(Q343/(SUM(IF(N343=N$2:N$601,IF(O343=O$2:O$601,Q$2:Q$601,0),0))))+IF(P343&lt;2,SUM(IF(N343=N$2:N$601,IF(O343=O$2:O$601,1,0),0)),0)))</f>
        <v/>
      </c>
      <c r="S343" s="110"/>
      <c r="T343" s="108"/>
      <c r="U343" s="108"/>
      <c r="V343" s="108"/>
      <c r="W343" s="111" t="str">
        <f aca="false" t="array" ref="W343:W343">IF($G343="","",IF(OR(S343=Error_checking!$Q$25,S343=Error_checking!$Q$26),R343-IF(P343&lt;2,SUM(IF(N343=N$2:N$601,IF(O343=O$2:O$601,1,0),0)),0),IF(V343="",0,((SUM(IF(S343=S$2:S$601,IF(T343=T$2:T$601,1,0),0))-U343)/(SUM(IF(S343=S$2:S$601,IF(T343=T$2:T$601,1,0),0))-1)*100)+(V343/(SUM(IF(S343=S$2:S$601,IF(T343=T$2:T$601,V$2:V$601,0),0))))+IF(U343&lt;2,SUM(IF(S343=S$2:S$601,IF(T343=T$2:T$601,1,0),0)),0))))</f>
        <v/>
      </c>
      <c r="X343" s="91"/>
      <c r="Y343" s="92"/>
      <c r="Z343" s="93"/>
      <c r="AA343" s="92"/>
      <c r="AB343" s="94" t="n">
        <f aca="false">0</f>
        <v>0</v>
      </c>
      <c r="AC343" s="94" t="n">
        <f aca="false" t="array" ref="AC343:AC343">SUM(M343,R343,W343,AB343)</f>
        <v>0</v>
      </c>
      <c r="AD343" s="112" t="n">
        <f aca="false">IF(G343=Error_checking!$A$26,MAX(0,MIN(MaxBonus,$G$1)+1-RANK(AC343,$AC$2:$AC$601)),0)</f>
        <v>0</v>
      </c>
      <c r="AE343" s="111" t="n">
        <f aca="false">AC343+AD343</f>
        <v>0</v>
      </c>
      <c r="AF343" s="113" t="str">
        <f aca="false" t="array" ref="AF343:AF343">IF(G343=Error_checking!$A$26,RANK(AC343,$AC$2:$AC$601),"")</f>
        <v/>
      </c>
      <c r="AG343" s="114"/>
      <c r="AH343" s="115"/>
      <c r="AI343" s="115"/>
      <c r="AJ343" s="115"/>
      <c r="AK343" s="100"/>
      <c r="AL343" s="100"/>
      <c r="AM343" s="100"/>
      <c r="AN343" s="101"/>
      <c r="AO343" s="100"/>
      <c r="AP343" s="100"/>
      <c r="AQ343" s="100"/>
      <c r="AR343" s="100"/>
      <c r="AS343" s="100"/>
      <c r="AT343" s="100"/>
      <c r="AU343" s="100"/>
      <c r="AV343" s="100"/>
      <c r="AW343" s="100"/>
      <c r="AX343" s="100"/>
      <c r="AY343" s="100"/>
      <c r="AZ343" s="100"/>
      <c r="BA343" s="100"/>
      <c r="BB343" s="100"/>
      <c r="BC343" s="100"/>
      <c r="BD343" s="100"/>
      <c r="BE343" s="100"/>
      <c r="BF343" s="100"/>
      <c r="BG343" s="100"/>
      <c r="BH343" s="100"/>
      <c r="BI343" s="100"/>
      <c r="BJ343" s="100"/>
      <c r="BK343" s="100"/>
      <c r="BL343" s="100"/>
      <c r="BM343" s="100"/>
      <c r="BN343" s="100"/>
      <c r="BO343" s="100"/>
      <c r="BP343" s="100"/>
      <c r="BQ343" s="100"/>
      <c r="BR343" s="100"/>
      <c r="BS343" s="100"/>
      <c r="BT343" s="100"/>
      <c r="BU343" s="100"/>
      <c r="BV343" s="100"/>
      <c r="BW343" s="100"/>
      <c r="BX343" s="100"/>
      <c r="BY343" s="100"/>
      <c r="BZ343" s="100"/>
    </row>
    <row r="344" customFormat="false" ht="14.85" hidden="false" customHeight="true" outlineLevel="0" collapsed="false">
      <c r="A344" s="102" t="str">
        <f aca="false" t="array" ref="A344:A344">IF(G344=Error_checking!$A$26,RANK(AC344,$AC$2:$AC$601),"")</f>
        <v/>
      </c>
      <c r="B344" s="102" t="n">
        <v>326</v>
      </c>
      <c r="C344" s="77" t="n">
        <f aca="false">VLOOKUP($B344,Ludo_na!$A$2:$D$601,2,0)</f>
        <v>451</v>
      </c>
      <c r="D344" s="78" t="str">
        <f aca="false">IF(VLOOKUP($B344,Ludo_voor!$A$2:$Y$601,3,0)="","",VLOOKUP($B344,Ludo_voor!$A$2:$Y$601,3,0))</f>
        <v>Peeters</v>
      </c>
      <c r="E344" s="79" t="str">
        <f aca="false">IF(VLOOKUP($B344,Ludo_voor!$A$2:$Y$601,4,0)="","",VLOOKUP($B344,Ludo_voor!$A$2:$Y$601,4,0))</f>
        <v>Alain</v>
      </c>
      <c r="F344" s="80" t="str">
        <f aca="false">IF(VLOOKUP($B344,Ludo_voor!$A$2:$Y$601,5,0)="","",VLOOKUP($B344,Ludo_voor!$A$2:$Y$601,5,0))</f>
        <v/>
      </c>
      <c r="G344" s="81"/>
      <c r="H344" s="103"/>
      <c r="I344" s="104"/>
      <c r="J344" s="105"/>
      <c r="K344" s="105"/>
      <c r="L344" s="105"/>
      <c r="M344" s="106" t="str">
        <f aca="false" t="array" ref="M344:M344">IF($G344="","",IF(L344="",0,((SUM(IF(I344=I$2:I$601,IF(J344=J$2:J$601,1,0),0))-K344)/(SUM(IF(I344=I$2:I$601,IF(J344=J$2:J$601,1,0),0))-1)*100)+(L344/(SUM(IF(I344=I$2:I$601,IF(J344=J$2:J$601,L$2:L$601,0),0))))+IF(K344&lt;2,SUM(IF(I344=I$2:I$601,IF(J344=J$2:J$601,1,0),0)),0)))</f>
        <v/>
      </c>
      <c r="N344" s="107"/>
      <c r="O344" s="108"/>
      <c r="P344" s="108"/>
      <c r="Q344" s="108"/>
      <c r="R344" s="109" t="str">
        <f aca="false" t="array" ref="R344:R344">IF($G344="","",IF(Q344="",0,((SUM(IF(N344=N$2:N$601,IF(O344=O$2:O$601,1,0),0))-P344)/(SUM(IF(N344=N$2:N$601,IF(O344=O$2:O$601,1,0),0))-1)*100)+(Q344/(SUM(IF(N344=N$2:N$601,IF(O344=O$2:O$601,Q$2:Q$601,0),0))))+IF(P344&lt;2,SUM(IF(N344=N$2:N$601,IF(O344=O$2:O$601,1,0),0)),0)))</f>
        <v/>
      </c>
      <c r="S344" s="110"/>
      <c r="T344" s="108"/>
      <c r="U344" s="108"/>
      <c r="V344" s="108"/>
      <c r="W344" s="111" t="str">
        <f aca="false" t="array" ref="W344:W344">IF($G344="","",IF(OR(S344=Error_checking!$Q$25,S344=Error_checking!$Q$26),R344-IF(P344&lt;2,SUM(IF(N344=N$2:N$601,IF(O344=O$2:O$601,1,0),0)),0),IF(V344="",0,((SUM(IF(S344=S$2:S$601,IF(T344=T$2:T$601,1,0),0))-U344)/(SUM(IF(S344=S$2:S$601,IF(T344=T$2:T$601,1,0),0))-1)*100)+(V344/(SUM(IF(S344=S$2:S$601,IF(T344=T$2:T$601,V$2:V$601,0),0))))+IF(U344&lt;2,SUM(IF(S344=S$2:S$601,IF(T344=T$2:T$601,1,0),0)),0))))</f>
        <v/>
      </c>
      <c r="X344" s="91"/>
      <c r="Y344" s="92"/>
      <c r="Z344" s="93"/>
      <c r="AA344" s="92"/>
      <c r="AB344" s="94" t="n">
        <f aca="false">0</f>
        <v>0</v>
      </c>
      <c r="AC344" s="94" t="n">
        <f aca="false" t="array" ref="AC344:AC344">SUM(M344,R344,W344,AB344)</f>
        <v>0</v>
      </c>
      <c r="AD344" s="112" t="n">
        <f aca="false">IF(G344=Error_checking!$A$26,MAX(0,MIN(MaxBonus,$G$1)+1-RANK(AC344,$AC$2:$AC$601)),0)</f>
        <v>0</v>
      </c>
      <c r="AE344" s="111" t="n">
        <f aca="false">AC344+AD344</f>
        <v>0</v>
      </c>
      <c r="AF344" s="113" t="str">
        <f aca="false" t="array" ref="AF344:AF344">IF(G344=Error_checking!$A$26,RANK(AC344,$AC$2:$AC$601),"")</f>
        <v/>
      </c>
      <c r="AG344" s="114"/>
      <c r="AH344" s="115"/>
      <c r="AI344" s="115"/>
      <c r="AJ344" s="115"/>
      <c r="AK344" s="100"/>
      <c r="AL344" s="100"/>
      <c r="AM344" s="100"/>
      <c r="AN344" s="101"/>
      <c r="AO344" s="100"/>
      <c r="AP344" s="100"/>
      <c r="AQ344" s="100"/>
      <c r="AR344" s="100"/>
      <c r="AS344" s="100"/>
      <c r="AT344" s="100"/>
      <c r="AU344" s="100"/>
      <c r="AV344" s="100"/>
      <c r="AW344" s="100"/>
      <c r="AX344" s="100"/>
      <c r="AY344" s="100"/>
      <c r="AZ344" s="100"/>
      <c r="BA344" s="100"/>
      <c r="BB344" s="100"/>
      <c r="BC344" s="100"/>
      <c r="BD344" s="100"/>
      <c r="BE344" s="100"/>
      <c r="BF344" s="100"/>
      <c r="BG344" s="100"/>
      <c r="BH344" s="100"/>
      <c r="BI344" s="100"/>
      <c r="BJ344" s="100"/>
      <c r="BK344" s="100"/>
      <c r="BL344" s="100"/>
      <c r="BM344" s="100"/>
      <c r="BN344" s="100"/>
      <c r="BO344" s="100"/>
      <c r="BP344" s="100"/>
      <c r="BQ344" s="100"/>
      <c r="BR344" s="100"/>
      <c r="BS344" s="100"/>
      <c r="BT344" s="100"/>
      <c r="BU344" s="100"/>
      <c r="BV344" s="100"/>
      <c r="BW344" s="100"/>
      <c r="BX344" s="100"/>
      <c r="BY344" s="100"/>
      <c r="BZ344" s="10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s="116" customFormat="true" ht="14.85" hidden="false" customHeight="true" outlineLevel="0" collapsed="false">
      <c r="A345" s="102" t="str">
        <f aca="false" t="array" ref="A345:A345">IF(G345=Error_checking!$A$26,RANK(AC345,$AC$2:$AC$601),"")</f>
        <v/>
      </c>
      <c r="B345" s="102" t="n">
        <v>448</v>
      </c>
      <c r="C345" s="77" t="n">
        <f aca="false">VLOOKUP($B345,Ludo_na!$A$2:$D$601,2,0)</f>
        <v>516</v>
      </c>
      <c r="D345" s="78" t="str">
        <f aca="false">IF(VLOOKUP($B345,Ludo_voor!$A$2:$Y$601,3,0)="","",VLOOKUP($B345,Ludo_voor!$A$2:$Y$601,3,0))</f>
        <v>Peeters</v>
      </c>
      <c r="E345" s="79" t="str">
        <f aca="false">IF(VLOOKUP($B345,Ludo_voor!$A$2:$Y$601,4,0)="","",VLOOKUP($B345,Ludo_voor!$A$2:$Y$601,4,0))</f>
        <v>Rudy</v>
      </c>
      <c r="F345" s="80" t="str">
        <f aca="false">IF(VLOOKUP($B345,Ludo_voor!$A$2:$Y$601,5,0)="","",VLOOKUP($B345,Ludo_voor!$A$2:$Y$601,5,0))</f>
        <v/>
      </c>
      <c r="G345" s="81"/>
      <c r="H345" s="103"/>
      <c r="I345" s="104"/>
      <c r="J345" s="105"/>
      <c r="K345" s="105"/>
      <c r="L345" s="105"/>
      <c r="M345" s="106" t="str">
        <f aca="false" t="array" ref="M345:M345">IF($G345="","",IF(L345="",0,((SUM(IF(I345=I$2:I$601,IF(J345=J$2:J$601,1,0),0))-K345)/(SUM(IF(I345=I$2:I$601,IF(J345=J$2:J$601,1,0),0))-1)*100)+(L345/(SUM(IF(I345=I$2:I$601,IF(J345=J$2:J$601,L$2:L$601,0),0))))+IF(K345&lt;2,SUM(IF(I345=I$2:I$601,IF(J345=J$2:J$601,1,0),0)),0)))</f>
        <v/>
      </c>
      <c r="N345" s="107"/>
      <c r="O345" s="108"/>
      <c r="P345" s="108"/>
      <c r="Q345" s="108"/>
      <c r="R345" s="109" t="str">
        <f aca="false" t="array" ref="R345:R345">IF($G345="","",IF(Q345="",0,((SUM(IF(N345=N$2:N$601,IF(O345=O$2:O$601,1,0),0))-P345)/(SUM(IF(N345=N$2:N$601,IF(O345=O$2:O$601,1,0),0))-1)*100)+(Q345/(SUM(IF(N345=N$2:N$601,IF(O345=O$2:O$601,Q$2:Q$601,0),0))))+IF(P345&lt;2,SUM(IF(N345=N$2:N$601,IF(O345=O$2:O$601,1,0),0)),0)))</f>
        <v/>
      </c>
      <c r="S345" s="110"/>
      <c r="T345" s="108"/>
      <c r="U345" s="108"/>
      <c r="V345" s="108"/>
      <c r="W345" s="111" t="str">
        <f aca="false" t="array" ref="W345:W345">IF($G345="","",IF(OR(S345=Error_checking!$Q$25,S345=Error_checking!$Q$26),R345-IF(P345&lt;2,SUM(IF(N345=N$2:N$601,IF(O345=O$2:O$601,1,0),0)),0),IF(V345="",0,((SUM(IF(S345=S$2:S$601,IF(T345=T$2:T$601,1,0),0))-U345)/(SUM(IF(S345=S$2:S$601,IF(T345=T$2:T$601,1,0),0))-1)*100)+(V345/(SUM(IF(S345=S$2:S$601,IF(T345=T$2:T$601,V$2:V$601,0),0))))+IF(U345&lt;2,SUM(IF(S345=S$2:S$601,IF(T345=T$2:T$601,1,0),0)),0))))</f>
        <v/>
      </c>
      <c r="X345" s="91"/>
      <c r="Y345" s="92"/>
      <c r="Z345" s="93"/>
      <c r="AA345" s="92"/>
      <c r="AB345" s="94" t="n">
        <f aca="false">0</f>
        <v>0</v>
      </c>
      <c r="AC345" s="94" t="n">
        <f aca="false" t="array" ref="AC345:AC345">SUM(M345,R345,W345,AB345)</f>
        <v>0</v>
      </c>
      <c r="AD345" s="112" t="n">
        <f aca="false">IF(G345=Error_checking!$A$26,MAX(0,MIN(MaxBonus,$G$1)+1-RANK(AC345,$AC$2:$AC$601)),0)</f>
        <v>0</v>
      </c>
      <c r="AE345" s="111" t="n">
        <f aca="false">AC345+AD345</f>
        <v>0</v>
      </c>
      <c r="AF345" s="113" t="str">
        <f aca="false" t="array" ref="AF345:AF345">IF(G345=Error_checking!$A$26,RANK(AC345,$AC$2:$AC$601),"")</f>
        <v/>
      </c>
      <c r="AG345" s="114"/>
      <c r="AH345" s="115"/>
      <c r="AI345" s="115"/>
      <c r="AJ345" s="115"/>
      <c r="AK345" s="100"/>
      <c r="AL345" s="100"/>
      <c r="AM345" s="100"/>
      <c r="AN345" s="101"/>
      <c r="AO345" s="100"/>
      <c r="AP345" s="100"/>
      <c r="AQ345" s="100"/>
      <c r="AR345" s="100"/>
      <c r="AS345" s="100"/>
      <c r="AT345" s="100"/>
      <c r="AU345" s="100"/>
      <c r="AV345" s="100"/>
      <c r="AW345" s="100"/>
      <c r="AX345" s="100"/>
      <c r="AY345" s="100"/>
      <c r="AZ345" s="100"/>
      <c r="BA345" s="100"/>
      <c r="BB345" s="100"/>
      <c r="BC345" s="100"/>
      <c r="BD345" s="100"/>
      <c r="BE345" s="100"/>
      <c r="BF345" s="100"/>
      <c r="BG345" s="100"/>
      <c r="BH345" s="100"/>
      <c r="BI345" s="100"/>
      <c r="BJ345" s="100"/>
      <c r="BK345" s="100"/>
      <c r="BL345" s="100"/>
      <c r="BM345" s="100"/>
      <c r="BN345" s="100"/>
      <c r="BO345" s="100"/>
      <c r="BP345" s="100"/>
      <c r="BQ345" s="100"/>
      <c r="BR345" s="100"/>
      <c r="BS345" s="100"/>
      <c r="BT345" s="100"/>
      <c r="BU345" s="100"/>
      <c r="BV345" s="100"/>
      <c r="BW345" s="100"/>
      <c r="BX345" s="100"/>
      <c r="BY345" s="100"/>
      <c r="BZ345" s="100"/>
    </row>
    <row r="346" s="54" customFormat="true" ht="14.85" hidden="false" customHeight="true" outlineLevel="0" collapsed="false">
      <c r="A346" s="102" t="str">
        <f aca="false" t="array" ref="A346:A346">IF(G346=Error_checking!$A$26,RANK(AC346,$AC$2:$AC$601),"")</f>
        <v/>
      </c>
      <c r="B346" s="102" t="n">
        <v>228</v>
      </c>
      <c r="C346" s="77" t="n">
        <f aca="false">VLOOKUP($B346,Ludo_na!$A$2:$D$601,2,0)</f>
        <v>521</v>
      </c>
      <c r="D346" s="78" t="str">
        <f aca="false">IF(VLOOKUP($B346,Ludo_voor!$A$2:$Y$601,3,0)="","",VLOOKUP($B346,Ludo_voor!$A$2:$Y$601,3,0))</f>
        <v>Periquet</v>
      </c>
      <c r="E346" s="79" t="str">
        <f aca="false">IF(VLOOKUP($B346,Ludo_voor!$A$2:$Y$601,4,0)="","",VLOOKUP($B346,Ludo_voor!$A$2:$Y$601,4,0))</f>
        <v>Martine</v>
      </c>
      <c r="F346" s="80" t="str">
        <f aca="false">IF(VLOOKUP($B346,Ludo_voor!$A$2:$Y$601,5,0)="","",VLOOKUP($B346,Ludo_voor!$A$2:$Y$601,5,0))</f>
        <v/>
      </c>
      <c r="G346" s="81"/>
      <c r="H346" s="103"/>
      <c r="I346" s="104"/>
      <c r="J346" s="105"/>
      <c r="K346" s="105"/>
      <c r="L346" s="105"/>
      <c r="M346" s="106" t="str">
        <f aca="false" t="array" ref="M346:M346">IF($G346="","",IF(L346="",0,((SUM(IF(I346=I$2:I$601,IF(J346=J$2:J$601,1,0),0))-K346)/(SUM(IF(I346=I$2:I$601,IF(J346=J$2:J$601,1,0),0))-1)*100)+(L346/(SUM(IF(I346=I$2:I$601,IF(J346=J$2:J$601,L$2:L$601,0),0))))+IF(K346&lt;2,SUM(IF(I346=I$2:I$601,IF(J346=J$2:J$601,1,0),0)),0)))</f>
        <v/>
      </c>
      <c r="N346" s="107"/>
      <c r="O346" s="108"/>
      <c r="P346" s="108"/>
      <c r="Q346" s="108"/>
      <c r="R346" s="109" t="str">
        <f aca="false" t="array" ref="R346:R346">IF($G346="","",IF(Q346="",0,((SUM(IF(N346=N$2:N$601,IF(O346=O$2:O$601,1,0),0))-P346)/(SUM(IF(N346=N$2:N$601,IF(O346=O$2:O$601,1,0),0))-1)*100)+(Q346/(SUM(IF(N346=N$2:N$601,IF(O346=O$2:O$601,Q$2:Q$601,0),0))))+IF(P346&lt;2,SUM(IF(N346=N$2:N$601,IF(O346=O$2:O$601,1,0),0)),0)))</f>
        <v/>
      </c>
      <c r="S346" s="110"/>
      <c r="T346" s="108"/>
      <c r="U346" s="108"/>
      <c r="V346" s="108"/>
      <c r="W346" s="111" t="str">
        <f aca="false" t="array" ref="W346:W346">IF($G346="","",IF(OR(S346=Error_checking!$Q$25,S346=Error_checking!$Q$26),R346-IF(P346&lt;2,SUM(IF(N346=N$2:N$601,IF(O346=O$2:O$601,1,0),0)),0),IF(V346="",0,((SUM(IF(S346=S$2:S$601,IF(T346=T$2:T$601,1,0),0))-U346)/(SUM(IF(S346=S$2:S$601,IF(T346=T$2:T$601,1,0),0))-1)*100)+(V346/(SUM(IF(S346=S$2:S$601,IF(T346=T$2:T$601,V$2:V$601,0),0))))+IF(U346&lt;2,SUM(IF(S346=S$2:S$601,IF(T346=T$2:T$601,1,0),0)),0))))</f>
        <v/>
      </c>
      <c r="X346" s="91"/>
      <c r="Y346" s="92"/>
      <c r="Z346" s="93"/>
      <c r="AA346" s="92"/>
      <c r="AB346" s="94" t="n">
        <f aca="false">0</f>
        <v>0</v>
      </c>
      <c r="AC346" s="94" t="n">
        <f aca="false" t="array" ref="AC346:AC346">SUM(M346,R346,W346,AB346)</f>
        <v>0</v>
      </c>
      <c r="AD346" s="112" t="n">
        <f aca="false">IF(G346=Error_checking!$A$26,MAX(0,MIN(MaxBonus,$G$1)+1-RANK(AC346,$AC$2:$AC$601)),0)</f>
        <v>0</v>
      </c>
      <c r="AE346" s="111" t="n">
        <f aca="false">AC346+AD346</f>
        <v>0</v>
      </c>
      <c r="AF346" s="113" t="str">
        <f aca="false" t="array" ref="AF346:AF346">IF(G346=Error_checking!$A$26,RANK(AC346,$AC$2:$AC$601),"")</f>
        <v/>
      </c>
      <c r="AG346" s="114"/>
      <c r="AH346" s="115"/>
      <c r="AI346" s="115"/>
      <c r="AJ346" s="115"/>
      <c r="AK346" s="100"/>
      <c r="AL346" s="100"/>
      <c r="AM346" s="100"/>
      <c r="AN346" s="101"/>
      <c r="AO346" s="100"/>
      <c r="AP346" s="100"/>
      <c r="AQ346" s="100"/>
      <c r="AR346" s="100"/>
      <c r="AS346" s="100"/>
      <c r="AT346" s="100"/>
      <c r="AU346" s="100"/>
      <c r="AV346" s="100"/>
      <c r="AW346" s="100"/>
      <c r="AX346" s="100"/>
      <c r="AY346" s="100"/>
      <c r="AZ346" s="100"/>
      <c r="BA346" s="100"/>
      <c r="BB346" s="100"/>
      <c r="BC346" s="100"/>
      <c r="BD346" s="100"/>
      <c r="BE346" s="100"/>
      <c r="BF346" s="100"/>
      <c r="BG346" s="100"/>
      <c r="BH346" s="100"/>
      <c r="BI346" s="100"/>
      <c r="BJ346" s="100"/>
      <c r="BK346" s="100"/>
      <c r="BL346" s="100"/>
      <c r="BM346" s="100"/>
      <c r="BN346" s="100"/>
      <c r="BO346" s="100"/>
      <c r="BP346" s="100"/>
      <c r="BQ346" s="100"/>
      <c r="BR346" s="100"/>
      <c r="BS346" s="100"/>
      <c r="BT346" s="100"/>
      <c r="BU346" s="100"/>
      <c r="BV346" s="100"/>
      <c r="BW346" s="100"/>
      <c r="BX346" s="100"/>
      <c r="BY346" s="100"/>
      <c r="BZ346" s="100"/>
    </row>
    <row r="347" customFormat="false" ht="14.85" hidden="false" customHeight="true" outlineLevel="0" collapsed="false">
      <c r="A347" s="102" t="str">
        <f aca="false" t="array" ref="A347:A347">IF(G347=Error_checking!$A$26,RANK(AC347,$AC$2:$AC$601),"")</f>
        <v/>
      </c>
      <c r="B347" s="102" t="n">
        <v>301</v>
      </c>
      <c r="C347" s="77" t="n">
        <f aca="false">VLOOKUP($B347,Ludo_na!$A$2:$D$601,2,0)</f>
        <v>561</v>
      </c>
      <c r="D347" s="78" t="str">
        <f aca="false">IF(VLOOKUP($B347,Ludo_voor!$A$2:$Y$601,3,0)="","",VLOOKUP($B347,Ludo_voor!$A$2:$Y$601,3,0))</f>
        <v>Peters</v>
      </c>
      <c r="E347" s="79" t="str">
        <f aca="false">IF(VLOOKUP($B347,Ludo_voor!$A$2:$Y$601,4,0)="","",VLOOKUP($B347,Ludo_voor!$A$2:$Y$601,4,0))</f>
        <v>Bert</v>
      </c>
      <c r="F347" s="80" t="str">
        <f aca="false">IF(VLOOKUP($B347,Ludo_voor!$A$2:$Y$601,5,0)="","",VLOOKUP($B347,Ludo_voor!$A$2:$Y$601,5,0))</f>
        <v/>
      </c>
      <c r="G347" s="81"/>
      <c r="H347" s="103"/>
      <c r="I347" s="104"/>
      <c r="J347" s="105"/>
      <c r="K347" s="105"/>
      <c r="L347" s="105"/>
      <c r="M347" s="106" t="str">
        <f aca="false" t="array" ref="M347:M347">IF($G347="","",IF(L347="",0,((SUM(IF(I347=I$2:I$601,IF(J347=J$2:J$601,1,0),0))-K347)/(SUM(IF(I347=I$2:I$601,IF(J347=J$2:J$601,1,0),0))-1)*100)+(L347/(SUM(IF(I347=I$2:I$601,IF(J347=J$2:J$601,L$2:L$601,0),0))))+IF(K347&lt;2,SUM(IF(I347=I$2:I$601,IF(J347=J$2:J$601,1,0),0)),0)))</f>
        <v/>
      </c>
      <c r="N347" s="107"/>
      <c r="O347" s="108"/>
      <c r="P347" s="108"/>
      <c r="Q347" s="108"/>
      <c r="R347" s="109" t="str">
        <f aca="false" t="array" ref="R347:R347">IF($G347="","",IF(Q347="",0,((SUM(IF(N347=N$2:N$601,IF(O347=O$2:O$601,1,0),0))-P347)/(SUM(IF(N347=N$2:N$601,IF(O347=O$2:O$601,1,0),0))-1)*100)+(Q347/(SUM(IF(N347=N$2:N$601,IF(O347=O$2:O$601,Q$2:Q$601,0),0))))+IF(P347&lt;2,SUM(IF(N347=N$2:N$601,IF(O347=O$2:O$601,1,0),0)),0)))</f>
        <v/>
      </c>
      <c r="S347" s="110"/>
      <c r="T347" s="108"/>
      <c r="U347" s="108"/>
      <c r="V347" s="108"/>
      <c r="W347" s="111" t="str">
        <f aca="false" t="array" ref="W347:W347">IF($G347="","",IF(OR(S347=Error_checking!$Q$25,S347=Error_checking!$Q$26),R347-IF(P347&lt;2,SUM(IF(N347=N$2:N$601,IF(O347=O$2:O$601,1,0),0)),0),IF(V347="",0,((SUM(IF(S347=S$2:S$601,IF(T347=T$2:T$601,1,0),0))-U347)/(SUM(IF(S347=S$2:S$601,IF(T347=T$2:T$601,1,0),0))-1)*100)+(V347/(SUM(IF(S347=S$2:S$601,IF(T347=T$2:T$601,V$2:V$601,0),0))))+IF(U347&lt;2,SUM(IF(S347=S$2:S$601,IF(T347=T$2:T$601,1,0),0)),0))))</f>
        <v/>
      </c>
      <c r="X347" s="91"/>
      <c r="Y347" s="92"/>
      <c r="Z347" s="93"/>
      <c r="AA347" s="92"/>
      <c r="AB347" s="94" t="n">
        <f aca="false">0</f>
        <v>0</v>
      </c>
      <c r="AC347" s="94" t="n">
        <f aca="false" t="array" ref="AC347:AC347">SUM(M347,R347,W347,AB347)</f>
        <v>0</v>
      </c>
      <c r="AD347" s="112" t="n">
        <f aca="false">IF(G347=Error_checking!$A$26,MAX(0,MIN(MaxBonus,$G$1)+1-RANK(AC347,$AC$2:$AC$601)),0)</f>
        <v>0</v>
      </c>
      <c r="AE347" s="111" t="n">
        <f aca="false">AC347+AD347</f>
        <v>0</v>
      </c>
      <c r="AF347" s="113" t="str">
        <f aca="false" t="array" ref="AF347:AF347">IF(G347=Error_checking!$A$26,RANK(AC347,$AC$2:$AC$601),"")</f>
        <v/>
      </c>
      <c r="AG347" s="114"/>
      <c r="AH347" s="115"/>
      <c r="AI347" s="115"/>
      <c r="AJ347" s="115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17"/>
      <c r="BG347" s="117"/>
      <c r="BH347" s="117"/>
      <c r="BI347" s="117"/>
      <c r="BJ347" s="117"/>
      <c r="BK347" s="117"/>
      <c r="BL347" s="117"/>
      <c r="BM347" s="117"/>
      <c r="BN347" s="117"/>
      <c r="BO347" s="117"/>
      <c r="BP347" s="117"/>
      <c r="BQ347" s="117"/>
      <c r="BR347" s="117"/>
      <c r="BS347" s="117"/>
      <c r="BT347" s="117"/>
      <c r="BU347" s="117"/>
      <c r="BV347" s="117"/>
      <c r="BW347" s="117"/>
      <c r="BX347" s="117"/>
      <c r="BY347" s="117"/>
      <c r="BZ347" s="117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14.85" hidden="false" customHeight="true" outlineLevel="0" collapsed="false">
      <c r="A348" s="102" t="str">
        <f aca="false" t="array" ref="A348:A348">IF(G348=Error_checking!$A$26,RANK(AC348,$AC$2:$AC$601),"")</f>
        <v/>
      </c>
      <c r="B348" s="102" t="n">
        <v>233</v>
      </c>
      <c r="C348" s="77" t="n">
        <f aca="false">VLOOKUP($B348,Ludo_na!$A$2:$D$601,2,0)</f>
        <v>346</v>
      </c>
      <c r="D348" s="78" t="str">
        <f aca="false">IF(VLOOKUP($B348,Ludo_voor!$A$2:$Y$601,3,0)="","",VLOOKUP($B348,Ludo_voor!$A$2:$Y$601,3,0))</f>
        <v>Petit</v>
      </c>
      <c r="E348" s="79" t="str">
        <f aca="false">IF(VLOOKUP($B348,Ludo_voor!$A$2:$Y$601,4,0)="","",VLOOKUP($B348,Ludo_voor!$A$2:$Y$601,4,0))</f>
        <v>Michaële</v>
      </c>
      <c r="F348" s="80" t="str">
        <f aca="false">IF(VLOOKUP($B348,Ludo_voor!$A$2:$Y$601,5,0)="","",VLOOKUP($B348,Ludo_voor!$A$2:$Y$601,5,0))</f>
        <v/>
      </c>
      <c r="G348" s="81"/>
      <c r="H348" s="103"/>
      <c r="I348" s="104"/>
      <c r="J348" s="105"/>
      <c r="K348" s="105"/>
      <c r="L348" s="105"/>
      <c r="M348" s="106" t="str">
        <f aca="false" t="array" ref="M348:M348">IF($G348="","",IF(L348="",0,((SUM(IF(I348=I$2:I$601,IF(J348=J$2:J$601,1,0),0))-K348)/(SUM(IF(I348=I$2:I$601,IF(J348=J$2:J$601,1,0),0))-1)*100)+(L348/(SUM(IF(I348=I$2:I$601,IF(J348=J$2:J$601,L$2:L$601,0),0))))+IF(K348&lt;2,SUM(IF(I348=I$2:I$601,IF(J348=J$2:J$601,1,0),0)),0)))</f>
        <v/>
      </c>
      <c r="N348" s="107"/>
      <c r="O348" s="108"/>
      <c r="P348" s="108"/>
      <c r="Q348" s="108"/>
      <c r="R348" s="109" t="str">
        <f aca="false" t="array" ref="R348:R348">IF($G348="","",IF(Q348="",0,((SUM(IF(N348=N$2:N$601,IF(O348=O$2:O$601,1,0),0))-P348)/(SUM(IF(N348=N$2:N$601,IF(O348=O$2:O$601,1,0),0))-1)*100)+(Q348/(SUM(IF(N348=N$2:N$601,IF(O348=O$2:O$601,Q$2:Q$601,0),0))))+IF(P348&lt;2,SUM(IF(N348=N$2:N$601,IF(O348=O$2:O$601,1,0),0)),0)))</f>
        <v/>
      </c>
      <c r="S348" s="110"/>
      <c r="T348" s="108"/>
      <c r="U348" s="108"/>
      <c r="V348" s="108"/>
      <c r="W348" s="111" t="str">
        <f aca="false" t="array" ref="W348:W348">IF($G348="","",IF(OR(S348=Error_checking!$Q$25,S348=Error_checking!$Q$26),R348-IF(P348&lt;2,SUM(IF(N348=N$2:N$601,IF(O348=O$2:O$601,1,0),0)),0),IF(V348="",0,((SUM(IF(S348=S$2:S$601,IF(T348=T$2:T$601,1,0),0))-U348)/(SUM(IF(S348=S$2:S$601,IF(T348=T$2:T$601,1,0),0))-1)*100)+(V348/(SUM(IF(S348=S$2:S$601,IF(T348=T$2:T$601,V$2:V$601,0),0))))+IF(U348&lt;2,SUM(IF(S348=S$2:S$601,IF(T348=T$2:T$601,1,0),0)),0))))</f>
        <v/>
      </c>
      <c r="X348" s="91"/>
      <c r="Y348" s="92"/>
      <c r="Z348" s="93"/>
      <c r="AA348" s="92"/>
      <c r="AB348" s="94" t="n">
        <f aca="false">0</f>
        <v>0</v>
      </c>
      <c r="AC348" s="94" t="n">
        <f aca="false" t="array" ref="AC348:AC348">SUM(M348,R348,W348,AB348)</f>
        <v>0</v>
      </c>
      <c r="AD348" s="112" t="n">
        <f aca="false">IF(G348=Error_checking!$A$26,MAX(0,MIN(MaxBonus,$G$1)+1-RANK(AC348,$AC$2:$AC$601)),0)</f>
        <v>0</v>
      </c>
      <c r="AE348" s="111" t="n">
        <f aca="false">AC348+AD348</f>
        <v>0</v>
      </c>
      <c r="AF348" s="113" t="str">
        <f aca="false" t="array" ref="AF348:AF348">IF(G348=Error_checking!$A$26,RANK(AC348,$AC$2:$AC$601),"")</f>
        <v/>
      </c>
      <c r="AG348" s="114"/>
      <c r="AH348" s="115"/>
      <c r="AI348" s="115"/>
      <c r="AJ348" s="115"/>
      <c r="AK348" s="100"/>
      <c r="AL348" s="100"/>
      <c r="AM348" s="100"/>
      <c r="AN348" s="101"/>
      <c r="AO348" s="100"/>
      <c r="AP348" s="100"/>
      <c r="AQ348" s="100"/>
      <c r="AR348" s="100"/>
      <c r="AS348" s="100"/>
      <c r="AT348" s="100"/>
      <c r="AU348" s="100"/>
      <c r="AV348" s="100"/>
      <c r="AW348" s="100"/>
      <c r="AX348" s="100"/>
      <c r="AY348" s="100"/>
      <c r="AZ348" s="100"/>
      <c r="BA348" s="100"/>
      <c r="BB348" s="100"/>
      <c r="BC348" s="100"/>
      <c r="BD348" s="100"/>
      <c r="BE348" s="100"/>
      <c r="BF348" s="100"/>
      <c r="BG348" s="100"/>
      <c r="BH348" s="100"/>
      <c r="BI348" s="100"/>
      <c r="BJ348" s="100"/>
      <c r="BK348" s="100"/>
      <c r="BL348" s="100"/>
      <c r="BM348" s="100"/>
      <c r="BN348" s="100"/>
      <c r="BO348" s="100"/>
      <c r="BP348" s="100"/>
      <c r="BQ348" s="100"/>
      <c r="BR348" s="100"/>
      <c r="BS348" s="100"/>
      <c r="BT348" s="100"/>
      <c r="BU348" s="100"/>
      <c r="BV348" s="100"/>
      <c r="BW348" s="100"/>
      <c r="BX348" s="100"/>
      <c r="BY348" s="100"/>
      <c r="BZ348" s="10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14.85" hidden="false" customHeight="true" outlineLevel="0" collapsed="false">
      <c r="A349" s="118" t="str">
        <f aca="false" t="array" ref="A349:A349">IF(G349=Error_checking!$A$26,RANK(AC349,$AC$2:$AC$601),"")</f>
        <v/>
      </c>
      <c r="B349" s="118" t="n">
        <v>430</v>
      </c>
      <c r="C349" s="77" t="n">
        <f aca="false">VLOOKUP($B349,Ludo_na!$A$2:$D$601,2,0)</f>
        <v>463</v>
      </c>
      <c r="D349" s="78" t="str">
        <f aca="false">IF(VLOOKUP($B349,Ludo_voor!$A$2:$Y$601,3,0)="","",VLOOKUP($B349,Ludo_voor!$A$2:$Y$601,3,0))</f>
        <v>Petit</v>
      </c>
      <c r="E349" s="79" t="str">
        <f aca="false">IF(VLOOKUP($B349,Ludo_voor!$A$2:$Y$601,4,0)="","",VLOOKUP($B349,Ludo_voor!$A$2:$Y$601,4,0))</f>
        <v>Marie-France</v>
      </c>
      <c r="F349" s="80" t="str">
        <f aca="false">IF(VLOOKUP($B349,Ludo_voor!$A$2:$Y$601,5,0)="","",VLOOKUP($B349,Ludo_voor!$A$2:$Y$601,5,0))</f>
        <v/>
      </c>
      <c r="G349" s="81"/>
      <c r="H349" s="103"/>
      <c r="I349" s="104"/>
      <c r="J349" s="105"/>
      <c r="K349" s="105"/>
      <c r="L349" s="105"/>
      <c r="M349" s="106" t="str">
        <f aca="false" t="array" ref="M349:M349">IF($G349="","",IF(L349="",0,((SUM(IF(I349=I$2:I$601,IF(J349=J$2:J$601,1,0),0))-K349)/(SUM(IF(I349=I$2:I$601,IF(J349=J$2:J$601,1,0),0))-1)*100)+(L349/(SUM(IF(I349=I$2:I$601,IF(J349=J$2:J$601,L$2:L$601,0),0))))+IF(K349&lt;2,SUM(IF(I349=I$2:I$601,IF(J349=J$2:J$601,1,0),0)),0)))</f>
        <v/>
      </c>
      <c r="N349" s="107"/>
      <c r="O349" s="108"/>
      <c r="P349" s="108"/>
      <c r="Q349" s="108"/>
      <c r="R349" s="109" t="str">
        <f aca="false" t="array" ref="R349:R349">IF($G349="","",IF(Q349="",0,((SUM(IF(N349=N$2:N$601,IF(O349=O$2:O$601,1,0),0))-P349)/(SUM(IF(N349=N$2:N$601,IF(O349=O$2:O$601,1,0),0))-1)*100)+(Q349/(SUM(IF(N349=N$2:N$601,IF(O349=O$2:O$601,Q$2:Q$601,0),0))))+IF(P349&lt;2,SUM(IF(N349=N$2:N$601,IF(O349=O$2:O$601,1,0),0)),0)))</f>
        <v/>
      </c>
      <c r="S349" s="110"/>
      <c r="T349" s="108"/>
      <c r="U349" s="108"/>
      <c r="V349" s="108"/>
      <c r="W349" s="111" t="str">
        <f aca="false" t="array" ref="W349:W349">IF($G349="","",IF(OR(S349=Error_checking!$Q$25,S349=Error_checking!$Q$26),R349-IF(P349&lt;2,SUM(IF(N349=N$2:N$601,IF(O349=O$2:O$601,1,0),0)),0),IF(V349="",0,((SUM(IF(S349=S$2:S$601,IF(T349=T$2:T$601,1,0),0))-U349)/(SUM(IF(S349=S$2:S$601,IF(T349=T$2:T$601,1,0),0))-1)*100)+(V349/(SUM(IF(S349=S$2:S$601,IF(T349=T$2:T$601,V$2:V$601,0),0))))+IF(U349&lt;2,SUM(IF(S349=S$2:S$601,IF(T349=T$2:T$601,1,0),0)),0))))</f>
        <v/>
      </c>
      <c r="X349" s="91"/>
      <c r="Y349" s="92"/>
      <c r="Z349" s="93"/>
      <c r="AA349" s="92"/>
      <c r="AB349" s="94" t="n">
        <f aca="false">0</f>
        <v>0</v>
      </c>
      <c r="AC349" s="94" t="n">
        <f aca="false" t="array" ref="AC349:AC349">SUM(M349,R349,W349,AB349)</f>
        <v>0</v>
      </c>
      <c r="AD349" s="112" t="n">
        <f aca="false">IF(G349=Error_checking!$A$26,MAX(0,MIN(MaxBonus,$G$1)+1-RANK(AC349,$AC$2:$AC$601)),0)</f>
        <v>0</v>
      </c>
      <c r="AE349" s="111" t="n">
        <f aca="false">AC349+AD349</f>
        <v>0</v>
      </c>
      <c r="AF349" s="113" t="str">
        <f aca="false" t="array" ref="AF349:AF349">IF(G349=Error_checking!$A$26,RANK(AC349,$AC$2:$AC$601),"")</f>
        <v/>
      </c>
      <c r="AG349" s="114"/>
      <c r="AH349" s="115"/>
      <c r="AI349" s="115"/>
      <c r="AJ349" s="115"/>
      <c r="AK349" s="100"/>
      <c r="AL349" s="100"/>
      <c r="AM349" s="100"/>
      <c r="AN349" s="101"/>
      <c r="AO349" s="100"/>
      <c r="AP349" s="100"/>
      <c r="AQ349" s="100"/>
      <c r="AR349" s="100"/>
      <c r="AS349" s="100"/>
      <c r="AT349" s="100"/>
      <c r="AU349" s="100"/>
      <c r="AV349" s="100"/>
      <c r="AW349" s="100"/>
      <c r="AX349" s="100"/>
      <c r="AY349" s="100"/>
      <c r="AZ349" s="100"/>
      <c r="BA349" s="100"/>
      <c r="BB349" s="100"/>
      <c r="BC349" s="100"/>
      <c r="BD349" s="100"/>
      <c r="BE349" s="100"/>
      <c r="BF349" s="100"/>
      <c r="BG349" s="100"/>
      <c r="BH349" s="100"/>
      <c r="BI349" s="100"/>
      <c r="BJ349" s="100"/>
      <c r="BK349" s="100"/>
      <c r="BL349" s="100"/>
      <c r="BM349" s="100"/>
      <c r="BN349" s="100"/>
      <c r="BO349" s="100"/>
      <c r="BP349" s="100"/>
      <c r="BQ349" s="100"/>
      <c r="BR349" s="100"/>
      <c r="BS349" s="100"/>
      <c r="BT349" s="100"/>
      <c r="BU349" s="100"/>
      <c r="BV349" s="100"/>
      <c r="BW349" s="100"/>
      <c r="BX349" s="100"/>
      <c r="BY349" s="100"/>
      <c r="BZ349" s="10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14.85" hidden="false" customHeight="true" outlineLevel="0" collapsed="false">
      <c r="A350" s="102" t="str">
        <f aca="false" t="array" ref="A350:A350">IF(G350=Error_checking!$A$26,RANK(AC350,$AC$2:$AC$601),"")</f>
        <v/>
      </c>
      <c r="B350" s="102" t="n">
        <v>431</v>
      </c>
      <c r="C350" s="77" t="n">
        <f aca="false">VLOOKUP($B350,Ludo_na!$A$2:$D$601,2,0)</f>
        <v>407</v>
      </c>
      <c r="D350" s="78" t="str">
        <f aca="false">IF(VLOOKUP($B350,Ludo_voor!$A$2:$Y$601,3,0)="","",VLOOKUP($B350,Ludo_voor!$A$2:$Y$601,3,0))</f>
        <v>Pierlot</v>
      </c>
      <c r="E350" s="79" t="str">
        <f aca="false">IF(VLOOKUP($B350,Ludo_voor!$A$2:$Y$601,4,0)="","",VLOOKUP($B350,Ludo_voor!$A$2:$Y$601,4,0))</f>
        <v>Delphine</v>
      </c>
      <c r="F350" s="80" t="str">
        <f aca="false">IF(VLOOKUP($B350,Ludo_voor!$A$2:$Y$601,5,0)="","",VLOOKUP($B350,Ludo_voor!$A$2:$Y$601,5,0))</f>
        <v/>
      </c>
      <c r="G350" s="81"/>
      <c r="H350" s="103"/>
      <c r="I350" s="104"/>
      <c r="J350" s="105"/>
      <c r="K350" s="105"/>
      <c r="L350" s="105"/>
      <c r="M350" s="106" t="str">
        <f aca="false" t="array" ref="M350:M350">IF($G350="","",IF(L350="",0,((SUM(IF(I350=I$2:I$601,IF(J350=J$2:J$601,1,0),0))-K350)/(SUM(IF(I350=I$2:I$601,IF(J350=J$2:J$601,1,0),0))-1)*100)+(L350/(SUM(IF(I350=I$2:I$601,IF(J350=J$2:J$601,L$2:L$601,0),0))))+IF(K350&lt;2,SUM(IF(I350=I$2:I$601,IF(J350=J$2:J$601,1,0),0)),0)))</f>
        <v/>
      </c>
      <c r="N350" s="107"/>
      <c r="O350" s="108"/>
      <c r="P350" s="108"/>
      <c r="Q350" s="108"/>
      <c r="R350" s="109" t="str">
        <f aca="false" t="array" ref="R350:R350">IF($G350="","",IF(Q350="",0,((SUM(IF(N350=N$2:N$601,IF(O350=O$2:O$601,1,0),0))-P350)/(SUM(IF(N350=N$2:N$601,IF(O350=O$2:O$601,1,0),0))-1)*100)+(Q350/(SUM(IF(N350=N$2:N$601,IF(O350=O$2:O$601,Q$2:Q$601,0),0))))+IF(P350&lt;2,SUM(IF(N350=N$2:N$601,IF(O350=O$2:O$601,1,0),0)),0)))</f>
        <v/>
      </c>
      <c r="S350" s="110"/>
      <c r="T350" s="108"/>
      <c r="U350" s="108"/>
      <c r="V350" s="108"/>
      <c r="W350" s="111" t="str">
        <f aca="false" t="array" ref="W350:W350">IF($G350="","",IF(OR(S350=Error_checking!$Q$25,S350=Error_checking!$Q$26),R350-IF(P350&lt;2,SUM(IF(N350=N$2:N$601,IF(O350=O$2:O$601,1,0),0)),0),IF(V350="",0,((SUM(IF(S350=S$2:S$601,IF(T350=T$2:T$601,1,0),0))-U350)/(SUM(IF(S350=S$2:S$601,IF(T350=T$2:T$601,1,0),0))-1)*100)+(V350/(SUM(IF(S350=S$2:S$601,IF(T350=T$2:T$601,V$2:V$601,0),0))))+IF(U350&lt;2,SUM(IF(S350=S$2:S$601,IF(T350=T$2:T$601,1,0),0)),0))))</f>
        <v/>
      </c>
      <c r="X350" s="91"/>
      <c r="Y350" s="92"/>
      <c r="Z350" s="93"/>
      <c r="AA350" s="92"/>
      <c r="AB350" s="94" t="n">
        <f aca="false">0</f>
        <v>0</v>
      </c>
      <c r="AC350" s="94" t="n">
        <f aca="false" t="array" ref="AC350:AC350">SUM(M350,R350,W350,AB350)</f>
        <v>0</v>
      </c>
      <c r="AD350" s="112" t="n">
        <f aca="false">IF(G350=Error_checking!$A$26,MAX(0,MIN(MaxBonus,$G$1)+1-RANK(AC350,$AC$2:$AC$601)),0)</f>
        <v>0</v>
      </c>
      <c r="AE350" s="111" t="n">
        <f aca="false">AC350+AD350</f>
        <v>0</v>
      </c>
      <c r="AF350" s="113" t="str">
        <f aca="false" t="array" ref="AF350:AF350">IF(G350=Error_checking!$A$26,RANK(AC350,$AC$2:$AC$601),"")</f>
        <v/>
      </c>
      <c r="AG350" s="114"/>
      <c r="AH350" s="115"/>
      <c r="AI350" s="115"/>
      <c r="AJ350" s="115"/>
      <c r="AK350" s="100"/>
      <c r="AL350" s="100"/>
      <c r="AM350" s="100"/>
      <c r="AN350" s="101"/>
      <c r="AO350" s="100"/>
      <c r="AP350" s="100"/>
      <c r="AQ350" s="100"/>
      <c r="AR350" s="100"/>
      <c r="AS350" s="100"/>
      <c r="AT350" s="100"/>
      <c r="AU350" s="100"/>
      <c r="AV350" s="100"/>
      <c r="AW350" s="100"/>
      <c r="AX350" s="100"/>
      <c r="AY350" s="100"/>
      <c r="AZ350" s="100"/>
      <c r="BA350" s="100"/>
      <c r="BB350" s="100"/>
      <c r="BC350" s="100"/>
      <c r="BD350" s="100"/>
      <c r="BE350" s="100"/>
      <c r="BF350" s="100"/>
      <c r="BG350" s="100"/>
      <c r="BH350" s="100"/>
      <c r="BI350" s="100"/>
      <c r="BJ350" s="100"/>
      <c r="BK350" s="100"/>
      <c r="BL350" s="100"/>
      <c r="BM350" s="100"/>
      <c r="BN350" s="100"/>
      <c r="BO350" s="100"/>
      <c r="BP350" s="100"/>
      <c r="BQ350" s="100"/>
      <c r="BR350" s="100"/>
      <c r="BS350" s="100"/>
      <c r="BT350" s="100"/>
      <c r="BU350" s="100"/>
      <c r="BV350" s="100"/>
      <c r="BW350" s="100"/>
      <c r="BX350" s="100"/>
      <c r="BY350" s="100"/>
      <c r="BZ350" s="10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s="119" customFormat="true" ht="14.85" hidden="false" customHeight="true" outlineLevel="0" collapsed="false">
      <c r="A351" s="102" t="str">
        <f aca="false" t="array" ref="A351:A351">IF(G351=Error_checking!$A$26,RANK(AC351,$AC$2:$AC$601),"")</f>
        <v/>
      </c>
      <c r="B351" s="102" t="n">
        <v>432</v>
      </c>
      <c r="C351" s="77" t="n">
        <f aca="false">VLOOKUP($B351,Ludo_na!$A$2:$D$601,2,0)</f>
        <v>348</v>
      </c>
      <c r="D351" s="78" t="str">
        <f aca="false">IF(VLOOKUP($B351,Ludo_voor!$A$2:$Y$601,3,0)="","",VLOOKUP($B351,Ludo_voor!$A$2:$Y$601,3,0))</f>
        <v>Piraux</v>
      </c>
      <c r="E351" s="79" t="str">
        <f aca="false">IF(VLOOKUP($B351,Ludo_voor!$A$2:$Y$601,4,0)="","",VLOOKUP($B351,Ludo_voor!$A$2:$Y$601,4,0))</f>
        <v>Céline</v>
      </c>
      <c r="F351" s="80" t="str">
        <f aca="false">IF(VLOOKUP($B351,Ludo_voor!$A$2:$Y$601,5,0)="","",VLOOKUP($B351,Ludo_voor!$A$2:$Y$601,5,0))</f>
        <v/>
      </c>
      <c r="G351" s="81"/>
      <c r="H351" s="103"/>
      <c r="I351" s="104"/>
      <c r="J351" s="105"/>
      <c r="K351" s="105"/>
      <c r="L351" s="105"/>
      <c r="M351" s="106" t="str">
        <f aca="false" t="array" ref="M351:M351">IF($G351="","",IF(L351="",0,((SUM(IF(I351=I$2:I$601,IF(J351=J$2:J$601,1,0),0))-K351)/(SUM(IF(I351=I$2:I$601,IF(J351=J$2:J$601,1,0),0))-1)*100)+(L351/(SUM(IF(I351=I$2:I$601,IF(J351=J$2:J$601,L$2:L$601,0),0))))+IF(K351&lt;2,SUM(IF(I351=I$2:I$601,IF(J351=J$2:J$601,1,0),0)),0)))</f>
        <v/>
      </c>
      <c r="N351" s="107"/>
      <c r="O351" s="108"/>
      <c r="P351" s="108"/>
      <c r="Q351" s="108"/>
      <c r="R351" s="109" t="str">
        <f aca="false" t="array" ref="R351:R351">IF($G351="","",IF(Q351="",0,((SUM(IF(N351=N$2:N$601,IF(O351=O$2:O$601,1,0),0))-P351)/(SUM(IF(N351=N$2:N$601,IF(O351=O$2:O$601,1,0),0))-1)*100)+(Q351/(SUM(IF(N351=N$2:N$601,IF(O351=O$2:O$601,Q$2:Q$601,0),0))))+IF(P351&lt;2,SUM(IF(N351=N$2:N$601,IF(O351=O$2:O$601,1,0),0)),0)))</f>
        <v/>
      </c>
      <c r="S351" s="110"/>
      <c r="T351" s="108"/>
      <c r="U351" s="108"/>
      <c r="V351" s="108"/>
      <c r="W351" s="111" t="str">
        <f aca="false" t="array" ref="W351:W351">IF($G351="","",IF(OR(S351=Error_checking!$Q$25,S351=Error_checking!$Q$26),R351-IF(P351&lt;2,SUM(IF(N351=N$2:N$601,IF(O351=O$2:O$601,1,0),0)),0),IF(V351="",0,((SUM(IF(S351=S$2:S$601,IF(T351=T$2:T$601,1,0),0))-U351)/(SUM(IF(S351=S$2:S$601,IF(T351=T$2:T$601,1,0),0))-1)*100)+(V351/(SUM(IF(S351=S$2:S$601,IF(T351=T$2:T$601,V$2:V$601,0),0))))+IF(U351&lt;2,SUM(IF(S351=S$2:S$601,IF(T351=T$2:T$601,1,0),0)),0))))</f>
        <v/>
      </c>
      <c r="X351" s="91"/>
      <c r="Y351" s="92"/>
      <c r="Z351" s="93"/>
      <c r="AA351" s="92"/>
      <c r="AB351" s="94" t="n">
        <f aca="false">0</f>
        <v>0</v>
      </c>
      <c r="AC351" s="94" t="n">
        <f aca="false" t="array" ref="AC351:AC351">SUM(M351,R351,W351,AB351)</f>
        <v>0</v>
      </c>
      <c r="AD351" s="112" t="n">
        <f aca="false">IF(G351=Error_checking!$A$26,MAX(0,MIN(MaxBonus,$G$1)+1-RANK(AC351,$AC$2:$AC$601)),0)</f>
        <v>0</v>
      </c>
      <c r="AE351" s="111" t="n">
        <f aca="false">AC351+AD351</f>
        <v>0</v>
      </c>
      <c r="AF351" s="113" t="str">
        <f aca="false" t="array" ref="AF351:AF351">IF(G351=Error_checking!$A$26,RANK(AC351,$AC$2:$AC$601),"")</f>
        <v/>
      </c>
      <c r="AG351" s="114"/>
      <c r="AH351" s="115"/>
      <c r="AI351" s="115"/>
      <c r="AJ351" s="115"/>
      <c r="AK351" s="100"/>
      <c r="AL351" s="100"/>
      <c r="AM351" s="100"/>
      <c r="AN351" s="101"/>
      <c r="AO351" s="100"/>
      <c r="AP351" s="100"/>
      <c r="AQ351" s="100"/>
      <c r="AR351" s="100"/>
      <c r="AS351" s="100"/>
      <c r="AT351" s="100"/>
      <c r="AU351" s="100"/>
      <c r="AV351" s="100"/>
      <c r="AW351" s="100"/>
      <c r="AX351" s="100"/>
      <c r="AY351" s="100"/>
      <c r="AZ351" s="100"/>
      <c r="BA351" s="100"/>
      <c r="BB351" s="100"/>
      <c r="BC351" s="100"/>
      <c r="BD351" s="100"/>
      <c r="BE351" s="100"/>
      <c r="BF351" s="100"/>
      <c r="BG351" s="100"/>
      <c r="BH351" s="100"/>
      <c r="BI351" s="100"/>
      <c r="BJ351" s="100"/>
      <c r="BK351" s="100"/>
      <c r="BL351" s="100"/>
      <c r="BM351" s="100"/>
      <c r="BN351" s="100"/>
      <c r="BO351" s="100"/>
      <c r="BP351" s="100"/>
      <c r="BQ351" s="100"/>
      <c r="BR351" s="100"/>
      <c r="BS351" s="100"/>
      <c r="BT351" s="100"/>
      <c r="BU351" s="100"/>
      <c r="BV351" s="100"/>
      <c r="BW351" s="100"/>
      <c r="BX351" s="100"/>
      <c r="BY351" s="100"/>
      <c r="BZ351" s="100"/>
    </row>
    <row r="352" s="119" customFormat="true" ht="14.85" hidden="false" customHeight="true" outlineLevel="0" collapsed="false">
      <c r="A352" s="102" t="str">
        <f aca="false" t="array" ref="A352:A352">IF(G352=Error_checking!$A$26,RANK(AC352,$AC$2:$AC$601),"")</f>
        <v/>
      </c>
      <c r="B352" s="102" t="n">
        <v>437</v>
      </c>
      <c r="C352" s="77" t="n">
        <f aca="false">VLOOKUP($B352,Ludo_na!$A$2:$D$601,2,0)</f>
        <v>351</v>
      </c>
      <c r="D352" s="78" t="str">
        <f aca="false">IF(VLOOKUP($B352,Ludo_voor!$A$2:$Y$601,3,0)="","",VLOOKUP($B352,Ludo_voor!$A$2:$Y$601,3,0))</f>
        <v>Plaza</v>
      </c>
      <c r="E352" s="79" t="str">
        <f aca="false">IF(VLOOKUP($B352,Ludo_voor!$A$2:$Y$601,4,0)="","",VLOOKUP($B352,Ludo_voor!$A$2:$Y$601,4,0))</f>
        <v>Anne-Laure</v>
      </c>
      <c r="F352" s="80" t="str">
        <f aca="false">IF(VLOOKUP($B352,Ludo_voor!$A$2:$Y$601,5,0)="","",VLOOKUP($B352,Ludo_voor!$A$2:$Y$601,5,0))</f>
        <v/>
      </c>
      <c r="G352" s="81"/>
      <c r="H352" s="103"/>
      <c r="I352" s="104"/>
      <c r="J352" s="105"/>
      <c r="K352" s="105"/>
      <c r="L352" s="105"/>
      <c r="M352" s="106" t="str">
        <f aca="false" t="array" ref="M352:M352">IF($G352="","",IF(L352="",0,((SUM(IF(I352=I$2:I$601,IF(J352=J$2:J$601,1,0),0))-K352)/(SUM(IF(I352=I$2:I$601,IF(J352=J$2:J$601,1,0),0))-1)*100)+(L352/(SUM(IF(I352=I$2:I$601,IF(J352=J$2:J$601,L$2:L$601,0),0))))+IF(K352&lt;2,SUM(IF(I352=I$2:I$601,IF(J352=J$2:J$601,1,0),0)),0)))</f>
        <v/>
      </c>
      <c r="N352" s="107"/>
      <c r="O352" s="108"/>
      <c r="P352" s="108"/>
      <c r="Q352" s="108"/>
      <c r="R352" s="109" t="str">
        <f aca="false" t="array" ref="R352:R352">IF($G352="","",IF(Q352="",0,((SUM(IF(N352=N$2:N$601,IF(O352=O$2:O$601,1,0),0))-P352)/(SUM(IF(N352=N$2:N$601,IF(O352=O$2:O$601,1,0),0))-1)*100)+(Q352/(SUM(IF(N352=N$2:N$601,IF(O352=O$2:O$601,Q$2:Q$601,0),0))))+IF(P352&lt;2,SUM(IF(N352=N$2:N$601,IF(O352=O$2:O$601,1,0),0)),0)))</f>
        <v/>
      </c>
      <c r="S352" s="110"/>
      <c r="T352" s="108"/>
      <c r="U352" s="108"/>
      <c r="V352" s="108"/>
      <c r="W352" s="111" t="str">
        <f aca="false" t="array" ref="W352:W352">IF($G352="","",IF(OR(S352=Error_checking!$Q$25,S352=Error_checking!$Q$26),R352-IF(P352&lt;2,SUM(IF(N352=N$2:N$601,IF(O352=O$2:O$601,1,0),0)),0),IF(V352="",0,((SUM(IF(S352=S$2:S$601,IF(T352=T$2:T$601,1,0),0))-U352)/(SUM(IF(S352=S$2:S$601,IF(T352=T$2:T$601,1,0),0))-1)*100)+(V352/(SUM(IF(S352=S$2:S$601,IF(T352=T$2:T$601,V$2:V$601,0),0))))+IF(U352&lt;2,SUM(IF(S352=S$2:S$601,IF(T352=T$2:T$601,1,0),0)),0))))</f>
        <v/>
      </c>
      <c r="X352" s="91"/>
      <c r="Y352" s="92"/>
      <c r="Z352" s="93"/>
      <c r="AA352" s="92"/>
      <c r="AB352" s="94" t="n">
        <f aca="false">0</f>
        <v>0</v>
      </c>
      <c r="AC352" s="94" t="n">
        <f aca="false" t="array" ref="AC352:AC352">SUM(M352,R352,W352,AB352)</f>
        <v>0</v>
      </c>
      <c r="AD352" s="112" t="n">
        <f aca="false">IF(G352=Error_checking!$A$26,MAX(0,MIN(MaxBonus,$G$1)+1-RANK(AC352,$AC$2:$AC$601)),0)</f>
        <v>0</v>
      </c>
      <c r="AE352" s="111" t="n">
        <f aca="false">AC352+AD352</f>
        <v>0</v>
      </c>
      <c r="AF352" s="113" t="str">
        <f aca="false" t="array" ref="AF352:AF352">IF(G352=Error_checking!$A$26,RANK(AC352,$AC$2:$AC$601),"")</f>
        <v/>
      </c>
      <c r="AG352" s="114"/>
      <c r="AH352" s="115"/>
      <c r="AI352" s="115"/>
      <c r="AJ352" s="115"/>
      <c r="AK352" s="100"/>
      <c r="AL352" s="100"/>
      <c r="AM352" s="100"/>
      <c r="AN352" s="101"/>
      <c r="AO352" s="100"/>
      <c r="AP352" s="100"/>
      <c r="AQ352" s="100"/>
      <c r="AR352" s="100"/>
      <c r="AS352" s="100"/>
      <c r="AT352" s="100"/>
      <c r="AU352" s="100"/>
      <c r="AV352" s="100"/>
      <c r="AW352" s="100"/>
      <c r="AX352" s="100"/>
      <c r="AY352" s="100"/>
      <c r="AZ352" s="100"/>
      <c r="BA352" s="100"/>
      <c r="BB352" s="100"/>
      <c r="BC352" s="100"/>
      <c r="BD352" s="100"/>
      <c r="BE352" s="100"/>
      <c r="BF352" s="100"/>
      <c r="BG352" s="100"/>
      <c r="BH352" s="100"/>
      <c r="BI352" s="100"/>
      <c r="BJ352" s="100"/>
      <c r="BK352" s="100"/>
      <c r="BL352" s="100"/>
      <c r="BM352" s="100"/>
      <c r="BN352" s="100"/>
      <c r="BO352" s="100"/>
      <c r="BP352" s="100"/>
      <c r="BQ352" s="100"/>
      <c r="BR352" s="100"/>
      <c r="BS352" s="100"/>
      <c r="BT352" s="100"/>
      <c r="BU352" s="100"/>
      <c r="BV352" s="100"/>
      <c r="BW352" s="100"/>
      <c r="BX352" s="100"/>
      <c r="BY352" s="100"/>
      <c r="BZ352" s="100"/>
    </row>
    <row r="353" s="119" customFormat="true" ht="14.85" hidden="false" customHeight="true" outlineLevel="0" collapsed="false">
      <c r="A353" s="102" t="str">
        <f aca="false" t="array" ref="A353:A353">IF(G353=Error_checking!$A$26,RANK(AC353,$AC$2:$AC$601),"")</f>
        <v/>
      </c>
      <c r="B353" s="102" t="n">
        <v>45</v>
      </c>
      <c r="C353" s="77" t="n">
        <f aca="false">VLOOKUP($B353,Ludo_na!$A$2:$D$601,2,0)</f>
        <v>303</v>
      </c>
      <c r="D353" s="78" t="str">
        <f aca="false">IF(VLOOKUP($B353,Ludo_voor!$A$2:$Y$601,3,0)="","",VLOOKUP($B353,Ludo_voor!$A$2:$Y$601,3,0))</f>
        <v>Podevyn</v>
      </c>
      <c r="E353" s="79" t="str">
        <f aca="false">IF(VLOOKUP($B353,Ludo_voor!$A$2:$Y$601,4,0)="","",VLOOKUP($B353,Ludo_voor!$A$2:$Y$601,4,0))</f>
        <v>Robin</v>
      </c>
      <c r="F353" s="80" t="str">
        <f aca="false">IF(VLOOKUP($B353,Ludo_voor!$A$2:$Y$601,5,0)="","",VLOOKUP($B353,Ludo_voor!$A$2:$Y$601,5,0))</f>
        <v/>
      </c>
      <c r="G353" s="81"/>
      <c r="H353" s="103"/>
      <c r="I353" s="104"/>
      <c r="J353" s="105"/>
      <c r="K353" s="105"/>
      <c r="L353" s="105"/>
      <c r="M353" s="106" t="str">
        <f aca="false" t="array" ref="M353:M353">IF($G353="","",IF(L353="",0,((SUM(IF(I353=I$2:I$601,IF(J353=J$2:J$601,1,0),0))-K353)/(SUM(IF(I353=I$2:I$601,IF(J353=J$2:J$601,1,0),0))-1)*100)+(L353/(SUM(IF(I353=I$2:I$601,IF(J353=J$2:J$601,L$2:L$601,0),0))))+IF(K353&lt;2,SUM(IF(I353=I$2:I$601,IF(J353=J$2:J$601,1,0),0)),0)))</f>
        <v/>
      </c>
      <c r="N353" s="107"/>
      <c r="O353" s="108"/>
      <c r="P353" s="108"/>
      <c r="Q353" s="108"/>
      <c r="R353" s="109" t="str">
        <f aca="false" t="array" ref="R353:R353">IF($G353="","",IF(Q353="",0,((SUM(IF(N353=N$2:N$601,IF(O353=O$2:O$601,1,0),0))-P353)/(SUM(IF(N353=N$2:N$601,IF(O353=O$2:O$601,1,0),0))-1)*100)+(Q353/(SUM(IF(N353=N$2:N$601,IF(O353=O$2:O$601,Q$2:Q$601,0),0))))+IF(P353&lt;2,SUM(IF(N353=N$2:N$601,IF(O353=O$2:O$601,1,0),0)),0)))</f>
        <v/>
      </c>
      <c r="S353" s="110"/>
      <c r="T353" s="108"/>
      <c r="U353" s="108"/>
      <c r="V353" s="108"/>
      <c r="W353" s="111" t="str">
        <f aca="false" t="array" ref="W353:W353">IF($G353="","",IF(OR(S353=Error_checking!$Q$25,S353=Error_checking!$Q$26),R353-IF(P353&lt;2,SUM(IF(N353=N$2:N$601,IF(O353=O$2:O$601,1,0),0)),0),IF(V353="",0,((SUM(IF(S353=S$2:S$601,IF(T353=T$2:T$601,1,0),0))-U353)/(SUM(IF(S353=S$2:S$601,IF(T353=T$2:T$601,1,0),0))-1)*100)+(V353/(SUM(IF(S353=S$2:S$601,IF(T353=T$2:T$601,V$2:V$601,0),0))))+IF(U353&lt;2,SUM(IF(S353=S$2:S$601,IF(T353=T$2:T$601,1,0),0)),0))))</f>
        <v/>
      </c>
      <c r="X353" s="91"/>
      <c r="Y353" s="92"/>
      <c r="Z353" s="93"/>
      <c r="AA353" s="92"/>
      <c r="AB353" s="94" t="n">
        <f aca="false">0</f>
        <v>0</v>
      </c>
      <c r="AC353" s="94" t="n">
        <f aca="false" t="array" ref="AC353:AC353">SUM(M353,R353,W353,AB353)</f>
        <v>0</v>
      </c>
      <c r="AD353" s="112" t="n">
        <f aca="false">IF(G353=Error_checking!$A$26,MAX(0,MIN(MaxBonus,$G$1)+1-RANK(AC353,$AC$2:$AC$601)),0)</f>
        <v>0</v>
      </c>
      <c r="AE353" s="111" t="n">
        <f aca="false">AC353+AD353</f>
        <v>0</v>
      </c>
      <c r="AF353" s="113" t="str">
        <f aca="false" t="array" ref="AF353:AF353">IF(G353=Error_checking!$A$26,RANK(AC353,$AC$2:$AC$601),"")</f>
        <v/>
      </c>
      <c r="AG353" s="114"/>
      <c r="AH353" s="115"/>
      <c r="AI353" s="115"/>
      <c r="AJ353" s="115"/>
      <c r="AK353" s="100"/>
      <c r="AL353" s="100"/>
      <c r="AM353" s="100"/>
      <c r="AN353" s="101"/>
      <c r="AO353" s="100"/>
      <c r="AP353" s="100"/>
      <c r="AQ353" s="100"/>
      <c r="AR353" s="100"/>
      <c r="AS353" s="100"/>
      <c r="AT353" s="100"/>
      <c r="AU353" s="100"/>
      <c r="AV353" s="100"/>
      <c r="AW353" s="100"/>
      <c r="AX353" s="100"/>
      <c r="AY353" s="100"/>
      <c r="AZ353" s="100"/>
      <c r="BA353" s="100"/>
      <c r="BB353" s="100"/>
      <c r="BC353" s="100"/>
      <c r="BD353" s="100"/>
      <c r="BE353" s="100"/>
      <c r="BF353" s="100"/>
      <c r="BG353" s="100"/>
      <c r="BH353" s="100"/>
      <c r="BI353" s="100"/>
      <c r="BJ353" s="100"/>
      <c r="BK353" s="100"/>
      <c r="BL353" s="100"/>
      <c r="BM353" s="100"/>
      <c r="BN353" s="100"/>
      <c r="BO353" s="100"/>
      <c r="BP353" s="100"/>
      <c r="BQ353" s="100"/>
      <c r="BR353" s="100"/>
      <c r="BS353" s="100"/>
      <c r="BT353" s="100"/>
      <c r="BU353" s="100"/>
      <c r="BV353" s="100"/>
      <c r="BW353" s="100"/>
      <c r="BX353" s="100"/>
      <c r="BY353" s="100"/>
      <c r="BZ353" s="100"/>
    </row>
    <row r="354" s="119" customFormat="true" ht="14.85" hidden="false" customHeight="true" outlineLevel="0" collapsed="false">
      <c r="A354" s="102" t="str">
        <f aca="false" t="array" ref="A354:A354">IF(G354=Error_checking!$A$26,RANK(AC354,$AC$2:$AC$601),"")</f>
        <v/>
      </c>
      <c r="B354" s="102" t="n">
        <v>310</v>
      </c>
      <c r="C354" s="77" t="n">
        <f aca="false">VLOOKUP($B354,Ludo_na!$A$2:$D$601,2,0)</f>
        <v>422</v>
      </c>
      <c r="D354" s="78" t="str">
        <f aca="false">IF(VLOOKUP($B354,Ludo_voor!$A$2:$Y$601,3,0)="","",VLOOKUP($B354,Ludo_voor!$A$2:$Y$601,3,0))</f>
        <v>Pollet</v>
      </c>
      <c r="E354" s="79" t="str">
        <f aca="false">IF(VLOOKUP($B354,Ludo_voor!$A$2:$Y$601,4,0)="","",VLOOKUP($B354,Ludo_voor!$A$2:$Y$601,4,0))</f>
        <v>Olivier</v>
      </c>
      <c r="F354" s="80" t="str">
        <f aca="false">IF(VLOOKUP($B354,Ludo_voor!$A$2:$Y$601,5,0)="","",VLOOKUP($B354,Ludo_voor!$A$2:$Y$601,5,0))</f>
        <v/>
      </c>
      <c r="G354" s="81"/>
      <c r="H354" s="103"/>
      <c r="I354" s="104"/>
      <c r="J354" s="105"/>
      <c r="K354" s="105"/>
      <c r="L354" s="105"/>
      <c r="M354" s="106" t="str">
        <f aca="false" t="array" ref="M354:M354">IF($G354="","",IF(L354="",0,((SUM(IF(I354=I$2:I$601,IF(J354=J$2:J$601,1,0),0))-K354)/(SUM(IF(I354=I$2:I$601,IF(J354=J$2:J$601,1,0),0))-1)*100)+(L354/(SUM(IF(I354=I$2:I$601,IF(J354=J$2:J$601,L$2:L$601,0),0))))+IF(K354&lt;2,SUM(IF(I354=I$2:I$601,IF(J354=J$2:J$601,1,0),0)),0)))</f>
        <v/>
      </c>
      <c r="N354" s="107"/>
      <c r="O354" s="108"/>
      <c r="P354" s="108"/>
      <c r="Q354" s="108"/>
      <c r="R354" s="109" t="str">
        <f aca="false" t="array" ref="R354:R354">IF($G354="","",IF(Q354="",0,((SUM(IF(N354=N$2:N$601,IF(O354=O$2:O$601,1,0),0))-P354)/(SUM(IF(N354=N$2:N$601,IF(O354=O$2:O$601,1,0),0))-1)*100)+(Q354/(SUM(IF(N354=N$2:N$601,IF(O354=O$2:O$601,Q$2:Q$601,0),0))))+IF(P354&lt;2,SUM(IF(N354=N$2:N$601,IF(O354=O$2:O$601,1,0),0)),0)))</f>
        <v/>
      </c>
      <c r="S354" s="110"/>
      <c r="T354" s="108"/>
      <c r="U354" s="108"/>
      <c r="V354" s="108"/>
      <c r="W354" s="111" t="str">
        <f aca="false" t="array" ref="W354:W354">IF($G354="","",IF(OR(S354=Error_checking!$Q$25,S354=Error_checking!$Q$26),R354-IF(P354&lt;2,SUM(IF(N354=N$2:N$601,IF(O354=O$2:O$601,1,0),0)),0),IF(V354="",0,((SUM(IF(S354=S$2:S$601,IF(T354=T$2:T$601,1,0),0))-U354)/(SUM(IF(S354=S$2:S$601,IF(T354=T$2:T$601,1,0),0))-1)*100)+(V354/(SUM(IF(S354=S$2:S$601,IF(T354=T$2:T$601,V$2:V$601,0),0))))+IF(U354&lt;2,SUM(IF(S354=S$2:S$601,IF(T354=T$2:T$601,1,0),0)),0))))</f>
        <v/>
      </c>
      <c r="X354" s="91"/>
      <c r="Y354" s="92"/>
      <c r="Z354" s="93"/>
      <c r="AA354" s="92"/>
      <c r="AB354" s="94" t="n">
        <f aca="false">0</f>
        <v>0</v>
      </c>
      <c r="AC354" s="94" t="n">
        <f aca="false" t="array" ref="AC354:AC354">SUM(M354,R354,W354,AB354)</f>
        <v>0</v>
      </c>
      <c r="AD354" s="112" t="n">
        <f aca="false">IF(G354=Error_checking!$A$26,MAX(0,MIN(MaxBonus,$G$1)+1-RANK(AC354,$AC$2:$AC$601)),0)</f>
        <v>0</v>
      </c>
      <c r="AE354" s="111" t="n">
        <f aca="false">AC354+AD354</f>
        <v>0</v>
      </c>
      <c r="AF354" s="113" t="str">
        <f aca="false" t="array" ref="AF354:AF354">IF(G354=Error_checking!$A$26,RANK(AC354,$AC$2:$AC$601),"")</f>
        <v/>
      </c>
      <c r="AG354" s="114"/>
      <c r="AH354" s="115"/>
      <c r="AI354" s="115"/>
      <c r="AJ354" s="115"/>
      <c r="AK354" s="100"/>
      <c r="AL354" s="100"/>
      <c r="AM354" s="100"/>
      <c r="AN354" s="101"/>
      <c r="AO354" s="100"/>
      <c r="AP354" s="100"/>
      <c r="AQ354" s="100"/>
      <c r="AR354" s="100"/>
      <c r="AS354" s="100"/>
      <c r="AT354" s="100"/>
      <c r="AU354" s="100"/>
      <c r="AV354" s="100"/>
      <c r="AW354" s="100"/>
      <c r="AX354" s="100"/>
      <c r="AY354" s="100"/>
      <c r="AZ354" s="100"/>
      <c r="BA354" s="100"/>
      <c r="BB354" s="100"/>
      <c r="BC354" s="100"/>
      <c r="BD354" s="100"/>
      <c r="BE354" s="100"/>
      <c r="BF354" s="100"/>
      <c r="BG354" s="100"/>
      <c r="BH354" s="100"/>
      <c r="BI354" s="100"/>
      <c r="BJ354" s="100"/>
      <c r="BK354" s="100"/>
      <c r="BL354" s="100"/>
      <c r="BM354" s="100"/>
      <c r="BN354" s="100"/>
      <c r="BO354" s="100"/>
      <c r="BP354" s="100"/>
      <c r="BQ354" s="100"/>
      <c r="BR354" s="100"/>
      <c r="BS354" s="100"/>
      <c r="BT354" s="100"/>
      <c r="BU354" s="100"/>
      <c r="BV354" s="100"/>
      <c r="BW354" s="100"/>
      <c r="BX354" s="100"/>
      <c r="BY354" s="100"/>
      <c r="BZ354" s="100"/>
    </row>
    <row r="355" s="54" customFormat="true" ht="14.85" hidden="false" customHeight="true" outlineLevel="0" collapsed="false">
      <c r="A355" s="102" t="str">
        <f aca="false" t="array" ref="A355:A355">IF(G355=Error_checking!$A$26,RANK(AC355,$AC$2:$AC$601),"")</f>
        <v/>
      </c>
      <c r="B355" s="102" t="n">
        <v>3</v>
      </c>
      <c r="C355" s="77" t="n">
        <f aca="false">VLOOKUP($B355,Ludo_na!$A$2:$D$601,2,0)</f>
        <v>253</v>
      </c>
      <c r="D355" s="78" t="str">
        <f aca="false">IF(VLOOKUP($B355,Ludo_voor!$A$2:$Y$601,3,0)="","",VLOOKUP($B355,Ludo_voor!$A$2:$Y$601,3,0))</f>
        <v>Ponjaert</v>
      </c>
      <c r="E355" s="79" t="str">
        <f aca="false">IF(VLOOKUP($B355,Ludo_voor!$A$2:$Y$601,4,0)="","",VLOOKUP($B355,Ludo_voor!$A$2:$Y$601,4,0))</f>
        <v>Robbe</v>
      </c>
      <c r="F355" s="80" t="str">
        <f aca="false">IF(VLOOKUP($B355,Ludo_voor!$A$2:$Y$601,5,0)="","",VLOOKUP($B355,Ludo_voor!$A$2:$Y$601,5,0))</f>
        <v/>
      </c>
      <c r="G355" s="81"/>
      <c r="H355" s="103"/>
      <c r="I355" s="104"/>
      <c r="J355" s="105"/>
      <c r="K355" s="105"/>
      <c r="L355" s="105"/>
      <c r="M355" s="106" t="str">
        <f aca="false" t="array" ref="M355:M355">IF($G355="","",IF(L355="",0,((SUM(IF(I355=I$2:I$601,IF(J355=J$2:J$601,1,0),0))-K355)/(SUM(IF(I355=I$2:I$601,IF(J355=J$2:J$601,1,0),0))-1)*100)+(L355/(SUM(IF(I355=I$2:I$601,IF(J355=J$2:J$601,L$2:L$601,0),0))))+IF(K355&lt;2,SUM(IF(I355=I$2:I$601,IF(J355=J$2:J$601,1,0),0)),0)))</f>
        <v/>
      </c>
      <c r="N355" s="107"/>
      <c r="O355" s="108"/>
      <c r="P355" s="108"/>
      <c r="Q355" s="108"/>
      <c r="R355" s="109" t="str">
        <f aca="false" t="array" ref="R355:R355">IF($G355="","",IF(Q355="",0,((SUM(IF(N355=N$2:N$601,IF(O355=O$2:O$601,1,0),0))-P355)/(SUM(IF(N355=N$2:N$601,IF(O355=O$2:O$601,1,0),0))-1)*100)+(Q355/(SUM(IF(N355=N$2:N$601,IF(O355=O$2:O$601,Q$2:Q$601,0),0))))+IF(P355&lt;2,SUM(IF(N355=N$2:N$601,IF(O355=O$2:O$601,1,0),0)),0)))</f>
        <v/>
      </c>
      <c r="S355" s="110"/>
      <c r="T355" s="108"/>
      <c r="U355" s="108"/>
      <c r="V355" s="108"/>
      <c r="W355" s="111" t="str">
        <f aca="false" t="array" ref="W355:W355">IF($G355="","",IF(OR(S355=Error_checking!$Q$25,S355=Error_checking!$Q$26),R355-IF(P355&lt;2,SUM(IF(N355=N$2:N$601,IF(O355=O$2:O$601,1,0),0)),0),IF(V355="",0,((SUM(IF(S355=S$2:S$601,IF(T355=T$2:T$601,1,0),0))-U355)/(SUM(IF(S355=S$2:S$601,IF(T355=T$2:T$601,1,0),0))-1)*100)+(V355/(SUM(IF(S355=S$2:S$601,IF(T355=T$2:T$601,V$2:V$601,0),0))))+IF(U355&lt;2,SUM(IF(S355=S$2:S$601,IF(T355=T$2:T$601,1,0),0)),0))))</f>
        <v/>
      </c>
      <c r="X355" s="91"/>
      <c r="Y355" s="92"/>
      <c r="Z355" s="93"/>
      <c r="AA355" s="92"/>
      <c r="AB355" s="94" t="n">
        <f aca="false">0</f>
        <v>0</v>
      </c>
      <c r="AC355" s="94" t="n">
        <f aca="false" t="array" ref="AC355:AC355">SUM(M355,R355,W355,AB355)</f>
        <v>0</v>
      </c>
      <c r="AD355" s="112" t="n">
        <f aca="false">IF(G355=Error_checking!$A$26,MAX(0,MIN(MaxBonus,$G$1)+1-RANK(AC355,$AC$2:$AC$601)),0)</f>
        <v>0</v>
      </c>
      <c r="AE355" s="111" t="n">
        <f aca="false">AC355+AD355</f>
        <v>0</v>
      </c>
      <c r="AF355" s="113" t="str">
        <f aca="false" t="array" ref="AF355:AF355">IF(G355=Error_checking!$A$26,RANK(AC355,$AC$2:$AC$601),"")</f>
        <v/>
      </c>
      <c r="AG355" s="114"/>
      <c r="AH355" s="115"/>
      <c r="AI355" s="115"/>
      <c r="AJ355" s="115"/>
      <c r="AK355" s="100"/>
      <c r="AL355" s="100"/>
      <c r="AM355" s="100"/>
      <c r="AN355" s="101"/>
      <c r="AO355" s="100"/>
      <c r="AP355" s="100"/>
      <c r="AQ355" s="100"/>
      <c r="AR355" s="100"/>
      <c r="AS355" s="100"/>
      <c r="AT355" s="100"/>
      <c r="AU355" s="100"/>
      <c r="AV355" s="100"/>
      <c r="AW355" s="100"/>
      <c r="AX355" s="100"/>
      <c r="AY355" s="100"/>
      <c r="AZ355" s="100"/>
      <c r="BA355" s="100"/>
      <c r="BB355" s="100"/>
      <c r="BC355" s="100"/>
      <c r="BD355" s="100"/>
      <c r="BE355" s="100"/>
      <c r="BF355" s="100"/>
      <c r="BG355" s="100"/>
      <c r="BH355" s="100"/>
      <c r="BI355" s="100"/>
      <c r="BJ355" s="100"/>
      <c r="BK355" s="100"/>
      <c r="BL355" s="100"/>
      <c r="BM355" s="100"/>
      <c r="BN355" s="100"/>
      <c r="BO355" s="100"/>
      <c r="BP355" s="100"/>
      <c r="BQ355" s="100"/>
      <c r="BR355" s="100"/>
      <c r="BS355" s="100"/>
      <c r="BT355" s="100"/>
      <c r="BU355" s="100"/>
      <c r="BV355" s="100"/>
      <c r="BW355" s="100"/>
      <c r="BX355" s="100"/>
      <c r="BY355" s="100"/>
      <c r="BZ355" s="100"/>
    </row>
    <row r="356" s="119" customFormat="true" ht="14.85" hidden="false" customHeight="true" outlineLevel="0" collapsed="false">
      <c r="A356" s="76" t="str">
        <f aca="false" t="array" ref="A356:A356">IF(G356=Error_checking!$A$26,RANK(AC356,$AC$2:$AC$601),"")</f>
        <v/>
      </c>
      <c r="B356" s="76" t="n">
        <v>363</v>
      </c>
      <c r="C356" s="77" t="n">
        <f aca="false">VLOOKUP($B356,Ludo_na!$A$2:$D$601,2,0)</f>
        <v>215</v>
      </c>
      <c r="D356" s="78" t="str">
        <f aca="false">IF(VLOOKUP($B356,Ludo_voor!$A$2:$Y$601,3,0)="","",VLOOKUP($B356,Ludo_voor!$A$2:$Y$601,3,0))</f>
        <v>Prins</v>
      </c>
      <c r="E356" s="79" t="str">
        <f aca="false">IF(VLOOKUP($B356,Ludo_voor!$A$2:$Y$601,4,0)="","",VLOOKUP($B356,Ludo_voor!$A$2:$Y$601,4,0))</f>
        <v>Jessica</v>
      </c>
      <c r="F356" s="80" t="str">
        <f aca="false">IF(VLOOKUP($B356,Ludo_voor!$A$2:$Y$601,5,0)="","",VLOOKUP($B356,Ludo_voor!$A$2:$Y$601,5,0))</f>
        <v/>
      </c>
      <c r="G356" s="81"/>
      <c r="H356" s="103"/>
      <c r="I356" s="104"/>
      <c r="J356" s="105"/>
      <c r="K356" s="105"/>
      <c r="L356" s="105"/>
      <c r="M356" s="106" t="str">
        <f aca="false" t="array" ref="M356:M356">IF($G356="","",IF(L356="",0,((SUM(IF(I356=I$2:I$601,IF(J356=J$2:J$601,1,0),0))-K356)/(SUM(IF(I356=I$2:I$601,IF(J356=J$2:J$601,1,0),0))-1)*100)+(L356/(SUM(IF(I356=I$2:I$601,IF(J356=J$2:J$601,L$2:L$601,0),0))))+IF(K356&lt;2,SUM(IF(I356=I$2:I$601,IF(J356=J$2:J$601,1,0),0)),0)))</f>
        <v/>
      </c>
      <c r="N356" s="107"/>
      <c r="O356" s="108"/>
      <c r="P356" s="108"/>
      <c r="Q356" s="108"/>
      <c r="R356" s="109" t="str">
        <f aca="false" t="array" ref="R356:R356">IF($G356="","",IF(Q356="",0,((SUM(IF(N356=N$2:N$601,IF(O356=O$2:O$601,1,0),0))-P356)/(SUM(IF(N356=N$2:N$601,IF(O356=O$2:O$601,1,0),0))-1)*100)+(Q356/(SUM(IF(N356=N$2:N$601,IF(O356=O$2:O$601,Q$2:Q$601,0),0))))+IF(P356&lt;2,SUM(IF(N356=N$2:N$601,IF(O356=O$2:O$601,1,0),0)),0)))</f>
        <v/>
      </c>
      <c r="S356" s="110"/>
      <c r="T356" s="108"/>
      <c r="U356" s="108"/>
      <c r="V356" s="108"/>
      <c r="W356" s="111" t="str">
        <f aca="false" t="array" ref="W356:W356">IF($G356="","",IF(OR(S356=Error_checking!$Q$25,S356=Error_checking!$Q$26),R356-IF(P356&lt;2,SUM(IF(N356=N$2:N$601,IF(O356=O$2:O$601,1,0),0)),0),IF(V356="",0,((SUM(IF(S356=S$2:S$601,IF(T356=T$2:T$601,1,0),0))-U356)/(SUM(IF(S356=S$2:S$601,IF(T356=T$2:T$601,1,0),0))-1)*100)+(V356/(SUM(IF(S356=S$2:S$601,IF(T356=T$2:T$601,V$2:V$601,0),0))))+IF(U356&lt;2,SUM(IF(S356=S$2:S$601,IF(T356=T$2:T$601,1,0),0)),0))))</f>
        <v/>
      </c>
      <c r="X356" s="91"/>
      <c r="Y356" s="92"/>
      <c r="Z356" s="93"/>
      <c r="AA356" s="92"/>
      <c r="AB356" s="94" t="n">
        <f aca="false">0</f>
        <v>0</v>
      </c>
      <c r="AC356" s="94" t="n">
        <f aca="false" t="array" ref="AC356:AC356">SUM(M356,R356,W356,AB356)</f>
        <v>0</v>
      </c>
      <c r="AD356" s="112" t="n">
        <f aca="false">IF(G356=Error_checking!$A$26,MAX(0,MIN(MaxBonus,$G$1)+1-RANK(AC356,$AC$2:$AC$601)),0)</f>
        <v>0</v>
      </c>
      <c r="AE356" s="111" t="n">
        <f aca="false">AC356+AD356</f>
        <v>0</v>
      </c>
      <c r="AF356" s="113" t="str">
        <f aca="false" t="array" ref="AF356:AF356">IF(G356=Error_checking!$A$26,RANK(AC356,$AC$2:$AC$601),"")</f>
        <v/>
      </c>
      <c r="AG356" s="114"/>
      <c r="AH356" s="115"/>
      <c r="AI356" s="115"/>
      <c r="AJ356" s="115"/>
      <c r="AK356" s="100"/>
      <c r="AL356" s="100"/>
      <c r="AM356" s="100"/>
      <c r="AN356" s="101"/>
      <c r="AO356" s="100"/>
      <c r="AP356" s="100"/>
      <c r="AQ356" s="100"/>
      <c r="AR356" s="100"/>
      <c r="AS356" s="100"/>
      <c r="AT356" s="100"/>
      <c r="AU356" s="100"/>
      <c r="AV356" s="100"/>
      <c r="AW356" s="100"/>
      <c r="AX356" s="100"/>
      <c r="AY356" s="100"/>
      <c r="AZ356" s="100"/>
      <c r="BA356" s="100"/>
      <c r="BB356" s="100"/>
      <c r="BC356" s="100"/>
      <c r="BD356" s="100"/>
      <c r="BE356" s="100"/>
      <c r="BF356" s="100"/>
      <c r="BG356" s="100"/>
      <c r="BH356" s="100"/>
      <c r="BI356" s="100"/>
      <c r="BJ356" s="100"/>
      <c r="BK356" s="100"/>
      <c r="BL356" s="100"/>
      <c r="BM356" s="100"/>
      <c r="BN356" s="100"/>
      <c r="BO356" s="100"/>
      <c r="BP356" s="100"/>
      <c r="BQ356" s="100"/>
      <c r="BR356" s="100"/>
      <c r="BS356" s="100"/>
      <c r="BT356" s="100"/>
      <c r="BU356" s="100"/>
      <c r="BV356" s="100"/>
      <c r="BW356" s="100"/>
      <c r="BX356" s="100"/>
      <c r="BY356" s="100"/>
      <c r="BZ356" s="100"/>
    </row>
    <row r="357" s="54" customFormat="true" ht="14.85" hidden="false" customHeight="true" outlineLevel="0" collapsed="false">
      <c r="A357" s="102" t="str">
        <f aca="false" t="array" ref="A357:A357">IF(G357=Error_checking!$A$26,RANK(AC357,$AC$2:$AC$601),"")</f>
        <v/>
      </c>
      <c r="B357" s="102" t="n">
        <v>162</v>
      </c>
      <c r="C357" s="77" t="n">
        <f aca="false">VLOOKUP($B357,Ludo_na!$A$2:$D$601,2,0)</f>
        <v>366</v>
      </c>
      <c r="D357" s="78" t="str">
        <f aca="false">IF(VLOOKUP($B357,Ludo_voor!$A$2:$Y$601,3,0)="","",VLOOKUP($B357,Ludo_voor!$A$2:$Y$601,3,0))</f>
        <v>Pyck</v>
      </c>
      <c r="E357" s="79" t="str">
        <f aca="false">IF(VLOOKUP($B357,Ludo_voor!$A$2:$Y$601,4,0)="","",VLOOKUP($B357,Ludo_voor!$A$2:$Y$601,4,0))</f>
        <v>Kiara</v>
      </c>
      <c r="F357" s="80" t="str">
        <f aca="false">IF(VLOOKUP($B357,Ludo_voor!$A$2:$Y$601,5,0)="","",VLOOKUP($B357,Ludo_voor!$A$2:$Y$601,5,0))</f>
        <v/>
      </c>
      <c r="G357" s="81"/>
      <c r="H357" s="103"/>
      <c r="I357" s="104"/>
      <c r="J357" s="105"/>
      <c r="K357" s="105"/>
      <c r="L357" s="105"/>
      <c r="M357" s="106" t="str">
        <f aca="false" t="array" ref="M357:M357">IF($G357="","",IF(L357="",0,((SUM(IF(I357=I$2:I$601,IF(J357=J$2:J$601,1,0),0))-K357)/(SUM(IF(I357=I$2:I$601,IF(J357=J$2:J$601,1,0),0))-1)*100)+(L357/(SUM(IF(I357=I$2:I$601,IF(J357=J$2:J$601,L$2:L$601,0),0))))+IF(K357&lt;2,SUM(IF(I357=I$2:I$601,IF(J357=J$2:J$601,1,0),0)),0)))</f>
        <v/>
      </c>
      <c r="N357" s="107"/>
      <c r="O357" s="108"/>
      <c r="P357" s="108"/>
      <c r="Q357" s="108"/>
      <c r="R357" s="109" t="str">
        <f aca="false" t="array" ref="R357:R357">IF($G357="","",IF(Q357="",0,((SUM(IF(N357=N$2:N$601,IF(O357=O$2:O$601,1,0),0))-P357)/(SUM(IF(N357=N$2:N$601,IF(O357=O$2:O$601,1,0),0))-1)*100)+(Q357/(SUM(IF(N357=N$2:N$601,IF(O357=O$2:O$601,Q$2:Q$601,0),0))))+IF(P357&lt;2,SUM(IF(N357=N$2:N$601,IF(O357=O$2:O$601,1,0),0)),0)))</f>
        <v/>
      </c>
      <c r="S357" s="110"/>
      <c r="T357" s="108"/>
      <c r="U357" s="108"/>
      <c r="V357" s="108"/>
      <c r="W357" s="111" t="str">
        <f aca="false" t="array" ref="W357:W357">IF($G357="","",IF(OR(S357=Error_checking!$Q$25,S357=Error_checking!$Q$26),R357-IF(P357&lt;2,SUM(IF(N357=N$2:N$601,IF(O357=O$2:O$601,1,0),0)),0),IF(V357="",0,((SUM(IF(S357=S$2:S$601,IF(T357=T$2:T$601,1,0),0))-U357)/(SUM(IF(S357=S$2:S$601,IF(T357=T$2:T$601,1,0),0))-1)*100)+(V357/(SUM(IF(S357=S$2:S$601,IF(T357=T$2:T$601,V$2:V$601,0),0))))+IF(U357&lt;2,SUM(IF(S357=S$2:S$601,IF(T357=T$2:T$601,1,0),0)),0))))</f>
        <v/>
      </c>
      <c r="X357" s="91"/>
      <c r="Y357" s="92"/>
      <c r="Z357" s="93"/>
      <c r="AA357" s="92"/>
      <c r="AB357" s="94" t="n">
        <f aca="false">0</f>
        <v>0</v>
      </c>
      <c r="AC357" s="94" t="n">
        <f aca="false" t="array" ref="AC357:AC357">SUM(M357,R357,W357,AB357)</f>
        <v>0</v>
      </c>
      <c r="AD357" s="112" t="n">
        <f aca="false">IF(G357=Error_checking!$A$26,MAX(0,MIN(MaxBonus,$G$1)+1-RANK(AC357,$AC$2:$AC$601)),0)</f>
        <v>0</v>
      </c>
      <c r="AE357" s="111" t="n">
        <f aca="false">AC357+AD357</f>
        <v>0</v>
      </c>
      <c r="AF357" s="113" t="str">
        <f aca="false" t="array" ref="AF357:AF357">IF(G357=Error_checking!$A$26,RANK(AC357,$AC$2:$AC$601),"")</f>
        <v/>
      </c>
      <c r="AG357" s="114"/>
      <c r="AH357" s="115"/>
      <c r="AI357" s="115"/>
      <c r="AJ357" s="115"/>
      <c r="AK357" s="100"/>
      <c r="AL357" s="100"/>
      <c r="AM357" s="100"/>
      <c r="AN357" s="101"/>
      <c r="AO357" s="100"/>
      <c r="AP357" s="100"/>
      <c r="AQ357" s="100"/>
      <c r="AR357" s="100"/>
      <c r="AS357" s="100"/>
      <c r="AT357" s="100"/>
      <c r="AU357" s="100"/>
      <c r="AV357" s="100"/>
      <c r="AW357" s="100"/>
      <c r="AX357" s="100"/>
      <c r="AY357" s="100"/>
      <c r="AZ357" s="100"/>
      <c r="BA357" s="100"/>
      <c r="BB357" s="100"/>
      <c r="BC357" s="100"/>
      <c r="BD357" s="100"/>
      <c r="BE357" s="100"/>
      <c r="BF357" s="100"/>
      <c r="BG357" s="100"/>
      <c r="BH357" s="100"/>
      <c r="BI357" s="100"/>
      <c r="BJ357" s="100"/>
      <c r="BK357" s="100"/>
      <c r="BL357" s="100"/>
      <c r="BM357" s="100"/>
      <c r="BN357" s="100"/>
      <c r="BO357" s="100"/>
      <c r="BP357" s="100"/>
      <c r="BQ357" s="100"/>
      <c r="BR357" s="100"/>
      <c r="BS357" s="100"/>
      <c r="BT357" s="100"/>
      <c r="BU357" s="100"/>
      <c r="BV357" s="100"/>
      <c r="BW357" s="100"/>
      <c r="BX357" s="100"/>
      <c r="BY357" s="100"/>
      <c r="BZ357" s="100"/>
    </row>
    <row r="358" s="119" customFormat="true" ht="14.85" hidden="false" customHeight="true" outlineLevel="0" collapsed="false">
      <c r="A358" s="102" t="str">
        <f aca="false" t="array" ref="A358:A358">IF(G358=Error_checking!$A$26,RANK(AC358,$AC$2:$AC$601),"")</f>
        <v/>
      </c>
      <c r="B358" s="102" t="n">
        <v>459</v>
      </c>
      <c r="C358" s="77" t="n">
        <f aca="false">VLOOKUP($B358,Ludo_na!$A$2:$D$601,2,0)</f>
        <v>165</v>
      </c>
      <c r="D358" s="78" t="str">
        <f aca="false">IF(VLOOKUP($B358,Ludo_voor!$A$2:$Y$601,3,0)="","",VLOOKUP($B358,Ludo_voor!$A$2:$Y$601,3,0))</f>
        <v>Renard</v>
      </c>
      <c r="E358" s="79" t="str">
        <f aca="false">IF(VLOOKUP($B358,Ludo_voor!$A$2:$Y$601,4,0)="","",VLOOKUP($B358,Ludo_voor!$A$2:$Y$601,4,0))</f>
        <v>Carine</v>
      </c>
      <c r="F358" s="80" t="str">
        <f aca="false">IF(VLOOKUP($B358,Ludo_voor!$A$2:$Y$601,5,0)="","",VLOOKUP($B358,Ludo_voor!$A$2:$Y$601,5,0))</f>
        <v/>
      </c>
      <c r="G358" s="81"/>
      <c r="H358" s="103"/>
      <c r="I358" s="104"/>
      <c r="J358" s="105"/>
      <c r="K358" s="105"/>
      <c r="L358" s="105"/>
      <c r="M358" s="106" t="str">
        <f aca="false" t="array" ref="M358:M358">IF($G358="","",IF(L358="",0,((SUM(IF(I358=I$2:I$601,IF(J358=J$2:J$601,1,0),0))-K358)/(SUM(IF(I358=I$2:I$601,IF(J358=J$2:J$601,1,0),0))-1)*100)+(L358/(SUM(IF(I358=I$2:I$601,IF(J358=J$2:J$601,L$2:L$601,0),0))))+IF(K358&lt;2,SUM(IF(I358=I$2:I$601,IF(J358=J$2:J$601,1,0),0)),0)))</f>
        <v/>
      </c>
      <c r="N358" s="107"/>
      <c r="O358" s="108"/>
      <c r="P358" s="108"/>
      <c r="Q358" s="108"/>
      <c r="R358" s="109" t="str">
        <f aca="false" t="array" ref="R358:R358">IF($G358="","",IF(Q358="",0,((SUM(IF(N358=N$2:N$601,IF(O358=O$2:O$601,1,0),0))-P358)/(SUM(IF(N358=N$2:N$601,IF(O358=O$2:O$601,1,0),0))-1)*100)+(Q358/(SUM(IF(N358=N$2:N$601,IF(O358=O$2:O$601,Q$2:Q$601,0),0))))+IF(P358&lt;2,SUM(IF(N358=N$2:N$601,IF(O358=O$2:O$601,1,0),0)),0)))</f>
        <v/>
      </c>
      <c r="S358" s="110"/>
      <c r="T358" s="108"/>
      <c r="U358" s="108"/>
      <c r="V358" s="108"/>
      <c r="W358" s="111" t="str">
        <f aca="false" t="array" ref="W358:W358">IF($G358="","",IF(OR(S358=Error_checking!$Q$25,S358=Error_checking!$Q$26),R358-IF(P358&lt;2,SUM(IF(N358=N$2:N$601,IF(O358=O$2:O$601,1,0),0)),0),IF(V358="",0,((SUM(IF(S358=S$2:S$601,IF(T358=T$2:T$601,1,0),0))-U358)/(SUM(IF(S358=S$2:S$601,IF(T358=T$2:T$601,1,0),0))-1)*100)+(V358/(SUM(IF(S358=S$2:S$601,IF(T358=T$2:T$601,V$2:V$601,0),0))))+IF(U358&lt;2,SUM(IF(S358=S$2:S$601,IF(T358=T$2:T$601,1,0),0)),0))))</f>
        <v/>
      </c>
      <c r="X358" s="91"/>
      <c r="Y358" s="92"/>
      <c r="Z358" s="93"/>
      <c r="AA358" s="92"/>
      <c r="AB358" s="94" t="n">
        <f aca="false">0</f>
        <v>0</v>
      </c>
      <c r="AC358" s="94" t="n">
        <f aca="false" t="array" ref="AC358:AC358">SUM(M358,R358,W358,AB358)</f>
        <v>0</v>
      </c>
      <c r="AD358" s="112" t="n">
        <f aca="false">IF(G358=Error_checking!$A$26,MAX(0,MIN(MaxBonus,$G$1)+1-RANK(AC358,$AC$2:$AC$601)),0)</f>
        <v>0</v>
      </c>
      <c r="AE358" s="111" t="n">
        <f aca="false">AC358+AD358</f>
        <v>0</v>
      </c>
      <c r="AF358" s="113" t="str">
        <f aca="false" t="array" ref="AF358:AF358">IF(G358=Error_checking!$A$26,RANK(AC358,$AC$2:$AC$601),"")</f>
        <v/>
      </c>
      <c r="AG358" s="114"/>
      <c r="AH358" s="115"/>
      <c r="AI358" s="115"/>
      <c r="AJ358" s="115"/>
      <c r="AK358" s="100"/>
      <c r="AL358" s="100"/>
      <c r="AM358" s="100"/>
      <c r="AN358" s="101"/>
      <c r="AO358" s="100"/>
      <c r="AP358" s="100"/>
      <c r="AQ358" s="100"/>
      <c r="AR358" s="100"/>
      <c r="AS358" s="100"/>
      <c r="AT358" s="100"/>
      <c r="AU358" s="100"/>
      <c r="AV358" s="100"/>
      <c r="AW358" s="100"/>
      <c r="AX358" s="100"/>
      <c r="AY358" s="100"/>
      <c r="AZ358" s="100"/>
      <c r="BA358" s="100"/>
      <c r="BB358" s="100"/>
      <c r="BC358" s="100"/>
      <c r="BD358" s="100"/>
      <c r="BE358" s="100"/>
      <c r="BF358" s="100"/>
      <c r="BG358" s="100"/>
      <c r="BH358" s="100"/>
      <c r="BI358" s="100"/>
      <c r="BJ358" s="100"/>
      <c r="BK358" s="100"/>
      <c r="BL358" s="100"/>
      <c r="BM358" s="100"/>
      <c r="BN358" s="100"/>
      <c r="BO358" s="100"/>
      <c r="BP358" s="100"/>
      <c r="BQ358" s="100"/>
      <c r="BR358" s="100"/>
      <c r="BS358" s="100"/>
      <c r="BT358" s="100"/>
      <c r="BU358" s="100"/>
      <c r="BV358" s="100"/>
      <c r="BW358" s="100"/>
      <c r="BX358" s="100"/>
      <c r="BY358" s="100"/>
      <c r="BZ358" s="100"/>
    </row>
    <row r="359" s="119" customFormat="true" ht="14.85" hidden="false" customHeight="true" outlineLevel="0" collapsed="false">
      <c r="A359" s="102" t="str">
        <f aca="false" t="array" ref="A359:A359">IF(G359=Error_checking!$A$26,RANK(AC359,$AC$2:$AC$601),"")</f>
        <v/>
      </c>
      <c r="B359" s="102" t="n">
        <v>240</v>
      </c>
      <c r="C359" s="77" t="n">
        <f aca="false">VLOOKUP($B359,Ludo_na!$A$2:$D$601,2,0)</f>
        <v>368</v>
      </c>
      <c r="D359" s="78" t="str">
        <f aca="false">IF(VLOOKUP($B359,Ludo_voor!$A$2:$Y$601,3,0)="","",VLOOKUP($B359,Ludo_voor!$A$2:$Y$601,3,0))</f>
        <v>Repriels</v>
      </c>
      <c r="E359" s="79" t="str">
        <f aca="false">IF(VLOOKUP($B359,Ludo_voor!$A$2:$Y$601,4,0)="","",VLOOKUP($B359,Ludo_voor!$A$2:$Y$601,4,0))</f>
        <v>Linda</v>
      </c>
      <c r="F359" s="80" t="str">
        <f aca="false">IF(VLOOKUP($B359,Ludo_voor!$A$2:$Y$601,5,0)="","",VLOOKUP($B359,Ludo_voor!$A$2:$Y$601,5,0))</f>
        <v/>
      </c>
      <c r="G359" s="81"/>
      <c r="H359" s="103"/>
      <c r="I359" s="104"/>
      <c r="J359" s="105"/>
      <c r="K359" s="105"/>
      <c r="L359" s="105"/>
      <c r="M359" s="106" t="str">
        <f aca="false" t="array" ref="M359:M359">IF($G359="","",IF(L359="",0,((SUM(IF(I359=I$2:I$601,IF(J359=J$2:J$601,1,0),0))-K359)/(SUM(IF(I359=I$2:I$601,IF(J359=J$2:J$601,1,0),0))-1)*100)+(L359/(SUM(IF(I359=I$2:I$601,IF(J359=J$2:J$601,L$2:L$601,0),0))))+IF(K359&lt;2,SUM(IF(I359=I$2:I$601,IF(J359=J$2:J$601,1,0),0)),0)))</f>
        <v/>
      </c>
      <c r="N359" s="107"/>
      <c r="O359" s="108"/>
      <c r="P359" s="108"/>
      <c r="Q359" s="108"/>
      <c r="R359" s="109" t="str">
        <f aca="false" t="array" ref="R359:R359">IF($G359="","",IF(Q359="",0,((SUM(IF(N359=N$2:N$601,IF(O359=O$2:O$601,1,0),0))-P359)/(SUM(IF(N359=N$2:N$601,IF(O359=O$2:O$601,1,0),0))-1)*100)+(Q359/(SUM(IF(N359=N$2:N$601,IF(O359=O$2:O$601,Q$2:Q$601,0),0))))+IF(P359&lt;2,SUM(IF(N359=N$2:N$601,IF(O359=O$2:O$601,1,0),0)),0)))</f>
        <v/>
      </c>
      <c r="S359" s="110"/>
      <c r="T359" s="108"/>
      <c r="U359" s="108"/>
      <c r="V359" s="108"/>
      <c r="W359" s="111" t="str">
        <f aca="false" t="array" ref="W359:W359">IF($G359="","",IF(OR(S359=Error_checking!$Q$25,S359=Error_checking!$Q$26),R359-IF(P359&lt;2,SUM(IF(N359=N$2:N$601,IF(O359=O$2:O$601,1,0),0)),0),IF(V359="",0,((SUM(IF(S359=S$2:S$601,IF(T359=T$2:T$601,1,0),0))-U359)/(SUM(IF(S359=S$2:S$601,IF(T359=T$2:T$601,1,0),0))-1)*100)+(V359/(SUM(IF(S359=S$2:S$601,IF(T359=T$2:T$601,V$2:V$601,0),0))))+IF(U359&lt;2,SUM(IF(S359=S$2:S$601,IF(T359=T$2:T$601,1,0),0)),0))))</f>
        <v/>
      </c>
      <c r="X359" s="91"/>
      <c r="Y359" s="92"/>
      <c r="Z359" s="93"/>
      <c r="AA359" s="92"/>
      <c r="AB359" s="94" t="n">
        <f aca="false">0</f>
        <v>0</v>
      </c>
      <c r="AC359" s="94" t="n">
        <f aca="false" t="array" ref="AC359:AC359">SUM(M359,R359,W359,AB359)</f>
        <v>0</v>
      </c>
      <c r="AD359" s="112" t="n">
        <f aca="false">IF(G359=Error_checking!$A$26,MAX(0,MIN(MaxBonus,$G$1)+1-RANK(AC359,$AC$2:$AC$601)),0)</f>
        <v>0</v>
      </c>
      <c r="AE359" s="111" t="n">
        <f aca="false">AC359+AD359</f>
        <v>0</v>
      </c>
      <c r="AF359" s="113" t="str">
        <f aca="false" t="array" ref="AF359:AF359">IF(G359=Error_checking!$A$26,RANK(AC359,$AC$2:$AC$601),"")</f>
        <v/>
      </c>
      <c r="AG359" s="114"/>
      <c r="AH359" s="115"/>
      <c r="AI359" s="115"/>
      <c r="AJ359" s="115"/>
      <c r="AK359" s="100"/>
      <c r="AL359" s="100"/>
      <c r="AM359" s="100"/>
      <c r="AN359" s="101"/>
      <c r="AO359" s="100"/>
      <c r="AP359" s="100"/>
      <c r="AQ359" s="100"/>
      <c r="AR359" s="100"/>
      <c r="AS359" s="100"/>
      <c r="AT359" s="100"/>
      <c r="AU359" s="100"/>
      <c r="AV359" s="100"/>
      <c r="AW359" s="100"/>
      <c r="AX359" s="100"/>
      <c r="AY359" s="100"/>
      <c r="AZ359" s="100"/>
      <c r="BA359" s="100"/>
      <c r="BB359" s="100"/>
      <c r="BC359" s="100"/>
      <c r="BD359" s="100"/>
      <c r="BE359" s="100"/>
      <c r="BF359" s="100"/>
      <c r="BG359" s="100"/>
      <c r="BH359" s="100"/>
      <c r="BI359" s="100"/>
      <c r="BJ359" s="100"/>
      <c r="BK359" s="100"/>
      <c r="BL359" s="100"/>
      <c r="BM359" s="100"/>
      <c r="BN359" s="100"/>
      <c r="BO359" s="100"/>
      <c r="BP359" s="100"/>
      <c r="BQ359" s="100"/>
      <c r="BR359" s="100"/>
      <c r="BS359" s="100"/>
      <c r="BT359" s="100"/>
      <c r="BU359" s="100"/>
      <c r="BV359" s="100"/>
      <c r="BW359" s="100"/>
      <c r="BX359" s="100"/>
      <c r="BY359" s="100"/>
      <c r="BZ359" s="100"/>
    </row>
    <row r="360" s="116" customFormat="true" ht="14.85" hidden="false" customHeight="true" outlineLevel="0" collapsed="false">
      <c r="A360" s="102" t="str">
        <f aca="false" t="array" ref="A360:A360">IF(G360=Error_checking!$A$26,RANK(AC360,$AC$2:$AC$601),"")</f>
        <v/>
      </c>
      <c r="B360" s="102" t="n">
        <v>526</v>
      </c>
      <c r="C360" s="77" t="n">
        <f aca="false">VLOOKUP($B360,Ludo_na!$A$2:$D$601,2,0)</f>
        <v>183</v>
      </c>
      <c r="D360" s="78" t="str">
        <f aca="false">IF(VLOOKUP($B360,Ludo_voor!$A$2:$Y$601,3,0)="","",VLOOKUP($B360,Ludo_voor!$A$2:$Y$601,3,0))</f>
        <v>Reusen</v>
      </c>
      <c r="E360" s="79" t="str">
        <f aca="false">IF(VLOOKUP($B360,Ludo_voor!$A$2:$Y$601,4,0)="","",VLOOKUP($B360,Ludo_voor!$A$2:$Y$601,4,0))</f>
        <v>Herman</v>
      </c>
      <c r="F360" s="80" t="str">
        <f aca="false">IF(VLOOKUP($B360,Ludo_voor!$A$2:$Y$601,5,0)="","",VLOOKUP($B360,Ludo_voor!$A$2:$Y$601,5,0))</f>
        <v/>
      </c>
      <c r="G360" s="81"/>
      <c r="H360" s="103"/>
      <c r="I360" s="104"/>
      <c r="J360" s="105"/>
      <c r="K360" s="105"/>
      <c r="L360" s="105"/>
      <c r="M360" s="106" t="str">
        <f aca="false" t="array" ref="M360:M360">IF($G360="","",IF(L360="",0,((SUM(IF(I360=I$2:I$601,IF(J360=J$2:J$601,1,0),0))-K360)/(SUM(IF(I360=I$2:I$601,IF(J360=J$2:J$601,1,0),0))-1)*100)+(L360/(SUM(IF(I360=I$2:I$601,IF(J360=J$2:J$601,L$2:L$601,0),0))))+IF(K360&lt;2,SUM(IF(I360=I$2:I$601,IF(J360=J$2:J$601,1,0),0)),0)))</f>
        <v/>
      </c>
      <c r="N360" s="107"/>
      <c r="O360" s="108"/>
      <c r="P360" s="108"/>
      <c r="Q360" s="108"/>
      <c r="R360" s="109" t="str">
        <f aca="false" t="array" ref="R360:R360">IF($G360="","",IF(Q360="",0,((SUM(IF(N360=N$2:N$601,IF(O360=O$2:O$601,1,0),0))-P360)/(SUM(IF(N360=N$2:N$601,IF(O360=O$2:O$601,1,0),0))-1)*100)+(Q360/(SUM(IF(N360=N$2:N$601,IF(O360=O$2:O$601,Q$2:Q$601,0),0))))+IF(P360&lt;2,SUM(IF(N360=N$2:N$601,IF(O360=O$2:O$601,1,0),0)),0)))</f>
        <v/>
      </c>
      <c r="S360" s="110"/>
      <c r="T360" s="108"/>
      <c r="U360" s="108"/>
      <c r="V360" s="108"/>
      <c r="W360" s="111" t="str">
        <f aca="false" t="array" ref="W360:W360">IF($G360="","",IF(OR(S360=Error_checking!$Q$25,S360=Error_checking!$Q$26),R360-IF(P360&lt;2,SUM(IF(N360=N$2:N$601,IF(O360=O$2:O$601,1,0),0)),0),IF(V360="",0,((SUM(IF(S360=S$2:S$601,IF(T360=T$2:T$601,1,0),0))-U360)/(SUM(IF(S360=S$2:S$601,IF(T360=T$2:T$601,1,0),0))-1)*100)+(V360/(SUM(IF(S360=S$2:S$601,IF(T360=T$2:T$601,V$2:V$601,0),0))))+IF(U360&lt;2,SUM(IF(S360=S$2:S$601,IF(T360=T$2:T$601,1,0),0)),0))))</f>
        <v/>
      </c>
      <c r="X360" s="91"/>
      <c r="Y360" s="92"/>
      <c r="Z360" s="93"/>
      <c r="AA360" s="92"/>
      <c r="AB360" s="94" t="n">
        <f aca="false">0</f>
        <v>0</v>
      </c>
      <c r="AC360" s="94" t="n">
        <f aca="false" t="array" ref="AC360:AC360">SUM(M360,R360,W360,AB360)</f>
        <v>0</v>
      </c>
      <c r="AD360" s="112" t="n">
        <f aca="false">IF(G360=Error_checking!$A$26,MAX(0,MIN(MaxBonus,$G$1)+1-RANK(AC360,$AC$2:$AC$601)),0)</f>
        <v>0</v>
      </c>
      <c r="AE360" s="111" t="n">
        <f aca="false">AC360+AD360</f>
        <v>0</v>
      </c>
      <c r="AF360" s="113" t="str">
        <f aca="false" t="array" ref="AF360:AF360">IF(G360=Error_checking!$A$26,RANK(AC360,$AC$2:$AC$601),"")</f>
        <v/>
      </c>
      <c r="AG360" s="114"/>
      <c r="AH360" s="115"/>
      <c r="AI360" s="115"/>
      <c r="AJ360" s="115"/>
      <c r="AK360" s="100"/>
      <c r="AL360" s="100"/>
      <c r="AM360" s="100"/>
      <c r="AN360" s="101"/>
      <c r="AO360" s="100"/>
      <c r="AP360" s="100"/>
      <c r="AQ360" s="100"/>
      <c r="AR360" s="100"/>
      <c r="AS360" s="100"/>
      <c r="AT360" s="100"/>
      <c r="AU360" s="100"/>
      <c r="AV360" s="100"/>
      <c r="AW360" s="100"/>
      <c r="AX360" s="100"/>
      <c r="AY360" s="100"/>
      <c r="AZ360" s="100"/>
      <c r="BA360" s="100"/>
      <c r="BB360" s="100"/>
      <c r="BC360" s="100"/>
      <c r="BD360" s="100"/>
      <c r="BE360" s="100"/>
      <c r="BF360" s="100"/>
      <c r="BG360" s="100"/>
      <c r="BH360" s="100"/>
      <c r="BI360" s="100"/>
      <c r="BJ360" s="100"/>
      <c r="BK360" s="100"/>
      <c r="BL360" s="100"/>
      <c r="BM360" s="100"/>
      <c r="BN360" s="100"/>
      <c r="BO360" s="100"/>
      <c r="BP360" s="100"/>
      <c r="BQ360" s="100"/>
      <c r="BR360" s="100"/>
      <c r="BS360" s="100"/>
      <c r="BT360" s="100"/>
      <c r="BU360" s="100"/>
      <c r="BV360" s="100"/>
      <c r="BW360" s="100"/>
      <c r="BX360" s="100"/>
      <c r="BY360" s="100"/>
      <c r="BZ360" s="100"/>
    </row>
    <row r="361" s="54" customFormat="true" ht="14.85" hidden="false" customHeight="true" outlineLevel="0" collapsed="false">
      <c r="A361" s="102" t="str">
        <f aca="false" t="array" ref="A361:A361">IF(G361=Error_checking!$A$26,RANK(AC361,$AC$2:$AC$601),"")</f>
        <v/>
      </c>
      <c r="B361" s="102" t="n">
        <v>361</v>
      </c>
      <c r="C361" s="77" t="n">
        <f aca="false">VLOOKUP($B361,Ludo_na!$A$2:$D$601,2,0)</f>
        <v>405</v>
      </c>
      <c r="D361" s="78" t="str">
        <f aca="false">IF(VLOOKUP($B361,Ludo_voor!$A$2:$Y$601,3,0)="","",VLOOKUP($B361,Ludo_voor!$A$2:$Y$601,3,0))</f>
        <v>Roelants</v>
      </c>
      <c r="E361" s="79" t="str">
        <f aca="false">IF(VLOOKUP($B361,Ludo_voor!$A$2:$Y$601,4,0)="","",VLOOKUP($B361,Ludo_voor!$A$2:$Y$601,4,0))</f>
        <v>Ilke</v>
      </c>
      <c r="F361" s="80" t="str">
        <f aca="false">IF(VLOOKUP($B361,Ludo_voor!$A$2:$Y$601,5,0)="","",VLOOKUP($B361,Ludo_voor!$A$2:$Y$601,5,0))</f>
        <v/>
      </c>
      <c r="G361" s="81"/>
      <c r="H361" s="103"/>
      <c r="I361" s="104"/>
      <c r="J361" s="105"/>
      <c r="K361" s="105"/>
      <c r="L361" s="105"/>
      <c r="M361" s="106" t="str">
        <f aca="false" t="array" ref="M361:M361">IF($G361="","",IF(L361="",0,((SUM(IF(I361=I$2:I$601,IF(J361=J$2:J$601,1,0),0))-K361)/(SUM(IF(I361=I$2:I$601,IF(J361=J$2:J$601,1,0),0))-1)*100)+(L361/(SUM(IF(I361=I$2:I$601,IF(J361=J$2:J$601,L$2:L$601,0),0))))+IF(K361&lt;2,SUM(IF(I361=I$2:I$601,IF(J361=J$2:J$601,1,0),0)),0)))</f>
        <v/>
      </c>
      <c r="N361" s="107"/>
      <c r="O361" s="108"/>
      <c r="P361" s="108"/>
      <c r="Q361" s="108"/>
      <c r="R361" s="109" t="str">
        <f aca="false" t="array" ref="R361:R361">IF($G361="","",IF(Q361="",0,((SUM(IF(N361=N$2:N$601,IF(O361=O$2:O$601,1,0),0))-P361)/(SUM(IF(N361=N$2:N$601,IF(O361=O$2:O$601,1,0),0))-1)*100)+(Q361/(SUM(IF(N361=N$2:N$601,IF(O361=O$2:O$601,Q$2:Q$601,0),0))))+IF(P361&lt;2,SUM(IF(N361=N$2:N$601,IF(O361=O$2:O$601,1,0),0)),0)))</f>
        <v/>
      </c>
      <c r="S361" s="110"/>
      <c r="T361" s="108"/>
      <c r="U361" s="108"/>
      <c r="V361" s="108"/>
      <c r="W361" s="111" t="str">
        <f aca="false" t="array" ref="W361:W361">IF($G361="","",IF(OR(S361=Error_checking!$Q$25,S361=Error_checking!$Q$26),R361-IF(P361&lt;2,SUM(IF(N361=N$2:N$601,IF(O361=O$2:O$601,1,0),0)),0),IF(V361="",0,((SUM(IF(S361=S$2:S$601,IF(T361=T$2:T$601,1,0),0))-U361)/(SUM(IF(S361=S$2:S$601,IF(T361=T$2:T$601,1,0),0))-1)*100)+(V361/(SUM(IF(S361=S$2:S$601,IF(T361=T$2:T$601,V$2:V$601,0),0))))+IF(U361&lt;2,SUM(IF(S361=S$2:S$601,IF(T361=T$2:T$601,1,0),0)),0))))</f>
        <v/>
      </c>
      <c r="X361" s="91"/>
      <c r="Y361" s="92"/>
      <c r="Z361" s="93"/>
      <c r="AA361" s="92"/>
      <c r="AB361" s="94" t="n">
        <f aca="false">0</f>
        <v>0</v>
      </c>
      <c r="AC361" s="94" t="n">
        <f aca="false" t="array" ref="AC361:AC361">SUM(M361,R361,W361,AB361)</f>
        <v>0</v>
      </c>
      <c r="AD361" s="112" t="n">
        <f aca="false">IF(G361=Error_checking!$A$26,MAX(0,MIN(MaxBonus,$G$1)+1-RANK(AC361,$AC$2:$AC$601)),0)</f>
        <v>0</v>
      </c>
      <c r="AE361" s="111" t="n">
        <f aca="false">AC361+AD361</f>
        <v>0</v>
      </c>
      <c r="AF361" s="113" t="str">
        <f aca="false" t="array" ref="AF361:AF361">IF(G361=Error_checking!$A$26,RANK(AC361,$AC$2:$AC$601),"")</f>
        <v/>
      </c>
      <c r="AG361" s="114"/>
      <c r="AH361" s="115"/>
      <c r="AI361" s="115"/>
      <c r="AJ361" s="115"/>
      <c r="AK361" s="100"/>
      <c r="AL361" s="100"/>
      <c r="AM361" s="100"/>
      <c r="AN361" s="101"/>
      <c r="AO361" s="100"/>
      <c r="AP361" s="100"/>
      <c r="AQ361" s="100"/>
      <c r="AR361" s="100"/>
      <c r="AS361" s="100"/>
      <c r="AT361" s="100"/>
      <c r="AU361" s="100"/>
      <c r="AV361" s="100"/>
      <c r="AW361" s="100"/>
      <c r="AX361" s="100"/>
      <c r="AY361" s="100"/>
      <c r="AZ361" s="100"/>
      <c r="BA361" s="100"/>
      <c r="BB361" s="100"/>
      <c r="BC361" s="100"/>
      <c r="BD361" s="100"/>
      <c r="BE361" s="100"/>
      <c r="BF361" s="100"/>
      <c r="BG361" s="100"/>
      <c r="BH361" s="100"/>
      <c r="BI361" s="100"/>
      <c r="BJ361" s="100"/>
      <c r="BK361" s="100"/>
      <c r="BL361" s="100"/>
      <c r="BM361" s="100"/>
      <c r="BN361" s="100"/>
      <c r="BO361" s="100"/>
      <c r="BP361" s="100"/>
      <c r="BQ361" s="100"/>
      <c r="BR361" s="100"/>
      <c r="BS361" s="100"/>
      <c r="BT361" s="100"/>
      <c r="BU361" s="100"/>
      <c r="BV361" s="100"/>
      <c r="BW361" s="100"/>
      <c r="BX361" s="100"/>
      <c r="BY361" s="100"/>
      <c r="BZ361" s="100"/>
    </row>
    <row r="362" s="119" customFormat="true" ht="14.85" hidden="false" customHeight="true" outlineLevel="0" collapsed="false">
      <c r="A362" s="102" t="str">
        <f aca="false" t="array" ref="A362:A362">IF(G362=Error_checking!$A$26,RANK(AC362,$AC$2:$AC$601),"")</f>
        <v/>
      </c>
      <c r="B362" s="102" t="n">
        <v>415</v>
      </c>
      <c r="C362" s="77" t="n">
        <f aca="false">VLOOKUP($B362,Ludo_na!$A$2:$D$601,2,0)</f>
        <v>461</v>
      </c>
      <c r="D362" s="78" t="str">
        <f aca="false">IF(VLOOKUP($B362,Ludo_voor!$A$2:$Y$601,3,0)="","",VLOOKUP($B362,Ludo_voor!$A$2:$Y$601,3,0))</f>
        <v>Rotsaert</v>
      </c>
      <c r="E362" s="79" t="str">
        <f aca="false">IF(VLOOKUP($B362,Ludo_voor!$A$2:$Y$601,4,0)="","",VLOOKUP($B362,Ludo_voor!$A$2:$Y$601,4,0))</f>
        <v>Peter</v>
      </c>
      <c r="F362" s="80" t="str">
        <f aca="false">IF(VLOOKUP($B362,Ludo_voor!$A$2:$Y$601,5,0)="","",VLOOKUP($B362,Ludo_voor!$A$2:$Y$601,5,0))</f>
        <v/>
      </c>
      <c r="G362" s="81"/>
      <c r="H362" s="103"/>
      <c r="I362" s="104"/>
      <c r="J362" s="105"/>
      <c r="K362" s="105"/>
      <c r="L362" s="105"/>
      <c r="M362" s="106" t="str">
        <f aca="false" t="array" ref="M362:M362">IF($G362="","",IF(L362="",0,((SUM(IF(I362=I$2:I$601,IF(J362=J$2:J$601,1,0),0))-K362)/(SUM(IF(I362=I$2:I$601,IF(J362=J$2:J$601,1,0),0))-1)*100)+(L362/(SUM(IF(I362=I$2:I$601,IF(J362=J$2:J$601,L$2:L$601,0),0))))+IF(K362&lt;2,SUM(IF(I362=I$2:I$601,IF(J362=J$2:J$601,1,0),0)),0)))</f>
        <v/>
      </c>
      <c r="N362" s="107"/>
      <c r="O362" s="108"/>
      <c r="P362" s="108"/>
      <c r="Q362" s="108"/>
      <c r="R362" s="109" t="str">
        <f aca="false" t="array" ref="R362:R362">IF($G362="","",IF(Q362="",0,((SUM(IF(N362=N$2:N$601,IF(O362=O$2:O$601,1,0),0))-P362)/(SUM(IF(N362=N$2:N$601,IF(O362=O$2:O$601,1,0),0))-1)*100)+(Q362/(SUM(IF(N362=N$2:N$601,IF(O362=O$2:O$601,Q$2:Q$601,0),0))))+IF(P362&lt;2,SUM(IF(N362=N$2:N$601,IF(O362=O$2:O$601,1,0),0)),0)))</f>
        <v/>
      </c>
      <c r="S362" s="110"/>
      <c r="T362" s="108"/>
      <c r="U362" s="108"/>
      <c r="V362" s="108"/>
      <c r="W362" s="111" t="str">
        <f aca="false" t="array" ref="W362:W362">IF($G362="","",IF(OR(S362=Error_checking!$Q$25,S362=Error_checking!$Q$26),R362-IF(P362&lt;2,SUM(IF(N362=N$2:N$601,IF(O362=O$2:O$601,1,0),0)),0),IF(V362="",0,((SUM(IF(S362=S$2:S$601,IF(T362=T$2:T$601,1,0),0))-U362)/(SUM(IF(S362=S$2:S$601,IF(T362=T$2:T$601,1,0),0))-1)*100)+(V362/(SUM(IF(S362=S$2:S$601,IF(T362=T$2:T$601,V$2:V$601,0),0))))+IF(U362&lt;2,SUM(IF(S362=S$2:S$601,IF(T362=T$2:T$601,1,0),0)),0))))</f>
        <v/>
      </c>
      <c r="X362" s="91"/>
      <c r="Y362" s="92"/>
      <c r="Z362" s="93"/>
      <c r="AA362" s="92"/>
      <c r="AB362" s="94" t="n">
        <f aca="false">0</f>
        <v>0</v>
      </c>
      <c r="AC362" s="94" t="n">
        <f aca="false" t="array" ref="AC362:AC362">SUM(M362,R362,W362,AB362)</f>
        <v>0</v>
      </c>
      <c r="AD362" s="112" t="n">
        <f aca="false">IF(G362=Error_checking!$A$26,MAX(0,MIN(MaxBonus,$G$1)+1-RANK(AC362,$AC$2:$AC$601)),0)</f>
        <v>0</v>
      </c>
      <c r="AE362" s="111" t="n">
        <f aca="false">AC362+AD362</f>
        <v>0</v>
      </c>
      <c r="AF362" s="113" t="str">
        <f aca="false" t="array" ref="AF362:AF362">IF(G362=Error_checking!$A$26,RANK(AC362,$AC$2:$AC$601),"")</f>
        <v/>
      </c>
      <c r="AG362" s="114"/>
      <c r="AH362" s="115"/>
      <c r="AI362" s="115"/>
      <c r="AJ362" s="115"/>
      <c r="AK362" s="100"/>
      <c r="AL362" s="100"/>
      <c r="AM362" s="100"/>
      <c r="AN362" s="101"/>
      <c r="AO362" s="100"/>
      <c r="AP362" s="100"/>
      <c r="AQ362" s="100"/>
      <c r="AR362" s="100"/>
      <c r="AS362" s="100"/>
      <c r="AT362" s="100"/>
      <c r="AU362" s="100"/>
      <c r="AV362" s="100"/>
      <c r="AW362" s="100"/>
      <c r="AX362" s="100"/>
      <c r="AY362" s="100"/>
      <c r="AZ362" s="100"/>
      <c r="BA362" s="100"/>
      <c r="BB362" s="100"/>
      <c r="BC362" s="100"/>
      <c r="BD362" s="100"/>
      <c r="BE362" s="100"/>
      <c r="BF362" s="100"/>
      <c r="BG362" s="100"/>
      <c r="BH362" s="100"/>
      <c r="BI362" s="100"/>
      <c r="BJ362" s="100"/>
      <c r="BK362" s="100"/>
      <c r="BL362" s="100"/>
      <c r="BM362" s="100"/>
      <c r="BN362" s="100"/>
      <c r="BO362" s="100"/>
      <c r="BP362" s="100"/>
      <c r="BQ362" s="100"/>
      <c r="BR362" s="100"/>
      <c r="BS362" s="100"/>
      <c r="BT362" s="100"/>
      <c r="BU362" s="100"/>
      <c r="BV362" s="100"/>
      <c r="BW362" s="100"/>
      <c r="BX362" s="100"/>
      <c r="BY362" s="100"/>
      <c r="BZ362" s="100"/>
    </row>
    <row r="363" customFormat="false" ht="14.85" hidden="false" customHeight="true" outlineLevel="0" collapsed="false">
      <c r="A363" s="118" t="str">
        <f aca="false" t="array" ref="A363:A363">IF(G363=Error_checking!$A$26,RANK(AC363,$AC$2:$AC$601),"")</f>
        <v/>
      </c>
      <c r="B363" s="118" t="n">
        <v>224</v>
      </c>
      <c r="C363" s="77" t="n">
        <f aca="false">VLOOKUP($B363,Ludo_na!$A$2:$D$601,2,0)</f>
        <v>536</v>
      </c>
      <c r="D363" s="78" t="str">
        <f aca="false">IF(VLOOKUP($B363,Ludo_voor!$A$2:$Y$601,3,0)="","",VLOOKUP($B363,Ludo_voor!$A$2:$Y$601,3,0))</f>
        <v>Sabbe</v>
      </c>
      <c r="E363" s="79" t="str">
        <f aca="false">IF(VLOOKUP($B363,Ludo_voor!$A$2:$Y$601,4,0)="","",VLOOKUP($B363,Ludo_voor!$A$2:$Y$601,4,0))</f>
        <v>Angie</v>
      </c>
      <c r="F363" s="80" t="str">
        <f aca="false">IF(VLOOKUP($B363,Ludo_voor!$A$2:$Y$601,5,0)="","",VLOOKUP($B363,Ludo_voor!$A$2:$Y$601,5,0))</f>
        <v/>
      </c>
      <c r="G363" s="81"/>
      <c r="H363" s="103"/>
      <c r="I363" s="104"/>
      <c r="J363" s="105"/>
      <c r="K363" s="105"/>
      <c r="L363" s="105"/>
      <c r="M363" s="106" t="str">
        <f aca="false" t="array" ref="M363:M363">IF($G363="","",IF(L363="",0,((SUM(IF(I363=I$2:I$601,IF(J363=J$2:J$601,1,0),0))-K363)/(SUM(IF(I363=I$2:I$601,IF(J363=J$2:J$601,1,0),0))-1)*100)+(L363/(SUM(IF(I363=I$2:I$601,IF(J363=J$2:J$601,L$2:L$601,0),0))))+IF(K363&lt;2,SUM(IF(I363=I$2:I$601,IF(J363=J$2:J$601,1,0),0)),0)))</f>
        <v/>
      </c>
      <c r="N363" s="107"/>
      <c r="O363" s="108"/>
      <c r="P363" s="108"/>
      <c r="Q363" s="108"/>
      <c r="R363" s="109" t="str">
        <f aca="false" t="array" ref="R363:R363">IF($G363="","",IF(Q363="",0,((SUM(IF(N363=N$2:N$601,IF(O363=O$2:O$601,1,0),0))-P363)/(SUM(IF(N363=N$2:N$601,IF(O363=O$2:O$601,1,0),0))-1)*100)+(Q363/(SUM(IF(N363=N$2:N$601,IF(O363=O$2:O$601,Q$2:Q$601,0),0))))+IF(P363&lt;2,SUM(IF(N363=N$2:N$601,IF(O363=O$2:O$601,1,0),0)),0)))</f>
        <v/>
      </c>
      <c r="S363" s="110"/>
      <c r="T363" s="108"/>
      <c r="U363" s="108"/>
      <c r="V363" s="108"/>
      <c r="W363" s="111" t="str">
        <f aca="false" t="array" ref="W363:W363">IF($G363="","",IF(OR(S363=Error_checking!$Q$25,S363=Error_checking!$Q$26),R363-IF(P363&lt;2,SUM(IF(N363=N$2:N$601,IF(O363=O$2:O$601,1,0),0)),0),IF(V363="",0,((SUM(IF(S363=S$2:S$601,IF(T363=T$2:T$601,1,0),0))-U363)/(SUM(IF(S363=S$2:S$601,IF(T363=T$2:T$601,1,0),0))-1)*100)+(V363/(SUM(IF(S363=S$2:S$601,IF(T363=T$2:T$601,V$2:V$601,0),0))))+IF(U363&lt;2,SUM(IF(S363=S$2:S$601,IF(T363=T$2:T$601,1,0),0)),0))))</f>
        <v/>
      </c>
      <c r="X363" s="91"/>
      <c r="Y363" s="92"/>
      <c r="Z363" s="93"/>
      <c r="AA363" s="92"/>
      <c r="AB363" s="94" t="n">
        <f aca="false">0</f>
        <v>0</v>
      </c>
      <c r="AC363" s="94" t="n">
        <f aca="false" t="array" ref="AC363:AC363">SUM(M363,R363,W363,AB363)</f>
        <v>0</v>
      </c>
      <c r="AD363" s="112" t="n">
        <f aca="false">IF(G363=Error_checking!$A$26,MAX(0,MIN(MaxBonus,$G$1)+1-RANK(AC363,$AC$2:$AC$601)),0)</f>
        <v>0</v>
      </c>
      <c r="AE363" s="111" t="n">
        <f aca="false">AC363+AD363</f>
        <v>0</v>
      </c>
      <c r="AF363" s="113" t="str">
        <f aca="false" t="array" ref="AF363:AF363">IF(G363=Error_checking!$A$26,RANK(AC363,$AC$2:$AC$601),"")</f>
        <v/>
      </c>
      <c r="AG363" s="114"/>
      <c r="AH363" s="115"/>
      <c r="AI363" s="115"/>
      <c r="AJ363" s="115"/>
      <c r="AK363" s="100"/>
      <c r="AL363" s="100"/>
      <c r="AM363" s="100"/>
      <c r="AN363" s="101"/>
      <c r="AO363" s="100"/>
      <c r="AP363" s="100"/>
      <c r="AQ363" s="100"/>
      <c r="AR363" s="100"/>
      <c r="AS363" s="100"/>
      <c r="AT363" s="100"/>
      <c r="AU363" s="100"/>
      <c r="AV363" s="100"/>
      <c r="AW363" s="100"/>
      <c r="AX363" s="100"/>
      <c r="AY363" s="100"/>
      <c r="AZ363" s="100"/>
      <c r="BA363" s="100"/>
      <c r="BB363" s="100"/>
      <c r="BC363" s="100"/>
      <c r="BD363" s="100"/>
      <c r="BE363" s="100"/>
      <c r="BF363" s="100"/>
      <c r="BG363" s="100"/>
      <c r="BH363" s="100"/>
      <c r="BI363" s="100"/>
      <c r="BJ363" s="100"/>
      <c r="BK363" s="100"/>
      <c r="BL363" s="100"/>
      <c r="BM363" s="100"/>
      <c r="BN363" s="100"/>
      <c r="BO363" s="100"/>
      <c r="BP363" s="100"/>
      <c r="BQ363" s="100"/>
      <c r="BR363" s="100"/>
      <c r="BS363" s="100"/>
      <c r="BT363" s="100"/>
      <c r="BU363" s="100"/>
      <c r="BV363" s="100"/>
      <c r="BW363" s="100"/>
      <c r="BX363" s="100"/>
      <c r="BY363" s="100"/>
      <c r="BZ363" s="10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s="54" customFormat="true" ht="14.85" hidden="false" customHeight="true" outlineLevel="0" collapsed="false">
      <c r="A364" s="102" t="str">
        <f aca="false" t="array" ref="A364:A364">IF(G364=Error_checking!$A$26,RANK(AC364,$AC$2:$AC$601),"")</f>
        <v/>
      </c>
      <c r="B364" s="102" t="n">
        <v>488</v>
      </c>
      <c r="C364" s="77" t="n">
        <f aca="false">VLOOKUP($B364,Ludo_na!$A$2:$D$601,2,0)</f>
        <v>388</v>
      </c>
      <c r="D364" s="78" t="str">
        <f aca="false">IF(VLOOKUP($B364,Ludo_voor!$A$2:$Y$601,3,0)="","",VLOOKUP($B364,Ludo_voor!$A$2:$Y$601,3,0))</f>
        <v>Saey</v>
      </c>
      <c r="E364" s="79" t="str">
        <f aca="false">IF(VLOOKUP($B364,Ludo_voor!$A$2:$Y$601,4,0)="","",VLOOKUP($B364,Ludo_voor!$A$2:$Y$601,4,0))</f>
        <v>Michiel</v>
      </c>
      <c r="F364" s="80" t="str">
        <f aca="false">IF(VLOOKUP($B364,Ludo_voor!$A$2:$Y$601,5,0)="","",VLOOKUP($B364,Ludo_voor!$A$2:$Y$601,5,0))</f>
        <v/>
      </c>
      <c r="G364" s="81"/>
      <c r="H364" s="103"/>
      <c r="I364" s="104"/>
      <c r="J364" s="105"/>
      <c r="K364" s="105"/>
      <c r="L364" s="105"/>
      <c r="M364" s="106" t="str">
        <f aca="false" t="array" ref="M364:M364">IF($G364="","",IF(L364="",0,((SUM(IF(I364=I$2:I$601,IF(J364=J$2:J$601,1,0),0))-K364)/(SUM(IF(I364=I$2:I$601,IF(J364=J$2:J$601,1,0),0))-1)*100)+(L364/(SUM(IF(I364=I$2:I$601,IF(J364=J$2:J$601,L$2:L$601,0),0))))+IF(K364&lt;2,SUM(IF(I364=I$2:I$601,IF(J364=J$2:J$601,1,0),0)),0)))</f>
        <v/>
      </c>
      <c r="N364" s="107"/>
      <c r="O364" s="108"/>
      <c r="P364" s="108"/>
      <c r="Q364" s="108"/>
      <c r="R364" s="109" t="str">
        <f aca="false" t="array" ref="R364:R364">IF($G364="","",IF(Q364="",0,((SUM(IF(N364=N$2:N$601,IF(O364=O$2:O$601,1,0),0))-P364)/(SUM(IF(N364=N$2:N$601,IF(O364=O$2:O$601,1,0),0))-1)*100)+(Q364/(SUM(IF(N364=N$2:N$601,IF(O364=O$2:O$601,Q$2:Q$601,0),0))))+IF(P364&lt;2,SUM(IF(N364=N$2:N$601,IF(O364=O$2:O$601,1,0),0)),0)))</f>
        <v/>
      </c>
      <c r="S364" s="110"/>
      <c r="T364" s="108"/>
      <c r="U364" s="108"/>
      <c r="V364" s="108"/>
      <c r="W364" s="111" t="str">
        <f aca="false" t="array" ref="W364:W364">IF($G364="","",IF(OR(S364=Error_checking!$Q$25,S364=Error_checking!$Q$26),R364-IF(P364&lt;2,SUM(IF(N364=N$2:N$601,IF(O364=O$2:O$601,1,0),0)),0),IF(V364="",0,((SUM(IF(S364=S$2:S$601,IF(T364=T$2:T$601,1,0),0))-U364)/(SUM(IF(S364=S$2:S$601,IF(T364=T$2:T$601,1,0),0))-1)*100)+(V364/(SUM(IF(S364=S$2:S$601,IF(T364=T$2:T$601,V$2:V$601,0),0))))+IF(U364&lt;2,SUM(IF(S364=S$2:S$601,IF(T364=T$2:T$601,1,0),0)),0))))</f>
        <v/>
      </c>
      <c r="X364" s="91"/>
      <c r="Y364" s="92"/>
      <c r="Z364" s="93"/>
      <c r="AA364" s="92"/>
      <c r="AB364" s="94" t="n">
        <f aca="false">0</f>
        <v>0</v>
      </c>
      <c r="AC364" s="94" t="n">
        <f aca="false" t="array" ref="AC364:AC364">SUM(M364,R364,W364,AB364)</f>
        <v>0</v>
      </c>
      <c r="AD364" s="112" t="n">
        <f aca="false">IF(G364=Error_checking!$A$26,MAX(0,MIN(MaxBonus,$G$1)+1-RANK(AC364,$AC$2:$AC$601)),0)</f>
        <v>0</v>
      </c>
      <c r="AE364" s="111" t="n">
        <f aca="false">AC364+AD364</f>
        <v>0</v>
      </c>
      <c r="AF364" s="113" t="str">
        <f aca="false" t="array" ref="AF364:AF364">IF(G364=Error_checking!$A$26,RANK(AC364,$AC$2:$AC$601),"")</f>
        <v/>
      </c>
      <c r="AG364" s="114"/>
      <c r="AH364" s="115"/>
      <c r="AI364" s="115"/>
      <c r="AJ364" s="115"/>
      <c r="AK364" s="100"/>
      <c r="AL364" s="100"/>
      <c r="AM364" s="100"/>
      <c r="AN364" s="101"/>
      <c r="AO364" s="100"/>
      <c r="AP364" s="100"/>
      <c r="AQ364" s="100"/>
      <c r="AR364" s="100"/>
      <c r="AS364" s="100"/>
      <c r="AT364" s="100"/>
      <c r="AU364" s="100"/>
      <c r="AV364" s="100"/>
      <c r="AW364" s="100"/>
      <c r="AX364" s="100"/>
      <c r="AY364" s="100"/>
      <c r="AZ364" s="100"/>
      <c r="BA364" s="100"/>
      <c r="BB364" s="100"/>
      <c r="BC364" s="100"/>
      <c r="BD364" s="100"/>
      <c r="BE364" s="100"/>
      <c r="BF364" s="100"/>
      <c r="BG364" s="100"/>
      <c r="BH364" s="100"/>
      <c r="BI364" s="100"/>
      <c r="BJ364" s="100"/>
      <c r="BK364" s="100"/>
      <c r="BL364" s="100"/>
      <c r="BM364" s="100"/>
      <c r="BN364" s="100"/>
      <c r="BO364" s="100"/>
      <c r="BP364" s="100"/>
      <c r="BQ364" s="100"/>
      <c r="BR364" s="100"/>
      <c r="BS364" s="100"/>
      <c r="BT364" s="100"/>
      <c r="BU364" s="100"/>
      <c r="BV364" s="100"/>
      <c r="BW364" s="100"/>
      <c r="BX364" s="100"/>
      <c r="BY364" s="100"/>
      <c r="BZ364" s="100"/>
    </row>
    <row r="365" s="119" customFormat="true" ht="14.85" hidden="false" customHeight="true" outlineLevel="0" collapsed="false">
      <c r="A365" s="102" t="str">
        <f aca="false" t="array" ref="A365:A365">IF(G365=Error_checking!$A$26,RANK(AC365,$AC$2:$AC$601),"")</f>
        <v/>
      </c>
      <c r="B365" s="102" t="n">
        <v>290</v>
      </c>
      <c r="C365" s="77" t="n">
        <f aca="false">VLOOKUP($B365,Ludo_na!$A$2:$D$601,2,0)</f>
        <v>416</v>
      </c>
      <c r="D365" s="78" t="str">
        <f aca="false">IF(VLOOKUP($B365,Ludo_voor!$A$2:$Y$601,3,0)="","",VLOOKUP($B365,Ludo_voor!$A$2:$Y$601,3,0))</f>
        <v>Safarova</v>
      </c>
      <c r="E365" s="79" t="str">
        <f aca="false">IF(VLOOKUP($B365,Ludo_voor!$A$2:$Y$601,4,0)="","",VLOOKUP($B365,Ludo_voor!$A$2:$Y$601,4,0))</f>
        <v>Pavla</v>
      </c>
      <c r="F365" s="80" t="str">
        <f aca="false">IF(VLOOKUP($B365,Ludo_voor!$A$2:$Y$601,5,0)="","",VLOOKUP($B365,Ludo_voor!$A$2:$Y$601,5,0))</f>
        <v/>
      </c>
      <c r="G365" s="81"/>
      <c r="H365" s="103"/>
      <c r="I365" s="104"/>
      <c r="J365" s="105"/>
      <c r="K365" s="105"/>
      <c r="L365" s="105"/>
      <c r="M365" s="106" t="str">
        <f aca="false" t="array" ref="M365:M365">IF($G365="","",IF(L365="",0,((SUM(IF(I365=I$2:I$601,IF(J365=J$2:J$601,1,0),0))-K365)/(SUM(IF(I365=I$2:I$601,IF(J365=J$2:J$601,1,0),0))-1)*100)+(L365/(SUM(IF(I365=I$2:I$601,IF(J365=J$2:J$601,L$2:L$601,0),0))))+IF(K365&lt;2,SUM(IF(I365=I$2:I$601,IF(J365=J$2:J$601,1,0),0)),0)))</f>
        <v/>
      </c>
      <c r="N365" s="107"/>
      <c r="O365" s="108"/>
      <c r="P365" s="108"/>
      <c r="Q365" s="108"/>
      <c r="R365" s="109" t="str">
        <f aca="false" t="array" ref="R365:R365">IF($G365="","",IF(Q365="",0,((SUM(IF(N365=N$2:N$601,IF(O365=O$2:O$601,1,0),0))-P365)/(SUM(IF(N365=N$2:N$601,IF(O365=O$2:O$601,1,0),0))-1)*100)+(Q365/(SUM(IF(N365=N$2:N$601,IF(O365=O$2:O$601,Q$2:Q$601,0),0))))+IF(P365&lt;2,SUM(IF(N365=N$2:N$601,IF(O365=O$2:O$601,1,0),0)),0)))</f>
        <v/>
      </c>
      <c r="S365" s="110"/>
      <c r="T365" s="108"/>
      <c r="U365" s="108"/>
      <c r="V365" s="108"/>
      <c r="W365" s="111" t="str">
        <f aca="false" t="array" ref="W365:W365">IF($G365="","",IF(OR(S365=Error_checking!$Q$25,S365=Error_checking!$Q$26),R365-IF(P365&lt;2,SUM(IF(N365=N$2:N$601,IF(O365=O$2:O$601,1,0),0)),0),IF(V365="",0,((SUM(IF(S365=S$2:S$601,IF(T365=T$2:T$601,1,0),0))-U365)/(SUM(IF(S365=S$2:S$601,IF(T365=T$2:T$601,1,0),0))-1)*100)+(V365/(SUM(IF(S365=S$2:S$601,IF(T365=T$2:T$601,V$2:V$601,0),0))))+IF(U365&lt;2,SUM(IF(S365=S$2:S$601,IF(T365=T$2:T$601,1,0),0)),0))))</f>
        <v/>
      </c>
      <c r="X365" s="91"/>
      <c r="Y365" s="92"/>
      <c r="Z365" s="93"/>
      <c r="AA365" s="92"/>
      <c r="AB365" s="94" t="n">
        <f aca="false">0</f>
        <v>0</v>
      </c>
      <c r="AC365" s="94" t="n">
        <f aca="false" t="array" ref="AC365:AC365">SUM(M365,R365,W365,AB365)</f>
        <v>0</v>
      </c>
      <c r="AD365" s="112" t="n">
        <f aca="false">IF(G365=Error_checking!$A$26,MAX(0,MIN(MaxBonus,$G$1)+1-RANK(AC365,$AC$2:$AC$601)),0)</f>
        <v>0</v>
      </c>
      <c r="AE365" s="111" t="n">
        <f aca="false">AC365+AD365</f>
        <v>0</v>
      </c>
      <c r="AF365" s="113" t="str">
        <f aca="false" t="array" ref="AF365:AF365">IF(G365=Error_checking!$A$26,RANK(AC365,$AC$2:$AC$601),"")</f>
        <v/>
      </c>
      <c r="AG365" s="114"/>
      <c r="AH365" s="115"/>
      <c r="AI365" s="115"/>
      <c r="AJ365" s="115"/>
      <c r="AK365" s="100"/>
      <c r="AL365" s="100"/>
      <c r="AM365" s="100"/>
      <c r="AN365" s="101"/>
      <c r="AO365" s="100"/>
      <c r="AP365" s="100"/>
      <c r="AQ365" s="100"/>
      <c r="AR365" s="100"/>
      <c r="AS365" s="100"/>
      <c r="AT365" s="100"/>
      <c r="AU365" s="100"/>
      <c r="AV365" s="100"/>
      <c r="AW365" s="100"/>
      <c r="AX365" s="100"/>
      <c r="AY365" s="100"/>
      <c r="AZ365" s="100"/>
      <c r="BA365" s="100"/>
      <c r="BB365" s="100"/>
      <c r="BC365" s="100"/>
      <c r="BD365" s="100"/>
      <c r="BE365" s="100"/>
      <c r="BF365" s="100"/>
      <c r="BG365" s="100"/>
      <c r="BH365" s="100"/>
      <c r="BI365" s="100"/>
      <c r="BJ365" s="100"/>
      <c r="BK365" s="100"/>
      <c r="BL365" s="100"/>
      <c r="BM365" s="100"/>
      <c r="BN365" s="100"/>
      <c r="BO365" s="100"/>
      <c r="BP365" s="100"/>
      <c r="BQ365" s="100"/>
      <c r="BR365" s="100"/>
      <c r="BS365" s="100"/>
      <c r="BT365" s="100"/>
      <c r="BU365" s="100"/>
      <c r="BV365" s="100"/>
      <c r="BW365" s="100"/>
      <c r="BX365" s="100"/>
      <c r="BY365" s="100"/>
      <c r="BZ365" s="100"/>
    </row>
    <row r="366" s="119" customFormat="true" ht="14.85" hidden="false" customHeight="true" outlineLevel="0" collapsed="false">
      <c r="A366" s="102" t="str">
        <f aca="false" t="array" ref="A366:A366">IF(G366=Error_checking!$A$26,RANK(AC366,$AC$2:$AC$601),"")</f>
        <v/>
      </c>
      <c r="B366" s="102" t="n">
        <v>570</v>
      </c>
      <c r="C366" s="77" t="n">
        <f aca="false">VLOOKUP($B366,Ludo_na!$A$2:$D$601,2,0)</f>
        <v>168</v>
      </c>
      <c r="D366" s="78" t="str">
        <f aca="false">IF(VLOOKUP($B366,Ludo_voor!$A$2:$Y$601,3,0)="","",VLOOKUP($B366,Ludo_voor!$A$2:$Y$601,3,0))</f>
        <v>Schelfaut</v>
      </c>
      <c r="E366" s="79" t="str">
        <f aca="false">IF(VLOOKUP($B366,Ludo_voor!$A$2:$Y$601,4,0)="","",VLOOKUP($B366,Ludo_voor!$A$2:$Y$601,4,0))</f>
        <v>Sander</v>
      </c>
      <c r="F366" s="80" t="str">
        <f aca="false">IF(VLOOKUP($B366,Ludo_voor!$A$2:$Y$601,5,0)="","",VLOOKUP($B366,Ludo_voor!$A$2:$Y$601,5,0))</f>
        <v/>
      </c>
      <c r="G366" s="81"/>
      <c r="H366" s="103"/>
      <c r="I366" s="104"/>
      <c r="J366" s="105"/>
      <c r="K366" s="105"/>
      <c r="L366" s="105"/>
      <c r="M366" s="106" t="str">
        <f aca="false" t="array" ref="M366:M366">IF($G366="","",IF(L366="",0,((SUM(IF(I366=I$2:I$601,IF(J366=J$2:J$601,1,0),0))-K366)/(SUM(IF(I366=I$2:I$601,IF(J366=J$2:J$601,1,0),0))-1)*100)+(L366/(SUM(IF(I366=I$2:I$601,IF(J366=J$2:J$601,L$2:L$601,0),0))))+IF(K366&lt;2,SUM(IF(I366=I$2:I$601,IF(J366=J$2:J$601,1,0),0)),0)))</f>
        <v/>
      </c>
      <c r="N366" s="107"/>
      <c r="O366" s="108"/>
      <c r="P366" s="108"/>
      <c r="Q366" s="108"/>
      <c r="R366" s="109" t="str">
        <f aca="false" t="array" ref="R366:R366">IF($G366="","",IF(Q366="",0,((SUM(IF(N366=N$2:N$601,IF(O366=O$2:O$601,1,0),0))-P366)/(SUM(IF(N366=N$2:N$601,IF(O366=O$2:O$601,1,0),0))-1)*100)+(Q366/(SUM(IF(N366=N$2:N$601,IF(O366=O$2:O$601,Q$2:Q$601,0),0))))+IF(P366&lt;2,SUM(IF(N366=N$2:N$601,IF(O366=O$2:O$601,1,0),0)),0)))</f>
        <v/>
      </c>
      <c r="S366" s="110"/>
      <c r="T366" s="108"/>
      <c r="U366" s="108"/>
      <c r="V366" s="108"/>
      <c r="W366" s="111" t="str">
        <f aca="false" t="array" ref="W366:W366">IF($G366="","",IF(OR(S366=Error_checking!$Q$25,S366=Error_checking!$Q$26),R366-IF(P366&lt;2,SUM(IF(N366=N$2:N$601,IF(O366=O$2:O$601,1,0),0)),0),IF(V366="",0,((SUM(IF(S366=S$2:S$601,IF(T366=T$2:T$601,1,0),0))-U366)/(SUM(IF(S366=S$2:S$601,IF(T366=T$2:T$601,1,0),0))-1)*100)+(V366/(SUM(IF(S366=S$2:S$601,IF(T366=T$2:T$601,V$2:V$601,0),0))))+IF(U366&lt;2,SUM(IF(S366=S$2:S$601,IF(T366=T$2:T$601,1,0),0)),0))))</f>
        <v/>
      </c>
      <c r="X366" s="91"/>
      <c r="Y366" s="92"/>
      <c r="Z366" s="93"/>
      <c r="AA366" s="92"/>
      <c r="AB366" s="94" t="n">
        <f aca="false">0</f>
        <v>0</v>
      </c>
      <c r="AC366" s="94" t="n">
        <f aca="false" t="array" ref="AC366:AC366">SUM(M366,R366,W366,AB366)</f>
        <v>0</v>
      </c>
      <c r="AD366" s="112" t="n">
        <f aca="false">IF(G366=Error_checking!$A$26,MAX(0,MIN(MaxBonus,$G$1)+1-RANK(AC366,$AC$2:$AC$601)),0)</f>
        <v>0</v>
      </c>
      <c r="AE366" s="111" t="n">
        <f aca="false">AC366+AD366</f>
        <v>0</v>
      </c>
      <c r="AF366" s="113" t="str">
        <f aca="false" t="array" ref="AF366:AF366">IF(G366=Error_checking!$A$26,RANK(AC366,$AC$2:$AC$601),"")</f>
        <v/>
      </c>
      <c r="AG366" s="114"/>
      <c r="AH366" s="115"/>
      <c r="AI366" s="115"/>
      <c r="AJ366" s="115"/>
      <c r="AK366" s="100"/>
      <c r="AL366" s="100"/>
      <c r="AM366" s="100"/>
      <c r="AN366" s="101"/>
      <c r="AO366" s="100"/>
      <c r="AP366" s="100"/>
      <c r="AQ366" s="100"/>
      <c r="AR366" s="100"/>
      <c r="AS366" s="100"/>
      <c r="AT366" s="100"/>
      <c r="AU366" s="100"/>
      <c r="AV366" s="100"/>
      <c r="AW366" s="100"/>
      <c r="AX366" s="100"/>
      <c r="AY366" s="100"/>
      <c r="AZ366" s="100"/>
      <c r="BA366" s="100"/>
      <c r="BB366" s="100"/>
      <c r="BC366" s="100"/>
      <c r="BD366" s="100"/>
      <c r="BE366" s="100"/>
      <c r="BF366" s="100"/>
      <c r="BG366" s="100"/>
      <c r="BH366" s="100"/>
      <c r="BI366" s="100"/>
      <c r="BJ366" s="100"/>
      <c r="BK366" s="100"/>
      <c r="BL366" s="100"/>
      <c r="BM366" s="100"/>
      <c r="BN366" s="100"/>
      <c r="BO366" s="100"/>
      <c r="BP366" s="100"/>
      <c r="BQ366" s="100"/>
      <c r="BR366" s="100"/>
      <c r="BS366" s="100"/>
      <c r="BT366" s="100"/>
      <c r="BU366" s="100"/>
      <c r="BV366" s="100"/>
      <c r="BW366" s="100"/>
      <c r="BX366" s="100"/>
      <c r="BY366" s="100"/>
      <c r="BZ366" s="100"/>
    </row>
    <row r="367" s="119" customFormat="true" ht="14.85" hidden="false" customHeight="true" outlineLevel="0" collapsed="false">
      <c r="A367" s="102" t="str">
        <f aca="false" t="array" ref="A367:A367">IF(G367=Error_checking!$A$26,RANK(AC367,$AC$2:$AC$601),"")</f>
        <v/>
      </c>
      <c r="B367" s="102" t="n">
        <v>444</v>
      </c>
      <c r="C367" s="77" t="n">
        <f aca="false">VLOOKUP($B367,Ludo_na!$A$2:$D$601,2,0)</f>
        <v>358</v>
      </c>
      <c r="D367" s="78" t="str">
        <f aca="false">IF(VLOOKUP($B367,Ludo_voor!$A$2:$Y$601,3,0)="","",VLOOKUP($B367,Ludo_voor!$A$2:$Y$601,3,0))</f>
        <v>Schmids</v>
      </c>
      <c r="E367" s="79" t="str">
        <f aca="false">IF(VLOOKUP($B367,Ludo_voor!$A$2:$Y$601,4,0)="","",VLOOKUP($B367,Ludo_voor!$A$2:$Y$601,4,0))</f>
        <v>Sophie</v>
      </c>
      <c r="F367" s="80" t="str">
        <f aca="false">IF(VLOOKUP($B367,Ludo_voor!$A$2:$Y$601,5,0)="","",VLOOKUP($B367,Ludo_voor!$A$2:$Y$601,5,0))</f>
        <v/>
      </c>
      <c r="G367" s="81"/>
      <c r="H367" s="103"/>
      <c r="I367" s="104"/>
      <c r="J367" s="105"/>
      <c r="K367" s="105"/>
      <c r="L367" s="105"/>
      <c r="M367" s="106" t="str">
        <f aca="false" t="array" ref="M367:M367">IF($G367="","",IF(L367="",0,((SUM(IF(I367=I$2:I$601,IF(J367=J$2:J$601,1,0),0))-K367)/(SUM(IF(I367=I$2:I$601,IF(J367=J$2:J$601,1,0),0))-1)*100)+(L367/(SUM(IF(I367=I$2:I$601,IF(J367=J$2:J$601,L$2:L$601,0),0))))+IF(K367&lt;2,SUM(IF(I367=I$2:I$601,IF(J367=J$2:J$601,1,0),0)),0)))</f>
        <v/>
      </c>
      <c r="N367" s="107"/>
      <c r="O367" s="108"/>
      <c r="P367" s="108"/>
      <c r="Q367" s="108"/>
      <c r="R367" s="109" t="str">
        <f aca="false" t="array" ref="R367:R367">IF($G367="","",IF(Q367="",0,((SUM(IF(N367=N$2:N$601,IF(O367=O$2:O$601,1,0),0))-P367)/(SUM(IF(N367=N$2:N$601,IF(O367=O$2:O$601,1,0),0))-1)*100)+(Q367/(SUM(IF(N367=N$2:N$601,IF(O367=O$2:O$601,Q$2:Q$601,0),0))))+IF(P367&lt;2,SUM(IF(N367=N$2:N$601,IF(O367=O$2:O$601,1,0),0)),0)))</f>
        <v/>
      </c>
      <c r="S367" s="110"/>
      <c r="T367" s="108"/>
      <c r="U367" s="108"/>
      <c r="V367" s="108"/>
      <c r="W367" s="111" t="str">
        <f aca="false" t="array" ref="W367:W367">IF($G367="","",IF(OR(S367=Error_checking!$Q$25,S367=Error_checking!$Q$26),R367-IF(P367&lt;2,SUM(IF(N367=N$2:N$601,IF(O367=O$2:O$601,1,0),0)),0),IF(V367="",0,((SUM(IF(S367=S$2:S$601,IF(T367=T$2:T$601,1,0),0))-U367)/(SUM(IF(S367=S$2:S$601,IF(T367=T$2:T$601,1,0),0))-1)*100)+(V367/(SUM(IF(S367=S$2:S$601,IF(T367=T$2:T$601,V$2:V$601,0),0))))+IF(U367&lt;2,SUM(IF(S367=S$2:S$601,IF(T367=T$2:T$601,1,0),0)),0))))</f>
        <v/>
      </c>
      <c r="X367" s="91"/>
      <c r="Y367" s="92"/>
      <c r="Z367" s="93"/>
      <c r="AA367" s="92"/>
      <c r="AB367" s="94" t="n">
        <f aca="false">0</f>
        <v>0</v>
      </c>
      <c r="AC367" s="94" t="n">
        <f aca="false" t="array" ref="AC367:AC367">SUM(M367,R367,W367,AB367)</f>
        <v>0</v>
      </c>
      <c r="AD367" s="112" t="n">
        <f aca="false">IF(G367=Error_checking!$A$26,MAX(0,MIN(MaxBonus,$G$1)+1-RANK(AC367,$AC$2:$AC$601)),0)</f>
        <v>0</v>
      </c>
      <c r="AE367" s="111" t="n">
        <f aca="false">AC367+AD367</f>
        <v>0</v>
      </c>
      <c r="AF367" s="113" t="str">
        <f aca="false" t="array" ref="AF367:AF367">IF(G367=Error_checking!$A$26,RANK(AC367,$AC$2:$AC$601),"")</f>
        <v/>
      </c>
      <c r="AG367" s="114"/>
      <c r="AH367" s="115"/>
      <c r="AI367" s="115"/>
      <c r="AJ367" s="115"/>
      <c r="AK367" s="100"/>
      <c r="AL367" s="100"/>
      <c r="AM367" s="100"/>
      <c r="AN367" s="101"/>
      <c r="AO367" s="100"/>
      <c r="AP367" s="100"/>
      <c r="AQ367" s="100"/>
      <c r="AR367" s="100"/>
      <c r="AS367" s="100"/>
      <c r="AT367" s="100"/>
      <c r="AU367" s="100"/>
      <c r="AV367" s="100"/>
      <c r="AW367" s="100"/>
      <c r="AX367" s="100"/>
      <c r="AY367" s="100"/>
      <c r="AZ367" s="100"/>
      <c r="BA367" s="100"/>
      <c r="BB367" s="100"/>
      <c r="BC367" s="100"/>
      <c r="BD367" s="100"/>
      <c r="BE367" s="100"/>
      <c r="BF367" s="100"/>
      <c r="BG367" s="100"/>
      <c r="BH367" s="100"/>
      <c r="BI367" s="100"/>
      <c r="BJ367" s="100"/>
      <c r="BK367" s="100"/>
      <c r="BL367" s="100"/>
      <c r="BM367" s="100"/>
      <c r="BN367" s="100"/>
      <c r="BO367" s="100"/>
      <c r="BP367" s="100"/>
      <c r="BQ367" s="100"/>
      <c r="BR367" s="100"/>
      <c r="BS367" s="100"/>
      <c r="BT367" s="100"/>
      <c r="BU367" s="100"/>
      <c r="BV367" s="100"/>
      <c r="BW367" s="100"/>
      <c r="BX367" s="100"/>
      <c r="BY367" s="100"/>
      <c r="BZ367" s="100"/>
    </row>
    <row r="368" s="119" customFormat="true" ht="14.85" hidden="false" customHeight="true" outlineLevel="0" collapsed="false">
      <c r="A368" s="102" t="str">
        <f aca="false" t="array" ref="A368:A368">IF(G368=Error_checking!$A$26,RANK(AC368,$AC$2:$AC$601),"")</f>
        <v/>
      </c>
      <c r="B368" s="102" t="n">
        <v>207</v>
      </c>
      <c r="C368" s="77" t="n">
        <f aca="false">VLOOKUP($B368,Ludo_na!$A$2:$D$601,2,0)</f>
        <v>498</v>
      </c>
      <c r="D368" s="78" t="str">
        <f aca="false">IF(VLOOKUP($B368,Ludo_voor!$A$2:$Y$601,3,0)="","",VLOOKUP($B368,Ludo_voor!$A$2:$Y$601,3,0))</f>
        <v>Schoevaerts</v>
      </c>
      <c r="E368" s="79" t="str">
        <f aca="false">IF(VLOOKUP($B368,Ludo_voor!$A$2:$Y$601,4,0)="","",VLOOKUP($B368,Ludo_voor!$A$2:$Y$601,4,0))</f>
        <v>Dimitri</v>
      </c>
      <c r="F368" s="80" t="str">
        <f aca="false">IF(VLOOKUP($B368,Ludo_voor!$A$2:$Y$601,5,0)="","",VLOOKUP($B368,Ludo_voor!$A$2:$Y$601,5,0))</f>
        <v/>
      </c>
      <c r="G368" s="81"/>
      <c r="H368" s="103"/>
      <c r="I368" s="104"/>
      <c r="J368" s="105"/>
      <c r="K368" s="105"/>
      <c r="L368" s="105"/>
      <c r="M368" s="106" t="str">
        <f aca="false" t="array" ref="M368:M368">IF($G368="","",IF(L368="",0,((SUM(IF(I368=I$2:I$601,IF(J368=J$2:J$601,1,0),0))-K368)/(SUM(IF(I368=I$2:I$601,IF(J368=J$2:J$601,1,0),0))-1)*100)+(L368/(SUM(IF(I368=I$2:I$601,IF(J368=J$2:J$601,L$2:L$601,0),0))))+IF(K368&lt;2,SUM(IF(I368=I$2:I$601,IF(J368=J$2:J$601,1,0),0)),0)))</f>
        <v/>
      </c>
      <c r="N368" s="107"/>
      <c r="O368" s="108"/>
      <c r="P368" s="108"/>
      <c r="Q368" s="108"/>
      <c r="R368" s="109" t="str">
        <f aca="false" t="array" ref="R368:R368">IF($G368="","",IF(Q368="",0,((SUM(IF(N368=N$2:N$601,IF(O368=O$2:O$601,1,0),0))-P368)/(SUM(IF(N368=N$2:N$601,IF(O368=O$2:O$601,1,0),0))-1)*100)+(Q368/(SUM(IF(N368=N$2:N$601,IF(O368=O$2:O$601,Q$2:Q$601,0),0))))+IF(P368&lt;2,SUM(IF(N368=N$2:N$601,IF(O368=O$2:O$601,1,0),0)),0)))</f>
        <v/>
      </c>
      <c r="S368" s="110"/>
      <c r="T368" s="108"/>
      <c r="U368" s="108"/>
      <c r="V368" s="108"/>
      <c r="W368" s="111" t="str">
        <f aca="false" t="array" ref="W368:W368">IF($G368="","",IF(OR(S368=Error_checking!$Q$25,S368=Error_checking!$Q$26),R368-IF(P368&lt;2,SUM(IF(N368=N$2:N$601,IF(O368=O$2:O$601,1,0),0)),0),IF(V368="",0,((SUM(IF(S368=S$2:S$601,IF(T368=T$2:T$601,1,0),0))-U368)/(SUM(IF(S368=S$2:S$601,IF(T368=T$2:T$601,1,0),0))-1)*100)+(V368/(SUM(IF(S368=S$2:S$601,IF(T368=T$2:T$601,V$2:V$601,0),0))))+IF(U368&lt;2,SUM(IF(S368=S$2:S$601,IF(T368=T$2:T$601,1,0),0)),0))))</f>
        <v/>
      </c>
      <c r="X368" s="91"/>
      <c r="Y368" s="92"/>
      <c r="Z368" s="93"/>
      <c r="AA368" s="92"/>
      <c r="AB368" s="94" t="n">
        <f aca="false">0</f>
        <v>0</v>
      </c>
      <c r="AC368" s="94" t="n">
        <f aca="false" t="array" ref="AC368:AC368">SUM(M368,R368,W368,AB368)</f>
        <v>0</v>
      </c>
      <c r="AD368" s="112" t="n">
        <f aca="false">IF(G368=Error_checking!$A$26,MAX(0,MIN(MaxBonus,$G$1)+1-RANK(AC368,$AC$2:$AC$601)),0)</f>
        <v>0</v>
      </c>
      <c r="AE368" s="111" t="n">
        <f aca="false">AC368+AD368</f>
        <v>0</v>
      </c>
      <c r="AF368" s="113" t="str">
        <f aca="false" t="array" ref="AF368:AF368">IF(G368=Error_checking!$A$26,RANK(AC368,$AC$2:$AC$601),"")</f>
        <v/>
      </c>
      <c r="AG368" s="114"/>
      <c r="AH368" s="115"/>
      <c r="AI368" s="115"/>
      <c r="AJ368" s="115"/>
      <c r="AK368" s="100"/>
      <c r="AL368" s="100"/>
      <c r="AM368" s="100"/>
      <c r="AN368" s="101"/>
      <c r="AO368" s="100"/>
      <c r="AP368" s="100"/>
      <c r="AQ368" s="100"/>
      <c r="AR368" s="100"/>
      <c r="AS368" s="100"/>
      <c r="AT368" s="100"/>
      <c r="AU368" s="100"/>
      <c r="AV368" s="100"/>
      <c r="AW368" s="100"/>
      <c r="AX368" s="100"/>
      <c r="AY368" s="100"/>
      <c r="AZ368" s="100"/>
      <c r="BA368" s="100"/>
      <c r="BB368" s="100"/>
      <c r="BC368" s="100"/>
      <c r="BD368" s="100"/>
      <c r="BE368" s="100"/>
      <c r="BF368" s="100"/>
      <c r="BG368" s="100"/>
      <c r="BH368" s="100"/>
      <c r="BI368" s="100"/>
      <c r="BJ368" s="100"/>
      <c r="BK368" s="100"/>
      <c r="BL368" s="100"/>
      <c r="BM368" s="100"/>
      <c r="BN368" s="100"/>
      <c r="BO368" s="100"/>
      <c r="BP368" s="100"/>
      <c r="BQ368" s="100"/>
      <c r="BR368" s="100"/>
      <c r="BS368" s="100"/>
      <c r="BT368" s="100"/>
      <c r="BU368" s="100"/>
      <c r="BV368" s="100"/>
      <c r="BW368" s="100"/>
      <c r="BX368" s="100"/>
      <c r="BY368" s="100"/>
      <c r="BZ368" s="100"/>
    </row>
    <row r="369" s="119" customFormat="true" ht="14.85" hidden="false" customHeight="true" outlineLevel="0" collapsed="false">
      <c r="A369" s="102" t="str">
        <f aca="false" t="array" ref="A369:A369">IF(G369=Error_checking!$A$26,RANK(AC369,$AC$2:$AC$601),"")</f>
        <v/>
      </c>
      <c r="B369" s="102" t="n">
        <v>447</v>
      </c>
      <c r="C369" s="77" t="n">
        <f aca="false">VLOOKUP($B369,Ludo_na!$A$2:$D$601,2,0)</f>
        <v>469</v>
      </c>
      <c r="D369" s="78" t="str">
        <f aca="false">IF(VLOOKUP($B369,Ludo_voor!$A$2:$Y$601,3,0)="","",VLOOKUP($B369,Ludo_voor!$A$2:$Y$601,3,0))</f>
        <v>Schroeder</v>
      </c>
      <c r="E369" s="79" t="str">
        <f aca="false">IF(VLOOKUP($B369,Ludo_voor!$A$2:$Y$601,4,0)="","",VLOOKUP($B369,Ludo_voor!$A$2:$Y$601,4,0))</f>
        <v>Floriane</v>
      </c>
      <c r="F369" s="80" t="str">
        <f aca="false">IF(VLOOKUP($B369,Ludo_voor!$A$2:$Y$601,5,0)="","",VLOOKUP($B369,Ludo_voor!$A$2:$Y$601,5,0))</f>
        <v/>
      </c>
      <c r="G369" s="81"/>
      <c r="H369" s="103"/>
      <c r="I369" s="104"/>
      <c r="J369" s="105"/>
      <c r="K369" s="105"/>
      <c r="L369" s="105"/>
      <c r="M369" s="106" t="str">
        <f aca="false" t="array" ref="M369:M369">IF($G369="","",IF(L369="",0,((SUM(IF(I369=I$2:I$601,IF(J369=J$2:J$601,1,0),0))-K369)/(SUM(IF(I369=I$2:I$601,IF(J369=J$2:J$601,1,0),0))-1)*100)+(L369/(SUM(IF(I369=I$2:I$601,IF(J369=J$2:J$601,L$2:L$601,0),0))))+IF(K369&lt;2,SUM(IF(I369=I$2:I$601,IF(J369=J$2:J$601,1,0),0)),0)))</f>
        <v/>
      </c>
      <c r="N369" s="107"/>
      <c r="O369" s="108"/>
      <c r="P369" s="108"/>
      <c r="Q369" s="108"/>
      <c r="R369" s="109" t="str">
        <f aca="false" t="array" ref="R369:R369">IF($G369="","",IF(Q369="",0,((SUM(IF(N369=N$2:N$601,IF(O369=O$2:O$601,1,0),0))-P369)/(SUM(IF(N369=N$2:N$601,IF(O369=O$2:O$601,1,0),0))-1)*100)+(Q369/(SUM(IF(N369=N$2:N$601,IF(O369=O$2:O$601,Q$2:Q$601,0),0))))+IF(P369&lt;2,SUM(IF(N369=N$2:N$601,IF(O369=O$2:O$601,1,0),0)),0)))</f>
        <v/>
      </c>
      <c r="S369" s="110"/>
      <c r="T369" s="108"/>
      <c r="U369" s="108"/>
      <c r="V369" s="108"/>
      <c r="W369" s="111" t="str">
        <f aca="false" t="array" ref="W369:W369">IF($G369="","",IF(OR(S369=Error_checking!$Q$25,S369=Error_checking!$Q$26),R369-IF(P369&lt;2,SUM(IF(N369=N$2:N$601,IF(O369=O$2:O$601,1,0),0)),0),IF(V369="",0,((SUM(IF(S369=S$2:S$601,IF(T369=T$2:T$601,1,0),0))-U369)/(SUM(IF(S369=S$2:S$601,IF(T369=T$2:T$601,1,0),0))-1)*100)+(V369/(SUM(IF(S369=S$2:S$601,IF(T369=T$2:T$601,V$2:V$601,0),0))))+IF(U369&lt;2,SUM(IF(S369=S$2:S$601,IF(T369=T$2:T$601,1,0),0)),0))))</f>
        <v/>
      </c>
      <c r="X369" s="91"/>
      <c r="Y369" s="92"/>
      <c r="Z369" s="93"/>
      <c r="AA369" s="92"/>
      <c r="AB369" s="94" t="n">
        <f aca="false">0</f>
        <v>0</v>
      </c>
      <c r="AC369" s="94" t="n">
        <f aca="false" t="array" ref="AC369:AC369">SUM(M369,R369,W369,AB369)</f>
        <v>0</v>
      </c>
      <c r="AD369" s="112" t="n">
        <f aca="false">IF(G369=Error_checking!$A$26,MAX(0,MIN(MaxBonus,$G$1)+1-RANK(AC369,$AC$2:$AC$601)),0)</f>
        <v>0</v>
      </c>
      <c r="AE369" s="111" t="n">
        <f aca="false">AC369+AD369</f>
        <v>0</v>
      </c>
      <c r="AF369" s="113" t="str">
        <f aca="false" t="array" ref="AF369:AF369">IF(G369=Error_checking!$A$26,RANK(AC369,$AC$2:$AC$601),"")</f>
        <v/>
      </c>
      <c r="AG369" s="114"/>
      <c r="AH369" s="115"/>
      <c r="AI369" s="115"/>
      <c r="AJ369" s="115"/>
      <c r="AK369" s="100"/>
      <c r="AL369" s="100"/>
      <c r="AM369" s="100"/>
      <c r="AN369" s="101"/>
      <c r="AO369" s="100"/>
      <c r="AP369" s="100"/>
      <c r="AQ369" s="100"/>
      <c r="AR369" s="100"/>
      <c r="AS369" s="100"/>
      <c r="AT369" s="100"/>
      <c r="AU369" s="100"/>
      <c r="AV369" s="100"/>
      <c r="AW369" s="100"/>
      <c r="AX369" s="100"/>
      <c r="AY369" s="100"/>
      <c r="AZ369" s="100"/>
      <c r="BA369" s="100"/>
      <c r="BB369" s="100"/>
      <c r="BC369" s="100"/>
      <c r="BD369" s="100"/>
      <c r="BE369" s="100"/>
      <c r="BF369" s="100"/>
      <c r="BG369" s="100"/>
      <c r="BH369" s="100"/>
      <c r="BI369" s="100"/>
      <c r="BJ369" s="100"/>
      <c r="BK369" s="100"/>
      <c r="BL369" s="100"/>
      <c r="BM369" s="100"/>
      <c r="BN369" s="100"/>
      <c r="BO369" s="100"/>
      <c r="BP369" s="100"/>
      <c r="BQ369" s="100"/>
      <c r="BR369" s="100"/>
      <c r="BS369" s="100"/>
      <c r="BT369" s="100"/>
      <c r="BU369" s="100"/>
      <c r="BV369" s="100"/>
      <c r="BW369" s="100"/>
      <c r="BX369" s="100"/>
      <c r="BY369" s="100"/>
      <c r="BZ369" s="100"/>
    </row>
    <row r="370" s="54" customFormat="true" ht="14.85" hidden="false" customHeight="true" outlineLevel="0" collapsed="false">
      <c r="A370" s="102" t="str">
        <f aca="false" t="array" ref="A370:A370">IF(G370=Error_checking!$A$26,RANK(AC370,$AC$2:$AC$601),"")</f>
        <v/>
      </c>
      <c r="B370" s="102" t="n">
        <v>339</v>
      </c>
      <c r="C370" s="77" t="n">
        <f aca="false">VLOOKUP($B370,Ludo_na!$A$2:$D$601,2,0)</f>
        <v>213</v>
      </c>
      <c r="D370" s="78" t="str">
        <f aca="false">IF(VLOOKUP($B370,Ludo_voor!$A$2:$Y$601,3,0)="","",VLOOKUP($B370,Ludo_voor!$A$2:$Y$601,3,0))</f>
        <v>Schuer</v>
      </c>
      <c r="E370" s="79" t="str">
        <f aca="false">IF(VLOOKUP($B370,Ludo_voor!$A$2:$Y$601,4,0)="","",VLOOKUP($B370,Ludo_voor!$A$2:$Y$601,4,0))</f>
        <v>Alan</v>
      </c>
      <c r="F370" s="80" t="str">
        <f aca="false">IF(VLOOKUP($B370,Ludo_voor!$A$2:$Y$601,5,0)="","",VLOOKUP($B370,Ludo_voor!$A$2:$Y$601,5,0))</f>
        <v/>
      </c>
      <c r="G370" s="81"/>
      <c r="H370" s="103"/>
      <c r="I370" s="104"/>
      <c r="J370" s="105"/>
      <c r="K370" s="105"/>
      <c r="L370" s="105"/>
      <c r="M370" s="106" t="str">
        <f aca="false" t="array" ref="M370:M370">IF($G370="","",IF(L370="",0,((SUM(IF(I370=I$2:I$601,IF(J370=J$2:J$601,1,0),0))-K370)/(SUM(IF(I370=I$2:I$601,IF(J370=J$2:J$601,1,0),0))-1)*100)+(L370/(SUM(IF(I370=I$2:I$601,IF(J370=J$2:J$601,L$2:L$601,0),0))))+IF(K370&lt;2,SUM(IF(I370=I$2:I$601,IF(J370=J$2:J$601,1,0),0)),0)))</f>
        <v/>
      </c>
      <c r="N370" s="107"/>
      <c r="O370" s="108"/>
      <c r="P370" s="108"/>
      <c r="Q370" s="108"/>
      <c r="R370" s="109" t="str">
        <f aca="false" t="array" ref="R370:R370">IF($G370="","",IF(Q370="",0,((SUM(IF(N370=N$2:N$601,IF(O370=O$2:O$601,1,0),0))-P370)/(SUM(IF(N370=N$2:N$601,IF(O370=O$2:O$601,1,0),0))-1)*100)+(Q370/(SUM(IF(N370=N$2:N$601,IF(O370=O$2:O$601,Q$2:Q$601,0),0))))+IF(P370&lt;2,SUM(IF(N370=N$2:N$601,IF(O370=O$2:O$601,1,0),0)),0)))</f>
        <v/>
      </c>
      <c r="S370" s="110"/>
      <c r="T370" s="108"/>
      <c r="U370" s="108"/>
      <c r="V370" s="108"/>
      <c r="W370" s="111" t="str">
        <f aca="false" t="array" ref="W370:W370">IF($G370="","",IF(OR(S370=Error_checking!$Q$25,S370=Error_checking!$Q$26),R370-IF(P370&lt;2,SUM(IF(N370=N$2:N$601,IF(O370=O$2:O$601,1,0),0)),0),IF(V370="",0,((SUM(IF(S370=S$2:S$601,IF(T370=T$2:T$601,1,0),0))-U370)/(SUM(IF(S370=S$2:S$601,IF(T370=T$2:T$601,1,0),0))-1)*100)+(V370/(SUM(IF(S370=S$2:S$601,IF(T370=T$2:T$601,V$2:V$601,0),0))))+IF(U370&lt;2,SUM(IF(S370=S$2:S$601,IF(T370=T$2:T$601,1,0),0)),0))))</f>
        <v/>
      </c>
      <c r="X370" s="91"/>
      <c r="Y370" s="92"/>
      <c r="Z370" s="93"/>
      <c r="AA370" s="92"/>
      <c r="AB370" s="94" t="n">
        <f aca="false">0</f>
        <v>0</v>
      </c>
      <c r="AC370" s="94" t="n">
        <f aca="false" t="array" ref="AC370:AC370">SUM(M370,R370,W370,AB370)</f>
        <v>0</v>
      </c>
      <c r="AD370" s="112" t="n">
        <f aca="false">IF(G370=Error_checking!$A$26,MAX(0,MIN(MaxBonus,$G$1)+1-RANK(AC370,$AC$2:$AC$601)),0)</f>
        <v>0</v>
      </c>
      <c r="AE370" s="111" t="n">
        <f aca="false">AC370+AD370</f>
        <v>0</v>
      </c>
      <c r="AF370" s="113" t="str">
        <f aca="false" t="array" ref="AF370:AF370">IF(G370=Error_checking!$A$26,RANK(AC370,$AC$2:$AC$601),"")</f>
        <v/>
      </c>
      <c r="AG370" s="114"/>
      <c r="AH370" s="115"/>
      <c r="AI370" s="115"/>
      <c r="AJ370" s="115"/>
      <c r="AK370" s="100"/>
      <c r="AL370" s="100"/>
      <c r="AM370" s="100"/>
      <c r="AN370" s="101"/>
      <c r="AO370" s="100"/>
      <c r="AP370" s="100"/>
      <c r="AQ370" s="100"/>
      <c r="AR370" s="100"/>
      <c r="AS370" s="100"/>
      <c r="AT370" s="100"/>
      <c r="AU370" s="100"/>
      <c r="AV370" s="100"/>
      <c r="AW370" s="100"/>
      <c r="AX370" s="100"/>
      <c r="AY370" s="100"/>
      <c r="AZ370" s="100"/>
      <c r="BA370" s="100"/>
      <c r="BB370" s="100"/>
      <c r="BC370" s="100"/>
      <c r="BD370" s="100"/>
      <c r="BE370" s="100"/>
      <c r="BF370" s="100"/>
      <c r="BG370" s="100"/>
      <c r="BH370" s="100"/>
      <c r="BI370" s="100"/>
      <c r="BJ370" s="100"/>
      <c r="BK370" s="100"/>
      <c r="BL370" s="100"/>
      <c r="BM370" s="100"/>
      <c r="BN370" s="100"/>
      <c r="BO370" s="100"/>
      <c r="BP370" s="100"/>
      <c r="BQ370" s="100"/>
      <c r="BR370" s="100"/>
      <c r="BS370" s="100"/>
      <c r="BT370" s="100"/>
      <c r="BU370" s="100"/>
      <c r="BV370" s="100"/>
      <c r="BW370" s="100"/>
      <c r="BX370" s="100"/>
      <c r="BY370" s="100"/>
      <c r="BZ370" s="100"/>
    </row>
    <row r="371" s="119" customFormat="true" ht="14.85" hidden="false" customHeight="true" outlineLevel="0" collapsed="false">
      <c r="A371" s="102" t="str">
        <f aca="false" t="array" ref="A371:A371">IF(G371=Error_checking!$A$26,RANK(AC371,$AC$2:$AC$601),"")</f>
        <v/>
      </c>
      <c r="B371" s="102" t="n">
        <v>292</v>
      </c>
      <c r="C371" s="77" t="n">
        <f aca="false">VLOOKUP($B371,Ludo_na!$A$2:$D$601,2,0)</f>
        <v>476</v>
      </c>
      <c r="D371" s="78" t="str">
        <f aca="false">IF(VLOOKUP($B371,Ludo_voor!$A$2:$Y$601,3,0)="","",VLOOKUP($B371,Ludo_voor!$A$2:$Y$601,3,0))</f>
        <v>Seressia</v>
      </c>
      <c r="E371" s="79" t="str">
        <f aca="false">IF(VLOOKUP($B371,Ludo_voor!$A$2:$Y$601,4,0)="","",VLOOKUP($B371,Ludo_voor!$A$2:$Y$601,4,0))</f>
        <v>Coralie</v>
      </c>
      <c r="F371" s="80" t="str">
        <f aca="false">IF(VLOOKUP($B371,Ludo_voor!$A$2:$Y$601,5,0)="","",VLOOKUP($B371,Ludo_voor!$A$2:$Y$601,5,0))</f>
        <v/>
      </c>
      <c r="G371" s="81"/>
      <c r="H371" s="103"/>
      <c r="I371" s="104"/>
      <c r="J371" s="105"/>
      <c r="K371" s="105"/>
      <c r="L371" s="105"/>
      <c r="M371" s="106" t="str">
        <f aca="false" t="array" ref="M371:M371">IF($G371="","",IF(L371="",0,((SUM(IF(I371=I$2:I$601,IF(J371=J$2:J$601,1,0),0))-K371)/(SUM(IF(I371=I$2:I$601,IF(J371=J$2:J$601,1,0),0))-1)*100)+(L371/(SUM(IF(I371=I$2:I$601,IF(J371=J$2:J$601,L$2:L$601,0),0))))+IF(K371&lt;2,SUM(IF(I371=I$2:I$601,IF(J371=J$2:J$601,1,0),0)),0)))</f>
        <v/>
      </c>
      <c r="N371" s="107"/>
      <c r="O371" s="108"/>
      <c r="P371" s="108"/>
      <c r="Q371" s="108"/>
      <c r="R371" s="109" t="str">
        <f aca="false" t="array" ref="R371:R371">IF($G371="","",IF(Q371="",0,((SUM(IF(N371=N$2:N$601,IF(O371=O$2:O$601,1,0),0))-P371)/(SUM(IF(N371=N$2:N$601,IF(O371=O$2:O$601,1,0),0))-1)*100)+(Q371/(SUM(IF(N371=N$2:N$601,IF(O371=O$2:O$601,Q$2:Q$601,0),0))))+IF(P371&lt;2,SUM(IF(N371=N$2:N$601,IF(O371=O$2:O$601,1,0),0)),0)))</f>
        <v/>
      </c>
      <c r="S371" s="110"/>
      <c r="T371" s="108"/>
      <c r="U371" s="108"/>
      <c r="V371" s="108"/>
      <c r="W371" s="111" t="str">
        <f aca="false" t="array" ref="W371:W371">IF($G371="","",IF(OR(S371=Error_checking!$Q$25,S371=Error_checking!$Q$26),R371-IF(P371&lt;2,SUM(IF(N371=N$2:N$601,IF(O371=O$2:O$601,1,0),0)),0),IF(V371="",0,((SUM(IF(S371=S$2:S$601,IF(T371=T$2:T$601,1,0),0))-U371)/(SUM(IF(S371=S$2:S$601,IF(T371=T$2:T$601,1,0),0))-1)*100)+(V371/(SUM(IF(S371=S$2:S$601,IF(T371=T$2:T$601,V$2:V$601,0),0))))+IF(U371&lt;2,SUM(IF(S371=S$2:S$601,IF(T371=T$2:T$601,1,0),0)),0))))</f>
        <v/>
      </c>
      <c r="X371" s="91"/>
      <c r="Y371" s="92"/>
      <c r="Z371" s="93"/>
      <c r="AA371" s="92"/>
      <c r="AB371" s="94" t="n">
        <f aca="false">0</f>
        <v>0</v>
      </c>
      <c r="AC371" s="94" t="n">
        <f aca="false" t="array" ref="AC371:AC371">SUM(M371,R371,W371,AB371)</f>
        <v>0</v>
      </c>
      <c r="AD371" s="112" t="n">
        <f aca="false">IF(G371=Error_checking!$A$26,MAX(0,MIN(MaxBonus,$G$1)+1-RANK(AC371,$AC$2:$AC$601)),0)</f>
        <v>0</v>
      </c>
      <c r="AE371" s="111" t="n">
        <f aca="false">AC371+AD371</f>
        <v>0</v>
      </c>
      <c r="AF371" s="113" t="str">
        <f aca="false" t="array" ref="AF371:AF371">IF(G371=Error_checking!$A$26,RANK(AC371,$AC$2:$AC$601),"")</f>
        <v/>
      </c>
      <c r="AG371" s="114"/>
      <c r="AH371" s="115"/>
      <c r="AI371" s="115"/>
      <c r="AJ371" s="115"/>
      <c r="AK371" s="100"/>
      <c r="AL371" s="100"/>
      <c r="AM371" s="100"/>
      <c r="AN371" s="101"/>
      <c r="AO371" s="100"/>
      <c r="AP371" s="100"/>
      <c r="AQ371" s="100"/>
      <c r="AR371" s="100"/>
      <c r="AS371" s="100"/>
      <c r="AT371" s="100"/>
      <c r="AU371" s="100"/>
      <c r="AV371" s="100"/>
      <c r="AW371" s="100"/>
      <c r="AX371" s="100"/>
      <c r="AY371" s="100"/>
      <c r="AZ371" s="100"/>
      <c r="BA371" s="100"/>
      <c r="BB371" s="100"/>
      <c r="BC371" s="100"/>
      <c r="BD371" s="100"/>
      <c r="BE371" s="100"/>
      <c r="BF371" s="100"/>
      <c r="BG371" s="100"/>
      <c r="BH371" s="100"/>
      <c r="BI371" s="100"/>
      <c r="BJ371" s="100"/>
      <c r="BK371" s="100"/>
      <c r="BL371" s="100"/>
      <c r="BM371" s="100"/>
      <c r="BN371" s="100"/>
      <c r="BO371" s="100"/>
      <c r="BP371" s="100"/>
      <c r="BQ371" s="100"/>
      <c r="BR371" s="100"/>
      <c r="BS371" s="100"/>
      <c r="BT371" s="100"/>
      <c r="BU371" s="100"/>
      <c r="BV371" s="100"/>
      <c r="BW371" s="100"/>
      <c r="BX371" s="100"/>
      <c r="BY371" s="100"/>
      <c r="BZ371" s="100"/>
    </row>
    <row r="372" s="54" customFormat="true" ht="14.85" hidden="false" customHeight="true" outlineLevel="0" collapsed="false">
      <c r="A372" s="76" t="str">
        <f aca="false" t="array" ref="A372:A372">IF(G372=Error_checking!$A$26,RANK(AC372,$AC$2:$AC$601),"")</f>
        <v/>
      </c>
      <c r="B372" s="76" t="n">
        <v>395</v>
      </c>
      <c r="C372" s="77" t="n">
        <f aca="false">VLOOKUP($B372,Ludo_na!$A$2:$D$601,2,0)</f>
        <v>298</v>
      </c>
      <c r="D372" s="78" t="str">
        <f aca="false">IF(VLOOKUP($B372,Ludo_voor!$A$2:$Y$601,3,0)="","",VLOOKUP($B372,Ludo_voor!$A$2:$Y$601,3,0))</f>
        <v>Servotte</v>
      </c>
      <c r="E372" s="79" t="str">
        <f aca="false">IF(VLOOKUP($B372,Ludo_voor!$A$2:$Y$601,4,0)="","",VLOOKUP($B372,Ludo_voor!$A$2:$Y$601,4,0))</f>
        <v>Damien</v>
      </c>
      <c r="F372" s="80" t="str">
        <f aca="false">IF(VLOOKUP($B372,Ludo_voor!$A$2:$Y$601,5,0)="","",VLOOKUP($B372,Ludo_voor!$A$2:$Y$601,5,0))</f>
        <v/>
      </c>
      <c r="G372" s="81"/>
      <c r="H372" s="82"/>
      <c r="I372" s="83"/>
      <c r="J372" s="84"/>
      <c r="K372" s="84"/>
      <c r="L372" s="84"/>
      <c r="M372" s="85" t="str">
        <f aca="false" t="array" ref="M372:M372">IF($G372="","",IF(L372="",0,((SUM(IF(I372=I$2:I$601,IF(J372=J$2:J$601,1,0),0))-K372)/(SUM(IF(I372=I$2:I$601,IF(J372=J$2:J$601,1,0),0))-1)*100)+(L372/(SUM(IF(I372=I$2:I$601,IF(J372=J$2:J$601,L$2:L$601,0),0))))+IF(K372&lt;2,SUM(IF(I372=I$2:I$601,IF(J372=J$2:J$601,1,0),0)),0)))</f>
        <v/>
      </c>
      <c r="N372" s="86"/>
      <c r="O372" s="87"/>
      <c r="P372" s="87"/>
      <c r="Q372" s="87"/>
      <c r="R372" s="88" t="str">
        <f aca="false" t="array" ref="R372:R372">IF($G372="","",IF(Q372="",0,((SUM(IF(N372=N$2:N$601,IF(O372=O$2:O$601,1,0),0))-P372)/(SUM(IF(N372=N$2:N$601,IF(O372=O$2:O$601,1,0),0))-1)*100)+(Q372/(SUM(IF(N372=N$2:N$601,IF(O372=O$2:O$601,Q$2:Q$601,0),0))))+IF(P372&lt;2,SUM(IF(N372=N$2:N$601,IF(O372=O$2:O$601,1,0),0)),0)))</f>
        <v/>
      </c>
      <c r="S372" s="89"/>
      <c r="T372" s="87"/>
      <c r="U372" s="87"/>
      <c r="V372" s="87"/>
      <c r="W372" s="90" t="str">
        <f aca="false" t="array" ref="W372:W372">IF($G372="","",IF(OR(S372=Error_checking!$Q$25,S372=Error_checking!$Q$26),R372-IF(P372&lt;2,SUM(IF(N372=N$2:N$601,IF(O372=O$2:O$601,1,0),0)),0),IF(V372="",0,((SUM(IF(S372=S$2:S$601,IF(T372=T$2:T$601,1,0),0))-U372)/(SUM(IF(S372=S$2:S$601,IF(T372=T$2:T$601,1,0),0))-1)*100)+(V372/(SUM(IF(S372=S$2:S$601,IF(T372=T$2:T$601,V$2:V$601,0),0))))+IF(U372&lt;2,SUM(IF(S372=S$2:S$601,IF(T372=T$2:T$601,1,0),0)),0))))</f>
        <v/>
      </c>
      <c r="X372" s="91"/>
      <c r="Y372" s="92"/>
      <c r="Z372" s="93"/>
      <c r="AA372" s="92"/>
      <c r="AB372" s="94" t="n">
        <f aca="false">0</f>
        <v>0</v>
      </c>
      <c r="AC372" s="95" t="n">
        <f aca="false" t="array" ref="AC372:AC372">SUM(M372,R372,W372,AB372)</f>
        <v>0</v>
      </c>
      <c r="AD372" s="96" t="n">
        <f aca="false">IF(G372=Error_checking!$A$26,MAX(0,MIN(MaxBonus,$G$1)+1-RANK(AC372,$AC$2:$AC$601)),0)</f>
        <v>0</v>
      </c>
      <c r="AE372" s="90" t="n">
        <f aca="false">AC372+AD372</f>
        <v>0</v>
      </c>
      <c r="AF372" s="97" t="str">
        <f aca="false" t="array" ref="AF372:AF372">IF(G372=Error_checking!$A$26,RANK(AC372,$AC$2:$AC$601),"")</f>
        <v/>
      </c>
      <c r="AG372" s="98"/>
      <c r="AH372" s="99"/>
      <c r="AI372" s="99"/>
      <c r="AJ372" s="99"/>
      <c r="AK372" s="100"/>
      <c r="AL372" s="100"/>
      <c r="AM372" s="100"/>
      <c r="AN372" s="101"/>
      <c r="AO372" s="100"/>
      <c r="AP372" s="100"/>
      <c r="AQ372" s="100"/>
      <c r="AR372" s="100"/>
      <c r="AS372" s="100"/>
      <c r="AT372" s="100"/>
      <c r="AU372" s="100"/>
      <c r="AV372" s="100"/>
      <c r="AW372" s="100"/>
      <c r="AX372" s="100"/>
      <c r="AY372" s="100"/>
      <c r="AZ372" s="100"/>
      <c r="BA372" s="100"/>
      <c r="BB372" s="100"/>
      <c r="BC372" s="100"/>
      <c r="BD372" s="100"/>
      <c r="BE372" s="100"/>
      <c r="BF372" s="100"/>
      <c r="BG372" s="100"/>
      <c r="BH372" s="100"/>
      <c r="BI372" s="100"/>
      <c r="BJ372" s="100"/>
      <c r="BK372" s="100"/>
      <c r="BL372" s="100"/>
      <c r="BM372" s="100"/>
      <c r="BN372" s="100"/>
      <c r="BO372" s="100"/>
      <c r="BP372" s="100"/>
      <c r="BQ372" s="100"/>
      <c r="BR372" s="100"/>
      <c r="BS372" s="100"/>
      <c r="BT372" s="100"/>
      <c r="BU372" s="100"/>
      <c r="BV372" s="100"/>
      <c r="BW372" s="100"/>
      <c r="BX372" s="100"/>
      <c r="BY372" s="100"/>
      <c r="BZ372" s="100"/>
    </row>
    <row r="373" s="54" customFormat="true" ht="14.85" hidden="false" customHeight="true" outlineLevel="0" collapsed="false">
      <c r="A373" s="76" t="str">
        <f aca="false" t="array" ref="A373:A373">IF(G373=Error_checking!$A$26,RANK(AC373,$AC$2:$AC$601),"")</f>
        <v/>
      </c>
      <c r="B373" s="76" t="n">
        <v>480</v>
      </c>
      <c r="C373" s="77" t="n">
        <f aca="false">VLOOKUP($B373,Ludo_na!$A$2:$D$601,2,0)</f>
        <v>196</v>
      </c>
      <c r="D373" s="78" t="str">
        <f aca="false">IF(VLOOKUP($B373,Ludo_voor!$A$2:$Y$601,3,0)="","",VLOOKUP($B373,Ludo_voor!$A$2:$Y$601,3,0))</f>
        <v>Severino</v>
      </c>
      <c r="E373" s="79" t="str">
        <f aca="false">IF(VLOOKUP($B373,Ludo_voor!$A$2:$Y$601,4,0)="","",VLOOKUP($B373,Ludo_voor!$A$2:$Y$601,4,0))</f>
        <v>Laetitia</v>
      </c>
      <c r="F373" s="80" t="str">
        <f aca="false">IF(VLOOKUP($B373,Ludo_voor!$A$2:$Y$601,5,0)="","",VLOOKUP($B373,Ludo_voor!$A$2:$Y$601,5,0))</f>
        <v/>
      </c>
      <c r="G373" s="81"/>
      <c r="H373" s="82"/>
      <c r="I373" s="83"/>
      <c r="J373" s="84"/>
      <c r="K373" s="84"/>
      <c r="L373" s="84"/>
      <c r="M373" s="85" t="str">
        <f aca="false" t="array" ref="M373:M373">IF($G373="","",IF(L373="",0,((SUM(IF(I373=I$2:I$601,IF(J373=J$2:J$601,1,0),0))-K373)/(SUM(IF(I373=I$2:I$601,IF(J373=J$2:J$601,1,0),0))-1)*100)+(L373/(SUM(IF(I373=I$2:I$601,IF(J373=J$2:J$601,L$2:L$601,0),0))))+IF(K373&lt;2,SUM(IF(I373=I$2:I$601,IF(J373=J$2:J$601,1,0),0)),0)))</f>
        <v/>
      </c>
      <c r="N373" s="86"/>
      <c r="O373" s="87"/>
      <c r="P373" s="87"/>
      <c r="Q373" s="87"/>
      <c r="R373" s="88" t="str">
        <f aca="false" t="array" ref="R373:R373">IF($G373="","",IF(Q373="",0,((SUM(IF(N373=N$2:N$601,IF(O373=O$2:O$601,1,0),0))-P373)/(SUM(IF(N373=N$2:N$601,IF(O373=O$2:O$601,1,0),0))-1)*100)+(Q373/(SUM(IF(N373=N$2:N$601,IF(O373=O$2:O$601,Q$2:Q$601,0),0))))+IF(P373&lt;2,SUM(IF(N373=N$2:N$601,IF(O373=O$2:O$601,1,0),0)),0)))</f>
        <v/>
      </c>
      <c r="S373" s="89"/>
      <c r="T373" s="87"/>
      <c r="U373" s="87"/>
      <c r="V373" s="87"/>
      <c r="W373" s="90" t="str">
        <f aca="false" t="array" ref="W373:W373">IF($G373="","",IF(OR(S373=Error_checking!$Q$25,S373=Error_checking!$Q$26),R373-IF(P373&lt;2,SUM(IF(N373=N$2:N$601,IF(O373=O$2:O$601,1,0),0)),0),IF(V373="",0,((SUM(IF(S373=S$2:S$601,IF(T373=T$2:T$601,1,0),0))-U373)/(SUM(IF(S373=S$2:S$601,IF(T373=T$2:T$601,1,0),0))-1)*100)+(V373/(SUM(IF(S373=S$2:S$601,IF(T373=T$2:T$601,V$2:V$601,0),0))))+IF(U373&lt;2,SUM(IF(S373=S$2:S$601,IF(T373=T$2:T$601,1,0),0)),0))))</f>
        <v/>
      </c>
      <c r="X373" s="91"/>
      <c r="Y373" s="92"/>
      <c r="Z373" s="93"/>
      <c r="AA373" s="92"/>
      <c r="AB373" s="94" t="n">
        <f aca="false">0</f>
        <v>0</v>
      </c>
      <c r="AC373" s="95" t="n">
        <f aca="false" t="array" ref="AC373:AC373">SUM(M373,R373,W373,AB373)</f>
        <v>0</v>
      </c>
      <c r="AD373" s="96" t="n">
        <f aca="false">IF(G373=Error_checking!$A$26,MAX(0,MIN(MaxBonus,$G$1)+1-RANK(AC373,$AC$2:$AC$601)),0)</f>
        <v>0</v>
      </c>
      <c r="AE373" s="90" t="n">
        <f aca="false">AC373+AD373</f>
        <v>0</v>
      </c>
      <c r="AF373" s="97" t="str">
        <f aca="false" t="array" ref="AF373:AF373">IF(G373=Error_checking!$A$26,RANK(AC373,$AC$2:$AC$601),"")</f>
        <v/>
      </c>
      <c r="AG373" s="98"/>
      <c r="AH373" s="99"/>
      <c r="AI373" s="99"/>
      <c r="AJ373" s="99"/>
      <c r="AK373" s="100"/>
      <c r="AL373" s="100"/>
      <c r="AM373" s="100"/>
      <c r="AN373" s="101"/>
      <c r="AO373" s="100"/>
      <c r="AP373" s="100"/>
      <c r="AQ373" s="100"/>
      <c r="AR373" s="100"/>
      <c r="AS373" s="100"/>
      <c r="AT373" s="100"/>
      <c r="AU373" s="100"/>
      <c r="AV373" s="100"/>
      <c r="AW373" s="100"/>
      <c r="AX373" s="100"/>
      <c r="AY373" s="100"/>
      <c r="AZ373" s="100"/>
      <c r="BA373" s="100"/>
      <c r="BB373" s="100"/>
      <c r="BC373" s="100"/>
      <c r="BD373" s="100"/>
      <c r="BE373" s="100"/>
      <c r="BF373" s="100"/>
      <c r="BG373" s="100"/>
      <c r="BH373" s="100"/>
      <c r="BI373" s="100"/>
      <c r="BJ373" s="100"/>
      <c r="BK373" s="100"/>
      <c r="BL373" s="100"/>
      <c r="BM373" s="100"/>
      <c r="BN373" s="100"/>
      <c r="BO373" s="100"/>
      <c r="BP373" s="100"/>
      <c r="BQ373" s="100"/>
      <c r="BR373" s="100"/>
      <c r="BS373" s="100"/>
      <c r="BT373" s="100"/>
      <c r="BU373" s="100"/>
      <c r="BV373" s="100"/>
      <c r="BW373" s="100"/>
      <c r="BX373" s="100"/>
      <c r="BY373" s="100"/>
      <c r="BZ373" s="100"/>
    </row>
    <row r="374" customFormat="false" ht="14.85" hidden="false" customHeight="true" outlineLevel="0" collapsed="false">
      <c r="A374" s="102" t="str">
        <f aca="false" t="array" ref="A374:A374">IF(G374=Error_checking!$A$26,RANK(AC374,$AC$2:$AC$601),"")</f>
        <v/>
      </c>
      <c r="B374" s="102" t="n">
        <v>261</v>
      </c>
      <c r="C374" s="77" t="n">
        <f aca="false">VLOOKUP($B374,Ludo_na!$A$2:$D$601,2,0)</f>
        <v>519</v>
      </c>
      <c r="D374" s="78" t="str">
        <f aca="false">IF(VLOOKUP($B374,Ludo_voor!$A$2:$Y$601,3,0)="","",VLOOKUP($B374,Ludo_voor!$A$2:$Y$601,3,0))</f>
        <v>Sidis</v>
      </c>
      <c r="E374" s="79" t="str">
        <f aca="false">IF(VLOOKUP($B374,Ludo_voor!$A$2:$Y$601,4,0)="","",VLOOKUP($B374,Ludo_voor!$A$2:$Y$601,4,0))</f>
        <v>Avit</v>
      </c>
      <c r="F374" s="80" t="str">
        <f aca="false">IF(VLOOKUP($B374,Ludo_voor!$A$2:$Y$601,5,0)="","",VLOOKUP($B374,Ludo_voor!$A$2:$Y$601,5,0))</f>
        <v/>
      </c>
      <c r="G374" s="81"/>
      <c r="H374" s="103"/>
      <c r="I374" s="104"/>
      <c r="J374" s="105"/>
      <c r="K374" s="105"/>
      <c r="L374" s="105"/>
      <c r="M374" s="106" t="str">
        <f aca="false" t="array" ref="M374:M374">IF($G374="","",IF(L374="",0,((SUM(IF(I374=I$2:I$601,IF(J374=J$2:J$601,1,0),0))-K374)/(SUM(IF(I374=I$2:I$601,IF(J374=J$2:J$601,1,0),0))-1)*100)+(L374/(SUM(IF(I374=I$2:I$601,IF(J374=J$2:J$601,L$2:L$601,0),0))))+IF(K374&lt;2,SUM(IF(I374=I$2:I$601,IF(J374=J$2:J$601,1,0),0)),0)))</f>
        <v/>
      </c>
      <c r="N374" s="107"/>
      <c r="O374" s="108"/>
      <c r="P374" s="108"/>
      <c r="Q374" s="108"/>
      <c r="R374" s="109" t="str">
        <f aca="false" t="array" ref="R374:R374">IF($G374="","",IF(Q374="",0,((SUM(IF(N374=N$2:N$601,IF(O374=O$2:O$601,1,0),0))-P374)/(SUM(IF(N374=N$2:N$601,IF(O374=O$2:O$601,1,0),0))-1)*100)+(Q374/(SUM(IF(N374=N$2:N$601,IF(O374=O$2:O$601,Q$2:Q$601,0),0))))+IF(P374&lt;2,SUM(IF(N374=N$2:N$601,IF(O374=O$2:O$601,1,0),0)),0)))</f>
        <v/>
      </c>
      <c r="S374" s="110"/>
      <c r="T374" s="108"/>
      <c r="U374" s="108"/>
      <c r="V374" s="108"/>
      <c r="W374" s="111" t="str">
        <f aca="false" t="array" ref="W374:W374">IF($G374="","",IF(OR(S374=Error_checking!$Q$25,S374=Error_checking!$Q$26),R374-IF(P374&lt;2,SUM(IF(N374=N$2:N$601,IF(O374=O$2:O$601,1,0),0)),0),IF(V374="",0,((SUM(IF(S374=S$2:S$601,IF(T374=T$2:T$601,1,0),0))-U374)/(SUM(IF(S374=S$2:S$601,IF(T374=T$2:T$601,1,0),0))-1)*100)+(V374/(SUM(IF(S374=S$2:S$601,IF(T374=T$2:T$601,V$2:V$601,0),0))))+IF(U374&lt;2,SUM(IF(S374=S$2:S$601,IF(T374=T$2:T$601,1,0),0)),0))))</f>
        <v/>
      </c>
      <c r="X374" s="91"/>
      <c r="Y374" s="92"/>
      <c r="Z374" s="93"/>
      <c r="AA374" s="92"/>
      <c r="AB374" s="94" t="n">
        <f aca="false">0</f>
        <v>0</v>
      </c>
      <c r="AC374" s="94" t="n">
        <f aca="false" t="array" ref="AC374:AC374">SUM(M374,R374,W374,AB374)</f>
        <v>0</v>
      </c>
      <c r="AD374" s="112" t="n">
        <f aca="false">IF(G374=Error_checking!$A$26,MAX(0,MIN(MaxBonus,$G$1)+1-RANK(AC374,$AC$2:$AC$601)),0)</f>
        <v>0</v>
      </c>
      <c r="AE374" s="111" t="n">
        <f aca="false">AC374+AD374</f>
        <v>0</v>
      </c>
      <c r="AF374" s="113" t="str">
        <f aca="false" t="array" ref="AF374:AF374">IF(G374=Error_checking!$A$26,RANK(AC374,$AC$2:$AC$601),"")</f>
        <v/>
      </c>
      <c r="AG374" s="114"/>
      <c r="AH374" s="115"/>
      <c r="AI374" s="115"/>
      <c r="AJ374" s="115"/>
      <c r="AK374" s="100"/>
      <c r="AL374" s="100"/>
      <c r="AM374" s="100"/>
      <c r="AN374" s="101"/>
      <c r="AO374" s="100"/>
      <c r="AP374" s="100"/>
      <c r="AQ374" s="100"/>
      <c r="AR374" s="100"/>
      <c r="AS374" s="100"/>
      <c r="AT374" s="100"/>
      <c r="AU374" s="100"/>
      <c r="AV374" s="100"/>
      <c r="AW374" s="100"/>
      <c r="AX374" s="100"/>
      <c r="AY374" s="100"/>
      <c r="AZ374" s="100"/>
      <c r="BA374" s="100"/>
      <c r="BB374" s="100"/>
      <c r="BC374" s="100"/>
      <c r="BD374" s="100"/>
      <c r="BE374" s="100"/>
      <c r="BF374" s="100"/>
      <c r="BG374" s="100"/>
      <c r="BH374" s="100"/>
      <c r="BI374" s="100"/>
      <c r="BJ374" s="100"/>
      <c r="BK374" s="100"/>
      <c r="BL374" s="100"/>
      <c r="BM374" s="100"/>
      <c r="BN374" s="100"/>
      <c r="BO374" s="100"/>
      <c r="BP374" s="100"/>
      <c r="BQ374" s="100"/>
      <c r="BR374" s="100"/>
      <c r="BS374" s="100"/>
      <c r="BT374" s="100"/>
      <c r="BU374" s="100"/>
      <c r="BV374" s="100"/>
      <c r="BW374" s="100"/>
      <c r="BX374" s="100"/>
      <c r="BY374" s="100"/>
      <c r="BZ374" s="10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s="119" customFormat="true" ht="14.85" hidden="false" customHeight="true" outlineLevel="0" collapsed="false">
      <c r="A375" s="102" t="str">
        <f aca="false" t="array" ref="A375:A375">IF(G375=Error_checking!$A$26,RANK(AC375,$AC$2:$AC$601),"")</f>
        <v/>
      </c>
      <c r="B375" s="102" t="n">
        <v>433</v>
      </c>
      <c r="C375" s="77" t="n">
        <f aca="false">VLOOKUP($B375,Ludo_na!$A$2:$D$601,2,0)</f>
        <v>341</v>
      </c>
      <c r="D375" s="78" t="str">
        <f aca="false">IF(VLOOKUP($B375,Ludo_voor!$A$2:$Y$601,3,0)="","",VLOOKUP($B375,Ludo_voor!$A$2:$Y$601,3,0))</f>
        <v>Simonis</v>
      </c>
      <c r="E375" s="79" t="str">
        <f aca="false">IF(VLOOKUP($B375,Ludo_voor!$A$2:$Y$601,4,0)="","",VLOOKUP($B375,Ludo_voor!$A$2:$Y$601,4,0))</f>
        <v>Emmanuel</v>
      </c>
      <c r="F375" s="80" t="str">
        <f aca="false">IF(VLOOKUP($B375,Ludo_voor!$A$2:$Y$601,5,0)="","",VLOOKUP($B375,Ludo_voor!$A$2:$Y$601,5,0))</f>
        <v/>
      </c>
      <c r="G375" s="81"/>
      <c r="H375" s="103"/>
      <c r="I375" s="104"/>
      <c r="J375" s="105"/>
      <c r="K375" s="105"/>
      <c r="L375" s="105"/>
      <c r="M375" s="106" t="str">
        <f aca="false" t="array" ref="M375:M375">IF($G375="","",IF(L375="",0,((SUM(IF(I375=I$2:I$601,IF(J375=J$2:J$601,1,0),0))-K375)/(SUM(IF(I375=I$2:I$601,IF(J375=J$2:J$601,1,0),0))-1)*100)+(L375/(SUM(IF(I375=I$2:I$601,IF(J375=J$2:J$601,L$2:L$601,0),0))))+IF(K375&lt;2,SUM(IF(I375=I$2:I$601,IF(J375=J$2:J$601,1,0),0)),0)))</f>
        <v/>
      </c>
      <c r="N375" s="107"/>
      <c r="O375" s="108"/>
      <c r="P375" s="108"/>
      <c r="Q375" s="108"/>
      <c r="R375" s="109" t="str">
        <f aca="false" t="array" ref="R375:R375">IF($G375="","",IF(Q375="",0,((SUM(IF(N375=N$2:N$601,IF(O375=O$2:O$601,1,0),0))-P375)/(SUM(IF(N375=N$2:N$601,IF(O375=O$2:O$601,1,0),0))-1)*100)+(Q375/(SUM(IF(N375=N$2:N$601,IF(O375=O$2:O$601,Q$2:Q$601,0),0))))+IF(P375&lt;2,SUM(IF(N375=N$2:N$601,IF(O375=O$2:O$601,1,0),0)),0)))</f>
        <v/>
      </c>
      <c r="S375" s="110"/>
      <c r="T375" s="108"/>
      <c r="U375" s="108"/>
      <c r="V375" s="108"/>
      <c r="W375" s="111" t="str">
        <f aca="false" t="array" ref="W375:W375">IF($G375="","",IF(OR(S375=Error_checking!$Q$25,S375=Error_checking!$Q$26),R375-IF(P375&lt;2,SUM(IF(N375=N$2:N$601,IF(O375=O$2:O$601,1,0),0)),0),IF(V375="",0,((SUM(IF(S375=S$2:S$601,IF(T375=T$2:T$601,1,0),0))-U375)/(SUM(IF(S375=S$2:S$601,IF(T375=T$2:T$601,1,0),0))-1)*100)+(V375/(SUM(IF(S375=S$2:S$601,IF(T375=T$2:T$601,V$2:V$601,0),0))))+IF(U375&lt;2,SUM(IF(S375=S$2:S$601,IF(T375=T$2:T$601,1,0),0)),0))))</f>
        <v/>
      </c>
      <c r="X375" s="91"/>
      <c r="Y375" s="92"/>
      <c r="Z375" s="93"/>
      <c r="AA375" s="92"/>
      <c r="AB375" s="94" t="n">
        <f aca="false">0</f>
        <v>0</v>
      </c>
      <c r="AC375" s="94" t="n">
        <f aca="false" t="array" ref="AC375:AC375">SUM(M375,R375,W375,AB375)</f>
        <v>0</v>
      </c>
      <c r="AD375" s="112" t="n">
        <f aca="false">IF(G375=Error_checking!$A$26,MAX(0,MIN(MaxBonus,$G$1)+1-RANK(AC375,$AC$2:$AC$601)),0)</f>
        <v>0</v>
      </c>
      <c r="AE375" s="111" t="n">
        <f aca="false">AC375+AD375</f>
        <v>0</v>
      </c>
      <c r="AF375" s="113" t="str">
        <f aca="false" t="array" ref="AF375:AF375">IF(G375=Error_checking!$A$26,RANK(AC375,$AC$2:$AC$601),"")</f>
        <v/>
      </c>
      <c r="AG375" s="114"/>
      <c r="AH375" s="115"/>
      <c r="AI375" s="115"/>
      <c r="AJ375" s="115"/>
      <c r="AK375" s="100"/>
      <c r="AL375" s="100"/>
      <c r="AM375" s="100"/>
      <c r="AN375" s="101"/>
      <c r="AO375" s="100"/>
      <c r="AP375" s="100"/>
      <c r="AQ375" s="100"/>
      <c r="AR375" s="100"/>
      <c r="AS375" s="100"/>
      <c r="AT375" s="100"/>
      <c r="AU375" s="100"/>
      <c r="AV375" s="100"/>
      <c r="AW375" s="100"/>
      <c r="AX375" s="100"/>
      <c r="AY375" s="100"/>
      <c r="AZ375" s="100"/>
      <c r="BA375" s="100"/>
      <c r="BB375" s="100"/>
      <c r="BC375" s="100"/>
      <c r="BD375" s="100"/>
      <c r="BE375" s="100"/>
      <c r="BF375" s="100"/>
      <c r="BG375" s="100"/>
      <c r="BH375" s="100"/>
      <c r="BI375" s="100"/>
      <c r="BJ375" s="100"/>
      <c r="BK375" s="100"/>
      <c r="BL375" s="100"/>
      <c r="BM375" s="100"/>
      <c r="BN375" s="100"/>
      <c r="BO375" s="100"/>
      <c r="BP375" s="100"/>
      <c r="BQ375" s="100"/>
      <c r="BR375" s="100"/>
      <c r="BS375" s="100"/>
      <c r="BT375" s="100"/>
      <c r="BU375" s="100"/>
      <c r="BV375" s="100"/>
      <c r="BW375" s="100"/>
      <c r="BX375" s="100"/>
      <c r="BY375" s="100"/>
      <c r="BZ375" s="100"/>
    </row>
    <row r="376" s="54" customFormat="true" ht="14.85" hidden="false" customHeight="true" outlineLevel="0" collapsed="false">
      <c r="A376" s="102" t="str">
        <f aca="false" t="array" ref="A376:A376">IF(G376=Error_checking!$A$26,RANK(AC376,$AC$2:$AC$601),"")</f>
        <v/>
      </c>
      <c r="B376" s="102" t="n">
        <v>429</v>
      </c>
      <c r="C376" s="77" t="n">
        <f aca="false">VLOOKUP($B376,Ludo_na!$A$2:$D$601,2,0)</f>
        <v>420</v>
      </c>
      <c r="D376" s="78" t="str">
        <f aca="false">IF(VLOOKUP($B376,Ludo_voor!$A$2:$Y$601,3,0)="","",VLOOKUP($B376,Ludo_voor!$A$2:$Y$601,3,0))</f>
        <v>Simonis</v>
      </c>
      <c r="E376" s="79" t="str">
        <f aca="false">IF(VLOOKUP($B376,Ludo_voor!$A$2:$Y$601,4,0)="","",VLOOKUP($B376,Ludo_voor!$A$2:$Y$601,4,0))</f>
        <v>Nicolas</v>
      </c>
      <c r="F376" s="80" t="str">
        <f aca="false">IF(VLOOKUP($B376,Ludo_voor!$A$2:$Y$601,5,0)="","",VLOOKUP($B376,Ludo_voor!$A$2:$Y$601,5,0))</f>
        <v/>
      </c>
      <c r="G376" s="81"/>
      <c r="H376" s="103"/>
      <c r="I376" s="104"/>
      <c r="J376" s="105"/>
      <c r="K376" s="105"/>
      <c r="L376" s="105"/>
      <c r="M376" s="106" t="str">
        <f aca="false" t="array" ref="M376:M376">IF($G376="","",IF(L376="",0,((SUM(IF(I376=I$2:I$601,IF(J376=J$2:J$601,1,0),0))-K376)/(SUM(IF(I376=I$2:I$601,IF(J376=J$2:J$601,1,0),0))-1)*100)+(L376/(SUM(IF(I376=I$2:I$601,IF(J376=J$2:J$601,L$2:L$601,0),0))))+IF(K376&lt;2,SUM(IF(I376=I$2:I$601,IF(J376=J$2:J$601,1,0),0)),0)))</f>
        <v/>
      </c>
      <c r="N376" s="107"/>
      <c r="O376" s="108"/>
      <c r="P376" s="108"/>
      <c r="Q376" s="108"/>
      <c r="R376" s="109" t="str">
        <f aca="false" t="array" ref="R376:R376">IF($G376="","",IF(Q376="",0,((SUM(IF(N376=N$2:N$601,IF(O376=O$2:O$601,1,0),0))-P376)/(SUM(IF(N376=N$2:N$601,IF(O376=O$2:O$601,1,0),0))-1)*100)+(Q376/(SUM(IF(N376=N$2:N$601,IF(O376=O$2:O$601,Q$2:Q$601,0),0))))+IF(P376&lt;2,SUM(IF(N376=N$2:N$601,IF(O376=O$2:O$601,1,0),0)),0)))</f>
        <v/>
      </c>
      <c r="S376" s="110"/>
      <c r="T376" s="108"/>
      <c r="U376" s="108"/>
      <c r="V376" s="108"/>
      <c r="W376" s="111" t="str">
        <f aca="false" t="array" ref="W376:W376">IF($G376="","",IF(OR(S376=Error_checking!$Q$25,S376=Error_checking!$Q$26),R376-IF(P376&lt;2,SUM(IF(N376=N$2:N$601,IF(O376=O$2:O$601,1,0),0)),0),IF(V376="",0,((SUM(IF(S376=S$2:S$601,IF(T376=T$2:T$601,1,0),0))-U376)/(SUM(IF(S376=S$2:S$601,IF(T376=T$2:T$601,1,0),0))-1)*100)+(V376/(SUM(IF(S376=S$2:S$601,IF(T376=T$2:T$601,V$2:V$601,0),0))))+IF(U376&lt;2,SUM(IF(S376=S$2:S$601,IF(T376=T$2:T$601,1,0),0)),0))))</f>
        <v/>
      </c>
      <c r="X376" s="91"/>
      <c r="Y376" s="92"/>
      <c r="Z376" s="93"/>
      <c r="AA376" s="92"/>
      <c r="AB376" s="94" t="n">
        <f aca="false">0</f>
        <v>0</v>
      </c>
      <c r="AC376" s="94" t="n">
        <f aca="false" t="array" ref="AC376:AC376">SUM(M376,R376,W376,AB376)</f>
        <v>0</v>
      </c>
      <c r="AD376" s="112" t="n">
        <f aca="false">IF(G376=Error_checking!$A$26,MAX(0,MIN(MaxBonus,$G$1)+1-RANK(AC376,$AC$2:$AC$601)),0)</f>
        <v>0</v>
      </c>
      <c r="AE376" s="111" t="n">
        <f aca="false">AC376+AD376</f>
        <v>0</v>
      </c>
      <c r="AF376" s="113" t="str">
        <f aca="false" t="array" ref="AF376:AF376">IF(G376=Error_checking!$A$26,RANK(AC376,$AC$2:$AC$601),"")</f>
        <v/>
      </c>
      <c r="AG376" s="114"/>
      <c r="AH376" s="115"/>
      <c r="AI376" s="115"/>
      <c r="AJ376" s="115"/>
      <c r="AK376" s="100"/>
      <c r="AL376" s="100"/>
      <c r="AM376" s="100"/>
      <c r="AN376" s="101"/>
      <c r="AO376" s="100"/>
      <c r="AP376" s="100"/>
      <c r="AQ376" s="100"/>
      <c r="AR376" s="100"/>
      <c r="AS376" s="100"/>
      <c r="AT376" s="100"/>
      <c r="AU376" s="100"/>
      <c r="AV376" s="100"/>
      <c r="AW376" s="100"/>
      <c r="AX376" s="100"/>
      <c r="AY376" s="100"/>
      <c r="AZ376" s="100"/>
      <c r="BA376" s="100"/>
      <c r="BB376" s="100"/>
      <c r="BC376" s="100"/>
      <c r="BD376" s="100"/>
      <c r="BE376" s="100"/>
      <c r="BF376" s="100"/>
      <c r="BG376" s="100"/>
      <c r="BH376" s="100"/>
      <c r="BI376" s="100"/>
      <c r="BJ376" s="100"/>
      <c r="BK376" s="100"/>
      <c r="BL376" s="100"/>
      <c r="BM376" s="100"/>
      <c r="BN376" s="100"/>
      <c r="BO376" s="100"/>
      <c r="BP376" s="100"/>
      <c r="BQ376" s="100"/>
      <c r="BR376" s="100"/>
      <c r="BS376" s="100"/>
      <c r="BT376" s="100"/>
      <c r="BU376" s="100"/>
      <c r="BV376" s="100"/>
      <c r="BW376" s="100"/>
      <c r="BX376" s="100"/>
      <c r="BY376" s="100"/>
      <c r="BZ376" s="100"/>
    </row>
    <row r="377" customFormat="false" ht="14.85" hidden="false" customHeight="true" outlineLevel="0" collapsed="false">
      <c r="A377" s="102" t="str">
        <f aca="false" t="array" ref="A377:A377">IF(G377=Error_checking!$A$26,RANK(AC377,$AC$2:$AC$601),"")</f>
        <v/>
      </c>
      <c r="B377" s="102" t="n">
        <v>222</v>
      </c>
      <c r="C377" s="77" t="n">
        <f aca="false">VLOOKUP($B377,Ludo_na!$A$2:$D$601,2,0)</f>
        <v>496</v>
      </c>
      <c r="D377" s="78" t="str">
        <f aca="false">IF(VLOOKUP($B377,Ludo_voor!$A$2:$Y$601,3,0)="","",VLOOKUP($B377,Ludo_voor!$A$2:$Y$601,3,0))</f>
        <v>Simons</v>
      </c>
      <c r="E377" s="79" t="str">
        <f aca="false">IF(VLOOKUP($B377,Ludo_voor!$A$2:$Y$601,4,0)="","",VLOOKUP($B377,Ludo_voor!$A$2:$Y$601,4,0))</f>
        <v>Ingrid</v>
      </c>
      <c r="F377" s="80" t="str">
        <f aca="false">IF(VLOOKUP($B377,Ludo_voor!$A$2:$Y$601,5,0)="","",VLOOKUP($B377,Ludo_voor!$A$2:$Y$601,5,0))</f>
        <v/>
      </c>
      <c r="G377" s="81"/>
      <c r="H377" s="103"/>
      <c r="I377" s="104"/>
      <c r="J377" s="105"/>
      <c r="K377" s="105"/>
      <c r="L377" s="105"/>
      <c r="M377" s="106" t="str">
        <f aca="false" t="array" ref="M377:M377">IF($G377="","",IF(L377="",0,((SUM(IF(I377=I$2:I$601,IF(J377=J$2:J$601,1,0),0))-K377)/(SUM(IF(I377=I$2:I$601,IF(J377=J$2:J$601,1,0),0))-1)*100)+(L377/(SUM(IF(I377=I$2:I$601,IF(J377=J$2:J$601,L$2:L$601,0),0))))+IF(K377&lt;2,SUM(IF(I377=I$2:I$601,IF(J377=J$2:J$601,1,0),0)),0)))</f>
        <v/>
      </c>
      <c r="N377" s="107"/>
      <c r="O377" s="108"/>
      <c r="P377" s="108"/>
      <c r="Q377" s="108"/>
      <c r="R377" s="109" t="str">
        <f aca="false" t="array" ref="R377:R377">IF($G377="","",IF(Q377="",0,((SUM(IF(N377=N$2:N$601,IF(O377=O$2:O$601,1,0),0))-P377)/(SUM(IF(N377=N$2:N$601,IF(O377=O$2:O$601,1,0),0))-1)*100)+(Q377/(SUM(IF(N377=N$2:N$601,IF(O377=O$2:O$601,Q$2:Q$601,0),0))))+IF(P377&lt;2,SUM(IF(N377=N$2:N$601,IF(O377=O$2:O$601,1,0),0)),0)))</f>
        <v/>
      </c>
      <c r="S377" s="110"/>
      <c r="T377" s="108"/>
      <c r="U377" s="108"/>
      <c r="V377" s="108"/>
      <c r="W377" s="111" t="str">
        <f aca="false" t="array" ref="W377:W377">IF($G377="","",IF(OR(S377=Error_checking!$Q$25,S377=Error_checking!$Q$26),R377-IF(P377&lt;2,SUM(IF(N377=N$2:N$601,IF(O377=O$2:O$601,1,0),0)),0),IF(V377="",0,((SUM(IF(S377=S$2:S$601,IF(T377=T$2:T$601,1,0),0))-U377)/(SUM(IF(S377=S$2:S$601,IF(T377=T$2:T$601,1,0),0))-1)*100)+(V377/(SUM(IF(S377=S$2:S$601,IF(T377=T$2:T$601,V$2:V$601,0),0))))+IF(U377&lt;2,SUM(IF(S377=S$2:S$601,IF(T377=T$2:T$601,1,0),0)),0))))</f>
        <v/>
      </c>
      <c r="X377" s="91"/>
      <c r="Y377" s="92"/>
      <c r="Z377" s="93"/>
      <c r="AA377" s="92"/>
      <c r="AB377" s="94" t="n">
        <f aca="false">0</f>
        <v>0</v>
      </c>
      <c r="AC377" s="94" t="n">
        <f aca="false" t="array" ref="AC377:AC377">SUM(M377,R377,W377,AB377)</f>
        <v>0</v>
      </c>
      <c r="AD377" s="112" t="n">
        <f aca="false">IF(G377=Error_checking!$A$26,MAX(0,MIN(MaxBonus,$G$1)+1-RANK(AC377,$AC$2:$AC$601)),0)</f>
        <v>0</v>
      </c>
      <c r="AE377" s="111" t="n">
        <f aca="false">AC377+AD377</f>
        <v>0</v>
      </c>
      <c r="AF377" s="113" t="str">
        <f aca="false" t="array" ref="AF377:AF377">IF(G377=Error_checking!$A$26,RANK(AC377,$AC$2:$AC$601),"")</f>
        <v/>
      </c>
      <c r="AG377" s="114"/>
      <c r="AH377" s="115"/>
      <c r="AI377" s="115"/>
      <c r="AJ377" s="115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17"/>
      <c r="BG377" s="117"/>
      <c r="BH377" s="117"/>
      <c r="BI377" s="117"/>
      <c r="BJ377" s="117"/>
      <c r="BK377" s="117"/>
      <c r="BL377" s="117"/>
      <c r="BM377" s="117"/>
      <c r="BN377" s="117"/>
      <c r="BO377" s="117"/>
      <c r="BP377" s="117"/>
      <c r="BQ377" s="117"/>
      <c r="BR377" s="117"/>
      <c r="BS377" s="117"/>
      <c r="BT377" s="117"/>
      <c r="BU377" s="117"/>
      <c r="BV377" s="117"/>
      <c r="BW377" s="117"/>
      <c r="BX377" s="117"/>
      <c r="BY377" s="117"/>
      <c r="BZ377" s="117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s="119" customFormat="true" ht="14.85" hidden="false" customHeight="true" outlineLevel="0" collapsed="false">
      <c r="A378" s="102" t="str">
        <f aca="false" t="array" ref="A378:A378">IF(G378=Error_checking!$A$26,RANK(AC378,$AC$2:$AC$601),"")</f>
        <v/>
      </c>
      <c r="B378" s="102" t="n">
        <v>119</v>
      </c>
      <c r="C378" s="77" t="n">
        <f aca="false">VLOOKUP($B378,Ludo_na!$A$2:$D$601,2,0)</f>
        <v>489</v>
      </c>
      <c r="D378" s="78" t="str">
        <f aca="false">IF(VLOOKUP($B378,Ludo_voor!$A$2:$Y$601,3,0)="","",VLOOKUP($B378,Ludo_voor!$A$2:$Y$601,3,0))</f>
        <v>Sintubin</v>
      </c>
      <c r="E378" s="79" t="str">
        <f aca="false">IF(VLOOKUP($B378,Ludo_voor!$A$2:$Y$601,4,0)="","",VLOOKUP($B378,Ludo_voor!$A$2:$Y$601,4,0))</f>
        <v>Sandra</v>
      </c>
      <c r="F378" s="80" t="str">
        <f aca="false">IF(VLOOKUP($B378,Ludo_voor!$A$2:$Y$601,5,0)="","",VLOOKUP($B378,Ludo_voor!$A$2:$Y$601,5,0))</f>
        <v/>
      </c>
      <c r="G378" s="81"/>
      <c r="H378" s="103"/>
      <c r="I378" s="104"/>
      <c r="J378" s="105"/>
      <c r="K378" s="105"/>
      <c r="L378" s="105"/>
      <c r="M378" s="106" t="str">
        <f aca="false" t="array" ref="M378:M378">IF($G378="","",IF(L378="",0,((SUM(IF(I378=I$2:I$601,IF(J378=J$2:J$601,1,0),0))-K378)/(SUM(IF(I378=I$2:I$601,IF(J378=J$2:J$601,1,0),0))-1)*100)+(L378/(SUM(IF(I378=I$2:I$601,IF(J378=J$2:J$601,L$2:L$601,0),0))))+IF(K378&lt;2,SUM(IF(I378=I$2:I$601,IF(J378=J$2:J$601,1,0),0)),0)))</f>
        <v/>
      </c>
      <c r="N378" s="107"/>
      <c r="O378" s="108"/>
      <c r="P378" s="108"/>
      <c r="Q378" s="108"/>
      <c r="R378" s="109" t="str">
        <f aca="false" t="array" ref="R378:R378">IF($G378="","",IF(Q378="",0,((SUM(IF(N378=N$2:N$601,IF(O378=O$2:O$601,1,0),0))-P378)/(SUM(IF(N378=N$2:N$601,IF(O378=O$2:O$601,1,0),0))-1)*100)+(Q378/(SUM(IF(N378=N$2:N$601,IF(O378=O$2:O$601,Q$2:Q$601,0),0))))+IF(P378&lt;2,SUM(IF(N378=N$2:N$601,IF(O378=O$2:O$601,1,0),0)),0)))</f>
        <v/>
      </c>
      <c r="S378" s="110"/>
      <c r="T378" s="108"/>
      <c r="U378" s="108"/>
      <c r="V378" s="108"/>
      <c r="W378" s="111" t="str">
        <f aca="false" t="array" ref="W378:W378">IF($G378="","",IF(OR(S378=Error_checking!$Q$25,S378=Error_checking!$Q$26),R378-IF(P378&lt;2,SUM(IF(N378=N$2:N$601,IF(O378=O$2:O$601,1,0),0)),0),IF(V378="",0,((SUM(IF(S378=S$2:S$601,IF(T378=T$2:T$601,1,0),0))-U378)/(SUM(IF(S378=S$2:S$601,IF(T378=T$2:T$601,1,0),0))-1)*100)+(V378/(SUM(IF(S378=S$2:S$601,IF(T378=T$2:T$601,V$2:V$601,0),0))))+IF(U378&lt;2,SUM(IF(S378=S$2:S$601,IF(T378=T$2:T$601,1,0),0)),0))))</f>
        <v/>
      </c>
      <c r="X378" s="91"/>
      <c r="Y378" s="92"/>
      <c r="Z378" s="93"/>
      <c r="AA378" s="92"/>
      <c r="AB378" s="94" t="n">
        <f aca="false">0</f>
        <v>0</v>
      </c>
      <c r="AC378" s="94" t="n">
        <f aca="false" t="array" ref="AC378:AC378">SUM(M378,R378,W378,AB378)</f>
        <v>0</v>
      </c>
      <c r="AD378" s="112" t="n">
        <f aca="false">IF(G378=Error_checking!$A$26,MAX(0,MIN(MaxBonus,$G$1)+1-RANK(AC378,$AC$2:$AC$601)),0)</f>
        <v>0</v>
      </c>
      <c r="AE378" s="111" t="n">
        <f aca="false">AC378+AD378</f>
        <v>0</v>
      </c>
      <c r="AF378" s="113" t="str">
        <f aca="false" t="array" ref="AF378:AF378">IF(G378=Error_checking!$A$26,RANK(AC378,$AC$2:$AC$601),"")</f>
        <v/>
      </c>
      <c r="AG378" s="114"/>
      <c r="AH378" s="115"/>
      <c r="AI378" s="115"/>
      <c r="AJ378" s="115"/>
      <c r="AK378" s="100"/>
      <c r="AL378" s="100"/>
      <c r="AM378" s="100"/>
      <c r="AN378" s="101"/>
      <c r="AO378" s="100"/>
      <c r="AP378" s="100"/>
      <c r="AQ378" s="100"/>
      <c r="AR378" s="100"/>
      <c r="AS378" s="100"/>
      <c r="AT378" s="100"/>
      <c r="AU378" s="100"/>
      <c r="AV378" s="100"/>
      <c r="AW378" s="100"/>
      <c r="AX378" s="100"/>
      <c r="AY378" s="100"/>
      <c r="AZ378" s="100"/>
      <c r="BA378" s="100"/>
      <c r="BB378" s="100"/>
      <c r="BC378" s="100"/>
      <c r="BD378" s="100"/>
      <c r="BE378" s="100"/>
      <c r="BF378" s="100"/>
      <c r="BG378" s="100"/>
      <c r="BH378" s="100"/>
      <c r="BI378" s="100"/>
      <c r="BJ378" s="100"/>
      <c r="BK378" s="100"/>
      <c r="BL378" s="100"/>
      <c r="BM378" s="100"/>
      <c r="BN378" s="100"/>
      <c r="BO378" s="100"/>
      <c r="BP378" s="100"/>
      <c r="BQ378" s="100"/>
      <c r="BR378" s="100"/>
      <c r="BS378" s="100"/>
      <c r="BT378" s="100"/>
      <c r="BU378" s="100"/>
      <c r="BV378" s="100"/>
      <c r="BW378" s="100"/>
      <c r="BX378" s="100"/>
      <c r="BY378" s="100"/>
      <c r="BZ378" s="100"/>
    </row>
    <row r="379" s="119" customFormat="true" ht="14.85" hidden="false" customHeight="true" outlineLevel="0" collapsed="false">
      <c r="A379" s="102" t="str">
        <f aca="false" t="array" ref="A379:A379">IF(G379=Error_checking!$A$26,RANK(AC379,$AC$2:$AC$601),"")</f>
        <v/>
      </c>
      <c r="B379" s="102" t="n">
        <v>36</v>
      </c>
      <c r="C379" s="77" t="n">
        <f aca="false">VLOOKUP($B379,Ludo_na!$A$2:$D$601,2,0)</f>
        <v>523</v>
      </c>
      <c r="D379" s="78" t="str">
        <f aca="false">IF(VLOOKUP($B379,Ludo_voor!$A$2:$Y$601,3,0)="","",VLOOKUP($B379,Ludo_voor!$A$2:$Y$601,3,0))</f>
        <v>Spaens</v>
      </c>
      <c r="E379" s="79" t="str">
        <f aca="false">IF(VLOOKUP($B379,Ludo_voor!$A$2:$Y$601,4,0)="","",VLOOKUP($B379,Ludo_voor!$A$2:$Y$601,4,0))</f>
        <v>Michiel</v>
      </c>
      <c r="F379" s="80" t="str">
        <f aca="false">IF(VLOOKUP($B379,Ludo_voor!$A$2:$Y$601,5,0)="","",VLOOKUP($B379,Ludo_voor!$A$2:$Y$601,5,0))</f>
        <v/>
      </c>
      <c r="G379" s="81"/>
      <c r="H379" s="103"/>
      <c r="I379" s="104"/>
      <c r="J379" s="105"/>
      <c r="K379" s="105"/>
      <c r="L379" s="105"/>
      <c r="M379" s="106" t="str">
        <f aca="false" t="array" ref="M379:M379">IF($G379="","",IF(L379="",0,((SUM(IF(I379=I$2:I$601,IF(J379=J$2:J$601,1,0),0))-K379)/(SUM(IF(I379=I$2:I$601,IF(J379=J$2:J$601,1,0),0))-1)*100)+(L379/(SUM(IF(I379=I$2:I$601,IF(J379=J$2:J$601,L$2:L$601,0),0))))+IF(K379&lt;2,SUM(IF(I379=I$2:I$601,IF(J379=J$2:J$601,1,0),0)),0)))</f>
        <v/>
      </c>
      <c r="N379" s="107"/>
      <c r="O379" s="108"/>
      <c r="P379" s="108"/>
      <c r="Q379" s="108"/>
      <c r="R379" s="109" t="str">
        <f aca="false" t="array" ref="R379:R379">IF($G379="","",IF(Q379="",0,((SUM(IF(N379=N$2:N$601,IF(O379=O$2:O$601,1,0),0))-P379)/(SUM(IF(N379=N$2:N$601,IF(O379=O$2:O$601,1,0),0))-1)*100)+(Q379/(SUM(IF(N379=N$2:N$601,IF(O379=O$2:O$601,Q$2:Q$601,0),0))))+IF(P379&lt;2,SUM(IF(N379=N$2:N$601,IF(O379=O$2:O$601,1,0),0)),0)))</f>
        <v/>
      </c>
      <c r="S379" s="110"/>
      <c r="T379" s="108"/>
      <c r="U379" s="108"/>
      <c r="V379" s="108"/>
      <c r="W379" s="111" t="str">
        <f aca="false" t="array" ref="W379:W379">IF($G379="","",IF(OR(S379=Error_checking!$Q$25,S379=Error_checking!$Q$26),R379-IF(P379&lt;2,SUM(IF(N379=N$2:N$601,IF(O379=O$2:O$601,1,0),0)),0),IF(V379="",0,((SUM(IF(S379=S$2:S$601,IF(T379=T$2:T$601,1,0),0))-U379)/(SUM(IF(S379=S$2:S$601,IF(T379=T$2:T$601,1,0),0))-1)*100)+(V379/(SUM(IF(S379=S$2:S$601,IF(T379=T$2:T$601,V$2:V$601,0),0))))+IF(U379&lt;2,SUM(IF(S379=S$2:S$601,IF(T379=T$2:T$601,1,0),0)),0))))</f>
        <v/>
      </c>
      <c r="X379" s="91"/>
      <c r="Y379" s="92"/>
      <c r="Z379" s="93"/>
      <c r="AA379" s="92"/>
      <c r="AB379" s="94" t="n">
        <f aca="false">0</f>
        <v>0</v>
      </c>
      <c r="AC379" s="94" t="n">
        <f aca="false" t="array" ref="AC379:AC379">SUM(M379,R379,W379,AB379)</f>
        <v>0</v>
      </c>
      <c r="AD379" s="112" t="n">
        <f aca="false">IF(G379=Error_checking!$A$26,MAX(0,MIN(MaxBonus,$G$1)+1-RANK(AC379,$AC$2:$AC$601)),0)</f>
        <v>0</v>
      </c>
      <c r="AE379" s="111" t="n">
        <f aca="false">AC379+AD379</f>
        <v>0</v>
      </c>
      <c r="AF379" s="113" t="str">
        <f aca="false" t="array" ref="AF379:AF379">IF(G379=Error_checking!$A$26,RANK(AC379,$AC$2:$AC$601),"")</f>
        <v/>
      </c>
      <c r="AG379" s="114"/>
      <c r="AH379" s="115"/>
      <c r="AI379" s="115"/>
      <c r="AJ379" s="115"/>
      <c r="AK379" s="100"/>
      <c r="AL379" s="100"/>
      <c r="AM379" s="100"/>
      <c r="AN379" s="101"/>
      <c r="AO379" s="100"/>
      <c r="AP379" s="100"/>
      <c r="AQ379" s="100"/>
      <c r="AR379" s="100"/>
      <c r="AS379" s="100"/>
      <c r="AT379" s="100"/>
      <c r="AU379" s="100"/>
      <c r="AV379" s="100"/>
      <c r="AW379" s="100"/>
      <c r="AX379" s="100"/>
      <c r="AY379" s="100"/>
      <c r="AZ379" s="100"/>
      <c r="BA379" s="100"/>
      <c r="BB379" s="100"/>
      <c r="BC379" s="100"/>
      <c r="BD379" s="100"/>
      <c r="BE379" s="100"/>
      <c r="BF379" s="100"/>
      <c r="BG379" s="100"/>
      <c r="BH379" s="100"/>
      <c r="BI379" s="100"/>
      <c r="BJ379" s="100"/>
      <c r="BK379" s="100"/>
      <c r="BL379" s="100"/>
      <c r="BM379" s="100"/>
      <c r="BN379" s="100"/>
      <c r="BO379" s="100"/>
      <c r="BP379" s="100"/>
      <c r="BQ379" s="100"/>
      <c r="BR379" s="100"/>
      <c r="BS379" s="100"/>
      <c r="BT379" s="100"/>
      <c r="BU379" s="100"/>
      <c r="BV379" s="100"/>
      <c r="BW379" s="100"/>
      <c r="BX379" s="100"/>
      <c r="BY379" s="100"/>
      <c r="BZ379" s="100"/>
    </row>
    <row r="380" s="119" customFormat="true" ht="14.85" hidden="false" customHeight="true" outlineLevel="0" collapsed="false">
      <c r="A380" s="102" t="str">
        <f aca="false" t="array" ref="A380:A380">IF(G380=Error_checking!$A$26,RANK(AC380,$AC$2:$AC$601),"")</f>
        <v/>
      </c>
      <c r="B380" s="102" t="n">
        <v>582</v>
      </c>
      <c r="C380" s="77" t="n">
        <f aca="false">VLOOKUP($B380,Ludo_na!$A$2:$D$601,2,0)</f>
        <v>533</v>
      </c>
      <c r="D380" s="78" t="str">
        <f aca="false">IF(VLOOKUP($B380,Ludo_voor!$A$2:$Y$601,3,0)="","",VLOOKUP($B380,Ludo_voor!$A$2:$Y$601,3,0))</f>
        <v>Spildooren</v>
      </c>
      <c r="E380" s="79" t="str">
        <f aca="false">IF(VLOOKUP($B380,Ludo_voor!$A$2:$Y$601,4,0)="","",VLOOKUP($B380,Ludo_voor!$A$2:$Y$601,4,0))</f>
        <v>Christophe</v>
      </c>
      <c r="F380" s="80" t="str">
        <f aca="false">IF(VLOOKUP($B380,Ludo_voor!$A$2:$Y$601,5,0)="","",VLOOKUP($B380,Ludo_voor!$A$2:$Y$601,5,0))</f>
        <v/>
      </c>
      <c r="G380" s="81"/>
      <c r="H380" s="103"/>
      <c r="I380" s="104"/>
      <c r="J380" s="105"/>
      <c r="K380" s="105"/>
      <c r="L380" s="105"/>
      <c r="M380" s="106" t="str">
        <f aca="false" t="array" ref="M380:M380">IF($G380="","",IF(L380="",0,((SUM(IF(I380=I$2:I$601,IF(J380=J$2:J$601,1,0),0))-K380)/(SUM(IF(I380=I$2:I$601,IF(J380=J$2:J$601,1,0),0))-1)*100)+(L380/(SUM(IF(I380=I$2:I$601,IF(J380=J$2:J$601,L$2:L$601,0),0))))+IF(K380&lt;2,SUM(IF(I380=I$2:I$601,IF(J380=J$2:J$601,1,0),0)),0)))</f>
        <v/>
      </c>
      <c r="N380" s="107"/>
      <c r="O380" s="108"/>
      <c r="P380" s="108"/>
      <c r="Q380" s="108"/>
      <c r="R380" s="109" t="str">
        <f aca="false" t="array" ref="R380:R380">IF($G380="","",IF(Q380="",0,((SUM(IF(N380=N$2:N$601,IF(O380=O$2:O$601,1,0),0))-P380)/(SUM(IF(N380=N$2:N$601,IF(O380=O$2:O$601,1,0),0))-1)*100)+(Q380/(SUM(IF(N380=N$2:N$601,IF(O380=O$2:O$601,Q$2:Q$601,0),0))))+IF(P380&lt;2,SUM(IF(N380=N$2:N$601,IF(O380=O$2:O$601,1,0),0)),0)))</f>
        <v/>
      </c>
      <c r="S380" s="110"/>
      <c r="T380" s="108"/>
      <c r="U380" s="108"/>
      <c r="V380" s="108"/>
      <c r="W380" s="111" t="str">
        <f aca="false" t="array" ref="W380:W380">IF($G380="","",IF(OR(S380=Error_checking!$Q$25,S380=Error_checking!$Q$26),R380-IF(P380&lt;2,SUM(IF(N380=N$2:N$601,IF(O380=O$2:O$601,1,0),0)),0),IF(V380="",0,((SUM(IF(S380=S$2:S$601,IF(T380=T$2:T$601,1,0),0))-U380)/(SUM(IF(S380=S$2:S$601,IF(T380=T$2:T$601,1,0),0))-1)*100)+(V380/(SUM(IF(S380=S$2:S$601,IF(T380=T$2:T$601,V$2:V$601,0),0))))+IF(U380&lt;2,SUM(IF(S380=S$2:S$601,IF(T380=T$2:T$601,1,0),0)),0))))</f>
        <v/>
      </c>
      <c r="X380" s="91"/>
      <c r="Y380" s="92"/>
      <c r="Z380" s="93"/>
      <c r="AA380" s="92"/>
      <c r="AB380" s="94" t="n">
        <f aca="false">0</f>
        <v>0</v>
      </c>
      <c r="AC380" s="94" t="n">
        <f aca="false" t="array" ref="AC380:AC380">SUM(M380,R380,W380,AB380)</f>
        <v>0</v>
      </c>
      <c r="AD380" s="112" t="n">
        <f aca="false">IF(G380=Error_checking!$A$26,MAX(0,MIN(MaxBonus,$G$1)+1-RANK(AC380,$AC$2:$AC$601)),0)</f>
        <v>0</v>
      </c>
      <c r="AE380" s="111" t="n">
        <f aca="false">AC380+AD380</f>
        <v>0</v>
      </c>
      <c r="AF380" s="113" t="str">
        <f aca="false" t="array" ref="AF380:AF380">IF(G380=Error_checking!$A$26,RANK(AC380,$AC$2:$AC$601),"")</f>
        <v/>
      </c>
      <c r="AG380" s="114"/>
      <c r="AH380" s="115"/>
      <c r="AI380" s="115"/>
      <c r="AJ380" s="115"/>
      <c r="AK380" s="100"/>
      <c r="AL380" s="100"/>
      <c r="AM380" s="100"/>
      <c r="AN380" s="101"/>
      <c r="AO380" s="100"/>
      <c r="AP380" s="100"/>
      <c r="AQ380" s="100"/>
      <c r="AR380" s="100"/>
      <c r="AS380" s="100"/>
      <c r="AT380" s="100"/>
      <c r="AU380" s="100"/>
      <c r="AV380" s="100"/>
      <c r="AW380" s="100"/>
      <c r="AX380" s="100"/>
      <c r="AY380" s="100"/>
      <c r="AZ380" s="100"/>
      <c r="BA380" s="100"/>
      <c r="BB380" s="100"/>
      <c r="BC380" s="100"/>
      <c r="BD380" s="100"/>
      <c r="BE380" s="100"/>
      <c r="BF380" s="100"/>
      <c r="BG380" s="100"/>
      <c r="BH380" s="100"/>
      <c r="BI380" s="100"/>
      <c r="BJ380" s="100"/>
      <c r="BK380" s="100"/>
      <c r="BL380" s="100"/>
      <c r="BM380" s="100"/>
      <c r="BN380" s="100"/>
      <c r="BO380" s="100"/>
      <c r="BP380" s="100"/>
      <c r="BQ380" s="100"/>
      <c r="BR380" s="100"/>
      <c r="BS380" s="100"/>
      <c r="BT380" s="100"/>
      <c r="BU380" s="100"/>
      <c r="BV380" s="100"/>
      <c r="BW380" s="100"/>
      <c r="BX380" s="100"/>
      <c r="BY380" s="100"/>
      <c r="BZ380" s="100"/>
    </row>
    <row r="381" customFormat="false" ht="14.85" hidden="false" customHeight="true" outlineLevel="0" collapsed="false">
      <c r="A381" s="48" t="str">
        <f aca="false" t="array" ref="A381:A381">IF(G381=Error_checking!$A$26,RANK(AC381,$AC$2:$AC$601),"")</f>
        <v/>
      </c>
      <c r="B381" s="48" t="n">
        <v>576</v>
      </c>
      <c r="C381" s="77" t="n">
        <f aca="false">VLOOKUP($B381,Ludo_na!$A$2:$D$601,2,0)</f>
        <v>235</v>
      </c>
      <c r="D381" s="78" t="str">
        <f aca="false">IF(VLOOKUP($B381,Ludo_voor!$A$2:$Y$601,3,0)="","",VLOOKUP($B381,Ludo_voor!$A$2:$Y$601,3,0))</f>
        <v>Steyaert</v>
      </c>
      <c r="E381" s="79" t="str">
        <f aca="false">IF(VLOOKUP($B381,Ludo_voor!$A$2:$Y$601,4,0)="","",VLOOKUP($B381,Ludo_voor!$A$2:$Y$601,4,0))</f>
        <v>Christof</v>
      </c>
      <c r="F381" s="80" t="str">
        <f aca="false">IF(VLOOKUP($B381,Ludo_voor!$A$2:$Y$601,5,0)="","",VLOOKUP($B381,Ludo_voor!$A$2:$Y$601,5,0))</f>
        <v/>
      </c>
      <c r="G381" s="81"/>
      <c r="H381" s="103"/>
      <c r="I381" s="104"/>
      <c r="J381" s="105"/>
      <c r="K381" s="105"/>
      <c r="L381" s="105"/>
      <c r="M381" s="106" t="str">
        <f aca="false" t="array" ref="M381:M381">IF($G381="","",IF(L381="",0,((SUM(IF(I381=I$2:I$601,IF(J381=J$2:J$601,1,0),0))-K381)/(SUM(IF(I381=I$2:I$601,IF(J381=J$2:J$601,1,0),0))-1)*100)+(L381/(SUM(IF(I381=I$2:I$601,IF(J381=J$2:J$601,L$2:L$601,0),0))))+IF(K381&lt;2,SUM(IF(I381=I$2:I$601,IF(J381=J$2:J$601,1,0),0)),0)))</f>
        <v/>
      </c>
      <c r="N381" s="107"/>
      <c r="O381" s="108"/>
      <c r="P381" s="108"/>
      <c r="Q381" s="108"/>
      <c r="R381" s="109" t="str">
        <f aca="false" t="array" ref="R381:R381">IF($G381="","",IF(Q381="",0,((SUM(IF(N381=N$2:N$601,IF(O381=O$2:O$601,1,0),0))-P381)/(SUM(IF(N381=N$2:N$601,IF(O381=O$2:O$601,1,0),0))-1)*100)+(Q381/(SUM(IF(N381=N$2:N$601,IF(O381=O$2:O$601,Q$2:Q$601,0),0))))+IF(P381&lt;2,SUM(IF(N381=N$2:N$601,IF(O381=O$2:O$601,1,0),0)),0)))</f>
        <v/>
      </c>
      <c r="S381" s="110"/>
      <c r="T381" s="108"/>
      <c r="U381" s="108"/>
      <c r="V381" s="108"/>
      <c r="W381" s="111" t="str">
        <f aca="false" t="array" ref="W381:W381">IF($G381="","",IF(OR(S381=Error_checking!$Q$25,S381=Error_checking!$Q$26),R381-IF(P381&lt;2,SUM(IF(N381=N$2:N$601,IF(O381=O$2:O$601,1,0),0)),0),IF(V381="",0,((SUM(IF(S381=S$2:S$601,IF(T381=T$2:T$601,1,0),0))-U381)/(SUM(IF(S381=S$2:S$601,IF(T381=T$2:T$601,1,0),0))-1)*100)+(V381/(SUM(IF(S381=S$2:S$601,IF(T381=T$2:T$601,V$2:V$601,0),0))))+IF(U381&lt;2,SUM(IF(S381=S$2:S$601,IF(T381=T$2:T$601,1,0),0)),0))))</f>
        <v/>
      </c>
      <c r="X381" s="91"/>
      <c r="Y381" s="92"/>
      <c r="Z381" s="93"/>
      <c r="AA381" s="92"/>
      <c r="AB381" s="94" t="n">
        <f aca="false">0</f>
        <v>0</v>
      </c>
      <c r="AC381" s="94" t="n">
        <f aca="false" t="array" ref="AC381:AC381">SUM(M381,R381,W381,AB381)</f>
        <v>0</v>
      </c>
      <c r="AD381" s="112" t="n">
        <f aca="false">IF(G381=Error_checking!$A$26,MAX(0,MIN(MaxBonus,$G$1)+1-RANK(AC381,$AC$2:$AC$601)),0)</f>
        <v>0</v>
      </c>
      <c r="AE381" s="111" t="n">
        <f aca="false">AC381+AD381</f>
        <v>0</v>
      </c>
      <c r="AF381" s="113" t="str">
        <f aca="false" t="array" ref="AF381:AF381">IF(G381=Error_checking!$A$26,RANK(AC381,$AC$2:$AC$601),"")</f>
        <v/>
      </c>
      <c r="AG381" s="114"/>
      <c r="AH381" s="115"/>
      <c r="AI381" s="115"/>
      <c r="AJ381" s="115"/>
      <c r="AK381" s="100"/>
      <c r="AL381" s="100"/>
      <c r="AM381" s="100"/>
      <c r="AN381" s="101"/>
      <c r="AO381" s="100"/>
      <c r="AP381" s="100"/>
      <c r="AQ381" s="100"/>
      <c r="AR381" s="100"/>
      <c r="AS381" s="100"/>
      <c r="AT381" s="100"/>
      <c r="AU381" s="100"/>
      <c r="AV381" s="100"/>
      <c r="AW381" s="100"/>
      <c r="AX381" s="100"/>
      <c r="AY381" s="100"/>
      <c r="AZ381" s="100"/>
      <c r="BA381" s="100"/>
      <c r="BB381" s="100"/>
      <c r="BC381" s="100"/>
      <c r="BD381" s="100"/>
      <c r="BE381" s="100"/>
      <c r="BF381" s="100"/>
      <c r="BG381" s="100"/>
      <c r="BH381" s="100"/>
      <c r="BI381" s="100"/>
      <c r="BJ381" s="100"/>
      <c r="BK381" s="100"/>
      <c r="BL381" s="100"/>
      <c r="BM381" s="100"/>
      <c r="BN381" s="100"/>
      <c r="BO381" s="100"/>
      <c r="BP381" s="100"/>
      <c r="BQ381" s="100"/>
      <c r="BR381" s="100"/>
      <c r="BS381" s="100"/>
      <c r="BT381" s="100"/>
      <c r="BU381" s="100"/>
      <c r="BV381" s="100"/>
      <c r="BW381" s="100"/>
      <c r="BX381" s="100"/>
      <c r="BY381" s="100"/>
      <c r="BZ381" s="10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14.85" hidden="false" customHeight="true" outlineLevel="0" collapsed="false">
      <c r="A382" s="102" t="str">
        <f aca="false" t="array" ref="A382:A382">IF(G382=Error_checking!$A$26,RANK(AC382,$AC$2:$AC$601),"")</f>
        <v/>
      </c>
      <c r="B382" s="102" t="n">
        <v>579</v>
      </c>
      <c r="C382" s="77" t="n">
        <f aca="false">VLOOKUP($B382,Ludo_na!$A$2:$D$601,2,0)</f>
        <v>473</v>
      </c>
      <c r="D382" s="78" t="str">
        <f aca="false">IF(VLOOKUP($B382,Ludo_voor!$A$2:$Y$601,3,0)="","",VLOOKUP($B382,Ludo_voor!$A$2:$Y$601,3,0))</f>
        <v>Steyaert</v>
      </c>
      <c r="E382" s="79" t="str">
        <f aca="false">IF(VLOOKUP($B382,Ludo_voor!$A$2:$Y$601,4,0)="","",VLOOKUP($B382,Ludo_voor!$A$2:$Y$601,4,0))</f>
        <v>Thomas</v>
      </c>
      <c r="F382" s="80" t="str">
        <f aca="false">IF(VLOOKUP($B382,Ludo_voor!$A$2:$Y$601,5,0)="","",VLOOKUP($B382,Ludo_voor!$A$2:$Y$601,5,0))</f>
        <v/>
      </c>
      <c r="G382" s="81"/>
      <c r="H382" s="103"/>
      <c r="I382" s="104"/>
      <c r="J382" s="105"/>
      <c r="K382" s="105"/>
      <c r="L382" s="105"/>
      <c r="M382" s="106" t="str">
        <f aca="false" t="array" ref="M382:M382">IF($G382="","",IF(L382="",0,((SUM(IF(I382=I$2:I$601,IF(J382=J$2:J$601,1,0),0))-K382)/(SUM(IF(I382=I$2:I$601,IF(J382=J$2:J$601,1,0),0))-1)*100)+(L382/(SUM(IF(I382=I$2:I$601,IF(J382=J$2:J$601,L$2:L$601,0),0))))+IF(K382&lt;2,SUM(IF(I382=I$2:I$601,IF(J382=J$2:J$601,1,0),0)),0)))</f>
        <v/>
      </c>
      <c r="N382" s="107"/>
      <c r="O382" s="108"/>
      <c r="P382" s="108"/>
      <c r="Q382" s="108"/>
      <c r="R382" s="109" t="str">
        <f aca="false" t="array" ref="R382:R382">IF($G382="","",IF(Q382="",0,((SUM(IF(N382=N$2:N$601,IF(O382=O$2:O$601,1,0),0))-P382)/(SUM(IF(N382=N$2:N$601,IF(O382=O$2:O$601,1,0),0))-1)*100)+(Q382/(SUM(IF(N382=N$2:N$601,IF(O382=O$2:O$601,Q$2:Q$601,0),0))))+IF(P382&lt;2,SUM(IF(N382=N$2:N$601,IF(O382=O$2:O$601,1,0),0)),0)))</f>
        <v/>
      </c>
      <c r="S382" s="110"/>
      <c r="T382" s="108"/>
      <c r="U382" s="108"/>
      <c r="V382" s="108"/>
      <c r="W382" s="111" t="str">
        <f aca="false" t="array" ref="W382:W382">IF($G382="","",IF(OR(S382=Error_checking!$Q$25,S382=Error_checking!$Q$26),R382-IF(P382&lt;2,SUM(IF(N382=N$2:N$601,IF(O382=O$2:O$601,1,0),0)),0),IF(V382="",0,((SUM(IF(S382=S$2:S$601,IF(T382=T$2:T$601,1,0),0))-U382)/(SUM(IF(S382=S$2:S$601,IF(T382=T$2:T$601,1,0),0))-1)*100)+(V382/(SUM(IF(S382=S$2:S$601,IF(T382=T$2:T$601,V$2:V$601,0),0))))+IF(U382&lt;2,SUM(IF(S382=S$2:S$601,IF(T382=T$2:T$601,1,0),0)),0))))</f>
        <v/>
      </c>
      <c r="X382" s="91"/>
      <c r="Y382" s="92"/>
      <c r="Z382" s="93"/>
      <c r="AA382" s="92"/>
      <c r="AB382" s="94" t="n">
        <f aca="false">0</f>
        <v>0</v>
      </c>
      <c r="AC382" s="94" t="n">
        <f aca="false" t="array" ref="AC382:AC382">SUM(M382,R382,W382,AB382)</f>
        <v>0</v>
      </c>
      <c r="AD382" s="112" t="n">
        <f aca="false">IF(G382=Error_checking!$A$26,MAX(0,MIN(MaxBonus,$G$1)+1-RANK(AC382,$AC$2:$AC$601)),0)</f>
        <v>0</v>
      </c>
      <c r="AE382" s="111" t="n">
        <f aca="false">AC382+AD382</f>
        <v>0</v>
      </c>
      <c r="AF382" s="113" t="str">
        <f aca="false" t="array" ref="AF382:AF382">IF(G382=Error_checking!$A$26,RANK(AC382,$AC$2:$AC$601),"")</f>
        <v/>
      </c>
      <c r="AG382" s="114"/>
      <c r="AH382" s="115"/>
      <c r="AI382" s="115"/>
      <c r="AJ382" s="115"/>
      <c r="AK382" s="100"/>
      <c r="AL382" s="100"/>
      <c r="AM382" s="100"/>
      <c r="AN382" s="101"/>
      <c r="AO382" s="100"/>
      <c r="AP382" s="100"/>
      <c r="AQ382" s="100"/>
      <c r="AR382" s="100"/>
      <c r="AS382" s="100"/>
      <c r="AT382" s="100"/>
      <c r="AU382" s="100"/>
      <c r="AV382" s="100"/>
      <c r="AW382" s="100"/>
      <c r="AX382" s="100"/>
      <c r="AY382" s="100"/>
      <c r="AZ382" s="100"/>
      <c r="BA382" s="100"/>
      <c r="BB382" s="100"/>
      <c r="BC382" s="100"/>
      <c r="BD382" s="100"/>
      <c r="BE382" s="100"/>
      <c r="BF382" s="100"/>
      <c r="BG382" s="100"/>
      <c r="BH382" s="100"/>
      <c r="BI382" s="100"/>
      <c r="BJ382" s="100"/>
      <c r="BK382" s="100"/>
      <c r="BL382" s="100"/>
      <c r="BM382" s="100"/>
      <c r="BN382" s="100"/>
      <c r="BO382" s="100"/>
      <c r="BP382" s="100"/>
      <c r="BQ382" s="100"/>
      <c r="BR382" s="100"/>
      <c r="BS382" s="100"/>
      <c r="BT382" s="100"/>
      <c r="BU382" s="100"/>
      <c r="BV382" s="100"/>
      <c r="BW382" s="100"/>
      <c r="BX382" s="100"/>
      <c r="BY382" s="100"/>
      <c r="BZ382" s="10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14.85" hidden="false" customHeight="true" outlineLevel="0" collapsed="false">
      <c r="A383" s="102" t="str">
        <f aca="false" t="array" ref="A383:A383">IF(G383=Error_checking!$A$26,RANK(AC383,$AC$2:$AC$601),"")</f>
        <v/>
      </c>
      <c r="B383" s="102" t="n">
        <v>78</v>
      </c>
      <c r="C383" s="77" t="n">
        <f aca="false">VLOOKUP($B383,Ludo_na!$A$2:$D$601,2,0)</f>
        <v>467</v>
      </c>
      <c r="D383" s="78" t="str">
        <f aca="false">IF(VLOOKUP($B383,Ludo_voor!$A$2:$Y$601,3,0)="","",VLOOKUP($B383,Ludo_voor!$A$2:$Y$601,3,0))</f>
        <v>Storme</v>
      </c>
      <c r="E383" s="79" t="str">
        <f aca="false">IF(VLOOKUP($B383,Ludo_voor!$A$2:$Y$601,4,0)="","",VLOOKUP($B383,Ludo_voor!$A$2:$Y$601,4,0))</f>
        <v>Noah</v>
      </c>
      <c r="F383" s="80" t="str">
        <f aca="false">IF(VLOOKUP($B383,Ludo_voor!$A$2:$Y$601,5,0)="","",VLOOKUP($B383,Ludo_voor!$A$2:$Y$601,5,0))</f>
        <v/>
      </c>
      <c r="G383" s="81"/>
      <c r="H383" s="103"/>
      <c r="I383" s="104"/>
      <c r="J383" s="105"/>
      <c r="K383" s="105"/>
      <c r="L383" s="105"/>
      <c r="M383" s="106" t="str">
        <f aca="false" t="array" ref="M383:M383">IF($G383="","",IF(L383="",0,((SUM(IF(I383=I$2:I$601,IF(J383=J$2:J$601,1,0),0))-K383)/(SUM(IF(I383=I$2:I$601,IF(J383=J$2:J$601,1,0),0))-1)*100)+(L383/(SUM(IF(I383=I$2:I$601,IF(J383=J$2:J$601,L$2:L$601,0),0))))+IF(K383&lt;2,SUM(IF(I383=I$2:I$601,IF(J383=J$2:J$601,1,0),0)),0)))</f>
        <v/>
      </c>
      <c r="N383" s="107"/>
      <c r="O383" s="108"/>
      <c r="P383" s="108"/>
      <c r="Q383" s="108"/>
      <c r="R383" s="109" t="str">
        <f aca="false" t="array" ref="R383:R383">IF($G383="","",IF(Q383="",0,((SUM(IF(N383=N$2:N$601,IF(O383=O$2:O$601,1,0),0))-P383)/(SUM(IF(N383=N$2:N$601,IF(O383=O$2:O$601,1,0),0))-1)*100)+(Q383/(SUM(IF(N383=N$2:N$601,IF(O383=O$2:O$601,Q$2:Q$601,0),0))))+IF(P383&lt;2,SUM(IF(N383=N$2:N$601,IF(O383=O$2:O$601,1,0),0)),0)))</f>
        <v/>
      </c>
      <c r="S383" s="110"/>
      <c r="T383" s="108"/>
      <c r="U383" s="108"/>
      <c r="V383" s="108"/>
      <c r="W383" s="111" t="str">
        <f aca="false" t="array" ref="W383:W383">IF($G383="","",IF(OR(S383=Error_checking!$Q$25,S383=Error_checking!$Q$26),R383-IF(P383&lt;2,SUM(IF(N383=N$2:N$601,IF(O383=O$2:O$601,1,0),0)),0),IF(V383="",0,((SUM(IF(S383=S$2:S$601,IF(T383=T$2:T$601,1,0),0))-U383)/(SUM(IF(S383=S$2:S$601,IF(T383=T$2:T$601,1,0),0))-1)*100)+(V383/(SUM(IF(S383=S$2:S$601,IF(T383=T$2:T$601,V$2:V$601,0),0))))+IF(U383&lt;2,SUM(IF(S383=S$2:S$601,IF(T383=T$2:T$601,1,0),0)),0))))</f>
        <v/>
      </c>
      <c r="X383" s="91"/>
      <c r="Y383" s="92"/>
      <c r="Z383" s="93"/>
      <c r="AA383" s="92"/>
      <c r="AB383" s="94" t="n">
        <f aca="false">0</f>
        <v>0</v>
      </c>
      <c r="AC383" s="94" t="n">
        <f aca="false" t="array" ref="AC383:AC383">SUM(M383,R383,W383,AB383)</f>
        <v>0</v>
      </c>
      <c r="AD383" s="112" t="n">
        <f aca="false">IF(G383=Error_checking!$A$26,MAX(0,MIN(MaxBonus,$G$1)+1-RANK(AC383,$AC$2:$AC$601)),0)</f>
        <v>0</v>
      </c>
      <c r="AE383" s="111" t="n">
        <f aca="false">AC383+AD383</f>
        <v>0</v>
      </c>
      <c r="AF383" s="113" t="str">
        <f aca="false" t="array" ref="AF383:AF383">IF(G383=Error_checking!$A$26,RANK(AC383,$AC$2:$AC$601),"")</f>
        <v/>
      </c>
      <c r="AG383" s="114"/>
      <c r="AH383" s="115"/>
      <c r="AI383" s="115"/>
      <c r="AJ383" s="115"/>
      <c r="AK383" s="100"/>
      <c r="AL383" s="100"/>
      <c r="AM383" s="100"/>
      <c r="AN383" s="101"/>
      <c r="AO383" s="100"/>
      <c r="AP383" s="100"/>
      <c r="AQ383" s="100"/>
      <c r="AR383" s="100"/>
      <c r="AS383" s="100"/>
      <c r="AT383" s="100"/>
      <c r="AU383" s="100"/>
      <c r="AV383" s="100"/>
      <c r="AW383" s="100"/>
      <c r="AX383" s="100"/>
      <c r="AY383" s="100"/>
      <c r="AZ383" s="100"/>
      <c r="BA383" s="100"/>
      <c r="BB383" s="100"/>
      <c r="BC383" s="100"/>
      <c r="BD383" s="100"/>
      <c r="BE383" s="100"/>
      <c r="BF383" s="100"/>
      <c r="BG383" s="100"/>
      <c r="BH383" s="100"/>
      <c r="BI383" s="100"/>
      <c r="BJ383" s="100"/>
      <c r="BK383" s="100"/>
      <c r="BL383" s="100"/>
      <c r="BM383" s="100"/>
      <c r="BN383" s="100"/>
      <c r="BO383" s="100"/>
      <c r="BP383" s="100"/>
      <c r="BQ383" s="100"/>
      <c r="BR383" s="100"/>
      <c r="BS383" s="100"/>
      <c r="BT383" s="100"/>
      <c r="BU383" s="100"/>
      <c r="BV383" s="100"/>
      <c r="BW383" s="100"/>
      <c r="BX383" s="100"/>
      <c r="BY383" s="100"/>
      <c r="BZ383" s="10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s="54" customFormat="true" ht="14.85" hidden="false" customHeight="true" outlineLevel="0" collapsed="false">
      <c r="A384" s="102" t="str">
        <f aca="false" t="array" ref="A384:A384">IF(G384=Error_checking!$A$26,RANK(AC384,$AC$2:$AC$601),"")</f>
        <v/>
      </c>
      <c r="B384" s="102" t="n">
        <v>451</v>
      </c>
      <c r="C384" s="77" t="n">
        <f aca="false">VLOOKUP($B384,Ludo_na!$A$2:$D$601,2,0)</f>
        <v>541</v>
      </c>
      <c r="D384" s="78" t="str">
        <f aca="false">IF(VLOOKUP($B384,Ludo_voor!$A$2:$Y$601,3,0)="","",VLOOKUP($B384,Ludo_voor!$A$2:$Y$601,3,0))</f>
        <v>Stremus</v>
      </c>
      <c r="E384" s="79" t="str">
        <f aca="false">IF(VLOOKUP($B384,Ludo_voor!$A$2:$Y$601,4,0)="","",VLOOKUP($B384,Ludo_voor!$A$2:$Y$601,4,0))</f>
        <v>Lise</v>
      </c>
      <c r="F384" s="80" t="str">
        <f aca="false">IF(VLOOKUP($B384,Ludo_voor!$A$2:$Y$601,5,0)="","",VLOOKUP($B384,Ludo_voor!$A$2:$Y$601,5,0))</f>
        <v/>
      </c>
      <c r="G384" s="81"/>
      <c r="H384" s="103"/>
      <c r="I384" s="104"/>
      <c r="J384" s="105"/>
      <c r="K384" s="105"/>
      <c r="L384" s="105"/>
      <c r="M384" s="106" t="str">
        <f aca="false" t="array" ref="M384:M384">IF($G384="","",IF(L384="",0,((SUM(IF(I384=I$2:I$601,IF(J384=J$2:J$601,1,0),0))-K384)/(SUM(IF(I384=I$2:I$601,IF(J384=J$2:J$601,1,0),0))-1)*100)+(L384/(SUM(IF(I384=I$2:I$601,IF(J384=J$2:J$601,L$2:L$601,0),0))))+IF(K384&lt;2,SUM(IF(I384=I$2:I$601,IF(J384=J$2:J$601,1,0),0)),0)))</f>
        <v/>
      </c>
      <c r="N384" s="107"/>
      <c r="O384" s="108"/>
      <c r="P384" s="108"/>
      <c r="Q384" s="108"/>
      <c r="R384" s="109" t="str">
        <f aca="false" t="array" ref="R384:R384">IF($G384="","",IF(Q384="",0,((SUM(IF(N384=N$2:N$601,IF(O384=O$2:O$601,1,0),0))-P384)/(SUM(IF(N384=N$2:N$601,IF(O384=O$2:O$601,1,0),0))-1)*100)+(Q384/(SUM(IF(N384=N$2:N$601,IF(O384=O$2:O$601,Q$2:Q$601,0),0))))+IF(P384&lt;2,SUM(IF(N384=N$2:N$601,IF(O384=O$2:O$601,1,0),0)),0)))</f>
        <v/>
      </c>
      <c r="S384" s="110"/>
      <c r="T384" s="108"/>
      <c r="U384" s="108"/>
      <c r="V384" s="108"/>
      <c r="W384" s="111" t="str">
        <f aca="false" t="array" ref="W384:W384">IF($G384="","",IF(OR(S384=Error_checking!$Q$25,S384=Error_checking!$Q$26),R384-IF(P384&lt;2,SUM(IF(N384=N$2:N$601,IF(O384=O$2:O$601,1,0),0)),0),IF(V384="",0,((SUM(IF(S384=S$2:S$601,IF(T384=T$2:T$601,1,0),0))-U384)/(SUM(IF(S384=S$2:S$601,IF(T384=T$2:T$601,1,0),0))-1)*100)+(V384/(SUM(IF(S384=S$2:S$601,IF(T384=T$2:T$601,V$2:V$601,0),0))))+IF(U384&lt;2,SUM(IF(S384=S$2:S$601,IF(T384=T$2:T$601,1,0),0)),0))))</f>
        <v/>
      </c>
      <c r="X384" s="91"/>
      <c r="Y384" s="92"/>
      <c r="Z384" s="93"/>
      <c r="AA384" s="92"/>
      <c r="AB384" s="94" t="n">
        <f aca="false">0</f>
        <v>0</v>
      </c>
      <c r="AC384" s="94" t="n">
        <f aca="false" t="array" ref="AC384:AC384">SUM(M384,R384,W384,AB384)</f>
        <v>0</v>
      </c>
      <c r="AD384" s="112" t="n">
        <f aca="false">IF(G384=Error_checking!$A$26,MAX(0,MIN(MaxBonus,$G$1)+1-RANK(AC384,$AC$2:$AC$601)),0)</f>
        <v>0</v>
      </c>
      <c r="AE384" s="111" t="n">
        <f aca="false">AC384+AD384</f>
        <v>0</v>
      </c>
      <c r="AF384" s="113" t="str">
        <f aca="false" t="array" ref="AF384:AF384">IF(G384=Error_checking!$A$26,RANK(AC384,$AC$2:$AC$601),"")</f>
        <v/>
      </c>
      <c r="AG384" s="114"/>
      <c r="AH384" s="115"/>
      <c r="AI384" s="115"/>
      <c r="AJ384" s="115"/>
      <c r="AK384" s="100"/>
      <c r="AL384" s="100"/>
      <c r="AM384" s="100"/>
      <c r="AN384" s="101"/>
      <c r="AO384" s="100"/>
      <c r="AP384" s="100"/>
      <c r="AQ384" s="100"/>
      <c r="AR384" s="100"/>
      <c r="AS384" s="100"/>
      <c r="AT384" s="100"/>
      <c r="AU384" s="100"/>
      <c r="AV384" s="100"/>
      <c r="AW384" s="100"/>
      <c r="AX384" s="100"/>
      <c r="AY384" s="100"/>
      <c r="AZ384" s="100"/>
      <c r="BA384" s="100"/>
      <c r="BB384" s="100"/>
      <c r="BC384" s="100"/>
      <c r="BD384" s="100"/>
      <c r="BE384" s="100"/>
      <c r="BF384" s="100"/>
      <c r="BG384" s="100"/>
      <c r="BH384" s="100"/>
      <c r="BI384" s="100"/>
      <c r="BJ384" s="100"/>
      <c r="BK384" s="100"/>
      <c r="BL384" s="100"/>
      <c r="BM384" s="100"/>
      <c r="BN384" s="100"/>
      <c r="BO384" s="100"/>
      <c r="BP384" s="100"/>
      <c r="BQ384" s="100"/>
      <c r="BR384" s="100"/>
      <c r="BS384" s="100"/>
      <c r="BT384" s="100"/>
      <c r="BU384" s="100"/>
      <c r="BV384" s="100"/>
      <c r="BW384" s="100"/>
      <c r="BX384" s="100"/>
      <c r="BY384" s="100"/>
      <c r="BZ384" s="100"/>
    </row>
    <row r="385" s="119" customFormat="true" ht="14.85" hidden="false" customHeight="true" outlineLevel="0" collapsed="false">
      <c r="A385" s="102" t="str">
        <f aca="false" t="array" ref="A385:A385">IF(G385=Error_checking!$A$26,RANK(AC385,$AC$2:$AC$601),"")</f>
        <v/>
      </c>
      <c r="B385" s="102" t="n">
        <v>495</v>
      </c>
      <c r="C385" s="77" t="n">
        <f aca="false">VLOOKUP($B385,Ludo_na!$A$2:$D$601,2,0)</f>
        <v>462</v>
      </c>
      <c r="D385" s="78" t="str">
        <f aca="false">IF(VLOOKUP($B385,Ludo_voor!$A$2:$Y$601,3,0)="","",VLOOKUP($B385,Ludo_voor!$A$2:$Y$601,3,0))</f>
        <v>Tellin</v>
      </c>
      <c r="E385" s="79" t="str">
        <f aca="false">IF(VLOOKUP($B385,Ludo_voor!$A$2:$Y$601,4,0)="","",VLOOKUP($B385,Ludo_voor!$A$2:$Y$601,4,0))</f>
        <v>Adriel</v>
      </c>
      <c r="F385" s="80" t="str">
        <f aca="false">IF(VLOOKUP($B385,Ludo_voor!$A$2:$Y$601,5,0)="","",VLOOKUP($B385,Ludo_voor!$A$2:$Y$601,5,0))</f>
        <v/>
      </c>
      <c r="G385" s="81"/>
      <c r="H385" s="103"/>
      <c r="I385" s="104"/>
      <c r="J385" s="105"/>
      <c r="K385" s="105"/>
      <c r="L385" s="105"/>
      <c r="M385" s="106" t="str">
        <f aca="false" t="array" ref="M385:M385">IF($G385="","",IF(L385="",0,((SUM(IF(I385=I$2:I$601,IF(J385=J$2:J$601,1,0),0))-K385)/(SUM(IF(I385=I$2:I$601,IF(J385=J$2:J$601,1,0),0))-1)*100)+(L385/(SUM(IF(I385=I$2:I$601,IF(J385=J$2:J$601,L$2:L$601,0),0))))+IF(K385&lt;2,SUM(IF(I385=I$2:I$601,IF(J385=J$2:J$601,1,0),0)),0)))</f>
        <v/>
      </c>
      <c r="N385" s="107"/>
      <c r="O385" s="108"/>
      <c r="P385" s="108"/>
      <c r="Q385" s="108"/>
      <c r="R385" s="109" t="str">
        <f aca="false" t="array" ref="R385:R385">IF($G385="","",IF(Q385="",0,((SUM(IF(N385=N$2:N$601,IF(O385=O$2:O$601,1,0),0))-P385)/(SUM(IF(N385=N$2:N$601,IF(O385=O$2:O$601,1,0),0))-1)*100)+(Q385/(SUM(IF(N385=N$2:N$601,IF(O385=O$2:O$601,Q$2:Q$601,0),0))))+IF(P385&lt;2,SUM(IF(N385=N$2:N$601,IF(O385=O$2:O$601,1,0),0)),0)))</f>
        <v/>
      </c>
      <c r="S385" s="110"/>
      <c r="T385" s="108"/>
      <c r="U385" s="108"/>
      <c r="V385" s="108"/>
      <c r="W385" s="111" t="str">
        <f aca="false" t="array" ref="W385:W385">IF($G385="","",IF(OR(S385=Error_checking!$Q$25,S385=Error_checking!$Q$26),R385-IF(P385&lt;2,SUM(IF(N385=N$2:N$601,IF(O385=O$2:O$601,1,0),0)),0),IF(V385="",0,((SUM(IF(S385=S$2:S$601,IF(T385=T$2:T$601,1,0),0))-U385)/(SUM(IF(S385=S$2:S$601,IF(T385=T$2:T$601,1,0),0))-1)*100)+(V385/(SUM(IF(S385=S$2:S$601,IF(T385=T$2:T$601,V$2:V$601,0),0))))+IF(U385&lt;2,SUM(IF(S385=S$2:S$601,IF(T385=T$2:T$601,1,0),0)),0))))</f>
        <v/>
      </c>
      <c r="X385" s="91"/>
      <c r="Y385" s="92"/>
      <c r="Z385" s="93"/>
      <c r="AA385" s="92"/>
      <c r="AB385" s="94" t="n">
        <f aca="false">0</f>
        <v>0</v>
      </c>
      <c r="AC385" s="94" t="n">
        <f aca="false" t="array" ref="AC385:AC385">SUM(M385,R385,W385,AB385)</f>
        <v>0</v>
      </c>
      <c r="AD385" s="112" t="n">
        <f aca="false">IF(G385=Error_checking!$A$26,MAX(0,MIN(MaxBonus,$G$1)+1-RANK(AC385,$AC$2:$AC$601)),0)</f>
        <v>0</v>
      </c>
      <c r="AE385" s="111" t="n">
        <f aca="false">AC385+AD385</f>
        <v>0</v>
      </c>
      <c r="AF385" s="113" t="str">
        <f aca="false" t="array" ref="AF385:AF385">IF(G385=Error_checking!$A$26,RANK(AC385,$AC$2:$AC$601),"")</f>
        <v/>
      </c>
      <c r="AG385" s="114"/>
      <c r="AH385" s="115"/>
      <c r="AI385" s="115"/>
      <c r="AJ385" s="115"/>
      <c r="AK385" s="100"/>
      <c r="AL385" s="100"/>
      <c r="AM385" s="100"/>
      <c r="AN385" s="101"/>
      <c r="AO385" s="100"/>
      <c r="AP385" s="100"/>
      <c r="AQ385" s="100"/>
      <c r="AR385" s="100"/>
      <c r="AS385" s="100"/>
      <c r="AT385" s="100"/>
      <c r="AU385" s="100"/>
      <c r="AV385" s="100"/>
      <c r="AW385" s="100"/>
      <c r="AX385" s="100"/>
      <c r="AY385" s="100"/>
      <c r="AZ385" s="100"/>
      <c r="BA385" s="100"/>
      <c r="BB385" s="100"/>
      <c r="BC385" s="100"/>
      <c r="BD385" s="100"/>
      <c r="BE385" s="100"/>
      <c r="BF385" s="100"/>
      <c r="BG385" s="100"/>
      <c r="BH385" s="100"/>
      <c r="BI385" s="100"/>
      <c r="BJ385" s="100"/>
      <c r="BK385" s="100"/>
      <c r="BL385" s="100"/>
      <c r="BM385" s="100"/>
      <c r="BN385" s="100"/>
      <c r="BO385" s="100"/>
      <c r="BP385" s="100"/>
      <c r="BQ385" s="100"/>
      <c r="BR385" s="100"/>
      <c r="BS385" s="100"/>
      <c r="BT385" s="100"/>
      <c r="BU385" s="100"/>
      <c r="BV385" s="100"/>
      <c r="BW385" s="100"/>
      <c r="BX385" s="100"/>
      <c r="BY385" s="100"/>
      <c r="BZ385" s="100"/>
    </row>
    <row r="386" s="54" customFormat="true" ht="14.85" hidden="false" customHeight="true" outlineLevel="0" collapsed="false">
      <c r="A386" s="102" t="str">
        <f aca="false" t="array" ref="A386:A386">IF(G386=Error_checking!$A$26,RANK(AC386,$AC$2:$AC$601),"")</f>
        <v/>
      </c>
      <c r="B386" s="102" t="n">
        <v>264</v>
      </c>
      <c r="C386" s="77" t="n">
        <f aca="false">VLOOKUP($B386,Ludo_na!$A$2:$D$601,2,0)</f>
        <v>508</v>
      </c>
      <c r="D386" s="78" t="str">
        <f aca="false">IF(VLOOKUP($B386,Ludo_voor!$A$2:$Y$601,3,0)="","",VLOOKUP($B386,Ludo_voor!$A$2:$Y$601,3,0))</f>
        <v>Thiry</v>
      </c>
      <c r="E386" s="79" t="str">
        <f aca="false">IF(VLOOKUP($B386,Ludo_voor!$A$2:$Y$601,4,0)="","",VLOOKUP($B386,Ludo_voor!$A$2:$Y$601,4,0))</f>
        <v>Pauline</v>
      </c>
      <c r="F386" s="80" t="str">
        <f aca="false">IF(VLOOKUP($B386,Ludo_voor!$A$2:$Y$601,5,0)="","",VLOOKUP($B386,Ludo_voor!$A$2:$Y$601,5,0))</f>
        <v/>
      </c>
      <c r="G386" s="81"/>
      <c r="H386" s="103"/>
      <c r="I386" s="104"/>
      <c r="J386" s="105"/>
      <c r="K386" s="105"/>
      <c r="L386" s="105"/>
      <c r="M386" s="106" t="str">
        <f aca="false" t="array" ref="M386:M386">IF($G386="","",IF(L386="",0,((SUM(IF(I386=I$2:I$601,IF(J386=J$2:J$601,1,0),0))-K386)/(SUM(IF(I386=I$2:I$601,IF(J386=J$2:J$601,1,0),0))-1)*100)+(L386/(SUM(IF(I386=I$2:I$601,IF(J386=J$2:J$601,L$2:L$601,0),0))))+IF(K386&lt;2,SUM(IF(I386=I$2:I$601,IF(J386=J$2:J$601,1,0),0)),0)))</f>
        <v/>
      </c>
      <c r="N386" s="107"/>
      <c r="O386" s="108"/>
      <c r="P386" s="108"/>
      <c r="Q386" s="108"/>
      <c r="R386" s="109" t="str">
        <f aca="false" t="array" ref="R386:R386">IF($G386="","",IF(Q386="",0,((SUM(IF(N386=N$2:N$601,IF(O386=O$2:O$601,1,0),0))-P386)/(SUM(IF(N386=N$2:N$601,IF(O386=O$2:O$601,1,0),0))-1)*100)+(Q386/(SUM(IF(N386=N$2:N$601,IF(O386=O$2:O$601,Q$2:Q$601,0),0))))+IF(P386&lt;2,SUM(IF(N386=N$2:N$601,IF(O386=O$2:O$601,1,0),0)),0)))</f>
        <v/>
      </c>
      <c r="S386" s="110"/>
      <c r="T386" s="108"/>
      <c r="U386" s="108"/>
      <c r="V386" s="108"/>
      <c r="W386" s="111" t="str">
        <f aca="false" t="array" ref="W386:W386">IF($G386="","",IF(OR(S386=Error_checking!$Q$25,S386=Error_checking!$Q$26),R386-IF(P386&lt;2,SUM(IF(N386=N$2:N$601,IF(O386=O$2:O$601,1,0),0)),0),IF(V386="",0,((SUM(IF(S386=S$2:S$601,IF(T386=T$2:T$601,1,0),0))-U386)/(SUM(IF(S386=S$2:S$601,IF(T386=T$2:T$601,1,0),0))-1)*100)+(V386/(SUM(IF(S386=S$2:S$601,IF(T386=T$2:T$601,V$2:V$601,0),0))))+IF(U386&lt;2,SUM(IF(S386=S$2:S$601,IF(T386=T$2:T$601,1,0),0)),0))))</f>
        <v/>
      </c>
      <c r="X386" s="91"/>
      <c r="Y386" s="92"/>
      <c r="Z386" s="93"/>
      <c r="AA386" s="92"/>
      <c r="AB386" s="94" t="n">
        <f aca="false">0</f>
        <v>0</v>
      </c>
      <c r="AC386" s="94" t="n">
        <f aca="false" t="array" ref="AC386:AC386">SUM(M386,R386,W386,AB386)</f>
        <v>0</v>
      </c>
      <c r="AD386" s="112" t="n">
        <f aca="false">IF(G386=Error_checking!$A$26,MAX(0,MIN(MaxBonus,$G$1)+1-RANK(AC386,$AC$2:$AC$601)),0)</f>
        <v>0</v>
      </c>
      <c r="AE386" s="111" t="n">
        <f aca="false">AC386+AD386</f>
        <v>0</v>
      </c>
      <c r="AF386" s="113" t="str">
        <f aca="false" t="array" ref="AF386:AF386">IF(G386=Error_checking!$A$26,RANK(AC386,$AC$2:$AC$601),"")</f>
        <v/>
      </c>
      <c r="AG386" s="114"/>
      <c r="AH386" s="115"/>
      <c r="AI386" s="115"/>
      <c r="AJ386" s="115"/>
      <c r="AK386" s="100"/>
      <c r="AL386" s="100"/>
      <c r="AM386" s="100"/>
      <c r="AN386" s="101"/>
      <c r="AO386" s="100"/>
      <c r="AP386" s="100"/>
      <c r="AQ386" s="100"/>
      <c r="AR386" s="100"/>
      <c r="AS386" s="100"/>
      <c r="AT386" s="100"/>
      <c r="AU386" s="100"/>
      <c r="AV386" s="100"/>
      <c r="AW386" s="100"/>
      <c r="AX386" s="100"/>
      <c r="AY386" s="100"/>
      <c r="AZ386" s="100"/>
      <c r="BA386" s="100"/>
      <c r="BB386" s="100"/>
      <c r="BC386" s="100"/>
      <c r="BD386" s="100"/>
      <c r="BE386" s="100"/>
      <c r="BF386" s="100"/>
      <c r="BG386" s="100"/>
      <c r="BH386" s="100"/>
      <c r="BI386" s="100"/>
      <c r="BJ386" s="100"/>
      <c r="BK386" s="100"/>
      <c r="BL386" s="100"/>
      <c r="BM386" s="100"/>
      <c r="BN386" s="100"/>
      <c r="BO386" s="100"/>
      <c r="BP386" s="100"/>
      <c r="BQ386" s="100"/>
      <c r="BR386" s="100"/>
      <c r="BS386" s="100"/>
      <c r="BT386" s="100"/>
      <c r="BU386" s="100"/>
      <c r="BV386" s="100"/>
      <c r="BW386" s="100"/>
      <c r="BX386" s="100"/>
      <c r="BY386" s="100"/>
      <c r="BZ386" s="100"/>
    </row>
    <row r="387" s="116" customFormat="true" ht="14.85" hidden="false" customHeight="true" outlineLevel="0" collapsed="false">
      <c r="A387" s="102" t="str">
        <f aca="false" t="array" ref="A387:A387">IF(G387=Error_checking!$A$26,RANK(AC387,$AC$2:$AC$601),"")</f>
        <v/>
      </c>
      <c r="B387" s="102" t="n">
        <v>355</v>
      </c>
      <c r="C387" s="77" t="n">
        <f aca="false">VLOOKUP($B387,Ludo_na!$A$2:$D$601,2,0)</f>
        <v>477</v>
      </c>
      <c r="D387" s="78" t="str">
        <f aca="false">IF(VLOOKUP($B387,Ludo_voor!$A$2:$Y$601,3,0)="","",VLOOKUP($B387,Ludo_voor!$A$2:$Y$601,3,0))</f>
        <v>Thonon</v>
      </c>
      <c r="E387" s="79" t="str">
        <f aca="false">IF(VLOOKUP($B387,Ludo_voor!$A$2:$Y$601,4,0)="","",VLOOKUP($B387,Ludo_voor!$A$2:$Y$601,4,0))</f>
        <v>Evelyne</v>
      </c>
      <c r="F387" s="80" t="str">
        <f aca="false">IF(VLOOKUP($B387,Ludo_voor!$A$2:$Y$601,5,0)="","",VLOOKUP($B387,Ludo_voor!$A$2:$Y$601,5,0))</f>
        <v/>
      </c>
      <c r="G387" s="81"/>
      <c r="H387" s="103"/>
      <c r="I387" s="104"/>
      <c r="J387" s="105"/>
      <c r="K387" s="105"/>
      <c r="L387" s="105"/>
      <c r="M387" s="106" t="str">
        <f aca="false" t="array" ref="M387:M387">IF($G387="","",IF(L387="",0,((SUM(IF(I387=I$2:I$601,IF(J387=J$2:J$601,1,0),0))-K387)/(SUM(IF(I387=I$2:I$601,IF(J387=J$2:J$601,1,0),0))-1)*100)+(L387/(SUM(IF(I387=I$2:I$601,IF(J387=J$2:J$601,L$2:L$601,0),0))))+IF(K387&lt;2,SUM(IF(I387=I$2:I$601,IF(J387=J$2:J$601,1,0),0)),0)))</f>
        <v/>
      </c>
      <c r="N387" s="107"/>
      <c r="O387" s="108"/>
      <c r="P387" s="108"/>
      <c r="Q387" s="108"/>
      <c r="R387" s="109" t="str">
        <f aca="false" t="array" ref="R387:R387">IF($G387="","",IF(Q387="",0,((SUM(IF(N387=N$2:N$601,IF(O387=O$2:O$601,1,0),0))-P387)/(SUM(IF(N387=N$2:N$601,IF(O387=O$2:O$601,1,0),0))-1)*100)+(Q387/(SUM(IF(N387=N$2:N$601,IF(O387=O$2:O$601,Q$2:Q$601,0),0))))+IF(P387&lt;2,SUM(IF(N387=N$2:N$601,IF(O387=O$2:O$601,1,0),0)),0)))</f>
        <v/>
      </c>
      <c r="S387" s="110"/>
      <c r="T387" s="108"/>
      <c r="U387" s="108"/>
      <c r="V387" s="108"/>
      <c r="W387" s="111" t="str">
        <f aca="false" t="array" ref="W387:W387">IF($G387="","",IF(OR(S387=Error_checking!$Q$25,S387=Error_checking!$Q$26),R387-IF(P387&lt;2,SUM(IF(N387=N$2:N$601,IF(O387=O$2:O$601,1,0),0)),0),IF(V387="",0,((SUM(IF(S387=S$2:S$601,IF(T387=T$2:T$601,1,0),0))-U387)/(SUM(IF(S387=S$2:S$601,IF(T387=T$2:T$601,1,0),0))-1)*100)+(V387/(SUM(IF(S387=S$2:S$601,IF(T387=T$2:T$601,V$2:V$601,0),0))))+IF(U387&lt;2,SUM(IF(S387=S$2:S$601,IF(T387=T$2:T$601,1,0),0)),0))))</f>
        <v/>
      </c>
      <c r="X387" s="91"/>
      <c r="Y387" s="92"/>
      <c r="Z387" s="93"/>
      <c r="AA387" s="92"/>
      <c r="AB387" s="94" t="n">
        <f aca="false">0</f>
        <v>0</v>
      </c>
      <c r="AC387" s="94" t="n">
        <f aca="false" t="array" ref="AC387:AC387">SUM(M387,R387,W387,AB387)</f>
        <v>0</v>
      </c>
      <c r="AD387" s="112" t="n">
        <f aca="false">IF(G387=Error_checking!$A$26,MAX(0,MIN(MaxBonus,$G$1)+1-RANK(AC387,$AC$2:$AC$601)),0)</f>
        <v>0</v>
      </c>
      <c r="AE387" s="111" t="n">
        <f aca="false">AC387+AD387</f>
        <v>0</v>
      </c>
      <c r="AF387" s="113" t="str">
        <f aca="false" t="array" ref="AF387:AF387">IF(G387=Error_checking!$A$26,RANK(AC387,$AC$2:$AC$601),"")</f>
        <v/>
      </c>
      <c r="AG387" s="114"/>
      <c r="AH387" s="115"/>
      <c r="AI387" s="115"/>
      <c r="AJ387" s="115"/>
      <c r="AK387" s="100"/>
      <c r="AL387" s="100"/>
      <c r="AM387" s="100"/>
      <c r="AN387" s="101"/>
      <c r="AO387" s="100"/>
      <c r="AP387" s="100"/>
      <c r="AQ387" s="100"/>
      <c r="AR387" s="100"/>
      <c r="AS387" s="100"/>
      <c r="AT387" s="100"/>
      <c r="AU387" s="100"/>
      <c r="AV387" s="100"/>
      <c r="AW387" s="100"/>
      <c r="AX387" s="100"/>
      <c r="AY387" s="100"/>
      <c r="AZ387" s="100"/>
      <c r="BA387" s="100"/>
      <c r="BB387" s="100"/>
      <c r="BC387" s="100"/>
      <c r="BD387" s="100"/>
      <c r="BE387" s="100"/>
      <c r="BF387" s="100"/>
      <c r="BG387" s="100"/>
      <c r="BH387" s="100"/>
      <c r="BI387" s="100"/>
      <c r="BJ387" s="100"/>
      <c r="BK387" s="100"/>
      <c r="BL387" s="100"/>
      <c r="BM387" s="100"/>
      <c r="BN387" s="100"/>
      <c r="BO387" s="100"/>
      <c r="BP387" s="100"/>
      <c r="BQ387" s="100"/>
      <c r="BR387" s="100"/>
      <c r="BS387" s="100"/>
      <c r="BT387" s="100"/>
      <c r="BU387" s="100"/>
      <c r="BV387" s="100"/>
      <c r="BW387" s="100"/>
      <c r="BX387" s="100"/>
      <c r="BY387" s="100"/>
      <c r="BZ387" s="100"/>
    </row>
    <row r="388" s="54" customFormat="true" ht="14.85" hidden="false" customHeight="true" outlineLevel="0" collapsed="false">
      <c r="A388" s="102" t="str">
        <f aca="false" t="array" ref="A388:A388">IF(G388=Error_checking!$A$26,RANK(AC388,$AC$2:$AC$601),"")</f>
        <v/>
      </c>
      <c r="B388" s="102" t="n">
        <v>562</v>
      </c>
      <c r="C388" s="77" t="n">
        <f aca="false">VLOOKUP($B388,Ludo_na!$A$2:$D$601,2,0)</f>
        <v>483</v>
      </c>
      <c r="D388" s="78" t="str">
        <f aca="false">IF(VLOOKUP($B388,Ludo_voor!$A$2:$Y$601,3,0)="","",VLOOKUP($B388,Ludo_voor!$A$2:$Y$601,3,0))</f>
        <v>Timmerman</v>
      </c>
      <c r="E388" s="79" t="str">
        <f aca="false">IF(VLOOKUP($B388,Ludo_voor!$A$2:$Y$601,4,0)="","",VLOOKUP($B388,Ludo_voor!$A$2:$Y$601,4,0))</f>
        <v>Jan</v>
      </c>
      <c r="F388" s="80" t="str">
        <f aca="false">IF(VLOOKUP($B388,Ludo_voor!$A$2:$Y$601,5,0)="","",VLOOKUP($B388,Ludo_voor!$A$2:$Y$601,5,0))</f>
        <v/>
      </c>
      <c r="G388" s="81"/>
      <c r="H388" s="103"/>
      <c r="I388" s="104"/>
      <c r="J388" s="105"/>
      <c r="K388" s="105"/>
      <c r="L388" s="105"/>
      <c r="M388" s="106" t="str">
        <f aca="false" t="array" ref="M388:M388">IF($G388="","",IF(L388="",0,((SUM(IF(I388=I$2:I$601,IF(J388=J$2:J$601,1,0),0))-K388)/(SUM(IF(I388=I$2:I$601,IF(J388=J$2:J$601,1,0),0))-1)*100)+(L388/(SUM(IF(I388=I$2:I$601,IF(J388=J$2:J$601,L$2:L$601,0),0))))+IF(K388&lt;2,SUM(IF(I388=I$2:I$601,IF(J388=J$2:J$601,1,0),0)),0)))</f>
        <v/>
      </c>
      <c r="N388" s="107"/>
      <c r="O388" s="108"/>
      <c r="P388" s="108"/>
      <c r="Q388" s="108"/>
      <c r="R388" s="109" t="str">
        <f aca="false" t="array" ref="R388:R388">IF($G388="","",IF(Q388="",0,((SUM(IF(N388=N$2:N$601,IF(O388=O$2:O$601,1,0),0))-P388)/(SUM(IF(N388=N$2:N$601,IF(O388=O$2:O$601,1,0),0))-1)*100)+(Q388/(SUM(IF(N388=N$2:N$601,IF(O388=O$2:O$601,Q$2:Q$601,0),0))))+IF(P388&lt;2,SUM(IF(N388=N$2:N$601,IF(O388=O$2:O$601,1,0),0)),0)))</f>
        <v/>
      </c>
      <c r="S388" s="110"/>
      <c r="T388" s="108"/>
      <c r="U388" s="108"/>
      <c r="V388" s="108"/>
      <c r="W388" s="111" t="str">
        <f aca="false" t="array" ref="W388:W388">IF($G388="","",IF(OR(S388=Error_checking!$Q$25,S388=Error_checking!$Q$26),R388-IF(P388&lt;2,SUM(IF(N388=N$2:N$601,IF(O388=O$2:O$601,1,0),0)),0),IF(V388="",0,((SUM(IF(S388=S$2:S$601,IF(T388=T$2:T$601,1,0),0))-U388)/(SUM(IF(S388=S$2:S$601,IF(T388=T$2:T$601,1,0),0))-1)*100)+(V388/(SUM(IF(S388=S$2:S$601,IF(T388=T$2:T$601,V$2:V$601,0),0))))+IF(U388&lt;2,SUM(IF(S388=S$2:S$601,IF(T388=T$2:T$601,1,0),0)),0))))</f>
        <v/>
      </c>
      <c r="X388" s="91"/>
      <c r="Y388" s="92"/>
      <c r="Z388" s="93"/>
      <c r="AA388" s="92"/>
      <c r="AB388" s="94" t="n">
        <f aca="false">0</f>
        <v>0</v>
      </c>
      <c r="AC388" s="94" t="n">
        <f aca="false" t="array" ref="AC388:AC388">SUM(M388,R388,W388,AB388)</f>
        <v>0</v>
      </c>
      <c r="AD388" s="112" t="n">
        <f aca="false">IF(G388=Error_checking!$A$26,MAX(0,MIN(MaxBonus,$G$1)+1-RANK(AC388,$AC$2:$AC$601)),0)</f>
        <v>0</v>
      </c>
      <c r="AE388" s="111" t="n">
        <f aca="false">AC388+AD388</f>
        <v>0</v>
      </c>
      <c r="AF388" s="113" t="str">
        <f aca="false" t="array" ref="AF388:AF388">IF(G388=Error_checking!$A$26,RANK(AC388,$AC$2:$AC$601),"")</f>
        <v/>
      </c>
      <c r="AG388" s="114"/>
      <c r="AH388" s="115"/>
      <c r="AI388" s="115"/>
      <c r="AJ388" s="115"/>
      <c r="AK388" s="100"/>
      <c r="AL388" s="100"/>
      <c r="AM388" s="100"/>
      <c r="AN388" s="101"/>
      <c r="AO388" s="100"/>
      <c r="AP388" s="100"/>
      <c r="AQ388" s="100"/>
      <c r="AR388" s="100"/>
      <c r="AS388" s="100"/>
      <c r="AT388" s="100"/>
      <c r="AU388" s="100"/>
      <c r="AV388" s="100"/>
      <c r="AW388" s="100"/>
      <c r="AX388" s="100"/>
      <c r="AY388" s="100"/>
      <c r="AZ388" s="100"/>
      <c r="BA388" s="100"/>
      <c r="BB388" s="100"/>
      <c r="BC388" s="100"/>
      <c r="BD388" s="100"/>
      <c r="BE388" s="100"/>
      <c r="BF388" s="100"/>
      <c r="BG388" s="100"/>
      <c r="BH388" s="100"/>
      <c r="BI388" s="100"/>
      <c r="BJ388" s="100"/>
      <c r="BK388" s="100"/>
      <c r="BL388" s="100"/>
      <c r="BM388" s="100"/>
      <c r="BN388" s="100"/>
      <c r="BO388" s="100"/>
      <c r="BP388" s="100"/>
      <c r="BQ388" s="100"/>
      <c r="BR388" s="100"/>
      <c r="BS388" s="100"/>
      <c r="BT388" s="100"/>
      <c r="BU388" s="100"/>
      <c r="BV388" s="100"/>
      <c r="BW388" s="100"/>
      <c r="BX388" s="100"/>
      <c r="BY388" s="100"/>
      <c r="BZ388" s="100"/>
    </row>
    <row r="389" s="54" customFormat="true" ht="14.85" hidden="false" customHeight="true" outlineLevel="0" collapsed="false">
      <c r="A389" s="102" t="str">
        <f aca="false" t="array" ref="A389:A389">IF(G389=Error_checking!$A$26,RANK(AC389,$AC$2:$AC$601),"")</f>
        <v/>
      </c>
      <c r="B389" s="102" t="n">
        <v>121</v>
      </c>
      <c r="C389" s="77" t="n">
        <f aca="false">VLOOKUP($B389,Ludo_na!$A$2:$D$601,2,0)</f>
        <v>280</v>
      </c>
      <c r="D389" s="78" t="str">
        <f aca="false">IF(VLOOKUP($B389,Ludo_voor!$A$2:$Y$601,3,0)="","",VLOOKUP($B389,Ludo_voor!$A$2:$Y$601,3,0))</f>
        <v>Tytgat</v>
      </c>
      <c r="E389" s="79" t="str">
        <f aca="false">IF(VLOOKUP($B389,Ludo_voor!$A$2:$Y$601,4,0)="","",VLOOKUP($B389,Ludo_voor!$A$2:$Y$601,4,0))</f>
        <v>Antje</v>
      </c>
      <c r="F389" s="80" t="str">
        <f aca="false">IF(VLOOKUP($B389,Ludo_voor!$A$2:$Y$601,5,0)="","",VLOOKUP($B389,Ludo_voor!$A$2:$Y$601,5,0))</f>
        <v/>
      </c>
      <c r="G389" s="81"/>
      <c r="H389" s="103"/>
      <c r="I389" s="104"/>
      <c r="J389" s="105"/>
      <c r="K389" s="105"/>
      <c r="L389" s="105"/>
      <c r="M389" s="106" t="str">
        <f aca="false" t="array" ref="M389:M389">IF($G389="","",IF(L389="",0,((SUM(IF(I389=I$2:I$601,IF(J389=J$2:J$601,1,0),0))-K389)/(SUM(IF(I389=I$2:I$601,IF(J389=J$2:J$601,1,0),0))-1)*100)+(L389/(SUM(IF(I389=I$2:I$601,IF(J389=J$2:J$601,L$2:L$601,0),0))))+IF(K389&lt;2,SUM(IF(I389=I$2:I$601,IF(J389=J$2:J$601,1,0),0)),0)))</f>
        <v/>
      </c>
      <c r="N389" s="107"/>
      <c r="O389" s="108"/>
      <c r="P389" s="108"/>
      <c r="Q389" s="108"/>
      <c r="R389" s="109" t="str">
        <f aca="false" t="array" ref="R389:R389">IF($G389="","",IF(Q389="",0,((SUM(IF(N389=N$2:N$601,IF(O389=O$2:O$601,1,0),0))-P389)/(SUM(IF(N389=N$2:N$601,IF(O389=O$2:O$601,1,0),0))-1)*100)+(Q389/(SUM(IF(N389=N$2:N$601,IF(O389=O$2:O$601,Q$2:Q$601,0),0))))+IF(P389&lt;2,SUM(IF(N389=N$2:N$601,IF(O389=O$2:O$601,1,0),0)),0)))</f>
        <v/>
      </c>
      <c r="S389" s="110"/>
      <c r="T389" s="108"/>
      <c r="U389" s="108"/>
      <c r="V389" s="108"/>
      <c r="W389" s="111" t="str">
        <f aca="false" t="array" ref="W389:W389">IF($G389="","",IF(OR(S389=Error_checking!$Q$25,S389=Error_checking!$Q$26),R389-IF(P389&lt;2,SUM(IF(N389=N$2:N$601,IF(O389=O$2:O$601,1,0),0)),0),IF(V389="",0,((SUM(IF(S389=S$2:S$601,IF(T389=T$2:T$601,1,0),0))-U389)/(SUM(IF(S389=S$2:S$601,IF(T389=T$2:T$601,1,0),0))-1)*100)+(V389/(SUM(IF(S389=S$2:S$601,IF(T389=T$2:T$601,V$2:V$601,0),0))))+IF(U389&lt;2,SUM(IF(S389=S$2:S$601,IF(T389=T$2:T$601,1,0),0)),0))))</f>
        <v/>
      </c>
      <c r="X389" s="91"/>
      <c r="Y389" s="92"/>
      <c r="Z389" s="93"/>
      <c r="AA389" s="92"/>
      <c r="AB389" s="94" t="n">
        <f aca="false">0</f>
        <v>0</v>
      </c>
      <c r="AC389" s="94" t="n">
        <f aca="false" t="array" ref="AC389:AC389">SUM(M389,R389,W389,AB389)</f>
        <v>0</v>
      </c>
      <c r="AD389" s="112" t="n">
        <f aca="false">IF(G389=Error_checking!$A$26,MAX(0,MIN(MaxBonus,$G$1)+1-RANK(AC389,$AC$2:$AC$601)),0)</f>
        <v>0</v>
      </c>
      <c r="AE389" s="111" t="n">
        <f aca="false">AC389+AD389</f>
        <v>0</v>
      </c>
      <c r="AF389" s="113" t="str">
        <f aca="false" t="array" ref="AF389:AF389">IF(G389=Error_checking!$A$26,RANK(AC389,$AC$2:$AC$601),"")</f>
        <v/>
      </c>
      <c r="AG389" s="114"/>
      <c r="AH389" s="115"/>
      <c r="AI389" s="115"/>
      <c r="AJ389" s="115"/>
      <c r="AK389" s="100"/>
      <c r="AL389" s="100"/>
      <c r="AM389" s="100"/>
      <c r="AN389" s="101"/>
      <c r="AO389" s="100"/>
      <c r="AP389" s="100"/>
      <c r="AQ389" s="100"/>
      <c r="AR389" s="100"/>
      <c r="AS389" s="100"/>
      <c r="AT389" s="100"/>
      <c r="AU389" s="100"/>
      <c r="AV389" s="100"/>
      <c r="AW389" s="100"/>
      <c r="AX389" s="100"/>
      <c r="AY389" s="100"/>
      <c r="AZ389" s="100"/>
      <c r="BA389" s="100"/>
      <c r="BB389" s="100"/>
      <c r="BC389" s="100"/>
      <c r="BD389" s="100"/>
      <c r="BE389" s="100"/>
      <c r="BF389" s="100"/>
      <c r="BG389" s="100"/>
      <c r="BH389" s="100"/>
      <c r="BI389" s="100"/>
      <c r="BJ389" s="100"/>
      <c r="BK389" s="100"/>
      <c r="BL389" s="100"/>
      <c r="BM389" s="100"/>
      <c r="BN389" s="100"/>
      <c r="BO389" s="100"/>
      <c r="BP389" s="100"/>
      <c r="BQ389" s="100"/>
      <c r="BR389" s="100"/>
      <c r="BS389" s="100"/>
      <c r="BT389" s="100"/>
      <c r="BU389" s="100"/>
      <c r="BV389" s="100"/>
      <c r="BW389" s="100"/>
      <c r="BX389" s="100"/>
      <c r="BY389" s="100"/>
      <c r="BZ389" s="100"/>
    </row>
    <row r="390" s="116" customFormat="true" ht="14.85" hidden="false" customHeight="true" outlineLevel="0" collapsed="false">
      <c r="A390" s="102" t="str">
        <f aca="false" t="array" ref="A390:A390">IF(G390=Error_checking!$A$26,RANK(AC390,$AC$2:$AC$601),"")</f>
        <v/>
      </c>
      <c r="B390" s="102" t="n">
        <v>402</v>
      </c>
      <c r="C390" s="77" t="n">
        <f aca="false">VLOOKUP($B390,Ludo_na!$A$2:$D$601,2,0)</f>
        <v>269</v>
      </c>
      <c r="D390" s="78" t="str">
        <f aca="false">IF(VLOOKUP($B390,Ludo_voor!$A$2:$Y$601,3,0)="","",VLOOKUP($B390,Ludo_voor!$A$2:$Y$601,3,0))</f>
        <v>Van Acker</v>
      </c>
      <c r="E390" s="79" t="str">
        <f aca="false">IF(VLOOKUP($B390,Ludo_voor!$A$2:$Y$601,4,0)="","",VLOOKUP($B390,Ludo_voor!$A$2:$Y$601,4,0))</f>
        <v>Davy</v>
      </c>
      <c r="F390" s="80" t="str">
        <f aca="false">IF(VLOOKUP($B390,Ludo_voor!$A$2:$Y$601,5,0)="","",VLOOKUP($B390,Ludo_voor!$A$2:$Y$601,5,0))</f>
        <v/>
      </c>
      <c r="G390" s="81"/>
      <c r="H390" s="103"/>
      <c r="I390" s="104"/>
      <c r="J390" s="105"/>
      <c r="K390" s="105"/>
      <c r="L390" s="105"/>
      <c r="M390" s="106" t="str">
        <f aca="false" t="array" ref="M390:M390">IF($G390="","",IF(L390="",0,((SUM(IF(I390=I$2:I$601,IF(J390=J$2:J$601,1,0),0))-K390)/(SUM(IF(I390=I$2:I$601,IF(J390=J$2:J$601,1,0),0))-1)*100)+(L390/(SUM(IF(I390=I$2:I$601,IF(J390=J$2:J$601,L$2:L$601,0),0))))+IF(K390&lt;2,SUM(IF(I390=I$2:I$601,IF(J390=J$2:J$601,1,0),0)),0)))</f>
        <v/>
      </c>
      <c r="N390" s="107"/>
      <c r="O390" s="108"/>
      <c r="P390" s="108"/>
      <c r="Q390" s="108"/>
      <c r="R390" s="109" t="str">
        <f aca="false" t="array" ref="R390:R390">IF($G390="","",IF(Q390="",0,((SUM(IF(N390=N$2:N$601,IF(O390=O$2:O$601,1,0),0))-P390)/(SUM(IF(N390=N$2:N$601,IF(O390=O$2:O$601,1,0),0))-1)*100)+(Q390/(SUM(IF(N390=N$2:N$601,IF(O390=O$2:O$601,Q$2:Q$601,0),0))))+IF(P390&lt;2,SUM(IF(N390=N$2:N$601,IF(O390=O$2:O$601,1,0),0)),0)))</f>
        <v/>
      </c>
      <c r="S390" s="110"/>
      <c r="T390" s="108"/>
      <c r="U390" s="108"/>
      <c r="V390" s="108"/>
      <c r="W390" s="111" t="str">
        <f aca="false" t="array" ref="W390:W390">IF($G390="","",IF(OR(S390=Error_checking!$Q$25,S390=Error_checking!$Q$26),R390-IF(P390&lt;2,SUM(IF(N390=N$2:N$601,IF(O390=O$2:O$601,1,0),0)),0),IF(V390="",0,((SUM(IF(S390=S$2:S$601,IF(T390=T$2:T$601,1,0),0))-U390)/(SUM(IF(S390=S$2:S$601,IF(T390=T$2:T$601,1,0),0))-1)*100)+(V390/(SUM(IF(S390=S$2:S$601,IF(T390=T$2:T$601,V$2:V$601,0),0))))+IF(U390&lt;2,SUM(IF(S390=S$2:S$601,IF(T390=T$2:T$601,1,0),0)),0))))</f>
        <v/>
      </c>
      <c r="X390" s="91"/>
      <c r="Y390" s="92"/>
      <c r="Z390" s="93"/>
      <c r="AA390" s="92"/>
      <c r="AB390" s="94" t="n">
        <f aca="false">0</f>
        <v>0</v>
      </c>
      <c r="AC390" s="94" t="n">
        <f aca="false" t="array" ref="AC390:AC390">SUM(M390,R390,W390,AB390)</f>
        <v>0</v>
      </c>
      <c r="AD390" s="112" t="n">
        <f aca="false">IF(G390=Error_checking!$A$26,MAX(0,MIN(MaxBonus,$G$1)+1-RANK(AC390,$AC$2:$AC$601)),0)</f>
        <v>0</v>
      </c>
      <c r="AE390" s="111" t="n">
        <f aca="false">AC390+AD390</f>
        <v>0</v>
      </c>
      <c r="AF390" s="113" t="str">
        <f aca="false" t="array" ref="AF390:AF390">IF(G390=Error_checking!$A$26,RANK(AC390,$AC$2:$AC$601),"")</f>
        <v/>
      </c>
      <c r="AG390" s="114"/>
      <c r="AH390" s="115"/>
      <c r="AI390" s="115"/>
      <c r="AJ390" s="115"/>
      <c r="AK390" s="100"/>
      <c r="AL390" s="100"/>
      <c r="AM390" s="100"/>
      <c r="AN390" s="101"/>
      <c r="AO390" s="100"/>
      <c r="AP390" s="100"/>
      <c r="AQ390" s="100"/>
      <c r="AR390" s="100"/>
      <c r="AS390" s="100"/>
      <c r="AT390" s="100"/>
      <c r="AU390" s="100"/>
      <c r="AV390" s="100"/>
      <c r="AW390" s="100"/>
      <c r="AX390" s="100"/>
      <c r="AY390" s="100"/>
      <c r="AZ390" s="100"/>
      <c r="BA390" s="100"/>
      <c r="BB390" s="100"/>
      <c r="BC390" s="100"/>
      <c r="BD390" s="100"/>
      <c r="BE390" s="100"/>
      <c r="BF390" s="100"/>
      <c r="BG390" s="100"/>
      <c r="BH390" s="100"/>
      <c r="BI390" s="100"/>
      <c r="BJ390" s="100"/>
      <c r="BK390" s="100"/>
      <c r="BL390" s="100"/>
      <c r="BM390" s="100"/>
      <c r="BN390" s="100"/>
      <c r="BO390" s="100"/>
      <c r="BP390" s="100"/>
      <c r="BQ390" s="100"/>
      <c r="BR390" s="100"/>
      <c r="BS390" s="100"/>
      <c r="BT390" s="100"/>
      <c r="BU390" s="100"/>
      <c r="BV390" s="100"/>
      <c r="BW390" s="100"/>
      <c r="BX390" s="100"/>
      <c r="BY390" s="100"/>
      <c r="BZ390" s="100"/>
    </row>
    <row r="391" s="54" customFormat="true" ht="14.85" hidden="false" customHeight="true" outlineLevel="0" collapsed="false">
      <c r="A391" s="102" t="str">
        <f aca="false" t="array" ref="A391:A391">IF(G391=Error_checking!$A$26,RANK(AC391,$AC$2:$AC$601),"")</f>
        <v/>
      </c>
      <c r="B391" s="102" t="n">
        <v>325</v>
      </c>
      <c r="C391" s="77" t="n">
        <f aca="false">VLOOKUP($B391,Ludo_na!$A$2:$D$601,2,0)</f>
        <v>459</v>
      </c>
      <c r="D391" s="78" t="str">
        <f aca="false">IF(VLOOKUP($B391,Ludo_voor!$A$2:$Y$601,3,0)="","",VLOOKUP($B391,Ludo_voor!$A$2:$Y$601,3,0))</f>
        <v>Van Audenaerde</v>
      </c>
      <c r="E391" s="79" t="str">
        <f aca="false">IF(VLOOKUP($B391,Ludo_voor!$A$2:$Y$601,4,0)="","",VLOOKUP($B391,Ludo_voor!$A$2:$Y$601,4,0))</f>
        <v>Jasper</v>
      </c>
      <c r="F391" s="80" t="str">
        <f aca="false">IF(VLOOKUP($B391,Ludo_voor!$A$2:$Y$601,5,0)="","",VLOOKUP($B391,Ludo_voor!$A$2:$Y$601,5,0))</f>
        <v/>
      </c>
      <c r="G391" s="81"/>
      <c r="H391" s="103"/>
      <c r="I391" s="104"/>
      <c r="J391" s="105"/>
      <c r="K391" s="105"/>
      <c r="L391" s="105"/>
      <c r="M391" s="106" t="str">
        <f aca="false" t="array" ref="M391:M391">IF($G391="","",IF(L391="",0,((SUM(IF(I391=I$2:I$601,IF(J391=J$2:J$601,1,0),0))-K391)/(SUM(IF(I391=I$2:I$601,IF(J391=J$2:J$601,1,0),0))-1)*100)+(L391/(SUM(IF(I391=I$2:I$601,IF(J391=J$2:J$601,L$2:L$601,0),0))))+IF(K391&lt;2,SUM(IF(I391=I$2:I$601,IF(J391=J$2:J$601,1,0),0)),0)))</f>
        <v/>
      </c>
      <c r="N391" s="107"/>
      <c r="O391" s="108"/>
      <c r="P391" s="108"/>
      <c r="Q391" s="108"/>
      <c r="R391" s="109" t="str">
        <f aca="false" t="array" ref="R391:R391">IF($G391="","",IF(Q391="",0,((SUM(IF(N391=N$2:N$601,IF(O391=O$2:O$601,1,0),0))-P391)/(SUM(IF(N391=N$2:N$601,IF(O391=O$2:O$601,1,0),0))-1)*100)+(Q391/(SUM(IF(N391=N$2:N$601,IF(O391=O$2:O$601,Q$2:Q$601,0),0))))+IF(P391&lt;2,SUM(IF(N391=N$2:N$601,IF(O391=O$2:O$601,1,0),0)),0)))</f>
        <v/>
      </c>
      <c r="S391" s="110"/>
      <c r="T391" s="108"/>
      <c r="U391" s="108"/>
      <c r="V391" s="108"/>
      <c r="W391" s="111" t="str">
        <f aca="false" t="array" ref="W391:W391">IF($G391="","",IF(OR(S391=Error_checking!$Q$25,S391=Error_checking!$Q$26),R391-IF(P391&lt;2,SUM(IF(N391=N$2:N$601,IF(O391=O$2:O$601,1,0),0)),0),IF(V391="",0,((SUM(IF(S391=S$2:S$601,IF(T391=T$2:T$601,1,0),0))-U391)/(SUM(IF(S391=S$2:S$601,IF(T391=T$2:T$601,1,0),0))-1)*100)+(V391/(SUM(IF(S391=S$2:S$601,IF(T391=T$2:T$601,V$2:V$601,0),0))))+IF(U391&lt;2,SUM(IF(S391=S$2:S$601,IF(T391=T$2:T$601,1,0),0)),0))))</f>
        <v/>
      </c>
      <c r="X391" s="91"/>
      <c r="Y391" s="92"/>
      <c r="Z391" s="93"/>
      <c r="AA391" s="92"/>
      <c r="AB391" s="94" t="n">
        <f aca="false">0</f>
        <v>0</v>
      </c>
      <c r="AC391" s="94" t="n">
        <f aca="false" t="array" ref="AC391:AC391">SUM(M391,R391,W391,AB391)</f>
        <v>0</v>
      </c>
      <c r="AD391" s="112" t="n">
        <f aca="false">IF(G391=Error_checking!$A$26,MAX(0,MIN(MaxBonus,$G$1)+1-RANK(AC391,$AC$2:$AC$601)),0)</f>
        <v>0</v>
      </c>
      <c r="AE391" s="111" t="n">
        <f aca="false">AC391+AD391</f>
        <v>0</v>
      </c>
      <c r="AF391" s="113" t="str">
        <f aca="false" t="array" ref="AF391:AF391">IF(G391=Error_checking!$A$26,RANK(AC391,$AC$2:$AC$601),"")</f>
        <v/>
      </c>
      <c r="AG391" s="114"/>
      <c r="AH391" s="115"/>
      <c r="AI391" s="115"/>
      <c r="AJ391" s="115"/>
      <c r="AK391" s="100"/>
      <c r="AL391" s="100"/>
      <c r="AM391" s="100"/>
      <c r="AN391" s="101"/>
      <c r="AO391" s="100"/>
      <c r="AP391" s="100"/>
      <c r="AQ391" s="100"/>
      <c r="AR391" s="100"/>
      <c r="AS391" s="100"/>
      <c r="AT391" s="100"/>
      <c r="AU391" s="100"/>
      <c r="AV391" s="100"/>
      <c r="AW391" s="100"/>
      <c r="AX391" s="100"/>
      <c r="AY391" s="100"/>
      <c r="AZ391" s="100"/>
      <c r="BA391" s="100"/>
      <c r="BB391" s="100"/>
      <c r="BC391" s="100"/>
      <c r="BD391" s="100"/>
      <c r="BE391" s="100"/>
      <c r="BF391" s="100"/>
      <c r="BG391" s="100"/>
      <c r="BH391" s="100"/>
      <c r="BI391" s="100"/>
      <c r="BJ391" s="100"/>
      <c r="BK391" s="100"/>
      <c r="BL391" s="100"/>
      <c r="BM391" s="100"/>
      <c r="BN391" s="100"/>
      <c r="BO391" s="100"/>
      <c r="BP391" s="100"/>
      <c r="BQ391" s="100"/>
      <c r="BR391" s="100"/>
      <c r="BS391" s="100"/>
      <c r="BT391" s="100"/>
      <c r="BU391" s="100"/>
      <c r="BV391" s="100"/>
      <c r="BW391" s="100"/>
      <c r="BX391" s="100"/>
      <c r="BY391" s="100"/>
      <c r="BZ391" s="100"/>
    </row>
    <row r="392" s="119" customFormat="true" ht="14.85" hidden="false" customHeight="true" outlineLevel="0" collapsed="false">
      <c r="A392" s="102" t="str">
        <f aca="false" t="array" ref="A392:A392">IF(G392=Error_checking!$A$26,RANK(AC392,$AC$2:$AC$601),"")</f>
        <v/>
      </c>
      <c r="B392" s="102" t="n">
        <v>563</v>
      </c>
      <c r="C392" s="77" t="n">
        <f aca="false">VLOOKUP($B392,Ludo_na!$A$2:$D$601,2,0)</f>
        <v>139</v>
      </c>
      <c r="D392" s="78" t="str">
        <f aca="false">IF(VLOOKUP($B392,Ludo_voor!$A$2:$Y$601,3,0)="","",VLOOKUP($B392,Ludo_voor!$A$2:$Y$601,3,0))</f>
        <v>Van Bogaert</v>
      </c>
      <c r="E392" s="79" t="str">
        <f aca="false">IF(VLOOKUP($B392,Ludo_voor!$A$2:$Y$601,4,0)="","",VLOOKUP($B392,Ludo_voor!$A$2:$Y$601,4,0))</f>
        <v>Rob</v>
      </c>
      <c r="F392" s="80" t="str">
        <f aca="false">IF(VLOOKUP($B392,Ludo_voor!$A$2:$Y$601,5,0)="","",VLOOKUP($B392,Ludo_voor!$A$2:$Y$601,5,0))</f>
        <v/>
      </c>
      <c r="G392" s="81"/>
      <c r="H392" s="103"/>
      <c r="I392" s="104"/>
      <c r="J392" s="105"/>
      <c r="K392" s="105"/>
      <c r="L392" s="105"/>
      <c r="M392" s="106" t="str">
        <f aca="false" t="array" ref="M392:M392">IF($G392="","",IF(L392="",0,((SUM(IF(I392=I$2:I$601,IF(J392=J$2:J$601,1,0),0))-K392)/(SUM(IF(I392=I$2:I$601,IF(J392=J$2:J$601,1,0),0))-1)*100)+(L392/(SUM(IF(I392=I$2:I$601,IF(J392=J$2:J$601,L$2:L$601,0),0))))+IF(K392&lt;2,SUM(IF(I392=I$2:I$601,IF(J392=J$2:J$601,1,0),0)),0)))</f>
        <v/>
      </c>
      <c r="N392" s="107"/>
      <c r="O392" s="108"/>
      <c r="P392" s="108"/>
      <c r="Q392" s="108"/>
      <c r="R392" s="109" t="str">
        <f aca="false" t="array" ref="R392:R392">IF($G392="","",IF(Q392="",0,((SUM(IF(N392=N$2:N$601,IF(O392=O$2:O$601,1,0),0))-P392)/(SUM(IF(N392=N$2:N$601,IF(O392=O$2:O$601,1,0),0))-1)*100)+(Q392/(SUM(IF(N392=N$2:N$601,IF(O392=O$2:O$601,Q$2:Q$601,0),0))))+IF(P392&lt;2,SUM(IF(N392=N$2:N$601,IF(O392=O$2:O$601,1,0),0)),0)))</f>
        <v/>
      </c>
      <c r="S392" s="110"/>
      <c r="T392" s="108"/>
      <c r="U392" s="108"/>
      <c r="V392" s="108"/>
      <c r="W392" s="111" t="str">
        <f aca="false" t="array" ref="W392:W392">IF($G392="","",IF(OR(S392=Error_checking!$Q$25,S392=Error_checking!$Q$26),R392-IF(P392&lt;2,SUM(IF(N392=N$2:N$601,IF(O392=O$2:O$601,1,0),0)),0),IF(V392="",0,((SUM(IF(S392=S$2:S$601,IF(T392=T$2:T$601,1,0),0))-U392)/(SUM(IF(S392=S$2:S$601,IF(T392=T$2:T$601,1,0),0))-1)*100)+(V392/(SUM(IF(S392=S$2:S$601,IF(T392=T$2:T$601,V$2:V$601,0),0))))+IF(U392&lt;2,SUM(IF(S392=S$2:S$601,IF(T392=T$2:T$601,1,0),0)),0))))</f>
        <v/>
      </c>
      <c r="X392" s="91"/>
      <c r="Y392" s="92"/>
      <c r="Z392" s="93"/>
      <c r="AA392" s="92"/>
      <c r="AB392" s="94" t="n">
        <f aca="false">0</f>
        <v>0</v>
      </c>
      <c r="AC392" s="94" t="n">
        <f aca="false" t="array" ref="AC392:AC392">SUM(M392,R392,W392,AB392)</f>
        <v>0</v>
      </c>
      <c r="AD392" s="112" t="n">
        <f aca="false">IF(G392=Error_checking!$A$26,MAX(0,MIN(MaxBonus,$G$1)+1-RANK(AC392,$AC$2:$AC$601)),0)</f>
        <v>0</v>
      </c>
      <c r="AE392" s="111" t="n">
        <f aca="false">AC392+AD392</f>
        <v>0</v>
      </c>
      <c r="AF392" s="113" t="str">
        <f aca="false" t="array" ref="AF392:AF392">IF(G392=Error_checking!$A$26,RANK(AC392,$AC$2:$AC$601),"")</f>
        <v/>
      </c>
      <c r="AG392" s="114"/>
      <c r="AH392" s="115"/>
      <c r="AI392" s="115"/>
      <c r="AJ392" s="115"/>
      <c r="AK392" s="100"/>
      <c r="AL392" s="100"/>
      <c r="AM392" s="100"/>
      <c r="AN392" s="101"/>
      <c r="AO392" s="100"/>
      <c r="AP392" s="100"/>
      <c r="AQ392" s="100"/>
      <c r="AR392" s="100"/>
      <c r="AS392" s="100"/>
      <c r="AT392" s="100"/>
      <c r="AU392" s="100"/>
      <c r="AV392" s="100"/>
      <c r="AW392" s="100"/>
      <c r="AX392" s="100"/>
      <c r="AY392" s="100"/>
      <c r="AZ392" s="100"/>
      <c r="BA392" s="100"/>
      <c r="BB392" s="100"/>
      <c r="BC392" s="100"/>
      <c r="BD392" s="100"/>
      <c r="BE392" s="100"/>
      <c r="BF392" s="100"/>
      <c r="BG392" s="100"/>
      <c r="BH392" s="100"/>
      <c r="BI392" s="100"/>
      <c r="BJ392" s="100"/>
      <c r="BK392" s="100"/>
      <c r="BL392" s="100"/>
      <c r="BM392" s="100"/>
      <c r="BN392" s="100"/>
      <c r="BO392" s="100"/>
      <c r="BP392" s="100"/>
      <c r="BQ392" s="100"/>
      <c r="BR392" s="100"/>
      <c r="BS392" s="100"/>
      <c r="BT392" s="100"/>
      <c r="BU392" s="100"/>
      <c r="BV392" s="100"/>
      <c r="BW392" s="100"/>
      <c r="BX392" s="100"/>
      <c r="BY392" s="100"/>
      <c r="BZ392" s="100"/>
    </row>
    <row r="393" s="119" customFormat="true" ht="14.85" hidden="false" customHeight="true" outlineLevel="0" collapsed="false">
      <c r="A393" s="102" t="str">
        <f aca="false" t="array" ref="A393:A393">IF(G393=Error_checking!$A$26,RANK(AC393,$AC$2:$AC$601),"")</f>
        <v/>
      </c>
      <c r="B393" s="102" t="n">
        <v>23</v>
      </c>
      <c r="C393" s="77" t="n">
        <f aca="false">VLOOKUP($B393,Ludo_na!$A$2:$D$601,2,0)</f>
        <v>448</v>
      </c>
      <c r="D393" s="78" t="str">
        <f aca="false">IF(VLOOKUP($B393,Ludo_voor!$A$2:$Y$601,3,0)="","",VLOOKUP($B393,Ludo_voor!$A$2:$Y$601,3,0))</f>
        <v>Van Bouwel</v>
      </c>
      <c r="E393" s="79" t="str">
        <f aca="false">IF(VLOOKUP($B393,Ludo_voor!$A$2:$Y$601,4,0)="","",VLOOKUP($B393,Ludo_voor!$A$2:$Y$601,4,0))</f>
        <v>Laura</v>
      </c>
      <c r="F393" s="80" t="str">
        <f aca="false">IF(VLOOKUP($B393,Ludo_voor!$A$2:$Y$601,5,0)="","",VLOOKUP($B393,Ludo_voor!$A$2:$Y$601,5,0))</f>
        <v/>
      </c>
      <c r="G393" s="81"/>
      <c r="H393" s="103"/>
      <c r="I393" s="104"/>
      <c r="J393" s="105"/>
      <c r="K393" s="105"/>
      <c r="L393" s="105"/>
      <c r="M393" s="106" t="str">
        <f aca="false" t="array" ref="M393:M393">IF($G393="","",IF(L393="",0,((SUM(IF(I393=I$2:I$601,IF(J393=J$2:J$601,1,0),0))-K393)/(SUM(IF(I393=I$2:I$601,IF(J393=J$2:J$601,1,0),0))-1)*100)+(L393/(SUM(IF(I393=I$2:I$601,IF(J393=J$2:J$601,L$2:L$601,0),0))))+IF(K393&lt;2,SUM(IF(I393=I$2:I$601,IF(J393=J$2:J$601,1,0),0)),0)))</f>
        <v/>
      </c>
      <c r="N393" s="107"/>
      <c r="O393" s="108"/>
      <c r="P393" s="108"/>
      <c r="Q393" s="108"/>
      <c r="R393" s="109" t="str">
        <f aca="false" t="array" ref="R393:R393">IF($G393="","",IF(Q393="",0,((SUM(IF(N393=N$2:N$601,IF(O393=O$2:O$601,1,0),0))-P393)/(SUM(IF(N393=N$2:N$601,IF(O393=O$2:O$601,1,0),0))-1)*100)+(Q393/(SUM(IF(N393=N$2:N$601,IF(O393=O$2:O$601,Q$2:Q$601,0),0))))+IF(P393&lt;2,SUM(IF(N393=N$2:N$601,IF(O393=O$2:O$601,1,0),0)),0)))</f>
        <v/>
      </c>
      <c r="S393" s="110"/>
      <c r="T393" s="108"/>
      <c r="U393" s="108"/>
      <c r="V393" s="108"/>
      <c r="W393" s="111" t="str">
        <f aca="false" t="array" ref="W393:W393">IF($G393="","",IF(OR(S393=Error_checking!$Q$25,S393=Error_checking!$Q$26),R393-IF(P393&lt;2,SUM(IF(N393=N$2:N$601,IF(O393=O$2:O$601,1,0),0)),0),IF(V393="",0,((SUM(IF(S393=S$2:S$601,IF(T393=T$2:T$601,1,0),0))-U393)/(SUM(IF(S393=S$2:S$601,IF(T393=T$2:T$601,1,0),0))-1)*100)+(V393/(SUM(IF(S393=S$2:S$601,IF(T393=T$2:T$601,V$2:V$601,0),0))))+IF(U393&lt;2,SUM(IF(S393=S$2:S$601,IF(T393=T$2:T$601,1,0),0)),0))))</f>
        <v/>
      </c>
      <c r="X393" s="91"/>
      <c r="Y393" s="92"/>
      <c r="Z393" s="93"/>
      <c r="AA393" s="92"/>
      <c r="AB393" s="94" t="n">
        <f aca="false">0</f>
        <v>0</v>
      </c>
      <c r="AC393" s="94" t="n">
        <f aca="false" t="array" ref="AC393:AC393">SUM(M393,R393,W393,AB393)</f>
        <v>0</v>
      </c>
      <c r="AD393" s="112" t="n">
        <f aca="false">IF(G393=Error_checking!$A$26,MAX(0,MIN(MaxBonus,$G$1)+1-RANK(AC393,$AC$2:$AC$601)),0)</f>
        <v>0</v>
      </c>
      <c r="AE393" s="111" t="n">
        <f aca="false">AC393+AD393</f>
        <v>0</v>
      </c>
      <c r="AF393" s="113" t="str">
        <f aca="false" t="array" ref="AF393:AF393">IF(G393=Error_checking!$A$26,RANK(AC393,$AC$2:$AC$601),"")</f>
        <v/>
      </c>
      <c r="AG393" s="114"/>
      <c r="AH393" s="115"/>
      <c r="AI393" s="115"/>
      <c r="AJ393" s="115"/>
      <c r="AK393" s="100"/>
      <c r="AL393" s="100"/>
      <c r="AM393" s="100"/>
      <c r="AN393" s="101"/>
      <c r="AO393" s="100"/>
      <c r="AP393" s="100"/>
      <c r="AQ393" s="100"/>
      <c r="AR393" s="100"/>
      <c r="AS393" s="100"/>
      <c r="AT393" s="100"/>
      <c r="AU393" s="100"/>
      <c r="AV393" s="100"/>
      <c r="AW393" s="100"/>
      <c r="AX393" s="100"/>
      <c r="AY393" s="100"/>
      <c r="AZ393" s="100"/>
      <c r="BA393" s="100"/>
      <c r="BB393" s="100"/>
      <c r="BC393" s="100"/>
      <c r="BD393" s="100"/>
      <c r="BE393" s="100"/>
      <c r="BF393" s="100"/>
      <c r="BG393" s="100"/>
      <c r="BH393" s="100"/>
      <c r="BI393" s="100"/>
      <c r="BJ393" s="100"/>
      <c r="BK393" s="100"/>
      <c r="BL393" s="100"/>
      <c r="BM393" s="100"/>
      <c r="BN393" s="100"/>
      <c r="BO393" s="100"/>
      <c r="BP393" s="100"/>
      <c r="BQ393" s="100"/>
      <c r="BR393" s="100"/>
      <c r="BS393" s="100"/>
      <c r="BT393" s="100"/>
      <c r="BU393" s="100"/>
      <c r="BV393" s="100"/>
      <c r="BW393" s="100"/>
      <c r="BX393" s="100"/>
      <c r="BY393" s="100"/>
      <c r="BZ393" s="100"/>
    </row>
    <row r="394" s="54" customFormat="true" ht="14.85" hidden="false" customHeight="true" outlineLevel="0" collapsed="false">
      <c r="A394" s="102" t="str">
        <f aca="false" t="array" ref="A394:A394">IF(G394=Error_checking!$A$26,RANK(AC394,$AC$2:$AC$601),"")</f>
        <v/>
      </c>
      <c r="B394" s="102" t="n">
        <v>547</v>
      </c>
      <c r="C394" s="77" t="n">
        <f aca="false">VLOOKUP($B394,Ludo_na!$A$2:$D$601,2,0)</f>
        <v>525</v>
      </c>
      <c r="D394" s="78" t="str">
        <f aca="false">IF(VLOOKUP($B394,Ludo_voor!$A$2:$Y$601,3,0)="","",VLOOKUP($B394,Ludo_voor!$A$2:$Y$601,3,0))</f>
        <v>Van Damme</v>
      </c>
      <c r="E394" s="79" t="str">
        <f aca="false">IF(VLOOKUP($B394,Ludo_voor!$A$2:$Y$601,4,0)="","",VLOOKUP($B394,Ludo_voor!$A$2:$Y$601,4,0))</f>
        <v>Thomas</v>
      </c>
      <c r="F394" s="80" t="str">
        <f aca="false">IF(VLOOKUP($B394,Ludo_voor!$A$2:$Y$601,5,0)="","",VLOOKUP($B394,Ludo_voor!$A$2:$Y$601,5,0))</f>
        <v/>
      </c>
      <c r="G394" s="81"/>
      <c r="H394" s="103"/>
      <c r="I394" s="104"/>
      <c r="J394" s="105"/>
      <c r="K394" s="105"/>
      <c r="L394" s="105"/>
      <c r="M394" s="106" t="str">
        <f aca="false" t="array" ref="M394:M394">IF($G394="","",IF(L394="",0,((SUM(IF(I394=I$2:I$601,IF(J394=J$2:J$601,1,0),0))-K394)/(SUM(IF(I394=I$2:I$601,IF(J394=J$2:J$601,1,0),0))-1)*100)+(L394/(SUM(IF(I394=I$2:I$601,IF(J394=J$2:J$601,L$2:L$601,0),0))))+IF(K394&lt;2,SUM(IF(I394=I$2:I$601,IF(J394=J$2:J$601,1,0),0)),0)))</f>
        <v/>
      </c>
      <c r="N394" s="107"/>
      <c r="O394" s="108"/>
      <c r="P394" s="108"/>
      <c r="Q394" s="108"/>
      <c r="R394" s="109" t="str">
        <f aca="false" t="array" ref="R394:R394">IF($G394="","",IF(Q394="",0,((SUM(IF(N394=N$2:N$601,IF(O394=O$2:O$601,1,0),0))-P394)/(SUM(IF(N394=N$2:N$601,IF(O394=O$2:O$601,1,0),0))-1)*100)+(Q394/(SUM(IF(N394=N$2:N$601,IF(O394=O$2:O$601,Q$2:Q$601,0),0))))+IF(P394&lt;2,SUM(IF(N394=N$2:N$601,IF(O394=O$2:O$601,1,0),0)),0)))</f>
        <v/>
      </c>
      <c r="S394" s="110"/>
      <c r="T394" s="108"/>
      <c r="U394" s="108"/>
      <c r="V394" s="108"/>
      <c r="W394" s="111" t="str">
        <f aca="false" t="array" ref="W394:W394">IF($G394="","",IF(OR(S394=Error_checking!$Q$25,S394=Error_checking!$Q$26),R394-IF(P394&lt;2,SUM(IF(N394=N$2:N$601,IF(O394=O$2:O$601,1,0),0)),0),IF(V394="",0,((SUM(IF(S394=S$2:S$601,IF(T394=T$2:T$601,1,0),0))-U394)/(SUM(IF(S394=S$2:S$601,IF(T394=T$2:T$601,1,0),0))-1)*100)+(V394/(SUM(IF(S394=S$2:S$601,IF(T394=T$2:T$601,V$2:V$601,0),0))))+IF(U394&lt;2,SUM(IF(S394=S$2:S$601,IF(T394=T$2:T$601,1,0),0)),0))))</f>
        <v/>
      </c>
      <c r="X394" s="91"/>
      <c r="Y394" s="92"/>
      <c r="Z394" s="93"/>
      <c r="AA394" s="92"/>
      <c r="AB394" s="94" t="n">
        <f aca="false">0</f>
        <v>0</v>
      </c>
      <c r="AC394" s="94" t="n">
        <f aca="false" t="array" ref="AC394:AC394">SUM(M394,R394,W394,AB394)</f>
        <v>0</v>
      </c>
      <c r="AD394" s="112" t="n">
        <f aca="false">IF(G394=Error_checking!$A$26,MAX(0,MIN(MaxBonus,$G$1)+1-RANK(AC394,$AC$2:$AC$601)),0)</f>
        <v>0</v>
      </c>
      <c r="AE394" s="111" t="n">
        <f aca="false">AC394+AD394</f>
        <v>0</v>
      </c>
      <c r="AF394" s="113" t="str">
        <f aca="false" t="array" ref="AF394:AF394">IF(G394=Error_checking!$A$26,RANK(AC394,$AC$2:$AC$601),"")</f>
        <v/>
      </c>
      <c r="AG394" s="114"/>
      <c r="AH394" s="115"/>
      <c r="AI394" s="115"/>
      <c r="AJ394" s="115"/>
      <c r="AK394" s="100"/>
      <c r="AL394" s="100"/>
      <c r="AM394" s="100"/>
      <c r="AN394" s="101"/>
      <c r="AO394" s="100"/>
      <c r="AP394" s="100"/>
      <c r="AQ394" s="100"/>
      <c r="AR394" s="100"/>
      <c r="AS394" s="100"/>
      <c r="AT394" s="100"/>
      <c r="AU394" s="100"/>
      <c r="AV394" s="100"/>
      <c r="AW394" s="100"/>
      <c r="AX394" s="100"/>
      <c r="AY394" s="100"/>
      <c r="AZ394" s="100"/>
      <c r="BA394" s="100"/>
      <c r="BB394" s="100"/>
      <c r="BC394" s="100"/>
      <c r="BD394" s="100"/>
      <c r="BE394" s="100"/>
      <c r="BF394" s="100"/>
      <c r="BG394" s="100"/>
      <c r="BH394" s="100"/>
      <c r="BI394" s="100"/>
      <c r="BJ394" s="100"/>
      <c r="BK394" s="100"/>
      <c r="BL394" s="100"/>
      <c r="BM394" s="100"/>
      <c r="BN394" s="100"/>
      <c r="BO394" s="100"/>
      <c r="BP394" s="100"/>
      <c r="BQ394" s="100"/>
      <c r="BR394" s="100"/>
      <c r="BS394" s="100"/>
      <c r="BT394" s="100"/>
      <c r="BU394" s="100"/>
      <c r="BV394" s="100"/>
      <c r="BW394" s="100"/>
      <c r="BX394" s="100"/>
      <c r="BY394" s="100"/>
      <c r="BZ394" s="100"/>
    </row>
    <row r="395" s="54" customFormat="true" ht="14.85" hidden="false" customHeight="true" outlineLevel="0" collapsed="false">
      <c r="A395" s="102" t="str">
        <f aca="false" t="array" ref="A395:A395">IF(G395=Error_checking!$A$26,RANK(AC395,$AC$2:$AC$601),"")</f>
        <v/>
      </c>
      <c r="B395" s="102" t="n">
        <v>568</v>
      </c>
      <c r="C395" s="77" t="n">
        <f aca="false">VLOOKUP($B395,Ludo_na!$A$2:$D$601,2,0)</f>
        <v>231</v>
      </c>
      <c r="D395" s="78" t="str">
        <f aca="false">IF(VLOOKUP($B395,Ludo_voor!$A$2:$Y$601,3,0)="","",VLOOKUP($B395,Ludo_voor!$A$2:$Y$601,3,0))</f>
        <v>Van De Voorde</v>
      </c>
      <c r="E395" s="79" t="str">
        <f aca="false">IF(VLOOKUP($B395,Ludo_voor!$A$2:$Y$601,4,0)="","",VLOOKUP($B395,Ludo_voor!$A$2:$Y$601,4,0))</f>
        <v>Joris</v>
      </c>
      <c r="F395" s="80" t="str">
        <f aca="false">IF(VLOOKUP($B395,Ludo_voor!$A$2:$Y$601,5,0)="","",VLOOKUP($B395,Ludo_voor!$A$2:$Y$601,5,0))</f>
        <v/>
      </c>
      <c r="G395" s="81"/>
      <c r="H395" s="103"/>
      <c r="I395" s="104"/>
      <c r="J395" s="105"/>
      <c r="K395" s="105"/>
      <c r="L395" s="105"/>
      <c r="M395" s="106" t="str">
        <f aca="false" t="array" ref="M395:M395">IF($G395="","",IF(L395="",0,((SUM(IF(I395=I$2:I$601,IF(J395=J$2:J$601,1,0),0))-K395)/(SUM(IF(I395=I$2:I$601,IF(J395=J$2:J$601,1,0),0))-1)*100)+(L395/(SUM(IF(I395=I$2:I$601,IF(J395=J$2:J$601,L$2:L$601,0),0))))+IF(K395&lt;2,SUM(IF(I395=I$2:I$601,IF(J395=J$2:J$601,1,0),0)),0)))</f>
        <v/>
      </c>
      <c r="N395" s="107"/>
      <c r="O395" s="108"/>
      <c r="P395" s="108"/>
      <c r="Q395" s="108"/>
      <c r="R395" s="109" t="str">
        <f aca="false" t="array" ref="R395:R395">IF($G395="","",IF(Q395="",0,((SUM(IF(N395=N$2:N$601,IF(O395=O$2:O$601,1,0),0))-P395)/(SUM(IF(N395=N$2:N$601,IF(O395=O$2:O$601,1,0),0))-1)*100)+(Q395/(SUM(IF(N395=N$2:N$601,IF(O395=O$2:O$601,Q$2:Q$601,0),0))))+IF(P395&lt;2,SUM(IF(N395=N$2:N$601,IF(O395=O$2:O$601,1,0),0)),0)))</f>
        <v/>
      </c>
      <c r="S395" s="110"/>
      <c r="T395" s="108"/>
      <c r="U395" s="108"/>
      <c r="V395" s="108"/>
      <c r="W395" s="111" t="str">
        <f aca="false" t="array" ref="W395:W395">IF($G395="","",IF(OR(S395=Error_checking!$Q$25,S395=Error_checking!$Q$26),R395-IF(P395&lt;2,SUM(IF(N395=N$2:N$601,IF(O395=O$2:O$601,1,0),0)),0),IF(V395="",0,((SUM(IF(S395=S$2:S$601,IF(T395=T$2:T$601,1,0),0))-U395)/(SUM(IF(S395=S$2:S$601,IF(T395=T$2:T$601,1,0),0))-1)*100)+(V395/(SUM(IF(S395=S$2:S$601,IF(T395=T$2:T$601,V$2:V$601,0),0))))+IF(U395&lt;2,SUM(IF(S395=S$2:S$601,IF(T395=T$2:T$601,1,0),0)),0))))</f>
        <v/>
      </c>
      <c r="X395" s="91"/>
      <c r="Y395" s="92"/>
      <c r="Z395" s="93"/>
      <c r="AA395" s="92"/>
      <c r="AB395" s="94" t="n">
        <f aca="false">0</f>
        <v>0</v>
      </c>
      <c r="AC395" s="94" t="n">
        <f aca="false" t="array" ref="AC395:AC395">SUM(M395,R395,W395,AB395)</f>
        <v>0</v>
      </c>
      <c r="AD395" s="112" t="n">
        <f aca="false">IF(G395=Error_checking!$A$26,MAX(0,MIN(MaxBonus,$G$1)+1-RANK(AC395,$AC$2:$AC$601)),0)</f>
        <v>0</v>
      </c>
      <c r="AE395" s="111" t="n">
        <f aca="false">AC395+AD395</f>
        <v>0</v>
      </c>
      <c r="AF395" s="113" t="str">
        <f aca="false" t="array" ref="AF395:AF395">IF(G395=Error_checking!$A$26,RANK(AC395,$AC$2:$AC$601),"")</f>
        <v/>
      </c>
      <c r="AG395" s="114"/>
      <c r="AH395" s="115"/>
      <c r="AI395" s="115"/>
      <c r="AJ395" s="115"/>
      <c r="AK395" s="100"/>
      <c r="AL395" s="100"/>
      <c r="AM395" s="100"/>
      <c r="AN395" s="101"/>
      <c r="AO395" s="100"/>
      <c r="AP395" s="100"/>
      <c r="AQ395" s="100"/>
      <c r="AR395" s="100"/>
      <c r="AS395" s="100"/>
      <c r="AT395" s="100"/>
      <c r="AU395" s="100"/>
      <c r="AV395" s="100"/>
      <c r="AW395" s="100"/>
      <c r="AX395" s="100"/>
      <c r="AY395" s="100"/>
      <c r="AZ395" s="100"/>
      <c r="BA395" s="100"/>
      <c r="BB395" s="100"/>
      <c r="BC395" s="100"/>
      <c r="BD395" s="100"/>
      <c r="BE395" s="100"/>
      <c r="BF395" s="100"/>
      <c r="BG395" s="100"/>
      <c r="BH395" s="100"/>
      <c r="BI395" s="100"/>
      <c r="BJ395" s="100"/>
      <c r="BK395" s="100"/>
      <c r="BL395" s="100"/>
      <c r="BM395" s="100"/>
      <c r="BN395" s="100"/>
      <c r="BO395" s="100"/>
      <c r="BP395" s="100"/>
      <c r="BQ395" s="100"/>
      <c r="BR395" s="100"/>
      <c r="BS395" s="100"/>
      <c r="BT395" s="100"/>
      <c r="BU395" s="100"/>
      <c r="BV395" s="100"/>
      <c r="BW395" s="100"/>
      <c r="BX395" s="100"/>
      <c r="BY395" s="100"/>
      <c r="BZ395" s="100"/>
    </row>
    <row r="396" s="54" customFormat="true" ht="14.85" hidden="false" customHeight="true" outlineLevel="0" collapsed="false">
      <c r="A396" s="102" t="str">
        <f aca="false" t="array" ref="A396:A396">IF(G396=Error_checking!$A$26,RANK(AC396,$AC$2:$AC$601),"")</f>
        <v/>
      </c>
      <c r="B396" s="102" t="n">
        <v>557</v>
      </c>
      <c r="C396" s="77" t="n">
        <f aca="false">VLOOKUP($B396,Ludo_na!$A$2:$D$601,2,0)</f>
        <v>335</v>
      </c>
      <c r="D396" s="78" t="str">
        <f aca="false">IF(VLOOKUP($B396,Ludo_voor!$A$2:$Y$601,3,0)="","",VLOOKUP($B396,Ludo_voor!$A$2:$Y$601,3,0))</f>
        <v>Van De Walle</v>
      </c>
      <c r="E396" s="79" t="str">
        <f aca="false">IF(VLOOKUP($B396,Ludo_voor!$A$2:$Y$601,4,0)="","",VLOOKUP($B396,Ludo_voor!$A$2:$Y$601,4,0))</f>
        <v>Andy</v>
      </c>
      <c r="F396" s="80" t="str">
        <f aca="false">IF(VLOOKUP($B396,Ludo_voor!$A$2:$Y$601,5,0)="","",VLOOKUP($B396,Ludo_voor!$A$2:$Y$601,5,0))</f>
        <v/>
      </c>
      <c r="G396" s="81"/>
      <c r="H396" s="103"/>
      <c r="I396" s="104"/>
      <c r="J396" s="105"/>
      <c r="K396" s="105"/>
      <c r="L396" s="105"/>
      <c r="M396" s="106" t="str">
        <f aca="false" t="array" ref="M396:M396">IF($G396="","",IF(L396="",0,((SUM(IF(I396=I$2:I$601,IF(J396=J$2:J$601,1,0),0))-K396)/(SUM(IF(I396=I$2:I$601,IF(J396=J$2:J$601,1,0),0))-1)*100)+(L396/(SUM(IF(I396=I$2:I$601,IF(J396=J$2:J$601,L$2:L$601,0),0))))+IF(K396&lt;2,SUM(IF(I396=I$2:I$601,IF(J396=J$2:J$601,1,0),0)),0)))</f>
        <v/>
      </c>
      <c r="N396" s="107"/>
      <c r="O396" s="108"/>
      <c r="P396" s="108"/>
      <c r="Q396" s="108"/>
      <c r="R396" s="109" t="str">
        <f aca="false" t="array" ref="R396:R396">IF($G396="","",IF(Q396="",0,((SUM(IF(N396=N$2:N$601,IF(O396=O$2:O$601,1,0),0))-P396)/(SUM(IF(N396=N$2:N$601,IF(O396=O$2:O$601,1,0),0))-1)*100)+(Q396/(SUM(IF(N396=N$2:N$601,IF(O396=O$2:O$601,Q$2:Q$601,0),0))))+IF(P396&lt;2,SUM(IF(N396=N$2:N$601,IF(O396=O$2:O$601,1,0),0)),0)))</f>
        <v/>
      </c>
      <c r="S396" s="110"/>
      <c r="T396" s="108"/>
      <c r="U396" s="108"/>
      <c r="V396" s="108"/>
      <c r="W396" s="111" t="str">
        <f aca="false" t="array" ref="W396:W396">IF($G396="","",IF(OR(S396=Error_checking!$Q$25,S396=Error_checking!$Q$26),R396-IF(P396&lt;2,SUM(IF(N396=N$2:N$601,IF(O396=O$2:O$601,1,0),0)),0),IF(V396="",0,((SUM(IF(S396=S$2:S$601,IF(T396=T$2:T$601,1,0),0))-U396)/(SUM(IF(S396=S$2:S$601,IF(T396=T$2:T$601,1,0),0))-1)*100)+(V396/(SUM(IF(S396=S$2:S$601,IF(T396=T$2:T$601,V$2:V$601,0),0))))+IF(U396&lt;2,SUM(IF(S396=S$2:S$601,IF(T396=T$2:T$601,1,0),0)),0))))</f>
        <v/>
      </c>
      <c r="X396" s="91"/>
      <c r="Y396" s="92"/>
      <c r="Z396" s="93"/>
      <c r="AA396" s="92"/>
      <c r="AB396" s="94" t="n">
        <f aca="false">0</f>
        <v>0</v>
      </c>
      <c r="AC396" s="94" t="n">
        <f aca="false" t="array" ref="AC396:AC396">SUM(M396,R396,W396,AB396)</f>
        <v>0</v>
      </c>
      <c r="AD396" s="112" t="n">
        <f aca="false">IF(G396=Error_checking!$A$26,MAX(0,MIN(MaxBonus,$G$1)+1-RANK(AC396,$AC$2:$AC$601)),0)</f>
        <v>0</v>
      </c>
      <c r="AE396" s="111" t="n">
        <f aca="false">AC396+AD396</f>
        <v>0</v>
      </c>
      <c r="AF396" s="113" t="str">
        <f aca="false" t="array" ref="AF396:AF396">IF(G396=Error_checking!$A$26,RANK(AC396,$AC$2:$AC$601),"")</f>
        <v/>
      </c>
      <c r="AG396" s="114"/>
      <c r="AH396" s="115"/>
      <c r="AI396" s="115"/>
      <c r="AJ396" s="115"/>
      <c r="AK396" s="100"/>
      <c r="AL396" s="100"/>
      <c r="AM396" s="100"/>
      <c r="AN396" s="101"/>
      <c r="AO396" s="100"/>
      <c r="AP396" s="100"/>
      <c r="AQ396" s="100"/>
      <c r="AR396" s="100"/>
      <c r="AS396" s="100"/>
      <c r="AT396" s="100"/>
      <c r="AU396" s="100"/>
      <c r="AV396" s="100"/>
      <c r="AW396" s="100"/>
      <c r="AX396" s="100"/>
      <c r="AY396" s="100"/>
      <c r="AZ396" s="100"/>
      <c r="BA396" s="100"/>
      <c r="BB396" s="100"/>
      <c r="BC396" s="100"/>
      <c r="BD396" s="100"/>
      <c r="BE396" s="100"/>
      <c r="BF396" s="100"/>
      <c r="BG396" s="100"/>
      <c r="BH396" s="100"/>
      <c r="BI396" s="100"/>
      <c r="BJ396" s="100"/>
      <c r="BK396" s="100"/>
      <c r="BL396" s="100"/>
      <c r="BM396" s="100"/>
      <c r="BN396" s="100"/>
      <c r="BO396" s="100"/>
      <c r="BP396" s="100"/>
      <c r="BQ396" s="100"/>
      <c r="BR396" s="100"/>
      <c r="BS396" s="100"/>
      <c r="BT396" s="100"/>
      <c r="BU396" s="100"/>
      <c r="BV396" s="100"/>
      <c r="BW396" s="100"/>
      <c r="BX396" s="100"/>
      <c r="BY396" s="100"/>
      <c r="BZ396" s="100"/>
    </row>
    <row r="397" s="119" customFormat="true" ht="14.85" hidden="false" customHeight="true" outlineLevel="0" collapsed="false">
      <c r="A397" s="102" t="str">
        <f aca="false" t="array" ref="A397:A397">IF(G397=Error_checking!$A$26,RANK(AC397,$AC$2:$AC$601),"")</f>
        <v/>
      </c>
      <c r="B397" s="102" t="n">
        <v>379</v>
      </c>
      <c r="C397" s="77" t="n">
        <f aca="false">VLOOKUP($B397,Ludo_na!$A$2:$D$601,2,0)</f>
        <v>524</v>
      </c>
      <c r="D397" s="78" t="str">
        <f aca="false">IF(VLOOKUP($B397,Ludo_voor!$A$2:$Y$601,3,0)="","",VLOOKUP($B397,Ludo_voor!$A$2:$Y$601,3,0))</f>
        <v>Van den Berge</v>
      </c>
      <c r="E397" s="79" t="str">
        <f aca="false">IF(VLOOKUP($B397,Ludo_voor!$A$2:$Y$601,4,0)="","",VLOOKUP($B397,Ludo_voor!$A$2:$Y$601,4,0))</f>
        <v>Kim</v>
      </c>
      <c r="F397" s="80" t="str">
        <f aca="false">IF(VLOOKUP($B397,Ludo_voor!$A$2:$Y$601,5,0)="","",VLOOKUP($B397,Ludo_voor!$A$2:$Y$601,5,0))</f>
        <v/>
      </c>
      <c r="G397" s="81"/>
      <c r="H397" s="103"/>
      <c r="I397" s="104"/>
      <c r="J397" s="105"/>
      <c r="K397" s="105"/>
      <c r="L397" s="105"/>
      <c r="M397" s="106" t="str">
        <f aca="false" t="array" ref="M397:M397">IF($G397="","",IF(L397="",0,((SUM(IF(I397=I$2:I$601,IF(J397=J$2:J$601,1,0),0))-K397)/(SUM(IF(I397=I$2:I$601,IF(J397=J$2:J$601,1,0),0))-1)*100)+(L397/(SUM(IF(I397=I$2:I$601,IF(J397=J$2:J$601,L$2:L$601,0),0))))+IF(K397&lt;2,SUM(IF(I397=I$2:I$601,IF(J397=J$2:J$601,1,0),0)),0)))</f>
        <v/>
      </c>
      <c r="N397" s="107"/>
      <c r="O397" s="108"/>
      <c r="P397" s="108"/>
      <c r="Q397" s="108"/>
      <c r="R397" s="109" t="str">
        <f aca="false" t="array" ref="R397:R397">IF($G397="","",IF(Q397="",0,((SUM(IF(N397=N$2:N$601,IF(O397=O$2:O$601,1,0),0))-P397)/(SUM(IF(N397=N$2:N$601,IF(O397=O$2:O$601,1,0),0))-1)*100)+(Q397/(SUM(IF(N397=N$2:N$601,IF(O397=O$2:O$601,Q$2:Q$601,0),0))))+IF(P397&lt;2,SUM(IF(N397=N$2:N$601,IF(O397=O$2:O$601,1,0),0)),0)))</f>
        <v/>
      </c>
      <c r="S397" s="110"/>
      <c r="T397" s="108"/>
      <c r="U397" s="108"/>
      <c r="V397" s="108"/>
      <c r="W397" s="111" t="str">
        <f aca="false" t="array" ref="W397:W397">IF($G397="","",IF(OR(S397=Error_checking!$Q$25,S397=Error_checking!$Q$26),R397-IF(P397&lt;2,SUM(IF(N397=N$2:N$601,IF(O397=O$2:O$601,1,0),0)),0),IF(V397="",0,((SUM(IF(S397=S$2:S$601,IF(T397=T$2:T$601,1,0),0))-U397)/(SUM(IF(S397=S$2:S$601,IF(T397=T$2:T$601,1,0),0))-1)*100)+(V397/(SUM(IF(S397=S$2:S$601,IF(T397=T$2:T$601,V$2:V$601,0),0))))+IF(U397&lt;2,SUM(IF(S397=S$2:S$601,IF(T397=T$2:T$601,1,0),0)),0))))</f>
        <v/>
      </c>
      <c r="X397" s="91"/>
      <c r="Y397" s="92"/>
      <c r="Z397" s="93"/>
      <c r="AA397" s="92"/>
      <c r="AB397" s="94" t="n">
        <f aca="false">0</f>
        <v>0</v>
      </c>
      <c r="AC397" s="94" t="n">
        <f aca="false" t="array" ref="AC397:AC397">SUM(M397,R397,W397,AB397)</f>
        <v>0</v>
      </c>
      <c r="AD397" s="112" t="n">
        <f aca="false">IF(G397=Error_checking!$A$26,MAX(0,MIN(MaxBonus,$G$1)+1-RANK(AC397,$AC$2:$AC$601)),0)</f>
        <v>0</v>
      </c>
      <c r="AE397" s="111" t="n">
        <f aca="false">AC397+AD397</f>
        <v>0</v>
      </c>
      <c r="AF397" s="113" t="str">
        <f aca="false" t="array" ref="AF397:AF397">IF(G397=Error_checking!$A$26,RANK(AC397,$AC$2:$AC$601),"")</f>
        <v/>
      </c>
      <c r="AG397" s="114"/>
      <c r="AH397" s="115"/>
      <c r="AI397" s="115"/>
      <c r="AJ397" s="115"/>
      <c r="AK397" s="100"/>
      <c r="AL397" s="100"/>
      <c r="AM397" s="100"/>
      <c r="AN397" s="101"/>
      <c r="AO397" s="100"/>
      <c r="AP397" s="100"/>
      <c r="AQ397" s="100"/>
      <c r="AR397" s="100"/>
      <c r="AS397" s="100"/>
      <c r="AT397" s="100"/>
      <c r="AU397" s="100"/>
      <c r="AV397" s="100"/>
      <c r="AW397" s="100"/>
      <c r="AX397" s="100"/>
      <c r="AY397" s="100"/>
      <c r="AZ397" s="100"/>
      <c r="BA397" s="100"/>
      <c r="BB397" s="100"/>
      <c r="BC397" s="100"/>
      <c r="BD397" s="100"/>
      <c r="BE397" s="100"/>
      <c r="BF397" s="100"/>
      <c r="BG397" s="100"/>
      <c r="BH397" s="100"/>
      <c r="BI397" s="100"/>
      <c r="BJ397" s="100"/>
      <c r="BK397" s="100"/>
      <c r="BL397" s="100"/>
      <c r="BM397" s="100"/>
      <c r="BN397" s="100"/>
      <c r="BO397" s="100"/>
      <c r="BP397" s="100"/>
      <c r="BQ397" s="100"/>
      <c r="BR397" s="100"/>
      <c r="BS397" s="100"/>
      <c r="BT397" s="100"/>
      <c r="BU397" s="100"/>
      <c r="BV397" s="100"/>
      <c r="BW397" s="100"/>
      <c r="BX397" s="100"/>
      <c r="BY397" s="100"/>
      <c r="BZ397" s="100"/>
    </row>
    <row r="398" s="54" customFormat="true" ht="14.85" hidden="false" customHeight="true" outlineLevel="0" collapsed="false">
      <c r="A398" s="102" t="str">
        <f aca="false" t="array" ref="A398:A398">IF(G398=Error_checking!$A$26,RANK(AC398,$AC$2:$AC$601),"")</f>
        <v/>
      </c>
      <c r="B398" s="102" t="n">
        <v>106</v>
      </c>
      <c r="C398" s="77" t="n">
        <f aca="false">VLOOKUP($B398,Ludo_na!$A$2:$D$601,2,0)</f>
        <v>340</v>
      </c>
      <c r="D398" s="78" t="str">
        <f aca="false">IF(VLOOKUP($B398,Ludo_voor!$A$2:$Y$601,3,0)="","",VLOOKUP($B398,Ludo_voor!$A$2:$Y$601,3,0))</f>
        <v>Van den Eynde</v>
      </c>
      <c r="E398" s="79" t="str">
        <f aca="false">IF(VLOOKUP($B398,Ludo_voor!$A$2:$Y$601,4,0)="","",VLOOKUP($B398,Ludo_voor!$A$2:$Y$601,4,0))</f>
        <v>David</v>
      </c>
      <c r="F398" s="80" t="str">
        <f aca="false">IF(VLOOKUP($B398,Ludo_voor!$A$2:$Y$601,5,0)="","",VLOOKUP($B398,Ludo_voor!$A$2:$Y$601,5,0))</f>
        <v/>
      </c>
      <c r="G398" s="81"/>
      <c r="H398" s="103"/>
      <c r="I398" s="104"/>
      <c r="J398" s="105"/>
      <c r="K398" s="105"/>
      <c r="L398" s="105"/>
      <c r="M398" s="106" t="str">
        <f aca="false" t="array" ref="M398:M398">IF($G398="","",IF(L398="",0,((SUM(IF(I398=I$2:I$601,IF(J398=J$2:J$601,1,0),0))-K398)/(SUM(IF(I398=I$2:I$601,IF(J398=J$2:J$601,1,0),0))-1)*100)+(L398/(SUM(IF(I398=I$2:I$601,IF(J398=J$2:J$601,L$2:L$601,0),0))))+IF(K398&lt;2,SUM(IF(I398=I$2:I$601,IF(J398=J$2:J$601,1,0),0)),0)))</f>
        <v/>
      </c>
      <c r="N398" s="107"/>
      <c r="O398" s="108"/>
      <c r="P398" s="108"/>
      <c r="Q398" s="108"/>
      <c r="R398" s="109" t="str">
        <f aca="false" t="array" ref="R398:R398">IF($G398="","",IF(Q398="",0,((SUM(IF(N398=N$2:N$601,IF(O398=O$2:O$601,1,0),0))-P398)/(SUM(IF(N398=N$2:N$601,IF(O398=O$2:O$601,1,0),0))-1)*100)+(Q398/(SUM(IF(N398=N$2:N$601,IF(O398=O$2:O$601,Q$2:Q$601,0),0))))+IF(P398&lt;2,SUM(IF(N398=N$2:N$601,IF(O398=O$2:O$601,1,0),0)),0)))</f>
        <v/>
      </c>
      <c r="S398" s="110"/>
      <c r="T398" s="108"/>
      <c r="U398" s="108"/>
      <c r="V398" s="108"/>
      <c r="W398" s="111" t="str">
        <f aca="false" t="array" ref="W398:W398">IF($G398="","",IF(OR(S398=Error_checking!$Q$25,S398=Error_checking!$Q$26),R398-IF(P398&lt;2,SUM(IF(N398=N$2:N$601,IF(O398=O$2:O$601,1,0),0)),0),IF(V398="",0,((SUM(IF(S398=S$2:S$601,IF(T398=T$2:T$601,1,0),0))-U398)/(SUM(IF(S398=S$2:S$601,IF(T398=T$2:T$601,1,0),0))-1)*100)+(V398/(SUM(IF(S398=S$2:S$601,IF(T398=T$2:T$601,V$2:V$601,0),0))))+IF(U398&lt;2,SUM(IF(S398=S$2:S$601,IF(T398=T$2:T$601,1,0),0)),0))))</f>
        <v/>
      </c>
      <c r="X398" s="91"/>
      <c r="Y398" s="92"/>
      <c r="Z398" s="93"/>
      <c r="AA398" s="92"/>
      <c r="AB398" s="94" t="n">
        <f aca="false">0</f>
        <v>0</v>
      </c>
      <c r="AC398" s="94" t="n">
        <f aca="false" t="array" ref="AC398:AC398">SUM(M398,R398,W398,AB398)</f>
        <v>0</v>
      </c>
      <c r="AD398" s="112" t="n">
        <f aca="false">IF(G398=Error_checking!$A$26,MAX(0,MIN(MaxBonus,$G$1)+1-RANK(AC398,$AC$2:$AC$601)),0)</f>
        <v>0</v>
      </c>
      <c r="AE398" s="111" t="n">
        <f aca="false">AC398+AD398</f>
        <v>0</v>
      </c>
      <c r="AF398" s="113" t="str">
        <f aca="false" t="array" ref="AF398:AF398">IF(G398=Error_checking!$A$26,RANK(AC398,$AC$2:$AC$601),"")</f>
        <v/>
      </c>
      <c r="AG398" s="114"/>
      <c r="AH398" s="115"/>
      <c r="AI398" s="115"/>
      <c r="AJ398" s="115"/>
      <c r="AK398" s="100"/>
      <c r="AL398" s="100"/>
      <c r="AM398" s="100"/>
      <c r="AN398" s="101"/>
      <c r="AO398" s="100"/>
      <c r="AP398" s="100"/>
      <c r="AQ398" s="100"/>
      <c r="AR398" s="100"/>
      <c r="AS398" s="100"/>
      <c r="AT398" s="100"/>
      <c r="AU398" s="100"/>
      <c r="AV398" s="100"/>
      <c r="AW398" s="100"/>
      <c r="AX398" s="100"/>
      <c r="AY398" s="100"/>
      <c r="AZ398" s="100"/>
      <c r="BA398" s="100"/>
      <c r="BB398" s="100"/>
      <c r="BC398" s="100"/>
      <c r="BD398" s="100"/>
      <c r="BE398" s="100"/>
      <c r="BF398" s="100"/>
      <c r="BG398" s="100"/>
      <c r="BH398" s="100"/>
      <c r="BI398" s="100"/>
      <c r="BJ398" s="100"/>
      <c r="BK398" s="100"/>
      <c r="BL398" s="100"/>
      <c r="BM398" s="100"/>
      <c r="BN398" s="100"/>
      <c r="BO398" s="100"/>
      <c r="BP398" s="100"/>
      <c r="BQ398" s="100"/>
      <c r="BR398" s="100"/>
      <c r="BS398" s="100"/>
      <c r="BT398" s="100"/>
      <c r="BU398" s="100"/>
      <c r="BV398" s="100"/>
      <c r="BW398" s="100"/>
      <c r="BX398" s="100"/>
      <c r="BY398" s="100"/>
      <c r="BZ398" s="100"/>
    </row>
    <row r="399" customFormat="false" ht="14.85" hidden="false" customHeight="true" outlineLevel="0" collapsed="false">
      <c r="A399" s="118" t="str">
        <f aca="false" t="array" ref="A399:A399">IF(G399=Error_checking!$A$26,RANK(AC399,$AC$2:$AC$601),"")</f>
        <v/>
      </c>
      <c r="B399" s="118" t="n">
        <v>147</v>
      </c>
      <c r="C399" s="77" t="n">
        <f aca="false">VLOOKUP($B399,Ludo_na!$A$2:$D$601,2,0)</f>
        <v>361</v>
      </c>
      <c r="D399" s="78" t="str">
        <f aca="false">IF(VLOOKUP($B399,Ludo_voor!$A$2:$Y$601,3,0)="","",VLOOKUP($B399,Ludo_voor!$A$2:$Y$601,3,0))</f>
        <v>Van der Borght</v>
      </c>
      <c r="E399" s="79" t="str">
        <f aca="false">IF(VLOOKUP($B399,Ludo_voor!$A$2:$Y$601,4,0)="","",VLOOKUP($B399,Ludo_voor!$A$2:$Y$601,4,0))</f>
        <v>Wouter</v>
      </c>
      <c r="F399" s="80" t="str">
        <f aca="false">IF(VLOOKUP($B399,Ludo_voor!$A$2:$Y$601,5,0)="","",VLOOKUP($B399,Ludo_voor!$A$2:$Y$601,5,0))</f>
        <v/>
      </c>
      <c r="G399" s="81"/>
      <c r="H399" s="103"/>
      <c r="I399" s="104"/>
      <c r="J399" s="105"/>
      <c r="K399" s="105"/>
      <c r="L399" s="105"/>
      <c r="M399" s="106" t="str">
        <f aca="false" t="array" ref="M399:M399">IF($G399="","",IF(L399="",0,((SUM(IF(I399=I$2:I$601,IF(J399=J$2:J$601,1,0),0))-K399)/(SUM(IF(I399=I$2:I$601,IF(J399=J$2:J$601,1,0),0))-1)*100)+(L399/(SUM(IF(I399=I$2:I$601,IF(J399=J$2:J$601,L$2:L$601,0),0))))+IF(K399&lt;2,SUM(IF(I399=I$2:I$601,IF(J399=J$2:J$601,1,0),0)),0)))</f>
        <v/>
      </c>
      <c r="N399" s="107"/>
      <c r="O399" s="108"/>
      <c r="P399" s="108"/>
      <c r="Q399" s="108"/>
      <c r="R399" s="109" t="str">
        <f aca="false" t="array" ref="R399:R399">IF($G399="","",IF(Q399="",0,((SUM(IF(N399=N$2:N$601,IF(O399=O$2:O$601,1,0),0))-P399)/(SUM(IF(N399=N$2:N$601,IF(O399=O$2:O$601,1,0),0))-1)*100)+(Q399/(SUM(IF(N399=N$2:N$601,IF(O399=O$2:O$601,Q$2:Q$601,0),0))))+IF(P399&lt;2,SUM(IF(N399=N$2:N$601,IF(O399=O$2:O$601,1,0),0)),0)))</f>
        <v/>
      </c>
      <c r="S399" s="110"/>
      <c r="T399" s="108"/>
      <c r="U399" s="108"/>
      <c r="V399" s="108"/>
      <c r="W399" s="111" t="str">
        <f aca="false" t="array" ref="W399:W399">IF($G399="","",IF(OR(S399=Error_checking!$Q$25,S399=Error_checking!$Q$26),R399-IF(P399&lt;2,SUM(IF(N399=N$2:N$601,IF(O399=O$2:O$601,1,0),0)),0),IF(V399="",0,((SUM(IF(S399=S$2:S$601,IF(T399=T$2:T$601,1,0),0))-U399)/(SUM(IF(S399=S$2:S$601,IF(T399=T$2:T$601,1,0),0))-1)*100)+(V399/(SUM(IF(S399=S$2:S$601,IF(T399=T$2:T$601,V$2:V$601,0),0))))+IF(U399&lt;2,SUM(IF(S399=S$2:S$601,IF(T399=T$2:T$601,1,0),0)),0))))</f>
        <v/>
      </c>
      <c r="X399" s="91"/>
      <c r="Y399" s="92"/>
      <c r="Z399" s="93"/>
      <c r="AA399" s="92"/>
      <c r="AB399" s="94" t="n">
        <f aca="false">0</f>
        <v>0</v>
      </c>
      <c r="AC399" s="94" t="n">
        <f aca="false" t="array" ref="AC399:AC399">SUM(M399,R399,W399,AB399)</f>
        <v>0</v>
      </c>
      <c r="AD399" s="112" t="n">
        <f aca="false">IF(G399=Error_checking!$A$26,MAX(0,MIN(MaxBonus,$G$1)+1-RANK(AC399,$AC$2:$AC$601)),0)</f>
        <v>0</v>
      </c>
      <c r="AE399" s="111" t="n">
        <f aca="false">AC399+AD399</f>
        <v>0</v>
      </c>
      <c r="AF399" s="113" t="str">
        <f aca="false" t="array" ref="AF399:AF399">IF(G399=Error_checking!$A$26,RANK(AC399,$AC$2:$AC$601),"")</f>
        <v/>
      </c>
      <c r="AG399" s="114"/>
      <c r="AH399" s="115"/>
      <c r="AI399" s="115"/>
      <c r="AJ399" s="115"/>
      <c r="AK399" s="100"/>
      <c r="AL399" s="100"/>
      <c r="AM399" s="100"/>
      <c r="AN399" s="101"/>
      <c r="AO399" s="100"/>
      <c r="AP399" s="100"/>
      <c r="AQ399" s="100"/>
      <c r="AR399" s="100"/>
      <c r="AS399" s="100"/>
      <c r="AT399" s="100"/>
      <c r="AU399" s="100"/>
      <c r="AV399" s="100"/>
      <c r="AW399" s="100"/>
      <c r="AX399" s="100"/>
      <c r="AY399" s="100"/>
      <c r="AZ399" s="100"/>
      <c r="BA399" s="100"/>
      <c r="BB399" s="100"/>
      <c r="BC399" s="100"/>
      <c r="BD399" s="100"/>
      <c r="BE399" s="100"/>
      <c r="BF399" s="100"/>
      <c r="BG399" s="100"/>
      <c r="BH399" s="100"/>
      <c r="BI399" s="100"/>
      <c r="BJ399" s="100"/>
      <c r="BK399" s="100"/>
      <c r="BL399" s="100"/>
      <c r="BM399" s="100"/>
      <c r="BN399" s="100"/>
      <c r="BO399" s="100"/>
      <c r="BP399" s="100"/>
      <c r="BQ399" s="100"/>
      <c r="BR399" s="100"/>
      <c r="BS399" s="100"/>
      <c r="BT399" s="100"/>
      <c r="BU399" s="100"/>
      <c r="BV399" s="100"/>
      <c r="BW399" s="100"/>
      <c r="BX399" s="100"/>
      <c r="BY399" s="100"/>
      <c r="BZ399" s="10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s="54" customFormat="true" ht="14.85" hidden="false" customHeight="true" outlineLevel="0" collapsed="false">
      <c r="A400" s="118" t="str">
        <f aca="false" t="array" ref="A400:A400">IF(G400=Error_checking!$A$26,RANK(AC400,$AC$2:$AC$601),"")</f>
        <v/>
      </c>
      <c r="B400" s="118" t="n">
        <v>330</v>
      </c>
      <c r="C400" s="77" t="n">
        <f aca="false">VLOOKUP($B400,Ludo_na!$A$2:$D$601,2,0)</f>
        <v>432</v>
      </c>
      <c r="D400" s="78" t="str">
        <f aca="false">IF(VLOOKUP($B400,Ludo_voor!$A$2:$Y$601,3,0)="","",VLOOKUP($B400,Ludo_voor!$A$2:$Y$601,3,0))</f>
        <v>Van der Slagmolen</v>
      </c>
      <c r="E400" s="79" t="str">
        <f aca="false">IF(VLOOKUP($B400,Ludo_voor!$A$2:$Y$601,4,0)="","",VLOOKUP($B400,Ludo_voor!$A$2:$Y$601,4,0))</f>
        <v>Stijn</v>
      </c>
      <c r="F400" s="80" t="str">
        <f aca="false">IF(VLOOKUP($B400,Ludo_voor!$A$2:$Y$601,5,0)="","",VLOOKUP($B400,Ludo_voor!$A$2:$Y$601,5,0))</f>
        <v/>
      </c>
      <c r="G400" s="81"/>
      <c r="H400" s="103"/>
      <c r="I400" s="104"/>
      <c r="J400" s="105"/>
      <c r="K400" s="105"/>
      <c r="L400" s="105"/>
      <c r="M400" s="106" t="str">
        <f aca="false" t="array" ref="M400:M400">IF($G400="","",IF(L400="",0,((SUM(IF(I400=I$2:I$601,IF(J400=J$2:J$601,1,0),0))-K400)/(SUM(IF(I400=I$2:I$601,IF(J400=J$2:J$601,1,0),0))-1)*100)+(L400/(SUM(IF(I400=I$2:I$601,IF(J400=J$2:J$601,L$2:L$601,0),0))))+IF(K400&lt;2,SUM(IF(I400=I$2:I$601,IF(J400=J$2:J$601,1,0),0)),0)))</f>
        <v/>
      </c>
      <c r="N400" s="107"/>
      <c r="O400" s="108"/>
      <c r="P400" s="108"/>
      <c r="Q400" s="108"/>
      <c r="R400" s="109" t="str">
        <f aca="false" t="array" ref="R400:R400">IF($G400="","",IF(Q400="",0,((SUM(IF(N400=N$2:N$601,IF(O400=O$2:O$601,1,0),0))-P400)/(SUM(IF(N400=N$2:N$601,IF(O400=O$2:O$601,1,0),0))-1)*100)+(Q400/(SUM(IF(N400=N$2:N$601,IF(O400=O$2:O$601,Q$2:Q$601,0),0))))+IF(P400&lt;2,SUM(IF(N400=N$2:N$601,IF(O400=O$2:O$601,1,0),0)),0)))</f>
        <v/>
      </c>
      <c r="S400" s="110"/>
      <c r="T400" s="108"/>
      <c r="U400" s="108"/>
      <c r="V400" s="108"/>
      <c r="W400" s="111" t="str">
        <f aca="false" t="array" ref="W400:W400">IF($G400="","",IF(OR(S400=Error_checking!$Q$25,S400=Error_checking!$Q$26),R400-IF(P400&lt;2,SUM(IF(N400=N$2:N$601,IF(O400=O$2:O$601,1,0),0)),0),IF(V400="",0,((SUM(IF(S400=S$2:S$601,IF(T400=T$2:T$601,1,0),0))-U400)/(SUM(IF(S400=S$2:S$601,IF(T400=T$2:T$601,1,0),0))-1)*100)+(V400/(SUM(IF(S400=S$2:S$601,IF(T400=T$2:T$601,V$2:V$601,0),0))))+IF(U400&lt;2,SUM(IF(S400=S$2:S$601,IF(T400=T$2:T$601,1,0),0)),0))))</f>
        <v/>
      </c>
      <c r="X400" s="91"/>
      <c r="Y400" s="92"/>
      <c r="Z400" s="93"/>
      <c r="AA400" s="92"/>
      <c r="AB400" s="94" t="n">
        <f aca="false">0</f>
        <v>0</v>
      </c>
      <c r="AC400" s="94" t="n">
        <f aca="false" t="array" ref="AC400:AC400">SUM(M400,R400,W400,AB400)</f>
        <v>0</v>
      </c>
      <c r="AD400" s="112" t="n">
        <f aca="false">IF(G400=Error_checking!$A$26,MAX(0,MIN(MaxBonus,$G$1)+1-RANK(AC400,$AC$2:$AC$601)),0)</f>
        <v>0</v>
      </c>
      <c r="AE400" s="111" t="n">
        <f aca="false">AC400+AD400</f>
        <v>0</v>
      </c>
      <c r="AF400" s="113" t="str">
        <f aca="false" t="array" ref="AF400:AF400">IF(G400=Error_checking!$A$26,RANK(AC400,$AC$2:$AC$601),"")</f>
        <v/>
      </c>
      <c r="AG400" s="114"/>
      <c r="AH400" s="115"/>
      <c r="AI400" s="115"/>
      <c r="AJ400" s="115"/>
      <c r="AK400" s="100"/>
      <c r="AL400" s="100"/>
      <c r="AM400" s="100"/>
      <c r="AN400" s="101"/>
      <c r="AO400" s="100"/>
      <c r="AP400" s="100"/>
      <c r="AQ400" s="100"/>
      <c r="AR400" s="100"/>
      <c r="AS400" s="100"/>
      <c r="AT400" s="100"/>
      <c r="AU400" s="100"/>
      <c r="AV400" s="100"/>
      <c r="AW400" s="100"/>
      <c r="AX400" s="100"/>
      <c r="AY400" s="100"/>
      <c r="AZ400" s="100"/>
      <c r="BA400" s="100"/>
      <c r="BB400" s="100"/>
      <c r="BC400" s="100"/>
      <c r="BD400" s="100"/>
      <c r="BE400" s="100"/>
      <c r="BF400" s="100"/>
      <c r="BG400" s="100"/>
      <c r="BH400" s="100"/>
      <c r="BI400" s="100"/>
      <c r="BJ400" s="100"/>
      <c r="BK400" s="100"/>
      <c r="BL400" s="100"/>
      <c r="BM400" s="100"/>
      <c r="BN400" s="100"/>
      <c r="BO400" s="100"/>
      <c r="BP400" s="100"/>
      <c r="BQ400" s="100"/>
      <c r="BR400" s="100"/>
      <c r="BS400" s="100"/>
      <c r="BT400" s="100"/>
      <c r="BU400" s="100"/>
      <c r="BV400" s="100"/>
      <c r="BW400" s="100"/>
      <c r="BX400" s="100"/>
      <c r="BY400" s="100"/>
      <c r="BZ400" s="100"/>
    </row>
    <row r="401" customFormat="false" ht="14.85" hidden="false" customHeight="true" outlineLevel="0" collapsed="false">
      <c r="A401" s="102" t="str">
        <f aca="false" t="array" ref="A401:A401">IF(G401=Error_checking!$A$26,RANK(AC401,$AC$2:$AC$601),"")</f>
        <v/>
      </c>
      <c r="B401" s="102" t="n">
        <v>457</v>
      </c>
      <c r="C401" s="77" t="n">
        <f aca="false">VLOOKUP($B401,Ludo_na!$A$2:$D$601,2,0)</f>
        <v>563</v>
      </c>
      <c r="D401" s="78" t="str">
        <f aca="false">IF(VLOOKUP($B401,Ludo_voor!$A$2:$Y$601,3,0)="","",VLOOKUP($B401,Ludo_voor!$A$2:$Y$601,3,0))</f>
        <v>Van Herck</v>
      </c>
      <c r="E401" s="79" t="str">
        <f aca="false">IF(VLOOKUP($B401,Ludo_voor!$A$2:$Y$601,4,0)="","",VLOOKUP($B401,Ludo_voor!$A$2:$Y$601,4,0))</f>
        <v>Michiel</v>
      </c>
      <c r="F401" s="80" t="str">
        <f aca="false">IF(VLOOKUP($B401,Ludo_voor!$A$2:$Y$601,5,0)="","",VLOOKUP($B401,Ludo_voor!$A$2:$Y$601,5,0))</f>
        <v/>
      </c>
      <c r="G401" s="81"/>
      <c r="H401" s="103"/>
      <c r="I401" s="104"/>
      <c r="J401" s="105"/>
      <c r="K401" s="105"/>
      <c r="L401" s="105"/>
      <c r="M401" s="106" t="str">
        <f aca="false" t="array" ref="M401:M401">IF($G401="","",IF(L401="",0,((SUM(IF(I401=I$2:I$601,IF(J401=J$2:J$601,1,0),0))-K401)/(SUM(IF(I401=I$2:I$601,IF(J401=J$2:J$601,1,0),0))-1)*100)+(L401/(SUM(IF(I401=I$2:I$601,IF(J401=J$2:J$601,L$2:L$601,0),0))))+IF(K401&lt;2,SUM(IF(I401=I$2:I$601,IF(J401=J$2:J$601,1,0),0)),0)))</f>
        <v/>
      </c>
      <c r="N401" s="107"/>
      <c r="O401" s="108"/>
      <c r="P401" s="108"/>
      <c r="Q401" s="108"/>
      <c r="R401" s="109" t="str">
        <f aca="false" t="array" ref="R401:R401">IF($G401="","",IF(Q401="",0,((SUM(IF(N401=N$2:N$601,IF(O401=O$2:O$601,1,0),0))-P401)/(SUM(IF(N401=N$2:N$601,IF(O401=O$2:O$601,1,0),0))-1)*100)+(Q401/(SUM(IF(N401=N$2:N$601,IF(O401=O$2:O$601,Q$2:Q$601,0),0))))+IF(P401&lt;2,SUM(IF(N401=N$2:N$601,IF(O401=O$2:O$601,1,0),0)),0)))</f>
        <v/>
      </c>
      <c r="S401" s="110"/>
      <c r="T401" s="108"/>
      <c r="U401" s="108"/>
      <c r="V401" s="108"/>
      <c r="W401" s="111" t="str">
        <f aca="false" t="array" ref="W401:W401">IF($G401="","",IF(OR(S401=Error_checking!$Q$25,S401=Error_checking!$Q$26),R401-IF(P401&lt;2,SUM(IF(N401=N$2:N$601,IF(O401=O$2:O$601,1,0),0)),0),IF(V401="",0,((SUM(IF(S401=S$2:S$601,IF(T401=T$2:T$601,1,0),0))-U401)/(SUM(IF(S401=S$2:S$601,IF(T401=T$2:T$601,1,0),0))-1)*100)+(V401/(SUM(IF(S401=S$2:S$601,IF(T401=T$2:T$601,V$2:V$601,0),0))))+IF(U401&lt;2,SUM(IF(S401=S$2:S$601,IF(T401=T$2:T$601,1,0),0)),0))))</f>
        <v/>
      </c>
      <c r="X401" s="91"/>
      <c r="Y401" s="92"/>
      <c r="Z401" s="93"/>
      <c r="AA401" s="92"/>
      <c r="AB401" s="94" t="n">
        <f aca="false">0</f>
        <v>0</v>
      </c>
      <c r="AC401" s="94" t="n">
        <f aca="false" t="array" ref="AC401:AC401">SUM(M401,R401,W401,AB401)</f>
        <v>0</v>
      </c>
      <c r="AD401" s="112" t="n">
        <f aca="false">IF(G401=Error_checking!$A$26,MAX(0,MIN(MaxBonus,$G$1)+1-RANK(AC401,$AC$2:$AC$601)),0)</f>
        <v>0</v>
      </c>
      <c r="AE401" s="111" t="n">
        <f aca="false">AC401+AD401</f>
        <v>0</v>
      </c>
      <c r="AF401" s="113" t="str">
        <f aca="false" t="array" ref="AF401:AF401">IF(G401=Error_checking!$A$26,RANK(AC401,$AC$2:$AC$601),"")</f>
        <v/>
      </c>
      <c r="AG401" s="114"/>
      <c r="AH401" s="115"/>
      <c r="AI401" s="115"/>
      <c r="AJ401" s="115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17"/>
      <c r="BG401" s="117"/>
      <c r="BH401" s="117"/>
      <c r="BI401" s="117"/>
      <c r="BJ401" s="117"/>
      <c r="BK401" s="117"/>
      <c r="BL401" s="117"/>
      <c r="BM401" s="117"/>
      <c r="BN401" s="117"/>
      <c r="BO401" s="117"/>
      <c r="BP401" s="117"/>
      <c r="BQ401" s="117"/>
      <c r="BR401" s="117"/>
      <c r="BS401" s="117"/>
      <c r="BT401" s="117"/>
      <c r="BU401" s="117"/>
      <c r="BV401" s="117"/>
      <c r="BW401" s="117"/>
      <c r="BX401" s="117"/>
      <c r="BY401" s="117"/>
      <c r="BZ401" s="117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customFormat="false" ht="14.85" hidden="false" customHeight="true" outlineLevel="0" collapsed="false">
      <c r="A402" s="102" t="str">
        <f aca="false" t="array" ref="A402:A402">IF(G402=Error_checking!$A$26,RANK(AC402,$AC$2:$AC$601),"")</f>
        <v/>
      </c>
      <c r="B402" s="102" t="n">
        <v>246</v>
      </c>
      <c r="C402" s="77" t="n">
        <f aca="false">VLOOKUP($B402,Ludo_na!$A$2:$D$601,2,0)</f>
        <v>423</v>
      </c>
      <c r="D402" s="78" t="str">
        <f aca="false">IF(VLOOKUP($B402,Ludo_voor!$A$2:$Y$601,3,0)="","",VLOOKUP($B402,Ludo_voor!$A$2:$Y$601,3,0))</f>
        <v>Van Hoef</v>
      </c>
      <c r="E402" s="79" t="str">
        <f aca="false">IF(VLOOKUP($B402,Ludo_voor!$A$2:$Y$601,4,0)="","",VLOOKUP($B402,Ludo_voor!$A$2:$Y$601,4,0))</f>
        <v>Jan</v>
      </c>
      <c r="F402" s="80" t="str">
        <f aca="false">IF(VLOOKUP($B402,Ludo_voor!$A$2:$Y$601,5,0)="","",VLOOKUP($B402,Ludo_voor!$A$2:$Y$601,5,0))</f>
        <v/>
      </c>
      <c r="G402" s="81"/>
      <c r="H402" s="103"/>
      <c r="I402" s="104"/>
      <c r="J402" s="105"/>
      <c r="K402" s="105"/>
      <c r="L402" s="105"/>
      <c r="M402" s="106" t="str">
        <f aca="false" t="array" ref="M402:M402">IF($G402="","",IF(L402="",0,((SUM(IF(I402=I$2:I$601,IF(J402=J$2:J$601,1,0),0))-K402)/(SUM(IF(I402=I$2:I$601,IF(J402=J$2:J$601,1,0),0))-1)*100)+(L402/(SUM(IF(I402=I$2:I$601,IF(J402=J$2:J$601,L$2:L$601,0),0))))+IF(K402&lt;2,SUM(IF(I402=I$2:I$601,IF(J402=J$2:J$601,1,0),0)),0)))</f>
        <v/>
      </c>
      <c r="N402" s="107"/>
      <c r="O402" s="108"/>
      <c r="P402" s="108"/>
      <c r="Q402" s="108"/>
      <c r="R402" s="109" t="str">
        <f aca="false" t="array" ref="R402:R402">IF($G402="","",IF(Q402="",0,((SUM(IF(N402=N$2:N$601,IF(O402=O$2:O$601,1,0),0))-P402)/(SUM(IF(N402=N$2:N$601,IF(O402=O$2:O$601,1,0),0))-1)*100)+(Q402/(SUM(IF(N402=N$2:N$601,IF(O402=O$2:O$601,Q$2:Q$601,0),0))))+IF(P402&lt;2,SUM(IF(N402=N$2:N$601,IF(O402=O$2:O$601,1,0),0)),0)))</f>
        <v/>
      </c>
      <c r="S402" s="110"/>
      <c r="T402" s="108"/>
      <c r="U402" s="108"/>
      <c r="V402" s="108"/>
      <c r="W402" s="111" t="str">
        <f aca="false" t="array" ref="W402:W402">IF($G402="","",IF(OR(S402=Error_checking!$Q$25,S402=Error_checking!$Q$26),R402-IF(P402&lt;2,SUM(IF(N402=N$2:N$601,IF(O402=O$2:O$601,1,0),0)),0),IF(V402="",0,((SUM(IF(S402=S$2:S$601,IF(T402=T$2:T$601,1,0),0))-U402)/(SUM(IF(S402=S$2:S$601,IF(T402=T$2:T$601,1,0),0))-1)*100)+(V402/(SUM(IF(S402=S$2:S$601,IF(T402=T$2:T$601,V$2:V$601,0),0))))+IF(U402&lt;2,SUM(IF(S402=S$2:S$601,IF(T402=T$2:T$601,1,0),0)),0))))</f>
        <v/>
      </c>
      <c r="X402" s="91"/>
      <c r="Y402" s="92"/>
      <c r="Z402" s="93"/>
      <c r="AA402" s="92"/>
      <c r="AB402" s="94" t="n">
        <f aca="false">0</f>
        <v>0</v>
      </c>
      <c r="AC402" s="94" t="n">
        <f aca="false" t="array" ref="AC402:AC402">SUM(M402,R402,W402,AB402)</f>
        <v>0</v>
      </c>
      <c r="AD402" s="112" t="n">
        <f aca="false">IF(G402=Error_checking!$A$26,MAX(0,MIN(MaxBonus,$G$1)+1-RANK(AC402,$AC$2:$AC$601)),0)</f>
        <v>0</v>
      </c>
      <c r="AE402" s="111" t="n">
        <f aca="false">AC402+AD402</f>
        <v>0</v>
      </c>
      <c r="AF402" s="113" t="str">
        <f aca="false" t="array" ref="AF402:AF402">IF(G402=Error_checking!$A$26,RANK(AC402,$AC$2:$AC$601),"")</f>
        <v/>
      </c>
      <c r="AG402" s="114"/>
      <c r="AH402" s="115"/>
      <c r="AI402" s="115"/>
      <c r="AJ402" s="115"/>
      <c r="AK402" s="100"/>
      <c r="AL402" s="100"/>
      <c r="AM402" s="100"/>
      <c r="AN402" s="101"/>
      <c r="AO402" s="100"/>
      <c r="AP402" s="100"/>
      <c r="AQ402" s="100"/>
      <c r="AR402" s="100"/>
      <c r="AS402" s="100"/>
      <c r="AT402" s="100"/>
      <c r="AU402" s="100"/>
      <c r="AV402" s="100"/>
      <c r="AW402" s="100"/>
      <c r="AX402" s="100"/>
      <c r="AY402" s="100"/>
      <c r="AZ402" s="100"/>
      <c r="BA402" s="100"/>
      <c r="BB402" s="100"/>
      <c r="BC402" s="100"/>
      <c r="BD402" s="100"/>
      <c r="BE402" s="100"/>
      <c r="BF402" s="100"/>
      <c r="BG402" s="100"/>
      <c r="BH402" s="100"/>
      <c r="BI402" s="100"/>
      <c r="BJ402" s="100"/>
      <c r="BK402" s="100"/>
      <c r="BL402" s="100"/>
      <c r="BM402" s="100"/>
      <c r="BN402" s="100"/>
      <c r="BO402" s="100"/>
      <c r="BP402" s="100"/>
      <c r="BQ402" s="100"/>
      <c r="BR402" s="100"/>
      <c r="BS402" s="100"/>
      <c r="BT402" s="100"/>
      <c r="BU402" s="100"/>
      <c r="BV402" s="100"/>
      <c r="BW402" s="100"/>
      <c r="BX402" s="100"/>
      <c r="BY402" s="100"/>
      <c r="BZ402" s="10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14.85" hidden="false" customHeight="true" outlineLevel="0" collapsed="false">
      <c r="A403" s="102" t="str">
        <f aca="false" t="array" ref="A403:A403">IF(G403=Error_checking!$A$26,RANK(AC403,$AC$2:$AC$601),"")</f>
        <v/>
      </c>
      <c r="B403" s="102" t="n">
        <v>173</v>
      </c>
      <c r="C403" s="77" t="n">
        <f aca="false">VLOOKUP($B403,Ludo_na!$A$2:$D$601,2,0)</f>
        <v>571</v>
      </c>
      <c r="D403" s="78" t="str">
        <f aca="false">IF(VLOOKUP($B403,Ludo_voor!$A$2:$Y$601,3,0)="","",VLOOKUP($B403,Ludo_voor!$A$2:$Y$601,3,0))</f>
        <v>Van Hoof</v>
      </c>
      <c r="E403" s="79" t="str">
        <f aca="false">IF(VLOOKUP($B403,Ludo_voor!$A$2:$Y$601,4,0)="","",VLOOKUP($B403,Ludo_voor!$A$2:$Y$601,4,0))</f>
        <v>Peter</v>
      </c>
      <c r="F403" s="80" t="str">
        <f aca="false">IF(VLOOKUP($B403,Ludo_voor!$A$2:$Y$601,5,0)="","",VLOOKUP($B403,Ludo_voor!$A$2:$Y$601,5,0))</f>
        <v/>
      </c>
      <c r="G403" s="81"/>
      <c r="H403" s="103"/>
      <c r="I403" s="104"/>
      <c r="J403" s="105"/>
      <c r="K403" s="105"/>
      <c r="L403" s="105"/>
      <c r="M403" s="106" t="str">
        <f aca="false" t="array" ref="M403:M403">IF($G403="","",IF(L403="",0,((SUM(IF(I403=I$2:I$601,IF(J403=J$2:J$601,1,0),0))-K403)/(SUM(IF(I403=I$2:I$601,IF(J403=J$2:J$601,1,0),0))-1)*100)+(L403/(SUM(IF(I403=I$2:I$601,IF(J403=J$2:J$601,L$2:L$601,0),0))))+IF(K403&lt;2,SUM(IF(I403=I$2:I$601,IF(J403=J$2:J$601,1,0),0)),0)))</f>
        <v/>
      </c>
      <c r="N403" s="107"/>
      <c r="O403" s="108"/>
      <c r="P403" s="108"/>
      <c r="Q403" s="108"/>
      <c r="R403" s="109" t="str">
        <f aca="false" t="array" ref="R403:R403">IF($G403="","",IF(Q403="",0,((SUM(IF(N403=N$2:N$601,IF(O403=O$2:O$601,1,0),0))-P403)/(SUM(IF(N403=N$2:N$601,IF(O403=O$2:O$601,1,0),0))-1)*100)+(Q403/(SUM(IF(N403=N$2:N$601,IF(O403=O$2:O$601,Q$2:Q$601,0),0))))+IF(P403&lt;2,SUM(IF(N403=N$2:N$601,IF(O403=O$2:O$601,1,0),0)),0)))</f>
        <v/>
      </c>
      <c r="S403" s="110"/>
      <c r="T403" s="108"/>
      <c r="U403" s="108"/>
      <c r="V403" s="108"/>
      <c r="W403" s="111" t="str">
        <f aca="false" t="array" ref="W403:W403">IF($G403="","",IF(OR(S403=Error_checking!$Q$25,S403=Error_checking!$Q$26),R403-IF(P403&lt;2,SUM(IF(N403=N$2:N$601,IF(O403=O$2:O$601,1,0),0)),0),IF(V403="",0,((SUM(IF(S403=S$2:S$601,IF(T403=T$2:T$601,1,0),0))-U403)/(SUM(IF(S403=S$2:S$601,IF(T403=T$2:T$601,1,0),0))-1)*100)+(V403/(SUM(IF(S403=S$2:S$601,IF(T403=T$2:T$601,V$2:V$601,0),0))))+IF(U403&lt;2,SUM(IF(S403=S$2:S$601,IF(T403=T$2:T$601,1,0),0)),0))))</f>
        <v/>
      </c>
      <c r="X403" s="91"/>
      <c r="Y403" s="92"/>
      <c r="Z403" s="93"/>
      <c r="AA403" s="92"/>
      <c r="AB403" s="94" t="n">
        <f aca="false">0</f>
        <v>0</v>
      </c>
      <c r="AC403" s="94" t="n">
        <f aca="false" t="array" ref="AC403:AC403">SUM(M403,R403,W403,AB403)</f>
        <v>0</v>
      </c>
      <c r="AD403" s="112" t="n">
        <f aca="false">IF(G403=Error_checking!$A$26,MAX(0,MIN(MaxBonus,$G$1)+1-RANK(AC403,$AC$2:$AC$601)),0)</f>
        <v>0</v>
      </c>
      <c r="AE403" s="111" t="n">
        <f aca="false">AC403+AD403</f>
        <v>0</v>
      </c>
      <c r="AF403" s="113" t="str">
        <f aca="false" t="array" ref="AF403:AF403">IF(G403=Error_checking!$A$26,RANK(AC403,$AC$2:$AC$601),"")</f>
        <v/>
      </c>
      <c r="AG403" s="114"/>
      <c r="AH403" s="115"/>
      <c r="AI403" s="115"/>
      <c r="AJ403" s="115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17"/>
      <c r="BG403" s="117"/>
      <c r="BH403" s="117"/>
      <c r="BI403" s="117"/>
      <c r="BJ403" s="117"/>
      <c r="BK403" s="117"/>
      <c r="BL403" s="117"/>
      <c r="BM403" s="117"/>
      <c r="BN403" s="117"/>
      <c r="BO403" s="117"/>
      <c r="BP403" s="117"/>
      <c r="BQ403" s="117"/>
      <c r="BR403" s="117"/>
      <c r="BS403" s="117"/>
      <c r="BT403" s="117"/>
      <c r="BU403" s="117"/>
      <c r="BV403" s="117"/>
      <c r="BW403" s="117"/>
      <c r="BX403" s="117"/>
      <c r="BY403" s="117"/>
      <c r="BZ403" s="117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customFormat="false" ht="14.85" hidden="false" customHeight="true" outlineLevel="0" collapsed="false">
      <c r="A404" s="102" t="str">
        <f aca="false" t="array" ref="A404:A404">IF(G404=Error_checking!$A$26,RANK(AC404,$AC$2:$AC$601),"")</f>
        <v/>
      </c>
      <c r="B404" s="102" t="n">
        <v>137</v>
      </c>
      <c r="C404" s="77" t="n">
        <f aca="false">VLOOKUP($B404,Ludo_na!$A$2:$D$601,2,0)</f>
        <v>327</v>
      </c>
      <c r="D404" s="78" t="str">
        <f aca="false">IF(VLOOKUP($B404,Ludo_voor!$A$2:$Y$601,3,0)="","",VLOOKUP($B404,Ludo_voor!$A$2:$Y$601,3,0))</f>
        <v>Van Hulle</v>
      </c>
      <c r="E404" s="79" t="str">
        <f aca="false">IF(VLOOKUP($B404,Ludo_voor!$A$2:$Y$601,4,0)="","",VLOOKUP($B404,Ludo_voor!$A$2:$Y$601,4,0))</f>
        <v>Pieter</v>
      </c>
      <c r="F404" s="80" t="str">
        <f aca="false">IF(VLOOKUP($B404,Ludo_voor!$A$2:$Y$601,5,0)="","",VLOOKUP($B404,Ludo_voor!$A$2:$Y$601,5,0))</f>
        <v/>
      </c>
      <c r="G404" s="81"/>
      <c r="H404" s="103"/>
      <c r="I404" s="104"/>
      <c r="J404" s="105"/>
      <c r="K404" s="105"/>
      <c r="L404" s="105"/>
      <c r="M404" s="106" t="str">
        <f aca="false" t="array" ref="M404:M404">IF($G404="","",IF(L404="",0,((SUM(IF(I404=I$2:I$601,IF(J404=J$2:J$601,1,0),0))-K404)/(SUM(IF(I404=I$2:I$601,IF(J404=J$2:J$601,1,0),0))-1)*100)+(L404/(SUM(IF(I404=I$2:I$601,IF(J404=J$2:J$601,L$2:L$601,0),0))))+IF(K404&lt;2,SUM(IF(I404=I$2:I$601,IF(J404=J$2:J$601,1,0),0)),0)))</f>
        <v/>
      </c>
      <c r="N404" s="107"/>
      <c r="O404" s="108"/>
      <c r="P404" s="108"/>
      <c r="Q404" s="108"/>
      <c r="R404" s="109" t="str">
        <f aca="false" t="array" ref="R404:R404">IF($G404="","",IF(Q404="",0,((SUM(IF(N404=N$2:N$601,IF(O404=O$2:O$601,1,0),0))-P404)/(SUM(IF(N404=N$2:N$601,IF(O404=O$2:O$601,1,0),0))-1)*100)+(Q404/(SUM(IF(N404=N$2:N$601,IF(O404=O$2:O$601,Q$2:Q$601,0),0))))+IF(P404&lt;2,SUM(IF(N404=N$2:N$601,IF(O404=O$2:O$601,1,0),0)),0)))</f>
        <v/>
      </c>
      <c r="S404" s="110"/>
      <c r="T404" s="108"/>
      <c r="U404" s="108"/>
      <c r="V404" s="108"/>
      <c r="W404" s="111" t="str">
        <f aca="false" t="array" ref="W404:W404">IF($G404="","",IF(OR(S404=Error_checking!$Q$25,S404=Error_checking!$Q$26),R404-IF(P404&lt;2,SUM(IF(N404=N$2:N$601,IF(O404=O$2:O$601,1,0),0)),0),IF(V404="",0,((SUM(IF(S404=S$2:S$601,IF(T404=T$2:T$601,1,0),0))-U404)/(SUM(IF(S404=S$2:S$601,IF(T404=T$2:T$601,1,0),0))-1)*100)+(V404/(SUM(IF(S404=S$2:S$601,IF(T404=T$2:T$601,V$2:V$601,0),0))))+IF(U404&lt;2,SUM(IF(S404=S$2:S$601,IF(T404=T$2:T$601,1,0),0)),0))))</f>
        <v/>
      </c>
      <c r="X404" s="91"/>
      <c r="Y404" s="92"/>
      <c r="Z404" s="93"/>
      <c r="AA404" s="92"/>
      <c r="AB404" s="94" t="n">
        <f aca="false">0</f>
        <v>0</v>
      </c>
      <c r="AC404" s="94" t="n">
        <f aca="false" t="array" ref="AC404:AC404">SUM(M404,R404,W404,AB404)</f>
        <v>0</v>
      </c>
      <c r="AD404" s="112" t="n">
        <f aca="false">IF(G404=Error_checking!$A$26,MAX(0,MIN(MaxBonus,$G$1)+1-RANK(AC404,$AC$2:$AC$601)),0)</f>
        <v>0</v>
      </c>
      <c r="AE404" s="111" t="n">
        <f aca="false">AC404+AD404</f>
        <v>0</v>
      </c>
      <c r="AF404" s="113" t="str">
        <f aca="false" t="array" ref="AF404:AF404">IF(G404=Error_checking!$A$26,RANK(AC404,$AC$2:$AC$601),"")</f>
        <v/>
      </c>
      <c r="AG404" s="114"/>
      <c r="AH404" s="115"/>
      <c r="AI404" s="115"/>
      <c r="AJ404" s="115"/>
      <c r="AK404" s="100"/>
      <c r="AL404" s="100"/>
      <c r="AM404" s="100"/>
      <c r="AN404" s="101"/>
      <c r="AO404" s="100"/>
      <c r="AP404" s="100"/>
      <c r="AQ404" s="100"/>
      <c r="AR404" s="100"/>
      <c r="AS404" s="100"/>
      <c r="AT404" s="100"/>
      <c r="AU404" s="100"/>
      <c r="AV404" s="100"/>
      <c r="AW404" s="100"/>
      <c r="AX404" s="100"/>
      <c r="AY404" s="100"/>
      <c r="AZ404" s="100"/>
      <c r="BA404" s="100"/>
      <c r="BB404" s="100"/>
      <c r="BC404" s="100"/>
      <c r="BD404" s="100"/>
      <c r="BE404" s="100"/>
      <c r="BF404" s="100"/>
      <c r="BG404" s="100"/>
      <c r="BH404" s="100"/>
      <c r="BI404" s="100"/>
      <c r="BJ404" s="100"/>
      <c r="BK404" s="100"/>
      <c r="BL404" s="100"/>
      <c r="BM404" s="100"/>
      <c r="BN404" s="100"/>
      <c r="BO404" s="100"/>
      <c r="BP404" s="100"/>
      <c r="BQ404" s="100"/>
      <c r="BR404" s="100"/>
      <c r="BS404" s="100"/>
      <c r="BT404" s="100"/>
      <c r="BU404" s="100"/>
      <c r="BV404" s="100"/>
      <c r="BW404" s="100"/>
      <c r="BX404" s="100"/>
      <c r="BY404" s="100"/>
      <c r="BZ404" s="10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s="119" customFormat="true" ht="14.85" hidden="false" customHeight="true" outlineLevel="0" collapsed="false">
      <c r="A405" s="102" t="str">
        <f aca="false" t="array" ref="A405:A405">IF(G405=Error_checking!$A$26,RANK(AC405,$AC$2:$AC$601),"")</f>
        <v/>
      </c>
      <c r="B405" s="102" t="n">
        <v>148</v>
      </c>
      <c r="C405" s="77" t="n">
        <f aca="false">VLOOKUP($B405,Ludo_na!$A$2:$D$601,2,0)</f>
        <v>528</v>
      </c>
      <c r="D405" s="78" t="str">
        <f aca="false">IF(VLOOKUP($B405,Ludo_voor!$A$2:$Y$601,3,0)="","",VLOOKUP($B405,Ludo_voor!$A$2:$Y$601,3,0))</f>
        <v>Van Kerschaver</v>
      </c>
      <c r="E405" s="79" t="str">
        <f aca="false">IF(VLOOKUP($B405,Ludo_voor!$A$2:$Y$601,4,0)="","",VLOOKUP($B405,Ludo_voor!$A$2:$Y$601,4,0))</f>
        <v>Nele</v>
      </c>
      <c r="F405" s="80" t="str">
        <f aca="false">IF(VLOOKUP($B405,Ludo_voor!$A$2:$Y$601,5,0)="","",VLOOKUP($B405,Ludo_voor!$A$2:$Y$601,5,0))</f>
        <v/>
      </c>
      <c r="G405" s="81"/>
      <c r="H405" s="103"/>
      <c r="I405" s="104"/>
      <c r="J405" s="105"/>
      <c r="K405" s="105"/>
      <c r="L405" s="105"/>
      <c r="M405" s="106" t="str">
        <f aca="false" t="array" ref="M405:M405">IF($G405="","",IF(L405="",0,((SUM(IF(I405=I$2:I$601,IF(J405=J$2:J$601,1,0),0))-K405)/(SUM(IF(I405=I$2:I$601,IF(J405=J$2:J$601,1,0),0))-1)*100)+(L405/(SUM(IF(I405=I$2:I$601,IF(J405=J$2:J$601,L$2:L$601,0),0))))+IF(K405&lt;2,SUM(IF(I405=I$2:I$601,IF(J405=J$2:J$601,1,0),0)),0)))</f>
        <v/>
      </c>
      <c r="N405" s="107"/>
      <c r="O405" s="108"/>
      <c r="P405" s="108"/>
      <c r="Q405" s="108"/>
      <c r="R405" s="109" t="str">
        <f aca="false" t="array" ref="R405:R405">IF($G405="","",IF(Q405="",0,((SUM(IF(N405=N$2:N$601,IF(O405=O$2:O$601,1,0),0))-P405)/(SUM(IF(N405=N$2:N$601,IF(O405=O$2:O$601,1,0),0))-1)*100)+(Q405/(SUM(IF(N405=N$2:N$601,IF(O405=O$2:O$601,Q$2:Q$601,0),0))))+IF(P405&lt;2,SUM(IF(N405=N$2:N$601,IF(O405=O$2:O$601,1,0),0)),0)))</f>
        <v/>
      </c>
      <c r="S405" s="110"/>
      <c r="T405" s="108"/>
      <c r="U405" s="108"/>
      <c r="V405" s="108"/>
      <c r="W405" s="111" t="str">
        <f aca="false" t="array" ref="W405:W405">IF($G405="","",IF(OR(S405=Error_checking!$Q$25,S405=Error_checking!$Q$26),R405-IF(P405&lt;2,SUM(IF(N405=N$2:N$601,IF(O405=O$2:O$601,1,0),0)),0),IF(V405="",0,((SUM(IF(S405=S$2:S$601,IF(T405=T$2:T$601,1,0),0))-U405)/(SUM(IF(S405=S$2:S$601,IF(T405=T$2:T$601,1,0),0))-1)*100)+(V405/(SUM(IF(S405=S$2:S$601,IF(T405=T$2:T$601,V$2:V$601,0),0))))+IF(U405&lt;2,SUM(IF(S405=S$2:S$601,IF(T405=T$2:T$601,1,0),0)),0))))</f>
        <v/>
      </c>
      <c r="X405" s="91"/>
      <c r="Y405" s="92"/>
      <c r="Z405" s="93"/>
      <c r="AA405" s="92"/>
      <c r="AB405" s="94" t="n">
        <f aca="false">0</f>
        <v>0</v>
      </c>
      <c r="AC405" s="94" t="n">
        <f aca="false" t="array" ref="AC405:AC405">SUM(M405,R405,W405,AB405)</f>
        <v>0</v>
      </c>
      <c r="AD405" s="112" t="n">
        <f aca="false">IF(G405=Error_checking!$A$26,MAX(0,MIN(MaxBonus,$G$1)+1-RANK(AC405,$AC$2:$AC$601)),0)</f>
        <v>0</v>
      </c>
      <c r="AE405" s="111" t="n">
        <f aca="false">AC405+AD405</f>
        <v>0</v>
      </c>
      <c r="AF405" s="113" t="str">
        <f aca="false" t="array" ref="AF405:AF405">IF(G405=Error_checking!$A$26,RANK(AC405,$AC$2:$AC$601),"")</f>
        <v/>
      </c>
      <c r="AG405" s="114"/>
      <c r="AH405" s="115"/>
      <c r="AI405" s="115"/>
      <c r="AJ405" s="115"/>
      <c r="AK405" s="100"/>
      <c r="AL405" s="100"/>
      <c r="AM405" s="100"/>
      <c r="AN405" s="101"/>
      <c r="AO405" s="100"/>
      <c r="AP405" s="100"/>
      <c r="AQ405" s="100"/>
      <c r="AR405" s="100"/>
      <c r="AS405" s="100"/>
      <c r="AT405" s="100"/>
      <c r="AU405" s="100"/>
      <c r="AV405" s="100"/>
      <c r="AW405" s="100"/>
      <c r="AX405" s="100"/>
      <c r="AY405" s="100"/>
      <c r="AZ405" s="100"/>
      <c r="BA405" s="100"/>
      <c r="BB405" s="100"/>
      <c r="BC405" s="100"/>
      <c r="BD405" s="100"/>
      <c r="BE405" s="100"/>
      <c r="BF405" s="100"/>
      <c r="BG405" s="100"/>
      <c r="BH405" s="100"/>
      <c r="BI405" s="100"/>
      <c r="BJ405" s="100"/>
      <c r="BK405" s="100"/>
      <c r="BL405" s="100"/>
      <c r="BM405" s="100"/>
      <c r="BN405" s="100"/>
      <c r="BO405" s="100"/>
      <c r="BP405" s="100"/>
      <c r="BQ405" s="100"/>
      <c r="BR405" s="100"/>
      <c r="BS405" s="100"/>
      <c r="BT405" s="100"/>
      <c r="BU405" s="100"/>
      <c r="BV405" s="100"/>
      <c r="BW405" s="100"/>
      <c r="BX405" s="100"/>
      <c r="BY405" s="100"/>
      <c r="BZ405" s="100"/>
    </row>
    <row r="406" customFormat="false" ht="14.85" hidden="false" customHeight="true" outlineLevel="0" collapsed="false">
      <c r="A406" s="118" t="str">
        <f aca="false" t="array" ref="A406:A406">IF(G406=Error_checking!$A$26,RANK(AC406,$AC$2:$AC$601),"")</f>
        <v/>
      </c>
      <c r="B406" s="118" t="n">
        <v>309</v>
      </c>
      <c r="C406" s="77" t="n">
        <f aca="false">VLOOKUP($B406,Ludo_na!$A$2:$D$601,2,0)</f>
        <v>251</v>
      </c>
      <c r="D406" s="78" t="str">
        <f aca="false">IF(VLOOKUP($B406,Ludo_voor!$A$2:$Y$601,3,0)="","",VLOOKUP($B406,Ludo_voor!$A$2:$Y$601,3,0))</f>
        <v>Van Langendonckt</v>
      </c>
      <c r="E406" s="79" t="str">
        <f aca="false">IF(VLOOKUP($B406,Ludo_voor!$A$2:$Y$601,4,0)="","",VLOOKUP($B406,Ludo_voor!$A$2:$Y$601,4,0))</f>
        <v>Michel</v>
      </c>
      <c r="F406" s="80" t="str">
        <f aca="false">IF(VLOOKUP($B406,Ludo_voor!$A$2:$Y$601,5,0)="","",VLOOKUP($B406,Ludo_voor!$A$2:$Y$601,5,0))</f>
        <v/>
      </c>
      <c r="G406" s="81"/>
      <c r="H406" s="103"/>
      <c r="I406" s="104"/>
      <c r="J406" s="105"/>
      <c r="K406" s="105"/>
      <c r="L406" s="105"/>
      <c r="M406" s="106" t="str">
        <f aca="false" t="array" ref="M406:M406">IF($G406="","",IF(L406="",0,((SUM(IF(I406=I$2:I$601,IF(J406=J$2:J$601,1,0),0))-K406)/(SUM(IF(I406=I$2:I$601,IF(J406=J$2:J$601,1,0),0))-1)*100)+(L406/(SUM(IF(I406=I$2:I$601,IF(J406=J$2:J$601,L$2:L$601,0),0))))+IF(K406&lt;2,SUM(IF(I406=I$2:I$601,IF(J406=J$2:J$601,1,0),0)),0)))</f>
        <v/>
      </c>
      <c r="N406" s="107"/>
      <c r="O406" s="108"/>
      <c r="P406" s="108"/>
      <c r="Q406" s="108"/>
      <c r="R406" s="109" t="str">
        <f aca="false" t="array" ref="R406:R406">IF($G406="","",IF(Q406="",0,((SUM(IF(N406=N$2:N$601,IF(O406=O$2:O$601,1,0),0))-P406)/(SUM(IF(N406=N$2:N$601,IF(O406=O$2:O$601,1,0),0))-1)*100)+(Q406/(SUM(IF(N406=N$2:N$601,IF(O406=O$2:O$601,Q$2:Q$601,0),0))))+IF(P406&lt;2,SUM(IF(N406=N$2:N$601,IF(O406=O$2:O$601,1,0),0)),0)))</f>
        <v/>
      </c>
      <c r="S406" s="110"/>
      <c r="T406" s="108"/>
      <c r="U406" s="108"/>
      <c r="V406" s="108"/>
      <c r="W406" s="111" t="str">
        <f aca="false" t="array" ref="W406:W406">IF($G406="","",IF(OR(S406=Error_checking!$Q$25,S406=Error_checking!$Q$26),R406-IF(P406&lt;2,SUM(IF(N406=N$2:N$601,IF(O406=O$2:O$601,1,0),0)),0),IF(V406="",0,((SUM(IF(S406=S$2:S$601,IF(T406=T$2:T$601,1,0),0))-U406)/(SUM(IF(S406=S$2:S$601,IF(T406=T$2:T$601,1,0),0))-1)*100)+(V406/(SUM(IF(S406=S$2:S$601,IF(T406=T$2:T$601,V$2:V$601,0),0))))+IF(U406&lt;2,SUM(IF(S406=S$2:S$601,IF(T406=T$2:T$601,1,0),0)),0))))</f>
        <v/>
      </c>
      <c r="X406" s="91"/>
      <c r="Y406" s="92"/>
      <c r="Z406" s="93"/>
      <c r="AA406" s="92"/>
      <c r="AB406" s="94" t="n">
        <f aca="false">0</f>
        <v>0</v>
      </c>
      <c r="AC406" s="94" t="n">
        <f aca="false" t="array" ref="AC406:AC406">SUM(M406,R406,W406,AB406)</f>
        <v>0</v>
      </c>
      <c r="AD406" s="112" t="n">
        <f aca="false">IF(G406=Error_checking!$A$26,MAX(0,MIN(MaxBonus,$G$1)+1-RANK(AC406,$AC$2:$AC$601)),0)</f>
        <v>0</v>
      </c>
      <c r="AE406" s="111" t="n">
        <f aca="false">AC406+AD406</f>
        <v>0</v>
      </c>
      <c r="AF406" s="113" t="str">
        <f aca="false" t="array" ref="AF406:AF406">IF(G406=Error_checking!$A$26,RANK(AC406,$AC$2:$AC$601),"")</f>
        <v/>
      </c>
      <c r="AG406" s="114"/>
      <c r="AH406" s="115"/>
      <c r="AI406" s="115"/>
      <c r="AJ406" s="115"/>
      <c r="AK406" s="100"/>
      <c r="AL406" s="100"/>
      <c r="AM406" s="100"/>
      <c r="AN406" s="101"/>
      <c r="AO406" s="100"/>
      <c r="AP406" s="100"/>
      <c r="AQ406" s="100"/>
      <c r="AR406" s="100"/>
      <c r="AS406" s="100"/>
      <c r="AT406" s="100"/>
      <c r="AU406" s="100"/>
      <c r="AV406" s="100"/>
      <c r="AW406" s="100"/>
      <c r="AX406" s="100"/>
      <c r="AY406" s="100"/>
      <c r="AZ406" s="100"/>
      <c r="BA406" s="100"/>
      <c r="BB406" s="100"/>
      <c r="BC406" s="100"/>
      <c r="BD406" s="100"/>
      <c r="BE406" s="100"/>
      <c r="BF406" s="100"/>
      <c r="BG406" s="100"/>
      <c r="BH406" s="100"/>
      <c r="BI406" s="100"/>
      <c r="BJ406" s="100"/>
      <c r="BK406" s="100"/>
      <c r="BL406" s="100"/>
      <c r="BM406" s="100"/>
      <c r="BN406" s="100"/>
      <c r="BO406" s="100"/>
      <c r="BP406" s="100"/>
      <c r="BQ406" s="100"/>
      <c r="BR406" s="100"/>
      <c r="BS406" s="100"/>
      <c r="BT406" s="100"/>
      <c r="BU406" s="100"/>
      <c r="BV406" s="100"/>
      <c r="BW406" s="100"/>
      <c r="BX406" s="100"/>
      <c r="BY406" s="100"/>
      <c r="BZ406" s="10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s="54" customFormat="true" ht="14.85" hidden="false" customHeight="true" outlineLevel="0" collapsed="false">
      <c r="A407" s="102" t="str">
        <f aca="false" t="array" ref="A407:A407">IF(G407=Error_checking!$A$26,RANK(AC407,$AC$2:$AC$601),"")</f>
        <v/>
      </c>
      <c r="B407" s="102" t="n">
        <v>396</v>
      </c>
      <c r="C407" s="77" t="n">
        <f aca="false">VLOOKUP($B407,Ludo_na!$A$2:$D$601,2,0)</f>
        <v>418</v>
      </c>
      <c r="D407" s="78" t="str">
        <f aca="false">IF(VLOOKUP($B407,Ludo_voor!$A$2:$Y$601,3,0)="","",VLOOKUP($B407,Ludo_voor!$A$2:$Y$601,3,0))</f>
        <v>Van Langenhove</v>
      </c>
      <c r="E407" s="79" t="str">
        <f aca="false">IF(VLOOKUP($B407,Ludo_voor!$A$2:$Y$601,4,0)="","",VLOOKUP($B407,Ludo_voor!$A$2:$Y$601,4,0))</f>
        <v>Tim</v>
      </c>
      <c r="F407" s="80" t="str">
        <f aca="false">IF(VLOOKUP($B407,Ludo_voor!$A$2:$Y$601,5,0)="","",VLOOKUP($B407,Ludo_voor!$A$2:$Y$601,5,0))</f>
        <v/>
      </c>
      <c r="G407" s="81"/>
      <c r="H407" s="103"/>
      <c r="I407" s="104"/>
      <c r="J407" s="105"/>
      <c r="K407" s="105"/>
      <c r="L407" s="105"/>
      <c r="M407" s="106" t="str">
        <f aca="false" t="array" ref="M407:M407">IF($G407="","",IF(L407="",0,((SUM(IF(I407=I$2:I$601,IF(J407=J$2:J$601,1,0),0))-K407)/(SUM(IF(I407=I$2:I$601,IF(J407=J$2:J$601,1,0),0))-1)*100)+(L407/(SUM(IF(I407=I$2:I$601,IF(J407=J$2:J$601,L$2:L$601,0),0))))+IF(K407&lt;2,SUM(IF(I407=I$2:I$601,IF(J407=J$2:J$601,1,0),0)),0)))</f>
        <v/>
      </c>
      <c r="N407" s="107"/>
      <c r="O407" s="108"/>
      <c r="P407" s="108"/>
      <c r="Q407" s="108"/>
      <c r="R407" s="109" t="str">
        <f aca="false" t="array" ref="R407:R407">IF($G407="","",IF(Q407="",0,((SUM(IF(N407=N$2:N$601,IF(O407=O$2:O$601,1,0),0))-P407)/(SUM(IF(N407=N$2:N$601,IF(O407=O$2:O$601,1,0),0))-1)*100)+(Q407/(SUM(IF(N407=N$2:N$601,IF(O407=O$2:O$601,Q$2:Q$601,0),0))))+IF(P407&lt;2,SUM(IF(N407=N$2:N$601,IF(O407=O$2:O$601,1,0),0)),0)))</f>
        <v/>
      </c>
      <c r="S407" s="110"/>
      <c r="T407" s="108"/>
      <c r="U407" s="108"/>
      <c r="V407" s="108"/>
      <c r="W407" s="111" t="str">
        <f aca="false" t="array" ref="W407:W407">IF($G407="","",IF(OR(S407=Error_checking!$Q$25,S407=Error_checking!$Q$26),R407-IF(P407&lt;2,SUM(IF(N407=N$2:N$601,IF(O407=O$2:O$601,1,0),0)),0),IF(V407="",0,((SUM(IF(S407=S$2:S$601,IF(T407=T$2:T$601,1,0),0))-U407)/(SUM(IF(S407=S$2:S$601,IF(T407=T$2:T$601,1,0),0))-1)*100)+(V407/(SUM(IF(S407=S$2:S$601,IF(T407=T$2:T$601,V$2:V$601,0),0))))+IF(U407&lt;2,SUM(IF(S407=S$2:S$601,IF(T407=T$2:T$601,1,0),0)),0))))</f>
        <v/>
      </c>
      <c r="X407" s="91"/>
      <c r="Y407" s="92"/>
      <c r="Z407" s="93"/>
      <c r="AA407" s="92"/>
      <c r="AB407" s="94" t="n">
        <f aca="false">0</f>
        <v>0</v>
      </c>
      <c r="AC407" s="94" t="n">
        <f aca="false" t="array" ref="AC407:AC407">SUM(M407,R407,W407,AB407)</f>
        <v>0</v>
      </c>
      <c r="AD407" s="112" t="n">
        <f aca="false">IF(G407=Error_checking!$A$26,MAX(0,MIN(MaxBonus,$G$1)+1-RANK(AC407,$AC$2:$AC$601)),0)</f>
        <v>0</v>
      </c>
      <c r="AE407" s="111" t="n">
        <f aca="false">AC407+AD407</f>
        <v>0</v>
      </c>
      <c r="AF407" s="113" t="str">
        <f aca="false" t="array" ref="AF407:AF407">IF(G407=Error_checking!$A$26,RANK(AC407,$AC$2:$AC$601),"")</f>
        <v/>
      </c>
      <c r="AG407" s="114"/>
      <c r="AH407" s="115"/>
      <c r="AI407" s="115"/>
      <c r="AJ407" s="115"/>
      <c r="AK407" s="100"/>
      <c r="AL407" s="100"/>
      <c r="AM407" s="100"/>
      <c r="AN407" s="101"/>
      <c r="AO407" s="100"/>
      <c r="AP407" s="100"/>
      <c r="AQ407" s="100"/>
      <c r="AR407" s="100"/>
      <c r="AS407" s="100"/>
      <c r="AT407" s="100"/>
      <c r="AU407" s="100"/>
      <c r="AV407" s="100"/>
      <c r="AW407" s="100"/>
      <c r="AX407" s="100"/>
      <c r="AY407" s="100"/>
      <c r="AZ407" s="100"/>
      <c r="BA407" s="100"/>
      <c r="BB407" s="100"/>
      <c r="BC407" s="100"/>
      <c r="BD407" s="100"/>
      <c r="BE407" s="100"/>
      <c r="BF407" s="100"/>
      <c r="BG407" s="100"/>
      <c r="BH407" s="100"/>
      <c r="BI407" s="100"/>
      <c r="BJ407" s="100"/>
      <c r="BK407" s="100"/>
      <c r="BL407" s="100"/>
      <c r="BM407" s="100"/>
      <c r="BN407" s="100"/>
      <c r="BO407" s="100"/>
      <c r="BP407" s="100"/>
      <c r="BQ407" s="100"/>
      <c r="BR407" s="100"/>
      <c r="BS407" s="100"/>
      <c r="BT407" s="100"/>
      <c r="BU407" s="100"/>
      <c r="BV407" s="100"/>
      <c r="BW407" s="100"/>
      <c r="BX407" s="100"/>
      <c r="BY407" s="100"/>
      <c r="BZ407" s="100"/>
    </row>
    <row r="408" s="54" customFormat="true" ht="14.85" hidden="false" customHeight="true" outlineLevel="0" collapsed="false">
      <c r="A408" s="102" t="str">
        <f aca="false" t="array" ref="A408:A408">IF(G408=Error_checking!$A$26,RANK(AC408,$AC$2:$AC$601),"")</f>
        <v/>
      </c>
      <c r="B408" s="102" t="n">
        <v>555</v>
      </c>
      <c r="C408" s="77" t="n">
        <f aca="false">VLOOKUP($B408,Ludo_na!$A$2:$D$601,2,0)</f>
        <v>482</v>
      </c>
      <c r="D408" s="78" t="str">
        <f aca="false">IF(VLOOKUP($B408,Ludo_voor!$A$2:$Y$601,3,0)="","",VLOOKUP($B408,Ludo_voor!$A$2:$Y$601,3,0))</f>
        <v>Van Loo</v>
      </c>
      <c r="E408" s="79" t="str">
        <f aca="false">IF(VLOOKUP($B408,Ludo_voor!$A$2:$Y$601,4,0)="","",VLOOKUP($B408,Ludo_voor!$A$2:$Y$601,4,0))</f>
        <v>Kiara</v>
      </c>
      <c r="F408" s="80" t="str">
        <f aca="false">IF(VLOOKUP($B408,Ludo_voor!$A$2:$Y$601,5,0)="","",VLOOKUP($B408,Ludo_voor!$A$2:$Y$601,5,0))</f>
        <v/>
      </c>
      <c r="G408" s="81"/>
      <c r="H408" s="103"/>
      <c r="I408" s="104"/>
      <c r="J408" s="105"/>
      <c r="K408" s="105"/>
      <c r="L408" s="105"/>
      <c r="M408" s="106" t="str">
        <f aca="false" t="array" ref="M408:M408">IF($G408="","",IF(L408="",0,((SUM(IF(I408=I$2:I$601,IF(J408=J$2:J$601,1,0),0))-K408)/(SUM(IF(I408=I$2:I$601,IF(J408=J$2:J$601,1,0),0))-1)*100)+(L408/(SUM(IF(I408=I$2:I$601,IF(J408=J$2:J$601,L$2:L$601,0),0))))+IF(K408&lt;2,SUM(IF(I408=I$2:I$601,IF(J408=J$2:J$601,1,0),0)),0)))</f>
        <v/>
      </c>
      <c r="N408" s="107"/>
      <c r="O408" s="108"/>
      <c r="P408" s="108"/>
      <c r="Q408" s="108"/>
      <c r="R408" s="109" t="str">
        <f aca="false" t="array" ref="R408:R408">IF($G408="","",IF(Q408="",0,((SUM(IF(N408=N$2:N$601,IF(O408=O$2:O$601,1,0),0))-P408)/(SUM(IF(N408=N$2:N$601,IF(O408=O$2:O$601,1,0),0))-1)*100)+(Q408/(SUM(IF(N408=N$2:N$601,IF(O408=O$2:O$601,Q$2:Q$601,0),0))))+IF(P408&lt;2,SUM(IF(N408=N$2:N$601,IF(O408=O$2:O$601,1,0),0)),0)))</f>
        <v/>
      </c>
      <c r="S408" s="110"/>
      <c r="T408" s="108"/>
      <c r="U408" s="108"/>
      <c r="V408" s="108"/>
      <c r="W408" s="111" t="str">
        <f aca="false" t="array" ref="W408:W408">IF($G408="","",IF(OR(S408=Error_checking!$Q$25,S408=Error_checking!$Q$26),R408-IF(P408&lt;2,SUM(IF(N408=N$2:N$601,IF(O408=O$2:O$601,1,0),0)),0),IF(V408="",0,((SUM(IF(S408=S$2:S$601,IF(T408=T$2:T$601,1,0),0))-U408)/(SUM(IF(S408=S$2:S$601,IF(T408=T$2:T$601,1,0),0))-1)*100)+(V408/(SUM(IF(S408=S$2:S$601,IF(T408=T$2:T$601,V$2:V$601,0),0))))+IF(U408&lt;2,SUM(IF(S408=S$2:S$601,IF(T408=T$2:T$601,1,0),0)),0))))</f>
        <v/>
      </c>
      <c r="X408" s="91"/>
      <c r="Y408" s="92"/>
      <c r="Z408" s="93"/>
      <c r="AA408" s="92"/>
      <c r="AB408" s="94" t="n">
        <f aca="false">0</f>
        <v>0</v>
      </c>
      <c r="AC408" s="94" t="n">
        <f aca="false" t="array" ref="AC408:AC408">SUM(M408,R408,W408,AB408)</f>
        <v>0</v>
      </c>
      <c r="AD408" s="112" t="n">
        <f aca="false">IF(G408=Error_checking!$A$26,MAX(0,MIN(MaxBonus,$G$1)+1-RANK(AC408,$AC$2:$AC$601)),0)</f>
        <v>0</v>
      </c>
      <c r="AE408" s="111" t="n">
        <f aca="false">AC408+AD408</f>
        <v>0</v>
      </c>
      <c r="AF408" s="113" t="str">
        <f aca="false" t="array" ref="AF408:AF408">IF(G408=Error_checking!$A$26,RANK(AC408,$AC$2:$AC$601),"")</f>
        <v/>
      </c>
      <c r="AG408" s="114"/>
      <c r="AH408" s="115"/>
      <c r="AI408" s="115"/>
      <c r="AJ408" s="115"/>
      <c r="AK408" s="100"/>
      <c r="AL408" s="100"/>
      <c r="AM408" s="100"/>
      <c r="AN408" s="101"/>
      <c r="AO408" s="100"/>
      <c r="AP408" s="100"/>
      <c r="AQ408" s="100"/>
      <c r="AR408" s="100"/>
      <c r="AS408" s="100"/>
      <c r="AT408" s="100"/>
      <c r="AU408" s="100"/>
      <c r="AV408" s="100"/>
      <c r="AW408" s="100"/>
      <c r="AX408" s="100"/>
      <c r="AY408" s="100"/>
      <c r="AZ408" s="100"/>
      <c r="BA408" s="100"/>
      <c r="BB408" s="100"/>
      <c r="BC408" s="100"/>
      <c r="BD408" s="100"/>
      <c r="BE408" s="100"/>
      <c r="BF408" s="100"/>
      <c r="BG408" s="100"/>
      <c r="BH408" s="100"/>
      <c r="BI408" s="100"/>
      <c r="BJ408" s="100"/>
      <c r="BK408" s="100"/>
      <c r="BL408" s="100"/>
      <c r="BM408" s="100"/>
      <c r="BN408" s="100"/>
      <c r="BO408" s="100"/>
      <c r="BP408" s="100"/>
      <c r="BQ408" s="100"/>
      <c r="BR408" s="100"/>
      <c r="BS408" s="100"/>
      <c r="BT408" s="100"/>
      <c r="BU408" s="100"/>
      <c r="BV408" s="100"/>
      <c r="BW408" s="100"/>
      <c r="BX408" s="100"/>
      <c r="BY408" s="100"/>
      <c r="BZ408" s="100"/>
    </row>
    <row r="409" s="54" customFormat="true" ht="14.85" hidden="false" customHeight="true" outlineLevel="0" collapsed="false">
      <c r="A409" s="102" t="str">
        <f aca="false" t="array" ref="A409:A409">IF(G409=Error_checking!$A$26,RANK(AC409,$AC$2:$AC$601),"")</f>
        <v/>
      </c>
      <c r="B409" s="102" t="n">
        <v>556</v>
      </c>
      <c r="C409" s="77" t="n">
        <f aca="false">VLOOKUP($B409,Ludo_na!$A$2:$D$601,2,0)</f>
        <v>538</v>
      </c>
      <c r="D409" s="78" t="str">
        <f aca="false">IF(VLOOKUP($B409,Ludo_voor!$A$2:$Y$601,3,0)="","",VLOOKUP($B409,Ludo_voor!$A$2:$Y$601,3,0))</f>
        <v>Van Loo</v>
      </c>
      <c r="E409" s="79" t="str">
        <f aca="false">IF(VLOOKUP($B409,Ludo_voor!$A$2:$Y$601,4,0)="","",VLOOKUP($B409,Ludo_voor!$A$2:$Y$601,4,0))</f>
        <v>Kenneth</v>
      </c>
      <c r="F409" s="80" t="str">
        <f aca="false">IF(VLOOKUP($B409,Ludo_voor!$A$2:$Y$601,5,0)="","",VLOOKUP($B409,Ludo_voor!$A$2:$Y$601,5,0))</f>
        <v/>
      </c>
      <c r="G409" s="81"/>
      <c r="H409" s="103"/>
      <c r="I409" s="104"/>
      <c r="J409" s="105"/>
      <c r="K409" s="105"/>
      <c r="L409" s="105"/>
      <c r="M409" s="106" t="str">
        <f aca="false" t="array" ref="M409:M409">IF($G409="","",IF(L409="",0,((SUM(IF(I409=I$2:I$601,IF(J409=J$2:J$601,1,0),0))-K409)/(SUM(IF(I409=I$2:I$601,IF(J409=J$2:J$601,1,0),0))-1)*100)+(L409/(SUM(IF(I409=I$2:I$601,IF(J409=J$2:J$601,L$2:L$601,0),0))))+IF(K409&lt;2,SUM(IF(I409=I$2:I$601,IF(J409=J$2:J$601,1,0),0)),0)))</f>
        <v/>
      </c>
      <c r="N409" s="107"/>
      <c r="O409" s="108"/>
      <c r="P409" s="108"/>
      <c r="Q409" s="108"/>
      <c r="R409" s="109" t="str">
        <f aca="false" t="array" ref="R409:R409">IF($G409="","",IF(Q409="",0,((SUM(IF(N409=N$2:N$601,IF(O409=O$2:O$601,1,0),0))-P409)/(SUM(IF(N409=N$2:N$601,IF(O409=O$2:O$601,1,0),0))-1)*100)+(Q409/(SUM(IF(N409=N$2:N$601,IF(O409=O$2:O$601,Q$2:Q$601,0),0))))+IF(P409&lt;2,SUM(IF(N409=N$2:N$601,IF(O409=O$2:O$601,1,0),0)),0)))</f>
        <v/>
      </c>
      <c r="S409" s="110"/>
      <c r="T409" s="108"/>
      <c r="U409" s="108"/>
      <c r="V409" s="108"/>
      <c r="W409" s="111" t="str">
        <f aca="false" t="array" ref="W409:W409">IF($G409="","",IF(OR(S409=Error_checking!$Q$25,S409=Error_checking!$Q$26),R409-IF(P409&lt;2,SUM(IF(N409=N$2:N$601,IF(O409=O$2:O$601,1,0),0)),0),IF(V409="",0,((SUM(IF(S409=S$2:S$601,IF(T409=T$2:T$601,1,0),0))-U409)/(SUM(IF(S409=S$2:S$601,IF(T409=T$2:T$601,1,0),0))-1)*100)+(V409/(SUM(IF(S409=S$2:S$601,IF(T409=T$2:T$601,V$2:V$601,0),0))))+IF(U409&lt;2,SUM(IF(S409=S$2:S$601,IF(T409=T$2:T$601,1,0),0)),0))))</f>
        <v/>
      </c>
      <c r="X409" s="91"/>
      <c r="Y409" s="92"/>
      <c r="Z409" s="93"/>
      <c r="AA409" s="92"/>
      <c r="AB409" s="94" t="n">
        <f aca="false">0</f>
        <v>0</v>
      </c>
      <c r="AC409" s="94" t="n">
        <f aca="false" t="array" ref="AC409:AC409">SUM(M409,R409,W409,AB409)</f>
        <v>0</v>
      </c>
      <c r="AD409" s="112" t="n">
        <f aca="false">IF(G409=Error_checking!$A$26,MAX(0,MIN(MaxBonus,$G$1)+1-RANK(AC409,$AC$2:$AC$601)),0)</f>
        <v>0</v>
      </c>
      <c r="AE409" s="111" t="n">
        <f aca="false">AC409+AD409</f>
        <v>0</v>
      </c>
      <c r="AF409" s="113" t="str">
        <f aca="false" t="array" ref="AF409:AF409">IF(G409=Error_checking!$A$26,RANK(AC409,$AC$2:$AC$601),"")</f>
        <v/>
      </c>
      <c r="AG409" s="114"/>
      <c r="AH409" s="115"/>
      <c r="AI409" s="115"/>
      <c r="AJ409" s="115"/>
      <c r="AK409" s="100"/>
      <c r="AL409" s="100"/>
      <c r="AM409" s="100"/>
      <c r="AN409" s="101"/>
      <c r="AO409" s="100"/>
      <c r="AP409" s="100"/>
      <c r="AQ409" s="100"/>
      <c r="AR409" s="100"/>
      <c r="AS409" s="100"/>
      <c r="AT409" s="100"/>
      <c r="AU409" s="100"/>
      <c r="AV409" s="100"/>
      <c r="AW409" s="100"/>
      <c r="AX409" s="100"/>
      <c r="AY409" s="100"/>
      <c r="AZ409" s="100"/>
      <c r="BA409" s="100"/>
      <c r="BB409" s="100"/>
      <c r="BC409" s="100"/>
      <c r="BD409" s="100"/>
      <c r="BE409" s="100"/>
      <c r="BF409" s="100"/>
      <c r="BG409" s="100"/>
      <c r="BH409" s="100"/>
      <c r="BI409" s="100"/>
      <c r="BJ409" s="100"/>
      <c r="BK409" s="100"/>
      <c r="BL409" s="100"/>
      <c r="BM409" s="100"/>
      <c r="BN409" s="100"/>
      <c r="BO409" s="100"/>
      <c r="BP409" s="100"/>
      <c r="BQ409" s="100"/>
      <c r="BR409" s="100"/>
      <c r="BS409" s="100"/>
      <c r="BT409" s="100"/>
      <c r="BU409" s="100"/>
      <c r="BV409" s="100"/>
      <c r="BW409" s="100"/>
      <c r="BX409" s="100"/>
      <c r="BY409" s="100"/>
      <c r="BZ409" s="100"/>
    </row>
    <row r="410" s="119" customFormat="true" ht="14.85" hidden="false" customHeight="true" outlineLevel="0" collapsed="false">
      <c r="A410" s="102" t="str">
        <f aca="false" t="array" ref="A410:A410">IF(G410=Error_checking!$A$26,RANK(AC410,$AC$2:$AC$601),"")</f>
        <v/>
      </c>
      <c r="B410" s="102" t="n">
        <v>552</v>
      </c>
      <c r="C410" s="77" t="n">
        <f aca="false">VLOOKUP($B410,Ludo_na!$A$2:$D$601,2,0)</f>
        <v>554</v>
      </c>
      <c r="D410" s="78" t="str">
        <f aca="false">IF(VLOOKUP($B410,Ludo_voor!$A$2:$Y$601,3,0)="","",VLOOKUP($B410,Ludo_voor!$A$2:$Y$601,3,0))</f>
        <v>Van Loo</v>
      </c>
      <c r="E410" s="79" t="str">
        <f aca="false">IF(VLOOKUP($B410,Ludo_voor!$A$2:$Y$601,4,0)="","",VLOOKUP($B410,Ludo_voor!$A$2:$Y$601,4,0))</f>
        <v>Danny</v>
      </c>
      <c r="F410" s="80" t="str">
        <f aca="false">IF(VLOOKUP($B410,Ludo_voor!$A$2:$Y$601,5,0)="","",VLOOKUP($B410,Ludo_voor!$A$2:$Y$601,5,0))</f>
        <v/>
      </c>
      <c r="G410" s="81"/>
      <c r="H410" s="103"/>
      <c r="I410" s="104"/>
      <c r="J410" s="105"/>
      <c r="K410" s="105"/>
      <c r="L410" s="105"/>
      <c r="M410" s="106" t="str">
        <f aca="false" t="array" ref="M410:M410">IF($G410="","",IF(L410="",0,((SUM(IF(I410=I$2:I$601,IF(J410=J$2:J$601,1,0),0))-K410)/(SUM(IF(I410=I$2:I$601,IF(J410=J$2:J$601,1,0),0))-1)*100)+(L410/(SUM(IF(I410=I$2:I$601,IF(J410=J$2:J$601,L$2:L$601,0),0))))+IF(K410&lt;2,SUM(IF(I410=I$2:I$601,IF(J410=J$2:J$601,1,0),0)),0)))</f>
        <v/>
      </c>
      <c r="N410" s="107"/>
      <c r="O410" s="108"/>
      <c r="P410" s="108"/>
      <c r="Q410" s="108"/>
      <c r="R410" s="109" t="str">
        <f aca="false" t="array" ref="R410:R410">IF($G410="","",IF(Q410="",0,((SUM(IF(N410=N$2:N$601,IF(O410=O$2:O$601,1,0),0))-P410)/(SUM(IF(N410=N$2:N$601,IF(O410=O$2:O$601,1,0),0))-1)*100)+(Q410/(SUM(IF(N410=N$2:N$601,IF(O410=O$2:O$601,Q$2:Q$601,0),0))))+IF(P410&lt;2,SUM(IF(N410=N$2:N$601,IF(O410=O$2:O$601,1,0),0)),0)))</f>
        <v/>
      </c>
      <c r="S410" s="110"/>
      <c r="T410" s="108"/>
      <c r="U410" s="108"/>
      <c r="V410" s="108"/>
      <c r="W410" s="111" t="str">
        <f aca="false" t="array" ref="W410:W410">IF($G410="","",IF(OR(S410=Error_checking!$Q$25,S410=Error_checking!$Q$26),R410-IF(P410&lt;2,SUM(IF(N410=N$2:N$601,IF(O410=O$2:O$601,1,0),0)),0),IF(V410="",0,((SUM(IF(S410=S$2:S$601,IF(T410=T$2:T$601,1,0),0))-U410)/(SUM(IF(S410=S$2:S$601,IF(T410=T$2:T$601,1,0),0))-1)*100)+(V410/(SUM(IF(S410=S$2:S$601,IF(T410=T$2:T$601,V$2:V$601,0),0))))+IF(U410&lt;2,SUM(IF(S410=S$2:S$601,IF(T410=T$2:T$601,1,0),0)),0))))</f>
        <v/>
      </c>
      <c r="X410" s="91"/>
      <c r="Y410" s="92"/>
      <c r="Z410" s="93"/>
      <c r="AA410" s="92"/>
      <c r="AB410" s="94" t="n">
        <f aca="false">0</f>
        <v>0</v>
      </c>
      <c r="AC410" s="94" t="n">
        <f aca="false" t="array" ref="AC410:AC410">SUM(M410,R410,W410,AB410)</f>
        <v>0</v>
      </c>
      <c r="AD410" s="112" t="n">
        <f aca="false">IF(G410=Error_checking!$A$26,MAX(0,MIN(MaxBonus,$G$1)+1-RANK(AC410,$AC$2:$AC$601)),0)</f>
        <v>0</v>
      </c>
      <c r="AE410" s="111" t="n">
        <f aca="false">AC410+AD410</f>
        <v>0</v>
      </c>
      <c r="AF410" s="113" t="str">
        <f aca="false" t="array" ref="AF410:AF410">IF(G410=Error_checking!$A$26,RANK(AC410,$AC$2:$AC$601),"")</f>
        <v/>
      </c>
      <c r="AG410" s="114"/>
      <c r="AH410" s="115"/>
      <c r="AI410" s="115"/>
      <c r="AJ410" s="115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17"/>
      <c r="BG410" s="117"/>
      <c r="BH410" s="117"/>
      <c r="BI410" s="117"/>
      <c r="BJ410" s="117"/>
      <c r="BK410" s="117"/>
      <c r="BL410" s="117"/>
      <c r="BM410" s="117"/>
      <c r="BN410" s="117"/>
      <c r="BO410" s="117"/>
      <c r="BP410" s="117"/>
      <c r="BQ410" s="117"/>
      <c r="BR410" s="117"/>
      <c r="BS410" s="117"/>
      <c r="BT410" s="117"/>
      <c r="BU410" s="117"/>
      <c r="BV410" s="117"/>
      <c r="BW410" s="117"/>
      <c r="BX410" s="117"/>
      <c r="BY410" s="117"/>
      <c r="BZ410" s="117"/>
    </row>
    <row r="411" customFormat="false" ht="14.85" hidden="false" customHeight="true" outlineLevel="0" collapsed="false">
      <c r="A411" s="102" t="str">
        <f aca="false" t="array" ref="A411:A411">IF(G411=Error_checking!$A$26,RANK(AC411,$AC$2:$AC$601),"")</f>
        <v/>
      </c>
      <c r="B411" s="102" t="n">
        <v>572</v>
      </c>
      <c r="C411" s="77" t="n">
        <f aca="false">VLOOKUP($B411,Ludo_na!$A$2:$D$601,2,0)</f>
        <v>410</v>
      </c>
      <c r="D411" s="78" t="str">
        <f aca="false">IF(VLOOKUP($B411,Ludo_voor!$A$2:$Y$601,3,0)="","",VLOOKUP($B411,Ludo_voor!$A$2:$Y$601,3,0))</f>
        <v>Van Nauw</v>
      </c>
      <c r="E411" s="79" t="str">
        <f aca="false">IF(VLOOKUP($B411,Ludo_voor!$A$2:$Y$601,4,0)="","",VLOOKUP($B411,Ludo_voor!$A$2:$Y$601,4,0))</f>
        <v>Pascal</v>
      </c>
      <c r="F411" s="80" t="str">
        <f aca="false">IF(VLOOKUP($B411,Ludo_voor!$A$2:$Y$601,5,0)="","",VLOOKUP($B411,Ludo_voor!$A$2:$Y$601,5,0))</f>
        <v/>
      </c>
      <c r="G411" s="81"/>
      <c r="H411" s="103"/>
      <c r="I411" s="104"/>
      <c r="J411" s="105"/>
      <c r="K411" s="105"/>
      <c r="L411" s="105"/>
      <c r="M411" s="106" t="str">
        <f aca="false" t="array" ref="M411:M411">IF($G411="","",IF(L411="",0,((SUM(IF(I411=I$2:I$601,IF(J411=J$2:J$601,1,0),0))-K411)/(SUM(IF(I411=I$2:I$601,IF(J411=J$2:J$601,1,0),0))-1)*100)+(L411/(SUM(IF(I411=I$2:I$601,IF(J411=J$2:J$601,L$2:L$601,0),0))))+IF(K411&lt;2,SUM(IF(I411=I$2:I$601,IF(J411=J$2:J$601,1,0),0)),0)))</f>
        <v/>
      </c>
      <c r="N411" s="107"/>
      <c r="O411" s="108"/>
      <c r="P411" s="108"/>
      <c r="Q411" s="108"/>
      <c r="R411" s="109" t="str">
        <f aca="false" t="array" ref="R411:R411">IF($G411="","",IF(Q411="",0,((SUM(IF(N411=N$2:N$601,IF(O411=O$2:O$601,1,0),0))-P411)/(SUM(IF(N411=N$2:N$601,IF(O411=O$2:O$601,1,0),0))-1)*100)+(Q411/(SUM(IF(N411=N$2:N$601,IF(O411=O$2:O$601,Q$2:Q$601,0),0))))+IF(P411&lt;2,SUM(IF(N411=N$2:N$601,IF(O411=O$2:O$601,1,0),0)),0)))</f>
        <v/>
      </c>
      <c r="S411" s="110"/>
      <c r="T411" s="108"/>
      <c r="U411" s="108"/>
      <c r="V411" s="108"/>
      <c r="W411" s="111" t="str">
        <f aca="false" t="array" ref="W411:W411">IF($G411="","",IF(OR(S411=Error_checking!$Q$25,S411=Error_checking!$Q$26),R411-IF(P411&lt;2,SUM(IF(N411=N$2:N$601,IF(O411=O$2:O$601,1,0),0)),0),IF(V411="",0,((SUM(IF(S411=S$2:S$601,IF(T411=T$2:T$601,1,0),0))-U411)/(SUM(IF(S411=S$2:S$601,IF(T411=T$2:T$601,1,0),0))-1)*100)+(V411/(SUM(IF(S411=S$2:S$601,IF(T411=T$2:T$601,V$2:V$601,0),0))))+IF(U411&lt;2,SUM(IF(S411=S$2:S$601,IF(T411=T$2:T$601,1,0),0)),0))))</f>
        <v/>
      </c>
      <c r="X411" s="91"/>
      <c r="Y411" s="92"/>
      <c r="Z411" s="93"/>
      <c r="AA411" s="92"/>
      <c r="AB411" s="94" t="n">
        <f aca="false">0</f>
        <v>0</v>
      </c>
      <c r="AC411" s="94" t="n">
        <f aca="false" t="array" ref="AC411:AC411">SUM(M411,R411,W411,AB411)</f>
        <v>0</v>
      </c>
      <c r="AD411" s="112" t="n">
        <f aca="false">IF(G411=Error_checking!$A$26,MAX(0,MIN(MaxBonus,$G$1)+1-RANK(AC411,$AC$2:$AC$601)),0)</f>
        <v>0</v>
      </c>
      <c r="AE411" s="111" t="n">
        <f aca="false">AC411+AD411</f>
        <v>0</v>
      </c>
      <c r="AF411" s="113" t="str">
        <f aca="false" t="array" ref="AF411:AF411">IF(G411=Error_checking!$A$26,RANK(AC411,$AC$2:$AC$601),"")</f>
        <v/>
      </c>
      <c r="AG411" s="114"/>
      <c r="AH411" s="115"/>
      <c r="AI411" s="115"/>
      <c r="AJ411" s="115"/>
      <c r="AK411" s="100"/>
      <c r="AL411" s="100"/>
      <c r="AM411" s="100"/>
      <c r="AN411" s="101"/>
      <c r="AO411" s="100"/>
      <c r="AP411" s="100"/>
      <c r="AQ411" s="100"/>
      <c r="AR411" s="100"/>
      <c r="AS411" s="100"/>
      <c r="AT411" s="100"/>
      <c r="AU411" s="100"/>
      <c r="AV411" s="100"/>
      <c r="AW411" s="100"/>
      <c r="AX411" s="100"/>
      <c r="AY411" s="100"/>
      <c r="AZ411" s="100"/>
      <c r="BA411" s="100"/>
      <c r="BB411" s="100"/>
      <c r="BC411" s="100"/>
      <c r="BD411" s="100"/>
      <c r="BE411" s="100"/>
      <c r="BF411" s="100"/>
      <c r="BG411" s="100"/>
      <c r="BH411" s="100"/>
      <c r="BI411" s="100"/>
      <c r="BJ411" s="100"/>
      <c r="BK411" s="100"/>
      <c r="BL411" s="100"/>
      <c r="BM411" s="100"/>
      <c r="BN411" s="100"/>
      <c r="BO411" s="100"/>
      <c r="BP411" s="100"/>
      <c r="BQ411" s="100"/>
      <c r="BR411" s="100"/>
      <c r="BS411" s="100"/>
      <c r="BT411" s="100"/>
      <c r="BU411" s="100"/>
      <c r="BV411" s="100"/>
      <c r="BW411" s="100"/>
      <c r="BX411" s="100"/>
      <c r="BY411" s="100"/>
      <c r="BZ411" s="10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s="54" customFormat="true" ht="14.85" hidden="false" customHeight="true" outlineLevel="0" collapsed="false">
      <c r="A412" s="102" t="str">
        <f aca="false" t="array" ref="A412:A412">IF(G412=Error_checking!$A$26,RANK(AC412,$AC$2:$AC$601),"")</f>
        <v/>
      </c>
      <c r="B412" s="102" t="n">
        <v>569</v>
      </c>
      <c r="C412" s="77" t="n">
        <f aca="false">VLOOKUP($B412,Ludo_na!$A$2:$D$601,2,0)</f>
        <v>323</v>
      </c>
      <c r="D412" s="78" t="str">
        <f aca="false">IF(VLOOKUP($B412,Ludo_voor!$A$2:$Y$601,3,0)="","",VLOOKUP($B412,Ludo_voor!$A$2:$Y$601,3,0))</f>
        <v>Van Neste</v>
      </c>
      <c r="E412" s="79" t="str">
        <f aca="false">IF(VLOOKUP($B412,Ludo_voor!$A$2:$Y$601,4,0)="","",VLOOKUP($B412,Ludo_voor!$A$2:$Y$601,4,0))</f>
        <v>Sven</v>
      </c>
      <c r="F412" s="80" t="str">
        <f aca="false">IF(VLOOKUP($B412,Ludo_voor!$A$2:$Y$601,5,0)="","",VLOOKUP($B412,Ludo_voor!$A$2:$Y$601,5,0))</f>
        <v/>
      </c>
      <c r="G412" s="81"/>
      <c r="H412" s="103"/>
      <c r="I412" s="104"/>
      <c r="J412" s="105"/>
      <c r="K412" s="105"/>
      <c r="L412" s="105"/>
      <c r="M412" s="106" t="str">
        <f aca="false" t="array" ref="M412:M412">IF($G412="","",IF(L412="",0,((SUM(IF(I412=I$2:I$601,IF(J412=J$2:J$601,1,0),0))-K412)/(SUM(IF(I412=I$2:I$601,IF(J412=J$2:J$601,1,0),0))-1)*100)+(L412/(SUM(IF(I412=I$2:I$601,IF(J412=J$2:J$601,L$2:L$601,0),0))))+IF(K412&lt;2,SUM(IF(I412=I$2:I$601,IF(J412=J$2:J$601,1,0),0)),0)))</f>
        <v/>
      </c>
      <c r="N412" s="107"/>
      <c r="O412" s="108"/>
      <c r="P412" s="108"/>
      <c r="Q412" s="108"/>
      <c r="R412" s="109" t="str">
        <f aca="false" t="array" ref="R412:R412">IF($G412="","",IF(Q412="",0,((SUM(IF(N412=N$2:N$601,IF(O412=O$2:O$601,1,0),0))-P412)/(SUM(IF(N412=N$2:N$601,IF(O412=O$2:O$601,1,0),0))-1)*100)+(Q412/(SUM(IF(N412=N$2:N$601,IF(O412=O$2:O$601,Q$2:Q$601,0),0))))+IF(P412&lt;2,SUM(IF(N412=N$2:N$601,IF(O412=O$2:O$601,1,0),0)),0)))</f>
        <v/>
      </c>
      <c r="S412" s="110"/>
      <c r="T412" s="108"/>
      <c r="U412" s="108"/>
      <c r="V412" s="108"/>
      <c r="W412" s="111" t="str">
        <f aca="false" t="array" ref="W412:W412">IF($G412="","",IF(OR(S412=Error_checking!$Q$25,S412=Error_checking!$Q$26),R412-IF(P412&lt;2,SUM(IF(N412=N$2:N$601,IF(O412=O$2:O$601,1,0),0)),0),IF(V412="",0,((SUM(IF(S412=S$2:S$601,IF(T412=T$2:T$601,1,0),0))-U412)/(SUM(IF(S412=S$2:S$601,IF(T412=T$2:T$601,1,0),0))-1)*100)+(V412/(SUM(IF(S412=S$2:S$601,IF(T412=T$2:T$601,V$2:V$601,0),0))))+IF(U412&lt;2,SUM(IF(S412=S$2:S$601,IF(T412=T$2:T$601,1,0),0)),0))))</f>
        <v/>
      </c>
      <c r="X412" s="91"/>
      <c r="Y412" s="92"/>
      <c r="Z412" s="93"/>
      <c r="AA412" s="92"/>
      <c r="AB412" s="94" t="n">
        <f aca="false">0</f>
        <v>0</v>
      </c>
      <c r="AC412" s="94" t="n">
        <f aca="false" t="array" ref="AC412:AC412">SUM(M412,R412,W412,AB412)</f>
        <v>0</v>
      </c>
      <c r="AD412" s="112" t="n">
        <f aca="false">IF(G412=Error_checking!$A$26,MAX(0,MIN(MaxBonus,$G$1)+1-RANK(AC412,$AC$2:$AC$601)),0)</f>
        <v>0</v>
      </c>
      <c r="AE412" s="111" t="n">
        <f aca="false">AC412+AD412</f>
        <v>0</v>
      </c>
      <c r="AF412" s="113" t="str">
        <f aca="false" t="array" ref="AF412:AF412">IF(G412=Error_checking!$A$26,RANK(AC412,$AC$2:$AC$601),"")</f>
        <v/>
      </c>
      <c r="AG412" s="114"/>
      <c r="AH412" s="115"/>
      <c r="AI412" s="115"/>
      <c r="AJ412" s="115"/>
      <c r="AK412" s="100"/>
      <c r="AL412" s="100"/>
      <c r="AM412" s="100"/>
      <c r="AN412" s="101"/>
      <c r="AO412" s="100"/>
      <c r="AP412" s="100"/>
      <c r="AQ412" s="100"/>
      <c r="AR412" s="100"/>
      <c r="AS412" s="100"/>
      <c r="AT412" s="100"/>
      <c r="AU412" s="100"/>
      <c r="AV412" s="100"/>
      <c r="AW412" s="100"/>
      <c r="AX412" s="100"/>
      <c r="AY412" s="100"/>
      <c r="AZ412" s="100"/>
      <c r="BA412" s="100"/>
      <c r="BB412" s="100"/>
      <c r="BC412" s="100"/>
      <c r="BD412" s="100"/>
      <c r="BE412" s="100"/>
      <c r="BF412" s="100"/>
      <c r="BG412" s="100"/>
      <c r="BH412" s="100"/>
      <c r="BI412" s="100"/>
      <c r="BJ412" s="100"/>
      <c r="BK412" s="100"/>
      <c r="BL412" s="100"/>
      <c r="BM412" s="100"/>
      <c r="BN412" s="100"/>
      <c r="BO412" s="100"/>
      <c r="BP412" s="100"/>
      <c r="BQ412" s="100"/>
      <c r="BR412" s="100"/>
      <c r="BS412" s="100"/>
      <c r="BT412" s="100"/>
      <c r="BU412" s="100"/>
      <c r="BV412" s="100"/>
      <c r="BW412" s="100"/>
      <c r="BX412" s="100"/>
      <c r="BY412" s="100"/>
      <c r="BZ412" s="100"/>
    </row>
    <row r="413" s="54" customFormat="true" ht="14.85" hidden="false" customHeight="true" outlineLevel="0" collapsed="false">
      <c r="A413" s="102" t="str">
        <f aca="false" t="array" ref="A413:A413">IF(G413=Error_checking!$A$26,RANK(AC413,$AC$2:$AC$601),"")</f>
        <v/>
      </c>
      <c r="B413" s="102" t="n">
        <v>61</v>
      </c>
      <c r="C413" s="77" t="n">
        <f aca="false">VLOOKUP($B413,Ludo_na!$A$2:$D$601,2,0)</f>
        <v>316</v>
      </c>
      <c r="D413" s="78" t="str">
        <f aca="false">IF(VLOOKUP($B413,Ludo_voor!$A$2:$Y$601,3,0)="","",VLOOKUP($B413,Ludo_voor!$A$2:$Y$601,3,0))</f>
        <v>Van Nieuwenhuyse</v>
      </c>
      <c r="E413" s="79" t="str">
        <f aca="false">IF(VLOOKUP($B413,Ludo_voor!$A$2:$Y$601,4,0)="","",VLOOKUP($B413,Ludo_voor!$A$2:$Y$601,4,0))</f>
        <v>Sam</v>
      </c>
      <c r="F413" s="80" t="str">
        <f aca="false">IF(VLOOKUP($B413,Ludo_voor!$A$2:$Y$601,5,0)="","",VLOOKUP($B413,Ludo_voor!$A$2:$Y$601,5,0))</f>
        <v/>
      </c>
      <c r="G413" s="81"/>
      <c r="H413" s="103"/>
      <c r="I413" s="104"/>
      <c r="J413" s="105"/>
      <c r="K413" s="105"/>
      <c r="L413" s="105"/>
      <c r="M413" s="106" t="str">
        <f aca="false" t="array" ref="M413:M413">IF($G413="","",IF(L413="",0,((SUM(IF(I413=I$2:I$601,IF(J413=J$2:J$601,1,0),0))-K413)/(SUM(IF(I413=I$2:I$601,IF(J413=J$2:J$601,1,0),0))-1)*100)+(L413/(SUM(IF(I413=I$2:I$601,IF(J413=J$2:J$601,L$2:L$601,0),0))))+IF(K413&lt;2,SUM(IF(I413=I$2:I$601,IF(J413=J$2:J$601,1,0),0)),0)))</f>
        <v/>
      </c>
      <c r="N413" s="107"/>
      <c r="O413" s="108"/>
      <c r="P413" s="108"/>
      <c r="Q413" s="108"/>
      <c r="R413" s="109" t="str">
        <f aca="false" t="array" ref="R413:R413">IF($G413="","",IF(Q413="",0,((SUM(IF(N413=N$2:N$601,IF(O413=O$2:O$601,1,0),0))-P413)/(SUM(IF(N413=N$2:N$601,IF(O413=O$2:O$601,1,0),0))-1)*100)+(Q413/(SUM(IF(N413=N$2:N$601,IF(O413=O$2:O$601,Q$2:Q$601,0),0))))+IF(P413&lt;2,SUM(IF(N413=N$2:N$601,IF(O413=O$2:O$601,1,0),0)),0)))</f>
        <v/>
      </c>
      <c r="S413" s="110"/>
      <c r="T413" s="108"/>
      <c r="U413" s="108"/>
      <c r="V413" s="108"/>
      <c r="W413" s="111" t="str">
        <f aca="false" t="array" ref="W413:W413">IF($G413="","",IF(OR(S413=Error_checking!$Q$25,S413=Error_checking!$Q$26),R413-IF(P413&lt;2,SUM(IF(N413=N$2:N$601,IF(O413=O$2:O$601,1,0),0)),0),IF(V413="",0,((SUM(IF(S413=S$2:S$601,IF(T413=T$2:T$601,1,0),0))-U413)/(SUM(IF(S413=S$2:S$601,IF(T413=T$2:T$601,1,0),0))-1)*100)+(V413/(SUM(IF(S413=S$2:S$601,IF(T413=T$2:T$601,V$2:V$601,0),0))))+IF(U413&lt;2,SUM(IF(S413=S$2:S$601,IF(T413=T$2:T$601,1,0),0)),0))))</f>
        <v/>
      </c>
      <c r="X413" s="91"/>
      <c r="Y413" s="92"/>
      <c r="Z413" s="93"/>
      <c r="AA413" s="92"/>
      <c r="AB413" s="94" t="n">
        <f aca="false">0</f>
        <v>0</v>
      </c>
      <c r="AC413" s="94" t="n">
        <f aca="false" t="array" ref="AC413:AC413">SUM(M413,R413,W413,AB413)</f>
        <v>0</v>
      </c>
      <c r="AD413" s="112" t="n">
        <f aca="false">IF(G413=Error_checking!$A$26,MAX(0,MIN(MaxBonus,$G$1)+1-RANK(AC413,$AC$2:$AC$601)),0)</f>
        <v>0</v>
      </c>
      <c r="AE413" s="111" t="n">
        <f aca="false">AC413+AD413</f>
        <v>0</v>
      </c>
      <c r="AF413" s="113" t="str">
        <f aca="false" t="array" ref="AF413:AF413">IF(G413=Error_checking!$A$26,RANK(AC413,$AC$2:$AC$601),"")</f>
        <v/>
      </c>
      <c r="AG413" s="114"/>
      <c r="AH413" s="115"/>
      <c r="AI413" s="115"/>
      <c r="AJ413" s="115"/>
      <c r="AK413" s="100"/>
      <c r="AL413" s="100"/>
      <c r="AM413" s="100"/>
      <c r="AN413" s="101"/>
      <c r="AO413" s="100"/>
      <c r="AP413" s="100"/>
      <c r="AQ413" s="100"/>
      <c r="AR413" s="100"/>
      <c r="AS413" s="100"/>
      <c r="AT413" s="100"/>
      <c r="AU413" s="100"/>
      <c r="AV413" s="100"/>
      <c r="AW413" s="100"/>
      <c r="AX413" s="100"/>
      <c r="AY413" s="100"/>
      <c r="AZ413" s="100"/>
      <c r="BA413" s="100"/>
      <c r="BB413" s="100"/>
      <c r="BC413" s="100"/>
      <c r="BD413" s="100"/>
      <c r="BE413" s="100"/>
      <c r="BF413" s="100"/>
      <c r="BG413" s="100"/>
      <c r="BH413" s="100"/>
      <c r="BI413" s="100"/>
      <c r="BJ413" s="100"/>
      <c r="BK413" s="100"/>
      <c r="BL413" s="100"/>
      <c r="BM413" s="100"/>
      <c r="BN413" s="100"/>
      <c r="BO413" s="100"/>
      <c r="BP413" s="100"/>
      <c r="BQ413" s="100"/>
      <c r="BR413" s="100"/>
      <c r="BS413" s="100"/>
      <c r="BT413" s="100"/>
      <c r="BU413" s="100"/>
      <c r="BV413" s="100"/>
      <c r="BW413" s="100"/>
      <c r="BX413" s="100"/>
      <c r="BY413" s="100"/>
      <c r="BZ413" s="100"/>
    </row>
    <row r="414" s="119" customFormat="true" ht="14.85" hidden="false" customHeight="true" outlineLevel="0" collapsed="false">
      <c r="A414" s="102" t="str">
        <f aca="false" t="array" ref="A414:A414">IF(G414=Error_checking!$A$26,RANK(AC414,$AC$2:$AC$601),"")</f>
        <v/>
      </c>
      <c r="B414" s="102" t="n">
        <v>220</v>
      </c>
      <c r="C414" s="77" t="n">
        <f aca="false">VLOOKUP($B414,Ludo_na!$A$2:$D$601,2,0)</f>
        <v>342</v>
      </c>
      <c r="D414" s="78" t="str">
        <f aca="false">IF(VLOOKUP($B414,Ludo_voor!$A$2:$Y$601,3,0)="","",VLOOKUP($B414,Ludo_voor!$A$2:$Y$601,3,0))</f>
        <v>Van Oppens</v>
      </c>
      <c r="E414" s="79" t="str">
        <f aca="false">IF(VLOOKUP($B414,Ludo_voor!$A$2:$Y$601,4,0)="","",VLOOKUP($B414,Ludo_voor!$A$2:$Y$601,4,0))</f>
        <v>Thomas</v>
      </c>
      <c r="F414" s="80" t="str">
        <f aca="false">IF(VLOOKUP($B414,Ludo_voor!$A$2:$Y$601,5,0)="","",VLOOKUP($B414,Ludo_voor!$A$2:$Y$601,5,0))</f>
        <v/>
      </c>
      <c r="G414" s="81"/>
      <c r="H414" s="103"/>
      <c r="I414" s="104"/>
      <c r="J414" s="105"/>
      <c r="K414" s="105"/>
      <c r="L414" s="105"/>
      <c r="M414" s="106" t="str">
        <f aca="false" t="array" ref="M414:M414">IF($G414="","",IF(L414="",0,((SUM(IF(I414=I$2:I$601,IF(J414=J$2:J$601,1,0),0))-K414)/(SUM(IF(I414=I$2:I$601,IF(J414=J$2:J$601,1,0),0))-1)*100)+(L414/(SUM(IF(I414=I$2:I$601,IF(J414=J$2:J$601,L$2:L$601,0),0))))+IF(K414&lt;2,SUM(IF(I414=I$2:I$601,IF(J414=J$2:J$601,1,0),0)),0)))</f>
        <v/>
      </c>
      <c r="N414" s="107"/>
      <c r="O414" s="108"/>
      <c r="P414" s="108"/>
      <c r="Q414" s="108"/>
      <c r="R414" s="109" t="str">
        <f aca="false" t="array" ref="R414:R414">IF($G414="","",IF(Q414="",0,((SUM(IF(N414=N$2:N$601,IF(O414=O$2:O$601,1,0),0))-P414)/(SUM(IF(N414=N$2:N$601,IF(O414=O$2:O$601,1,0),0))-1)*100)+(Q414/(SUM(IF(N414=N$2:N$601,IF(O414=O$2:O$601,Q$2:Q$601,0),0))))+IF(P414&lt;2,SUM(IF(N414=N$2:N$601,IF(O414=O$2:O$601,1,0),0)),0)))</f>
        <v/>
      </c>
      <c r="S414" s="110"/>
      <c r="T414" s="108"/>
      <c r="U414" s="108"/>
      <c r="V414" s="108"/>
      <c r="W414" s="111" t="str">
        <f aca="false" t="array" ref="W414:W414">IF($G414="","",IF(OR(S414=Error_checking!$Q$25,S414=Error_checking!$Q$26),R414-IF(P414&lt;2,SUM(IF(N414=N$2:N$601,IF(O414=O$2:O$601,1,0),0)),0),IF(V414="",0,((SUM(IF(S414=S$2:S$601,IF(T414=T$2:T$601,1,0),0))-U414)/(SUM(IF(S414=S$2:S$601,IF(T414=T$2:T$601,1,0),0))-1)*100)+(V414/(SUM(IF(S414=S$2:S$601,IF(T414=T$2:T$601,V$2:V$601,0),0))))+IF(U414&lt;2,SUM(IF(S414=S$2:S$601,IF(T414=T$2:T$601,1,0),0)),0))))</f>
        <v/>
      </c>
      <c r="X414" s="91"/>
      <c r="Y414" s="92"/>
      <c r="Z414" s="93"/>
      <c r="AA414" s="92"/>
      <c r="AB414" s="94" t="n">
        <f aca="false">0</f>
        <v>0</v>
      </c>
      <c r="AC414" s="94" t="n">
        <f aca="false" t="array" ref="AC414:AC414">SUM(M414,R414,W414,AB414)</f>
        <v>0</v>
      </c>
      <c r="AD414" s="112" t="n">
        <f aca="false">IF(G414=Error_checking!$A$26,MAX(0,MIN(MaxBonus,$G$1)+1-RANK(AC414,$AC$2:$AC$601)),0)</f>
        <v>0</v>
      </c>
      <c r="AE414" s="111" t="n">
        <f aca="false">AC414+AD414</f>
        <v>0</v>
      </c>
      <c r="AF414" s="113" t="str">
        <f aca="false" t="array" ref="AF414:AF414">IF(G414=Error_checking!$A$26,RANK(AC414,$AC$2:$AC$601),"")</f>
        <v/>
      </c>
      <c r="AG414" s="114"/>
      <c r="AH414" s="115"/>
      <c r="AI414" s="115"/>
      <c r="AJ414" s="115"/>
      <c r="AK414" s="100"/>
      <c r="AL414" s="100"/>
      <c r="AM414" s="100"/>
      <c r="AN414" s="101"/>
      <c r="AO414" s="100"/>
      <c r="AP414" s="100"/>
      <c r="AQ414" s="100"/>
      <c r="AR414" s="100"/>
      <c r="AS414" s="100"/>
      <c r="AT414" s="100"/>
      <c r="AU414" s="100"/>
      <c r="AV414" s="100"/>
      <c r="AW414" s="100"/>
      <c r="AX414" s="100"/>
      <c r="AY414" s="100"/>
      <c r="AZ414" s="100"/>
      <c r="BA414" s="100"/>
      <c r="BB414" s="100"/>
      <c r="BC414" s="100"/>
      <c r="BD414" s="100"/>
      <c r="BE414" s="100"/>
      <c r="BF414" s="100"/>
      <c r="BG414" s="100"/>
      <c r="BH414" s="100"/>
      <c r="BI414" s="100"/>
      <c r="BJ414" s="100"/>
      <c r="BK414" s="100"/>
      <c r="BL414" s="100"/>
      <c r="BM414" s="100"/>
      <c r="BN414" s="100"/>
      <c r="BO414" s="100"/>
      <c r="BP414" s="100"/>
      <c r="BQ414" s="100"/>
      <c r="BR414" s="100"/>
      <c r="BS414" s="100"/>
      <c r="BT414" s="100"/>
      <c r="BU414" s="100"/>
      <c r="BV414" s="100"/>
      <c r="BW414" s="100"/>
      <c r="BX414" s="100"/>
      <c r="BY414" s="100"/>
      <c r="BZ414" s="100"/>
    </row>
    <row r="415" s="54" customFormat="true" ht="14.85" hidden="false" customHeight="true" outlineLevel="0" collapsed="false">
      <c r="A415" s="102" t="str">
        <f aca="false" t="array" ref="A415:A415">IF(G415=Error_checking!$A$26,RANK(AC415,$AC$2:$AC$601),"")</f>
        <v/>
      </c>
      <c r="B415" s="102" t="n">
        <v>286</v>
      </c>
      <c r="C415" s="77" t="n">
        <f aca="false">VLOOKUP($B415,Ludo_na!$A$2:$D$601,2,0)</f>
        <v>354</v>
      </c>
      <c r="D415" s="78" t="str">
        <f aca="false">IF(VLOOKUP($B415,Ludo_voor!$A$2:$Y$601,3,0)="","",VLOOKUP($B415,Ludo_voor!$A$2:$Y$601,3,0))</f>
        <v>Van Orshaegen</v>
      </c>
      <c r="E415" s="79" t="str">
        <f aca="false">IF(VLOOKUP($B415,Ludo_voor!$A$2:$Y$601,4,0)="","",VLOOKUP($B415,Ludo_voor!$A$2:$Y$601,4,0))</f>
        <v>Joni</v>
      </c>
      <c r="F415" s="80" t="str">
        <f aca="false">IF(VLOOKUP($B415,Ludo_voor!$A$2:$Y$601,5,0)="","",VLOOKUP($B415,Ludo_voor!$A$2:$Y$601,5,0))</f>
        <v/>
      </c>
      <c r="G415" s="81"/>
      <c r="H415" s="103"/>
      <c r="I415" s="104"/>
      <c r="J415" s="105"/>
      <c r="K415" s="105"/>
      <c r="L415" s="105"/>
      <c r="M415" s="106" t="str">
        <f aca="false" t="array" ref="M415:M415">IF($G415="","",IF(L415="",0,((SUM(IF(I415=I$2:I$601,IF(J415=J$2:J$601,1,0),0))-K415)/(SUM(IF(I415=I$2:I$601,IF(J415=J$2:J$601,1,0),0))-1)*100)+(L415/(SUM(IF(I415=I$2:I$601,IF(J415=J$2:J$601,L$2:L$601,0),0))))+IF(K415&lt;2,SUM(IF(I415=I$2:I$601,IF(J415=J$2:J$601,1,0),0)),0)))</f>
        <v/>
      </c>
      <c r="N415" s="107"/>
      <c r="O415" s="108"/>
      <c r="P415" s="108"/>
      <c r="Q415" s="108"/>
      <c r="R415" s="109" t="str">
        <f aca="false" t="array" ref="R415:R415">IF($G415="","",IF(Q415="",0,((SUM(IF(N415=N$2:N$601,IF(O415=O$2:O$601,1,0),0))-P415)/(SUM(IF(N415=N$2:N$601,IF(O415=O$2:O$601,1,0),0))-1)*100)+(Q415/(SUM(IF(N415=N$2:N$601,IF(O415=O$2:O$601,Q$2:Q$601,0),0))))+IF(P415&lt;2,SUM(IF(N415=N$2:N$601,IF(O415=O$2:O$601,1,0),0)),0)))</f>
        <v/>
      </c>
      <c r="S415" s="110"/>
      <c r="T415" s="108"/>
      <c r="U415" s="108"/>
      <c r="V415" s="108"/>
      <c r="W415" s="111" t="str">
        <f aca="false" t="array" ref="W415:W415">IF($G415="","",IF(OR(S415=Error_checking!$Q$25,S415=Error_checking!$Q$26),R415-IF(P415&lt;2,SUM(IF(N415=N$2:N$601,IF(O415=O$2:O$601,1,0),0)),0),IF(V415="",0,((SUM(IF(S415=S$2:S$601,IF(T415=T$2:T$601,1,0),0))-U415)/(SUM(IF(S415=S$2:S$601,IF(T415=T$2:T$601,1,0),0))-1)*100)+(V415/(SUM(IF(S415=S$2:S$601,IF(T415=T$2:T$601,V$2:V$601,0),0))))+IF(U415&lt;2,SUM(IF(S415=S$2:S$601,IF(T415=T$2:T$601,1,0),0)),0))))</f>
        <v/>
      </c>
      <c r="X415" s="91"/>
      <c r="Y415" s="92"/>
      <c r="Z415" s="93"/>
      <c r="AA415" s="92"/>
      <c r="AB415" s="94" t="n">
        <f aca="false">0</f>
        <v>0</v>
      </c>
      <c r="AC415" s="94" t="n">
        <f aca="false" t="array" ref="AC415:AC415">SUM(M415,R415,W415,AB415)</f>
        <v>0</v>
      </c>
      <c r="AD415" s="112" t="n">
        <f aca="false">IF(G415=Error_checking!$A$26,MAX(0,MIN(MaxBonus,$G$1)+1-RANK(AC415,$AC$2:$AC$601)),0)</f>
        <v>0</v>
      </c>
      <c r="AE415" s="111" t="n">
        <f aca="false">AC415+AD415</f>
        <v>0</v>
      </c>
      <c r="AF415" s="113" t="str">
        <f aca="false" t="array" ref="AF415:AF415">IF(G415=Error_checking!$A$26,RANK(AC415,$AC$2:$AC$601),"")</f>
        <v/>
      </c>
      <c r="AG415" s="114"/>
      <c r="AH415" s="115"/>
      <c r="AI415" s="115"/>
      <c r="AJ415" s="115"/>
      <c r="AK415" s="100"/>
      <c r="AL415" s="100"/>
      <c r="AM415" s="100"/>
      <c r="AN415" s="101"/>
      <c r="AO415" s="100"/>
      <c r="AP415" s="100"/>
      <c r="AQ415" s="100"/>
      <c r="AR415" s="100"/>
      <c r="AS415" s="100"/>
      <c r="AT415" s="100"/>
      <c r="AU415" s="100"/>
      <c r="AV415" s="100"/>
      <c r="AW415" s="100"/>
      <c r="AX415" s="100"/>
      <c r="AY415" s="100"/>
      <c r="AZ415" s="100"/>
      <c r="BA415" s="100"/>
      <c r="BB415" s="100"/>
      <c r="BC415" s="100"/>
      <c r="BD415" s="100"/>
      <c r="BE415" s="100"/>
      <c r="BF415" s="100"/>
      <c r="BG415" s="100"/>
      <c r="BH415" s="100"/>
      <c r="BI415" s="100"/>
      <c r="BJ415" s="100"/>
      <c r="BK415" s="100"/>
      <c r="BL415" s="100"/>
      <c r="BM415" s="100"/>
      <c r="BN415" s="100"/>
      <c r="BO415" s="100"/>
      <c r="BP415" s="100"/>
      <c r="BQ415" s="100"/>
      <c r="BR415" s="100"/>
      <c r="BS415" s="100"/>
      <c r="BT415" s="100"/>
      <c r="BU415" s="100"/>
      <c r="BV415" s="100"/>
      <c r="BW415" s="100"/>
      <c r="BX415" s="100"/>
      <c r="BY415" s="100"/>
      <c r="BZ415" s="100"/>
    </row>
    <row r="416" s="119" customFormat="true" ht="14.85" hidden="false" customHeight="true" outlineLevel="0" collapsed="false">
      <c r="A416" s="102" t="str">
        <f aca="false" t="array" ref="A416:A416">IF(G416=Error_checking!$A$26,RANK(AC416,$AC$2:$AC$601),"")</f>
        <v/>
      </c>
      <c r="B416" s="102" t="n">
        <v>156</v>
      </c>
      <c r="C416" s="77" t="n">
        <f aca="false">VLOOKUP($B416,Ludo_na!$A$2:$D$601,2,0)</f>
        <v>312</v>
      </c>
      <c r="D416" s="78" t="str">
        <f aca="false">IF(VLOOKUP($B416,Ludo_voor!$A$2:$Y$601,3,0)="","",VLOOKUP($B416,Ludo_voor!$A$2:$Y$601,3,0))</f>
        <v>Van Reusel</v>
      </c>
      <c r="E416" s="79" t="str">
        <f aca="false">IF(VLOOKUP($B416,Ludo_voor!$A$2:$Y$601,4,0)="","",VLOOKUP($B416,Ludo_voor!$A$2:$Y$601,4,0))</f>
        <v>Reindert</v>
      </c>
      <c r="F416" s="80" t="str">
        <f aca="false">IF(VLOOKUP($B416,Ludo_voor!$A$2:$Y$601,5,0)="","",VLOOKUP($B416,Ludo_voor!$A$2:$Y$601,5,0))</f>
        <v/>
      </c>
      <c r="G416" s="81"/>
      <c r="H416" s="103"/>
      <c r="I416" s="104"/>
      <c r="J416" s="105"/>
      <c r="K416" s="105"/>
      <c r="L416" s="105"/>
      <c r="M416" s="106" t="str">
        <f aca="false" t="array" ref="M416:M416">IF($G416="","",IF(L416="",0,((SUM(IF(I416=I$2:I$601,IF(J416=J$2:J$601,1,0),0))-K416)/(SUM(IF(I416=I$2:I$601,IF(J416=J$2:J$601,1,0),0))-1)*100)+(L416/(SUM(IF(I416=I$2:I$601,IF(J416=J$2:J$601,L$2:L$601,0),0))))+IF(K416&lt;2,SUM(IF(I416=I$2:I$601,IF(J416=J$2:J$601,1,0),0)),0)))</f>
        <v/>
      </c>
      <c r="N416" s="107"/>
      <c r="O416" s="108"/>
      <c r="P416" s="108"/>
      <c r="Q416" s="108"/>
      <c r="R416" s="109" t="str">
        <f aca="false" t="array" ref="R416:R416">IF($G416="","",IF(Q416="",0,((SUM(IF(N416=N$2:N$601,IF(O416=O$2:O$601,1,0),0))-P416)/(SUM(IF(N416=N$2:N$601,IF(O416=O$2:O$601,1,0),0))-1)*100)+(Q416/(SUM(IF(N416=N$2:N$601,IF(O416=O$2:O$601,Q$2:Q$601,0),0))))+IF(P416&lt;2,SUM(IF(N416=N$2:N$601,IF(O416=O$2:O$601,1,0),0)),0)))</f>
        <v/>
      </c>
      <c r="S416" s="110"/>
      <c r="T416" s="108"/>
      <c r="U416" s="108"/>
      <c r="V416" s="108"/>
      <c r="W416" s="111" t="str">
        <f aca="false" t="array" ref="W416:W416">IF($G416="","",IF(OR(S416=Error_checking!$Q$25,S416=Error_checking!$Q$26),R416-IF(P416&lt;2,SUM(IF(N416=N$2:N$601,IF(O416=O$2:O$601,1,0),0)),0),IF(V416="",0,((SUM(IF(S416=S$2:S$601,IF(T416=T$2:T$601,1,0),0))-U416)/(SUM(IF(S416=S$2:S$601,IF(T416=T$2:T$601,1,0),0))-1)*100)+(V416/(SUM(IF(S416=S$2:S$601,IF(T416=T$2:T$601,V$2:V$601,0),0))))+IF(U416&lt;2,SUM(IF(S416=S$2:S$601,IF(T416=T$2:T$601,1,0),0)),0))))</f>
        <v/>
      </c>
      <c r="X416" s="91"/>
      <c r="Y416" s="92"/>
      <c r="Z416" s="93"/>
      <c r="AA416" s="92"/>
      <c r="AB416" s="94" t="n">
        <f aca="false">0</f>
        <v>0</v>
      </c>
      <c r="AC416" s="94" t="n">
        <f aca="false" t="array" ref="AC416:AC416">SUM(M416,R416,W416,AB416)</f>
        <v>0</v>
      </c>
      <c r="AD416" s="112" t="n">
        <f aca="false">IF(G416=Error_checking!$A$26,MAX(0,MIN(MaxBonus,$G$1)+1-RANK(AC416,$AC$2:$AC$601)),0)</f>
        <v>0</v>
      </c>
      <c r="AE416" s="111" t="n">
        <f aca="false">AC416+AD416</f>
        <v>0</v>
      </c>
      <c r="AF416" s="113" t="str">
        <f aca="false" t="array" ref="AF416:AF416">IF(G416=Error_checking!$A$26,RANK(AC416,$AC$2:$AC$601),"")</f>
        <v/>
      </c>
      <c r="AG416" s="114"/>
      <c r="AH416" s="115"/>
      <c r="AI416" s="115"/>
      <c r="AJ416" s="115"/>
      <c r="AK416" s="100"/>
      <c r="AL416" s="100"/>
      <c r="AM416" s="100"/>
      <c r="AN416" s="101"/>
      <c r="AO416" s="100"/>
      <c r="AP416" s="100"/>
      <c r="AQ416" s="100"/>
      <c r="AR416" s="100"/>
      <c r="AS416" s="100"/>
      <c r="AT416" s="100"/>
      <c r="AU416" s="100"/>
      <c r="AV416" s="100"/>
      <c r="AW416" s="100"/>
      <c r="AX416" s="100"/>
      <c r="AY416" s="100"/>
      <c r="AZ416" s="100"/>
      <c r="BA416" s="100"/>
      <c r="BB416" s="100"/>
      <c r="BC416" s="100"/>
      <c r="BD416" s="100"/>
      <c r="BE416" s="100"/>
      <c r="BF416" s="100"/>
      <c r="BG416" s="100"/>
      <c r="BH416" s="100"/>
      <c r="BI416" s="100"/>
      <c r="BJ416" s="100"/>
      <c r="BK416" s="100"/>
      <c r="BL416" s="100"/>
      <c r="BM416" s="100"/>
      <c r="BN416" s="100"/>
      <c r="BO416" s="100"/>
      <c r="BP416" s="100"/>
      <c r="BQ416" s="100"/>
      <c r="BR416" s="100"/>
      <c r="BS416" s="100"/>
      <c r="BT416" s="100"/>
      <c r="BU416" s="100"/>
      <c r="BV416" s="100"/>
      <c r="BW416" s="100"/>
      <c r="BX416" s="100"/>
      <c r="BY416" s="100"/>
      <c r="BZ416" s="100"/>
    </row>
    <row r="417" s="119" customFormat="true" ht="14.85" hidden="false" customHeight="true" outlineLevel="0" collapsed="false">
      <c r="A417" s="102" t="str">
        <f aca="false" t="array" ref="A417:A417">IF(G417=Error_checking!$A$26,RANK(AC417,$AC$2:$AC$601),"")</f>
        <v/>
      </c>
      <c r="B417" s="102" t="n">
        <v>76</v>
      </c>
      <c r="C417" s="77" t="n">
        <f aca="false">VLOOKUP($B417,Ludo_na!$A$2:$D$601,2,0)</f>
        <v>337</v>
      </c>
      <c r="D417" s="78" t="str">
        <f aca="false">IF(VLOOKUP($B417,Ludo_voor!$A$2:$Y$601,3,0)="","",VLOOKUP($B417,Ludo_voor!$A$2:$Y$601,3,0))</f>
        <v>Van Reusel</v>
      </c>
      <c r="E417" s="79" t="str">
        <f aca="false">IF(VLOOKUP($B417,Ludo_voor!$A$2:$Y$601,4,0)="","",VLOOKUP($B417,Ludo_voor!$A$2:$Y$601,4,0))</f>
        <v>Matthias</v>
      </c>
      <c r="F417" s="80" t="str">
        <f aca="false">IF(VLOOKUP($B417,Ludo_voor!$A$2:$Y$601,5,0)="","",VLOOKUP($B417,Ludo_voor!$A$2:$Y$601,5,0))</f>
        <v/>
      </c>
      <c r="G417" s="81"/>
      <c r="H417" s="103"/>
      <c r="I417" s="104"/>
      <c r="J417" s="105"/>
      <c r="K417" s="105"/>
      <c r="L417" s="105"/>
      <c r="M417" s="106" t="str">
        <f aca="false" t="array" ref="M417:M417">IF($G417="","",IF(L417="",0,((SUM(IF(I417=I$2:I$601,IF(J417=J$2:J$601,1,0),0))-K417)/(SUM(IF(I417=I$2:I$601,IF(J417=J$2:J$601,1,0),0))-1)*100)+(L417/(SUM(IF(I417=I$2:I$601,IF(J417=J$2:J$601,L$2:L$601,0),0))))+IF(K417&lt;2,SUM(IF(I417=I$2:I$601,IF(J417=J$2:J$601,1,0),0)),0)))</f>
        <v/>
      </c>
      <c r="N417" s="107"/>
      <c r="O417" s="108"/>
      <c r="P417" s="108"/>
      <c r="Q417" s="108"/>
      <c r="R417" s="109" t="str">
        <f aca="false" t="array" ref="R417:R417">IF($G417="","",IF(Q417="",0,((SUM(IF(N417=N$2:N$601,IF(O417=O$2:O$601,1,0),0))-P417)/(SUM(IF(N417=N$2:N$601,IF(O417=O$2:O$601,1,0),0))-1)*100)+(Q417/(SUM(IF(N417=N$2:N$601,IF(O417=O$2:O$601,Q$2:Q$601,0),0))))+IF(P417&lt;2,SUM(IF(N417=N$2:N$601,IF(O417=O$2:O$601,1,0),0)),0)))</f>
        <v/>
      </c>
      <c r="S417" s="110"/>
      <c r="T417" s="108"/>
      <c r="U417" s="108"/>
      <c r="V417" s="108"/>
      <c r="W417" s="111" t="str">
        <f aca="false" t="array" ref="W417:W417">IF($G417="","",IF(OR(S417=Error_checking!$Q$25,S417=Error_checking!$Q$26),R417-IF(P417&lt;2,SUM(IF(N417=N$2:N$601,IF(O417=O$2:O$601,1,0),0)),0),IF(V417="",0,((SUM(IF(S417=S$2:S$601,IF(T417=T$2:T$601,1,0),0))-U417)/(SUM(IF(S417=S$2:S$601,IF(T417=T$2:T$601,1,0),0))-1)*100)+(V417/(SUM(IF(S417=S$2:S$601,IF(T417=T$2:T$601,V$2:V$601,0),0))))+IF(U417&lt;2,SUM(IF(S417=S$2:S$601,IF(T417=T$2:T$601,1,0),0)),0))))</f>
        <v/>
      </c>
      <c r="X417" s="91"/>
      <c r="Y417" s="92"/>
      <c r="Z417" s="93"/>
      <c r="AA417" s="92"/>
      <c r="AB417" s="94" t="n">
        <f aca="false">0</f>
        <v>0</v>
      </c>
      <c r="AC417" s="94" t="n">
        <f aca="false" t="array" ref="AC417:AC417">SUM(M417,R417,W417,AB417)</f>
        <v>0</v>
      </c>
      <c r="AD417" s="112" t="n">
        <f aca="false">IF(G417=Error_checking!$A$26,MAX(0,MIN(MaxBonus,$G$1)+1-RANK(AC417,$AC$2:$AC$601)),0)</f>
        <v>0</v>
      </c>
      <c r="AE417" s="111" t="n">
        <f aca="false">AC417+AD417</f>
        <v>0</v>
      </c>
      <c r="AF417" s="113" t="str">
        <f aca="false" t="array" ref="AF417:AF417">IF(G417=Error_checking!$A$26,RANK(AC417,$AC$2:$AC$601),"")</f>
        <v/>
      </c>
      <c r="AG417" s="114"/>
      <c r="AH417" s="115"/>
      <c r="AI417" s="115"/>
      <c r="AJ417" s="115"/>
      <c r="AK417" s="100"/>
      <c r="AL417" s="100"/>
      <c r="AM417" s="100"/>
      <c r="AN417" s="101"/>
      <c r="AO417" s="100"/>
      <c r="AP417" s="100"/>
      <c r="AQ417" s="100"/>
      <c r="AR417" s="100"/>
      <c r="AS417" s="100"/>
      <c r="AT417" s="100"/>
      <c r="AU417" s="100"/>
      <c r="AV417" s="100"/>
      <c r="AW417" s="100"/>
      <c r="AX417" s="100"/>
      <c r="AY417" s="100"/>
      <c r="AZ417" s="100"/>
      <c r="BA417" s="100"/>
      <c r="BB417" s="100"/>
      <c r="BC417" s="100"/>
      <c r="BD417" s="100"/>
      <c r="BE417" s="100"/>
      <c r="BF417" s="100"/>
      <c r="BG417" s="100"/>
      <c r="BH417" s="100"/>
      <c r="BI417" s="100"/>
      <c r="BJ417" s="100"/>
      <c r="BK417" s="100"/>
      <c r="BL417" s="100"/>
      <c r="BM417" s="100"/>
      <c r="BN417" s="100"/>
      <c r="BO417" s="100"/>
      <c r="BP417" s="100"/>
      <c r="BQ417" s="100"/>
      <c r="BR417" s="100"/>
      <c r="BS417" s="100"/>
      <c r="BT417" s="100"/>
      <c r="BU417" s="100"/>
      <c r="BV417" s="100"/>
      <c r="BW417" s="100"/>
      <c r="BX417" s="100"/>
      <c r="BY417" s="100"/>
      <c r="BZ417" s="100"/>
    </row>
    <row r="418" s="54" customFormat="true" ht="14.85" hidden="false" customHeight="true" outlineLevel="0" collapsed="false">
      <c r="A418" s="102" t="str">
        <f aca="false" t="array" ref="A418:A418">IF(G418=Error_checking!$A$26,RANK(AC418,$AC$2:$AC$601),"")</f>
        <v/>
      </c>
      <c r="B418" s="102" t="n">
        <v>218</v>
      </c>
      <c r="C418" s="77" t="n">
        <f aca="false">VLOOKUP($B418,Ludo_na!$A$2:$D$601,2,0)</f>
        <v>428</v>
      </c>
      <c r="D418" s="78" t="str">
        <f aca="false">IF(VLOOKUP($B418,Ludo_voor!$A$2:$Y$601,3,0)="","",VLOOKUP($B418,Ludo_voor!$A$2:$Y$601,3,0))</f>
        <v>Van Wittenberghe</v>
      </c>
      <c r="E418" s="79" t="str">
        <f aca="false">IF(VLOOKUP($B418,Ludo_voor!$A$2:$Y$601,4,0)="","",VLOOKUP($B418,Ludo_voor!$A$2:$Y$601,4,0))</f>
        <v>Eva</v>
      </c>
      <c r="F418" s="80" t="str">
        <f aca="false">IF(VLOOKUP($B418,Ludo_voor!$A$2:$Y$601,5,0)="","",VLOOKUP($B418,Ludo_voor!$A$2:$Y$601,5,0))</f>
        <v/>
      </c>
      <c r="G418" s="81"/>
      <c r="H418" s="103"/>
      <c r="I418" s="104"/>
      <c r="J418" s="105"/>
      <c r="K418" s="105"/>
      <c r="L418" s="105"/>
      <c r="M418" s="106" t="str">
        <f aca="false" t="array" ref="M418:M418">IF($G418="","",IF(L418="",0,((SUM(IF(I418=I$2:I$601,IF(J418=J$2:J$601,1,0),0))-K418)/(SUM(IF(I418=I$2:I$601,IF(J418=J$2:J$601,1,0),0))-1)*100)+(L418/(SUM(IF(I418=I$2:I$601,IF(J418=J$2:J$601,L$2:L$601,0),0))))+IF(K418&lt;2,SUM(IF(I418=I$2:I$601,IF(J418=J$2:J$601,1,0),0)),0)))</f>
        <v/>
      </c>
      <c r="N418" s="107"/>
      <c r="O418" s="108"/>
      <c r="P418" s="108"/>
      <c r="Q418" s="108"/>
      <c r="R418" s="109" t="str">
        <f aca="false" t="array" ref="R418:R418">IF($G418="","",IF(Q418="",0,((SUM(IF(N418=N$2:N$601,IF(O418=O$2:O$601,1,0),0))-P418)/(SUM(IF(N418=N$2:N$601,IF(O418=O$2:O$601,1,0),0))-1)*100)+(Q418/(SUM(IF(N418=N$2:N$601,IF(O418=O$2:O$601,Q$2:Q$601,0),0))))+IF(P418&lt;2,SUM(IF(N418=N$2:N$601,IF(O418=O$2:O$601,1,0),0)),0)))</f>
        <v/>
      </c>
      <c r="S418" s="110"/>
      <c r="T418" s="108"/>
      <c r="U418" s="108"/>
      <c r="V418" s="108"/>
      <c r="W418" s="111" t="str">
        <f aca="false" t="array" ref="W418:W418">IF($G418="","",IF(OR(S418=Error_checking!$Q$25,S418=Error_checking!$Q$26),R418-IF(P418&lt;2,SUM(IF(N418=N$2:N$601,IF(O418=O$2:O$601,1,0),0)),0),IF(V418="",0,((SUM(IF(S418=S$2:S$601,IF(T418=T$2:T$601,1,0),0))-U418)/(SUM(IF(S418=S$2:S$601,IF(T418=T$2:T$601,1,0),0))-1)*100)+(V418/(SUM(IF(S418=S$2:S$601,IF(T418=T$2:T$601,V$2:V$601,0),0))))+IF(U418&lt;2,SUM(IF(S418=S$2:S$601,IF(T418=T$2:T$601,1,0),0)),0))))</f>
        <v/>
      </c>
      <c r="X418" s="91"/>
      <c r="Y418" s="92"/>
      <c r="Z418" s="93"/>
      <c r="AA418" s="92"/>
      <c r="AB418" s="94" t="n">
        <f aca="false">0</f>
        <v>0</v>
      </c>
      <c r="AC418" s="94" t="n">
        <f aca="false" t="array" ref="AC418:AC418">SUM(M418,R418,W418,AB418)</f>
        <v>0</v>
      </c>
      <c r="AD418" s="112" t="n">
        <f aca="false">IF(G418=Error_checking!$A$26,MAX(0,MIN(MaxBonus,$G$1)+1-RANK(AC418,$AC$2:$AC$601)),0)</f>
        <v>0</v>
      </c>
      <c r="AE418" s="111" t="n">
        <f aca="false">AC418+AD418</f>
        <v>0</v>
      </c>
      <c r="AF418" s="113" t="str">
        <f aca="false" t="array" ref="AF418:AF418">IF(G418=Error_checking!$A$26,RANK(AC418,$AC$2:$AC$601),"")</f>
        <v/>
      </c>
      <c r="AG418" s="114"/>
      <c r="AH418" s="115"/>
      <c r="AI418" s="115"/>
      <c r="AJ418" s="115"/>
      <c r="AK418" s="100"/>
      <c r="AL418" s="100"/>
      <c r="AM418" s="100"/>
      <c r="AN418" s="101"/>
      <c r="AO418" s="100"/>
      <c r="AP418" s="100"/>
      <c r="AQ418" s="100"/>
      <c r="AR418" s="100"/>
      <c r="AS418" s="100"/>
      <c r="AT418" s="100"/>
      <c r="AU418" s="100"/>
      <c r="AV418" s="100"/>
      <c r="AW418" s="100"/>
      <c r="AX418" s="100"/>
      <c r="AY418" s="100"/>
      <c r="AZ418" s="100"/>
      <c r="BA418" s="100"/>
      <c r="BB418" s="100"/>
      <c r="BC418" s="100"/>
      <c r="BD418" s="100"/>
      <c r="BE418" s="100"/>
      <c r="BF418" s="100"/>
      <c r="BG418" s="100"/>
      <c r="BH418" s="100"/>
      <c r="BI418" s="100"/>
      <c r="BJ418" s="100"/>
      <c r="BK418" s="100"/>
      <c r="BL418" s="100"/>
      <c r="BM418" s="100"/>
      <c r="BN418" s="100"/>
      <c r="BO418" s="100"/>
      <c r="BP418" s="100"/>
      <c r="BQ418" s="100"/>
      <c r="BR418" s="100"/>
      <c r="BS418" s="100"/>
      <c r="BT418" s="100"/>
      <c r="BU418" s="100"/>
      <c r="BV418" s="100"/>
      <c r="BW418" s="100"/>
      <c r="BX418" s="100"/>
      <c r="BY418" s="100"/>
      <c r="BZ418" s="100"/>
    </row>
    <row r="419" s="119" customFormat="true" ht="14.85" hidden="false" customHeight="true" outlineLevel="0" collapsed="false">
      <c r="A419" s="102" t="str">
        <f aca="false" t="array" ref="A419:A419">IF(G419=Error_checking!$A$26,RANK(AC419,$AC$2:$AC$601),"")</f>
        <v/>
      </c>
      <c r="B419" s="102" t="n">
        <v>514</v>
      </c>
      <c r="C419" s="77" t="n">
        <f aca="false">VLOOKUP($B419,Ludo_na!$A$2:$D$601,2,0)</f>
        <v>438</v>
      </c>
      <c r="D419" s="78" t="str">
        <f aca="false">IF(VLOOKUP($B419,Ludo_voor!$A$2:$Y$601,3,0)="","",VLOOKUP($B419,Ludo_voor!$A$2:$Y$601,3,0))</f>
        <v>Vanbellinghen</v>
      </c>
      <c r="E419" s="79" t="str">
        <f aca="false">IF(VLOOKUP($B419,Ludo_voor!$A$2:$Y$601,4,0)="","",VLOOKUP($B419,Ludo_voor!$A$2:$Y$601,4,0))</f>
        <v>Geert</v>
      </c>
      <c r="F419" s="80" t="str">
        <f aca="false">IF(VLOOKUP($B419,Ludo_voor!$A$2:$Y$601,5,0)="","",VLOOKUP($B419,Ludo_voor!$A$2:$Y$601,5,0))</f>
        <v/>
      </c>
      <c r="G419" s="81"/>
      <c r="H419" s="103"/>
      <c r="I419" s="104"/>
      <c r="J419" s="105"/>
      <c r="K419" s="105"/>
      <c r="L419" s="105"/>
      <c r="M419" s="106" t="str">
        <f aca="false" t="array" ref="M419:M419">IF($G419="","",IF(L419="",0,((SUM(IF(I419=I$2:I$601,IF(J419=J$2:J$601,1,0),0))-K419)/(SUM(IF(I419=I$2:I$601,IF(J419=J$2:J$601,1,0),0))-1)*100)+(L419/(SUM(IF(I419=I$2:I$601,IF(J419=J$2:J$601,L$2:L$601,0),0))))+IF(K419&lt;2,SUM(IF(I419=I$2:I$601,IF(J419=J$2:J$601,1,0),0)),0)))</f>
        <v/>
      </c>
      <c r="N419" s="107"/>
      <c r="O419" s="108"/>
      <c r="P419" s="108"/>
      <c r="Q419" s="108"/>
      <c r="R419" s="109" t="str">
        <f aca="false" t="array" ref="R419:R419">IF($G419="","",IF(Q419="",0,((SUM(IF(N419=N$2:N$601,IF(O419=O$2:O$601,1,0),0))-P419)/(SUM(IF(N419=N$2:N$601,IF(O419=O$2:O$601,1,0),0))-1)*100)+(Q419/(SUM(IF(N419=N$2:N$601,IF(O419=O$2:O$601,Q$2:Q$601,0),0))))+IF(P419&lt;2,SUM(IF(N419=N$2:N$601,IF(O419=O$2:O$601,1,0),0)),0)))</f>
        <v/>
      </c>
      <c r="S419" s="110"/>
      <c r="T419" s="108"/>
      <c r="U419" s="108"/>
      <c r="V419" s="108"/>
      <c r="W419" s="111" t="str">
        <f aca="false" t="array" ref="W419:W419">IF($G419="","",IF(OR(S419=Error_checking!$Q$25,S419=Error_checking!$Q$26),R419-IF(P419&lt;2,SUM(IF(N419=N$2:N$601,IF(O419=O$2:O$601,1,0),0)),0),IF(V419="",0,((SUM(IF(S419=S$2:S$601,IF(T419=T$2:T$601,1,0),0))-U419)/(SUM(IF(S419=S$2:S$601,IF(T419=T$2:T$601,1,0),0))-1)*100)+(V419/(SUM(IF(S419=S$2:S$601,IF(T419=T$2:T$601,V$2:V$601,0),0))))+IF(U419&lt;2,SUM(IF(S419=S$2:S$601,IF(T419=T$2:T$601,1,0),0)),0))))</f>
        <v/>
      </c>
      <c r="X419" s="91"/>
      <c r="Y419" s="92"/>
      <c r="Z419" s="93"/>
      <c r="AA419" s="92"/>
      <c r="AB419" s="94" t="n">
        <f aca="false">0</f>
        <v>0</v>
      </c>
      <c r="AC419" s="94" t="n">
        <f aca="false" t="array" ref="AC419:AC419">SUM(M419,R419,W419,AB419)</f>
        <v>0</v>
      </c>
      <c r="AD419" s="112" t="n">
        <f aca="false">IF(G419=Error_checking!$A$26,MAX(0,MIN(MaxBonus,$G$1)+1-RANK(AC419,$AC$2:$AC$601)),0)</f>
        <v>0</v>
      </c>
      <c r="AE419" s="111" t="n">
        <f aca="false">AC419+AD419</f>
        <v>0</v>
      </c>
      <c r="AF419" s="113" t="str">
        <f aca="false" t="array" ref="AF419:AF419">IF(G419=Error_checking!$A$26,RANK(AC419,$AC$2:$AC$601),"")</f>
        <v/>
      </c>
      <c r="AG419" s="114"/>
      <c r="AH419" s="115"/>
      <c r="AI419" s="115"/>
      <c r="AJ419" s="115"/>
      <c r="AK419" s="100"/>
      <c r="AL419" s="100"/>
      <c r="AM419" s="100"/>
      <c r="AN419" s="101"/>
      <c r="AO419" s="100"/>
      <c r="AP419" s="100"/>
      <c r="AQ419" s="100"/>
      <c r="AR419" s="100"/>
      <c r="AS419" s="100"/>
      <c r="AT419" s="100"/>
      <c r="AU419" s="100"/>
      <c r="AV419" s="100"/>
      <c r="AW419" s="100"/>
      <c r="AX419" s="100"/>
      <c r="AY419" s="100"/>
      <c r="AZ419" s="100"/>
      <c r="BA419" s="100"/>
      <c r="BB419" s="100"/>
      <c r="BC419" s="100"/>
      <c r="BD419" s="100"/>
      <c r="BE419" s="100"/>
      <c r="BF419" s="100"/>
      <c r="BG419" s="100"/>
      <c r="BH419" s="100"/>
      <c r="BI419" s="100"/>
      <c r="BJ419" s="100"/>
      <c r="BK419" s="100"/>
      <c r="BL419" s="100"/>
      <c r="BM419" s="100"/>
      <c r="BN419" s="100"/>
      <c r="BO419" s="100"/>
      <c r="BP419" s="100"/>
      <c r="BQ419" s="100"/>
      <c r="BR419" s="100"/>
      <c r="BS419" s="100"/>
      <c r="BT419" s="100"/>
      <c r="BU419" s="100"/>
      <c r="BV419" s="100"/>
      <c r="BW419" s="100"/>
      <c r="BX419" s="100"/>
      <c r="BY419" s="100"/>
      <c r="BZ419" s="100"/>
    </row>
    <row r="420" s="54" customFormat="true" ht="14.85" hidden="false" customHeight="true" outlineLevel="0" collapsed="false">
      <c r="A420" s="102" t="str">
        <f aca="false" t="array" ref="A420:A420">IF(G420=Error_checking!$A$26,RANK(AC420,$AC$2:$AC$601),"")</f>
        <v/>
      </c>
      <c r="B420" s="102" t="n">
        <v>497</v>
      </c>
      <c r="C420" s="77" t="n">
        <f aca="false">VLOOKUP($B420,Ludo_na!$A$2:$D$601,2,0)</f>
        <v>239</v>
      </c>
      <c r="D420" s="78" t="str">
        <f aca="false">IF(VLOOKUP($B420,Ludo_voor!$A$2:$Y$601,3,0)="","",VLOOKUP($B420,Ludo_voor!$A$2:$Y$601,3,0))</f>
        <v>Vandemaele</v>
      </c>
      <c r="E420" s="79" t="str">
        <f aca="false">IF(VLOOKUP($B420,Ludo_voor!$A$2:$Y$601,4,0)="","",VLOOKUP($B420,Ludo_voor!$A$2:$Y$601,4,0))</f>
        <v>Maxime</v>
      </c>
      <c r="F420" s="80" t="str">
        <f aca="false">IF(VLOOKUP($B420,Ludo_voor!$A$2:$Y$601,5,0)="","",VLOOKUP($B420,Ludo_voor!$A$2:$Y$601,5,0))</f>
        <v/>
      </c>
      <c r="G420" s="81"/>
      <c r="H420" s="103"/>
      <c r="I420" s="104"/>
      <c r="J420" s="105"/>
      <c r="K420" s="105"/>
      <c r="L420" s="105"/>
      <c r="M420" s="106" t="str">
        <f aca="false" t="array" ref="M420:M420">IF($G420="","",IF(L420="",0,((SUM(IF(I420=I$2:I$601,IF(J420=J$2:J$601,1,0),0))-K420)/(SUM(IF(I420=I$2:I$601,IF(J420=J$2:J$601,1,0),0))-1)*100)+(L420/(SUM(IF(I420=I$2:I$601,IF(J420=J$2:J$601,L$2:L$601,0),0))))+IF(K420&lt;2,SUM(IF(I420=I$2:I$601,IF(J420=J$2:J$601,1,0),0)),0)))</f>
        <v/>
      </c>
      <c r="N420" s="107"/>
      <c r="O420" s="108"/>
      <c r="P420" s="108"/>
      <c r="Q420" s="108"/>
      <c r="R420" s="109" t="str">
        <f aca="false" t="array" ref="R420:R420">IF($G420="","",IF(Q420="",0,((SUM(IF(N420=N$2:N$601,IF(O420=O$2:O$601,1,0),0))-P420)/(SUM(IF(N420=N$2:N$601,IF(O420=O$2:O$601,1,0),0))-1)*100)+(Q420/(SUM(IF(N420=N$2:N$601,IF(O420=O$2:O$601,Q$2:Q$601,0),0))))+IF(P420&lt;2,SUM(IF(N420=N$2:N$601,IF(O420=O$2:O$601,1,0),0)),0)))</f>
        <v/>
      </c>
      <c r="S420" s="110"/>
      <c r="T420" s="108"/>
      <c r="U420" s="108"/>
      <c r="V420" s="108"/>
      <c r="W420" s="111" t="str">
        <f aca="false" t="array" ref="W420:W420">IF($G420="","",IF(OR(S420=Error_checking!$Q$25,S420=Error_checking!$Q$26),R420-IF(P420&lt;2,SUM(IF(N420=N$2:N$601,IF(O420=O$2:O$601,1,0),0)),0),IF(V420="",0,((SUM(IF(S420=S$2:S$601,IF(T420=T$2:T$601,1,0),0))-U420)/(SUM(IF(S420=S$2:S$601,IF(T420=T$2:T$601,1,0),0))-1)*100)+(V420/(SUM(IF(S420=S$2:S$601,IF(T420=T$2:T$601,V$2:V$601,0),0))))+IF(U420&lt;2,SUM(IF(S420=S$2:S$601,IF(T420=T$2:T$601,1,0),0)),0))))</f>
        <v/>
      </c>
      <c r="X420" s="91"/>
      <c r="Y420" s="92"/>
      <c r="Z420" s="93"/>
      <c r="AA420" s="92"/>
      <c r="AB420" s="94" t="n">
        <f aca="false">0</f>
        <v>0</v>
      </c>
      <c r="AC420" s="94" t="n">
        <f aca="false" t="array" ref="AC420:AC420">SUM(M420,R420,W420,AB420)</f>
        <v>0</v>
      </c>
      <c r="AD420" s="112" t="n">
        <f aca="false">IF(G420=Error_checking!$A$26,MAX(0,MIN(MaxBonus,$G$1)+1-RANK(AC420,$AC$2:$AC$601)),0)</f>
        <v>0</v>
      </c>
      <c r="AE420" s="111" t="n">
        <f aca="false">AC420+AD420</f>
        <v>0</v>
      </c>
      <c r="AF420" s="113" t="str">
        <f aca="false" t="array" ref="AF420:AF420">IF(G420=Error_checking!$A$26,RANK(AC420,$AC$2:$AC$601),"")</f>
        <v/>
      </c>
      <c r="AG420" s="114"/>
      <c r="AH420" s="115"/>
      <c r="AI420" s="115"/>
      <c r="AJ420" s="115"/>
      <c r="AK420" s="100"/>
      <c r="AL420" s="100"/>
      <c r="AM420" s="100"/>
      <c r="AN420" s="101"/>
      <c r="AO420" s="100"/>
      <c r="AP420" s="100"/>
      <c r="AQ420" s="100"/>
      <c r="AR420" s="100"/>
      <c r="AS420" s="100"/>
      <c r="AT420" s="100"/>
      <c r="AU420" s="100"/>
      <c r="AV420" s="100"/>
      <c r="AW420" s="100"/>
      <c r="AX420" s="100"/>
      <c r="AY420" s="100"/>
      <c r="AZ420" s="100"/>
      <c r="BA420" s="100"/>
      <c r="BB420" s="100"/>
      <c r="BC420" s="100"/>
      <c r="BD420" s="100"/>
      <c r="BE420" s="100"/>
      <c r="BF420" s="100"/>
      <c r="BG420" s="100"/>
      <c r="BH420" s="100"/>
      <c r="BI420" s="100"/>
      <c r="BJ420" s="100"/>
      <c r="BK420" s="100"/>
      <c r="BL420" s="100"/>
      <c r="BM420" s="100"/>
      <c r="BN420" s="100"/>
      <c r="BO420" s="100"/>
      <c r="BP420" s="100"/>
      <c r="BQ420" s="100"/>
      <c r="BR420" s="100"/>
      <c r="BS420" s="100"/>
      <c r="BT420" s="100"/>
      <c r="BU420" s="100"/>
      <c r="BV420" s="100"/>
      <c r="BW420" s="100"/>
      <c r="BX420" s="100"/>
      <c r="BY420" s="100"/>
      <c r="BZ420" s="100"/>
    </row>
    <row r="421" s="54" customFormat="true" ht="14.85" hidden="false" customHeight="true" outlineLevel="0" collapsed="false">
      <c r="A421" s="102" t="str">
        <f aca="false" t="array" ref="A421:A421">IF(G421=Error_checking!$A$26,RANK(AC421,$AC$2:$AC$601),"")</f>
        <v/>
      </c>
      <c r="B421" s="102" t="n">
        <v>16</v>
      </c>
      <c r="C421" s="77" t="n">
        <f aca="false">VLOOKUP($B421,Ludo_na!$A$2:$D$601,2,0)</f>
        <v>546</v>
      </c>
      <c r="D421" s="78" t="str">
        <f aca="false">IF(VLOOKUP($B421,Ludo_voor!$A$2:$Y$601,3,0)="","",VLOOKUP($B421,Ludo_voor!$A$2:$Y$601,3,0))</f>
        <v>Vandenberghe</v>
      </c>
      <c r="E421" s="79" t="str">
        <f aca="false">IF(VLOOKUP($B421,Ludo_voor!$A$2:$Y$601,4,0)="","",VLOOKUP($B421,Ludo_voor!$A$2:$Y$601,4,0))</f>
        <v>Kevin</v>
      </c>
      <c r="F421" s="80" t="str">
        <f aca="false">IF(VLOOKUP($B421,Ludo_voor!$A$2:$Y$601,5,0)="","",VLOOKUP($B421,Ludo_voor!$A$2:$Y$601,5,0))</f>
        <v/>
      </c>
      <c r="G421" s="81"/>
      <c r="H421" s="103"/>
      <c r="I421" s="104"/>
      <c r="J421" s="105"/>
      <c r="K421" s="105"/>
      <c r="L421" s="105"/>
      <c r="M421" s="106" t="str">
        <f aca="false" t="array" ref="M421:M421">IF($G421="","",IF(L421="",0,((SUM(IF(I421=I$2:I$601,IF(J421=J$2:J$601,1,0),0))-K421)/(SUM(IF(I421=I$2:I$601,IF(J421=J$2:J$601,1,0),0))-1)*100)+(L421/(SUM(IF(I421=I$2:I$601,IF(J421=J$2:J$601,L$2:L$601,0),0))))+IF(K421&lt;2,SUM(IF(I421=I$2:I$601,IF(J421=J$2:J$601,1,0),0)),0)))</f>
        <v/>
      </c>
      <c r="N421" s="107"/>
      <c r="O421" s="108"/>
      <c r="P421" s="108"/>
      <c r="Q421" s="108"/>
      <c r="R421" s="109" t="str">
        <f aca="false" t="array" ref="R421:R421">IF($G421="","",IF(Q421="",0,((SUM(IF(N421=N$2:N$601,IF(O421=O$2:O$601,1,0),0))-P421)/(SUM(IF(N421=N$2:N$601,IF(O421=O$2:O$601,1,0),0))-1)*100)+(Q421/(SUM(IF(N421=N$2:N$601,IF(O421=O$2:O$601,Q$2:Q$601,0),0))))+IF(P421&lt;2,SUM(IF(N421=N$2:N$601,IF(O421=O$2:O$601,1,0),0)),0)))</f>
        <v/>
      </c>
      <c r="S421" s="110"/>
      <c r="T421" s="108"/>
      <c r="U421" s="108"/>
      <c r="V421" s="108"/>
      <c r="W421" s="111" t="str">
        <f aca="false" t="array" ref="W421:W421">IF($G421="","",IF(OR(S421=Error_checking!$Q$25,S421=Error_checking!$Q$26),R421-IF(P421&lt;2,SUM(IF(N421=N$2:N$601,IF(O421=O$2:O$601,1,0),0)),0),IF(V421="",0,((SUM(IF(S421=S$2:S$601,IF(T421=T$2:T$601,1,0),0))-U421)/(SUM(IF(S421=S$2:S$601,IF(T421=T$2:T$601,1,0),0))-1)*100)+(V421/(SUM(IF(S421=S$2:S$601,IF(T421=T$2:T$601,V$2:V$601,0),0))))+IF(U421&lt;2,SUM(IF(S421=S$2:S$601,IF(T421=T$2:T$601,1,0),0)),0))))</f>
        <v/>
      </c>
      <c r="X421" s="91"/>
      <c r="Y421" s="92"/>
      <c r="Z421" s="93"/>
      <c r="AA421" s="92"/>
      <c r="AB421" s="94" t="n">
        <f aca="false">0</f>
        <v>0</v>
      </c>
      <c r="AC421" s="94" t="n">
        <f aca="false" t="array" ref="AC421:AC421">SUM(M421,R421,W421,AB421)</f>
        <v>0</v>
      </c>
      <c r="AD421" s="112" t="n">
        <f aca="false">IF(G421=Error_checking!$A$26,MAX(0,MIN(MaxBonus,$G$1)+1-RANK(AC421,$AC$2:$AC$601)),0)</f>
        <v>0</v>
      </c>
      <c r="AE421" s="111" t="n">
        <f aca="false">AC421+AD421</f>
        <v>0</v>
      </c>
      <c r="AF421" s="113" t="str">
        <f aca="false" t="array" ref="AF421:AF421">IF(G421=Error_checking!$A$26,RANK(AC421,$AC$2:$AC$601),"")</f>
        <v/>
      </c>
      <c r="AG421" s="114"/>
      <c r="AH421" s="115"/>
      <c r="AI421" s="115"/>
      <c r="AJ421" s="115"/>
      <c r="AK421" s="100"/>
      <c r="AL421" s="100"/>
      <c r="AM421" s="100"/>
      <c r="AN421" s="101"/>
      <c r="AO421" s="100"/>
      <c r="AP421" s="100"/>
      <c r="AQ421" s="100"/>
      <c r="AR421" s="100"/>
      <c r="AS421" s="100"/>
      <c r="AT421" s="100"/>
      <c r="AU421" s="100"/>
      <c r="AV421" s="100"/>
      <c r="AW421" s="100"/>
      <c r="AX421" s="100"/>
      <c r="AY421" s="100"/>
      <c r="AZ421" s="100"/>
      <c r="BA421" s="100"/>
      <c r="BB421" s="100"/>
      <c r="BC421" s="100"/>
      <c r="BD421" s="100"/>
      <c r="BE421" s="100"/>
      <c r="BF421" s="100"/>
      <c r="BG421" s="100"/>
      <c r="BH421" s="100"/>
      <c r="BI421" s="100"/>
      <c r="BJ421" s="100"/>
      <c r="BK421" s="100"/>
      <c r="BL421" s="100"/>
      <c r="BM421" s="100"/>
      <c r="BN421" s="100"/>
      <c r="BO421" s="100"/>
      <c r="BP421" s="100"/>
      <c r="BQ421" s="100"/>
      <c r="BR421" s="100"/>
      <c r="BS421" s="100"/>
      <c r="BT421" s="100"/>
      <c r="BU421" s="100"/>
      <c r="BV421" s="100"/>
      <c r="BW421" s="100"/>
      <c r="BX421" s="100"/>
      <c r="BY421" s="100"/>
      <c r="BZ421" s="100"/>
    </row>
    <row r="422" s="54" customFormat="true" ht="14.85" hidden="false" customHeight="true" outlineLevel="0" collapsed="false">
      <c r="A422" s="102" t="str">
        <f aca="false" t="array" ref="A422:A422">IF(G422=Error_checking!$A$26,RANK(AC422,$AC$2:$AC$601),"")</f>
        <v/>
      </c>
      <c r="B422" s="102" t="n">
        <v>544</v>
      </c>
      <c r="C422" s="77" t="n">
        <f aca="false">VLOOKUP($B422,Ludo_na!$A$2:$D$601,2,0)</f>
        <v>322</v>
      </c>
      <c r="D422" s="78" t="str">
        <f aca="false">IF(VLOOKUP($B422,Ludo_voor!$A$2:$Y$601,3,0)="","",VLOOKUP($B422,Ludo_voor!$A$2:$Y$601,3,0))</f>
        <v>Vanderbeken</v>
      </c>
      <c r="E422" s="79" t="str">
        <f aca="false">IF(VLOOKUP($B422,Ludo_voor!$A$2:$Y$601,4,0)="","",VLOOKUP($B422,Ludo_voor!$A$2:$Y$601,4,0))</f>
        <v>Heike</v>
      </c>
      <c r="F422" s="80" t="str">
        <f aca="false">IF(VLOOKUP($B422,Ludo_voor!$A$2:$Y$601,5,0)="","",VLOOKUP($B422,Ludo_voor!$A$2:$Y$601,5,0))</f>
        <v/>
      </c>
      <c r="G422" s="81"/>
      <c r="H422" s="103"/>
      <c r="I422" s="104"/>
      <c r="J422" s="105"/>
      <c r="K422" s="105"/>
      <c r="L422" s="105"/>
      <c r="M422" s="106" t="str">
        <f aca="false" t="array" ref="M422:M422">IF($G422="","",IF(L422="",0,((SUM(IF(I422=I$2:I$601,IF(J422=J$2:J$601,1,0),0))-K422)/(SUM(IF(I422=I$2:I$601,IF(J422=J$2:J$601,1,0),0))-1)*100)+(L422/(SUM(IF(I422=I$2:I$601,IF(J422=J$2:J$601,L$2:L$601,0),0))))+IF(K422&lt;2,SUM(IF(I422=I$2:I$601,IF(J422=J$2:J$601,1,0),0)),0)))</f>
        <v/>
      </c>
      <c r="N422" s="107"/>
      <c r="O422" s="108"/>
      <c r="P422" s="108"/>
      <c r="Q422" s="108"/>
      <c r="R422" s="109" t="str">
        <f aca="false" t="array" ref="R422:R422">IF($G422="","",IF(Q422="",0,((SUM(IF(N422=N$2:N$601,IF(O422=O$2:O$601,1,0),0))-P422)/(SUM(IF(N422=N$2:N$601,IF(O422=O$2:O$601,1,0),0))-1)*100)+(Q422/(SUM(IF(N422=N$2:N$601,IF(O422=O$2:O$601,Q$2:Q$601,0),0))))+IF(P422&lt;2,SUM(IF(N422=N$2:N$601,IF(O422=O$2:O$601,1,0),0)),0)))</f>
        <v/>
      </c>
      <c r="S422" s="110"/>
      <c r="T422" s="108"/>
      <c r="U422" s="108"/>
      <c r="V422" s="108"/>
      <c r="W422" s="111" t="str">
        <f aca="false" t="array" ref="W422:W422">IF($G422="","",IF(OR(S422=Error_checking!$Q$25,S422=Error_checking!$Q$26),R422-IF(P422&lt;2,SUM(IF(N422=N$2:N$601,IF(O422=O$2:O$601,1,0),0)),0),IF(V422="",0,((SUM(IF(S422=S$2:S$601,IF(T422=T$2:T$601,1,0),0))-U422)/(SUM(IF(S422=S$2:S$601,IF(T422=T$2:T$601,1,0),0))-1)*100)+(V422/(SUM(IF(S422=S$2:S$601,IF(T422=T$2:T$601,V$2:V$601,0),0))))+IF(U422&lt;2,SUM(IF(S422=S$2:S$601,IF(T422=T$2:T$601,1,0),0)),0))))</f>
        <v/>
      </c>
      <c r="X422" s="91"/>
      <c r="Y422" s="92"/>
      <c r="Z422" s="93"/>
      <c r="AA422" s="92"/>
      <c r="AB422" s="94" t="n">
        <f aca="false">0</f>
        <v>0</v>
      </c>
      <c r="AC422" s="94" t="n">
        <f aca="false" t="array" ref="AC422:AC422">SUM(M422,R422,W422,AB422)</f>
        <v>0</v>
      </c>
      <c r="AD422" s="112" t="n">
        <f aca="false">IF(G422=Error_checking!$A$26,MAX(0,MIN(MaxBonus,$G$1)+1-RANK(AC422,$AC$2:$AC$601)),0)</f>
        <v>0</v>
      </c>
      <c r="AE422" s="111" t="n">
        <f aca="false">AC422+AD422</f>
        <v>0</v>
      </c>
      <c r="AF422" s="113" t="str">
        <f aca="false" t="array" ref="AF422:AF422">IF(G422=Error_checking!$A$26,RANK(AC422,$AC$2:$AC$601),"")</f>
        <v/>
      </c>
      <c r="AG422" s="114"/>
      <c r="AH422" s="115"/>
      <c r="AI422" s="115"/>
      <c r="AJ422" s="115"/>
      <c r="AK422" s="100"/>
      <c r="AL422" s="100"/>
      <c r="AM422" s="100"/>
      <c r="AN422" s="101"/>
      <c r="AO422" s="100"/>
      <c r="AP422" s="100"/>
      <c r="AQ422" s="100"/>
      <c r="AR422" s="100"/>
      <c r="AS422" s="100"/>
      <c r="AT422" s="100"/>
      <c r="AU422" s="100"/>
      <c r="AV422" s="100"/>
      <c r="AW422" s="100"/>
      <c r="AX422" s="100"/>
      <c r="AY422" s="100"/>
      <c r="AZ422" s="100"/>
      <c r="BA422" s="100"/>
      <c r="BB422" s="100"/>
      <c r="BC422" s="100"/>
      <c r="BD422" s="100"/>
      <c r="BE422" s="100"/>
      <c r="BF422" s="100"/>
      <c r="BG422" s="100"/>
      <c r="BH422" s="100"/>
      <c r="BI422" s="100"/>
      <c r="BJ422" s="100"/>
      <c r="BK422" s="100"/>
      <c r="BL422" s="100"/>
      <c r="BM422" s="100"/>
      <c r="BN422" s="100"/>
      <c r="BO422" s="100"/>
      <c r="BP422" s="100"/>
      <c r="BQ422" s="100"/>
      <c r="BR422" s="100"/>
      <c r="BS422" s="100"/>
      <c r="BT422" s="100"/>
      <c r="BU422" s="100"/>
      <c r="BV422" s="100"/>
      <c r="BW422" s="100"/>
      <c r="BX422" s="100"/>
      <c r="BY422" s="100"/>
      <c r="BZ422" s="100"/>
    </row>
    <row r="423" s="54" customFormat="true" ht="14.85" hidden="false" customHeight="true" outlineLevel="0" collapsed="false">
      <c r="A423" s="102" t="str">
        <f aca="false" t="array" ref="A423:A423">IF(G423=Error_checking!$A$26,RANK(AC423,$AC$2:$AC$601),"")</f>
        <v/>
      </c>
      <c r="B423" s="102" t="n">
        <v>314</v>
      </c>
      <c r="C423" s="77" t="n">
        <f aca="false">VLOOKUP($B423,Ludo_na!$A$2:$D$601,2,0)</f>
        <v>347</v>
      </c>
      <c r="D423" s="78" t="str">
        <f aca="false">IF(VLOOKUP($B423,Ludo_voor!$A$2:$Y$601,3,0)="","",VLOOKUP($B423,Ludo_voor!$A$2:$Y$601,3,0))</f>
        <v>Vanderhaeghen</v>
      </c>
      <c r="E423" s="79" t="str">
        <f aca="false">IF(VLOOKUP($B423,Ludo_voor!$A$2:$Y$601,4,0)="","",VLOOKUP($B423,Ludo_voor!$A$2:$Y$601,4,0))</f>
        <v>Veronique</v>
      </c>
      <c r="F423" s="80" t="str">
        <f aca="false">IF(VLOOKUP($B423,Ludo_voor!$A$2:$Y$601,5,0)="","",VLOOKUP($B423,Ludo_voor!$A$2:$Y$601,5,0))</f>
        <v/>
      </c>
      <c r="G423" s="81"/>
      <c r="H423" s="103"/>
      <c r="I423" s="104"/>
      <c r="J423" s="105"/>
      <c r="K423" s="105"/>
      <c r="L423" s="105"/>
      <c r="M423" s="106" t="str">
        <f aca="false" t="array" ref="M423:M423">IF($G423="","",IF(L423="",0,((SUM(IF(I423=I$2:I$601,IF(J423=J$2:J$601,1,0),0))-K423)/(SUM(IF(I423=I$2:I$601,IF(J423=J$2:J$601,1,0),0))-1)*100)+(L423/(SUM(IF(I423=I$2:I$601,IF(J423=J$2:J$601,L$2:L$601,0),0))))+IF(K423&lt;2,SUM(IF(I423=I$2:I$601,IF(J423=J$2:J$601,1,0),0)),0)))</f>
        <v/>
      </c>
      <c r="N423" s="107"/>
      <c r="O423" s="108"/>
      <c r="P423" s="108"/>
      <c r="Q423" s="108"/>
      <c r="R423" s="109" t="str">
        <f aca="false" t="array" ref="R423:R423">IF($G423="","",IF(Q423="",0,((SUM(IF(N423=N$2:N$601,IF(O423=O$2:O$601,1,0),0))-P423)/(SUM(IF(N423=N$2:N$601,IF(O423=O$2:O$601,1,0),0))-1)*100)+(Q423/(SUM(IF(N423=N$2:N$601,IF(O423=O$2:O$601,Q$2:Q$601,0),0))))+IF(P423&lt;2,SUM(IF(N423=N$2:N$601,IF(O423=O$2:O$601,1,0),0)),0)))</f>
        <v/>
      </c>
      <c r="S423" s="110"/>
      <c r="T423" s="108"/>
      <c r="U423" s="108"/>
      <c r="V423" s="108"/>
      <c r="W423" s="111" t="str">
        <f aca="false" t="array" ref="W423:W423">IF($G423="","",IF(OR(S423=Error_checking!$Q$25,S423=Error_checking!$Q$26),R423-IF(P423&lt;2,SUM(IF(N423=N$2:N$601,IF(O423=O$2:O$601,1,0),0)),0),IF(V423="",0,((SUM(IF(S423=S$2:S$601,IF(T423=T$2:T$601,1,0),0))-U423)/(SUM(IF(S423=S$2:S$601,IF(T423=T$2:T$601,1,0),0))-1)*100)+(V423/(SUM(IF(S423=S$2:S$601,IF(T423=T$2:T$601,V$2:V$601,0),0))))+IF(U423&lt;2,SUM(IF(S423=S$2:S$601,IF(T423=T$2:T$601,1,0),0)),0))))</f>
        <v/>
      </c>
      <c r="X423" s="91"/>
      <c r="Y423" s="92"/>
      <c r="Z423" s="93"/>
      <c r="AA423" s="92"/>
      <c r="AB423" s="94" t="n">
        <f aca="false">0</f>
        <v>0</v>
      </c>
      <c r="AC423" s="94" t="n">
        <f aca="false" t="array" ref="AC423:AC423">SUM(M423,R423,W423,AB423)</f>
        <v>0</v>
      </c>
      <c r="AD423" s="112" t="n">
        <f aca="false">IF(G423=Error_checking!$A$26,MAX(0,MIN(MaxBonus,$G$1)+1-RANK(AC423,$AC$2:$AC$601)),0)</f>
        <v>0</v>
      </c>
      <c r="AE423" s="111" t="n">
        <f aca="false">AC423+AD423</f>
        <v>0</v>
      </c>
      <c r="AF423" s="113" t="str">
        <f aca="false" t="array" ref="AF423:AF423">IF(G423=Error_checking!$A$26,RANK(AC423,$AC$2:$AC$601),"")</f>
        <v/>
      </c>
      <c r="AG423" s="114"/>
      <c r="AH423" s="115"/>
      <c r="AI423" s="115"/>
      <c r="AJ423" s="115"/>
      <c r="AK423" s="100"/>
      <c r="AL423" s="100"/>
      <c r="AM423" s="100"/>
      <c r="AN423" s="101"/>
      <c r="AO423" s="100"/>
      <c r="AP423" s="100"/>
      <c r="AQ423" s="100"/>
      <c r="AR423" s="100"/>
      <c r="AS423" s="100"/>
      <c r="AT423" s="100"/>
      <c r="AU423" s="100"/>
      <c r="AV423" s="100"/>
      <c r="AW423" s="100"/>
      <c r="AX423" s="100"/>
      <c r="AY423" s="100"/>
      <c r="AZ423" s="100"/>
      <c r="BA423" s="100"/>
      <c r="BB423" s="100"/>
      <c r="BC423" s="100"/>
      <c r="BD423" s="100"/>
      <c r="BE423" s="100"/>
      <c r="BF423" s="100"/>
      <c r="BG423" s="100"/>
      <c r="BH423" s="100"/>
      <c r="BI423" s="100"/>
      <c r="BJ423" s="100"/>
      <c r="BK423" s="100"/>
      <c r="BL423" s="100"/>
      <c r="BM423" s="100"/>
      <c r="BN423" s="100"/>
      <c r="BO423" s="100"/>
      <c r="BP423" s="100"/>
      <c r="BQ423" s="100"/>
      <c r="BR423" s="100"/>
      <c r="BS423" s="100"/>
      <c r="BT423" s="100"/>
      <c r="BU423" s="100"/>
      <c r="BV423" s="100"/>
      <c r="BW423" s="100"/>
      <c r="BX423" s="100"/>
      <c r="BY423" s="100"/>
      <c r="BZ423" s="100"/>
    </row>
    <row r="424" s="119" customFormat="true" ht="14.85" hidden="false" customHeight="true" outlineLevel="0" collapsed="false">
      <c r="A424" s="102" t="str">
        <f aca="false" t="array" ref="A424:A424">IF(G424=Error_checking!$A$26,RANK(AC424,$AC$2:$AC$601),"")</f>
        <v/>
      </c>
      <c r="B424" s="102" t="n">
        <v>518</v>
      </c>
      <c r="C424" s="77" t="n">
        <f aca="false">VLOOKUP($B424,Ludo_na!$A$2:$D$601,2,0)</f>
        <v>440</v>
      </c>
      <c r="D424" s="78" t="str">
        <f aca="false">IF(VLOOKUP($B424,Ludo_voor!$A$2:$Y$601,3,0)="","",VLOOKUP($B424,Ludo_voor!$A$2:$Y$601,3,0))</f>
        <v>Vanderheyden</v>
      </c>
      <c r="E424" s="79" t="str">
        <f aca="false">IF(VLOOKUP($B424,Ludo_voor!$A$2:$Y$601,4,0)="","",VLOOKUP($B424,Ludo_voor!$A$2:$Y$601,4,0))</f>
        <v>Noah</v>
      </c>
      <c r="F424" s="80" t="str">
        <f aca="false">IF(VLOOKUP($B424,Ludo_voor!$A$2:$Y$601,5,0)="","",VLOOKUP($B424,Ludo_voor!$A$2:$Y$601,5,0))</f>
        <v/>
      </c>
      <c r="G424" s="81"/>
      <c r="H424" s="103"/>
      <c r="I424" s="104"/>
      <c r="J424" s="105"/>
      <c r="K424" s="105"/>
      <c r="L424" s="105"/>
      <c r="M424" s="106" t="str">
        <f aca="false" t="array" ref="M424:M424">IF($G424="","",IF(L424="",0,((SUM(IF(I424=I$2:I$601,IF(J424=J$2:J$601,1,0),0))-K424)/(SUM(IF(I424=I$2:I$601,IF(J424=J$2:J$601,1,0),0))-1)*100)+(L424/(SUM(IF(I424=I$2:I$601,IF(J424=J$2:J$601,L$2:L$601,0),0))))+IF(K424&lt;2,SUM(IF(I424=I$2:I$601,IF(J424=J$2:J$601,1,0),0)),0)))</f>
        <v/>
      </c>
      <c r="N424" s="107"/>
      <c r="O424" s="108"/>
      <c r="P424" s="108"/>
      <c r="Q424" s="108"/>
      <c r="R424" s="109" t="str">
        <f aca="false" t="array" ref="R424:R424">IF($G424="","",IF(Q424="",0,((SUM(IF(N424=N$2:N$601,IF(O424=O$2:O$601,1,0),0))-P424)/(SUM(IF(N424=N$2:N$601,IF(O424=O$2:O$601,1,0),0))-1)*100)+(Q424/(SUM(IF(N424=N$2:N$601,IF(O424=O$2:O$601,Q$2:Q$601,0),0))))+IF(P424&lt;2,SUM(IF(N424=N$2:N$601,IF(O424=O$2:O$601,1,0),0)),0)))</f>
        <v/>
      </c>
      <c r="S424" s="110"/>
      <c r="T424" s="108"/>
      <c r="U424" s="108"/>
      <c r="V424" s="108"/>
      <c r="W424" s="111" t="str">
        <f aca="false" t="array" ref="W424:W424">IF($G424="","",IF(OR(S424=Error_checking!$Q$25,S424=Error_checking!$Q$26),R424-IF(P424&lt;2,SUM(IF(N424=N$2:N$601,IF(O424=O$2:O$601,1,0),0)),0),IF(V424="",0,((SUM(IF(S424=S$2:S$601,IF(T424=T$2:T$601,1,0),0))-U424)/(SUM(IF(S424=S$2:S$601,IF(T424=T$2:T$601,1,0),0))-1)*100)+(V424/(SUM(IF(S424=S$2:S$601,IF(T424=T$2:T$601,V$2:V$601,0),0))))+IF(U424&lt;2,SUM(IF(S424=S$2:S$601,IF(T424=T$2:T$601,1,0),0)),0))))</f>
        <v/>
      </c>
      <c r="X424" s="91"/>
      <c r="Y424" s="92"/>
      <c r="Z424" s="93"/>
      <c r="AA424" s="92"/>
      <c r="AB424" s="94" t="n">
        <f aca="false">0</f>
        <v>0</v>
      </c>
      <c r="AC424" s="94" t="n">
        <f aca="false" t="array" ref="AC424:AC424">SUM(M424,R424,W424,AB424)</f>
        <v>0</v>
      </c>
      <c r="AD424" s="112" t="n">
        <f aca="false">IF(G424=Error_checking!$A$26,MAX(0,MIN(MaxBonus,$G$1)+1-RANK(AC424,$AC$2:$AC$601)),0)</f>
        <v>0</v>
      </c>
      <c r="AE424" s="111" t="n">
        <f aca="false">AC424+AD424</f>
        <v>0</v>
      </c>
      <c r="AF424" s="113" t="str">
        <f aca="false" t="array" ref="AF424:AF424">IF(G424=Error_checking!$A$26,RANK(AC424,$AC$2:$AC$601),"")</f>
        <v/>
      </c>
      <c r="AG424" s="114"/>
      <c r="AH424" s="115"/>
      <c r="AI424" s="115"/>
      <c r="AJ424" s="115"/>
      <c r="AK424" s="100"/>
      <c r="AL424" s="100"/>
      <c r="AM424" s="100"/>
      <c r="AN424" s="101"/>
      <c r="AO424" s="100"/>
      <c r="AP424" s="100"/>
      <c r="AQ424" s="100"/>
      <c r="AR424" s="100"/>
      <c r="AS424" s="100"/>
      <c r="AT424" s="100"/>
      <c r="AU424" s="100"/>
      <c r="AV424" s="100"/>
      <c r="AW424" s="100"/>
      <c r="AX424" s="100"/>
      <c r="AY424" s="100"/>
      <c r="AZ424" s="100"/>
      <c r="BA424" s="100"/>
      <c r="BB424" s="100"/>
      <c r="BC424" s="100"/>
      <c r="BD424" s="100"/>
      <c r="BE424" s="100"/>
      <c r="BF424" s="100"/>
      <c r="BG424" s="100"/>
      <c r="BH424" s="100"/>
      <c r="BI424" s="100"/>
      <c r="BJ424" s="100"/>
      <c r="BK424" s="100"/>
      <c r="BL424" s="100"/>
      <c r="BM424" s="100"/>
      <c r="BN424" s="100"/>
      <c r="BO424" s="100"/>
      <c r="BP424" s="100"/>
      <c r="BQ424" s="100"/>
      <c r="BR424" s="100"/>
      <c r="BS424" s="100"/>
      <c r="BT424" s="100"/>
      <c r="BU424" s="100"/>
      <c r="BV424" s="100"/>
      <c r="BW424" s="100"/>
      <c r="BX424" s="100"/>
      <c r="BY424" s="100"/>
      <c r="BZ424" s="100"/>
    </row>
    <row r="425" s="119" customFormat="true" ht="14.85" hidden="false" customHeight="true" outlineLevel="0" collapsed="false">
      <c r="A425" s="102" t="str">
        <f aca="false">IF(G425=Error_checking!$A$26,RANK(AC425,$AC$2:$AC$601),"")</f>
        <v/>
      </c>
      <c r="B425" s="102" t="n">
        <v>453</v>
      </c>
      <c r="C425" s="77" t="n">
        <f aca="false">VLOOKUP($B425,Ludo_na!$A$2:$D$601,2,0)</f>
        <v>437</v>
      </c>
      <c r="D425" s="78" t="str">
        <f aca="false">IF(VLOOKUP($B425,Ludo_voor!$A$2:$Y$601,3,0)="","",VLOOKUP($B425,Ludo_voor!$A$2:$Y$601,3,0))</f>
        <v>Vangheluwe</v>
      </c>
      <c r="E425" s="79" t="str">
        <f aca="false">IF(VLOOKUP($B425,Ludo_voor!$A$2:$Y$601,4,0)="","",VLOOKUP($B425,Ludo_voor!$A$2:$Y$601,4,0))</f>
        <v>Fien</v>
      </c>
      <c r="F425" s="80" t="str">
        <f aca="false">IF(VLOOKUP($B425,Ludo_voor!$A$2:$Y$601,5,0)="","",VLOOKUP($B425,Ludo_voor!$A$2:$Y$601,5,0))</f>
        <v/>
      </c>
      <c r="G425" s="81"/>
      <c r="H425" s="103"/>
      <c r="I425" s="104"/>
      <c r="J425" s="105"/>
      <c r="K425" s="105"/>
      <c r="L425" s="105"/>
      <c r="M425" s="106" t="str">
        <f aca="false" t="array" ref="M425:M425">IF($G425="","",IF(L425="",0,((SUM(IF(I425=I$2:I$601,IF(J425=J$2:J$601,1,0),0))-K425)/(SUM(IF(I425=I$2:I$601,IF(J425=J$2:J$601,1,0),0))-1)*100)+(L425/(SUM(IF(I425=I$2:I$601,IF(J425=J$2:J$601,L$2:L$601,0),0))))+IF(K425&lt;2,SUM(IF(I425=I$2:I$601,IF(J425=J$2:J$601,1,0),0)),0)))</f>
        <v/>
      </c>
      <c r="N425" s="107"/>
      <c r="O425" s="108"/>
      <c r="P425" s="108"/>
      <c r="Q425" s="108"/>
      <c r="R425" s="109" t="str">
        <f aca="false" t="array" ref="R425:R425">IF($G425="","",IF(Q425="",0,((SUM(IF(N425=N$2:N$601,IF(O425=O$2:O$601,1,0),0))-P425)/(SUM(IF(N425=N$2:N$601,IF(O425=O$2:O$601,1,0),0))-1)*100)+(Q425/(SUM(IF(N425=N$2:N$601,IF(O425=O$2:O$601,Q$2:Q$601,0),0))))+IF(P425&lt;2,SUM(IF(N425=N$2:N$601,IF(O425=O$2:O$601,1,0),0)),0)))</f>
        <v/>
      </c>
      <c r="S425" s="110"/>
      <c r="T425" s="108"/>
      <c r="U425" s="108"/>
      <c r="V425" s="108"/>
      <c r="W425" s="111" t="str">
        <f aca="false" t="array" ref="W425:W425">IF($G425="","",IF(OR(S425=Error_checking!$Q$25,S425=Error_checking!$Q$26),R425-IF(P425&lt;2,SUM(IF(N425=N$2:N$601,IF(O425=O$2:O$601,1,0),0)),0),IF(V425="",0,((SUM(IF(S425=S$2:S$601,IF(T425=T$2:T$601,1,0),0))-U425)/(SUM(IF(S425=S$2:S$601,IF(T425=T$2:T$601,1,0),0))-1)*100)+(V425/(SUM(IF(S425=S$2:S$601,IF(T425=T$2:T$601,V$2:V$601,0),0))))+IF(U425&lt;2,SUM(IF(S425=S$2:S$601,IF(T425=T$2:T$601,1,0),0)),0))))</f>
        <v/>
      </c>
      <c r="X425" s="91"/>
      <c r="Y425" s="92"/>
      <c r="Z425" s="93"/>
      <c r="AA425" s="92"/>
      <c r="AB425" s="94" t="n">
        <f aca="false">0</f>
        <v>0</v>
      </c>
      <c r="AC425" s="94" t="n">
        <f aca="false" t="array" ref="AC425:AC425">SUM(M425,R425,W425,AB425)</f>
        <v>0</v>
      </c>
      <c r="AD425" s="112" t="n">
        <f aca="false">IF(G425=Error_checking!$A$26,MAX(0,MIN(MaxBonus,$G$1)+1-RANK(AC425,$AC$2:$AC$601)),0)</f>
        <v>0</v>
      </c>
      <c r="AE425" s="111" t="n">
        <f aca="false">AC425+AD425</f>
        <v>0</v>
      </c>
      <c r="AF425" s="113" t="str">
        <f aca="false" t="array" ref="AF425:AF425">IF(G425=Error_checking!$A$26,RANK(AC425,$AC$2:$AC$601),"")</f>
        <v/>
      </c>
      <c r="AG425" s="114"/>
      <c r="AH425" s="115"/>
      <c r="AI425" s="115"/>
      <c r="AJ425" s="115"/>
      <c r="AK425" s="100"/>
      <c r="AL425" s="100"/>
      <c r="AM425" s="100"/>
      <c r="AN425" s="101"/>
      <c r="AO425" s="100"/>
      <c r="AP425" s="100"/>
      <c r="AQ425" s="100"/>
      <c r="AR425" s="100"/>
      <c r="AS425" s="100"/>
      <c r="AT425" s="100"/>
      <c r="AU425" s="100"/>
      <c r="AV425" s="100"/>
      <c r="AW425" s="100"/>
      <c r="AX425" s="100"/>
      <c r="AY425" s="100"/>
      <c r="AZ425" s="100"/>
      <c r="BA425" s="100"/>
      <c r="BB425" s="100"/>
      <c r="BC425" s="100"/>
      <c r="BD425" s="100"/>
      <c r="BE425" s="100"/>
      <c r="BF425" s="100"/>
      <c r="BG425" s="100"/>
      <c r="BH425" s="100"/>
      <c r="BI425" s="100"/>
      <c r="BJ425" s="100"/>
      <c r="BK425" s="100"/>
      <c r="BL425" s="100"/>
      <c r="BM425" s="100"/>
      <c r="BN425" s="100"/>
      <c r="BO425" s="100"/>
      <c r="BP425" s="100"/>
      <c r="BQ425" s="100"/>
      <c r="BR425" s="100"/>
      <c r="BS425" s="100"/>
      <c r="BT425" s="100"/>
      <c r="BU425" s="100"/>
      <c r="BV425" s="100"/>
      <c r="BW425" s="100"/>
      <c r="BX425" s="100"/>
      <c r="BY425" s="100"/>
      <c r="BZ425" s="100"/>
    </row>
    <row r="426" s="119" customFormat="true" ht="14.85" hidden="false" customHeight="true" outlineLevel="0" collapsed="false">
      <c r="A426" s="102" t="str">
        <f aca="false" t="array" ref="A426:A426">IF(G426=Error_checking!$A$26,RANK(AC426,$AC$2:$AC$601),"")</f>
        <v/>
      </c>
      <c r="B426" s="102" t="n">
        <v>427</v>
      </c>
      <c r="C426" s="77" t="n">
        <f aca="false">VLOOKUP($B426,Ludo_na!$A$2:$D$601,2,0)</f>
        <v>455</v>
      </c>
      <c r="D426" s="78" t="str">
        <f aca="false">IF(VLOOKUP($B426,Ludo_voor!$A$2:$Y$601,3,0)="","",VLOOKUP($B426,Ludo_voor!$A$2:$Y$601,3,0))</f>
        <v>Vanhauwaert</v>
      </c>
      <c r="E426" s="79" t="str">
        <f aca="false">IF(VLOOKUP($B426,Ludo_voor!$A$2:$Y$601,4,0)="","",VLOOKUP($B426,Ludo_voor!$A$2:$Y$601,4,0))</f>
        <v>Erik</v>
      </c>
      <c r="F426" s="80" t="str">
        <f aca="false">IF(VLOOKUP($B426,Ludo_voor!$A$2:$Y$601,5,0)="","",VLOOKUP($B426,Ludo_voor!$A$2:$Y$601,5,0))</f>
        <v/>
      </c>
      <c r="G426" s="81"/>
      <c r="H426" s="103"/>
      <c r="I426" s="104"/>
      <c r="J426" s="105"/>
      <c r="K426" s="105"/>
      <c r="L426" s="105"/>
      <c r="M426" s="106" t="str">
        <f aca="false" t="array" ref="M426:M426">IF($G426="","",IF(L426="",0,((SUM(IF(I426=I$2:I$601,IF(J426=J$2:J$601,1,0),0))-K426)/(SUM(IF(I426=I$2:I$601,IF(J426=J$2:J$601,1,0),0))-1)*100)+(L426/(SUM(IF(I426=I$2:I$601,IF(J426=J$2:J$601,L$2:L$601,0),0))))+IF(K426&lt;2,SUM(IF(I426=I$2:I$601,IF(J426=J$2:J$601,1,0),0)),0)))</f>
        <v/>
      </c>
      <c r="N426" s="107"/>
      <c r="O426" s="108"/>
      <c r="P426" s="108"/>
      <c r="Q426" s="108"/>
      <c r="R426" s="109" t="str">
        <f aca="false" t="array" ref="R426:R426">IF($G426="","",IF(Q426="",0,((SUM(IF(N426=N$2:N$601,IF(O426=O$2:O$601,1,0),0))-P426)/(SUM(IF(N426=N$2:N$601,IF(O426=O$2:O$601,1,0),0))-1)*100)+(Q426/(SUM(IF(N426=N$2:N$601,IF(O426=O$2:O$601,Q$2:Q$601,0),0))))+IF(P426&lt;2,SUM(IF(N426=N$2:N$601,IF(O426=O$2:O$601,1,0),0)),0)))</f>
        <v/>
      </c>
      <c r="S426" s="110"/>
      <c r="T426" s="108"/>
      <c r="U426" s="108"/>
      <c r="V426" s="108"/>
      <c r="W426" s="111" t="str">
        <f aca="false" t="array" ref="W426:W426">IF($G426="","",IF(OR(S426=Error_checking!$Q$25,S426=Error_checking!$Q$26),R426-IF(P426&lt;2,SUM(IF(N426=N$2:N$601,IF(O426=O$2:O$601,1,0),0)),0),IF(V426="",0,((SUM(IF(S426=S$2:S$601,IF(T426=T$2:T$601,1,0),0))-U426)/(SUM(IF(S426=S$2:S$601,IF(T426=T$2:T$601,1,0),0))-1)*100)+(V426/(SUM(IF(S426=S$2:S$601,IF(T426=T$2:T$601,V$2:V$601,0),0))))+IF(U426&lt;2,SUM(IF(S426=S$2:S$601,IF(T426=T$2:T$601,1,0),0)),0))))</f>
        <v/>
      </c>
      <c r="X426" s="91"/>
      <c r="Y426" s="92"/>
      <c r="Z426" s="93"/>
      <c r="AA426" s="92"/>
      <c r="AB426" s="94" t="n">
        <f aca="false">0</f>
        <v>0</v>
      </c>
      <c r="AC426" s="94" t="n">
        <f aca="false" t="array" ref="AC426:AC426">SUM(M426,R426,W426,AB426)</f>
        <v>0</v>
      </c>
      <c r="AD426" s="112" t="n">
        <f aca="false">IF(G426=Error_checking!$A$26,MAX(0,MIN(MaxBonus,$G$1)+1-RANK(AC426,$AC$2:$AC$601)),0)</f>
        <v>0</v>
      </c>
      <c r="AE426" s="111" t="n">
        <f aca="false">AC426+AD426</f>
        <v>0</v>
      </c>
      <c r="AF426" s="113" t="str">
        <f aca="false" t="array" ref="AF426:AF426">IF(G426=Error_checking!$A$26,RANK(AC426,$AC$2:$AC$601),"")</f>
        <v/>
      </c>
      <c r="AG426" s="114"/>
      <c r="AH426" s="115"/>
      <c r="AI426" s="115"/>
      <c r="AJ426" s="115"/>
      <c r="AK426" s="100"/>
      <c r="AL426" s="100"/>
      <c r="AM426" s="100"/>
      <c r="AN426" s="101"/>
      <c r="AO426" s="100"/>
      <c r="AP426" s="100"/>
      <c r="AQ426" s="100"/>
      <c r="AR426" s="100"/>
      <c r="AS426" s="100"/>
      <c r="AT426" s="100"/>
      <c r="AU426" s="100"/>
      <c r="AV426" s="100"/>
      <c r="AW426" s="100"/>
      <c r="AX426" s="100"/>
      <c r="AY426" s="100"/>
      <c r="AZ426" s="100"/>
      <c r="BA426" s="100"/>
      <c r="BB426" s="100"/>
      <c r="BC426" s="100"/>
      <c r="BD426" s="100"/>
      <c r="BE426" s="100"/>
      <c r="BF426" s="100"/>
      <c r="BG426" s="100"/>
      <c r="BH426" s="100"/>
      <c r="BI426" s="100"/>
      <c r="BJ426" s="100"/>
      <c r="BK426" s="100"/>
      <c r="BL426" s="100"/>
      <c r="BM426" s="100"/>
      <c r="BN426" s="100"/>
      <c r="BO426" s="100"/>
      <c r="BP426" s="100"/>
      <c r="BQ426" s="100"/>
      <c r="BR426" s="100"/>
      <c r="BS426" s="100"/>
      <c r="BT426" s="100"/>
      <c r="BU426" s="100"/>
      <c r="BV426" s="100"/>
      <c r="BW426" s="100"/>
      <c r="BX426" s="100"/>
      <c r="BY426" s="100"/>
      <c r="BZ426" s="100"/>
    </row>
    <row r="427" customFormat="false" ht="14.85" hidden="false" customHeight="true" outlineLevel="0" collapsed="false">
      <c r="A427" s="102" t="str">
        <f aca="false" t="array" ref="A427:A427">IF(G427=Error_checking!$A$26,RANK(AC427,$AC$2:$AC$601),"")</f>
        <v/>
      </c>
      <c r="B427" s="102" t="n">
        <v>122</v>
      </c>
      <c r="C427" s="77" t="n">
        <f aca="false">VLOOKUP($B427,Ludo_na!$A$2:$D$601,2,0)</f>
        <v>427</v>
      </c>
      <c r="D427" s="78" t="str">
        <f aca="false">IF(VLOOKUP($B427,Ludo_voor!$A$2:$Y$601,3,0)="","",VLOOKUP($B427,Ludo_voor!$A$2:$Y$601,3,0))</f>
        <v>Vanhee</v>
      </c>
      <c r="E427" s="79" t="str">
        <f aca="false">IF(VLOOKUP($B427,Ludo_voor!$A$2:$Y$601,4,0)="","",VLOOKUP($B427,Ludo_voor!$A$2:$Y$601,4,0))</f>
        <v>Bart</v>
      </c>
      <c r="F427" s="80" t="str">
        <f aca="false">IF(VLOOKUP($B427,Ludo_voor!$A$2:$Y$601,5,0)="","",VLOOKUP($B427,Ludo_voor!$A$2:$Y$601,5,0))</f>
        <v/>
      </c>
      <c r="G427" s="81"/>
      <c r="H427" s="103"/>
      <c r="I427" s="104"/>
      <c r="J427" s="105"/>
      <c r="K427" s="105"/>
      <c r="L427" s="105"/>
      <c r="M427" s="106" t="str">
        <f aca="false" t="array" ref="M427:M427">IF($G427="","",IF(L427="",0,((SUM(IF(I427=I$2:I$601,IF(J427=J$2:J$601,1,0),0))-K427)/(SUM(IF(I427=I$2:I$601,IF(J427=J$2:J$601,1,0),0))-1)*100)+(L427/(SUM(IF(I427=I$2:I$601,IF(J427=J$2:J$601,L$2:L$601,0),0))))+IF(K427&lt;2,SUM(IF(I427=I$2:I$601,IF(J427=J$2:J$601,1,0),0)),0)))</f>
        <v/>
      </c>
      <c r="N427" s="107"/>
      <c r="O427" s="108"/>
      <c r="P427" s="108"/>
      <c r="Q427" s="108"/>
      <c r="R427" s="109" t="str">
        <f aca="false" t="array" ref="R427:R427">IF($G427="","",IF(Q427="",0,((SUM(IF(N427=N$2:N$601,IF(O427=O$2:O$601,1,0),0))-P427)/(SUM(IF(N427=N$2:N$601,IF(O427=O$2:O$601,1,0),0))-1)*100)+(Q427/(SUM(IF(N427=N$2:N$601,IF(O427=O$2:O$601,Q$2:Q$601,0),0))))+IF(P427&lt;2,SUM(IF(N427=N$2:N$601,IF(O427=O$2:O$601,1,0),0)),0)))</f>
        <v/>
      </c>
      <c r="S427" s="110"/>
      <c r="T427" s="108"/>
      <c r="U427" s="108"/>
      <c r="V427" s="108"/>
      <c r="W427" s="111" t="str">
        <f aca="false" t="array" ref="W427:W427">IF($G427="","",IF(OR(S427=Error_checking!$Q$25,S427=Error_checking!$Q$26),R427-IF(P427&lt;2,SUM(IF(N427=N$2:N$601,IF(O427=O$2:O$601,1,0),0)),0),IF(V427="",0,((SUM(IF(S427=S$2:S$601,IF(T427=T$2:T$601,1,0),0))-U427)/(SUM(IF(S427=S$2:S$601,IF(T427=T$2:T$601,1,0),0))-1)*100)+(V427/(SUM(IF(S427=S$2:S$601,IF(T427=T$2:T$601,V$2:V$601,0),0))))+IF(U427&lt;2,SUM(IF(S427=S$2:S$601,IF(T427=T$2:T$601,1,0),0)),0))))</f>
        <v/>
      </c>
      <c r="X427" s="91"/>
      <c r="Y427" s="92"/>
      <c r="Z427" s="93"/>
      <c r="AA427" s="92"/>
      <c r="AB427" s="94" t="n">
        <f aca="false">0</f>
        <v>0</v>
      </c>
      <c r="AC427" s="94" t="n">
        <f aca="false" t="array" ref="AC427:AC427">SUM(M427,R427,W427,AB427)</f>
        <v>0</v>
      </c>
      <c r="AD427" s="112" t="n">
        <f aca="false">IF(G427=Error_checking!$A$26,MAX(0,MIN(MaxBonus,$G$1)+1-RANK(AC427,$AC$2:$AC$601)),0)</f>
        <v>0</v>
      </c>
      <c r="AE427" s="111" t="n">
        <f aca="false">AC427+AD427</f>
        <v>0</v>
      </c>
      <c r="AF427" s="113" t="str">
        <f aca="false" t="array" ref="AF427:AF427">IF(G427=Error_checking!$A$26,RANK(AC427,$AC$2:$AC$601),"")</f>
        <v/>
      </c>
      <c r="AG427" s="114"/>
      <c r="AH427" s="115"/>
      <c r="AI427" s="115"/>
      <c r="AJ427" s="115"/>
      <c r="AK427" s="100"/>
      <c r="AL427" s="100"/>
      <c r="AM427" s="100"/>
      <c r="AN427" s="101"/>
      <c r="AO427" s="100"/>
      <c r="AP427" s="100"/>
      <c r="AQ427" s="100"/>
      <c r="AR427" s="100"/>
      <c r="AS427" s="100"/>
      <c r="AT427" s="100"/>
      <c r="AU427" s="100"/>
      <c r="AV427" s="100"/>
      <c r="AW427" s="100"/>
      <c r="AX427" s="100"/>
      <c r="AY427" s="100"/>
      <c r="AZ427" s="100"/>
      <c r="BA427" s="100"/>
      <c r="BB427" s="100"/>
      <c r="BC427" s="100"/>
      <c r="BD427" s="100"/>
      <c r="BE427" s="100"/>
      <c r="BF427" s="100"/>
      <c r="BG427" s="100"/>
      <c r="BH427" s="100"/>
      <c r="BI427" s="100"/>
      <c r="BJ427" s="100"/>
      <c r="BK427" s="100"/>
      <c r="BL427" s="100"/>
      <c r="BM427" s="100"/>
      <c r="BN427" s="100"/>
      <c r="BO427" s="100"/>
      <c r="BP427" s="100"/>
      <c r="BQ427" s="100"/>
      <c r="BR427" s="100"/>
      <c r="BS427" s="100"/>
      <c r="BT427" s="100"/>
      <c r="BU427" s="100"/>
      <c r="BV427" s="100"/>
      <c r="BW427" s="100"/>
      <c r="BX427" s="100"/>
      <c r="BY427" s="100"/>
      <c r="BZ427" s="10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  <c r="IX427" s="0"/>
      <c r="IY427" s="0"/>
      <c r="IZ427" s="0"/>
      <c r="JA427" s="0"/>
      <c r="JB427" s="0"/>
      <c r="JC427" s="0"/>
      <c r="JD427" s="0"/>
      <c r="JE427" s="0"/>
      <c r="JF427" s="0"/>
      <c r="JG427" s="0"/>
      <c r="JH427" s="0"/>
      <c r="JI427" s="0"/>
      <c r="JJ427" s="0"/>
      <c r="JK427" s="0"/>
      <c r="JL427" s="0"/>
      <c r="JM427" s="0"/>
      <c r="JN427" s="0"/>
      <c r="JO427" s="0"/>
      <c r="JP427" s="0"/>
      <c r="JQ427" s="0"/>
      <c r="JR427" s="0"/>
      <c r="JS427" s="0"/>
      <c r="JT427" s="0"/>
      <c r="JU427" s="0"/>
      <c r="JV427" s="0"/>
      <c r="JW427" s="0"/>
      <c r="JX427" s="0"/>
      <c r="JY427" s="0"/>
      <c r="JZ427" s="0"/>
      <c r="KA427" s="0"/>
      <c r="KB427" s="0"/>
      <c r="KC427" s="0"/>
      <c r="KD427" s="0"/>
      <c r="KE427" s="0"/>
      <c r="KF427" s="0"/>
      <c r="KG427" s="0"/>
      <c r="KH427" s="0"/>
      <c r="KI427" s="0"/>
      <c r="KJ427" s="0"/>
      <c r="KK427" s="0"/>
      <c r="KL427" s="0"/>
      <c r="KM427" s="0"/>
      <c r="KN427" s="0"/>
      <c r="KO427" s="0"/>
      <c r="KP427" s="0"/>
      <c r="KQ427" s="0"/>
      <c r="KR427" s="0"/>
      <c r="KS427" s="0"/>
      <c r="KT427" s="0"/>
      <c r="KU427" s="0"/>
      <c r="KV427" s="0"/>
      <c r="KW427" s="0"/>
      <c r="KX427" s="0"/>
      <c r="KY427" s="0"/>
      <c r="KZ427" s="0"/>
      <c r="LA427" s="0"/>
      <c r="LB427" s="0"/>
      <c r="LC427" s="0"/>
      <c r="LD427" s="0"/>
      <c r="LE427" s="0"/>
      <c r="LF427" s="0"/>
      <c r="LG427" s="0"/>
      <c r="LH427" s="0"/>
      <c r="LI427" s="0"/>
      <c r="LJ427" s="0"/>
      <c r="LK427" s="0"/>
      <c r="LL427" s="0"/>
      <c r="LM427" s="0"/>
      <c r="LN427" s="0"/>
      <c r="LO427" s="0"/>
      <c r="LP427" s="0"/>
      <c r="LQ427" s="0"/>
      <c r="LR427" s="0"/>
      <c r="LS427" s="0"/>
      <c r="LT427" s="0"/>
      <c r="LU427" s="0"/>
      <c r="LV427" s="0"/>
      <c r="LW427" s="0"/>
      <c r="LX427" s="0"/>
      <c r="LY427" s="0"/>
      <c r="LZ427" s="0"/>
      <c r="MA427" s="0"/>
      <c r="MB427" s="0"/>
      <c r="MC427" s="0"/>
      <c r="MD427" s="0"/>
      <c r="ME427" s="0"/>
      <c r="MF427" s="0"/>
      <c r="MG427" s="0"/>
      <c r="MH427" s="0"/>
      <c r="MI427" s="0"/>
      <c r="MJ427" s="0"/>
      <c r="MK427" s="0"/>
      <c r="ML427" s="0"/>
      <c r="MM427" s="0"/>
      <c r="MN427" s="0"/>
      <c r="MO427" s="0"/>
      <c r="MP427" s="0"/>
      <c r="MQ427" s="0"/>
      <c r="MR427" s="0"/>
      <c r="MS427" s="0"/>
      <c r="MT427" s="0"/>
      <c r="MU427" s="0"/>
      <c r="MV427" s="0"/>
      <c r="MW427" s="0"/>
      <c r="MX427" s="0"/>
      <c r="MY427" s="0"/>
      <c r="MZ427" s="0"/>
      <c r="NA427" s="0"/>
      <c r="NB427" s="0"/>
      <c r="NC427" s="0"/>
      <c r="ND427" s="0"/>
      <c r="NE427" s="0"/>
      <c r="NF427" s="0"/>
      <c r="NG427" s="0"/>
      <c r="NH427" s="0"/>
      <c r="NI427" s="0"/>
      <c r="NJ427" s="0"/>
      <c r="NK427" s="0"/>
      <c r="NL427" s="0"/>
      <c r="NM427" s="0"/>
      <c r="NN427" s="0"/>
      <c r="NO427" s="0"/>
      <c r="NP427" s="0"/>
      <c r="NQ427" s="0"/>
      <c r="NR427" s="0"/>
      <c r="NS427" s="0"/>
      <c r="NT427" s="0"/>
      <c r="NU427" s="0"/>
      <c r="NV427" s="0"/>
      <c r="NW427" s="0"/>
      <c r="NX427" s="0"/>
      <c r="NY427" s="0"/>
      <c r="NZ427" s="0"/>
      <c r="OA427" s="0"/>
      <c r="OB427" s="0"/>
      <c r="OC427" s="0"/>
      <c r="OD427" s="0"/>
      <c r="OE427" s="0"/>
      <c r="OF427" s="0"/>
      <c r="OG427" s="0"/>
      <c r="OH427" s="0"/>
      <c r="OI427" s="0"/>
      <c r="OJ427" s="0"/>
      <c r="OK427" s="0"/>
      <c r="OL427" s="0"/>
      <c r="OM427" s="0"/>
      <c r="ON427" s="0"/>
      <c r="OO427" s="0"/>
      <c r="OP427" s="0"/>
      <c r="OQ427" s="0"/>
      <c r="OR427" s="0"/>
      <c r="OS427" s="0"/>
      <c r="OT427" s="0"/>
      <c r="OU427" s="0"/>
      <c r="OV427" s="0"/>
      <c r="OW427" s="0"/>
      <c r="OX427" s="0"/>
      <c r="OY427" s="0"/>
      <c r="OZ427" s="0"/>
      <c r="PA427" s="0"/>
      <c r="PB427" s="0"/>
      <c r="PC427" s="0"/>
      <c r="PD427" s="0"/>
      <c r="PE427" s="0"/>
      <c r="PF427" s="0"/>
      <c r="PG427" s="0"/>
      <c r="PH427" s="0"/>
      <c r="PI427" s="0"/>
      <c r="PJ427" s="0"/>
      <c r="PK427" s="0"/>
      <c r="PL427" s="0"/>
      <c r="PM427" s="0"/>
      <c r="PN427" s="0"/>
      <c r="PO427" s="0"/>
      <c r="PP427" s="0"/>
      <c r="PQ427" s="0"/>
      <c r="PR427" s="0"/>
      <c r="PS427" s="0"/>
      <c r="PT427" s="0"/>
      <c r="PU427" s="0"/>
      <c r="PV427" s="0"/>
      <c r="PW427" s="0"/>
      <c r="PX427" s="0"/>
      <c r="PY427" s="0"/>
      <c r="PZ427" s="0"/>
      <c r="QA427" s="0"/>
      <c r="QB427" s="0"/>
      <c r="QC427" s="0"/>
      <c r="QD427" s="0"/>
      <c r="QE427" s="0"/>
      <c r="QF427" s="0"/>
      <c r="QG427" s="0"/>
      <c r="QH427" s="0"/>
      <c r="QI427" s="0"/>
      <c r="QJ427" s="0"/>
      <c r="QK427" s="0"/>
      <c r="QL427" s="0"/>
      <c r="QM427" s="0"/>
      <c r="QN427" s="0"/>
      <c r="QO427" s="0"/>
      <c r="QP427" s="0"/>
      <c r="QQ427" s="0"/>
      <c r="QR427" s="0"/>
      <c r="QS427" s="0"/>
      <c r="QT427" s="0"/>
      <c r="QU427" s="0"/>
      <c r="QV427" s="0"/>
      <c r="QW427" s="0"/>
      <c r="QX427" s="0"/>
      <c r="QY427" s="0"/>
      <c r="QZ427" s="0"/>
      <c r="RA427" s="0"/>
      <c r="RB427" s="0"/>
      <c r="RC427" s="0"/>
      <c r="RD427" s="0"/>
      <c r="RE427" s="0"/>
      <c r="RF427" s="0"/>
      <c r="RG427" s="0"/>
      <c r="RH427" s="0"/>
      <c r="RI427" s="0"/>
      <c r="RJ427" s="0"/>
      <c r="RK427" s="0"/>
      <c r="RL427" s="0"/>
      <c r="RM427" s="0"/>
      <c r="RN427" s="0"/>
      <c r="RO427" s="0"/>
      <c r="RP427" s="0"/>
      <c r="RQ427" s="0"/>
      <c r="RR427" s="0"/>
      <c r="RS427" s="0"/>
      <c r="RT427" s="0"/>
      <c r="RU427" s="0"/>
      <c r="RV427" s="0"/>
      <c r="RW427" s="0"/>
      <c r="RX427" s="0"/>
      <c r="RY427" s="0"/>
      <c r="RZ427" s="0"/>
      <c r="SA427" s="0"/>
      <c r="SB427" s="0"/>
      <c r="SC427" s="0"/>
      <c r="SD427" s="0"/>
      <c r="SE427" s="0"/>
      <c r="SF427" s="0"/>
      <c r="SG427" s="0"/>
      <c r="SH427" s="0"/>
      <c r="SI427" s="0"/>
      <c r="SJ427" s="0"/>
      <c r="SK427" s="0"/>
      <c r="SL427" s="0"/>
      <c r="SM427" s="0"/>
      <c r="SN427" s="0"/>
      <c r="SO427" s="0"/>
      <c r="SP427" s="0"/>
      <c r="SQ427" s="0"/>
      <c r="SR427" s="0"/>
      <c r="SS427" s="0"/>
      <c r="ST427" s="0"/>
      <c r="SU427" s="0"/>
      <c r="SV427" s="0"/>
      <c r="SW427" s="0"/>
      <c r="SX427" s="0"/>
      <c r="SY427" s="0"/>
      <c r="SZ427" s="0"/>
      <c r="TA427" s="0"/>
      <c r="TB427" s="0"/>
      <c r="TC427" s="0"/>
      <c r="TD427" s="0"/>
      <c r="TE427" s="0"/>
      <c r="TF427" s="0"/>
      <c r="TG427" s="0"/>
      <c r="TH427" s="0"/>
      <c r="TI427" s="0"/>
      <c r="TJ427" s="0"/>
      <c r="TK427" s="0"/>
      <c r="TL427" s="0"/>
      <c r="TM427" s="0"/>
      <c r="TN427" s="0"/>
      <c r="TO427" s="0"/>
      <c r="TP427" s="0"/>
      <c r="TQ427" s="0"/>
      <c r="TR427" s="0"/>
      <c r="TS427" s="0"/>
      <c r="TT427" s="0"/>
      <c r="TU427" s="0"/>
      <c r="TV427" s="0"/>
      <c r="TW427" s="0"/>
      <c r="TX427" s="0"/>
      <c r="TY427" s="0"/>
      <c r="TZ427" s="0"/>
      <c r="UA427" s="0"/>
      <c r="UB427" s="0"/>
      <c r="UC427" s="0"/>
      <c r="UD427" s="0"/>
      <c r="UE427" s="0"/>
      <c r="UF427" s="0"/>
      <c r="UG427" s="0"/>
      <c r="UH427" s="0"/>
      <c r="UI427" s="0"/>
      <c r="UJ427" s="0"/>
      <c r="UK427" s="0"/>
      <c r="UL427" s="0"/>
      <c r="UM427" s="0"/>
      <c r="UN427" s="0"/>
      <c r="UO427" s="0"/>
      <c r="UP427" s="0"/>
      <c r="UQ427" s="0"/>
      <c r="UR427" s="0"/>
      <c r="US427" s="0"/>
      <c r="UT427" s="0"/>
      <c r="UU427" s="0"/>
      <c r="UV427" s="0"/>
      <c r="UW427" s="0"/>
      <c r="UX427" s="0"/>
      <c r="UY427" s="0"/>
      <c r="UZ427" s="0"/>
      <c r="VA427" s="0"/>
      <c r="VB427" s="0"/>
      <c r="VC427" s="0"/>
      <c r="VD427" s="0"/>
      <c r="VE427" s="0"/>
      <c r="VF427" s="0"/>
      <c r="VG427" s="0"/>
      <c r="VH427" s="0"/>
      <c r="VI427" s="0"/>
      <c r="VJ427" s="0"/>
      <c r="VK427" s="0"/>
      <c r="VL427" s="0"/>
      <c r="VM427" s="0"/>
      <c r="VN427" s="0"/>
      <c r="VO427" s="0"/>
      <c r="VP427" s="0"/>
      <c r="VQ427" s="0"/>
      <c r="VR427" s="0"/>
      <c r="VS427" s="0"/>
      <c r="VT427" s="0"/>
      <c r="VU427" s="0"/>
      <c r="VV427" s="0"/>
      <c r="VW427" s="0"/>
      <c r="VX427" s="0"/>
      <c r="VY427" s="0"/>
      <c r="VZ427" s="0"/>
      <c r="WA427" s="0"/>
      <c r="WB427" s="0"/>
      <c r="WC427" s="0"/>
      <c r="WD427" s="0"/>
      <c r="WE427" s="0"/>
      <c r="WF427" s="0"/>
      <c r="WG427" s="0"/>
      <c r="WH427" s="0"/>
      <c r="WI427" s="0"/>
      <c r="WJ427" s="0"/>
      <c r="WK427" s="0"/>
      <c r="WL427" s="0"/>
      <c r="WM427" s="0"/>
      <c r="WN427" s="0"/>
      <c r="WO427" s="0"/>
      <c r="WP427" s="0"/>
      <c r="WQ427" s="0"/>
      <c r="WR427" s="0"/>
      <c r="WS427" s="0"/>
      <c r="WT427" s="0"/>
      <c r="WU427" s="0"/>
      <c r="WV427" s="0"/>
      <c r="WW427" s="0"/>
      <c r="WX427" s="0"/>
      <c r="WY427" s="0"/>
      <c r="WZ427" s="0"/>
      <c r="XA427" s="0"/>
      <c r="XB427" s="0"/>
      <c r="XC427" s="0"/>
      <c r="XD427" s="0"/>
      <c r="XE427" s="0"/>
      <c r="XF427" s="0"/>
      <c r="XG427" s="0"/>
      <c r="XH427" s="0"/>
      <c r="XI427" s="0"/>
      <c r="XJ427" s="0"/>
      <c r="XK427" s="0"/>
      <c r="XL427" s="0"/>
      <c r="XM427" s="0"/>
      <c r="XN427" s="0"/>
      <c r="XO427" s="0"/>
      <c r="XP427" s="0"/>
      <c r="XQ427" s="0"/>
      <c r="XR427" s="0"/>
      <c r="XS427" s="0"/>
      <c r="XT427" s="0"/>
      <c r="XU427" s="0"/>
      <c r="XV427" s="0"/>
      <c r="XW427" s="0"/>
      <c r="XX427" s="0"/>
      <c r="XY427" s="0"/>
      <c r="XZ427" s="0"/>
      <c r="YA427" s="0"/>
      <c r="YB427" s="0"/>
      <c r="YC427" s="0"/>
      <c r="YD427" s="0"/>
      <c r="YE427" s="0"/>
      <c r="YF427" s="0"/>
      <c r="YG427" s="0"/>
      <c r="YH427" s="0"/>
      <c r="YI427" s="0"/>
      <c r="YJ427" s="0"/>
      <c r="YK427" s="0"/>
      <c r="YL427" s="0"/>
      <c r="YM427" s="0"/>
      <c r="YN427" s="0"/>
      <c r="YO427" s="0"/>
      <c r="YP427" s="0"/>
      <c r="YQ427" s="0"/>
      <c r="YR427" s="0"/>
      <c r="YS427" s="0"/>
      <c r="YT427" s="0"/>
      <c r="YU427" s="0"/>
      <c r="YV427" s="0"/>
      <c r="YW427" s="0"/>
      <c r="YX427" s="0"/>
      <c r="YY427" s="0"/>
      <c r="YZ427" s="0"/>
      <c r="ZA427" s="0"/>
      <c r="ZB427" s="0"/>
      <c r="ZC427" s="0"/>
      <c r="ZD427" s="0"/>
      <c r="ZE427" s="0"/>
      <c r="ZF427" s="0"/>
      <c r="ZG427" s="0"/>
      <c r="ZH427" s="0"/>
      <c r="ZI427" s="0"/>
      <c r="ZJ427" s="0"/>
      <c r="ZK427" s="0"/>
      <c r="ZL427" s="0"/>
      <c r="ZM427" s="0"/>
      <c r="ZN427" s="0"/>
      <c r="ZO427" s="0"/>
      <c r="ZP427" s="0"/>
      <c r="ZQ427" s="0"/>
      <c r="ZR427" s="0"/>
      <c r="ZS427" s="0"/>
      <c r="ZT427" s="0"/>
      <c r="ZU427" s="0"/>
      <c r="ZV427" s="0"/>
      <c r="ZW427" s="0"/>
      <c r="ZX427" s="0"/>
      <c r="ZY427" s="0"/>
      <c r="ZZ427" s="0"/>
      <c r="AAA427" s="0"/>
      <c r="AAB427" s="0"/>
      <c r="AAC427" s="0"/>
      <c r="AAD427" s="0"/>
      <c r="AAE427" s="0"/>
      <c r="AAF427" s="0"/>
      <c r="AAG427" s="0"/>
      <c r="AAH427" s="0"/>
      <c r="AAI427" s="0"/>
      <c r="AAJ427" s="0"/>
      <c r="AAK427" s="0"/>
      <c r="AAL427" s="0"/>
      <c r="AAM427" s="0"/>
      <c r="AAN427" s="0"/>
      <c r="AAO427" s="0"/>
      <c r="AAP427" s="0"/>
      <c r="AAQ427" s="0"/>
      <c r="AAR427" s="0"/>
      <c r="AAS427" s="0"/>
      <c r="AAT427" s="0"/>
      <c r="AAU427" s="0"/>
      <c r="AAV427" s="0"/>
      <c r="AAW427" s="0"/>
      <c r="AAX427" s="0"/>
      <c r="AAY427" s="0"/>
      <c r="AAZ427" s="0"/>
      <c r="ABA427" s="0"/>
      <c r="ABB427" s="0"/>
      <c r="ABC427" s="0"/>
      <c r="ABD427" s="0"/>
      <c r="ABE427" s="0"/>
      <c r="ABF427" s="0"/>
      <c r="ABG427" s="0"/>
      <c r="ABH427" s="0"/>
      <c r="ABI427" s="0"/>
      <c r="ABJ427" s="0"/>
      <c r="ABK427" s="0"/>
      <c r="ABL427" s="0"/>
      <c r="ABM427" s="0"/>
      <c r="ABN427" s="0"/>
      <c r="ABO427" s="0"/>
      <c r="ABP427" s="0"/>
      <c r="ABQ427" s="0"/>
      <c r="ABR427" s="0"/>
      <c r="ABS427" s="0"/>
      <c r="ABT427" s="0"/>
      <c r="ABU427" s="0"/>
      <c r="ABV427" s="0"/>
      <c r="ABW427" s="0"/>
      <c r="ABX427" s="0"/>
      <c r="ABY427" s="0"/>
      <c r="ABZ427" s="0"/>
      <c r="ACA427" s="0"/>
      <c r="ACB427" s="0"/>
      <c r="ACC427" s="0"/>
      <c r="ACD427" s="0"/>
      <c r="ACE427" s="0"/>
      <c r="ACF427" s="0"/>
      <c r="ACG427" s="0"/>
      <c r="ACH427" s="0"/>
      <c r="ACI427" s="0"/>
      <c r="ACJ427" s="0"/>
      <c r="ACK427" s="0"/>
      <c r="ACL427" s="0"/>
      <c r="ACM427" s="0"/>
      <c r="ACN427" s="0"/>
      <c r="ACO427" s="0"/>
      <c r="ACP427" s="0"/>
      <c r="ACQ427" s="0"/>
      <c r="ACR427" s="0"/>
      <c r="ACS427" s="0"/>
      <c r="ACT427" s="0"/>
      <c r="ACU427" s="0"/>
      <c r="ACV427" s="0"/>
      <c r="ACW427" s="0"/>
      <c r="ACX427" s="0"/>
      <c r="ACY427" s="0"/>
      <c r="ACZ427" s="0"/>
      <c r="ADA427" s="0"/>
      <c r="ADB427" s="0"/>
      <c r="ADC427" s="0"/>
      <c r="ADD427" s="0"/>
      <c r="ADE427" s="0"/>
      <c r="ADF427" s="0"/>
      <c r="ADG427" s="0"/>
      <c r="ADH427" s="0"/>
      <c r="ADI427" s="0"/>
      <c r="ADJ427" s="0"/>
      <c r="ADK427" s="0"/>
      <c r="ADL427" s="0"/>
      <c r="ADM427" s="0"/>
      <c r="ADN427" s="0"/>
      <c r="ADO427" s="0"/>
      <c r="ADP427" s="0"/>
      <c r="ADQ427" s="0"/>
      <c r="ADR427" s="0"/>
      <c r="ADS427" s="0"/>
      <c r="ADT427" s="0"/>
      <c r="ADU427" s="0"/>
      <c r="ADV427" s="0"/>
      <c r="ADW427" s="0"/>
      <c r="ADX427" s="0"/>
      <c r="ADY427" s="0"/>
      <c r="ADZ427" s="0"/>
      <c r="AEA427" s="0"/>
      <c r="AEB427" s="0"/>
      <c r="AEC427" s="0"/>
      <c r="AED427" s="0"/>
      <c r="AEE427" s="0"/>
      <c r="AEF427" s="0"/>
      <c r="AEG427" s="0"/>
      <c r="AEH427" s="0"/>
      <c r="AEI427" s="0"/>
      <c r="AEJ427" s="0"/>
      <c r="AEK427" s="0"/>
      <c r="AEL427" s="0"/>
      <c r="AEM427" s="0"/>
      <c r="AEN427" s="0"/>
      <c r="AEO427" s="0"/>
      <c r="AEP427" s="0"/>
      <c r="AEQ427" s="0"/>
      <c r="AER427" s="0"/>
      <c r="AES427" s="0"/>
      <c r="AET427" s="0"/>
      <c r="AEU427" s="0"/>
      <c r="AEV427" s="0"/>
      <c r="AEW427" s="0"/>
      <c r="AEX427" s="0"/>
      <c r="AEY427" s="0"/>
      <c r="AEZ427" s="0"/>
      <c r="AFA427" s="0"/>
      <c r="AFB427" s="0"/>
      <c r="AFC427" s="0"/>
      <c r="AFD427" s="0"/>
      <c r="AFE427" s="0"/>
      <c r="AFF427" s="0"/>
      <c r="AFG427" s="0"/>
      <c r="AFH427" s="0"/>
      <c r="AFI427" s="0"/>
      <c r="AFJ427" s="0"/>
      <c r="AFK427" s="0"/>
      <c r="AFL427" s="0"/>
      <c r="AFM427" s="0"/>
      <c r="AFN427" s="0"/>
      <c r="AFO427" s="0"/>
      <c r="AFP427" s="0"/>
      <c r="AFQ427" s="0"/>
      <c r="AFR427" s="0"/>
      <c r="AFS427" s="0"/>
      <c r="AFT427" s="0"/>
      <c r="AFU427" s="0"/>
      <c r="AFV427" s="0"/>
      <c r="AFW427" s="0"/>
      <c r="AFX427" s="0"/>
      <c r="AFY427" s="0"/>
      <c r="AFZ427" s="0"/>
      <c r="AGA427" s="0"/>
      <c r="AGB427" s="0"/>
      <c r="AGC427" s="0"/>
      <c r="AGD427" s="0"/>
      <c r="AGE427" s="0"/>
      <c r="AGF427" s="0"/>
      <c r="AGG427" s="0"/>
      <c r="AGH427" s="0"/>
      <c r="AGI427" s="0"/>
      <c r="AGJ427" s="0"/>
      <c r="AGK427" s="0"/>
      <c r="AGL427" s="0"/>
      <c r="AGM427" s="0"/>
      <c r="AGN427" s="0"/>
      <c r="AGO427" s="0"/>
      <c r="AGP427" s="0"/>
      <c r="AGQ427" s="0"/>
      <c r="AGR427" s="0"/>
      <c r="AGS427" s="0"/>
      <c r="AGT427" s="0"/>
      <c r="AGU427" s="0"/>
      <c r="AGV427" s="0"/>
      <c r="AGW427" s="0"/>
      <c r="AGX427" s="0"/>
      <c r="AGY427" s="0"/>
      <c r="AGZ427" s="0"/>
      <c r="AHA427" s="0"/>
      <c r="AHB427" s="0"/>
      <c r="AHC427" s="0"/>
      <c r="AHD427" s="0"/>
      <c r="AHE427" s="0"/>
      <c r="AHF427" s="0"/>
      <c r="AHG427" s="0"/>
      <c r="AHH427" s="0"/>
      <c r="AHI427" s="0"/>
      <c r="AHJ427" s="0"/>
      <c r="AHK427" s="0"/>
      <c r="AHL427" s="0"/>
      <c r="AHM427" s="0"/>
      <c r="AHN427" s="0"/>
      <c r="AHO427" s="0"/>
      <c r="AHP427" s="0"/>
      <c r="AHQ427" s="0"/>
      <c r="AHR427" s="0"/>
      <c r="AHS427" s="0"/>
      <c r="AHT427" s="0"/>
      <c r="AHU427" s="0"/>
      <c r="AHV427" s="0"/>
      <c r="AHW427" s="0"/>
      <c r="AHX427" s="0"/>
      <c r="AHY427" s="0"/>
      <c r="AHZ427" s="0"/>
      <c r="AIA427" s="0"/>
      <c r="AIB427" s="0"/>
      <c r="AIC427" s="0"/>
      <c r="AID427" s="0"/>
      <c r="AIE427" s="0"/>
      <c r="AIF427" s="0"/>
      <c r="AIG427" s="0"/>
      <c r="AIH427" s="0"/>
      <c r="AII427" s="0"/>
      <c r="AIJ427" s="0"/>
      <c r="AIK427" s="0"/>
      <c r="AIL427" s="0"/>
      <c r="AIM427" s="0"/>
      <c r="AIN427" s="0"/>
      <c r="AIO427" s="0"/>
      <c r="AIP427" s="0"/>
      <c r="AIQ427" s="0"/>
      <c r="AIR427" s="0"/>
      <c r="AIS427" s="0"/>
      <c r="AIT427" s="0"/>
      <c r="AIU427" s="0"/>
      <c r="AIV427" s="0"/>
      <c r="AIW427" s="0"/>
      <c r="AIX427" s="0"/>
      <c r="AIY427" s="0"/>
      <c r="AIZ427" s="0"/>
      <c r="AJA427" s="0"/>
      <c r="AJB427" s="0"/>
      <c r="AJC427" s="0"/>
      <c r="AJD427" s="0"/>
      <c r="AJE427" s="0"/>
      <c r="AJF427" s="0"/>
      <c r="AJG427" s="0"/>
      <c r="AJH427" s="0"/>
      <c r="AJI427" s="0"/>
      <c r="AJJ427" s="0"/>
      <c r="AJK427" s="0"/>
      <c r="AJL427" s="0"/>
      <c r="AJM427" s="0"/>
      <c r="AJN427" s="0"/>
      <c r="AJO427" s="0"/>
      <c r="AJP427" s="0"/>
      <c r="AJQ427" s="0"/>
      <c r="AJR427" s="0"/>
      <c r="AJS427" s="0"/>
      <c r="AJT427" s="0"/>
      <c r="AJU427" s="0"/>
      <c r="AJV427" s="0"/>
      <c r="AJW427" s="0"/>
      <c r="AJX427" s="0"/>
      <c r="AJY427" s="0"/>
      <c r="AJZ427" s="0"/>
      <c r="AKA427" s="0"/>
      <c r="AKB427" s="0"/>
      <c r="AKC427" s="0"/>
      <c r="AKD427" s="0"/>
      <c r="AKE427" s="0"/>
      <c r="AKF427" s="0"/>
      <c r="AKG427" s="0"/>
      <c r="AKH427" s="0"/>
      <c r="AKI427" s="0"/>
      <c r="AKJ427" s="0"/>
      <c r="AKK427" s="0"/>
      <c r="AKL427" s="0"/>
      <c r="AKM427" s="0"/>
      <c r="AKN427" s="0"/>
      <c r="AKO427" s="0"/>
      <c r="AKP427" s="0"/>
      <c r="AKQ427" s="0"/>
      <c r="AKR427" s="0"/>
      <c r="AKS427" s="0"/>
      <c r="AKT427" s="0"/>
      <c r="AKU427" s="0"/>
      <c r="AKV427" s="0"/>
      <c r="AKW427" s="0"/>
      <c r="AKX427" s="0"/>
      <c r="AKY427" s="0"/>
      <c r="AKZ427" s="0"/>
      <c r="ALA427" s="0"/>
      <c r="ALB427" s="0"/>
      <c r="ALC427" s="0"/>
      <c r="ALD427" s="0"/>
      <c r="ALE427" s="0"/>
      <c r="ALF427" s="0"/>
      <c r="ALG427" s="0"/>
      <c r="ALH427" s="0"/>
      <c r="ALI427" s="0"/>
      <c r="ALJ427" s="0"/>
      <c r="ALK427" s="0"/>
      <c r="ALL427" s="0"/>
      <c r="ALM427" s="0"/>
      <c r="ALN427" s="0"/>
      <c r="ALO427" s="0"/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r="428" s="116" customFormat="true" ht="14.85" hidden="false" customHeight="true" outlineLevel="0" collapsed="false">
      <c r="A428" s="76" t="str">
        <f aca="false" t="array" ref="A428:A428">IF(G428=Error_checking!$A$26,RANK(AC428,$AC$2:$AC$601),"")</f>
        <v/>
      </c>
      <c r="B428" s="76" t="n">
        <v>297</v>
      </c>
      <c r="C428" s="77" t="n">
        <f aca="false">VLOOKUP($B428,Ludo_na!$A$2:$D$601,2,0)</f>
        <v>111</v>
      </c>
      <c r="D428" s="78" t="str">
        <f aca="false">IF(VLOOKUP($B428,Ludo_voor!$A$2:$Y$601,3,0)="","",VLOOKUP($B428,Ludo_voor!$A$2:$Y$601,3,0))</f>
        <v>Vanparys</v>
      </c>
      <c r="E428" s="79" t="str">
        <f aca="false">IF(VLOOKUP($B428,Ludo_voor!$A$2:$Y$601,4,0)="","",VLOOKUP($B428,Ludo_voor!$A$2:$Y$601,4,0))</f>
        <v>Petra</v>
      </c>
      <c r="F428" s="80" t="str">
        <f aca="false">IF(VLOOKUP($B428,Ludo_voor!$A$2:$Y$601,5,0)="","",VLOOKUP($B428,Ludo_voor!$A$2:$Y$601,5,0))</f>
        <v/>
      </c>
      <c r="G428" s="81"/>
      <c r="H428" s="82"/>
      <c r="I428" s="83"/>
      <c r="J428" s="84"/>
      <c r="K428" s="84"/>
      <c r="L428" s="84"/>
      <c r="M428" s="85" t="str">
        <f aca="false" t="array" ref="M428:M428">IF($G428="","",IF(L428="",0,((SUM(IF(I428=I$2:I$601,IF(J428=J$2:J$601,1,0),0))-K428)/(SUM(IF(I428=I$2:I$601,IF(J428=J$2:J$601,1,0),0))-1)*100)+(L428/(SUM(IF(I428=I$2:I$601,IF(J428=J$2:J$601,L$2:L$601,0),0))))+IF(K428&lt;2,SUM(IF(I428=I$2:I$601,IF(J428=J$2:J$601,1,0),0)),0)))</f>
        <v/>
      </c>
      <c r="N428" s="86"/>
      <c r="O428" s="87"/>
      <c r="P428" s="87"/>
      <c r="Q428" s="87"/>
      <c r="R428" s="88" t="str">
        <f aca="false" t="array" ref="R428:R428">IF($G428="","",IF(Q428="",0,((SUM(IF(N428=N$2:N$601,IF(O428=O$2:O$601,1,0),0))-P428)/(SUM(IF(N428=N$2:N$601,IF(O428=O$2:O$601,1,0),0))-1)*100)+(Q428/(SUM(IF(N428=N$2:N$601,IF(O428=O$2:O$601,Q$2:Q$601,0),0))))+IF(P428&lt;2,SUM(IF(N428=N$2:N$601,IF(O428=O$2:O$601,1,0),0)),0)))</f>
        <v/>
      </c>
      <c r="S428" s="89"/>
      <c r="T428" s="87"/>
      <c r="U428" s="87"/>
      <c r="V428" s="87"/>
      <c r="W428" s="90" t="str">
        <f aca="false" t="array" ref="W428:W428">IF($G428="","",IF(OR(S428=Error_checking!$Q$25,S428=Error_checking!$Q$26),R428-IF(P428&lt;2,SUM(IF(N428=N$2:N$601,IF(O428=O$2:O$601,1,0),0)),0),IF(V428="",0,((SUM(IF(S428=S$2:S$601,IF(T428=T$2:T$601,1,0),0))-U428)/(SUM(IF(S428=S$2:S$601,IF(T428=T$2:T$601,1,0),0))-1)*100)+(V428/(SUM(IF(S428=S$2:S$601,IF(T428=T$2:T$601,V$2:V$601,0),0))))+IF(U428&lt;2,SUM(IF(S428=S$2:S$601,IF(T428=T$2:T$601,1,0),0)),0))))</f>
        <v/>
      </c>
      <c r="X428" s="91"/>
      <c r="Y428" s="92"/>
      <c r="Z428" s="93"/>
      <c r="AA428" s="92"/>
      <c r="AB428" s="94" t="n">
        <f aca="false">0</f>
        <v>0</v>
      </c>
      <c r="AC428" s="95" t="n">
        <f aca="false" t="array" ref="AC428:AC428">SUM(M428,R428,W428,AB428)</f>
        <v>0</v>
      </c>
      <c r="AD428" s="96" t="n">
        <f aca="false">IF(G428=Error_checking!$A$26,MAX(0,MIN(MaxBonus,$G$1)+1-RANK(AC428,$AC$2:$AC$601)),0)</f>
        <v>0</v>
      </c>
      <c r="AE428" s="90" t="n">
        <f aca="false">AC428+AD428</f>
        <v>0</v>
      </c>
      <c r="AF428" s="97" t="str">
        <f aca="false" t="array" ref="AF428:AF428">IF(G428=Error_checking!$A$26,RANK(AC428,$AC$2:$AC$601),"")</f>
        <v/>
      </c>
      <c r="AG428" s="98"/>
      <c r="AH428" s="99"/>
      <c r="AI428" s="99"/>
      <c r="AJ428" s="99"/>
      <c r="AK428" s="100"/>
      <c r="AL428" s="100"/>
      <c r="AM428" s="100"/>
      <c r="AN428" s="101"/>
      <c r="AO428" s="100"/>
      <c r="AP428" s="100"/>
      <c r="AQ428" s="100"/>
      <c r="AR428" s="100"/>
      <c r="AS428" s="100"/>
      <c r="AT428" s="100"/>
      <c r="AU428" s="100"/>
      <c r="AV428" s="100"/>
      <c r="AW428" s="100"/>
      <c r="AX428" s="100"/>
      <c r="AY428" s="100"/>
      <c r="AZ428" s="100"/>
      <c r="BA428" s="100"/>
      <c r="BB428" s="100"/>
      <c r="BC428" s="100"/>
      <c r="BD428" s="100"/>
      <c r="BE428" s="100"/>
      <c r="BF428" s="100"/>
      <c r="BG428" s="100"/>
      <c r="BH428" s="100"/>
      <c r="BI428" s="100"/>
      <c r="BJ428" s="100"/>
      <c r="BK428" s="100"/>
      <c r="BL428" s="100"/>
      <c r="BM428" s="100"/>
      <c r="BN428" s="100"/>
      <c r="BO428" s="100"/>
      <c r="BP428" s="100"/>
      <c r="BQ428" s="100"/>
      <c r="BR428" s="100"/>
      <c r="BS428" s="100"/>
      <c r="BT428" s="100"/>
      <c r="BU428" s="100"/>
      <c r="BV428" s="100"/>
      <c r="BW428" s="100"/>
      <c r="BX428" s="100"/>
      <c r="BY428" s="100"/>
      <c r="BZ428" s="100"/>
    </row>
    <row r="429" s="54" customFormat="true" ht="14.85" hidden="false" customHeight="true" outlineLevel="0" collapsed="false">
      <c r="A429" s="118" t="str">
        <f aca="false" t="array" ref="A429:A429">IF(G429=Error_checking!$A$26,RANK(AC429,$AC$2:$AC$601),"")</f>
        <v/>
      </c>
      <c r="B429" s="118" t="n">
        <v>118</v>
      </c>
      <c r="C429" s="77" t="n">
        <f aca="false">VLOOKUP($B429,Ludo_na!$A$2:$D$601,2,0)</f>
        <v>490</v>
      </c>
      <c r="D429" s="78" t="str">
        <f aca="false">IF(VLOOKUP($B429,Ludo_voor!$A$2:$Y$601,3,0)="","",VLOOKUP($B429,Ludo_voor!$A$2:$Y$601,3,0))</f>
        <v>Vansteelandt</v>
      </c>
      <c r="E429" s="79" t="str">
        <f aca="false">IF(VLOOKUP($B429,Ludo_voor!$A$2:$Y$601,4,0)="","",VLOOKUP($B429,Ludo_voor!$A$2:$Y$601,4,0))</f>
        <v>Lucrèce</v>
      </c>
      <c r="F429" s="80" t="str">
        <f aca="false">IF(VLOOKUP($B429,Ludo_voor!$A$2:$Y$601,5,0)="","",VLOOKUP($B429,Ludo_voor!$A$2:$Y$601,5,0))</f>
        <v/>
      </c>
      <c r="G429" s="81"/>
      <c r="H429" s="103"/>
      <c r="I429" s="104"/>
      <c r="J429" s="105"/>
      <c r="K429" s="105"/>
      <c r="L429" s="105"/>
      <c r="M429" s="106" t="str">
        <f aca="false" t="array" ref="M429:M429">IF($G429="","",IF(L429="",0,((SUM(IF(I429=I$2:I$601,IF(J429=J$2:J$601,1,0),0))-K429)/(SUM(IF(I429=I$2:I$601,IF(J429=J$2:J$601,1,0),0))-1)*100)+(L429/(SUM(IF(I429=I$2:I$601,IF(J429=J$2:J$601,L$2:L$601,0),0))))+IF(K429&lt;2,SUM(IF(I429=I$2:I$601,IF(J429=J$2:J$601,1,0),0)),0)))</f>
        <v/>
      </c>
      <c r="N429" s="107"/>
      <c r="O429" s="108"/>
      <c r="P429" s="108"/>
      <c r="Q429" s="108"/>
      <c r="R429" s="109" t="str">
        <f aca="false" t="array" ref="R429:R429">IF($G429="","",IF(Q429="",0,((SUM(IF(N429=N$2:N$601,IF(O429=O$2:O$601,1,0),0))-P429)/(SUM(IF(N429=N$2:N$601,IF(O429=O$2:O$601,1,0),0))-1)*100)+(Q429/(SUM(IF(N429=N$2:N$601,IF(O429=O$2:O$601,Q$2:Q$601,0),0))))+IF(P429&lt;2,SUM(IF(N429=N$2:N$601,IF(O429=O$2:O$601,1,0),0)),0)))</f>
        <v/>
      </c>
      <c r="S429" s="110"/>
      <c r="T429" s="108"/>
      <c r="U429" s="108"/>
      <c r="V429" s="108"/>
      <c r="W429" s="111" t="str">
        <f aca="false" t="array" ref="W429:W429">IF($G429="","",IF(OR(S429=Error_checking!$Q$25,S429=Error_checking!$Q$26),R429-IF(P429&lt;2,SUM(IF(N429=N$2:N$601,IF(O429=O$2:O$601,1,0),0)),0),IF(V429="",0,((SUM(IF(S429=S$2:S$601,IF(T429=T$2:T$601,1,0),0))-U429)/(SUM(IF(S429=S$2:S$601,IF(T429=T$2:T$601,1,0),0))-1)*100)+(V429/(SUM(IF(S429=S$2:S$601,IF(T429=T$2:T$601,V$2:V$601,0),0))))+IF(U429&lt;2,SUM(IF(S429=S$2:S$601,IF(T429=T$2:T$601,1,0),0)),0))))</f>
        <v/>
      </c>
      <c r="X429" s="91"/>
      <c r="Y429" s="92"/>
      <c r="Z429" s="93"/>
      <c r="AA429" s="92"/>
      <c r="AB429" s="94" t="n">
        <f aca="false">0</f>
        <v>0</v>
      </c>
      <c r="AC429" s="94" t="n">
        <f aca="false" t="array" ref="AC429:AC429">SUM(M429,R429,W429,AB429)</f>
        <v>0</v>
      </c>
      <c r="AD429" s="112" t="n">
        <f aca="false">IF(G429=Error_checking!$A$26,MAX(0,MIN(MaxBonus,$G$1)+1-RANK(AC429,$AC$2:$AC$601)),0)</f>
        <v>0</v>
      </c>
      <c r="AE429" s="111" t="n">
        <f aca="false">AC429+AD429</f>
        <v>0</v>
      </c>
      <c r="AF429" s="113" t="str">
        <f aca="false" t="array" ref="AF429:AF429">IF(G429=Error_checking!$A$26,RANK(AC429,$AC$2:$AC$601),"")</f>
        <v/>
      </c>
      <c r="AG429" s="114"/>
      <c r="AH429" s="115"/>
      <c r="AI429" s="115"/>
      <c r="AJ429" s="115"/>
      <c r="AK429" s="100"/>
      <c r="AL429" s="100"/>
      <c r="AM429" s="100"/>
      <c r="AN429" s="101"/>
      <c r="AO429" s="100"/>
      <c r="AP429" s="100"/>
      <c r="AQ429" s="100"/>
      <c r="AR429" s="100"/>
      <c r="AS429" s="100"/>
      <c r="AT429" s="100"/>
      <c r="AU429" s="100"/>
      <c r="AV429" s="100"/>
      <c r="AW429" s="100"/>
      <c r="AX429" s="100"/>
      <c r="AY429" s="100"/>
      <c r="AZ429" s="100"/>
      <c r="BA429" s="100"/>
      <c r="BB429" s="100"/>
      <c r="BC429" s="100"/>
      <c r="BD429" s="100"/>
      <c r="BE429" s="100"/>
      <c r="BF429" s="100"/>
      <c r="BG429" s="100"/>
      <c r="BH429" s="100"/>
      <c r="BI429" s="100"/>
      <c r="BJ429" s="100"/>
      <c r="BK429" s="100"/>
      <c r="BL429" s="100"/>
      <c r="BM429" s="100"/>
      <c r="BN429" s="100"/>
      <c r="BO429" s="100"/>
      <c r="BP429" s="100"/>
      <c r="BQ429" s="100"/>
      <c r="BR429" s="100"/>
      <c r="BS429" s="100"/>
      <c r="BT429" s="100"/>
      <c r="BU429" s="100"/>
      <c r="BV429" s="100"/>
      <c r="BW429" s="100"/>
      <c r="BX429" s="100"/>
      <c r="BY429" s="100"/>
      <c r="BZ429" s="100"/>
    </row>
    <row r="430" customFormat="false" ht="14.85" hidden="false" customHeight="true" outlineLevel="0" collapsed="false">
      <c r="A430" s="102" t="str">
        <f aca="false" t="array" ref="A430:A430">IF(G430=Error_checking!$A$26,RANK(AC430,$AC$2:$AC$601),"")</f>
        <v/>
      </c>
      <c r="B430" s="102" t="n">
        <v>302</v>
      </c>
      <c r="C430" s="77" t="n">
        <f aca="false">VLOOKUP($B430,Ludo_na!$A$2:$D$601,2,0)</f>
        <v>315</v>
      </c>
      <c r="D430" s="78" t="str">
        <f aca="false">IF(VLOOKUP($B430,Ludo_voor!$A$2:$Y$601,3,0)="","",VLOOKUP($B430,Ludo_voor!$A$2:$Y$601,3,0))</f>
        <v>Verbanck</v>
      </c>
      <c r="E430" s="79" t="str">
        <f aca="false">IF(VLOOKUP($B430,Ludo_voor!$A$2:$Y$601,4,0)="","",VLOOKUP($B430,Ludo_voor!$A$2:$Y$601,4,0))</f>
        <v>Pieter</v>
      </c>
      <c r="F430" s="80" t="str">
        <f aca="false">IF(VLOOKUP($B430,Ludo_voor!$A$2:$Y$601,5,0)="","",VLOOKUP($B430,Ludo_voor!$A$2:$Y$601,5,0))</f>
        <v/>
      </c>
      <c r="G430" s="81"/>
      <c r="H430" s="103"/>
      <c r="I430" s="104"/>
      <c r="J430" s="105"/>
      <c r="K430" s="105"/>
      <c r="L430" s="105"/>
      <c r="M430" s="106" t="str">
        <f aca="false" t="array" ref="M430:M430">IF($G430="","",IF(L430="",0,((SUM(IF(I430=I$2:I$601,IF(J430=J$2:J$601,1,0),0))-K430)/(SUM(IF(I430=I$2:I$601,IF(J430=J$2:J$601,1,0),0))-1)*100)+(L430/(SUM(IF(I430=I$2:I$601,IF(J430=J$2:J$601,L$2:L$601,0),0))))+IF(K430&lt;2,SUM(IF(I430=I$2:I$601,IF(J430=J$2:J$601,1,0),0)),0)))</f>
        <v/>
      </c>
      <c r="N430" s="107"/>
      <c r="O430" s="108"/>
      <c r="P430" s="108"/>
      <c r="Q430" s="108"/>
      <c r="R430" s="109" t="str">
        <f aca="false" t="array" ref="R430:R430">IF($G430="","",IF(Q430="",0,((SUM(IF(N430=N$2:N$601,IF(O430=O$2:O$601,1,0),0))-P430)/(SUM(IF(N430=N$2:N$601,IF(O430=O$2:O$601,1,0),0))-1)*100)+(Q430/(SUM(IF(N430=N$2:N$601,IF(O430=O$2:O$601,Q$2:Q$601,0),0))))+IF(P430&lt;2,SUM(IF(N430=N$2:N$601,IF(O430=O$2:O$601,1,0),0)),0)))</f>
        <v/>
      </c>
      <c r="S430" s="110"/>
      <c r="T430" s="108"/>
      <c r="U430" s="108"/>
      <c r="V430" s="108"/>
      <c r="W430" s="111" t="str">
        <f aca="false" t="array" ref="W430:W430">IF($G430="","",IF(OR(S430=Error_checking!$Q$25,S430=Error_checking!$Q$26),R430-IF(P430&lt;2,SUM(IF(N430=N$2:N$601,IF(O430=O$2:O$601,1,0),0)),0),IF(V430="",0,((SUM(IF(S430=S$2:S$601,IF(T430=T$2:T$601,1,0),0))-U430)/(SUM(IF(S430=S$2:S$601,IF(T430=T$2:T$601,1,0),0))-1)*100)+(V430/(SUM(IF(S430=S$2:S$601,IF(T430=T$2:T$601,V$2:V$601,0),0))))+IF(U430&lt;2,SUM(IF(S430=S$2:S$601,IF(T430=T$2:T$601,1,0),0)),0))))</f>
        <v/>
      </c>
      <c r="X430" s="91"/>
      <c r="Y430" s="92"/>
      <c r="Z430" s="93"/>
      <c r="AA430" s="92"/>
      <c r="AB430" s="94" t="n">
        <f aca="false">0</f>
        <v>0</v>
      </c>
      <c r="AC430" s="94" t="n">
        <f aca="false" t="array" ref="AC430:AC430">SUM(M430,R430,W430,AB430)</f>
        <v>0</v>
      </c>
      <c r="AD430" s="112" t="n">
        <f aca="false">IF(G430=Error_checking!$A$26,MAX(0,MIN(MaxBonus,$G$1)+1-RANK(AC430,$AC$2:$AC$601)),0)</f>
        <v>0</v>
      </c>
      <c r="AE430" s="111" t="n">
        <f aca="false">AC430+AD430</f>
        <v>0</v>
      </c>
      <c r="AF430" s="113" t="str">
        <f aca="false" t="array" ref="AF430:AF430">IF(G430=Error_checking!$A$26,RANK(AC430,$AC$2:$AC$601),"")</f>
        <v/>
      </c>
      <c r="AG430" s="114"/>
      <c r="AH430" s="115"/>
      <c r="AI430" s="115"/>
      <c r="AJ430" s="115"/>
      <c r="AK430" s="100"/>
      <c r="AL430" s="100"/>
      <c r="AM430" s="100"/>
      <c r="AN430" s="101"/>
      <c r="AO430" s="100"/>
      <c r="AP430" s="100"/>
      <c r="AQ430" s="100"/>
      <c r="AR430" s="100"/>
      <c r="AS430" s="100"/>
      <c r="AT430" s="100"/>
      <c r="AU430" s="100"/>
      <c r="AV430" s="100"/>
      <c r="AW430" s="100"/>
      <c r="AX430" s="100"/>
      <c r="AY430" s="100"/>
      <c r="AZ430" s="100"/>
      <c r="BA430" s="100"/>
      <c r="BB430" s="100"/>
      <c r="BC430" s="100"/>
      <c r="BD430" s="100"/>
      <c r="BE430" s="100"/>
      <c r="BF430" s="100"/>
      <c r="BG430" s="100"/>
      <c r="BH430" s="100"/>
      <c r="BI430" s="100"/>
      <c r="BJ430" s="100"/>
      <c r="BK430" s="100"/>
      <c r="BL430" s="100"/>
      <c r="BM430" s="100"/>
      <c r="BN430" s="100"/>
      <c r="BO430" s="100"/>
      <c r="BP430" s="100"/>
      <c r="BQ430" s="100"/>
      <c r="BR430" s="100"/>
      <c r="BS430" s="100"/>
      <c r="BT430" s="100"/>
      <c r="BU430" s="100"/>
      <c r="BV430" s="100"/>
      <c r="BW430" s="100"/>
      <c r="BX430" s="100"/>
      <c r="BY430" s="100"/>
      <c r="BZ430" s="10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  <c r="IX430" s="0"/>
      <c r="IY430" s="0"/>
      <c r="IZ430" s="0"/>
      <c r="JA430" s="0"/>
      <c r="JB430" s="0"/>
      <c r="JC430" s="0"/>
      <c r="JD430" s="0"/>
      <c r="JE430" s="0"/>
      <c r="JF430" s="0"/>
      <c r="JG430" s="0"/>
      <c r="JH430" s="0"/>
      <c r="JI430" s="0"/>
      <c r="JJ430" s="0"/>
      <c r="JK430" s="0"/>
      <c r="JL430" s="0"/>
      <c r="JM430" s="0"/>
      <c r="JN430" s="0"/>
      <c r="JO430" s="0"/>
      <c r="JP430" s="0"/>
      <c r="JQ430" s="0"/>
      <c r="JR430" s="0"/>
      <c r="JS430" s="0"/>
      <c r="JT430" s="0"/>
      <c r="JU430" s="0"/>
      <c r="JV430" s="0"/>
      <c r="JW430" s="0"/>
      <c r="JX430" s="0"/>
      <c r="JY430" s="0"/>
      <c r="JZ430" s="0"/>
      <c r="KA430" s="0"/>
      <c r="KB430" s="0"/>
      <c r="KC430" s="0"/>
      <c r="KD430" s="0"/>
      <c r="KE430" s="0"/>
      <c r="KF430" s="0"/>
      <c r="KG430" s="0"/>
      <c r="KH430" s="0"/>
      <c r="KI430" s="0"/>
      <c r="KJ430" s="0"/>
      <c r="KK430" s="0"/>
      <c r="KL430" s="0"/>
      <c r="KM430" s="0"/>
      <c r="KN430" s="0"/>
      <c r="KO430" s="0"/>
      <c r="KP430" s="0"/>
      <c r="KQ430" s="0"/>
      <c r="KR430" s="0"/>
      <c r="KS430" s="0"/>
      <c r="KT430" s="0"/>
      <c r="KU430" s="0"/>
      <c r="KV430" s="0"/>
      <c r="KW430" s="0"/>
      <c r="KX430" s="0"/>
      <c r="KY430" s="0"/>
      <c r="KZ430" s="0"/>
      <c r="LA430" s="0"/>
      <c r="LB430" s="0"/>
      <c r="LC430" s="0"/>
      <c r="LD430" s="0"/>
      <c r="LE430" s="0"/>
      <c r="LF430" s="0"/>
      <c r="LG430" s="0"/>
      <c r="LH430" s="0"/>
      <c r="LI430" s="0"/>
      <c r="LJ430" s="0"/>
      <c r="LK430" s="0"/>
      <c r="LL430" s="0"/>
      <c r="LM430" s="0"/>
      <c r="LN430" s="0"/>
      <c r="LO430" s="0"/>
      <c r="LP430" s="0"/>
      <c r="LQ430" s="0"/>
      <c r="LR430" s="0"/>
      <c r="LS430" s="0"/>
      <c r="LT430" s="0"/>
      <c r="LU430" s="0"/>
      <c r="LV430" s="0"/>
      <c r="LW430" s="0"/>
      <c r="LX430" s="0"/>
      <c r="LY430" s="0"/>
      <c r="LZ430" s="0"/>
      <c r="MA430" s="0"/>
      <c r="MB430" s="0"/>
      <c r="MC430" s="0"/>
      <c r="MD430" s="0"/>
      <c r="ME430" s="0"/>
      <c r="MF430" s="0"/>
      <c r="MG430" s="0"/>
      <c r="MH430" s="0"/>
      <c r="MI430" s="0"/>
      <c r="MJ430" s="0"/>
      <c r="MK430" s="0"/>
      <c r="ML430" s="0"/>
      <c r="MM430" s="0"/>
      <c r="MN430" s="0"/>
      <c r="MO430" s="0"/>
      <c r="MP430" s="0"/>
      <c r="MQ430" s="0"/>
      <c r="MR430" s="0"/>
      <c r="MS430" s="0"/>
      <c r="MT430" s="0"/>
      <c r="MU430" s="0"/>
      <c r="MV430" s="0"/>
      <c r="MW430" s="0"/>
      <c r="MX430" s="0"/>
      <c r="MY430" s="0"/>
      <c r="MZ430" s="0"/>
      <c r="NA430" s="0"/>
      <c r="NB430" s="0"/>
      <c r="NC430" s="0"/>
      <c r="ND430" s="0"/>
      <c r="NE430" s="0"/>
      <c r="NF430" s="0"/>
      <c r="NG430" s="0"/>
      <c r="NH430" s="0"/>
      <c r="NI430" s="0"/>
      <c r="NJ430" s="0"/>
      <c r="NK430" s="0"/>
      <c r="NL430" s="0"/>
      <c r="NM430" s="0"/>
      <c r="NN430" s="0"/>
      <c r="NO430" s="0"/>
      <c r="NP430" s="0"/>
      <c r="NQ430" s="0"/>
      <c r="NR430" s="0"/>
      <c r="NS430" s="0"/>
      <c r="NT430" s="0"/>
      <c r="NU430" s="0"/>
      <c r="NV430" s="0"/>
      <c r="NW430" s="0"/>
      <c r="NX430" s="0"/>
      <c r="NY430" s="0"/>
      <c r="NZ430" s="0"/>
      <c r="OA430" s="0"/>
      <c r="OB430" s="0"/>
      <c r="OC430" s="0"/>
      <c r="OD430" s="0"/>
      <c r="OE430" s="0"/>
      <c r="OF430" s="0"/>
      <c r="OG430" s="0"/>
      <c r="OH430" s="0"/>
      <c r="OI430" s="0"/>
      <c r="OJ430" s="0"/>
      <c r="OK430" s="0"/>
      <c r="OL430" s="0"/>
      <c r="OM430" s="0"/>
      <c r="ON430" s="0"/>
      <c r="OO430" s="0"/>
      <c r="OP430" s="0"/>
      <c r="OQ430" s="0"/>
      <c r="OR430" s="0"/>
      <c r="OS430" s="0"/>
      <c r="OT430" s="0"/>
      <c r="OU430" s="0"/>
      <c r="OV430" s="0"/>
      <c r="OW430" s="0"/>
      <c r="OX430" s="0"/>
      <c r="OY430" s="0"/>
      <c r="OZ430" s="0"/>
      <c r="PA430" s="0"/>
      <c r="PB430" s="0"/>
      <c r="PC430" s="0"/>
      <c r="PD430" s="0"/>
      <c r="PE430" s="0"/>
      <c r="PF430" s="0"/>
      <c r="PG430" s="0"/>
      <c r="PH430" s="0"/>
      <c r="PI430" s="0"/>
      <c r="PJ430" s="0"/>
      <c r="PK430" s="0"/>
      <c r="PL430" s="0"/>
      <c r="PM430" s="0"/>
      <c r="PN430" s="0"/>
      <c r="PO430" s="0"/>
      <c r="PP430" s="0"/>
      <c r="PQ430" s="0"/>
      <c r="PR430" s="0"/>
      <c r="PS430" s="0"/>
      <c r="PT430" s="0"/>
      <c r="PU430" s="0"/>
      <c r="PV430" s="0"/>
      <c r="PW430" s="0"/>
      <c r="PX430" s="0"/>
      <c r="PY430" s="0"/>
      <c r="PZ430" s="0"/>
      <c r="QA430" s="0"/>
      <c r="QB430" s="0"/>
      <c r="QC430" s="0"/>
      <c r="QD430" s="0"/>
      <c r="QE430" s="0"/>
      <c r="QF430" s="0"/>
      <c r="QG430" s="0"/>
      <c r="QH430" s="0"/>
      <c r="QI430" s="0"/>
      <c r="QJ430" s="0"/>
      <c r="QK430" s="0"/>
      <c r="QL430" s="0"/>
      <c r="QM430" s="0"/>
      <c r="QN430" s="0"/>
      <c r="QO430" s="0"/>
      <c r="QP430" s="0"/>
      <c r="QQ430" s="0"/>
      <c r="QR430" s="0"/>
      <c r="QS430" s="0"/>
      <c r="QT430" s="0"/>
      <c r="QU430" s="0"/>
      <c r="QV430" s="0"/>
      <c r="QW430" s="0"/>
      <c r="QX430" s="0"/>
      <c r="QY430" s="0"/>
      <c r="QZ430" s="0"/>
      <c r="RA430" s="0"/>
      <c r="RB430" s="0"/>
      <c r="RC430" s="0"/>
      <c r="RD430" s="0"/>
      <c r="RE430" s="0"/>
      <c r="RF430" s="0"/>
      <c r="RG430" s="0"/>
      <c r="RH430" s="0"/>
      <c r="RI430" s="0"/>
      <c r="RJ430" s="0"/>
      <c r="RK430" s="0"/>
      <c r="RL430" s="0"/>
      <c r="RM430" s="0"/>
      <c r="RN430" s="0"/>
      <c r="RO430" s="0"/>
      <c r="RP430" s="0"/>
      <c r="RQ430" s="0"/>
      <c r="RR430" s="0"/>
      <c r="RS430" s="0"/>
      <c r="RT430" s="0"/>
      <c r="RU430" s="0"/>
      <c r="RV430" s="0"/>
      <c r="RW430" s="0"/>
      <c r="RX430" s="0"/>
      <c r="RY430" s="0"/>
      <c r="RZ430" s="0"/>
      <c r="SA430" s="0"/>
      <c r="SB430" s="0"/>
      <c r="SC430" s="0"/>
      <c r="SD430" s="0"/>
      <c r="SE430" s="0"/>
      <c r="SF430" s="0"/>
      <c r="SG430" s="0"/>
      <c r="SH430" s="0"/>
      <c r="SI430" s="0"/>
      <c r="SJ430" s="0"/>
      <c r="SK430" s="0"/>
      <c r="SL430" s="0"/>
      <c r="SM430" s="0"/>
      <c r="SN430" s="0"/>
      <c r="SO430" s="0"/>
      <c r="SP430" s="0"/>
      <c r="SQ430" s="0"/>
      <c r="SR430" s="0"/>
      <c r="SS430" s="0"/>
      <c r="ST430" s="0"/>
      <c r="SU430" s="0"/>
      <c r="SV430" s="0"/>
      <c r="SW430" s="0"/>
      <c r="SX430" s="0"/>
      <c r="SY430" s="0"/>
      <c r="SZ430" s="0"/>
      <c r="TA430" s="0"/>
      <c r="TB430" s="0"/>
      <c r="TC430" s="0"/>
      <c r="TD430" s="0"/>
      <c r="TE430" s="0"/>
      <c r="TF430" s="0"/>
      <c r="TG430" s="0"/>
      <c r="TH430" s="0"/>
      <c r="TI430" s="0"/>
      <c r="TJ430" s="0"/>
      <c r="TK430" s="0"/>
      <c r="TL430" s="0"/>
      <c r="TM430" s="0"/>
      <c r="TN430" s="0"/>
      <c r="TO430" s="0"/>
      <c r="TP430" s="0"/>
      <c r="TQ430" s="0"/>
      <c r="TR430" s="0"/>
      <c r="TS430" s="0"/>
      <c r="TT430" s="0"/>
      <c r="TU430" s="0"/>
      <c r="TV430" s="0"/>
      <c r="TW430" s="0"/>
      <c r="TX430" s="0"/>
      <c r="TY430" s="0"/>
      <c r="TZ430" s="0"/>
      <c r="UA430" s="0"/>
      <c r="UB430" s="0"/>
      <c r="UC430" s="0"/>
      <c r="UD430" s="0"/>
      <c r="UE430" s="0"/>
      <c r="UF430" s="0"/>
      <c r="UG430" s="0"/>
      <c r="UH430" s="0"/>
      <c r="UI430" s="0"/>
      <c r="UJ430" s="0"/>
      <c r="UK430" s="0"/>
      <c r="UL430" s="0"/>
      <c r="UM430" s="0"/>
      <c r="UN430" s="0"/>
      <c r="UO430" s="0"/>
      <c r="UP430" s="0"/>
      <c r="UQ430" s="0"/>
      <c r="UR430" s="0"/>
      <c r="US430" s="0"/>
      <c r="UT430" s="0"/>
      <c r="UU430" s="0"/>
      <c r="UV430" s="0"/>
      <c r="UW430" s="0"/>
      <c r="UX430" s="0"/>
      <c r="UY430" s="0"/>
      <c r="UZ430" s="0"/>
      <c r="VA430" s="0"/>
      <c r="VB430" s="0"/>
      <c r="VC430" s="0"/>
      <c r="VD430" s="0"/>
      <c r="VE430" s="0"/>
      <c r="VF430" s="0"/>
      <c r="VG430" s="0"/>
      <c r="VH430" s="0"/>
      <c r="VI430" s="0"/>
      <c r="VJ430" s="0"/>
      <c r="VK430" s="0"/>
      <c r="VL430" s="0"/>
      <c r="VM430" s="0"/>
      <c r="VN430" s="0"/>
      <c r="VO430" s="0"/>
      <c r="VP430" s="0"/>
      <c r="VQ430" s="0"/>
      <c r="VR430" s="0"/>
      <c r="VS430" s="0"/>
      <c r="VT430" s="0"/>
      <c r="VU430" s="0"/>
      <c r="VV430" s="0"/>
      <c r="VW430" s="0"/>
      <c r="VX430" s="0"/>
      <c r="VY430" s="0"/>
      <c r="VZ430" s="0"/>
      <c r="WA430" s="0"/>
      <c r="WB430" s="0"/>
      <c r="WC430" s="0"/>
      <c r="WD430" s="0"/>
      <c r="WE430" s="0"/>
      <c r="WF430" s="0"/>
      <c r="WG430" s="0"/>
      <c r="WH430" s="0"/>
      <c r="WI430" s="0"/>
      <c r="WJ430" s="0"/>
      <c r="WK430" s="0"/>
      <c r="WL430" s="0"/>
      <c r="WM430" s="0"/>
      <c r="WN430" s="0"/>
      <c r="WO430" s="0"/>
      <c r="WP430" s="0"/>
      <c r="WQ430" s="0"/>
      <c r="WR430" s="0"/>
      <c r="WS430" s="0"/>
      <c r="WT430" s="0"/>
      <c r="WU430" s="0"/>
      <c r="WV430" s="0"/>
      <c r="WW430" s="0"/>
      <c r="WX430" s="0"/>
      <c r="WY430" s="0"/>
      <c r="WZ430" s="0"/>
      <c r="XA430" s="0"/>
      <c r="XB430" s="0"/>
      <c r="XC430" s="0"/>
      <c r="XD430" s="0"/>
      <c r="XE430" s="0"/>
      <c r="XF430" s="0"/>
      <c r="XG430" s="0"/>
      <c r="XH430" s="0"/>
      <c r="XI430" s="0"/>
      <c r="XJ430" s="0"/>
      <c r="XK430" s="0"/>
      <c r="XL430" s="0"/>
      <c r="XM430" s="0"/>
      <c r="XN430" s="0"/>
      <c r="XO430" s="0"/>
      <c r="XP430" s="0"/>
      <c r="XQ430" s="0"/>
      <c r="XR430" s="0"/>
      <c r="XS430" s="0"/>
      <c r="XT430" s="0"/>
      <c r="XU430" s="0"/>
      <c r="XV430" s="0"/>
      <c r="XW430" s="0"/>
      <c r="XX430" s="0"/>
      <c r="XY430" s="0"/>
      <c r="XZ430" s="0"/>
      <c r="YA430" s="0"/>
      <c r="YB430" s="0"/>
      <c r="YC430" s="0"/>
      <c r="YD430" s="0"/>
      <c r="YE430" s="0"/>
      <c r="YF430" s="0"/>
      <c r="YG430" s="0"/>
      <c r="YH430" s="0"/>
      <c r="YI430" s="0"/>
      <c r="YJ430" s="0"/>
      <c r="YK430" s="0"/>
      <c r="YL430" s="0"/>
      <c r="YM430" s="0"/>
      <c r="YN430" s="0"/>
      <c r="YO430" s="0"/>
      <c r="YP430" s="0"/>
      <c r="YQ430" s="0"/>
      <c r="YR430" s="0"/>
      <c r="YS430" s="0"/>
      <c r="YT430" s="0"/>
      <c r="YU430" s="0"/>
      <c r="YV430" s="0"/>
      <c r="YW430" s="0"/>
      <c r="YX430" s="0"/>
      <c r="YY430" s="0"/>
      <c r="YZ430" s="0"/>
      <c r="ZA430" s="0"/>
      <c r="ZB430" s="0"/>
      <c r="ZC430" s="0"/>
      <c r="ZD430" s="0"/>
      <c r="ZE430" s="0"/>
      <c r="ZF430" s="0"/>
      <c r="ZG430" s="0"/>
      <c r="ZH430" s="0"/>
      <c r="ZI430" s="0"/>
      <c r="ZJ430" s="0"/>
      <c r="ZK430" s="0"/>
      <c r="ZL430" s="0"/>
      <c r="ZM430" s="0"/>
      <c r="ZN430" s="0"/>
      <c r="ZO430" s="0"/>
      <c r="ZP430" s="0"/>
      <c r="ZQ430" s="0"/>
      <c r="ZR430" s="0"/>
      <c r="ZS430" s="0"/>
      <c r="ZT430" s="0"/>
      <c r="ZU430" s="0"/>
      <c r="ZV430" s="0"/>
      <c r="ZW430" s="0"/>
      <c r="ZX430" s="0"/>
      <c r="ZY430" s="0"/>
      <c r="ZZ430" s="0"/>
      <c r="AAA430" s="0"/>
      <c r="AAB430" s="0"/>
      <c r="AAC430" s="0"/>
      <c r="AAD430" s="0"/>
      <c r="AAE430" s="0"/>
      <c r="AAF430" s="0"/>
      <c r="AAG430" s="0"/>
      <c r="AAH430" s="0"/>
      <c r="AAI430" s="0"/>
      <c r="AAJ430" s="0"/>
      <c r="AAK430" s="0"/>
      <c r="AAL430" s="0"/>
      <c r="AAM430" s="0"/>
      <c r="AAN430" s="0"/>
      <c r="AAO430" s="0"/>
      <c r="AAP430" s="0"/>
      <c r="AAQ430" s="0"/>
      <c r="AAR430" s="0"/>
      <c r="AAS430" s="0"/>
      <c r="AAT430" s="0"/>
      <c r="AAU430" s="0"/>
      <c r="AAV430" s="0"/>
      <c r="AAW430" s="0"/>
      <c r="AAX430" s="0"/>
      <c r="AAY430" s="0"/>
      <c r="AAZ430" s="0"/>
      <c r="ABA430" s="0"/>
      <c r="ABB430" s="0"/>
      <c r="ABC430" s="0"/>
      <c r="ABD430" s="0"/>
      <c r="ABE430" s="0"/>
      <c r="ABF430" s="0"/>
      <c r="ABG430" s="0"/>
      <c r="ABH430" s="0"/>
      <c r="ABI430" s="0"/>
      <c r="ABJ430" s="0"/>
      <c r="ABK430" s="0"/>
      <c r="ABL430" s="0"/>
      <c r="ABM430" s="0"/>
      <c r="ABN430" s="0"/>
      <c r="ABO430" s="0"/>
      <c r="ABP430" s="0"/>
      <c r="ABQ430" s="0"/>
      <c r="ABR430" s="0"/>
      <c r="ABS430" s="0"/>
      <c r="ABT430" s="0"/>
      <c r="ABU430" s="0"/>
      <c r="ABV430" s="0"/>
      <c r="ABW430" s="0"/>
      <c r="ABX430" s="0"/>
      <c r="ABY430" s="0"/>
      <c r="ABZ430" s="0"/>
      <c r="ACA430" s="0"/>
      <c r="ACB430" s="0"/>
      <c r="ACC430" s="0"/>
      <c r="ACD430" s="0"/>
      <c r="ACE430" s="0"/>
      <c r="ACF430" s="0"/>
      <c r="ACG430" s="0"/>
      <c r="ACH430" s="0"/>
      <c r="ACI430" s="0"/>
      <c r="ACJ430" s="0"/>
      <c r="ACK430" s="0"/>
      <c r="ACL430" s="0"/>
      <c r="ACM430" s="0"/>
      <c r="ACN430" s="0"/>
      <c r="ACO430" s="0"/>
      <c r="ACP430" s="0"/>
      <c r="ACQ430" s="0"/>
      <c r="ACR430" s="0"/>
      <c r="ACS430" s="0"/>
      <c r="ACT430" s="0"/>
      <c r="ACU430" s="0"/>
      <c r="ACV430" s="0"/>
      <c r="ACW430" s="0"/>
      <c r="ACX430" s="0"/>
      <c r="ACY430" s="0"/>
      <c r="ACZ430" s="0"/>
      <c r="ADA430" s="0"/>
      <c r="ADB430" s="0"/>
      <c r="ADC430" s="0"/>
      <c r="ADD430" s="0"/>
      <c r="ADE430" s="0"/>
      <c r="ADF430" s="0"/>
      <c r="ADG430" s="0"/>
      <c r="ADH430" s="0"/>
      <c r="ADI430" s="0"/>
      <c r="ADJ430" s="0"/>
      <c r="ADK430" s="0"/>
      <c r="ADL430" s="0"/>
      <c r="ADM430" s="0"/>
      <c r="ADN430" s="0"/>
      <c r="ADO430" s="0"/>
      <c r="ADP430" s="0"/>
      <c r="ADQ430" s="0"/>
      <c r="ADR430" s="0"/>
      <c r="ADS430" s="0"/>
      <c r="ADT430" s="0"/>
      <c r="ADU430" s="0"/>
      <c r="ADV430" s="0"/>
      <c r="ADW430" s="0"/>
      <c r="ADX430" s="0"/>
      <c r="ADY430" s="0"/>
      <c r="ADZ430" s="0"/>
      <c r="AEA430" s="0"/>
      <c r="AEB430" s="0"/>
      <c r="AEC430" s="0"/>
      <c r="AED430" s="0"/>
      <c r="AEE430" s="0"/>
      <c r="AEF430" s="0"/>
      <c r="AEG430" s="0"/>
      <c r="AEH430" s="0"/>
      <c r="AEI430" s="0"/>
      <c r="AEJ430" s="0"/>
      <c r="AEK430" s="0"/>
      <c r="AEL430" s="0"/>
      <c r="AEM430" s="0"/>
      <c r="AEN430" s="0"/>
      <c r="AEO430" s="0"/>
      <c r="AEP430" s="0"/>
      <c r="AEQ430" s="0"/>
      <c r="AER430" s="0"/>
      <c r="AES430" s="0"/>
      <c r="AET430" s="0"/>
      <c r="AEU430" s="0"/>
      <c r="AEV430" s="0"/>
      <c r="AEW430" s="0"/>
      <c r="AEX430" s="0"/>
      <c r="AEY430" s="0"/>
      <c r="AEZ430" s="0"/>
      <c r="AFA430" s="0"/>
      <c r="AFB430" s="0"/>
      <c r="AFC430" s="0"/>
      <c r="AFD430" s="0"/>
      <c r="AFE430" s="0"/>
      <c r="AFF430" s="0"/>
      <c r="AFG430" s="0"/>
      <c r="AFH430" s="0"/>
      <c r="AFI430" s="0"/>
      <c r="AFJ430" s="0"/>
      <c r="AFK430" s="0"/>
      <c r="AFL430" s="0"/>
      <c r="AFM430" s="0"/>
      <c r="AFN430" s="0"/>
      <c r="AFO430" s="0"/>
      <c r="AFP430" s="0"/>
      <c r="AFQ430" s="0"/>
      <c r="AFR430" s="0"/>
      <c r="AFS430" s="0"/>
      <c r="AFT430" s="0"/>
      <c r="AFU430" s="0"/>
      <c r="AFV430" s="0"/>
      <c r="AFW430" s="0"/>
      <c r="AFX430" s="0"/>
      <c r="AFY430" s="0"/>
      <c r="AFZ430" s="0"/>
      <c r="AGA430" s="0"/>
      <c r="AGB430" s="0"/>
      <c r="AGC430" s="0"/>
      <c r="AGD430" s="0"/>
      <c r="AGE430" s="0"/>
      <c r="AGF430" s="0"/>
      <c r="AGG430" s="0"/>
      <c r="AGH430" s="0"/>
      <c r="AGI430" s="0"/>
      <c r="AGJ430" s="0"/>
      <c r="AGK430" s="0"/>
      <c r="AGL430" s="0"/>
      <c r="AGM430" s="0"/>
      <c r="AGN430" s="0"/>
      <c r="AGO430" s="0"/>
      <c r="AGP430" s="0"/>
      <c r="AGQ430" s="0"/>
      <c r="AGR430" s="0"/>
      <c r="AGS430" s="0"/>
      <c r="AGT430" s="0"/>
      <c r="AGU430" s="0"/>
      <c r="AGV430" s="0"/>
      <c r="AGW430" s="0"/>
      <c r="AGX430" s="0"/>
      <c r="AGY430" s="0"/>
      <c r="AGZ430" s="0"/>
      <c r="AHA430" s="0"/>
      <c r="AHB430" s="0"/>
      <c r="AHC430" s="0"/>
      <c r="AHD430" s="0"/>
      <c r="AHE430" s="0"/>
      <c r="AHF430" s="0"/>
      <c r="AHG430" s="0"/>
      <c r="AHH430" s="0"/>
      <c r="AHI430" s="0"/>
      <c r="AHJ430" s="0"/>
      <c r="AHK430" s="0"/>
      <c r="AHL430" s="0"/>
      <c r="AHM430" s="0"/>
      <c r="AHN430" s="0"/>
      <c r="AHO430" s="0"/>
      <c r="AHP430" s="0"/>
      <c r="AHQ430" s="0"/>
      <c r="AHR430" s="0"/>
      <c r="AHS430" s="0"/>
      <c r="AHT430" s="0"/>
      <c r="AHU430" s="0"/>
      <c r="AHV430" s="0"/>
      <c r="AHW430" s="0"/>
      <c r="AHX430" s="0"/>
      <c r="AHY430" s="0"/>
      <c r="AHZ430" s="0"/>
      <c r="AIA430" s="0"/>
      <c r="AIB430" s="0"/>
      <c r="AIC430" s="0"/>
      <c r="AID430" s="0"/>
      <c r="AIE430" s="0"/>
      <c r="AIF430" s="0"/>
      <c r="AIG430" s="0"/>
      <c r="AIH430" s="0"/>
      <c r="AII430" s="0"/>
      <c r="AIJ430" s="0"/>
      <c r="AIK430" s="0"/>
      <c r="AIL430" s="0"/>
      <c r="AIM430" s="0"/>
      <c r="AIN430" s="0"/>
      <c r="AIO430" s="0"/>
      <c r="AIP430" s="0"/>
      <c r="AIQ430" s="0"/>
      <c r="AIR430" s="0"/>
      <c r="AIS430" s="0"/>
      <c r="AIT430" s="0"/>
      <c r="AIU430" s="0"/>
      <c r="AIV430" s="0"/>
      <c r="AIW430" s="0"/>
      <c r="AIX430" s="0"/>
      <c r="AIY430" s="0"/>
      <c r="AIZ430" s="0"/>
      <c r="AJA430" s="0"/>
      <c r="AJB430" s="0"/>
      <c r="AJC430" s="0"/>
      <c r="AJD430" s="0"/>
      <c r="AJE430" s="0"/>
      <c r="AJF430" s="0"/>
      <c r="AJG430" s="0"/>
      <c r="AJH430" s="0"/>
      <c r="AJI430" s="0"/>
      <c r="AJJ430" s="0"/>
      <c r="AJK430" s="0"/>
      <c r="AJL430" s="0"/>
      <c r="AJM430" s="0"/>
      <c r="AJN430" s="0"/>
      <c r="AJO430" s="0"/>
      <c r="AJP430" s="0"/>
      <c r="AJQ430" s="0"/>
      <c r="AJR430" s="0"/>
      <c r="AJS430" s="0"/>
      <c r="AJT430" s="0"/>
      <c r="AJU430" s="0"/>
      <c r="AJV430" s="0"/>
      <c r="AJW430" s="0"/>
      <c r="AJX430" s="0"/>
      <c r="AJY430" s="0"/>
      <c r="AJZ430" s="0"/>
      <c r="AKA430" s="0"/>
      <c r="AKB430" s="0"/>
      <c r="AKC430" s="0"/>
      <c r="AKD430" s="0"/>
      <c r="AKE430" s="0"/>
      <c r="AKF430" s="0"/>
      <c r="AKG430" s="0"/>
      <c r="AKH430" s="0"/>
      <c r="AKI430" s="0"/>
      <c r="AKJ430" s="0"/>
      <c r="AKK430" s="0"/>
      <c r="AKL430" s="0"/>
      <c r="AKM430" s="0"/>
      <c r="AKN430" s="0"/>
      <c r="AKO430" s="0"/>
      <c r="AKP430" s="0"/>
      <c r="AKQ430" s="0"/>
      <c r="AKR430" s="0"/>
      <c r="AKS430" s="0"/>
      <c r="AKT430" s="0"/>
      <c r="AKU430" s="0"/>
      <c r="AKV430" s="0"/>
      <c r="AKW430" s="0"/>
      <c r="AKX430" s="0"/>
      <c r="AKY430" s="0"/>
      <c r="AKZ430" s="0"/>
      <c r="ALA430" s="0"/>
      <c r="ALB430" s="0"/>
      <c r="ALC430" s="0"/>
      <c r="ALD430" s="0"/>
      <c r="ALE430" s="0"/>
      <c r="ALF430" s="0"/>
      <c r="ALG430" s="0"/>
      <c r="ALH430" s="0"/>
      <c r="ALI430" s="0"/>
      <c r="ALJ430" s="0"/>
      <c r="ALK430" s="0"/>
      <c r="ALL430" s="0"/>
      <c r="ALM430" s="0"/>
      <c r="ALN430" s="0"/>
      <c r="ALO430" s="0"/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r="431" s="119" customFormat="true" ht="14.85" hidden="false" customHeight="true" outlineLevel="0" collapsed="false">
      <c r="A431" s="102" t="str">
        <f aca="false" t="array" ref="A431:A431">IF(G431=Error_checking!$A$26,RANK(AC431,$AC$2:$AC$601),"")</f>
        <v/>
      </c>
      <c r="B431" s="102" t="n">
        <v>289</v>
      </c>
      <c r="C431" s="77" t="n">
        <f aca="false">VLOOKUP($B431,Ludo_na!$A$2:$D$601,2,0)</f>
        <v>573</v>
      </c>
      <c r="D431" s="78" t="str">
        <f aca="false">IF(VLOOKUP($B431,Ludo_voor!$A$2:$Y$601,3,0)="","",VLOOKUP($B431,Ludo_voor!$A$2:$Y$601,3,0))</f>
        <v>Verbeke</v>
      </c>
      <c r="E431" s="79" t="str">
        <f aca="false">IF(VLOOKUP($B431,Ludo_voor!$A$2:$Y$601,4,0)="","",VLOOKUP($B431,Ludo_voor!$A$2:$Y$601,4,0))</f>
        <v>David</v>
      </c>
      <c r="F431" s="80" t="str">
        <f aca="false">IF(VLOOKUP($B431,Ludo_voor!$A$2:$Y$601,5,0)="","",VLOOKUP($B431,Ludo_voor!$A$2:$Y$601,5,0))</f>
        <v/>
      </c>
      <c r="G431" s="81"/>
      <c r="H431" s="103"/>
      <c r="I431" s="104"/>
      <c r="J431" s="105"/>
      <c r="K431" s="105"/>
      <c r="L431" s="105"/>
      <c r="M431" s="106" t="str">
        <f aca="false" t="array" ref="M431:M431">IF($G431="","",IF(L431="",0,((SUM(IF(I431=I$2:I$601,IF(J431=J$2:J$601,1,0),0))-K431)/(SUM(IF(I431=I$2:I$601,IF(J431=J$2:J$601,1,0),0))-1)*100)+(L431/(SUM(IF(I431=I$2:I$601,IF(J431=J$2:J$601,L$2:L$601,0),0))))+IF(K431&lt;2,SUM(IF(I431=I$2:I$601,IF(J431=J$2:J$601,1,0),0)),0)))</f>
        <v/>
      </c>
      <c r="N431" s="107"/>
      <c r="O431" s="108"/>
      <c r="P431" s="108"/>
      <c r="Q431" s="108"/>
      <c r="R431" s="109" t="str">
        <f aca="false" t="array" ref="R431:R431">IF($G431="","",IF(Q431="",0,((SUM(IF(N431=N$2:N$601,IF(O431=O$2:O$601,1,0),0))-P431)/(SUM(IF(N431=N$2:N$601,IF(O431=O$2:O$601,1,0),0))-1)*100)+(Q431/(SUM(IF(N431=N$2:N$601,IF(O431=O$2:O$601,Q$2:Q$601,0),0))))+IF(P431&lt;2,SUM(IF(N431=N$2:N$601,IF(O431=O$2:O$601,1,0),0)),0)))</f>
        <v/>
      </c>
      <c r="S431" s="110"/>
      <c r="T431" s="108"/>
      <c r="U431" s="108"/>
      <c r="V431" s="108"/>
      <c r="W431" s="111" t="str">
        <f aca="false" t="array" ref="W431:W431">IF($G431="","",IF(OR(S431=Error_checking!$Q$25,S431=Error_checking!$Q$26),R431-IF(P431&lt;2,SUM(IF(N431=N$2:N$601,IF(O431=O$2:O$601,1,0),0)),0),IF(V431="",0,((SUM(IF(S431=S$2:S$601,IF(T431=T$2:T$601,1,0),0))-U431)/(SUM(IF(S431=S$2:S$601,IF(T431=T$2:T$601,1,0),0))-1)*100)+(V431/(SUM(IF(S431=S$2:S$601,IF(T431=T$2:T$601,V$2:V$601,0),0))))+IF(U431&lt;2,SUM(IF(S431=S$2:S$601,IF(T431=T$2:T$601,1,0),0)),0))))</f>
        <v/>
      </c>
      <c r="X431" s="91"/>
      <c r="Y431" s="92"/>
      <c r="Z431" s="93"/>
      <c r="AA431" s="92"/>
      <c r="AB431" s="94" t="n">
        <f aca="false">0</f>
        <v>0</v>
      </c>
      <c r="AC431" s="94" t="n">
        <f aca="false" t="array" ref="AC431:AC431">SUM(M431,R431,W431,AB431)</f>
        <v>0</v>
      </c>
      <c r="AD431" s="112" t="n">
        <f aca="false">IF(G431=Error_checking!$A$26,MAX(0,MIN(MaxBonus,$G$1)+1-RANK(AC431,$AC$2:$AC$601)),0)</f>
        <v>0</v>
      </c>
      <c r="AE431" s="111" t="n">
        <f aca="false">AC431+AD431</f>
        <v>0</v>
      </c>
      <c r="AF431" s="113" t="str">
        <f aca="false" t="array" ref="AF431:AF431">IF(G431=Error_checking!$A$26,RANK(AC431,$AC$2:$AC$601),"")</f>
        <v/>
      </c>
      <c r="AG431" s="114"/>
      <c r="AH431" s="115"/>
      <c r="AI431" s="115"/>
      <c r="AJ431" s="115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17"/>
      <c r="BG431" s="117"/>
      <c r="BH431" s="117"/>
      <c r="BI431" s="117"/>
      <c r="BJ431" s="117"/>
      <c r="BK431" s="117"/>
      <c r="BL431" s="117"/>
      <c r="BM431" s="117"/>
      <c r="BN431" s="117"/>
      <c r="BO431" s="117"/>
      <c r="BP431" s="117"/>
      <c r="BQ431" s="117"/>
      <c r="BR431" s="117"/>
      <c r="BS431" s="117"/>
      <c r="BT431" s="117"/>
      <c r="BU431" s="117"/>
      <c r="BV431" s="117"/>
      <c r="BW431" s="117"/>
      <c r="BX431" s="117"/>
      <c r="BY431" s="117"/>
      <c r="BZ431" s="117"/>
    </row>
    <row r="432" customFormat="false" ht="14.85" hidden="false" customHeight="true" outlineLevel="0" collapsed="false">
      <c r="A432" s="102" t="str">
        <f aca="false" t="array" ref="A432:A432">IF(G432=Error_checking!$A$26,RANK(AC432,$AC$2:$AC$601),"")</f>
        <v/>
      </c>
      <c r="B432" s="102" t="n">
        <v>359</v>
      </c>
      <c r="C432" s="77" t="n">
        <f aca="false">VLOOKUP($B432,Ludo_na!$A$2:$D$601,2,0)</f>
        <v>27</v>
      </c>
      <c r="D432" s="78" t="str">
        <f aca="false">IF(VLOOKUP($B432,Ludo_voor!$A$2:$Y$601,3,0)="","",VLOOKUP($B432,Ludo_voor!$A$2:$Y$601,3,0))</f>
        <v>Verbiest</v>
      </c>
      <c r="E432" s="79" t="str">
        <f aca="false">IF(VLOOKUP($B432,Ludo_voor!$A$2:$Y$601,4,0)="","",VLOOKUP($B432,Ludo_voor!$A$2:$Y$601,4,0))</f>
        <v>Bram</v>
      </c>
      <c r="F432" s="80" t="str">
        <f aca="false">IF(VLOOKUP($B432,Ludo_voor!$A$2:$Y$601,5,0)="","",VLOOKUP($B432,Ludo_voor!$A$2:$Y$601,5,0))</f>
        <v/>
      </c>
      <c r="G432" s="81"/>
      <c r="H432" s="103"/>
      <c r="I432" s="104"/>
      <c r="J432" s="105"/>
      <c r="K432" s="105"/>
      <c r="L432" s="105"/>
      <c r="M432" s="106" t="str">
        <f aca="false" t="array" ref="M432:M432">IF($G432="","",IF(L432="",0,((SUM(IF(I432=I$2:I$601,IF(J432=J$2:J$601,1,0),0))-K432)/(SUM(IF(I432=I$2:I$601,IF(J432=J$2:J$601,1,0),0))-1)*100)+(L432/(SUM(IF(I432=I$2:I$601,IF(J432=J$2:J$601,L$2:L$601,0),0))))+IF(K432&lt;2,SUM(IF(I432=I$2:I$601,IF(J432=J$2:J$601,1,0),0)),0)))</f>
        <v/>
      </c>
      <c r="N432" s="107"/>
      <c r="O432" s="108"/>
      <c r="P432" s="108"/>
      <c r="Q432" s="108"/>
      <c r="R432" s="109" t="str">
        <f aca="false" t="array" ref="R432:R432">IF($G432="","",IF(Q432="",0,((SUM(IF(N432=N$2:N$601,IF(O432=O$2:O$601,1,0),0))-P432)/(SUM(IF(N432=N$2:N$601,IF(O432=O$2:O$601,1,0),0))-1)*100)+(Q432/(SUM(IF(N432=N$2:N$601,IF(O432=O$2:O$601,Q$2:Q$601,0),0))))+IF(P432&lt;2,SUM(IF(N432=N$2:N$601,IF(O432=O$2:O$601,1,0),0)),0)))</f>
        <v/>
      </c>
      <c r="S432" s="110"/>
      <c r="T432" s="108"/>
      <c r="U432" s="108"/>
      <c r="V432" s="108"/>
      <c r="W432" s="111" t="str">
        <f aca="false" t="array" ref="W432:W432">IF($G432="","",IF(OR(S432=Error_checking!$Q$25,S432=Error_checking!$Q$26),R432-IF(P432&lt;2,SUM(IF(N432=N$2:N$601,IF(O432=O$2:O$601,1,0),0)),0),IF(V432="",0,((SUM(IF(S432=S$2:S$601,IF(T432=T$2:T$601,1,0),0))-U432)/(SUM(IF(S432=S$2:S$601,IF(T432=T$2:T$601,1,0),0))-1)*100)+(V432/(SUM(IF(S432=S$2:S$601,IF(T432=T$2:T$601,V$2:V$601,0),0))))+IF(U432&lt;2,SUM(IF(S432=S$2:S$601,IF(T432=T$2:T$601,1,0),0)),0))))</f>
        <v/>
      </c>
      <c r="X432" s="91"/>
      <c r="Y432" s="92"/>
      <c r="Z432" s="93"/>
      <c r="AA432" s="92"/>
      <c r="AB432" s="94" t="n">
        <f aca="false">0</f>
        <v>0</v>
      </c>
      <c r="AC432" s="94" t="n">
        <f aca="false" t="array" ref="AC432:AC432">SUM(M432,R432,W432,AB432)</f>
        <v>0</v>
      </c>
      <c r="AD432" s="112" t="n">
        <f aca="false">IF(G432=Error_checking!$A$26,MAX(0,MIN(MaxBonus,$G$1)+1-RANK(AC432,$AC$2:$AC$601)),0)</f>
        <v>0</v>
      </c>
      <c r="AE432" s="111" t="n">
        <f aca="false">AC432+AD432</f>
        <v>0</v>
      </c>
      <c r="AF432" s="113" t="str">
        <f aca="false" t="array" ref="AF432:AF432">IF(G432=Error_checking!$A$26,RANK(AC432,$AC$2:$AC$601),"")</f>
        <v/>
      </c>
      <c r="AG432" s="114"/>
      <c r="AH432" s="115"/>
      <c r="AI432" s="115"/>
      <c r="AJ432" s="115"/>
      <c r="AK432" s="100"/>
      <c r="AL432" s="100"/>
      <c r="AM432" s="100"/>
      <c r="AN432" s="101"/>
      <c r="AO432" s="100"/>
      <c r="AP432" s="100"/>
      <c r="AQ432" s="100"/>
      <c r="AR432" s="100"/>
      <c r="AS432" s="100"/>
      <c r="AT432" s="100"/>
      <c r="AU432" s="100"/>
      <c r="AV432" s="100"/>
      <c r="AW432" s="100"/>
      <c r="AX432" s="100"/>
      <c r="AY432" s="100"/>
      <c r="AZ432" s="100"/>
      <c r="BA432" s="100"/>
      <c r="BB432" s="100"/>
      <c r="BC432" s="100"/>
      <c r="BD432" s="100"/>
      <c r="BE432" s="100"/>
      <c r="BF432" s="100"/>
      <c r="BG432" s="100"/>
      <c r="BH432" s="100"/>
      <c r="BI432" s="100"/>
      <c r="BJ432" s="100"/>
      <c r="BK432" s="100"/>
      <c r="BL432" s="100"/>
      <c r="BM432" s="100"/>
      <c r="BN432" s="100"/>
      <c r="BO432" s="100"/>
      <c r="BP432" s="100"/>
      <c r="BQ432" s="100"/>
      <c r="BR432" s="100"/>
      <c r="BS432" s="100"/>
      <c r="BT432" s="100"/>
      <c r="BU432" s="100"/>
      <c r="BV432" s="100"/>
      <c r="BW432" s="100"/>
      <c r="BX432" s="100"/>
      <c r="BY432" s="100"/>
      <c r="BZ432" s="10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s="54" customFormat="true" ht="14.85" hidden="false" customHeight="true" outlineLevel="0" collapsed="false">
      <c r="A433" s="102" t="str">
        <f aca="false" t="array" ref="A433:A433">IF(G433=Error_checking!$A$26,RANK(AC433,$AC$2:$AC$601),"")</f>
        <v/>
      </c>
      <c r="B433" s="118" t="n">
        <v>417</v>
      </c>
      <c r="C433" s="77" t="n">
        <f aca="false">VLOOKUP($B433,Ludo_na!$A$2:$D$601,2,0)</f>
        <v>549</v>
      </c>
      <c r="D433" s="78" t="str">
        <f aca="false">IF(VLOOKUP($B433,Ludo_voor!$A$2:$Y$601,3,0)="","",VLOOKUP($B433,Ludo_voor!$A$2:$Y$601,3,0))</f>
        <v>Vercayie</v>
      </c>
      <c r="E433" s="79" t="str">
        <f aca="false">IF(VLOOKUP($B433,Ludo_voor!$A$2:$Y$601,4,0)="","",VLOOKUP($B433,Ludo_voor!$A$2:$Y$601,4,0))</f>
        <v>Elger</v>
      </c>
      <c r="F433" s="80" t="str">
        <f aca="false">IF(VLOOKUP($B433,Ludo_voor!$A$2:$Y$601,5,0)="","",VLOOKUP($B433,Ludo_voor!$A$2:$Y$601,5,0))</f>
        <v/>
      </c>
      <c r="G433" s="81"/>
      <c r="H433" s="103"/>
      <c r="I433" s="104"/>
      <c r="J433" s="105"/>
      <c r="K433" s="105"/>
      <c r="L433" s="105"/>
      <c r="M433" s="106" t="str">
        <f aca="false" t="array" ref="M433:M433">IF($G433="","",IF(L433="",0,((SUM(IF(I433=I$2:I$601,IF(J433=J$2:J$601,1,0),0))-K433)/(SUM(IF(I433=I$2:I$601,IF(J433=J$2:J$601,1,0),0))-1)*100)+(L433/(SUM(IF(I433=I$2:I$601,IF(J433=J$2:J$601,L$2:L$601,0),0))))+IF(K433&lt;2,SUM(IF(I433=I$2:I$601,IF(J433=J$2:J$601,1,0),0)),0)))</f>
        <v/>
      </c>
      <c r="N433" s="107"/>
      <c r="O433" s="108"/>
      <c r="P433" s="108"/>
      <c r="Q433" s="108"/>
      <c r="R433" s="109" t="str">
        <f aca="false" t="array" ref="R433:R433">IF($G433="","",IF(Q433="",0,((SUM(IF(N433=N$2:N$601,IF(O433=O$2:O$601,1,0),0))-P433)/(SUM(IF(N433=N$2:N$601,IF(O433=O$2:O$601,1,0),0))-1)*100)+(Q433/(SUM(IF(N433=N$2:N$601,IF(O433=O$2:O$601,Q$2:Q$601,0),0))))+IF(P433&lt;2,SUM(IF(N433=N$2:N$601,IF(O433=O$2:O$601,1,0),0)),0)))</f>
        <v/>
      </c>
      <c r="S433" s="110"/>
      <c r="T433" s="108"/>
      <c r="U433" s="108"/>
      <c r="V433" s="108"/>
      <c r="W433" s="111" t="str">
        <f aca="false" t="array" ref="W433:W433">IF($G433="","",IF(OR(S433=Error_checking!$Q$25,S433=Error_checking!$Q$26),R433-IF(P433&lt;2,SUM(IF(N433=N$2:N$601,IF(O433=O$2:O$601,1,0),0)),0),IF(V433="",0,((SUM(IF(S433=S$2:S$601,IF(T433=T$2:T$601,1,0),0))-U433)/(SUM(IF(S433=S$2:S$601,IF(T433=T$2:T$601,1,0),0))-1)*100)+(V433/(SUM(IF(S433=S$2:S$601,IF(T433=T$2:T$601,V$2:V$601,0),0))))+IF(U433&lt;2,SUM(IF(S433=S$2:S$601,IF(T433=T$2:T$601,1,0),0)),0))))</f>
        <v/>
      </c>
      <c r="X433" s="91"/>
      <c r="Y433" s="92"/>
      <c r="Z433" s="93"/>
      <c r="AA433" s="92"/>
      <c r="AB433" s="94" t="n">
        <f aca="false">0</f>
        <v>0</v>
      </c>
      <c r="AC433" s="94" t="n">
        <f aca="false" t="array" ref="AC433:AC433">SUM(M433,R433,W433,AB433)</f>
        <v>0</v>
      </c>
      <c r="AD433" s="112" t="n">
        <f aca="false">IF(G433=Error_checking!$A$26,MAX(0,MIN(MaxBonus,$G$1)+1-RANK(AC433,$AC$2:$AC$601)),0)</f>
        <v>0</v>
      </c>
      <c r="AE433" s="111" t="n">
        <f aca="false">AC433+AD433</f>
        <v>0</v>
      </c>
      <c r="AF433" s="113" t="str">
        <f aca="false" t="array" ref="AF433:AF433">IF(G433=Error_checking!$A$26,RANK(AC433,$AC$2:$AC$601),"")</f>
        <v/>
      </c>
      <c r="AG433" s="114"/>
      <c r="AH433" s="115"/>
      <c r="AI433" s="115"/>
      <c r="AJ433" s="115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17"/>
      <c r="BG433" s="117"/>
      <c r="BH433" s="117"/>
      <c r="BI433" s="117"/>
      <c r="BJ433" s="117"/>
      <c r="BK433" s="117"/>
      <c r="BL433" s="117"/>
      <c r="BM433" s="117"/>
      <c r="BN433" s="117"/>
      <c r="BO433" s="117"/>
      <c r="BP433" s="117"/>
      <c r="BQ433" s="117"/>
      <c r="BR433" s="117"/>
      <c r="BS433" s="117"/>
      <c r="BT433" s="117"/>
      <c r="BU433" s="117"/>
      <c r="BV433" s="117"/>
      <c r="BW433" s="117"/>
      <c r="BX433" s="117"/>
      <c r="BY433" s="117"/>
      <c r="BZ433" s="117"/>
    </row>
    <row r="434" s="119" customFormat="true" ht="14.85" hidden="false" customHeight="true" outlineLevel="0" collapsed="false">
      <c r="A434" s="118" t="str">
        <f aca="false" t="array" ref="A434:A434">IF(G434=Error_checking!$A$26,RANK(AC434,$AC$2:$AC$601),"")</f>
        <v/>
      </c>
      <c r="B434" s="118" t="n">
        <v>235</v>
      </c>
      <c r="C434" s="77" t="n">
        <f aca="false">VLOOKUP($B434,Ludo_na!$A$2:$D$601,2,0)</f>
        <v>515</v>
      </c>
      <c r="D434" s="78" t="str">
        <f aca="false">IF(VLOOKUP($B434,Ludo_voor!$A$2:$Y$601,3,0)="","",VLOOKUP($B434,Ludo_voor!$A$2:$Y$601,3,0))</f>
        <v>Verhoeven</v>
      </c>
      <c r="E434" s="79" t="str">
        <f aca="false">IF(VLOOKUP($B434,Ludo_voor!$A$2:$Y$601,4,0)="","",VLOOKUP($B434,Ludo_voor!$A$2:$Y$601,4,0))</f>
        <v>Sofie</v>
      </c>
      <c r="F434" s="80" t="str">
        <f aca="false">IF(VLOOKUP($B434,Ludo_voor!$A$2:$Y$601,5,0)="","",VLOOKUP($B434,Ludo_voor!$A$2:$Y$601,5,0))</f>
        <v/>
      </c>
      <c r="G434" s="81"/>
      <c r="H434" s="103"/>
      <c r="I434" s="104"/>
      <c r="J434" s="105"/>
      <c r="K434" s="105"/>
      <c r="L434" s="105"/>
      <c r="M434" s="106" t="str">
        <f aca="false" t="array" ref="M434:M434">IF($G434="","",IF(L434="",0,((SUM(IF(I434=I$2:I$601,IF(J434=J$2:J$601,1,0),0))-K434)/(SUM(IF(I434=I$2:I$601,IF(J434=J$2:J$601,1,0),0))-1)*100)+(L434/(SUM(IF(I434=I$2:I$601,IF(J434=J$2:J$601,L$2:L$601,0),0))))+IF(K434&lt;2,SUM(IF(I434=I$2:I$601,IF(J434=J$2:J$601,1,0),0)),0)))</f>
        <v/>
      </c>
      <c r="N434" s="107"/>
      <c r="O434" s="108"/>
      <c r="P434" s="108"/>
      <c r="Q434" s="108"/>
      <c r="R434" s="109" t="str">
        <f aca="false" t="array" ref="R434:R434">IF($G434="","",IF(Q434="",0,((SUM(IF(N434=N$2:N$601,IF(O434=O$2:O$601,1,0),0))-P434)/(SUM(IF(N434=N$2:N$601,IF(O434=O$2:O$601,1,0),0))-1)*100)+(Q434/(SUM(IF(N434=N$2:N$601,IF(O434=O$2:O$601,Q$2:Q$601,0),0))))+IF(P434&lt;2,SUM(IF(N434=N$2:N$601,IF(O434=O$2:O$601,1,0),0)),0)))</f>
        <v/>
      </c>
      <c r="S434" s="110"/>
      <c r="T434" s="108"/>
      <c r="U434" s="108"/>
      <c r="V434" s="108"/>
      <c r="W434" s="111" t="str">
        <f aca="false" t="array" ref="W434:W434">IF($G434="","",IF(OR(S434=Error_checking!$Q$25,S434=Error_checking!$Q$26),R434-IF(P434&lt;2,SUM(IF(N434=N$2:N$601,IF(O434=O$2:O$601,1,0),0)),0),IF(V434="",0,((SUM(IF(S434=S$2:S$601,IF(T434=T$2:T$601,1,0),0))-U434)/(SUM(IF(S434=S$2:S$601,IF(T434=T$2:T$601,1,0),0))-1)*100)+(V434/(SUM(IF(S434=S$2:S$601,IF(T434=T$2:T$601,V$2:V$601,0),0))))+IF(U434&lt;2,SUM(IF(S434=S$2:S$601,IF(T434=T$2:T$601,1,0),0)),0))))</f>
        <v/>
      </c>
      <c r="X434" s="91"/>
      <c r="Y434" s="92"/>
      <c r="Z434" s="93"/>
      <c r="AA434" s="92"/>
      <c r="AB434" s="94" t="n">
        <f aca="false">0</f>
        <v>0</v>
      </c>
      <c r="AC434" s="94" t="n">
        <f aca="false" t="array" ref="AC434:AC434">SUM(M434,R434,W434,AB434)</f>
        <v>0</v>
      </c>
      <c r="AD434" s="112" t="n">
        <f aca="false">IF(G434=Error_checking!$A$26,MAX(0,MIN(MaxBonus,$G$1)+1-RANK(AC434,$AC$2:$AC$601)),0)</f>
        <v>0</v>
      </c>
      <c r="AE434" s="111" t="n">
        <f aca="false">AC434+AD434</f>
        <v>0</v>
      </c>
      <c r="AF434" s="113" t="str">
        <f aca="false" t="array" ref="AF434:AF434">IF(G434=Error_checking!$A$26,RANK(AC434,$AC$2:$AC$601),"")</f>
        <v/>
      </c>
      <c r="AG434" s="114"/>
      <c r="AH434" s="115"/>
      <c r="AI434" s="115"/>
      <c r="AJ434" s="115"/>
      <c r="AK434" s="100"/>
      <c r="AL434" s="100"/>
      <c r="AM434" s="100"/>
      <c r="AN434" s="101"/>
      <c r="AO434" s="100"/>
      <c r="AP434" s="100"/>
      <c r="AQ434" s="100"/>
      <c r="AR434" s="100"/>
      <c r="AS434" s="100"/>
      <c r="AT434" s="100"/>
      <c r="AU434" s="100"/>
      <c r="AV434" s="100"/>
      <c r="AW434" s="100"/>
      <c r="AX434" s="100"/>
      <c r="AY434" s="100"/>
      <c r="AZ434" s="100"/>
      <c r="BA434" s="100"/>
      <c r="BB434" s="100"/>
      <c r="BC434" s="100"/>
      <c r="BD434" s="100"/>
      <c r="BE434" s="100"/>
      <c r="BF434" s="100"/>
      <c r="BG434" s="100"/>
      <c r="BH434" s="100"/>
      <c r="BI434" s="100"/>
      <c r="BJ434" s="100"/>
      <c r="BK434" s="100"/>
      <c r="BL434" s="100"/>
      <c r="BM434" s="100"/>
      <c r="BN434" s="100"/>
      <c r="BO434" s="100"/>
      <c r="BP434" s="100"/>
      <c r="BQ434" s="100"/>
      <c r="BR434" s="100"/>
      <c r="BS434" s="100"/>
      <c r="BT434" s="100"/>
      <c r="BU434" s="100"/>
      <c r="BV434" s="100"/>
      <c r="BW434" s="100"/>
      <c r="BX434" s="100"/>
      <c r="BY434" s="100"/>
      <c r="BZ434" s="100"/>
    </row>
    <row r="435" s="54" customFormat="true" ht="14.85" hidden="false" customHeight="true" outlineLevel="0" collapsed="false">
      <c r="A435" s="102" t="str">
        <f aca="false" t="array" ref="A435:A435">IF(G435=Error_checking!$A$26,RANK(AC435,$AC$2:$AC$601),"")</f>
        <v/>
      </c>
      <c r="B435" s="102" t="n">
        <v>504</v>
      </c>
      <c r="C435" s="77" t="n">
        <f aca="false">VLOOKUP($B435,Ludo_na!$A$2:$D$601,2,0)</f>
        <v>365</v>
      </c>
      <c r="D435" s="78" t="str">
        <f aca="false">IF(VLOOKUP($B435,Ludo_voor!$A$2:$Y$601,3,0)="","",VLOOKUP($B435,Ludo_voor!$A$2:$Y$601,3,0))</f>
        <v>Verhulst</v>
      </c>
      <c r="E435" s="79" t="str">
        <f aca="false">IF(VLOOKUP($B435,Ludo_voor!$A$2:$Y$601,4,0)="","",VLOOKUP($B435,Ludo_voor!$A$2:$Y$601,4,0))</f>
        <v>Frank</v>
      </c>
      <c r="F435" s="80" t="str">
        <f aca="false">IF(VLOOKUP($B435,Ludo_voor!$A$2:$Y$601,5,0)="","",VLOOKUP($B435,Ludo_voor!$A$2:$Y$601,5,0))</f>
        <v/>
      </c>
      <c r="G435" s="81"/>
      <c r="H435" s="103"/>
      <c r="I435" s="104"/>
      <c r="J435" s="105"/>
      <c r="K435" s="105"/>
      <c r="L435" s="105"/>
      <c r="M435" s="106" t="str">
        <f aca="false" t="array" ref="M435:M435">IF($G435="","",IF(L435="",0,((SUM(IF(I435=I$2:I$601,IF(J435=J$2:J$601,1,0),0))-K435)/(SUM(IF(I435=I$2:I$601,IF(J435=J$2:J$601,1,0),0))-1)*100)+(L435/(SUM(IF(I435=I$2:I$601,IF(J435=J$2:J$601,L$2:L$601,0),0))))+IF(K435&lt;2,SUM(IF(I435=I$2:I$601,IF(J435=J$2:J$601,1,0),0)),0)))</f>
        <v/>
      </c>
      <c r="N435" s="107"/>
      <c r="O435" s="108"/>
      <c r="P435" s="108"/>
      <c r="Q435" s="108"/>
      <c r="R435" s="109" t="str">
        <f aca="false" t="array" ref="R435:R435">IF($G435="","",IF(Q435="",0,((SUM(IF(N435=N$2:N$601,IF(O435=O$2:O$601,1,0),0))-P435)/(SUM(IF(N435=N$2:N$601,IF(O435=O$2:O$601,1,0),0))-1)*100)+(Q435/(SUM(IF(N435=N$2:N$601,IF(O435=O$2:O$601,Q$2:Q$601,0),0))))+IF(P435&lt;2,SUM(IF(N435=N$2:N$601,IF(O435=O$2:O$601,1,0),0)),0)))</f>
        <v/>
      </c>
      <c r="S435" s="110"/>
      <c r="T435" s="108"/>
      <c r="U435" s="108"/>
      <c r="V435" s="108"/>
      <c r="W435" s="111" t="str">
        <f aca="false" t="array" ref="W435:W435">IF($G435="","",IF(OR(S435=Error_checking!$Q$25,S435=Error_checking!$Q$26),R435-IF(P435&lt;2,SUM(IF(N435=N$2:N$601,IF(O435=O$2:O$601,1,0),0)),0),IF(V435="",0,((SUM(IF(S435=S$2:S$601,IF(T435=T$2:T$601,1,0),0))-U435)/(SUM(IF(S435=S$2:S$601,IF(T435=T$2:T$601,1,0),0))-1)*100)+(V435/(SUM(IF(S435=S$2:S$601,IF(T435=T$2:T$601,V$2:V$601,0),0))))+IF(U435&lt;2,SUM(IF(S435=S$2:S$601,IF(T435=T$2:T$601,1,0),0)),0))))</f>
        <v/>
      </c>
      <c r="X435" s="91"/>
      <c r="Y435" s="92"/>
      <c r="Z435" s="93"/>
      <c r="AA435" s="92"/>
      <c r="AB435" s="94" t="n">
        <f aca="false">0</f>
        <v>0</v>
      </c>
      <c r="AC435" s="94" t="n">
        <f aca="false" t="array" ref="AC435:AC435">SUM(M435,R435,W435,AB435)</f>
        <v>0</v>
      </c>
      <c r="AD435" s="112" t="n">
        <f aca="false">IF(G435=Error_checking!$A$26,MAX(0,MIN(MaxBonus,$G$1)+1-RANK(AC435,$AC$2:$AC$601)),0)</f>
        <v>0</v>
      </c>
      <c r="AE435" s="111" t="n">
        <f aca="false">AC435+AD435</f>
        <v>0</v>
      </c>
      <c r="AF435" s="113" t="str">
        <f aca="false" t="array" ref="AF435:AF435">IF(G435=Error_checking!$A$26,RANK(AC435,$AC$2:$AC$601),"")</f>
        <v/>
      </c>
      <c r="AG435" s="114"/>
      <c r="AH435" s="115"/>
      <c r="AI435" s="115"/>
      <c r="AJ435" s="115"/>
      <c r="AK435" s="100"/>
      <c r="AL435" s="100"/>
      <c r="AM435" s="100"/>
      <c r="AN435" s="101"/>
      <c r="AO435" s="100"/>
      <c r="AP435" s="100"/>
      <c r="AQ435" s="100"/>
      <c r="AR435" s="100"/>
      <c r="AS435" s="100"/>
      <c r="AT435" s="100"/>
      <c r="AU435" s="100"/>
      <c r="AV435" s="100"/>
      <c r="AW435" s="100"/>
      <c r="AX435" s="100"/>
      <c r="AY435" s="100"/>
      <c r="AZ435" s="100"/>
      <c r="BA435" s="100"/>
      <c r="BB435" s="100"/>
      <c r="BC435" s="100"/>
      <c r="BD435" s="100"/>
      <c r="BE435" s="100"/>
      <c r="BF435" s="100"/>
      <c r="BG435" s="100"/>
      <c r="BH435" s="100"/>
      <c r="BI435" s="100"/>
      <c r="BJ435" s="100"/>
      <c r="BK435" s="100"/>
      <c r="BL435" s="100"/>
      <c r="BM435" s="100"/>
      <c r="BN435" s="100"/>
      <c r="BO435" s="100"/>
      <c r="BP435" s="100"/>
      <c r="BQ435" s="100"/>
      <c r="BR435" s="100"/>
      <c r="BS435" s="100"/>
      <c r="BT435" s="100"/>
      <c r="BU435" s="100"/>
      <c r="BV435" s="100"/>
      <c r="BW435" s="100"/>
      <c r="BX435" s="100"/>
      <c r="BY435" s="100"/>
      <c r="BZ435" s="100"/>
    </row>
    <row r="436" s="119" customFormat="true" ht="14.85" hidden="false" customHeight="true" outlineLevel="0" collapsed="false">
      <c r="A436" s="102" t="str">
        <f aca="false" t="array" ref="A436:A436">IF(G436=Error_checking!$A$26,RANK(AC436,$AC$2:$AC$601),"")</f>
        <v/>
      </c>
      <c r="B436" s="102" t="n">
        <v>144</v>
      </c>
      <c r="C436" s="77" t="n">
        <f aca="false">VLOOKUP($B436,Ludo_na!$A$2:$D$601,2,0)</f>
        <v>325</v>
      </c>
      <c r="D436" s="78" t="str">
        <f aca="false">IF(VLOOKUP($B436,Ludo_voor!$A$2:$Y$601,3,0)="","",VLOOKUP($B436,Ludo_voor!$A$2:$Y$601,3,0))</f>
        <v>Verkeyn</v>
      </c>
      <c r="E436" s="79" t="str">
        <f aca="false">IF(VLOOKUP($B436,Ludo_voor!$A$2:$Y$601,4,0)="","",VLOOKUP($B436,Ludo_voor!$A$2:$Y$601,4,0))</f>
        <v>Jan</v>
      </c>
      <c r="F436" s="80" t="str">
        <f aca="false">IF(VLOOKUP($B436,Ludo_voor!$A$2:$Y$601,5,0)="","",VLOOKUP($B436,Ludo_voor!$A$2:$Y$601,5,0))</f>
        <v/>
      </c>
      <c r="G436" s="81"/>
      <c r="H436" s="103"/>
      <c r="I436" s="104"/>
      <c r="J436" s="105"/>
      <c r="K436" s="105"/>
      <c r="L436" s="105"/>
      <c r="M436" s="106" t="str">
        <f aca="false" t="array" ref="M436:M436">IF($G436="","",IF(L436="",0,((SUM(IF(I436=I$2:I$601,IF(J436=J$2:J$601,1,0),0))-K436)/(SUM(IF(I436=I$2:I$601,IF(J436=J$2:J$601,1,0),0))-1)*100)+(L436/(SUM(IF(I436=I$2:I$601,IF(J436=J$2:J$601,L$2:L$601,0),0))))+IF(K436&lt;2,SUM(IF(I436=I$2:I$601,IF(J436=J$2:J$601,1,0),0)),0)))</f>
        <v/>
      </c>
      <c r="N436" s="107"/>
      <c r="O436" s="108"/>
      <c r="P436" s="108"/>
      <c r="Q436" s="108"/>
      <c r="R436" s="109" t="str">
        <f aca="false" t="array" ref="R436:R436">IF($G436="","",IF(Q436="",0,((SUM(IF(N436=N$2:N$601,IF(O436=O$2:O$601,1,0),0))-P436)/(SUM(IF(N436=N$2:N$601,IF(O436=O$2:O$601,1,0),0))-1)*100)+(Q436/(SUM(IF(N436=N$2:N$601,IF(O436=O$2:O$601,Q$2:Q$601,0),0))))+IF(P436&lt;2,SUM(IF(N436=N$2:N$601,IF(O436=O$2:O$601,1,0),0)),0)))</f>
        <v/>
      </c>
      <c r="S436" s="110"/>
      <c r="T436" s="108"/>
      <c r="U436" s="108"/>
      <c r="V436" s="108"/>
      <c r="W436" s="111" t="str">
        <f aca="false" t="array" ref="W436:W436">IF($G436="","",IF(OR(S436=Error_checking!$Q$25,S436=Error_checking!$Q$26),R436-IF(P436&lt;2,SUM(IF(N436=N$2:N$601,IF(O436=O$2:O$601,1,0),0)),0),IF(V436="",0,((SUM(IF(S436=S$2:S$601,IF(T436=T$2:T$601,1,0),0))-U436)/(SUM(IF(S436=S$2:S$601,IF(T436=T$2:T$601,1,0),0))-1)*100)+(V436/(SUM(IF(S436=S$2:S$601,IF(T436=T$2:T$601,V$2:V$601,0),0))))+IF(U436&lt;2,SUM(IF(S436=S$2:S$601,IF(T436=T$2:T$601,1,0),0)),0))))</f>
        <v/>
      </c>
      <c r="X436" s="91"/>
      <c r="Y436" s="92"/>
      <c r="Z436" s="93"/>
      <c r="AA436" s="92"/>
      <c r="AB436" s="94" t="n">
        <f aca="false">0</f>
        <v>0</v>
      </c>
      <c r="AC436" s="94" t="n">
        <f aca="false" t="array" ref="AC436:AC436">SUM(M436,R436,W436,AB436)</f>
        <v>0</v>
      </c>
      <c r="AD436" s="112" t="n">
        <f aca="false">IF(G436=Error_checking!$A$26,MAX(0,MIN(MaxBonus,$G$1)+1-RANK(AC436,$AC$2:$AC$601)),0)</f>
        <v>0</v>
      </c>
      <c r="AE436" s="111" t="n">
        <f aca="false">AC436+AD436</f>
        <v>0</v>
      </c>
      <c r="AF436" s="113" t="str">
        <f aca="false" t="array" ref="AF436:AF436">IF(G436=Error_checking!$A$26,RANK(AC436,$AC$2:$AC$601),"")</f>
        <v/>
      </c>
      <c r="AG436" s="114"/>
      <c r="AH436" s="115"/>
      <c r="AI436" s="115"/>
      <c r="AJ436" s="115"/>
      <c r="AK436" s="100"/>
      <c r="AL436" s="100"/>
      <c r="AM436" s="100"/>
      <c r="AN436" s="101"/>
      <c r="AO436" s="100"/>
      <c r="AP436" s="100"/>
      <c r="AQ436" s="100"/>
      <c r="AR436" s="100"/>
      <c r="AS436" s="100"/>
      <c r="AT436" s="100"/>
      <c r="AU436" s="100"/>
      <c r="AV436" s="100"/>
      <c r="AW436" s="100"/>
      <c r="AX436" s="100"/>
      <c r="AY436" s="100"/>
      <c r="AZ436" s="100"/>
      <c r="BA436" s="100"/>
      <c r="BB436" s="100"/>
      <c r="BC436" s="100"/>
      <c r="BD436" s="100"/>
      <c r="BE436" s="100"/>
      <c r="BF436" s="100"/>
      <c r="BG436" s="100"/>
      <c r="BH436" s="100"/>
      <c r="BI436" s="100"/>
      <c r="BJ436" s="100"/>
      <c r="BK436" s="100"/>
      <c r="BL436" s="100"/>
      <c r="BM436" s="100"/>
      <c r="BN436" s="100"/>
      <c r="BO436" s="100"/>
      <c r="BP436" s="100"/>
      <c r="BQ436" s="100"/>
      <c r="BR436" s="100"/>
      <c r="BS436" s="100"/>
      <c r="BT436" s="100"/>
      <c r="BU436" s="100"/>
      <c r="BV436" s="100"/>
      <c r="BW436" s="100"/>
      <c r="BX436" s="100"/>
      <c r="BY436" s="100"/>
      <c r="BZ436" s="100"/>
    </row>
    <row r="437" s="119" customFormat="true" ht="14.85" hidden="false" customHeight="true" outlineLevel="0" collapsed="false">
      <c r="A437" s="102" t="str">
        <f aca="false" t="array" ref="A437:A437">IF(G437=Error_checking!$A$26,RANK(AC437,$AC$2:$AC$601),"")</f>
        <v/>
      </c>
      <c r="B437" s="102" t="n">
        <v>528</v>
      </c>
      <c r="C437" s="77" t="n">
        <f aca="false">VLOOKUP($B437,Ludo_na!$A$2:$D$601,2,0)</f>
        <v>356</v>
      </c>
      <c r="D437" s="78" t="str">
        <f aca="false">IF(VLOOKUP($B437,Ludo_voor!$A$2:$Y$601,3,0)="","",VLOOKUP($B437,Ludo_voor!$A$2:$Y$601,3,0))</f>
        <v>Verlaan</v>
      </c>
      <c r="E437" s="79" t="str">
        <f aca="false">IF(VLOOKUP($B437,Ludo_voor!$A$2:$Y$601,4,0)="","",VLOOKUP($B437,Ludo_voor!$A$2:$Y$601,4,0))</f>
        <v>Patrick</v>
      </c>
      <c r="F437" s="80" t="str">
        <f aca="false">IF(VLOOKUP($B437,Ludo_voor!$A$2:$Y$601,5,0)="","",VLOOKUP($B437,Ludo_voor!$A$2:$Y$601,5,0))</f>
        <v/>
      </c>
      <c r="G437" s="81"/>
      <c r="H437" s="103"/>
      <c r="I437" s="104"/>
      <c r="J437" s="105"/>
      <c r="K437" s="105"/>
      <c r="L437" s="105"/>
      <c r="M437" s="106" t="str">
        <f aca="false" t="array" ref="M437:M437">IF($G437="","",IF(L437="",0,((SUM(IF(I437=I$2:I$601,IF(J437=J$2:J$601,1,0),0))-K437)/(SUM(IF(I437=I$2:I$601,IF(J437=J$2:J$601,1,0),0))-1)*100)+(L437/(SUM(IF(I437=I$2:I$601,IF(J437=J$2:J$601,L$2:L$601,0),0))))+IF(K437&lt;2,SUM(IF(I437=I$2:I$601,IF(J437=J$2:J$601,1,0),0)),0)))</f>
        <v/>
      </c>
      <c r="N437" s="107"/>
      <c r="O437" s="108"/>
      <c r="P437" s="108"/>
      <c r="Q437" s="108"/>
      <c r="R437" s="109" t="str">
        <f aca="false" t="array" ref="R437:R437">IF($G437="","",IF(Q437="",0,((SUM(IF(N437=N$2:N$601,IF(O437=O$2:O$601,1,0),0))-P437)/(SUM(IF(N437=N$2:N$601,IF(O437=O$2:O$601,1,0),0))-1)*100)+(Q437/(SUM(IF(N437=N$2:N$601,IF(O437=O$2:O$601,Q$2:Q$601,0),0))))+IF(P437&lt;2,SUM(IF(N437=N$2:N$601,IF(O437=O$2:O$601,1,0),0)),0)))</f>
        <v/>
      </c>
      <c r="S437" s="110"/>
      <c r="T437" s="108"/>
      <c r="U437" s="108"/>
      <c r="V437" s="108"/>
      <c r="W437" s="111" t="str">
        <f aca="false" t="array" ref="W437:W437">IF($G437="","",IF(OR(S437=Error_checking!$Q$25,S437=Error_checking!$Q$26),R437-IF(P437&lt;2,SUM(IF(N437=N$2:N$601,IF(O437=O$2:O$601,1,0),0)),0),IF(V437="",0,((SUM(IF(S437=S$2:S$601,IF(T437=T$2:T$601,1,0),0))-U437)/(SUM(IF(S437=S$2:S$601,IF(T437=T$2:T$601,1,0),0))-1)*100)+(V437/(SUM(IF(S437=S$2:S$601,IF(T437=T$2:T$601,V$2:V$601,0),0))))+IF(U437&lt;2,SUM(IF(S437=S$2:S$601,IF(T437=T$2:T$601,1,0),0)),0))))</f>
        <v/>
      </c>
      <c r="X437" s="91"/>
      <c r="Y437" s="92"/>
      <c r="Z437" s="93"/>
      <c r="AA437" s="92"/>
      <c r="AB437" s="94" t="n">
        <f aca="false">0</f>
        <v>0</v>
      </c>
      <c r="AC437" s="94" t="n">
        <f aca="false" t="array" ref="AC437:AC437">SUM(M437,R437,W437,AB437)</f>
        <v>0</v>
      </c>
      <c r="AD437" s="112" t="n">
        <f aca="false">IF(G437=Error_checking!$A$26,MAX(0,MIN(MaxBonus,$G$1)+1-RANK(AC437,$AC$2:$AC$601)),0)</f>
        <v>0</v>
      </c>
      <c r="AE437" s="111" t="n">
        <f aca="false">AC437+AD437</f>
        <v>0</v>
      </c>
      <c r="AF437" s="113" t="str">
        <f aca="false" t="array" ref="AF437:AF437">IF(G437=Error_checking!$A$26,RANK(AC437,$AC$2:$AC$601),"")</f>
        <v/>
      </c>
      <c r="AG437" s="114"/>
      <c r="AH437" s="115"/>
      <c r="AI437" s="115"/>
      <c r="AJ437" s="115"/>
      <c r="AK437" s="100"/>
      <c r="AL437" s="100"/>
      <c r="AM437" s="100"/>
      <c r="AN437" s="101"/>
      <c r="AO437" s="100"/>
      <c r="AP437" s="100"/>
      <c r="AQ437" s="100"/>
      <c r="AR437" s="100"/>
      <c r="AS437" s="100"/>
      <c r="AT437" s="100"/>
      <c r="AU437" s="100"/>
      <c r="AV437" s="100"/>
      <c r="AW437" s="100"/>
      <c r="AX437" s="100"/>
      <c r="AY437" s="100"/>
      <c r="AZ437" s="100"/>
      <c r="BA437" s="100"/>
      <c r="BB437" s="100"/>
      <c r="BC437" s="100"/>
      <c r="BD437" s="100"/>
      <c r="BE437" s="100"/>
      <c r="BF437" s="100"/>
      <c r="BG437" s="100"/>
      <c r="BH437" s="100"/>
      <c r="BI437" s="100"/>
      <c r="BJ437" s="100"/>
      <c r="BK437" s="100"/>
      <c r="BL437" s="100"/>
      <c r="BM437" s="100"/>
      <c r="BN437" s="100"/>
      <c r="BO437" s="100"/>
      <c r="BP437" s="100"/>
      <c r="BQ437" s="100"/>
      <c r="BR437" s="100"/>
      <c r="BS437" s="100"/>
      <c r="BT437" s="100"/>
      <c r="BU437" s="100"/>
      <c r="BV437" s="100"/>
      <c r="BW437" s="100"/>
      <c r="BX437" s="100"/>
      <c r="BY437" s="100"/>
      <c r="BZ437" s="100"/>
    </row>
    <row r="438" s="116" customFormat="true" ht="14.85" hidden="false" customHeight="true" outlineLevel="0" collapsed="false">
      <c r="A438" s="102" t="str">
        <f aca="false" t="array" ref="A438:A438">IF(G438=Error_checking!$A$26,RANK(AC438,$AC$2:$AC$601),"")</f>
        <v/>
      </c>
      <c r="B438" s="102" t="n">
        <v>529</v>
      </c>
      <c r="C438" s="77" t="n">
        <f aca="false">VLOOKUP($B438,Ludo_na!$A$2:$D$601,2,0)</f>
        <v>480</v>
      </c>
      <c r="D438" s="78" t="str">
        <f aca="false">IF(VLOOKUP($B438,Ludo_voor!$A$2:$Y$601,3,0)="","",VLOOKUP($B438,Ludo_voor!$A$2:$Y$601,3,0))</f>
        <v>Verlaan</v>
      </c>
      <c r="E438" s="79" t="str">
        <f aca="false">IF(VLOOKUP($B438,Ludo_voor!$A$2:$Y$601,4,0)="","",VLOOKUP($B438,Ludo_voor!$A$2:$Y$601,4,0))</f>
        <v>Nikki</v>
      </c>
      <c r="F438" s="80" t="str">
        <f aca="false">IF(VLOOKUP($B438,Ludo_voor!$A$2:$Y$601,5,0)="","",VLOOKUP($B438,Ludo_voor!$A$2:$Y$601,5,0))</f>
        <v/>
      </c>
      <c r="G438" s="81"/>
      <c r="H438" s="103"/>
      <c r="I438" s="104"/>
      <c r="J438" s="105"/>
      <c r="K438" s="105"/>
      <c r="L438" s="105"/>
      <c r="M438" s="106" t="str">
        <f aca="false" t="array" ref="M438:M438">IF($G438="","",IF(L438="",0,((SUM(IF(I438=I$2:I$601,IF(J438=J$2:J$601,1,0),0))-K438)/(SUM(IF(I438=I$2:I$601,IF(J438=J$2:J$601,1,0),0))-1)*100)+(L438/(SUM(IF(I438=I$2:I$601,IF(J438=J$2:J$601,L$2:L$601,0),0))))+IF(K438&lt;2,SUM(IF(I438=I$2:I$601,IF(J438=J$2:J$601,1,0),0)),0)))</f>
        <v/>
      </c>
      <c r="N438" s="107"/>
      <c r="O438" s="108"/>
      <c r="P438" s="108"/>
      <c r="Q438" s="108"/>
      <c r="R438" s="109" t="str">
        <f aca="false" t="array" ref="R438:R438">IF($G438="","",IF(Q438="",0,((SUM(IF(N438=N$2:N$601,IF(O438=O$2:O$601,1,0),0))-P438)/(SUM(IF(N438=N$2:N$601,IF(O438=O$2:O$601,1,0),0))-1)*100)+(Q438/(SUM(IF(N438=N$2:N$601,IF(O438=O$2:O$601,Q$2:Q$601,0),0))))+IF(P438&lt;2,SUM(IF(N438=N$2:N$601,IF(O438=O$2:O$601,1,0),0)),0)))</f>
        <v/>
      </c>
      <c r="S438" s="110"/>
      <c r="T438" s="108"/>
      <c r="U438" s="108"/>
      <c r="V438" s="108"/>
      <c r="W438" s="111" t="str">
        <f aca="false" t="array" ref="W438:W438">IF($G438="","",IF(OR(S438=Error_checking!$Q$25,S438=Error_checking!$Q$26),R438-IF(P438&lt;2,SUM(IF(N438=N$2:N$601,IF(O438=O$2:O$601,1,0),0)),0),IF(V438="",0,((SUM(IF(S438=S$2:S$601,IF(T438=T$2:T$601,1,0),0))-U438)/(SUM(IF(S438=S$2:S$601,IF(T438=T$2:T$601,1,0),0))-1)*100)+(V438/(SUM(IF(S438=S$2:S$601,IF(T438=T$2:T$601,V$2:V$601,0),0))))+IF(U438&lt;2,SUM(IF(S438=S$2:S$601,IF(T438=T$2:T$601,1,0),0)),0))))</f>
        <v/>
      </c>
      <c r="X438" s="91"/>
      <c r="Y438" s="92"/>
      <c r="Z438" s="93"/>
      <c r="AA438" s="92"/>
      <c r="AB438" s="94" t="n">
        <f aca="false">0</f>
        <v>0</v>
      </c>
      <c r="AC438" s="94" t="n">
        <f aca="false" t="array" ref="AC438:AC438">SUM(M438,R438,W438,AB438)</f>
        <v>0</v>
      </c>
      <c r="AD438" s="112" t="n">
        <f aca="false">IF(G438=Error_checking!$A$26,MAX(0,MIN(MaxBonus,$G$1)+1-RANK(AC438,$AC$2:$AC$601)),0)</f>
        <v>0</v>
      </c>
      <c r="AE438" s="111" t="n">
        <f aca="false">AC438+AD438</f>
        <v>0</v>
      </c>
      <c r="AF438" s="113" t="str">
        <f aca="false" t="array" ref="AF438:AF438">IF(G438=Error_checking!$A$26,RANK(AC438,$AC$2:$AC$601),"")</f>
        <v/>
      </c>
      <c r="AG438" s="114"/>
      <c r="AH438" s="115"/>
      <c r="AI438" s="115"/>
      <c r="AJ438" s="115"/>
      <c r="AK438" s="100"/>
      <c r="AL438" s="100"/>
      <c r="AM438" s="100"/>
      <c r="AN438" s="101"/>
      <c r="AO438" s="100"/>
      <c r="AP438" s="100"/>
      <c r="AQ438" s="100"/>
      <c r="AR438" s="100"/>
      <c r="AS438" s="100"/>
      <c r="AT438" s="100"/>
      <c r="AU438" s="100"/>
      <c r="AV438" s="100"/>
      <c r="AW438" s="100"/>
      <c r="AX438" s="100"/>
      <c r="AY438" s="100"/>
      <c r="AZ438" s="100"/>
      <c r="BA438" s="100"/>
      <c r="BB438" s="100"/>
      <c r="BC438" s="100"/>
      <c r="BD438" s="100"/>
      <c r="BE438" s="100"/>
      <c r="BF438" s="100"/>
      <c r="BG438" s="100"/>
      <c r="BH438" s="100"/>
      <c r="BI438" s="100"/>
      <c r="BJ438" s="100"/>
      <c r="BK438" s="100"/>
      <c r="BL438" s="100"/>
      <c r="BM438" s="100"/>
      <c r="BN438" s="100"/>
      <c r="BO438" s="100"/>
      <c r="BP438" s="100"/>
      <c r="BQ438" s="100"/>
      <c r="BR438" s="100"/>
      <c r="BS438" s="100"/>
      <c r="BT438" s="100"/>
      <c r="BU438" s="100"/>
      <c r="BV438" s="100"/>
      <c r="BW438" s="100"/>
      <c r="BX438" s="100"/>
      <c r="BY438" s="100"/>
      <c r="BZ438" s="100"/>
    </row>
    <row r="439" s="119" customFormat="true" ht="14.85" hidden="false" customHeight="true" outlineLevel="0" collapsed="false">
      <c r="A439" s="102" t="str">
        <f aca="false" t="array" ref="A439:A439">IF(G439=Error_checking!$A$26,RANK(AC439,$AC$2:$AC$601),"")</f>
        <v/>
      </c>
      <c r="B439" s="102" t="n">
        <v>559</v>
      </c>
      <c r="C439" s="77" t="n">
        <f aca="false">VLOOKUP($B439,Ludo_na!$A$2:$D$601,2,0)</f>
        <v>549</v>
      </c>
      <c r="D439" s="78" t="str">
        <f aca="false">IF(VLOOKUP($B439,Ludo_voor!$A$2:$Y$601,3,0)="","",VLOOKUP($B439,Ludo_voor!$A$2:$Y$601,3,0))</f>
        <v>Vermeersch</v>
      </c>
      <c r="E439" s="79" t="str">
        <f aca="false">IF(VLOOKUP($B439,Ludo_voor!$A$2:$Y$601,4,0)="","",VLOOKUP($B439,Ludo_voor!$A$2:$Y$601,4,0))</f>
        <v>Robin</v>
      </c>
      <c r="F439" s="80" t="str">
        <f aca="false">IF(VLOOKUP($B439,Ludo_voor!$A$2:$Y$601,5,0)="","",VLOOKUP($B439,Ludo_voor!$A$2:$Y$601,5,0))</f>
        <v/>
      </c>
      <c r="G439" s="81"/>
      <c r="H439" s="103"/>
      <c r="I439" s="104"/>
      <c r="J439" s="105"/>
      <c r="K439" s="105"/>
      <c r="L439" s="105"/>
      <c r="M439" s="106" t="str">
        <f aca="false" t="array" ref="M439:M439">IF($G439="","",IF(L439="",0,((SUM(IF(I439=I$2:I$601,IF(J439=J$2:J$601,1,0),0))-K439)/(SUM(IF(I439=I$2:I$601,IF(J439=J$2:J$601,1,0),0))-1)*100)+(L439/(SUM(IF(I439=I$2:I$601,IF(J439=J$2:J$601,L$2:L$601,0),0))))+IF(K439&lt;2,SUM(IF(I439=I$2:I$601,IF(J439=J$2:J$601,1,0),0)),0)))</f>
        <v/>
      </c>
      <c r="N439" s="107"/>
      <c r="O439" s="108"/>
      <c r="P439" s="108"/>
      <c r="Q439" s="108"/>
      <c r="R439" s="109" t="str">
        <f aca="false" t="array" ref="R439:R439">IF($G439="","",IF(Q439="",0,((SUM(IF(N439=N$2:N$601,IF(O439=O$2:O$601,1,0),0))-P439)/(SUM(IF(N439=N$2:N$601,IF(O439=O$2:O$601,1,0),0))-1)*100)+(Q439/(SUM(IF(N439=N$2:N$601,IF(O439=O$2:O$601,Q$2:Q$601,0),0))))+IF(P439&lt;2,SUM(IF(N439=N$2:N$601,IF(O439=O$2:O$601,1,0),0)),0)))</f>
        <v/>
      </c>
      <c r="S439" s="110"/>
      <c r="T439" s="108"/>
      <c r="U439" s="108"/>
      <c r="V439" s="108"/>
      <c r="W439" s="111" t="str">
        <f aca="false" t="array" ref="W439:W439">IF($G439="","",IF(OR(S439=Error_checking!$Q$25,S439=Error_checking!$Q$26),R439-IF(P439&lt;2,SUM(IF(N439=N$2:N$601,IF(O439=O$2:O$601,1,0),0)),0),IF(V439="",0,((SUM(IF(S439=S$2:S$601,IF(T439=T$2:T$601,1,0),0))-U439)/(SUM(IF(S439=S$2:S$601,IF(T439=T$2:T$601,1,0),0))-1)*100)+(V439/(SUM(IF(S439=S$2:S$601,IF(T439=T$2:T$601,V$2:V$601,0),0))))+IF(U439&lt;2,SUM(IF(S439=S$2:S$601,IF(T439=T$2:T$601,1,0),0)),0))))</f>
        <v/>
      </c>
      <c r="X439" s="91"/>
      <c r="Y439" s="92"/>
      <c r="Z439" s="93"/>
      <c r="AA439" s="92"/>
      <c r="AB439" s="94" t="n">
        <f aca="false">0</f>
        <v>0</v>
      </c>
      <c r="AC439" s="94" t="n">
        <f aca="false" t="array" ref="AC439:AC439">SUM(M439,R439,W439,AB439)</f>
        <v>0</v>
      </c>
      <c r="AD439" s="112" t="n">
        <f aca="false">IF(G439=Error_checking!$A$26,MAX(0,MIN(MaxBonus,$G$1)+1-RANK(AC439,$AC$2:$AC$601)),0)</f>
        <v>0</v>
      </c>
      <c r="AE439" s="111" t="n">
        <f aca="false">AC439+AD439</f>
        <v>0</v>
      </c>
      <c r="AF439" s="113" t="str">
        <f aca="false" t="array" ref="AF439:AF439">IF(G439=Error_checking!$A$26,RANK(AC439,$AC$2:$AC$601),"")</f>
        <v/>
      </c>
      <c r="AG439" s="114"/>
      <c r="AH439" s="115"/>
      <c r="AI439" s="115"/>
      <c r="AJ439" s="115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17"/>
      <c r="BG439" s="117"/>
      <c r="BH439" s="117"/>
      <c r="BI439" s="117"/>
      <c r="BJ439" s="117"/>
      <c r="BK439" s="117"/>
      <c r="BL439" s="117"/>
      <c r="BM439" s="117"/>
      <c r="BN439" s="117"/>
      <c r="BO439" s="117"/>
      <c r="BP439" s="117"/>
      <c r="BQ439" s="117"/>
      <c r="BR439" s="117"/>
      <c r="BS439" s="117"/>
      <c r="BT439" s="117"/>
      <c r="BU439" s="117"/>
      <c r="BV439" s="117"/>
      <c r="BW439" s="117"/>
      <c r="BX439" s="117"/>
      <c r="BY439" s="117"/>
      <c r="BZ439" s="117"/>
    </row>
    <row r="440" customFormat="false" ht="14.85" hidden="false" customHeight="true" outlineLevel="0" collapsed="false">
      <c r="A440" s="102" t="str">
        <f aca="false" t="array" ref="A440:A440">IF(G440=Error_checking!$A$26,RANK(AC440,$AC$2:$AC$601),"")</f>
        <v/>
      </c>
      <c r="B440" s="102" t="n">
        <v>280</v>
      </c>
      <c r="C440" s="77" t="n">
        <f aca="false">VLOOKUP($B440,Ludo_na!$A$2:$D$601,2,0)</f>
        <v>276</v>
      </c>
      <c r="D440" s="78" t="str">
        <f aca="false">IF(VLOOKUP($B440,Ludo_voor!$A$2:$Y$601,3,0)="","",VLOOKUP($B440,Ludo_voor!$A$2:$Y$601,3,0))</f>
        <v>Vermeiren</v>
      </c>
      <c r="E440" s="79" t="str">
        <f aca="false">IF(VLOOKUP($B440,Ludo_voor!$A$2:$Y$601,4,0)="","",VLOOKUP($B440,Ludo_voor!$A$2:$Y$601,4,0))</f>
        <v>Jürgen</v>
      </c>
      <c r="F440" s="80" t="str">
        <f aca="false">IF(VLOOKUP($B440,Ludo_voor!$A$2:$Y$601,5,0)="","",VLOOKUP($B440,Ludo_voor!$A$2:$Y$601,5,0))</f>
        <v/>
      </c>
      <c r="G440" s="81"/>
      <c r="H440" s="103"/>
      <c r="I440" s="104"/>
      <c r="J440" s="105"/>
      <c r="K440" s="105"/>
      <c r="L440" s="105"/>
      <c r="M440" s="106" t="str">
        <f aca="false" t="array" ref="M440:M440">IF($G440="","",IF(L440="",0,((SUM(IF(I440=I$2:I$601,IF(J440=J$2:J$601,1,0),0))-K440)/(SUM(IF(I440=I$2:I$601,IF(J440=J$2:J$601,1,0),0))-1)*100)+(L440/(SUM(IF(I440=I$2:I$601,IF(J440=J$2:J$601,L$2:L$601,0),0))))+IF(K440&lt;2,SUM(IF(I440=I$2:I$601,IF(J440=J$2:J$601,1,0),0)),0)))</f>
        <v/>
      </c>
      <c r="N440" s="107"/>
      <c r="O440" s="108"/>
      <c r="P440" s="108"/>
      <c r="Q440" s="108"/>
      <c r="R440" s="109" t="str">
        <f aca="false" t="array" ref="R440:R440">IF($G440="","",IF(Q440="",0,((SUM(IF(N440=N$2:N$601,IF(O440=O$2:O$601,1,0),0))-P440)/(SUM(IF(N440=N$2:N$601,IF(O440=O$2:O$601,1,0),0))-1)*100)+(Q440/(SUM(IF(N440=N$2:N$601,IF(O440=O$2:O$601,Q$2:Q$601,0),0))))+IF(P440&lt;2,SUM(IF(N440=N$2:N$601,IF(O440=O$2:O$601,1,0),0)),0)))</f>
        <v/>
      </c>
      <c r="S440" s="110"/>
      <c r="T440" s="108"/>
      <c r="U440" s="108"/>
      <c r="V440" s="108"/>
      <c r="W440" s="111" t="str">
        <f aca="false" t="array" ref="W440:W440">IF($G440="","",IF(OR(S440=Error_checking!$Q$25,S440=Error_checking!$Q$26),R440-IF(P440&lt;2,SUM(IF(N440=N$2:N$601,IF(O440=O$2:O$601,1,0),0)),0),IF(V440="",0,((SUM(IF(S440=S$2:S$601,IF(T440=T$2:T$601,1,0),0))-U440)/(SUM(IF(S440=S$2:S$601,IF(T440=T$2:T$601,1,0),0))-1)*100)+(V440/(SUM(IF(S440=S$2:S$601,IF(T440=T$2:T$601,V$2:V$601,0),0))))+IF(U440&lt;2,SUM(IF(S440=S$2:S$601,IF(T440=T$2:T$601,1,0),0)),0))))</f>
        <v/>
      </c>
      <c r="X440" s="91"/>
      <c r="Y440" s="92"/>
      <c r="Z440" s="93"/>
      <c r="AA440" s="92"/>
      <c r="AB440" s="94" t="n">
        <f aca="false">0</f>
        <v>0</v>
      </c>
      <c r="AC440" s="94" t="n">
        <f aca="false" t="array" ref="AC440:AC440">SUM(M440,R440,W440,AB440)</f>
        <v>0</v>
      </c>
      <c r="AD440" s="112" t="n">
        <f aca="false">IF(G440=Error_checking!$A$26,MAX(0,MIN(MaxBonus,$G$1)+1-RANK(AC440,$AC$2:$AC$601)),0)</f>
        <v>0</v>
      </c>
      <c r="AE440" s="111" t="n">
        <f aca="false">AC440+AD440</f>
        <v>0</v>
      </c>
      <c r="AF440" s="113" t="str">
        <f aca="false" t="array" ref="AF440:AF440">IF(G440=Error_checking!$A$26,RANK(AC440,$AC$2:$AC$601),"")</f>
        <v/>
      </c>
      <c r="AG440" s="114"/>
      <c r="AH440" s="115"/>
      <c r="AI440" s="115"/>
      <c r="AJ440" s="115"/>
      <c r="AK440" s="100"/>
      <c r="AL440" s="100"/>
      <c r="AM440" s="100"/>
      <c r="AN440" s="101"/>
      <c r="AO440" s="100"/>
      <c r="AP440" s="100"/>
      <c r="AQ440" s="100"/>
      <c r="AR440" s="100"/>
      <c r="AS440" s="100"/>
      <c r="AT440" s="100"/>
      <c r="AU440" s="100"/>
      <c r="AV440" s="100"/>
      <c r="AW440" s="100"/>
      <c r="AX440" s="100"/>
      <c r="AY440" s="100"/>
      <c r="AZ440" s="100"/>
      <c r="BA440" s="100"/>
      <c r="BB440" s="100"/>
      <c r="BC440" s="100"/>
      <c r="BD440" s="100"/>
      <c r="BE440" s="100"/>
      <c r="BF440" s="100"/>
      <c r="BG440" s="100"/>
      <c r="BH440" s="100"/>
      <c r="BI440" s="100"/>
      <c r="BJ440" s="100"/>
      <c r="BK440" s="100"/>
      <c r="BL440" s="100"/>
      <c r="BM440" s="100"/>
      <c r="BN440" s="100"/>
      <c r="BO440" s="100"/>
      <c r="BP440" s="100"/>
      <c r="BQ440" s="100"/>
      <c r="BR440" s="100"/>
      <c r="BS440" s="100"/>
      <c r="BT440" s="100"/>
      <c r="BU440" s="100"/>
      <c r="BV440" s="100"/>
      <c r="BW440" s="100"/>
      <c r="BX440" s="100"/>
      <c r="BY440" s="100"/>
      <c r="BZ440" s="10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  <c r="IX440" s="0"/>
      <c r="IY440" s="0"/>
      <c r="IZ440" s="0"/>
      <c r="JA440" s="0"/>
      <c r="JB440" s="0"/>
      <c r="JC440" s="0"/>
      <c r="JD440" s="0"/>
      <c r="JE440" s="0"/>
      <c r="JF440" s="0"/>
      <c r="JG440" s="0"/>
      <c r="JH440" s="0"/>
      <c r="JI440" s="0"/>
      <c r="JJ440" s="0"/>
      <c r="JK440" s="0"/>
      <c r="JL440" s="0"/>
      <c r="JM440" s="0"/>
      <c r="JN440" s="0"/>
      <c r="JO440" s="0"/>
      <c r="JP440" s="0"/>
      <c r="JQ440" s="0"/>
      <c r="JR440" s="0"/>
      <c r="JS440" s="0"/>
      <c r="JT440" s="0"/>
      <c r="JU440" s="0"/>
      <c r="JV440" s="0"/>
      <c r="JW440" s="0"/>
      <c r="JX440" s="0"/>
      <c r="JY440" s="0"/>
      <c r="JZ440" s="0"/>
      <c r="KA440" s="0"/>
      <c r="KB440" s="0"/>
      <c r="KC440" s="0"/>
      <c r="KD440" s="0"/>
      <c r="KE440" s="0"/>
      <c r="KF440" s="0"/>
      <c r="KG440" s="0"/>
      <c r="KH440" s="0"/>
      <c r="KI440" s="0"/>
      <c r="KJ440" s="0"/>
      <c r="KK440" s="0"/>
      <c r="KL440" s="0"/>
      <c r="KM440" s="0"/>
      <c r="KN440" s="0"/>
      <c r="KO440" s="0"/>
      <c r="KP440" s="0"/>
      <c r="KQ440" s="0"/>
      <c r="KR440" s="0"/>
      <c r="KS440" s="0"/>
      <c r="KT440" s="0"/>
      <c r="KU440" s="0"/>
      <c r="KV440" s="0"/>
      <c r="KW440" s="0"/>
      <c r="KX440" s="0"/>
      <c r="KY440" s="0"/>
      <c r="KZ440" s="0"/>
      <c r="LA440" s="0"/>
      <c r="LB440" s="0"/>
      <c r="LC440" s="0"/>
      <c r="LD440" s="0"/>
      <c r="LE440" s="0"/>
      <c r="LF440" s="0"/>
      <c r="LG440" s="0"/>
      <c r="LH440" s="0"/>
      <c r="LI440" s="0"/>
      <c r="LJ440" s="0"/>
      <c r="LK440" s="0"/>
      <c r="LL440" s="0"/>
      <c r="LM440" s="0"/>
      <c r="LN440" s="0"/>
      <c r="LO440" s="0"/>
      <c r="LP440" s="0"/>
      <c r="LQ440" s="0"/>
      <c r="LR440" s="0"/>
      <c r="LS440" s="0"/>
      <c r="LT440" s="0"/>
      <c r="LU440" s="0"/>
      <c r="LV440" s="0"/>
      <c r="LW440" s="0"/>
      <c r="LX440" s="0"/>
      <c r="LY440" s="0"/>
      <c r="LZ440" s="0"/>
      <c r="MA440" s="0"/>
      <c r="MB440" s="0"/>
      <c r="MC440" s="0"/>
      <c r="MD440" s="0"/>
      <c r="ME440" s="0"/>
      <c r="MF440" s="0"/>
      <c r="MG440" s="0"/>
      <c r="MH440" s="0"/>
      <c r="MI440" s="0"/>
      <c r="MJ440" s="0"/>
      <c r="MK440" s="0"/>
      <c r="ML440" s="0"/>
      <c r="MM440" s="0"/>
      <c r="MN440" s="0"/>
      <c r="MO440" s="0"/>
      <c r="MP440" s="0"/>
      <c r="MQ440" s="0"/>
      <c r="MR440" s="0"/>
      <c r="MS440" s="0"/>
      <c r="MT440" s="0"/>
      <c r="MU440" s="0"/>
      <c r="MV440" s="0"/>
      <c r="MW440" s="0"/>
      <c r="MX440" s="0"/>
      <c r="MY440" s="0"/>
      <c r="MZ440" s="0"/>
      <c r="NA440" s="0"/>
      <c r="NB440" s="0"/>
      <c r="NC440" s="0"/>
      <c r="ND440" s="0"/>
      <c r="NE440" s="0"/>
      <c r="NF440" s="0"/>
      <c r="NG440" s="0"/>
      <c r="NH440" s="0"/>
      <c r="NI440" s="0"/>
      <c r="NJ440" s="0"/>
      <c r="NK440" s="0"/>
      <c r="NL440" s="0"/>
      <c r="NM440" s="0"/>
      <c r="NN440" s="0"/>
      <c r="NO440" s="0"/>
      <c r="NP440" s="0"/>
      <c r="NQ440" s="0"/>
      <c r="NR440" s="0"/>
      <c r="NS440" s="0"/>
      <c r="NT440" s="0"/>
      <c r="NU440" s="0"/>
      <c r="NV440" s="0"/>
      <c r="NW440" s="0"/>
      <c r="NX440" s="0"/>
      <c r="NY440" s="0"/>
      <c r="NZ440" s="0"/>
      <c r="OA440" s="0"/>
      <c r="OB440" s="0"/>
      <c r="OC440" s="0"/>
      <c r="OD440" s="0"/>
      <c r="OE440" s="0"/>
      <c r="OF440" s="0"/>
      <c r="OG440" s="0"/>
      <c r="OH440" s="0"/>
      <c r="OI440" s="0"/>
      <c r="OJ440" s="0"/>
      <c r="OK440" s="0"/>
      <c r="OL440" s="0"/>
      <c r="OM440" s="0"/>
      <c r="ON440" s="0"/>
      <c r="OO440" s="0"/>
      <c r="OP440" s="0"/>
      <c r="OQ440" s="0"/>
      <c r="OR440" s="0"/>
      <c r="OS440" s="0"/>
      <c r="OT440" s="0"/>
      <c r="OU440" s="0"/>
      <c r="OV440" s="0"/>
      <c r="OW440" s="0"/>
      <c r="OX440" s="0"/>
      <c r="OY440" s="0"/>
      <c r="OZ440" s="0"/>
      <c r="PA440" s="0"/>
      <c r="PB440" s="0"/>
      <c r="PC440" s="0"/>
      <c r="PD440" s="0"/>
      <c r="PE440" s="0"/>
      <c r="PF440" s="0"/>
      <c r="PG440" s="0"/>
      <c r="PH440" s="0"/>
      <c r="PI440" s="0"/>
      <c r="PJ440" s="0"/>
      <c r="PK440" s="0"/>
      <c r="PL440" s="0"/>
      <c r="PM440" s="0"/>
      <c r="PN440" s="0"/>
      <c r="PO440" s="0"/>
      <c r="PP440" s="0"/>
      <c r="PQ440" s="0"/>
      <c r="PR440" s="0"/>
      <c r="PS440" s="0"/>
      <c r="PT440" s="0"/>
      <c r="PU440" s="0"/>
      <c r="PV440" s="0"/>
      <c r="PW440" s="0"/>
      <c r="PX440" s="0"/>
      <c r="PY440" s="0"/>
      <c r="PZ440" s="0"/>
      <c r="QA440" s="0"/>
      <c r="QB440" s="0"/>
      <c r="QC440" s="0"/>
      <c r="QD440" s="0"/>
      <c r="QE440" s="0"/>
      <c r="QF440" s="0"/>
      <c r="QG440" s="0"/>
      <c r="QH440" s="0"/>
      <c r="QI440" s="0"/>
      <c r="QJ440" s="0"/>
      <c r="QK440" s="0"/>
      <c r="QL440" s="0"/>
      <c r="QM440" s="0"/>
      <c r="QN440" s="0"/>
      <c r="QO440" s="0"/>
      <c r="QP440" s="0"/>
      <c r="QQ440" s="0"/>
      <c r="QR440" s="0"/>
      <c r="QS440" s="0"/>
      <c r="QT440" s="0"/>
      <c r="QU440" s="0"/>
      <c r="QV440" s="0"/>
      <c r="QW440" s="0"/>
      <c r="QX440" s="0"/>
      <c r="QY440" s="0"/>
      <c r="QZ440" s="0"/>
      <c r="RA440" s="0"/>
      <c r="RB440" s="0"/>
      <c r="RC440" s="0"/>
      <c r="RD440" s="0"/>
      <c r="RE440" s="0"/>
      <c r="RF440" s="0"/>
      <c r="RG440" s="0"/>
      <c r="RH440" s="0"/>
      <c r="RI440" s="0"/>
      <c r="RJ440" s="0"/>
      <c r="RK440" s="0"/>
      <c r="RL440" s="0"/>
      <c r="RM440" s="0"/>
      <c r="RN440" s="0"/>
      <c r="RO440" s="0"/>
      <c r="RP440" s="0"/>
      <c r="RQ440" s="0"/>
      <c r="RR440" s="0"/>
      <c r="RS440" s="0"/>
      <c r="RT440" s="0"/>
      <c r="RU440" s="0"/>
      <c r="RV440" s="0"/>
      <c r="RW440" s="0"/>
      <c r="RX440" s="0"/>
      <c r="RY440" s="0"/>
      <c r="RZ440" s="0"/>
      <c r="SA440" s="0"/>
      <c r="SB440" s="0"/>
      <c r="SC440" s="0"/>
      <c r="SD440" s="0"/>
      <c r="SE440" s="0"/>
      <c r="SF440" s="0"/>
      <c r="SG440" s="0"/>
      <c r="SH440" s="0"/>
      <c r="SI440" s="0"/>
      <c r="SJ440" s="0"/>
      <c r="SK440" s="0"/>
      <c r="SL440" s="0"/>
      <c r="SM440" s="0"/>
      <c r="SN440" s="0"/>
      <c r="SO440" s="0"/>
      <c r="SP440" s="0"/>
      <c r="SQ440" s="0"/>
      <c r="SR440" s="0"/>
      <c r="SS440" s="0"/>
      <c r="ST440" s="0"/>
      <c r="SU440" s="0"/>
      <c r="SV440" s="0"/>
      <c r="SW440" s="0"/>
      <c r="SX440" s="0"/>
      <c r="SY440" s="0"/>
      <c r="SZ440" s="0"/>
      <c r="TA440" s="0"/>
      <c r="TB440" s="0"/>
      <c r="TC440" s="0"/>
      <c r="TD440" s="0"/>
      <c r="TE440" s="0"/>
      <c r="TF440" s="0"/>
      <c r="TG440" s="0"/>
      <c r="TH440" s="0"/>
      <c r="TI440" s="0"/>
      <c r="TJ440" s="0"/>
      <c r="TK440" s="0"/>
      <c r="TL440" s="0"/>
      <c r="TM440" s="0"/>
      <c r="TN440" s="0"/>
      <c r="TO440" s="0"/>
      <c r="TP440" s="0"/>
      <c r="TQ440" s="0"/>
      <c r="TR440" s="0"/>
      <c r="TS440" s="0"/>
      <c r="TT440" s="0"/>
      <c r="TU440" s="0"/>
      <c r="TV440" s="0"/>
      <c r="TW440" s="0"/>
      <c r="TX440" s="0"/>
      <c r="TY440" s="0"/>
      <c r="TZ440" s="0"/>
      <c r="UA440" s="0"/>
      <c r="UB440" s="0"/>
      <c r="UC440" s="0"/>
      <c r="UD440" s="0"/>
      <c r="UE440" s="0"/>
      <c r="UF440" s="0"/>
      <c r="UG440" s="0"/>
      <c r="UH440" s="0"/>
      <c r="UI440" s="0"/>
      <c r="UJ440" s="0"/>
      <c r="UK440" s="0"/>
      <c r="UL440" s="0"/>
      <c r="UM440" s="0"/>
      <c r="UN440" s="0"/>
      <c r="UO440" s="0"/>
      <c r="UP440" s="0"/>
      <c r="UQ440" s="0"/>
      <c r="UR440" s="0"/>
      <c r="US440" s="0"/>
      <c r="UT440" s="0"/>
      <c r="UU440" s="0"/>
      <c r="UV440" s="0"/>
      <c r="UW440" s="0"/>
      <c r="UX440" s="0"/>
      <c r="UY440" s="0"/>
      <c r="UZ440" s="0"/>
      <c r="VA440" s="0"/>
      <c r="VB440" s="0"/>
      <c r="VC440" s="0"/>
      <c r="VD440" s="0"/>
      <c r="VE440" s="0"/>
      <c r="VF440" s="0"/>
      <c r="VG440" s="0"/>
      <c r="VH440" s="0"/>
      <c r="VI440" s="0"/>
      <c r="VJ440" s="0"/>
      <c r="VK440" s="0"/>
      <c r="VL440" s="0"/>
      <c r="VM440" s="0"/>
      <c r="VN440" s="0"/>
      <c r="VO440" s="0"/>
      <c r="VP440" s="0"/>
      <c r="VQ440" s="0"/>
      <c r="VR440" s="0"/>
      <c r="VS440" s="0"/>
      <c r="VT440" s="0"/>
      <c r="VU440" s="0"/>
      <c r="VV440" s="0"/>
      <c r="VW440" s="0"/>
      <c r="VX440" s="0"/>
      <c r="VY440" s="0"/>
      <c r="VZ440" s="0"/>
      <c r="WA440" s="0"/>
      <c r="WB440" s="0"/>
      <c r="WC440" s="0"/>
      <c r="WD440" s="0"/>
      <c r="WE440" s="0"/>
      <c r="WF440" s="0"/>
      <c r="WG440" s="0"/>
      <c r="WH440" s="0"/>
      <c r="WI440" s="0"/>
      <c r="WJ440" s="0"/>
      <c r="WK440" s="0"/>
      <c r="WL440" s="0"/>
      <c r="WM440" s="0"/>
      <c r="WN440" s="0"/>
      <c r="WO440" s="0"/>
      <c r="WP440" s="0"/>
      <c r="WQ440" s="0"/>
      <c r="WR440" s="0"/>
      <c r="WS440" s="0"/>
      <c r="WT440" s="0"/>
      <c r="WU440" s="0"/>
      <c r="WV440" s="0"/>
      <c r="WW440" s="0"/>
      <c r="WX440" s="0"/>
      <c r="WY440" s="0"/>
      <c r="WZ440" s="0"/>
      <c r="XA440" s="0"/>
      <c r="XB440" s="0"/>
      <c r="XC440" s="0"/>
      <c r="XD440" s="0"/>
      <c r="XE440" s="0"/>
      <c r="XF440" s="0"/>
      <c r="XG440" s="0"/>
      <c r="XH440" s="0"/>
      <c r="XI440" s="0"/>
      <c r="XJ440" s="0"/>
      <c r="XK440" s="0"/>
      <c r="XL440" s="0"/>
      <c r="XM440" s="0"/>
      <c r="XN440" s="0"/>
      <c r="XO440" s="0"/>
      <c r="XP440" s="0"/>
      <c r="XQ440" s="0"/>
      <c r="XR440" s="0"/>
      <c r="XS440" s="0"/>
      <c r="XT440" s="0"/>
      <c r="XU440" s="0"/>
      <c r="XV440" s="0"/>
      <c r="XW440" s="0"/>
      <c r="XX440" s="0"/>
      <c r="XY440" s="0"/>
      <c r="XZ440" s="0"/>
      <c r="YA440" s="0"/>
      <c r="YB440" s="0"/>
      <c r="YC440" s="0"/>
      <c r="YD440" s="0"/>
      <c r="YE440" s="0"/>
      <c r="YF440" s="0"/>
      <c r="YG440" s="0"/>
      <c r="YH440" s="0"/>
      <c r="YI440" s="0"/>
      <c r="YJ440" s="0"/>
      <c r="YK440" s="0"/>
      <c r="YL440" s="0"/>
      <c r="YM440" s="0"/>
      <c r="YN440" s="0"/>
      <c r="YO440" s="0"/>
      <c r="YP440" s="0"/>
      <c r="YQ440" s="0"/>
      <c r="YR440" s="0"/>
      <c r="YS440" s="0"/>
      <c r="YT440" s="0"/>
      <c r="YU440" s="0"/>
      <c r="YV440" s="0"/>
      <c r="YW440" s="0"/>
      <c r="YX440" s="0"/>
      <c r="YY440" s="0"/>
      <c r="YZ440" s="0"/>
      <c r="ZA440" s="0"/>
      <c r="ZB440" s="0"/>
      <c r="ZC440" s="0"/>
      <c r="ZD440" s="0"/>
      <c r="ZE440" s="0"/>
      <c r="ZF440" s="0"/>
      <c r="ZG440" s="0"/>
      <c r="ZH440" s="0"/>
      <c r="ZI440" s="0"/>
      <c r="ZJ440" s="0"/>
      <c r="ZK440" s="0"/>
      <c r="ZL440" s="0"/>
      <c r="ZM440" s="0"/>
      <c r="ZN440" s="0"/>
      <c r="ZO440" s="0"/>
      <c r="ZP440" s="0"/>
      <c r="ZQ440" s="0"/>
      <c r="ZR440" s="0"/>
      <c r="ZS440" s="0"/>
      <c r="ZT440" s="0"/>
      <c r="ZU440" s="0"/>
      <c r="ZV440" s="0"/>
      <c r="ZW440" s="0"/>
      <c r="ZX440" s="0"/>
      <c r="ZY440" s="0"/>
      <c r="ZZ440" s="0"/>
      <c r="AAA440" s="0"/>
      <c r="AAB440" s="0"/>
      <c r="AAC440" s="0"/>
      <c r="AAD440" s="0"/>
      <c r="AAE440" s="0"/>
      <c r="AAF440" s="0"/>
      <c r="AAG440" s="0"/>
      <c r="AAH440" s="0"/>
      <c r="AAI440" s="0"/>
      <c r="AAJ440" s="0"/>
      <c r="AAK440" s="0"/>
      <c r="AAL440" s="0"/>
      <c r="AAM440" s="0"/>
      <c r="AAN440" s="0"/>
      <c r="AAO440" s="0"/>
      <c r="AAP440" s="0"/>
      <c r="AAQ440" s="0"/>
      <c r="AAR440" s="0"/>
      <c r="AAS440" s="0"/>
      <c r="AAT440" s="0"/>
      <c r="AAU440" s="0"/>
      <c r="AAV440" s="0"/>
      <c r="AAW440" s="0"/>
      <c r="AAX440" s="0"/>
      <c r="AAY440" s="0"/>
      <c r="AAZ440" s="0"/>
      <c r="ABA440" s="0"/>
      <c r="ABB440" s="0"/>
      <c r="ABC440" s="0"/>
      <c r="ABD440" s="0"/>
      <c r="ABE440" s="0"/>
      <c r="ABF440" s="0"/>
      <c r="ABG440" s="0"/>
      <c r="ABH440" s="0"/>
      <c r="ABI440" s="0"/>
      <c r="ABJ440" s="0"/>
      <c r="ABK440" s="0"/>
      <c r="ABL440" s="0"/>
      <c r="ABM440" s="0"/>
      <c r="ABN440" s="0"/>
      <c r="ABO440" s="0"/>
      <c r="ABP440" s="0"/>
      <c r="ABQ440" s="0"/>
      <c r="ABR440" s="0"/>
      <c r="ABS440" s="0"/>
      <c r="ABT440" s="0"/>
      <c r="ABU440" s="0"/>
      <c r="ABV440" s="0"/>
      <c r="ABW440" s="0"/>
      <c r="ABX440" s="0"/>
      <c r="ABY440" s="0"/>
      <c r="ABZ440" s="0"/>
      <c r="ACA440" s="0"/>
      <c r="ACB440" s="0"/>
      <c r="ACC440" s="0"/>
      <c r="ACD440" s="0"/>
      <c r="ACE440" s="0"/>
      <c r="ACF440" s="0"/>
      <c r="ACG440" s="0"/>
      <c r="ACH440" s="0"/>
      <c r="ACI440" s="0"/>
      <c r="ACJ440" s="0"/>
      <c r="ACK440" s="0"/>
      <c r="ACL440" s="0"/>
      <c r="ACM440" s="0"/>
      <c r="ACN440" s="0"/>
      <c r="ACO440" s="0"/>
      <c r="ACP440" s="0"/>
      <c r="ACQ440" s="0"/>
      <c r="ACR440" s="0"/>
      <c r="ACS440" s="0"/>
      <c r="ACT440" s="0"/>
      <c r="ACU440" s="0"/>
      <c r="ACV440" s="0"/>
      <c r="ACW440" s="0"/>
      <c r="ACX440" s="0"/>
      <c r="ACY440" s="0"/>
      <c r="ACZ440" s="0"/>
      <c r="ADA440" s="0"/>
      <c r="ADB440" s="0"/>
      <c r="ADC440" s="0"/>
      <c r="ADD440" s="0"/>
      <c r="ADE440" s="0"/>
      <c r="ADF440" s="0"/>
      <c r="ADG440" s="0"/>
      <c r="ADH440" s="0"/>
      <c r="ADI440" s="0"/>
      <c r="ADJ440" s="0"/>
      <c r="ADK440" s="0"/>
      <c r="ADL440" s="0"/>
      <c r="ADM440" s="0"/>
      <c r="ADN440" s="0"/>
      <c r="ADO440" s="0"/>
      <c r="ADP440" s="0"/>
      <c r="ADQ440" s="0"/>
      <c r="ADR440" s="0"/>
      <c r="ADS440" s="0"/>
      <c r="ADT440" s="0"/>
      <c r="ADU440" s="0"/>
      <c r="ADV440" s="0"/>
      <c r="ADW440" s="0"/>
      <c r="ADX440" s="0"/>
      <c r="ADY440" s="0"/>
      <c r="ADZ440" s="0"/>
      <c r="AEA440" s="0"/>
      <c r="AEB440" s="0"/>
      <c r="AEC440" s="0"/>
      <c r="AED440" s="0"/>
      <c r="AEE440" s="0"/>
      <c r="AEF440" s="0"/>
      <c r="AEG440" s="0"/>
      <c r="AEH440" s="0"/>
      <c r="AEI440" s="0"/>
      <c r="AEJ440" s="0"/>
      <c r="AEK440" s="0"/>
      <c r="AEL440" s="0"/>
      <c r="AEM440" s="0"/>
      <c r="AEN440" s="0"/>
      <c r="AEO440" s="0"/>
      <c r="AEP440" s="0"/>
      <c r="AEQ440" s="0"/>
      <c r="AER440" s="0"/>
      <c r="AES440" s="0"/>
      <c r="AET440" s="0"/>
      <c r="AEU440" s="0"/>
      <c r="AEV440" s="0"/>
      <c r="AEW440" s="0"/>
      <c r="AEX440" s="0"/>
      <c r="AEY440" s="0"/>
      <c r="AEZ440" s="0"/>
      <c r="AFA440" s="0"/>
      <c r="AFB440" s="0"/>
      <c r="AFC440" s="0"/>
      <c r="AFD440" s="0"/>
      <c r="AFE440" s="0"/>
      <c r="AFF440" s="0"/>
      <c r="AFG440" s="0"/>
      <c r="AFH440" s="0"/>
      <c r="AFI440" s="0"/>
      <c r="AFJ440" s="0"/>
      <c r="AFK440" s="0"/>
      <c r="AFL440" s="0"/>
      <c r="AFM440" s="0"/>
      <c r="AFN440" s="0"/>
      <c r="AFO440" s="0"/>
      <c r="AFP440" s="0"/>
      <c r="AFQ440" s="0"/>
      <c r="AFR440" s="0"/>
      <c r="AFS440" s="0"/>
      <c r="AFT440" s="0"/>
      <c r="AFU440" s="0"/>
      <c r="AFV440" s="0"/>
      <c r="AFW440" s="0"/>
      <c r="AFX440" s="0"/>
      <c r="AFY440" s="0"/>
      <c r="AFZ440" s="0"/>
      <c r="AGA440" s="0"/>
      <c r="AGB440" s="0"/>
      <c r="AGC440" s="0"/>
      <c r="AGD440" s="0"/>
      <c r="AGE440" s="0"/>
      <c r="AGF440" s="0"/>
      <c r="AGG440" s="0"/>
      <c r="AGH440" s="0"/>
      <c r="AGI440" s="0"/>
      <c r="AGJ440" s="0"/>
      <c r="AGK440" s="0"/>
      <c r="AGL440" s="0"/>
      <c r="AGM440" s="0"/>
      <c r="AGN440" s="0"/>
      <c r="AGO440" s="0"/>
      <c r="AGP440" s="0"/>
      <c r="AGQ440" s="0"/>
      <c r="AGR440" s="0"/>
      <c r="AGS440" s="0"/>
      <c r="AGT440" s="0"/>
      <c r="AGU440" s="0"/>
      <c r="AGV440" s="0"/>
      <c r="AGW440" s="0"/>
      <c r="AGX440" s="0"/>
      <c r="AGY440" s="0"/>
      <c r="AGZ440" s="0"/>
      <c r="AHA440" s="0"/>
      <c r="AHB440" s="0"/>
      <c r="AHC440" s="0"/>
      <c r="AHD440" s="0"/>
      <c r="AHE440" s="0"/>
      <c r="AHF440" s="0"/>
      <c r="AHG440" s="0"/>
      <c r="AHH440" s="0"/>
      <c r="AHI440" s="0"/>
      <c r="AHJ440" s="0"/>
      <c r="AHK440" s="0"/>
      <c r="AHL440" s="0"/>
      <c r="AHM440" s="0"/>
      <c r="AHN440" s="0"/>
      <c r="AHO440" s="0"/>
      <c r="AHP440" s="0"/>
      <c r="AHQ440" s="0"/>
      <c r="AHR440" s="0"/>
      <c r="AHS440" s="0"/>
      <c r="AHT440" s="0"/>
      <c r="AHU440" s="0"/>
      <c r="AHV440" s="0"/>
      <c r="AHW440" s="0"/>
      <c r="AHX440" s="0"/>
      <c r="AHY440" s="0"/>
      <c r="AHZ440" s="0"/>
      <c r="AIA440" s="0"/>
      <c r="AIB440" s="0"/>
      <c r="AIC440" s="0"/>
      <c r="AID440" s="0"/>
      <c r="AIE440" s="0"/>
      <c r="AIF440" s="0"/>
      <c r="AIG440" s="0"/>
      <c r="AIH440" s="0"/>
      <c r="AII440" s="0"/>
      <c r="AIJ440" s="0"/>
      <c r="AIK440" s="0"/>
      <c r="AIL440" s="0"/>
      <c r="AIM440" s="0"/>
      <c r="AIN440" s="0"/>
      <c r="AIO440" s="0"/>
      <c r="AIP440" s="0"/>
      <c r="AIQ440" s="0"/>
      <c r="AIR440" s="0"/>
      <c r="AIS440" s="0"/>
      <c r="AIT440" s="0"/>
      <c r="AIU440" s="0"/>
      <c r="AIV440" s="0"/>
      <c r="AIW440" s="0"/>
      <c r="AIX440" s="0"/>
      <c r="AIY440" s="0"/>
      <c r="AIZ440" s="0"/>
      <c r="AJA440" s="0"/>
      <c r="AJB440" s="0"/>
      <c r="AJC440" s="0"/>
      <c r="AJD440" s="0"/>
      <c r="AJE440" s="0"/>
      <c r="AJF440" s="0"/>
      <c r="AJG440" s="0"/>
      <c r="AJH440" s="0"/>
      <c r="AJI440" s="0"/>
      <c r="AJJ440" s="0"/>
      <c r="AJK440" s="0"/>
      <c r="AJL440" s="0"/>
      <c r="AJM440" s="0"/>
      <c r="AJN440" s="0"/>
      <c r="AJO440" s="0"/>
      <c r="AJP440" s="0"/>
      <c r="AJQ440" s="0"/>
      <c r="AJR440" s="0"/>
      <c r="AJS440" s="0"/>
      <c r="AJT440" s="0"/>
      <c r="AJU440" s="0"/>
      <c r="AJV440" s="0"/>
      <c r="AJW440" s="0"/>
      <c r="AJX440" s="0"/>
      <c r="AJY440" s="0"/>
      <c r="AJZ440" s="0"/>
      <c r="AKA440" s="0"/>
      <c r="AKB440" s="0"/>
      <c r="AKC440" s="0"/>
      <c r="AKD440" s="0"/>
      <c r="AKE440" s="0"/>
      <c r="AKF440" s="0"/>
      <c r="AKG440" s="0"/>
      <c r="AKH440" s="0"/>
      <c r="AKI440" s="0"/>
      <c r="AKJ440" s="0"/>
      <c r="AKK440" s="0"/>
      <c r="AKL440" s="0"/>
      <c r="AKM440" s="0"/>
      <c r="AKN440" s="0"/>
      <c r="AKO440" s="0"/>
      <c r="AKP440" s="0"/>
      <c r="AKQ440" s="0"/>
      <c r="AKR440" s="0"/>
      <c r="AKS440" s="0"/>
      <c r="AKT440" s="0"/>
      <c r="AKU440" s="0"/>
      <c r="AKV440" s="0"/>
      <c r="AKW440" s="0"/>
      <c r="AKX440" s="0"/>
      <c r="AKY440" s="0"/>
      <c r="AKZ440" s="0"/>
      <c r="ALA440" s="0"/>
      <c r="ALB440" s="0"/>
      <c r="ALC440" s="0"/>
      <c r="ALD440" s="0"/>
      <c r="ALE440" s="0"/>
      <c r="ALF440" s="0"/>
      <c r="ALG440" s="0"/>
      <c r="ALH440" s="0"/>
      <c r="ALI440" s="0"/>
      <c r="ALJ440" s="0"/>
      <c r="ALK440" s="0"/>
      <c r="ALL440" s="0"/>
      <c r="ALM440" s="0"/>
      <c r="ALN440" s="0"/>
      <c r="ALO440" s="0"/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r="441" customFormat="false" ht="14.85" hidden="false" customHeight="true" outlineLevel="0" collapsed="false">
      <c r="A441" s="102" t="str">
        <f aca="false" t="array" ref="A441:A441">IF(G441=Error_checking!$A$26,RANK(AC441,$AC$2:$AC$601),"")</f>
        <v/>
      </c>
      <c r="B441" s="102" t="n">
        <v>537</v>
      </c>
      <c r="C441" s="77" t="n">
        <f aca="false">VLOOKUP($B441,Ludo_na!$A$2:$D$601,2,0)</f>
        <v>549</v>
      </c>
      <c r="D441" s="78" t="str">
        <f aca="false">IF(VLOOKUP($B441,Ludo_voor!$A$2:$Y$601,3,0)="","",VLOOKUP($B441,Ludo_voor!$A$2:$Y$601,3,0))</f>
        <v>Vermeulen</v>
      </c>
      <c r="E441" s="79" t="str">
        <f aca="false">IF(VLOOKUP($B441,Ludo_voor!$A$2:$Y$601,4,0)="","",VLOOKUP($B441,Ludo_voor!$A$2:$Y$601,4,0))</f>
        <v>Nicolas</v>
      </c>
      <c r="F441" s="80" t="str">
        <f aca="false">IF(VLOOKUP($B441,Ludo_voor!$A$2:$Y$601,5,0)="","",VLOOKUP($B441,Ludo_voor!$A$2:$Y$601,5,0))</f>
        <v/>
      </c>
      <c r="G441" s="81"/>
      <c r="H441" s="103"/>
      <c r="I441" s="104"/>
      <c r="J441" s="105"/>
      <c r="K441" s="105"/>
      <c r="L441" s="105"/>
      <c r="M441" s="106" t="str">
        <f aca="false" t="array" ref="M441:M441">IF($G441="","",IF(L441="",0,((SUM(IF(I441=I$2:I$601,IF(J441=J$2:J$601,1,0),0))-K441)/(SUM(IF(I441=I$2:I$601,IF(J441=J$2:J$601,1,0),0))-1)*100)+(L441/(SUM(IF(I441=I$2:I$601,IF(J441=J$2:J$601,L$2:L$601,0),0))))+IF(K441&lt;2,SUM(IF(I441=I$2:I$601,IF(J441=J$2:J$601,1,0),0)),0)))</f>
        <v/>
      </c>
      <c r="N441" s="107"/>
      <c r="O441" s="108"/>
      <c r="P441" s="108"/>
      <c r="Q441" s="108"/>
      <c r="R441" s="109" t="str">
        <f aca="false" t="array" ref="R441:R441">IF($G441="","",IF(Q441="",0,((SUM(IF(N441=N$2:N$601,IF(O441=O$2:O$601,1,0),0))-P441)/(SUM(IF(N441=N$2:N$601,IF(O441=O$2:O$601,1,0),0))-1)*100)+(Q441/(SUM(IF(N441=N$2:N$601,IF(O441=O$2:O$601,Q$2:Q$601,0),0))))+IF(P441&lt;2,SUM(IF(N441=N$2:N$601,IF(O441=O$2:O$601,1,0),0)),0)))</f>
        <v/>
      </c>
      <c r="S441" s="110"/>
      <c r="T441" s="108"/>
      <c r="U441" s="108"/>
      <c r="V441" s="108"/>
      <c r="W441" s="111" t="str">
        <f aca="false" t="array" ref="W441:W441">IF($G441="","",IF(OR(S441=Error_checking!$Q$25,S441=Error_checking!$Q$26),R441-IF(P441&lt;2,SUM(IF(N441=N$2:N$601,IF(O441=O$2:O$601,1,0),0)),0),IF(V441="",0,((SUM(IF(S441=S$2:S$601,IF(T441=T$2:T$601,1,0),0))-U441)/(SUM(IF(S441=S$2:S$601,IF(T441=T$2:T$601,1,0),0))-1)*100)+(V441/(SUM(IF(S441=S$2:S$601,IF(T441=T$2:T$601,V$2:V$601,0),0))))+IF(U441&lt;2,SUM(IF(S441=S$2:S$601,IF(T441=T$2:T$601,1,0),0)),0))))</f>
        <v/>
      </c>
      <c r="X441" s="91"/>
      <c r="Y441" s="92"/>
      <c r="Z441" s="93"/>
      <c r="AA441" s="92"/>
      <c r="AB441" s="94" t="n">
        <f aca="false">0</f>
        <v>0</v>
      </c>
      <c r="AC441" s="94" t="n">
        <f aca="false" t="array" ref="AC441:AC441">SUM(M441,R441,W441,AB441)</f>
        <v>0</v>
      </c>
      <c r="AD441" s="112" t="n">
        <f aca="false">IF(G441=Error_checking!$A$26,MAX(0,MIN(MaxBonus,$G$1)+1-RANK(AC441,$AC$2:$AC$601)),0)</f>
        <v>0</v>
      </c>
      <c r="AE441" s="111" t="n">
        <f aca="false">AC441+AD441</f>
        <v>0</v>
      </c>
      <c r="AF441" s="113" t="str">
        <f aca="false" t="array" ref="AF441:AF441">IF(G441=Error_checking!$A$26,RANK(AC441,$AC$2:$AC$601),"")</f>
        <v/>
      </c>
      <c r="AG441" s="114"/>
      <c r="AH441" s="115"/>
      <c r="AI441" s="115"/>
      <c r="AJ441" s="115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17"/>
      <c r="BG441" s="117"/>
      <c r="BH441" s="117"/>
      <c r="BI441" s="117"/>
      <c r="BJ441" s="117"/>
      <c r="BK441" s="117"/>
      <c r="BL441" s="117"/>
      <c r="BM441" s="117"/>
      <c r="BN441" s="117"/>
      <c r="BO441" s="117"/>
      <c r="BP441" s="117"/>
      <c r="BQ441" s="117"/>
      <c r="BR441" s="117"/>
      <c r="BS441" s="117"/>
      <c r="BT441" s="117"/>
      <c r="BU441" s="117"/>
      <c r="BV441" s="117"/>
      <c r="BW441" s="117"/>
      <c r="BX441" s="117"/>
      <c r="BY441" s="117"/>
      <c r="BZ441" s="117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  <c r="IX441" s="0"/>
      <c r="IY441" s="0"/>
      <c r="IZ441" s="0"/>
      <c r="JA441" s="0"/>
      <c r="JB441" s="0"/>
      <c r="JC441" s="0"/>
      <c r="JD441" s="0"/>
      <c r="JE441" s="0"/>
      <c r="JF441" s="0"/>
      <c r="JG441" s="0"/>
      <c r="JH441" s="0"/>
      <c r="JI441" s="0"/>
      <c r="JJ441" s="0"/>
      <c r="JK441" s="0"/>
      <c r="JL441" s="0"/>
      <c r="JM441" s="0"/>
      <c r="JN441" s="0"/>
      <c r="JO441" s="0"/>
      <c r="JP441" s="0"/>
      <c r="JQ441" s="0"/>
      <c r="JR441" s="0"/>
      <c r="JS441" s="0"/>
      <c r="JT441" s="0"/>
      <c r="JU441" s="0"/>
      <c r="JV441" s="0"/>
      <c r="JW441" s="0"/>
      <c r="JX441" s="0"/>
      <c r="JY441" s="0"/>
      <c r="JZ441" s="0"/>
      <c r="KA441" s="0"/>
      <c r="KB441" s="0"/>
      <c r="KC441" s="0"/>
      <c r="KD441" s="0"/>
      <c r="KE441" s="0"/>
      <c r="KF441" s="0"/>
      <c r="KG441" s="0"/>
      <c r="KH441" s="0"/>
      <c r="KI441" s="0"/>
      <c r="KJ441" s="0"/>
      <c r="KK441" s="0"/>
      <c r="KL441" s="0"/>
      <c r="KM441" s="0"/>
      <c r="KN441" s="0"/>
      <c r="KO441" s="0"/>
      <c r="KP441" s="0"/>
      <c r="KQ441" s="0"/>
      <c r="KR441" s="0"/>
      <c r="KS441" s="0"/>
      <c r="KT441" s="0"/>
      <c r="KU441" s="0"/>
      <c r="KV441" s="0"/>
      <c r="KW441" s="0"/>
      <c r="KX441" s="0"/>
      <c r="KY441" s="0"/>
      <c r="KZ441" s="0"/>
      <c r="LA441" s="0"/>
      <c r="LB441" s="0"/>
      <c r="LC441" s="0"/>
      <c r="LD441" s="0"/>
      <c r="LE441" s="0"/>
      <c r="LF441" s="0"/>
      <c r="LG441" s="0"/>
      <c r="LH441" s="0"/>
      <c r="LI441" s="0"/>
      <c r="LJ441" s="0"/>
      <c r="LK441" s="0"/>
      <c r="LL441" s="0"/>
      <c r="LM441" s="0"/>
      <c r="LN441" s="0"/>
      <c r="LO441" s="0"/>
      <c r="LP441" s="0"/>
      <c r="LQ441" s="0"/>
      <c r="LR441" s="0"/>
      <c r="LS441" s="0"/>
      <c r="LT441" s="0"/>
      <c r="LU441" s="0"/>
      <c r="LV441" s="0"/>
      <c r="LW441" s="0"/>
      <c r="LX441" s="0"/>
      <c r="LY441" s="0"/>
      <c r="LZ441" s="0"/>
      <c r="MA441" s="0"/>
      <c r="MB441" s="0"/>
      <c r="MC441" s="0"/>
      <c r="MD441" s="0"/>
      <c r="ME441" s="0"/>
      <c r="MF441" s="0"/>
      <c r="MG441" s="0"/>
      <c r="MH441" s="0"/>
      <c r="MI441" s="0"/>
      <c r="MJ441" s="0"/>
      <c r="MK441" s="0"/>
      <c r="ML441" s="0"/>
      <c r="MM441" s="0"/>
      <c r="MN441" s="0"/>
      <c r="MO441" s="0"/>
      <c r="MP441" s="0"/>
      <c r="MQ441" s="0"/>
      <c r="MR441" s="0"/>
      <c r="MS441" s="0"/>
      <c r="MT441" s="0"/>
      <c r="MU441" s="0"/>
      <c r="MV441" s="0"/>
      <c r="MW441" s="0"/>
      <c r="MX441" s="0"/>
      <c r="MY441" s="0"/>
      <c r="MZ441" s="0"/>
      <c r="NA441" s="0"/>
      <c r="NB441" s="0"/>
      <c r="NC441" s="0"/>
      <c r="ND441" s="0"/>
      <c r="NE441" s="0"/>
      <c r="NF441" s="0"/>
      <c r="NG441" s="0"/>
      <c r="NH441" s="0"/>
      <c r="NI441" s="0"/>
      <c r="NJ441" s="0"/>
      <c r="NK441" s="0"/>
      <c r="NL441" s="0"/>
      <c r="NM441" s="0"/>
      <c r="NN441" s="0"/>
      <c r="NO441" s="0"/>
      <c r="NP441" s="0"/>
      <c r="NQ441" s="0"/>
      <c r="NR441" s="0"/>
      <c r="NS441" s="0"/>
      <c r="NT441" s="0"/>
      <c r="NU441" s="0"/>
      <c r="NV441" s="0"/>
      <c r="NW441" s="0"/>
      <c r="NX441" s="0"/>
      <c r="NY441" s="0"/>
      <c r="NZ441" s="0"/>
      <c r="OA441" s="0"/>
      <c r="OB441" s="0"/>
      <c r="OC441" s="0"/>
      <c r="OD441" s="0"/>
      <c r="OE441" s="0"/>
      <c r="OF441" s="0"/>
      <c r="OG441" s="0"/>
      <c r="OH441" s="0"/>
      <c r="OI441" s="0"/>
      <c r="OJ441" s="0"/>
      <c r="OK441" s="0"/>
      <c r="OL441" s="0"/>
      <c r="OM441" s="0"/>
      <c r="ON441" s="0"/>
      <c r="OO441" s="0"/>
      <c r="OP441" s="0"/>
      <c r="OQ441" s="0"/>
      <c r="OR441" s="0"/>
      <c r="OS441" s="0"/>
      <c r="OT441" s="0"/>
      <c r="OU441" s="0"/>
      <c r="OV441" s="0"/>
      <c r="OW441" s="0"/>
      <c r="OX441" s="0"/>
      <c r="OY441" s="0"/>
      <c r="OZ441" s="0"/>
      <c r="PA441" s="0"/>
      <c r="PB441" s="0"/>
      <c r="PC441" s="0"/>
      <c r="PD441" s="0"/>
      <c r="PE441" s="0"/>
      <c r="PF441" s="0"/>
      <c r="PG441" s="0"/>
      <c r="PH441" s="0"/>
      <c r="PI441" s="0"/>
      <c r="PJ441" s="0"/>
      <c r="PK441" s="0"/>
      <c r="PL441" s="0"/>
      <c r="PM441" s="0"/>
      <c r="PN441" s="0"/>
      <c r="PO441" s="0"/>
      <c r="PP441" s="0"/>
      <c r="PQ441" s="0"/>
      <c r="PR441" s="0"/>
      <c r="PS441" s="0"/>
      <c r="PT441" s="0"/>
      <c r="PU441" s="0"/>
      <c r="PV441" s="0"/>
      <c r="PW441" s="0"/>
      <c r="PX441" s="0"/>
      <c r="PY441" s="0"/>
      <c r="PZ441" s="0"/>
      <c r="QA441" s="0"/>
      <c r="QB441" s="0"/>
      <c r="QC441" s="0"/>
      <c r="QD441" s="0"/>
      <c r="QE441" s="0"/>
      <c r="QF441" s="0"/>
      <c r="QG441" s="0"/>
      <c r="QH441" s="0"/>
      <c r="QI441" s="0"/>
      <c r="QJ441" s="0"/>
      <c r="QK441" s="0"/>
      <c r="QL441" s="0"/>
      <c r="QM441" s="0"/>
      <c r="QN441" s="0"/>
      <c r="QO441" s="0"/>
      <c r="QP441" s="0"/>
      <c r="QQ441" s="0"/>
      <c r="QR441" s="0"/>
      <c r="QS441" s="0"/>
      <c r="QT441" s="0"/>
      <c r="QU441" s="0"/>
      <c r="QV441" s="0"/>
      <c r="QW441" s="0"/>
      <c r="QX441" s="0"/>
      <c r="QY441" s="0"/>
      <c r="QZ441" s="0"/>
      <c r="RA441" s="0"/>
      <c r="RB441" s="0"/>
      <c r="RC441" s="0"/>
      <c r="RD441" s="0"/>
      <c r="RE441" s="0"/>
      <c r="RF441" s="0"/>
      <c r="RG441" s="0"/>
      <c r="RH441" s="0"/>
      <c r="RI441" s="0"/>
      <c r="RJ441" s="0"/>
      <c r="RK441" s="0"/>
      <c r="RL441" s="0"/>
      <c r="RM441" s="0"/>
      <c r="RN441" s="0"/>
      <c r="RO441" s="0"/>
      <c r="RP441" s="0"/>
      <c r="RQ441" s="0"/>
      <c r="RR441" s="0"/>
      <c r="RS441" s="0"/>
      <c r="RT441" s="0"/>
      <c r="RU441" s="0"/>
      <c r="RV441" s="0"/>
      <c r="RW441" s="0"/>
      <c r="RX441" s="0"/>
      <c r="RY441" s="0"/>
      <c r="RZ441" s="0"/>
      <c r="SA441" s="0"/>
      <c r="SB441" s="0"/>
      <c r="SC441" s="0"/>
      <c r="SD441" s="0"/>
      <c r="SE441" s="0"/>
      <c r="SF441" s="0"/>
      <c r="SG441" s="0"/>
      <c r="SH441" s="0"/>
      <c r="SI441" s="0"/>
      <c r="SJ441" s="0"/>
      <c r="SK441" s="0"/>
      <c r="SL441" s="0"/>
      <c r="SM441" s="0"/>
      <c r="SN441" s="0"/>
      <c r="SO441" s="0"/>
      <c r="SP441" s="0"/>
      <c r="SQ441" s="0"/>
      <c r="SR441" s="0"/>
      <c r="SS441" s="0"/>
      <c r="ST441" s="0"/>
      <c r="SU441" s="0"/>
      <c r="SV441" s="0"/>
      <c r="SW441" s="0"/>
      <c r="SX441" s="0"/>
      <c r="SY441" s="0"/>
      <c r="SZ441" s="0"/>
      <c r="TA441" s="0"/>
      <c r="TB441" s="0"/>
      <c r="TC441" s="0"/>
      <c r="TD441" s="0"/>
      <c r="TE441" s="0"/>
      <c r="TF441" s="0"/>
      <c r="TG441" s="0"/>
      <c r="TH441" s="0"/>
      <c r="TI441" s="0"/>
      <c r="TJ441" s="0"/>
      <c r="TK441" s="0"/>
      <c r="TL441" s="0"/>
      <c r="TM441" s="0"/>
      <c r="TN441" s="0"/>
      <c r="TO441" s="0"/>
      <c r="TP441" s="0"/>
      <c r="TQ441" s="0"/>
      <c r="TR441" s="0"/>
      <c r="TS441" s="0"/>
      <c r="TT441" s="0"/>
      <c r="TU441" s="0"/>
      <c r="TV441" s="0"/>
      <c r="TW441" s="0"/>
      <c r="TX441" s="0"/>
      <c r="TY441" s="0"/>
      <c r="TZ441" s="0"/>
      <c r="UA441" s="0"/>
      <c r="UB441" s="0"/>
      <c r="UC441" s="0"/>
      <c r="UD441" s="0"/>
      <c r="UE441" s="0"/>
      <c r="UF441" s="0"/>
      <c r="UG441" s="0"/>
      <c r="UH441" s="0"/>
      <c r="UI441" s="0"/>
      <c r="UJ441" s="0"/>
      <c r="UK441" s="0"/>
      <c r="UL441" s="0"/>
      <c r="UM441" s="0"/>
      <c r="UN441" s="0"/>
      <c r="UO441" s="0"/>
      <c r="UP441" s="0"/>
      <c r="UQ441" s="0"/>
      <c r="UR441" s="0"/>
      <c r="US441" s="0"/>
      <c r="UT441" s="0"/>
      <c r="UU441" s="0"/>
      <c r="UV441" s="0"/>
      <c r="UW441" s="0"/>
      <c r="UX441" s="0"/>
      <c r="UY441" s="0"/>
      <c r="UZ441" s="0"/>
      <c r="VA441" s="0"/>
      <c r="VB441" s="0"/>
      <c r="VC441" s="0"/>
      <c r="VD441" s="0"/>
      <c r="VE441" s="0"/>
      <c r="VF441" s="0"/>
      <c r="VG441" s="0"/>
      <c r="VH441" s="0"/>
      <c r="VI441" s="0"/>
      <c r="VJ441" s="0"/>
      <c r="VK441" s="0"/>
      <c r="VL441" s="0"/>
      <c r="VM441" s="0"/>
      <c r="VN441" s="0"/>
      <c r="VO441" s="0"/>
      <c r="VP441" s="0"/>
      <c r="VQ441" s="0"/>
      <c r="VR441" s="0"/>
      <c r="VS441" s="0"/>
      <c r="VT441" s="0"/>
      <c r="VU441" s="0"/>
      <c r="VV441" s="0"/>
      <c r="VW441" s="0"/>
      <c r="VX441" s="0"/>
      <c r="VY441" s="0"/>
      <c r="VZ441" s="0"/>
      <c r="WA441" s="0"/>
      <c r="WB441" s="0"/>
      <c r="WC441" s="0"/>
      <c r="WD441" s="0"/>
      <c r="WE441" s="0"/>
      <c r="WF441" s="0"/>
      <c r="WG441" s="0"/>
      <c r="WH441" s="0"/>
      <c r="WI441" s="0"/>
      <c r="WJ441" s="0"/>
      <c r="WK441" s="0"/>
      <c r="WL441" s="0"/>
      <c r="WM441" s="0"/>
      <c r="WN441" s="0"/>
      <c r="WO441" s="0"/>
      <c r="WP441" s="0"/>
      <c r="WQ441" s="0"/>
      <c r="WR441" s="0"/>
      <c r="WS441" s="0"/>
      <c r="WT441" s="0"/>
      <c r="WU441" s="0"/>
      <c r="WV441" s="0"/>
      <c r="WW441" s="0"/>
      <c r="WX441" s="0"/>
      <c r="WY441" s="0"/>
      <c r="WZ441" s="0"/>
      <c r="XA441" s="0"/>
      <c r="XB441" s="0"/>
      <c r="XC441" s="0"/>
      <c r="XD441" s="0"/>
      <c r="XE441" s="0"/>
      <c r="XF441" s="0"/>
      <c r="XG441" s="0"/>
      <c r="XH441" s="0"/>
      <c r="XI441" s="0"/>
      <c r="XJ441" s="0"/>
      <c r="XK441" s="0"/>
      <c r="XL441" s="0"/>
      <c r="XM441" s="0"/>
      <c r="XN441" s="0"/>
      <c r="XO441" s="0"/>
      <c r="XP441" s="0"/>
      <c r="XQ441" s="0"/>
      <c r="XR441" s="0"/>
      <c r="XS441" s="0"/>
      <c r="XT441" s="0"/>
      <c r="XU441" s="0"/>
      <c r="XV441" s="0"/>
      <c r="XW441" s="0"/>
      <c r="XX441" s="0"/>
      <c r="XY441" s="0"/>
      <c r="XZ441" s="0"/>
      <c r="YA441" s="0"/>
      <c r="YB441" s="0"/>
      <c r="YC441" s="0"/>
      <c r="YD441" s="0"/>
      <c r="YE441" s="0"/>
      <c r="YF441" s="0"/>
      <c r="YG441" s="0"/>
      <c r="YH441" s="0"/>
      <c r="YI441" s="0"/>
      <c r="YJ441" s="0"/>
      <c r="YK441" s="0"/>
      <c r="YL441" s="0"/>
      <c r="YM441" s="0"/>
      <c r="YN441" s="0"/>
      <c r="YO441" s="0"/>
      <c r="YP441" s="0"/>
      <c r="YQ441" s="0"/>
      <c r="YR441" s="0"/>
      <c r="YS441" s="0"/>
      <c r="YT441" s="0"/>
      <c r="YU441" s="0"/>
      <c r="YV441" s="0"/>
      <c r="YW441" s="0"/>
      <c r="YX441" s="0"/>
      <c r="YY441" s="0"/>
      <c r="YZ441" s="0"/>
      <c r="ZA441" s="0"/>
      <c r="ZB441" s="0"/>
      <c r="ZC441" s="0"/>
      <c r="ZD441" s="0"/>
      <c r="ZE441" s="0"/>
      <c r="ZF441" s="0"/>
      <c r="ZG441" s="0"/>
      <c r="ZH441" s="0"/>
      <c r="ZI441" s="0"/>
      <c r="ZJ441" s="0"/>
      <c r="ZK441" s="0"/>
      <c r="ZL441" s="0"/>
      <c r="ZM441" s="0"/>
      <c r="ZN441" s="0"/>
      <c r="ZO441" s="0"/>
      <c r="ZP441" s="0"/>
      <c r="ZQ441" s="0"/>
      <c r="ZR441" s="0"/>
      <c r="ZS441" s="0"/>
      <c r="ZT441" s="0"/>
      <c r="ZU441" s="0"/>
      <c r="ZV441" s="0"/>
      <c r="ZW441" s="0"/>
      <c r="ZX441" s="0"/>
      <c r="ZY441" s="0"/>
      <c r="ZZ441" s="0"/>
      <c r="AAA441" s="0"/>
      <c r="AAB441" s="0"/>
      <c r="AAC441" s="0"/>
      <c r="AAD441" s="0"/>
      <c r="AAE441" s="0"/>
      <c r="AAF441" s="0"/>
      <c r="AAG441" s="0"/>
      <c r="AAH441" s="0"/>
      <c r="AAI441" s="0"/>
      <c r="AAJ441" s="0"/>
      <c r="AAK441" s="0"/>
      <c r="AAL441" s="0"/>
      <c r="AAM441" s="0"/>
      <c r="AAN441" s="0"/>
      <c r="AAO441" s="0"/>
      <c r="AAP441" s="0"/>
      <c r="AAQ441" s="0"/>
      <c r="AAR441" s="0"/>
      <c r="AAS441" s="0"/>
      <c r="AAT441" s="0"/>
      <c r="AAU441" s="0"/>
      <c r="AAV441" s="0"/>
      <c r="AAW441" s="0"/>
      <c r="AAX441" s="0"/>
      <c r="AAY441" s="0"/>
      <c r="AAZ441" s="0"/>
      <c r="ABA441" s="0"/>
      <c r="ABB441" s="0"/>
      <c r="ABC441" s="0"/>
      <c r="ABD441" s="0"/>
      <c r="ABE441" s="0"/>
      <c r="ABF441" s="0"/>
      <c r="ABG441" s="0"/>
      <c r="ABH441" s="0"/>
      <c r="ABI441" s="0"/>
      <c r="ABJ441" s="0"/>
      <c r="ABK441" s="0"/>
      <c r="ABL441" s="0"/>
      <c r="ABM441" s="0"/>
      <c r="ABN441" s="0"/>
      <c r="ABO441" s="0"/>
      <c r="ABP441" s="0"/>
      <c r="ABQ441" s="0"/>
      <c r="ABR441" s="0"/>
      <c r="ABS441" s="0"/>
      <c r="ABT441" s="0"/>
      <c r="ABU441" s="0"/>
      <c r="ABV441" s="0"/>
      <c r="ABW441" s="0"/>
      <c r="ABX441" s="0"/>
      <c r="ABY441" s="0"/>
      <c r="ABZ441" s="0"/>
      <c r="ACA441" s="0"/>
      <c r="ACB441" s="0"/>
      <c r="ACC441" s="0"/>
      <c r="ACD441" s="0"/>
      <c r="ACE441" s="0"/>
      <c r="ACF441" s="0"/>
      <c r="ACG441" s="0"/>
      <c r="ACH441" s="0"/>
      <c r="ACI441" s="0"/>
      <c r="ACJ441" s="0"/>
      <c r="ACK441" s="0"/>
      <c r="ACL441" s="0"/>
      <c r="ACM441" s="0"/>
      <c r="ACN441" s="0"/>
      <c r="ACO441" s="0"/>
      <c r="ACP441" s="0"/>
      <c r="ACQ441" s="0"/>
      <c r="ACR441" s="0"/>
      <c r="ACS441" s="0"/>
      <c r="ACT441" s="0"/>
      <c r="ACU441" s="0"/>
      <c r="ACV441" s="0"/>
      <c r="ACW441" s="0"/>
      <c r="ACX441" s="0"/>
      <c r="ACY441" s="0"/>
      <c r="ACZ441" s="0"/>
      <c r="ADA441" s="0"/>
      <c r="ADB441" s="0"/>
      <c r="ADC441" s="0"/>
      <c r="ADD441" s="0"/>
      <c r="ADE441" s="0"/>
      <c r="ADF441" s="0"/>
      <c r="ADG441" s="0"/>
      <c r="ADH441" s="0"/>
      <c r="ADI441" s="0"/>
      <c r="ADJ441" s="0"/>
      <c r="ADK441" s="0"/>
      <c r="ADL441" s="0"/>
      <c r="ADM441" s="0"/>
      <c r="ADN441" s="0"/>
      <c r="ADO441" s="0"/>
      <c r="ADP441" s="0"/>
      <c r="ADQ441" s="0"/>
      <c r="ADR441" s="0"/>
      <c r="ADS441" s="0"/>
      <c r="ADT441" s="0"/>
      <c r="ADU441" s="0"/>
      <c r="ADV441" s="0"/>
      <c r="ADW441" s="0"/>
      <c r="ADX441" s="0"/>
      <c r="ADY441" s="0"/>
      <c r="ADZ441" s="0"/>
      <c r="AEA441" s="0"/>
      <c r="AEB441" s="0"/>
      <c r="AEC441" s="0"/>
      <c r="AED441" s="0"/>
      <c r="AEE441" s="0"/>
      <c r="AEF441" s="0"/>
      <c r="AEG441" s="0"/>
      <c r="AEH441" s="0"/>
      <c r="AEI441" s="0"/>
      <c r="AEJ441" s="0"/>
      <c r="AEK441" s="0"/>
      <c r="AEL441" s="0"/>
      <c r="AEM441" s="0"/>
      <c r="AEN441" s="0"/>
      <c r="AEO441" s="0"/>
      <c r="AEP441" s="0"/>
      <c r="AEQ441" s="0"/>
      <c r="AER441" s="0"/>
      <c r="AES441" s="0"/>
      <c r="AET441" s="0"/>
      <c r="AEU441" s="0"/>
      <c r="AEV441" s="0"/>
      <c r="AEW441" s="0"/>
      <c r="AEX441" s="0"/>
      <c r="AEY441" s="0"/>
      <c r="AEZ441" s="0"/>
      <c r="AFA441" s="0"/>
      <c r="AFB441" s="0"/>
      <c r="AFC441" s="0"/>
      <c r="AFD441" s="0"/>
      <c r="AFE441" s="0"/>
      <c r="AFF441" s="0"/>
      <c r="AFG441" s="0"/>
      <c r="AFH441" s="0"/>
      <c r="AFI441" s="0"/>
      <c r="AFJ441" s="0"/>
      <c r="AFK441" s="0"/>
      <c r="AFL441" s="0"/>
      <c r="AFM441" s="0"/>
      <c r="AFN441" s="0"/>
      <c r="AFO441" s="0"/>
      <c r="AFP441" s="0"/>
      <c r="AFQ441" s="0"/>
      <c r="AFR441" s="0"/>
      <c r="AFS441" s="0"/>
      <c r="AFT441" s="0"/>
      <c r="AFU441" s="0"/>
      <c r="AFV441" s="0"/>
      <c r="AFW441" s="0"/>
      <c r="AFX441" s="0"/>
      <c r="AFY441" s="0"/>
      <c r="AFZ441" s="0"/>
      <c r="AGA441" s="0"/>
      <c r="AGB441" s="0"/>
      <c r="AGC441" s="0"/>
      <c r="AGD441" s="0"/>
      <c r="AGE441" s="0"/>
      <c r="AGF441" s="0"/>
      <c r="AGG441" s="0"/>
      <c r="AGH441" s="0"/>
      <c r="AGI441" s="0"/>
      <c r="AGJ441" s="0"/>
      <c r="AGK441" s="0"/>
      <c r="AGL441" s="0"/>
      <c r="AGM441" s="0"/>
      <c r="AGN441" s="0"/>
      <c r="AGO441" s="0"/>
      <c r="AGP441" s="0"/>
      <c r="AGQ441" s="0"/>
      <c r="AGR441" s="0"/>
      <c r="AGS441" s="0"/>
      <c r="AGT441" s="0"/>
      <c r="AGU441" s="0"/>
      <c r="AGV441" s="0"/>
      <c r="AGW441" s="0"/>
      <c r="AGX441" s="0"/>
      <c r="AGY441" s="0"/>
      <c r="AGZ441" s="0"/>
      <c r="AHA441" s="0"/>
      <c r="AHB441" s="0"/>
      <c r="AHC441" s="0"/>
      <c r="AHD441" s="0"/>
      <c r="AHE441" s="0"/>
      <c r="AHF441" s="0"/>
      <c r="AHG441" s="0"/>
      <c r="AHH441" s="0"/>
      <c r="AHI441" s="0"/>
      <c r="AHJ441" s="0"/>
      <c r="AHK441" s="0"/>
      <c r="AHL441" s="0"/>
      <c r="AHM441" s="0"/>
      <c r="AHN441" s="0"/>
      <c r="AHO441" s="0"/>
      <c r="AHP441" s="0"/>
      <c r="AHQ441" s="0"/>
      <c r="AHR441" s="0"/>
      <c r="AHS441" s="0"/>
      <c r="AHT441" s="0"/>
      <c r="AHU441" s="0"/>
      <c r="AHV441" s="0"/>
      <c r="AHW441" s="0"/>
      <c r="AHX441" s="0"/>
      <c r="AHY441" s="0"/>
      <c r="AHZ441" s="0"/>
      <c r="AIA441" s="0"/>
      <c r="AIB441" s="0"/>
      <c r="AIC441" s="0"/>
      <c r="AID441" s="0"/>
      <c r="AIE441" s="0"/>
      <c r="AIF441" s="0"/>
      <c r="AIG441" s="0"/>
      <c r="AIH441" s="0"/>
      <c r="AII441" s="0"/>
      <c r="AIJ441" s="0"/>
      <c r="AIK441" s="0"/>
      <c r="AIL441" s="0"/>
      <c r="AIM441" s="0"/>
      <c r="AIN441" s="0"/>
      <c r="AIO441" s="0"/>
      <c r="AIP441" s="0"/>
      <c r="AIQ441" s="0"/>
      <c r="AIR441" s="0"/>
      <c r="AIS441" s="0"/>
      <c r="AIT441" s="0"/>
      <c r="AIU441" s="0"/>
      <c r="AIV441" s="0"/>
      <c r="AIW441" s="0"/>
      <c r="AIX441" s="0"/>
      <c r="AIY441" s="0"/>
      <c r="AIZ441" s="0"/>
      <c r="AJA441" s="0"/>
      <c r="AJB441" s="0"/>
      <c r="AJC441" s="0"/>
      <c r="AJD441" s="0"/>
      <c r="AJE441" s="0"/>
      <c r="AJF441" s="0"/>
      <c r="AJG441" s="0"/>
      <c r="AJH441" s="0"/>
      <c r="AJI441" s="0"/>
      <c r="AJJ441" s="0"/>
      <c r="AJK441" s="0"/>
      <c r="AJL441" s="0"/>
      <c r="AJM441" s="0"/>
      <c r="AJN441" s="0"/>
      <c r="AJO441" s="0"/>
      <c r="AJP441" s="0"/>
      <c r="AJQ441" s="0"/>
      <c r="AJR441" s="0"/>
      <c r="AJS441" s="0"/>
      <c r="AJT441" s="0"/>
      <c r="AJU441" s="0"/>
      <c r="AJV441" s="0"/>
      <c r="AJW441" s="0"/>
      <c r="AJX441" s="0"/>
      <c r="AJY441" s="0"/>
      <c r="AJZ441" s="0"/>
      <c r="AKA441" s="0"/>
      <c r="AKB441" s="0"/>
      <c r="AKC441" s="0"/>
      <c r="AKD441" s="0"/>
      <c r="AKE441" s="0"/>
      <c r="AKF441" s="0"/>
      <c r="AKG441" s="0"/>
      <c r="AKH441" s="0"/>
      <c r="AKI441" s="0"/>
      <c r="AKJ441" s="0"/>
      <c r="AKK441" s="0"/>
      <c r="AKL441" s="0"/>
      <c r="AKM441" s="0"/>
      <c r="AKN441" s="0"/>
      <c r="AKO441" s="0"/>
      <c r="AKP441" s="0"/>
      <c r="AKQ441" s="0"/>
      <c r="AKR441" s="0"/>
      <c r="AKS441" s="0"/>
      <c r="AKT441" s="0"/>
      <c r="AKU441" s="0"/>
      <c r="AKV441" s="0"/>
      <c r="AKW441" s="0"/>
      <c r="AKX441" s="0"/>
      <c r="AKY441" s="0"/>
      <c r="AKZ441" s="0"/>
      <c r="ALA441" s="0"/>
      <c r="ALB441" s="0"/>
      <c r="ALC441" s="0"/>
      <c r="ALD441" s="0"/>
      <c r="ALE441" s="0"/>
      <c r="ALF441" s="0"/>
      <c r="ALG441" s="0"/>
      <c r="ALH441" s="0"/>
      <c r="ALI441" s="0"/>
      <c r="ALJ441" s="0"/>
      <c r="ALK441" s="0"/>
      <c r="ALL441" s="0"/>
      <c r="ALM441" s="0"/>
      <c r="ALN441" s="0"/>
      <c r="ALO441" s="0"/>
      <c r="ALP441" s="0"/>
      <c r="ALQ441" s="0"/>
      <c r="ALR441" s="0"/>
      <c r="ALS441" s="0"/>
      <c r="ALT441" s="0"/>
      <c r="ALU441" s="0"/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r="442" s="54" customFormat="true" ht="14.85" hidden="false" customHeight="true" outlineLevel="0" collapsed="false">
      <c r="A442" s="102" t="str">
        <f aca="false" t="array" ref="A442:A442">IF(G442=Error_checking!$A$26,RANK(AC442,$AC$2:$AC$601),"")</f>
        <v/>
      </c>
      <c r="B442" s="102" t="n">
        <v>15</v>
      </c>
      <c r="C442" s="77" t="n">
        <f aca="false">VLOOKUP($B442,Ludo_na!$A$2:$D$601,2,0)</f>
        <v>181</v>
      </c>
      <c r="D442" s="78" t="str">
        <f aca="false">IF(VLOOKUP($B442,Ludo_voor!$A$2:$Y$601,3,0)="","",VLOOKUP($B442,Ludo_voor!$A$2:$Y$601,3,0))</f>
        <v>Verplancke</v>
      </c>
      <c r="E442" s="79" t="str">
        <f aca="false">IF(VLOOKUP($B442,Ludo_voor!$A$2:$Y$601,4,0)="","",VLOOKUP($B442,Ludo_voor!$A$2:$Y$601,4,0))</f>
        <v>Gunther</v>
      </c>
      <c r="F442" s="80" t="str">
        <f aca="false">IF(VLOOKUP($B442,Ludo_voor!$A$2:$Y$601,5,0)="","",VLOOKUP($B442,Ludo_voor!$A$2:$Y$601,5,0))</f>
        <v/>
      </c>
      <c r="G442" s="81"/>
      <c r="H442" s="103"/>
      <c r="I442" s="104"/>
      <c r="J442" s="105"/>
      <c r="K442" s="105"/>
      <c r="L442" s="105"/>
      <c r="M442" s="106" t="str">
        <f aca="false" t="array" ref="M442:M442">IF($G442="","",IF(L442="",0,((SUM(IF(I442=I$2:I$601,IF(J442=J$2:J$601,1,0),0))-K442)/(SUM(IF(I442=I$2:I$601,IF(J442=J$2:J$601,1,0),0))-1)*100)+(L442/(SUM(IF(I442=I$2:I$601,IF(J442=J$2:J$601,L$2:L$601,0),0))))+IF(K442&lt;2,SUM(IF(I442=I$2:I$601,IF(J442=J$2:J$601,1,0),0)),0)))</f>
        <v/>
      </c>
      <c r="N442" s="107"/>
      <c r="O442" s="108"/>
      <c r="P442" s="108"/>
      <c r="Q442" s="108"/>
      <c r="R442" s="109" t="str">
        <f aca="false" t="array" ref="R442:R442">IF($G442="","",IF(Q442="",0,((SUM(IF(N442=N$2:N$601,IF(O442=O$2:O$601,1,0),0))-P442)/(SUM(IF(N442=N$2:N$601,IF(O442=O$2:O$601,1,0),0))-1)*100)+(Q442/(SUM(IF(N442=N$2:N$601,IF(O442=O$2:O$601,Q$2:Q$601,0),0))))+IF(P442&lt;2,SUM(IF(N442=N$2:N$601,IF(O442=O$2:O$601,1,0),0)),0)))</f>
        <v/>
      </c>
      <c r="S442" s="110"/>
      <c r="T442" s="108"/>
      <c r="U442" s="108"/>
      <c r="V442" s="108"/>
      <c r="W442" s="111" t="str">
        <f aca="false" t="array" ref="W442:W442">IF($G442="","",IF(OR(S442=Error_checking!$Q$25,S442=Error_checking!$Q$26),R442-IF(P442&lt;2,SUM(IF(N442=N$2:N$601,IF(O442=O$2:O$601,1,0),0)),0),IF(V442="",0,((SUM(IF(S442=S$2:S$601,IF(T442=T$2:T$601,1,0),0))-U442)/(SUM(IF(S442=S$2:S$601,IF(T442=T$2:T$601,1,0),0))-1)*100)+(V442/(SUM(IF(S442=S$2:S$601,IF(T442=T$2:T$601,V$2:V$601,0),0))))+IF(U442&lt;2,SUM(IF(S442=S$2:S$601,IF(T442=T$2:T$601,1,0),0)),0))))</f>
        <v/>
      </c>
      <c r="X442" s="91"/>
      <c r="Y442" s="92"/>
      <c r="Z442" s="93"/>
      <c r="AA442" s="92"/>
      <c r="AB442" s="94" t="n">
        <f aca="false">0</f>
        <v>0</v>
      </c>
      <c r="AC442" s="94" t="n">
        <f aca="false" t="array" ref="AC442:AC442">SUM(M442,R442,W442,AB442)</f>
        <v>0</v>
      </c>
      <c r="AD442" s="112" t="n">
        <f aca="false">IF(G442=Error_checking!$A$26,MAX(0,MIN(MaxBonus,$G$1)+1-RANK(AC442,$AC$2:$AC$601)),0)</f>
        <v>0</v>
      </c>
      <c r="AE442" s="111" t="n">
        <f aca="false">AC442+AD442</f>
        <v>0</v>
      </c>
      <c r="AF442" s="113" t="str">
        <f aca="false" t="array" ref="AF442:AF442">IF(G442=Error_checking!$A$26,RANK(AC442,$AC$2:$AC$601),"")</f>
        <v/>
      </c>
      <c r="AG442" s="114"/>
      <c r="AH442" s="115"/>
      <c r="AI442" s="115"/>
      <c r="AJ442" s="115"/>
      <c r="AK442" s="100"/>
      <c r="AL442" s="100"/>
      <c r="AM442" s="100"/>
      <c r="AN442" s="101"/>
      <c r="AO442" s="100"/>
      <c r="AP442" s="100"/>
      <c r="AQ442" s="100"/>
      <c r="AR442" s="100"/>
      <c r="AS442" s="100"/>
      <c r="AT442" s="100"/>
      <c r="AU442" s="100"/>
      <c r="AV442" s="100"/>
      <c r="AW442" s="100"/>
      <c r="AX442" s="100"/>
      <c r="AY442" s="100"/>
      <c r="AZ442" s="100"/>
      <c r="BA442" s="100"/>
      <c r="BB442" s="100"/>
      <c r="BC442" s="100"/>
      <c r="BD442" s="100"/>
      <c r="BE442" s="100"/>
      <c r="BF442" s="100"/>
      <c r="BG442" s="100"/>
      <c r="BH442" s="100"/>
      <c r="BI442" s="100"/>
      <c r="BJ442" s="100"/>
      <c r="BK442" s="100"/>
      <c r="BL442" s="100"/>
      <c r="BM442" s="100"/>
      <c r="BN442" s="100"/>
      <c r="BO442" s="100"/>
      <c r="BP442" s="100"/>
      <c r="BQ442" s="100"/>
      <c r="BR442" s="100"/>
      <c r="BS442" s="100"/>
      <c r="BT442" s="100"/>
      <c r="BU442" s="100"/>
      <c r="BV442" s="100"/>
      <c r="BW442" s="100"/>
      <c r="BX442" s="100"/>
      <c r="BY442" s="100"/>
      <c r="BZ442" s="100"/>
    </row>
    <row r="443" s="119" customFormat="true" ht="14.85" hidden="false" customHeight="true" outlineLevel="0" collapsed="false">
      <c r="A443" s="102" t="str">
        <f aca="false" t="array" ref="A443:A443">IF(G443=Error_checking!$A$26,RANK(AC443,$AC$2:$AC$601),"")</f>
        <v/>
      </c>
      <c r="B443" s="102" t="n">
        <v>455</v>
      </c>
      <c r="C443" s="77" t="n">
        <f aca="false">VLOOKUP($B443,Ludo_na!$A$2:$D$601,2,0)</f>
        <v>274</v>
      </c>
      <c r="D443" s="78" t="str">
        <f aca="false">IF(VLOOKUP($B443,Ludo_voor!$A$2:$Y$601,3,0)="","",VLOOKUP($B443,Ludo_voor!$A$2:$Y$601,3,0))</f>
        <v>Vervecke</v>
      </c>
      <c r="E443" s="79" t="str">
        <f aca="false">IF(VLOOKUP($B443,Ludo_voor!$A$2:$Y$601,4,0)="","",VLOOKUP($B443,Ludo_voor!$A$2:$Y$601,4,0))</f>
        <v>Frederick</v>
      </c>
      <c r="F443" s="80" t="str">
        <f aca="false">IF(VLOOKUP($B443,Ludo_voor!$A$2:$Y$601,5,0)="","",VLOOKUP($B443,Ludo_voor!$A$2:$Y$601,5,0))</f>
        <v/>
      </c>
      <c r="G443" s="81"/>
      <c r="H443" s="103"/>
      <c r="I443" s="104"/>
      <c r="J443" s="105"/>
      <c r="K443" s="105"/>
      <c r="L443" s="105"/>
      <c r="M443" s="106" t="str">
        <f aca="false" t="array" ref="M443:M443">IF($G443="","",IF(L443="",0,((SUM(IF(I443=I$2:I$601,IF(J443=J$2:J$601,1,0),0))-K443)/(SUM(IF(I443=I$2:I$601,IF(J443=J$2:J$601,1,0),0))-1)*100)+(L443/(SUM(IF(I443=I$2:I$601,IF(J443=J$2:J$601,L$2:L$601,0),0))))+IF(K443&lt;2,SUM(IF(I443=I$2:I$601,IF(J443=J$2:J$601,1,0),0)),0)))</f>
        <v/>
      </c>
      <c r="N443" s="107"/>
      <c r="O443" s="108"/>
      <c r="P443" s="108"/>
      <c r="Q443" s="108"/>
      <c r="R443" s="109" t="str">
        <f aca="false" t="array" ref="R443:R443">IF($G443="","",IF(Q443="",0,((SUM(IF(N443=N$2:N$601,IF(O443=O$2:O$601,1,0),0))-P443)/(SUM(IF(N443=N$2:N$601,IF(O443=O$2:O$601,1,0),0))-1)*100)+(Q443/(SUM(IF(N443=N$2:N$601,IF(O443=O$2:O$601,Q$2:Q$601,0),0))))+IF(P443&lt;2,SUM(IF(N443=N$2:N$601,IF(O443=O$2:O$601,1,0),0)),0)))</f>
        <v/>
      </c>
      <c r="S443" s="110"/>
      <c r="T443" s="108"/>
      <c r="U443" s="108"/>
      <c r="V443" s="108"/>
      <c r="W443" s="111" t="str">
        <f aca="false" t="array" ref="W443:W443">IF($G443="","",IF(OR(S443=Error_checking!$Q$25,S443=Error_checking!$Q$26),R443-IF(P443&lt;2,SUM(IF(N443=N$2:N$601,IF(O443=O$2:O$601,1,0),0)),0),IF(V443="",0,((SUM(IF(S443=S$2:S$601,IF(T443=T$2:T$601,1,0),0))-U443)/(SUM(IF(S443=S$2:S$601,IF(T443=T$2:T$601,1,0),0))-1)*100)+(V443/(SUM(IF(S443=S$2:S$601,IF(T443=T$2:T$601,V$2:V$601,0),0))))+IF(U443&lt;2,SUM(IF(S443=S$2:S$601,IF(T443=T$2:T$601,1,0),0)),0))))</f>
        <v/>
      </c>
      <c r="X443" s="91"/>
      <c r="Y443" s="92"/>
      <c r="Z443" s="93"/>
      <c r="AA443" s="92"/>
      <c r="AB443" s="94" t="n">
        <f aca="false">0</f>
        <v>0</v>
      </c>
      <c r="AC443" s="94" t="n">
        <f aca="false" t="array" ref="AC443:AC443">SUM(M443,R443,W443,AB443)</f>
        <v>0</v>
      </c>
      <c r="AD443" s="112" t="n">
        <f aca="false">IF(G443=Error_checking!$A$26,MAX(0,MIN(MaxBonus,$G$1)+1-RANK(AC443,$AC$2:$AC$601)),0)</f>
        <v>0</v>
      </c>
      <c r="AE443" s="111" t="n">
        <f aca="false">AC443+AD443</f>
        <v>0</v>
      </c>
      <c r="AF443" s="113" t="str">
        <f aca="false" t="array" ref="AF443:AF443">IF(G443=Error_checking!$A$26,RANK(AC443,$AC$2:$AC$601),"")</f>
        <v/>
      </c>
      <c r="AG443" s="114"/>
      <c r="AH443" s="115"/>
      <c r="AI443" s="115"/>
      <c r="AJ443" s="115"/>
      <c r="AK443" s="100"/>
      <c r="AL443" s="100"/>
      <c r="AM443" s="100"/>
      <c r="AN443" s="101"/>
      <c r="AO443" s="100"/>
      <c r="AP443" s="100"/>
      <c r="AQ443" s="100"/>
      <c r="AR443" s="100"/>
      <c r="AS443" s="100"/>
      <c r="AT443" s="100"/>
      <c r="AU443" s="100"/>
      <c r="AV443" s="100"/>
      <c r="AW443" s="100"/>
      <c r="AX443" s="100"/>
      <c r="AY443" s="100"/>
      <c r="AZ443" s="100"/>
      <c r="BA443" s="100"/>
      <c r="BB443" s="100"/>
      <c r="BC443" s="100"/>
      <c r="BD443" s="100"/>
      <c r="BE443" s="100"/>
      <c r="BF443" s="100"/>
      <c r="BG443" s="100"/>
      <c r="BH443" s="100"/>
      <c r="BI443" s="100"/>
      <c r="BJ443" s="100"/>
      <c r="BK443" s="100"/>
      <c r="BL443" s="100"/>
      <c r="BM443" s="100"/>
      <c r="BN443" s="100"/>
      <c r="BO443" s="100"/>
      <c r="BP443" s="100"/>
      <c r="BQ443" s="100"/>
      <c r="BR443" s="100"/>
      <c r="BS443" s="100"/>
      <c r="BT443" s="100"/>
      <c r="BU443" s="100"/>
      <c r="BV443" s="100"/>
      <c r="BW443" s="100"/>
      <c r="BX443" s="100"/>
      <c r="BY443" s="100"/>
      <c r="BZ443" s="100"/>
    </row>
    <row r="444" s="54" customFormat="true" ht="14.85" hidden="false" customHeight="true" outlineLevel="0" collapsed="false">
      <c r="A444" s="102" t="str">
        <f aca="false" t="array" ref="A444:A444">IF(G444=Error_checking!$A$26,RANK(AC444,$AC$2:$AC$601),"")</f>
        <v/>
      </c>
      <c r="B444" s="102" t="n">
        <v>462</v>
      </c>
      <c r="C444" s="77" t="n">
        <f aca="false">VLOOKUP($B444,Ludo_na!$A$2:$D$601,2,0)</f>
        <v>478</v>
      </c>
      <c r="D444" s="78" t="str">
        <f aca="false">IF(VLOOKUP($B444,Ludo_voor!$A$2:$Y$601,3,0)="","",VLOOKUP($B444,Ludo_voor!$A$2:$Y$601,3,0))</f>
        <v>Victor</v>
      </c>
      <c r="E444" s="79" t="str">
        <f aca="false">IF(VLOOKUP($B444,Ludo_voor!$A$2:$Y$601,4,0)="","",VLOOKUP($B444,Ludo_voor!$A$2:$Y$601,4,0))</f>
        <v>Nicolas</v>
      </c>
      <c r="F444" s="80" t="str">
        <f aca="false">IF(VLOOKUP($B444,Ludo_voor!$A$2:$Y$601,5,0)="","",VLOOKUP($B444,Ludo_voor!$A$2:$Y$601,5,0))</f>
        <v/>
      </c>
      <c r="G444" s="81"/>
      <c r="H444" s="103"/>
      <c r="I444" s="104"/>
      <c r="J444" s="105"/>
      <c r="K444" s="105"/>
      <c r="L444" s="105"/>
      <c r="M444" s="106" t="str">
        <f aca="false" t="array" ref="M444:M444">IF($G444="","",IF(L444="",0,((SUM(IF(I444=I$2:I$601,IF(J444=J$2:J$601,1,0),0))-K444)/(SUM(IF(I444=I$2:I$601,IF(J444=J$2:J$601,1,0),0))-1)*100)+(L444/(SUM(IF(I444=I$2:I$601,IF(J444=J$2:J$601,L$2:L$601,0),0))))+IF(K444&lt;2,SUM(IF(I444=I$2:I$601,IF(J444=J$2:J$601,1,0),0)),0)))</f>
        <v/>
      </c>
      <c r="N444" s="107"/>
      <c r="O444" s="108"/>
      <c r="P444" s="108"/>
      <c r="Q444" s="108"/>
      <c r="R444" s="109" t="str">
        <f aca="false" t="array" ref="R444:R444">IF($G444="","",IF(Q444="",0,((SUM(IF(N444=N$2:N$601,IF(O444=O$2:O$601,1,0),0))-P444)/(SUM(IF(N444=N$2:N$601,IF(O444=O$2:O$601,1,0),0))-1)*100)+(Q444/(SUM(IF(N444=N$2:N$601,IF(O444=O$2:O$601,Q$2:Q$601,0),0))))+IF(P444&lt;2,SUM(IF(N444=N$2:N$601,IF(O444=O$2:O$601,1,0),0)),0)))</f>
        <v/>
      </c>
      <c r="S444" s="110"/>
      <c r="T444" s="108"/>
      <c r="U444" s="108"/>
      <c r="V444" s="108"/>
      <c r="W444" s="111" t="str">
        <f aca="false" t="array" ref="W444:W444">IF($G444="","",IF(OR(S444=Error_checking!$Q$25,S444=Error_checking!$Q$26),R444-IF(P444&lt;2,SUM(IF(N444=N$2:N$601,IF(O444=O$2:O$601,1,0),0)),0),IF(V444="",0,((SUM(IF(S444=S$2:S$601,IF(T444=T$2:T$601,1,0),0))-U444)/(SUM(IF(S444=S$2:S$601,IF(T444=T$2:T$601,1,0),0))-1)*100)+(V444/(SUM(IF(S444=S$2:S$601,IF(T444=T$2:T$601,V$2:V$601,0),0))))+IF(U444&lt;2,SUM(IF(S444=S$2:S$601,IF(T444=T$2:T$601,1,0),0)),0))))</f>
        <v/>
      </c>
      <c r="X444" s="91"/>
      <c r="Y444" s="92"/>
      <c r="Z444" s="93"/>
      <c r="AA444" s="92"/>
      <c r="AB444" s="94" t="n">
        <f aca="false">0</f>
        <v>0</v>
      </c>
      <c r="AC444" s="94" t="n">
        <f aca="false" t="array" ref="AC444:AC444">SUM(M444,R444,W444,AB444)</f>
        <v>0</v>
      </c>
      <c r="AD444" s="112" t="n">
        <f aca="false">IF(G444=Error_checking!$A$26,MAX(0,MIN(MaxBonus,$G$1)+1-RANK(AC444,$AC$2:$AC$601)),0)</f>
        <v>0</v>
      </c>
      <c r="AE444" s="111" t="n">
        <f aca="false">AC444+AD444</f>
        <v>0</v>
      </c>
      <c r="AF444" s="113" t="str">
        <f aca="false" t="array" ref="AF444:AF444">IF(G444=Error_checking!$A$26,RANK(AC444,$AC$2:$AC$601),"")</f>
        <v/>
      </c>
      <c r="AG444" s="114"/>
      <c r="AH444" s="115"/>
      <c r="AI444" s="115"/>
      <c r="AJ444" s="115"/>
      <c r="AK444" s="100"/>
      <c r="AL444" s="100"/>
      <c r="AM444" s="100"/>
      <c r="AN444" s="101"/>
      <c r="AO444" s="100"/>
      <c r="AP444" s="100"/>
      <c r="AQ444" s="100"/>
      <c r="AR444" s="100"/>
      <c r="AS444" s="100"/>
      <c r="AT444" s="100"/>
      <c r="AU444" s="100"/>
      <c r="AV444" s="100"/>
      <c r="AW444" s="100"/>
      <c r="AX444" s="100"/>
      <c r="AY444" s="100"/>
      <c r="AZ444" s="100"/>
      <c r="BA444" s="100"/>
      <c r="BB444" s="100"/>
      <c r="BC444" s="100"/>
      <c r="BD444" s="100"/>
      <c r="BE444" s="100"/>
      <c r="BF444" s="100"/>
      <c r="BG444" s="100"/>
      <c r="BH444" s="100"/>
      <c r="BI444" s="100"/>
      <c r="BJ444" s="100"/>
      <c r="BK444" s="100"/>
      <c r="BL444" s="100"/>
      <c r="BM444" s="100"/>
      <c r="BN444" s="100"/>
      <c r="BO444" s="100"/>
      <c r="BP444" s="100"/>
      <c r="BQ444" s="100"/>
      <c r="BR444" s="100"/>
      <c r="BS444" s="100"/>
      <c r="BT444" s="100"/>
      <c r="BU444" s="100"/>
      <c r="BV444" s="100"/>
      <c r="BW444" s="100"/>
      <c r="BX444" s="100"/>
      <c r="BY444" s="100"/>
      <c r="BZ444" s="100"/>
    </row>
    <row r="445" s="119" customFormat="true" ht="14.85" hidden="false" customHeight="true" outlineLevel="0" collapsed="false">
      <c r="A445" s="102" t="str">
        <f aca="false" t="array" ref="A445:A445">IF(G445=Error_checking!$A$26,RANK(AC445,$AC$2:$AC$601),"")</f>
        <v/>
      </c>
      <c r="B445" s="102" t="n">
        <v>573</v>
      </c>
      <c r="C445" s="77" t="n">
        <f aca="false">VLOOKUP($B445,Ludo_na!$A$2:$D$601,2,0)</f>
        <v>444</v>
      </c>
      <c r="D445" s="78" t="str">
        <f aca="false">IF(VLOOKUP($B445,Ludo_voor!$A$2:$Y$601,3,0)="","",VLOOKUP($B445,Ludo_voor!$A$2:$Y$601,3,0))</f>
        <v>Vlaeminck</v>
      </c>
      <c r="E445" s="79" t="str">
        <f aca="false">IF(VLOOKUP($B445,Ludo_voor!$A$2:$Y$601,4,0)="","",VLOOKUP($B445,Ludo_voor!$A$2:$Y$601,4,0))</f>
        <v>Bert</v>
      </c>
      <c r="F445" s="80" t="str">
        <f aca="false">IF(VLOOKUP($B445,Ludo_voor!$A$2:$Y$601,5,0)="","",VLOOKUP($B445,Ludo_voor!$A$2:$Y$601,5,0))</f>
        <v/>
      </c>
      <c r="G445" s="81"/>
      <c r="H445" s="103"/>
      <c r="I445" s="104"/>
      <c r="J445" s="105"/>
      <c r="K445" s="105"/>
      <c r="L445" s="105"/>
      <c r="M445" s="106" t="str">
        <f aca="false" t="array" ref="M445:M445">IF($G445="","",IF(L445="",0,((SUM(IF(I445=I$2:I$601,IF(J445=J$2:J$601,1,0),0))-K445)/(SUM(IF(I445=I$2:I$601,IF(J445=J$2:J$601,1,0),0))-1)*100)+(L445/(SUM(IF(I445=I$2:I$601,IF(J445=J$2:J$601,L$2:L$601,0),0))))+IF(K445&lt;2,SUM(IF(I445=I$2:I$601,IF(J445=J$2:J$601,1,0),0)),0)))</f>
        <v/>
      </c>
      <c r="N445" s="107"/>
      <c r="O445" s="108"/>
      <c r="P445" s="108"/>
      <c r="Q445" s="108"/>
      <c r="R445" s="109" t="str">
        <f aca="false" t="array" ref="R445:R445">IF($G445="","",IF(Q445="",0,((SUM(IF(N445=N$2:N$601,IF(O445=O$2:O$601,1,0),0))-P445)/(SUM(IF(N445=N$2:N$601,IF(O445=O$2:O$601,1,0),0))-1)*100)+(Q445/(SUM(IF(N445=N$2:N$601,IF(O445=O$2:O$601,Q$2:Q$601,0),0))))+IF(P445&lt;2,SUM(IF(N445=N$2:N$601,IF(O445=O$2:O$601,1,0),0)),0)))</f>
        <v/>
      </c>
      <c r="S445" s="110"/>
      <c r="T445" s="108"/>
      <c r="U445" s="108"/>
      <c r="V445" s="108"/>
      <c r="W445" s="111" t="str">
        <f aca="false" t="array" ref="W445:W445">IF($G445="","",IF(OR(S445=Error_checking!$Q$25,S445=Error_checking!$Q$26),R445-IF(P445&lt;2,SUM(IF(N445=N$2:N$601,IF(O445=O$2:O$601,1,0),0)),0),IF(V445="",0,((SUM(IF(S445=S$2:S$601,IF(T445=T$2:T$601,1,0),0))-U445)/(SUM(IF(S445=S$2:S$601,IF(T445=T$2:T$601,1,0),0))-1)*100)+(V445/(SUM(IF(S445=S$2:S$601,IF(T445=T$2:T$601,V$2:V$601,0),0))))+IF(U445&lt;2,SUM(IF(S445=S$2:S$601,IF(T445=T$2:T$601,1,0),0)),0))))</f>
        <v/>
      </c>
      <c r="X445" s="91"/>
      <c r="Y445" s="92"/>
      <c r="Z445" s="93"/>
      <c r="AA445" s="92"/>
      <c r="AB445" s="94" t="n">
        <f aca="false">0</f>
        <v>0</v>
      </c>
      <c r="AC445" s="94" t="n">
        <f aca="false" t="array" ref="AC445:AC445">SUM(M445,R445,W445,AB445)</f>
        <v>0</v>
      </c>
      <c r="AD445" s="112" t="n">
        <f aca="false">IF(G445=Error_checking!$A$26,MAX(0,MIN(MaxBonus,$G$1)+1-RANK(AC445,$AC$2:$AC$601)),0)</f>
        <v>0</v>
      </c>
      <c r="AE445" s="111" t="n">
        <f aca="false">AC445+AD445</f>
        <v>0</v>
      </c>
      <c r="AF445" s="113" t="str">
        <f aca="false" t="array" ref="AF445:AF445">IF(G445=Error_checking!$A$26,RANK(AC445,$AC$2:$AC$601),"")</f>
        <v/>
      </c>
      <c r="AG445" s="114"/>
      <c r="AH445" s="115"/>
      <c r="AI445" s="115"/>
      <c r="AJ445" s="115"/>
      <c r="AK445" s="100"/>
      <c r="AL445" s="100"/>
      <c r="AM445" s="100"/>
      <c r="AN445" s="101"/>
      <c r="AO445" s="100"/>
      <c r="AP445" s="100"/>
      <c r="AQ445" s="100"/>
      <c r="AR445" s="100"/>
      <c r="AS445" s="100"/>
      <c r="AT445" s="100"/>
      <c r="AU445" s="100"/>
      <c r="AV445" s="100"/>
      <c r="AW445" s="100"/>
      <c r="AX445" s="100"/>
      <c r="AY445" s="100"/>
      <c r="AZ445" s="100"/>
      <c r="BA445" s="100"/>
      <c r="BB445" s="100"/>
      <c r="BC445" s="100"/>
      <c r="BD445" s="100"/>
      <c r="BE445" s="100"/>
      <c r="BF445" s="100"/>
      <c r="BG445" s="100"/>
      <c r="BH445" s="100"/>
      <c r="BI445" s="100"/>
      <c r="BJ445" s="100"/>
      <c r="BK445" s="100"/>
      <c r="BL445" s="100"/>
      <c r="BM445" s="100"/>
      <c r="BN445" s="100"/>
      <c r="BO445" s="100"/>
      <c r="BP445" s="100"/>
      <c r="BQ445" s="100"/>
      <c r="BR445" s="100"/>
      <c r="BS445" s="100"/>
      <c r="BT445" s="100"/>
      <c r="BU445" s="100"/>
      <c r="BV445" s="100"/>
      <c r="BW445" s="100"/>
      <c r="BX445" s="100"/>
      <c r="BY445" s="100"/>
      <c r="BZ445" s="100"/>
    </row>
    <row r="446" s="54" customFormat="true" ht="14.85" hidden="false" customHeight="true" outlineLevel="0" collapsed="false">
      <c r="A446" s="102" t="str">
        <f aca="false" t="array" ref="A446:A446">IF(G446=Error_checking!$A$26,RANK(AC446,$AC$2:$AC$601),"")</f>
        <v/>
      </c>
      <c r="B446" s="102" t="n">
        <v>101</v>
      </c>
      <c r="C446" s="77" t="n">
        <f aca="false">VLOOKUP($B446,Ludo_na!$A$2:$D$601,2,0)</f>
        <v>177</v>
      </c>
      <c r="D446" s="78" t="str">
        <f aca="false">IF(VLOOKUP($B446,Ludo_voor!$A$2:$Y$601,3,0)="","",VLOOKUP($B446,Ludo_voor!$A$2:$Y$601,3,0))</f>
        <v>Vlasselaer</v>
      </c>
      <c r="E446" s="79" t="str">
        <f aca="false">IF(VLOOKUP($B446,Ludo_voor!$A$2:$Y$601,4,0)="","",VLOOKUP($B446,Ludo_voor!$A$2:$Y$601,4,0))</f>
        <v>Dieter</v>
      </c>
      <c r="F446" s="80" t="str">
        <f aca="false">IF(VLOOKUP($B446,Ludo_voor!$A$2:$Y$601,5,0)="","",VLOOKUP($B446,Ludo_voor!$A$2:$Y$601,5,0))</f>
        <v/>
      </c>
      <c r="G446" s="81"/>
      <c r="H446" s="103"/>
      <c r="I446" s="104"/>
      <c r="J446" s="105"/>
      <c r="K446" s="105"/>
      <c r="L446" s="105"/>
      <c r="M446" s="106" t="str">
        <f aca="false" t="array" ref="M446:M446">IF($G446="","",IF(L446="",0,((SUM(IF(I446=I$2:I$601,IF(J446=J$2:J$601,1,0),0))-K446)/(SUM(IF(I446=I$2:I$601,IF(J446=J$2:J$601,1,0),0))-1)*100)+(L446/(SUM(IF(I446=I$2:I$601,IF(J446=J$2:J$601,L$2:L$601,0),0))))+IF(K446&lt;2,SUM(IF(I446=I$2:I$601,IF(J446=J$2:J$601,1,0),0)),0)))</f>
        <v/>
      </c>
      <c r="N446" s="107"/>
      <c r="O446" s="108"/>
      <c r="P446" s="108"/>
      <c r="Q446" s="108"/>
      <c r="R446" s="109" t="str">
        <f aca="false" t="array" ref="R446:R446">IF($G446="","",IF(Q446="",0,((SUM(IF(N446=N$2:N$601,IF(O446=O$2:O$601,1,0),0))-P446)/(SUM(IF(N446=N$2:N$601,IF(O446=O$2:O$601,1,0),0))-1)*100)+(Q446/(SUM(IF(N446=N$2:N$601,IF(O446=O$2:O$601,Q$2:Q$601,0),0))))+IF(P446&lt;2,SUM(IF(N446=N$2:N$601,IF(O446=O$2:O$601,1,0),0)),0)))</f>
        <v/>
      </c>
      <c r="S446" s="110"/>
      <c r="T446" s="108"/>
      <c r="U446" s="108"/>
      <c r="V446" s="108"/>
      <c r="W446" s="111" t="str">
        <f aca="false" t="array" ref="W446:W446">IF($G446="","",IF(OR(S446=Error_checking!$Q$25,S446=Error_checking!$Q$26),R446-IF(P446&lt;2,SUM(IF(N446=N$2:N$601,IF(O446=O$2:O$601,1,0),0)),0),IF(V446="",0,((SUM(IF(S446=S$2:S$601,IF(T446=T$2:T$601,1,0),0))-U446)/(SUM(IF(S446=S$2:S$601,IF(T446=T$2:T$601,1,0),0))-1)*100)+(V446/(SUM(IF(S446=S$2:S$601,IF(T446=T$2:T$601,V$2:V$601,0),0))))+IF(U446&lt;2,SUM(IF(S446=S$2:S$601,IF(T446=T$2:T$601,1,0),0)),0))))</f>
        <v/>
      </c>
      <c r="X446" s="91"/>
      <c r="Y446" s="92"/>
      <c r="Z446" s="93"/>
      <c r="AA446" s="92"/>
      <c r="AB446" s="94" t="n">
        <f aca="false">0</f>
        <v>0</v>
      </c>
      <c r="AC446" s="94" t="n">
        <f aca="false" t="array" ref="AC446:AC446">SUM(M446,R446,W446,AB446)</f>
        <v>0</v>
      </c>
      <c r="AD446" s="112" t="n">
        <f aca="false">IF(G446=Error_checking!$A$26,MAX(0,MIN(MaxBonus,$G$1)+1-RANK(AC446,$AC$2:$AC$601)),0)</f>
        <v>0</v>
      </c>
      <c r="AE446" s="111" t="n">
        <f aca="false">AC446+AD446</f>
        <v>0</v>
      </c>
      <c r="AF446" s="113" t="str">
        <f aca="false" t="array" ref="AF446:AF446">IF(G446=Error_checking!$A$26,RANK(AC446,$AC$2:$AC$601),"")</f>
        <v/>
      </c>
      <c r="AG446" s="114"/>
      <c r="AH446" s="115"/>
      <c r="AI446" s="115"/>
      <c r="AJ446" s="115"/>
      <c r="AK446" s="100"/>
      <c r="AL446" s="100"/>
      <c r="AM446" s="100"/>
      <c r="AN446" s="101"/>
      <c r="AO446" s="100"/>
      <c r="AP446" s="100"/>
      <c r="AQ446" s="100"/>
      <c r="AR446" s="100"/>
      <c r="AS446" s="100"/>
      <c r="AT446" s="100"/>
      <c r="AU446" s="100"/>
      <c r="AV446" s="100"/>
      <c r="AW446" s="100"/>
      <c r="AX446" s="100"/>
      <c r="AY446" s="100"/>
      <c r="AZ446" s="100"/>
      <c r="BA446" s="100"/>
      <c r="BB446" s="100"/>
      <c r="BC446" s="100"/>
      <c r="BD446" s="100"/>
      <c r="BE446" s="100"/>
      <c r="BF446" s="100"/>
      <c r="BG446" s="100"/>
      <c r="BH446" s="100"/>
      <c r="BI446" s="100"/>
      <c r="BJ446" s="100"/>
      <c r="BK446" s="100"/>
      <c r="BL446" s="100"/>
      <c r="BM446" s="100"/>
      <c r="BN446" s="100"/>
      <c r="BO446" s="100"/>
      <c r="BP446" s="100"/>
      <c r="BQ446" s="100"/>
      <c r="BR446" s="100"/>
      <c r="BS446" s="100"/>
      <c r="BT446" s="100"/>
      <c r="BU446" s="100"/>
      <c r="BV446" s="100"/>
      <c r="BW446" s="100"/>
      <c r="BX446" s="100"/>
      <c r="BY446" s="100"/>
      <c r="BZ446" s="100"/>
    </row>
    <row r="447" s="54" customFormat="true" ht="14.85" hidden="false" customHeight="true" outlineLevel="0" collapsed="false">
      <c r="A447" s="102" t="str">
        <f aca="false" t="array" ref="A447:A447">IF(G447=Error_checking!$A$26,RANK(AC447,$AC$2:$AC$601),"")</f>
        <v/>
      </c>
      <c r="B447" s="102" t="n">
        <v>282</v>
      </c>
      <c r="C447" s="77" t="n">
        <f aca="false">VLOOKUP($B447,Ludo_na!$A$2:$D$601,2,0)</f>
        <v>345</v>
      </c>
      <c r="D447" s="78" t="str">
        <f aca="false">IF(VLOOKUP($B447,Ludo_voor!$A$2:$Y$601,3,0)="","",VLOOKUP($B447,Ludo_voor!$A$2:$Y$601,3,0))</f>
        <v>Vossaert</v>
      </c>
      <c r="E447" s="79" t="str">
        <f aca="false">IF(VLOOKUP($B447,Ludo_voor!$A$2:$Y$601,4,0)="","",VLOOKUP($B447,Ludo_voor!$A$2:$Y$601,4,0))</f>
        <v>Steven</v>
      </c>
      <c r="F447" s="80" t="str">
        <f aca="false">IF(VLOOKUP($B447,Ludo_voor!$A$2:$Y$601,5,0)="","",VLOOKUP($B447,Ludo_voor!$A$2:$Y$601,5,0))</f>
        <v/>
      </c>
      <c r="G447" s="81"/>
      <c r="H447" s="103"/>
      <c r="I447" s="104"/>
      <c r="J447" s="105"/>
      <c r="K447" s="105"/>
      <c r="L447" s="105"/>
      <c r="M447" s="106" t="str">
        <f aca="false" t="array" ref="M447:M447">IF($G447="","",IF(L447="",0,((SUM(IF(I447=I$2:I$601,IF(J447=J$2:J$601,1,0),0))-K447)/(SUM(IF(I447=I$2:I$601,IF(J447=J$2:J$601,1,0),0))-1)*100)+(L447/(SUM(IF(I447=I$2:I$601,IF(J447=J$2:J$601,L$2:L$601,0),0))))+IF(K447&lt;2,SUM(IF(I447=I$2:I$601,IF(J447=J$2:J$601,1,0),0)),0)))</f>
        <v/>
      </c>
      <c r="N447" s="107"/>
      <c r="O447" s="108"/>
      <c r="P447" s="108"/>
      <c r="Q447" s="108"/>
      <c r="R447" s="109" t="str">
        <f aca="false" t="array" ref="R447:R447">IF($G447="","",IF(Q447="",0,((SUM(IF(N447=N$2:N$601,IF(O447=O$2:O$601,1,0),0))-P447)/(SUM(IF(N447=N$2:N$601,IF(O447=O$2:O$601,1,0),0))-1)*100)+(Q447/(SUM(IF(N447=N$2:N$601,IF(O447=O$2:O$601,Q$2:Q$601,0),0))))+IF(P447&lt;2,SUM(IF(N447=N$2:N$601,IF(O447=O$2:O$601,1,0),0)),0)))</f>
        <v/>
      </c>
      <c r="S447" s="110"/>
      <c r="T447" s="108"/>
      <c r="U447" s="108"/>
      <c r="V447" s="108"/>
      <c r="W447" s="111" t="str">
        <f aca="false" t="array" ref="W447:W447">IF($G447="","",IF(OR(S447=Error_checking!$Q$25,S447=Error_checking!$Q$26),R447-IF(P447&lt;2,SUM(IF(N447=N$2:N$601,IF(O447=O$2:O$601,1,0),0)),0),IF(V447="",0,((SUM(IF(S447=S$2:S$601,IF(T447=T$2:T$601,1,0),0))-U447)/(SUM(IF(S447=S$2:S$601,IF(T447=T$2:T$601,1,0),0))-1)*100)+(V447/(SUM(IF(S447=S$2:S$601,IF(T447=T$2:T$601,V$2:V$601,0),0))))+IF(U447&lt;2,SUM(IF(S447=S$2:S$601,IF(T447=T$2:T$601,1,0),0)),0))))</f>
        <v/>
      </c>
      <c r="X447" s="91"/>
      <c r="Y447" s="92"/>
      <c r="Z447" s="93"/>
      <c r="AA447" s="92"/>
      <c r="AB447" s="94" t="n">
        <f aca="false">0</f>
        <v>0</v>
      </c>
      <c r="AC447" s="94" t="n">
        <f aca="false" t="array" ref="AC447:AC447">SUM(M447,R447,W447,AB447)</f>
        <v>0</v>
      </c>
      <c r="AD447" s="112" t="n">
        <f aca="false">IF(G447=Error_checking!$A$26,MAX(0,MIN(MaxBonus,$G$1)+1-RANK(AC447,$AC$2:$AC$601)),0)</f>
        <v>0</v>
      </c>
      <c r="AE447" s="111" t="n">
        <f aca="false">AC447+AD447</f>
        <v>0</v>
      </c>
      <c r="AF447" s="113" t="str">
        <f aca="false" t="array" ref="AF447:AF447">IF(G447=Error_checking!$A$26,RANK(AC447,$AC$2:$AC$601),"")</f>
        <v/>
      </c>
      <c r="AG447" s="114"/>
      <c r="AH447" s="115"/>
      <c r="AI447" s="115"/>
      <c r="AJ447" s="115"/>
      <c r="AK447" s="100"/>
      <c r="AL447" s="100"/>
      <c r="AM447" s="100"/>
      <c r="AN447" s="101"/>
      <c r="AO447" s="100"/>
      <c r="AP447" s="100"/>
      <c r="AQ447" s="100"/>
      <c r="AR447" s="100"/>
      <c r="AS447" s="100"/>
      <c r="AT447" s="100"/>
      <c r="AU447" s="100"/>
      <c r="AV447" s="100"/>
      <c r="AW447" s="100"/>
      <c r="AX447" s="100"/>
      <c r="AY447" s="100"/>
      <c r="AZ447" s="100"/>
      <c r="BA447" s="100"/>
      <c r="BB447" s="100"/>
      <c r="BC447" s="100"/>
      <c r="BD447" s="100"/>
      <c r="BE447" s="100"/>
      <c r="BF447" s="100"/>
      <c r="BG447" s="100"/>
      <c r="BH447" s="100"/>
      <c r="BI447" s="100"/>
      <c r="BJ447" s="100"/>
      <c r="BK447" s="100"/>
      <c r="BL447" s="100"/>
      <c r="BM447" s="100"/>
      <c r="BN447" s="100"/>
      <c r="BO447" s="100"/>
      <c r="BP447" s="100"/>
      <c r="BQ447" s="100"/>
      <c r="BR447" s="100"/>
      <c r="BS447" s="100"/>
      <c r="BT447" s="100"/>
      <c r="BU447" s="100"/>
      <c r="BV447" s="100"/>
      <c r="BW447" s="100"/>
      <c r="BX447" s="100"/>
      <c r="BY447" s="100"/>
      <c r="BZ447" s="100"/>
    </row>
    <row r="448" s="54" customFormat="true" ht="14.85" hidden="false" customHeight="true" outlineLevel="0" collapsed="false">
      <c r="A448" s="102" t="str">
        <f aca="false" t="array" ref="A448:A448">IF(G448=Error_checking!$A$26,RANK(AC448,$AC$2:$AC$601),"")</f>
        <v/>
      </c>
      <c r="B448" s="102" t="n">
        <v>520</v>
      </c>
      <c r="C448" s="77" t="n">
        <f aca="false">VLOOKUP($B448,Ludo_na!$A$2:$D$601,2,0)</f>
        <v>485</v>
      </c>
      <c r="D448" s="78" t="str">
        <f aca="false">IF(VLOOKUP($B448,Ludo_voor!$A$2:$Y$601,3,0)="","",VLOOKUP($B448,Ludo_voor!$A$2:$Y$601,3,0))</f>
        <v>Waegemans</v>
      </c>
      <c r="E448" s="79" t="str">
        <f aca="false">IF(VLOOKUP($B448,Ludo_voor!$A$2:$Y$601,4,0)="","",VLOOKUP($B448,Ludo_voor!$A$2:$Y$601,4,0))</f>
        <v>Marine</v>
      </c>
      <c r="F448" s="80" t="str">
        <f aca="false">IF(VLOOKUP($B448,Ludo_voor!$A$2:$Y$601,5,0)="","",VLOOKUP($B448,Ludo_voor!$A$2:$Y$601,5,0))</f>
        <v/>
      </c>
      <c r="G448" s="81"/>
      <c r="H448" s="103"/>
      <c r="I448" s="104"/>
      <c r="J448" s="105"/>
      <c r="K448" s="105"/>
      <c r="L448" s="105"/>
      <c r="M448" s="106" t="str">
        <f aca="false" t="array" ref="M448:M448">IF($G448="","",IF(L448="",0,((SUM(IF(I448=I$2:I$601,IF(J448=J$2:J$601,1,0),0))-K448)/(SUM(IF(I448=I$2:I$601,IF(J448=J$2:J$601,1,0),0))-1)*100)+(L448/(SUM(IF(I448=I$2:I$601,IF(J448=J$2:J$601,L$2:L$601,0),0))))+IF(K448&lt;2,SUM(IF(I448=I$2:I$601,IF(J448=J$2:J$601,1,0),0)),0)))</f>
        <v/>
      </c>
      <c r="N448" s="107"/>
      <c r="O448" s="108"/>
      <c r="P448" s="108"/>
      <c r="Q448" s="108"/>
      <c r="R448" s="109" t="str">
        <f aca="false" t="array" ref="R448:R448">IF($G448="","",IF(Q448="",0,((SUM(IF(N448=N$2:N$601,IF(O448=O$2:O$601,1,0),0))-P448)/(SUM(IF(N448=N$2:N$601,IF(O448=O$2:O$601,1,0),0))-1)*100)+(Q448/(SUM(IF(N448=N$2:N$601,IF(O448=O$2:O$601,Q$2:Q$601,0),0))))+IF(P448&lt;2,SUM(IF(N448=N$2:N$601,IF(O448=O$2:O$601,1,0),0)),0)))</f>
        <v/>
      </c>
      <c r="S448" s="110"/>
      <c r="T448" s="108"/>
      <c r="U448" s="108"/>
      <c r="V448" s="108"/>
      <c r="W448" s="111" t="str">
        <f aca="false" t="array" ref="W448:W448">IF($G448="","",IF(OR(S448=Error_checking!$Q$25,S448=Error_checking!$Q$26),R448-IF(P448&lt;2,SUM(IF(N448=N$2:N$601,IF(O448=O$2:O$601,1,0),0)),0),IF(V448="",0,((SUM(IF(S448=S$2:S$601,IF(T448=T$2:T$601,1,0),0))-U448)/(SUM(IF(S448=S$2:S$601,IF(T448=T$2:T$601,1,0),0))-1)*100)+(V448/(SUM(IF(S448=S$2:S$601,IF(T448=T$2:T$601,V$2:V$601,0),0))))+IF(U448&lt;2,SUM(IF(S448=S$2:S$601,IF(T448=T$2:T$601,1,0),0)),0))))</f>
        <v/>
      </c>
      <c r="X448" s="91"/>
      <c r="Y448" s="92"/>
      <c r="Z448" s="93"/>
      <c r="AA448" s="92"/>
      <c r="AB448" s="94" t="n">
        <f aca="false">0</f>
        <v>0</v>
      </c>
      <c r="AC448" s="94" t="n">
        <f aca="false" t="array" ref="AC448:AC448">SUM(M448,R448,W448,AB448)</f>
        <v>0</v>
      </c>
      <c r="AD448" s="112" t="n">
        <f aca="false">IF(G448=Error_checking!$A$26,MAX(0,MIN(MaxBonus,$G$1)+1-RANK(AC448,$AC$2:$AC$601)),0)</f>
        <v>0</v>
      </c>
      <c r="AE448" s="111" t="n">
        <f aca="false">AC448+AD448</f>
        <v>0</v>
      </c>
      <c r="AF448" s="113" t="str">
        <f aca="false" t="array" ref="AF448:AF448">IF(G448=Error_checking!$A$26,RANK(AC448,$AC$2:$AC$601),"")</f>
        <v/>
      </c>
      <c r="AG448" s="114"/>
      <c r="AH448" s="115"/>
      <c r="AI448" s="115"/>
      <c r="AJ448" s="115"/>
      <c r="AK448" s="100"/>
      <c r="AL448" s="100"/>
      <c r="AM448" s="100"/>
      <c r="AN448" s="101"/>
      <c r="AO448" s="100"/>
      <c r="AP448" s="100"/>
      <c r="AQ448" s="100"/>
      <c r="AR448" s="100"/>
      <c r="AS448" s="100"/>
      <c r="AT448" s="100"/>
      <c r="AU448" s="100"/>
      <c r="AV448" s="100"/>
      <c r="AW448" s="100"/>
      <c r="AX448" s="100"/>
      <c r="AY448" s="100"/>
      <c r="AZ448" s="100"/>
      <c r="BA448" s="100"/>
      <c r="BB448" s="100"/>
      <c r="BC448" s="100"/>
      <c r="BD448" s="100"/>
      <c r="BE448" s="100"/>
      <c r="BF448" s="100"/>
      <c r="BG448" s="100"/>
      <c r="BH448" s="100"/>
      <c r="BI448" s="100"/>
      <c r="BJ448" s="100"/>
      <c r="BK448" s="100"/>
      <c r="BL448" s="100"/>
      <c r="BM448" s="100"/>
      <c r="BN448" s="100"/>
      <c r="BO448" s="100"/>
      <c r="BP448" s="100"/>
      <c r="BQ448" s="100"/>
      <c r="BR448" s="100"/>
      <c r="BS448" s="100"/>
      <c r="BT448" s="100"/>
      <c r="BU448" s="100"/>
      <c r="BV448" s="100"/>
      <c r="BW448" s="100"/>
      <c r="BX448" s="100"/>
      <c r="BY448" s="100"/>
      <c r="BZ448" s="100"/>
    </row>
    <row r="449" s="119" customFormat="true" ht="14.85" hidden="false" customHeight="true" outlineLevel="0" collapsed="false">
      <c r="A449" s="102" t="str">
        <f aca="false" t="array" ref="A449:A449">IF(G449=Error_checking!$A$26,RANK(AC449,$AC$2:$AC$601),"")</f>
        <v/>
      </c>
      <c r="B449" s="102" t="n">
        <v>531</v>
      </c>
      <c r="C449" s="77" t="n">
        <f aca="false">VLOOKUP($B449,Ludo_na!$A$2:$D$601,2,0)</f>
        <v>174</v>
      </c>
      <c r="D449" s="78" t="str">
        <f aca="false">IF(VLOOKUP($B449,Ludo_voor!$A$2:$Y$601,3,0)="","",VLOOKUP($B449,Ludo_voor!$A$2:$Y$601,3,0))</f>
        <v>Wallaert</v>
      </c>
      <c r="E449" s="79" t="str">
        <f aca="false">IF(VLOOKUP($B449,Ludo_voor!$A$2:$Y$601,4,0)="","",VLOOKUP($B449,Ludo_voor!$A$2:$Y$601,4,0))</f>
        <v>Joachim</v>
      </c>
      <c r="F449" s="80" t="str">
        <f aca="false">IF(VLOOKUP($B449,Ludo_voor!$A$2:$Y$601,5,0)="","",VLOOKUP($B449,Ludo_voor!$A$2:$Y$601,5,0))</f>
        <v/>
      </c>
      <c r="G449" s="81"/>
      <c r="H449" s="103"/>
      <c r="I449" s="104"/>
      <c r="J449" s="105"/>
      <c r="K449" s="105"/>
      <c r="L449" s="105"/>
      <c r="M449" s="106" t="str">
        <f aca="false" t="array" ref="M449:M449">IF($G449="","",IF(L449="",0,((SUM(IF(I449=I$2:I$601,IF(J449=J$2:J$601,1,0),0))-K449)/(SUM(IF(I449=I$2:I$601,IF(J449=J$2:J$601,1,0),0))-1)*100)+(L449/(SUM(IF(I449=I$2:I$601,IF(J449=J$2:J$601,L$2:L$601,0),0))))+IF(K449&lt;2,SUM(IF(I449=I$2:I$601,IF(J449=J$2:J$601,1,0),0)),0)))</f>
        <v/>
      </c>
      <c r="N449" s="107"/>
      <c r="O449" s="108"/>
      <c r="P449" s="108"/>
      <c r="Q449" s="108"/>
      <c r="R449" s="109" t="str">
        <f aca="false" t="array" ref="R449:R449">IF($G449="","",IF(Q449="",0,((SUM(IF(N449=N$2:N$601,IF(O449=O$2:O$601,1,0),0))-P449)/(SUM(IF(N449=N$2:N$601,IF(O449=O$2:O$601,1,0),0))-1)*100)+(Q449/(SUM(IF(N449=N$2:N$601,IF(O449=O$2:O$601,Q$2:Q$601,0),0))))+IF(P449&lt;2,SUM(IF(N449=N$2:N$601,IF(O449=O$2:O$601,1,0),0)),0)))</f>
        <v/>
      </c>
      <c r="S449" s="110"/>
      <c r="T449" s="108"/>
      <c r="U449" s="108"/>
      <c r="V449" s="108"/>
      <c r="W449" s="111" t="str">
        <f aca="false" t="array" ref="W449:W449">IF($G449="","",IF(OR(S449=Error_checking!$Q$25,S449=Error_checking!$Q$26),R449-IF(P449&lt;2,SUM(IF(N449=N$2:N$601,IF(O449=O$2:O$601,1,0),0)),0),IF(V449="",0,((SUM(IF(S449=S$2:S$601,IF(T449=T$2:T$601,1,0),0))-U449)/(SUM(IF(S449=S$2:S$601,IF(T449=T$2:T$601,1,0),0))-1)*100)+(V449/(SUM(IF(S449=S$2:S$601,IF(T449=T$2:T$601,V$2:V$601,0),0))))+IF(U449&lt;2,SUM(IF(S449=S$2:S$601,IF(T449=T$2:T$601,1,0),0)),0))))</f>
        <v/>
      </c>
      <c r="X449" s="91"/>
      <c r="Y449" s="92"/>
      <c r="Z449" s="93"/>
      <c r="AA449" s="92"/>
      <c r="AB449" s="94" t="n">
        <f aca="false">0</f>
        <v>0</v>
      </c>
      <c r="AC449" s="94" t="n">
        <f aca="false" t="array" ref="AC449:AC449">SUM(M449,R449,W449,AB449)</f>
        <v>0</v>
      </c>
      <c r="AD449" s="112" t="n">
        <f aca="false">IF(G449=Error_checking!$A$26,MAX(0,MIN(MaxBonus,$G$1)+1-RANK(AC449,$AC$2:$AC$601)),0)</f>
        <v>0</v>
      </c>
      <c r="AE449" s="111" t="n">
        <f aca="false">AC449+AD449</f>
        <v>0</v>
      </c>
      <c r="AF449" s="113" t="str">
        <f aca="false" t="array" ref="AF449:AF449">IF(G449=Error_checking!$A$26,RANK(AC449,$AC$2:$AC$601),"")</f>
        <v/>
      </c>
      <c r="AG449" s="114"/>
      <c r="AH449" s="115"/>
      <c r="AI449" s="115"/>
      <c r="AJ449" s="115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17"/>
      <c r="BG449" s="117"/>
      <c r="BH449" s="117"/>
      <c r="BI449" s="117"/>
      <c r="BJ449" s="117"/>
      <c r="BK449" s="117"/>
      <c r="BL449" s="117"/>
      <c r="BM449" s="117"/>
      <c r="BN449" s="117"/>
      <c r="BO449" s="117"/>
      <c r="BP449" s="117"/>
      <c r="BQ449" s="117"/>
      <c r="BR449" s="117"/>
      <c r="BS449" s="117"/>
      <c r="BT449" s="117"/>
      <c r="BU449" s="117"/>
      <c r="BV449" s="117"/>
      <c r="BW449" s="117"/>
      <c r="BX449" s="117"/>
      <c r="BY449" s="117"/>
      <c r="BZ449" s="117"/>
    </row>
    <row r="450" customFormat="false" ht="14.85" hidden="false" customHeight="true" outlineLevel="0" collapsed="false">
      <c r="A450" s="102" t="str">
        <f aca="false" t="array" ref="A450:A450">IF(G450=Error_checking!$A$26,RANK(AC450,$AC$2:$AC$601),"")</f>
        <v/>
      </c>
      <c r="B450" s="102" t="n">
        <v>521</v>
      </c>
      <c r="C450" s="77" t="n">
        <f aca="false">VLOOKUP($B450,Ludo_na!$A$2:$D$601,2,0)</f>
        <v>558</v>
      </c>
      <c r="D450" s="78" t="str">
        <f aca="false">IF(VLOOKUP($B450,Ludo_voor!$A$2:$Y$601,3,0)="","",VLOOKUP($B450,Ludo_voor!$A$2:$Y$601,3,0))</f>
        <v>Watelet</v>
      </c>
      <c r="E450" s="79" t="str">
        <f aca="false">IF(VLOOKUP($B450,Ludo_voor!$A$2:$Y$601,4,0)="","",VLOOKUP($B450,Ludo_voor!$A$2:$Y$601,4,0))</f>
        <v>Patrick</v>
      </c>
      <c r="F450" s="80" t="str">
        <f aca="false">IF(VLOOKUP($B450,Ludo_voor!$A$2:$Y$601,5,0)="","",VLOOKUP($B450,Ludo_voor!$A$2:$Y$601,5,0))</f>
        <v/>
      </c>
      <c r="G450" s="81"/>
      <c r="H450" s="103"/>
      <c r="I450" s="104"/>
      <c r="J450" s="105"/>
      <c r="K450" s="105"/>
      <c r="L450" s="105"/>
      <c r="M450" s="106" t="str">
        <f aca="false" t="array" ref="M450:M450">IF($G450="","",IF(L450="",0,((SUM(IF(I450=I$2:I$601,IF(J450=J$2:J$601,1,0),0))-K450)/(SUM(IF(I450=I$2:I$601,IF(J450=J$2:J$601,1,0),0))-1)*100)+(L450/(SUM(IF(I450=I$2:I$601,IF(J450=J$2:J$601,L$2:L$601,0),0))))+IF(K450&lt;2,SUM(IF(I450=I$2:I$601,IF(J450=J$2:J$601,1,0),0)),0)))</f>
        <v/>
      </c>
      <c r="N450" s="107"/>
      <c r="O450" s="108"/>
      <c r="P450" s="108"/>
      <c r="Q450" s="108"/>
      <c r="R450" s="109" t="str">
        <f aca="false" t="array" ref="R450:R450">IF($G450="","",IF(Q450="",0,((SUM(IF(N450=N$2:N$601,IF(O450=O$2:O$601,1,0),0))-P450)/(SUM(IF(N450=N$2:N$601,IF(O450=O$2:O$601,1,0),0))-1)*100)+(Q450/(SUM(IF(N450=N$2:N$601,IF(O450=O$2:O$601,Q$2:Q$601,0),0))))+IF(P450&lt;2,SUM(IF(N450=N$2:N$601,IF(O450=O$2:O$601,1,0),0)),0)))</f>
        <v/>
      </c>
      <c r="S450" s="110"/>
      <c r="T450" s="108"/>
      <c r="U450" s="108"/>
      <c r="V450" s="108"/>
      <c r="W450" s="111" t="str">
        <f aca="false" t="array" ref="W450:W450">IF($G450="","",IF(OR(S450=Error_checking!$Q$25,S450=Error_checking!$Q$26),R450-IF(P450&lt;2,SUM(IF(N450=N$2:N$601,IF(O450=O$2:O$601,1,0),0)),0),IF(V450="",0,((SUM(IF(S450=S$2:S$601,IF(T450=T$2:T$601,1,0),0))-U450)/(SUM(IF(S450=S$2:S$601,IF(T450=T$2:T$601,1,0),0))-1)*100)+(V450/(SUM(IF(S450=S$2:S$601,IF(T450=T$2:T$601,V$2:V$601,0),0))))+IF(U450&lt;2,SUM(IF(S450=S$2:S$601,IF(T450=T$2:T$601,1,0),0)),0))))</f>
        <v/>
      </c>
      <c r="X450" s="91"/>
      <c r="Y450" s="92"/>
      <c r="Z450" s="93"/>
      <c r="AA450" s="92"/>
      <c r="AB450" s="94" t="n">
        <f aca="false">0</f>
        <v>0</v>
      </c>
      <c r="AC450" s="94" t="n">
        <f aca="false" t="array" ref="AC450:AC450">SUM(M450,R450,W450,AB450)</f>
        <v>0</v>
      </c>
      <c r="AD450" s="112" t="n">
        <f aca="false">IF(G450=Error_checking!$A$26,MAX(0,MIN(MaxBonus,$G$1)+1-RANK(AC450,$AC$2:$AC$601)),0)</f>
        <v>0</v>
      </c>
      <c r="AE450" s="111" t="n">
        <f aca="false">AC450+AD450</f>
        <v>0</v>
      </c>
      <c r="AF450" s="113" t="str">
        <f aca="false" t="array" ref="AF450:AF450">IF(G450=Error_checking!$A$26,RANK(AC450,$AC$2:$AC$601),"")</f>
        <v/>
      </c>
      <c r="AG450" s="114"/>
      <c r="AH450" s="115"/>
      <c r="AI450" s="115"/>
      <c r="AJ450" s="115"/>
      <c r="AK450" s="117"/>
      <c r="AL450" s="117"/>
      <c r="AM450" s="117"/>
      <c r="AN450" s="123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17"/>
      <c r="BG450" s="117"/>
      <c r="BH450" s="117"/>
      <c r="BI450" s="117"/>
      <c r="BJ450" s="117"/>
      <c r="BK450" s="117"/>
      <c r="BL450" s="117"/>
      <c r="BM450" s="117"/>
      <c r="BN450" s="117"/>
      <c r="BO450" s="117"/>
      <c r="BP450" s="117"/>
      <c r="BQ450" s="117"/>
      <c r="BR450" s="117"/>
      <c r="BS450" s="117"/>
      <c r="BT450" s="117"/>
      <c r="BU450" s="117"/>
      <c r="BV450" s="117"/>
      <c r="BW450" s="117"/>
      <c r="BX450" s="117"/>
      <c r="BY450" s="117"/>
      <c r="BZ450" s="117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s="54" customFormat="true" ht="14.85" hidden="false" customHeight="true" outlineLevel="0" collapsed="false">
      <c r="A451" s="102" t="str">
        <f aca="false" t="array" ref="A451:A451">IF(G451=Error_checking!$A$26,RANK(AC451,$AC$2:$AC$601),"")</f>
        <v/>
      </c>
      <c r="B451" s="102" t="n">
        <v>522</v>
      </c>
      <c r="C451" s="77" t="n">
        <f aca="false">VLOOKUP($B451,Ludo_na!$A$2:$D$601,2,0)</f>
        <v>470</v>
      </c>
      <c r="D451" s="78" t="str">
        <f aca="false">IF(VLOOKUP($B451,Ludo_voor!$A$2:$Y$601,3,0)="","",VLOOKUP($B451,Ludo_voor!$A$2:$Y$601,3,0))</f>
        <v>Waterlot</v>
      </c>
      <c r="E451" s="79" t="str">
        <f aca="false">IF(VLOOKUP($B451,Ludo_voor!$A$2:$Y$601,4,0)="","",VLOOKUP($B451,Ludo_voor!$A$2:$Y$601,4,0))</f>
        <v>Claire</v>
      </c>
      <c r="F451" s="80" t="str">
        <f aca="false">IF(VLOOKUP($B451,Ludo_voor!$A$2:$Y$601,5,0)="","",VLOOKUP($B451,Ludo_voor!$A$2:$Y$601,5,0))</f>
        <v/>
      </c>
      <c r="G451" s="81"/>
      <c r="H451" s="103"/>
      <c r="I451" s="104"/>
      <c r="J451" s="105"/>
      <c r="K451" s="105"/>
      <c r="L451" s="105"/>
      <c r="M451" s="106" t="str">
        <f aca="false" t="array" ref="M451:M451">IF($G451="","",IF(L451="",0,((SUM(IF(I451=I$2:I$601,IF(J451=J$2:J$601,1,0),0))-K451)/(SUM(IF(I451=I$2:I$601,IF(J451=J$2:J$601,1,0),0))-1)*100)+(L451/(SUM(IF(I451=I$2:I$601,IF(J451=J$2:J$601,L$2:L$601,0),0))))+IF(K451&lt;2,SUM(IF(I451=I$2:I$601,IF(J451=J$2:J$601,1,0),0)),0)))</f>
        <v/>
      </c>
      <c r="N451" s="107"/>
      <c r="O451" s="108"/>
      <c r="P451" s="108"/>
      <c r="Q451" s="108"/>
      <c r="R451" s="109" t="str">
        <f aca="false" t="array" ref="R451:R451">IF($G451="","",IF(Q451="",0,((SUM(IF(N451=N$2:N$601,IF(O451=O$2:O$601,1,0),0))-P451)/(SUM(IF(N451=N$2:N$601,IF(O451=O$2:O$601,1,0),0))-1)*100)+(Q451/(SUM(IF(N451=N$2:N$601,IF(O451=O$2:O$601,Q$2:Q$601,0),0))))+IF(P451&lt;2,SUM(IF(N451=N$2:N$601,IF(O451=O$2:O$601,1,0),0)),0)))</f>
        <v/>
      </c>
      <c r="S451" s="110"/>
      <c r="T451" s="108"/>
      <c r="U451" s="108"/>
      <c r="V451" s="108"/>
      <c r="W451" s="111" t="str">
        <f aca="false" t="array" ref="W451:W451">IF($G451="","",IF(OR(S451=Error_checking!$Q$25,S451=Error_checking!$Q$26),R451-IF(P451&lt;2,SUM(IF(N451=N$2:N$601,IF(O451=O$2:O$601,1,0),0)),0),IF(V451="",0,((SUM(IF(S451=S$2:S$601,IF(T451=T$2:T$601,1,0),0))-U451)/(SUM(IF(S451=S$2:S$601,IF(T451=T$2:T$601,1,0),0))-1)*100)+(V451/(SUM(IF(S451=S$2:S$601,IF(T451=T$2:T$601,V$2:V$601,0),0))))+IF(U451&lt;2,SUM(IF(S451=S$2:S$601,IF(T451=T$2:T$601,1,0),0)),0))))</f>
        <v/>
      </c>
      <c r="X451" s="91"/>
      <c r="Y451" s="92"/>
      <c r="Z451" s="93"/>
      <c r="AA451" s="92"/>
      <c r="AB451" s="94" t="n">
        <f aca="false">0</f>
        <v>0</v>
      </c>
      <c r="AC451" s="94" t="n">
        <f aca="false" t="array" ref="AC451:AC451">SUM(M451,R451,W451,AB451)</f>
        <v>0</v>
      </c>
      <c r="AD451" s="112" t="n">
        <f aca="false">IF(G451=Error_checking!$A$26,MAX(0,MIN(MaxBonus,$G$1)+1-RANK(AC451,$AC$2:$AC$601)),0)</f>
        <v>0</v>
      </c>
      <c r="AE451" s="111" t="n">
        <f aca="false">AC451+AD451</f>
        <v>0</v>
      </c>
      <c r="AF451" s="113" t="str">
        <f aca="false" t="array" ref="AF451:AF451">IF(G451=Error_checking!$A$26,RANK(AC451,$AC$2:$AC$601),"")</f>
        <v/>
      </c>
      <c r="AG451" s="114"/>
      <c r="AH451" s="115"/>
      <c r="AI451" s="115"/>
      <c r="AJ451" s="115"/>
      <c r="AK451" s="100"/>
      <c r="AL451" s="100"/>
      <c r="AM451" s="100"/>
      <c r="AN451" s="101"/>
      <c r="AO451" s="100"/>
      <c r="AP451" s="100"/>
      <c r="AQ451" s="100"/>
      <c r="AR451" s="100"/>
      <c r="AS451" s="100"/>
      <c r="AT451" s="100"/>
      <c r="AU451" s="100"/>
      <c r="AV451" s="100"/>
      <c r="AW451" s="100"/>
      <c r="AX451" s="100"/>
      <c r="AY451" s="100"/>
      <c r="AZ451" s="100"/>
      <c r="BA451" s="100"/>
      <c r="BB451" s="100"/>
      <c r="BC451" s="100"/>
      <c r="BD451" s="100"/>
      <c r="BE451" s="100"/>
      <c r="BF451" s="100"/>
      <c r="BG451" s="100"/>
      <c r="BH451" s="100"/>
      <c r="BI451" s="100"/>
      <c r="BJ451" s="100"/>
      <c r="BK451" s="100"/>
      <c r="BL451" s="100"/>
      <c r="BM451" s="100"/>
      <c r="BN451" s="100"/>
      <c r="BO451" s="100"/>
      <c r="BP451" s="100"/>
      <c r="BQ451" s="100"/>
      <c r="BR451" s="100"/>
      <c r="BS451" s="100"/>
      <c r="BT451" s="100"/>
      <c r="BU451" s="100"/>
      <c r="BV451" s="100"/>
      <c r="BW451" s="100"/>
      <c r="BX451" s="100"/>
      <c r="BY451" s="100"/>
      <c r="BZ451" s="100"/>
    </row>
    <row r="452" s="119" customFormat="true" ht="14.85" hidden="false" customHeight="true" outlineLevel="0" collapsed="false">
      <c r="A452" s="102" t="str">
        <f aca="false" t="array" ref="A452:A452">IF(G452=Error_checking!$A$26,RANK(AC452,$AC$2:$AC$601),"")</f>
        <v/>
      </c>
      <c r="B452" s="102" t="n">
        <v>327</v>
      </c>
      <c r="C452" s="77" t="n">
        <f aca="false">VLOOKUP($B452,Ludo_na!$A$2:$D$601,2,0)</f>
        <v>421</v>
      </c>
      <c r="D452" s="78" t="str">
        <f aca="false">IF(VLOOKUP($B452,Ludo_voor!$A$2:$Y$601,3,0)="","",VLOOKUP($B452,Ludo_voor!$A$2:$Y$601,3,0))</f>
        <v>Weicker</v>
      </c>
      <c r="E452" s="79" t="str">
        <f aca="false">IF(VLOOKUP($B452,Ludo_voor!$A$2:$Y$601,4,0)="","",VLOOKUP($B452,Ludo_voor!$A$2:$Y$601,4,0))</f>
        <v>Jean-Philippe</v>
      </c>
      <c r="F452" s="80" t="str">
        <f aca="false">IF(VLOOKUP($B452,Ludo_voor!$A$2:$Y$601,5,0)="","",VLOOKUP($B452,Ludo_voor!$A$2:$Y$601,5,0))</f>
        <v/>
      </c>
      <c r="G452" s="81"/>
      <c r="H452" s="103"/>
      <c r="I452" s="104"/>
      <c r="J452" s="105"/>
      <c r="K452" s="105"/>
      <c r="L452" s="105"/>
      <c r="M452" s="106" t="str">
        <f aca="false" t="array" ref="M452:M452">IF($G452="","",IF(L452="",0,((SUM(IF(I452=I$2:I$601,IF(J452=J$2:J$601,1,0),0))-K452)/(SUM(IF(I452=I$2:I$601,IF(J452=J$2:J$601,1,0),0))-1)*100)+(L452/(SUM(IF(I452=I$2:I$601,IF(J452=J$2:J$601,L$2:L$601,0),0))))+IF(K452&lt;2,SUM(IF(I452=I$2:I$601,IF(J452=J$2:J$601,1,0),0)),0)))</f>
        <v/>
      </c>
      <c r="N452" s="107"/>
      <c r="O452" s="108"/>
      <c r="P452" s="108"/>
      <c r="Q452" s="108"/>
      <c r="R452" s="109" t="str">
        <f aca="false" t="array" ref="R452:R452">IF($G452="","",IF(Q452="",0,((SUM(IF(N452=N$2:N$601,IF(O452=O$2:O$601,1,0),0))-P452)/(SUM(IF(N452=N$2:N$601,IF(O452=O$2:O$601,1,0),0))-1)*100)+(Q452/(SUM(IF(N452=N$2:N$601,IF(O452=O$2:O$601,Q$2:Q$601,0),0))))+IF(P452&lt;2,SUM(IF(N452=N$2:N$601,IF(O452=O$2:O$601,1,0),0)),0)))</f>
        <v/>
      </c>
      <c r="S452" s="110"/>
      <c r="T452" s="108"/>
      <c r="U452" s="108"/>
      <c r="V452" s="108"/>
      <c r="W452" s="111" t="str">
        <f aca="false" t="array" ref="W452:W452">IF($G452="","",IF(OR(S452=Error_checking!$Q$25,S452=Error_checking!$Q$26),R452-IF(P452&lt;2,SUM(IF(N452=N$2:N$601,IF(O452=O$2:O$601,1,0),0)),0),IF(V452="",0,((SUM(IF(S452=S$2:S$601,IF(T452=T$2:T$601,1,0),0))-U452)/(SUM(IF(S452=S$2:S$601,IF(T452=T$2:T$601,1,0),0))-1)*100)+(V452/(SUM(IF(S452=S$2:S$601,IF(T452=T$2:T$601,V$2:V$601,0),0))))+IF(U452&lt;2,SUM(IF(S452=S$2:S$601,IF(T452=T$2:T$601,1,0),0)),0))))</f>
        <v/>
      </c>
      <c r="X452" s="91"/>
      <c r="Y452" s="92"/>
      <c r="Z452" s="93"/>
      <c r="AA452" s="92"/>
      <c r="AB452" s="94" t="n">
        <f aca="false">0</f>
        <v>0</v>
      </c>
      <c r="AC452" s="94" t="n">
        <f aca="false" t="array" ref="AC452:AC452">SUM(M452,R452,W452,AB452)</f>
        <v>0</v>
      </c>
      <c r="AD452" s="112" t="n">
        <f aca="false">IF(G452=Error_checking!$A$26,MAX(0,MIN(MaxBonus,$G$1)+1-RANK(AC452,$AC$2:$AC$601)),0)</f>
        <v>0</v>
      </c>
      <c r="AE452" s="111" t="n">
        <f aca="false">AC452+AD452</f>
        <v>0</v>
      </c>
      <c r="AF452" s="113" t="str">
        <f aca="false" t="array" ref="AF452:AF452">IF(G452=Error_checking!$A$26,RANK(AC452,$AC$2:$AC$601),"")</f>
        <v/>
      </c>
      <c r="AG452" s="114"/>
      <c r="AH452" s="115"/>
      <c r="AI452" s="115"/>
      <c r="AJ452" s="115"/>
      <c r="AK452" s="100"/>
      <c r="AL452" s="100"/>
      <c r="AM452" s="100"/>
      <c r="AN452" s="101"/>
      <c r="AO452" s="100"/>
      <c r="AP452" s="100"/>
      <c r="AQ452" s="100"/>
      <c r="AR452" s="100"/>
      <c r="AS452" s="100"/>
      <c r="AT452" s="100"/>
      <c r="AU452" s="100"/>
      <c r="AV452" s="100"/>
      <c r="AW452" s="100"/>
      <c r="AX452" s="100"/>
      <c r="AY452" s="100"/>
      <c r="AZ452" s="100"/>
      <c r="BA452" s="100"/>
      <c r="BB452" s="100"/>
      <c r="BC452" s="100"/>
      <c r="BD452" s="100"/>
      <c r="BE452" s="100"/>
      <c r="BF452" s="100"/>
      <c r="BG452" s="100"/>
      <c r="BH452" s="100"/>
      <c r="BI452" s="100"/>
      <c r="BJ452" s="100"/>
      <c r="BK452" s="100"/>
      <c r="BL452" s="100"/>
      <c r="BM452" s="100"/>
      <c r="BN452" s="100"/>
      <c r="BO452" s="100"/>
      <c r="BP452" s="100"/>
      <c r="BQ452" s="100"/>
      <c r="BR452" s="100"/>
      <c r="BS452" s="100"/>
      <c r="BT452" s="100"/>
      <c r="BU452" s="100"/>
      <c r="BV452" s="100"/>
      <c r="BW452" s="100"/>
      <c r="BX452" s="100"/>
      <c r="BY452" s="100"/>
      <c r="BZ452" s="100"/>
    </row>
    <row r="453" s="119" customFormat="true" ht="14.85" hidden="false" customHeight="true" outlineLevel="0" collapsed="false">
      <c r="A453" s="102" t="str">
        <f aca="false" t="array" ref="A453:A453">IF(G453=Error_checking!$A$26,RANK(AC453,$AC$2:$AC$601),"")</f>
        <v/>
      </c>
      <c r="B453" s="102" t="n">
        <v>543</v>
      </c>
      <c r="C453" s="77" t="n">
        <f aca="false">VLOOKUP($B453,Ludo_na!$A$2:$D$601,2,0)</f>
        <v>370</v>
      </c>
      <c r="D453" s="78" t="str">
        <f aca="false">IF(VLOOKUP($B453,Ludo_voor!$A$2:$Y$601,3,0)="","",VLOOKUP($B453,Ludo_voor!$A$2:$Y$601,3,0))</f>
        <v>Weyenbergh</v>
      </c>
      <c r="E453" s="79" t="str">
        <f aca="false">IF(VLOOKUP($B453,Ludo_voor!$A$2:$Y$601,4,0)="","",VLOOKUP($B453,Ludo_voor!$A$2:$Y$601,4,0))</f>
        <v>Roy</v>
      </c>
      <c r="F453" s="80" t="str">
        <f aca="false">IF(VLOOKUP($B453,Ludo_voor!$A$2:$Y$601,5,0)="","",VLOOKUP($B453,Ludo_voor!$A$2:$Y$601,5,0))</f>
        <v/>
      </c>
      <c r="G453" s="81"/>
      <c r="H453" s="103"/>
      <c r="I453" s="104"/>
      <c r="J453" s="105"/>
      <c r="K453" s="105"/>
      <c r="L453" s="105"/>
      <c r="M453" s="106" t="str">
        <f aca="false" t="array" ref="M453:M453">IF($G453="","",IF(L453="",0,((SUM(IF(I453=I$2:I$601,IF(J453=J$2:J$601,1,0),0))-K453)/(SUM(IF(I453=I$2:I$601,IF(J453=J$2:J$601,1,0),0))-1)*100)+(L453/(SUM(IF(I453=I$2:I$601,IF(J453=J$2:J$601,L$2:L$601,0),0))))+IF(K453&lt;2,SUM(IF(I453=I$2:I$601,IF(J453=J$2:J$601,1,0),0)),0)))</f>
        <v/>
      </c>
      <c r="N453" s="107"/>
      <c r="O453" s="108"/>
      <c r="P453" s="108"/>
      <c r="Q453" s="108"/>
      <c r="R453" s="109" t="str">
        <f aca="false" t="array" ref="R453:R453">IF($G453="","",IF(Q453="",0,((SUM(IF(N453=N$2:N$601,IF(O453=O$2:O$601,1,0),0))-P453)/(SUM(IF(N453=N$2:N$601,IF(O453=O$2:O$601,1,0),0))-1)*100)+(Q453/(SUM(IF(N453=N$2:N$601,IF(O453=O$2:O$601,Q$2:Q$601,0),0))))+IF(P453&lt;2,SUM(IF(N453=N$2:N$601,IF(O453=O$2:O$601,1,0),0)),0)))</f>
        <v/>
      </c>
      <c r="S453" s="110"/>
      <c r="T453" s="108"/>
      <c r="U453" s="108"/>
      <c r="V453" s="108"/>
      <c r="W453" s="111" t="str">
        <f aca="false" t="array" ref="W453:W453">IF($G453="","",IF(OR(S453=Error_checking!$Q$25,S453=Error_checking!$Q$26),R453-IF(P453&lt;2,SUM(IF(N453=N$2:N$601,IF(O453=O$2:O$601,1,0),0)),0),IF(V453="",0,((SUM(IF(S453=S$2:S$601,IF(T453=T$2:T$601,1,0),0))-U453)/(SUM(IF(S453=S$2:S$601,IF(T453=T$2:T$601,1,0),0))-1)*100)+(V453/(SUM(IF(S453=S$2:S$601,IF(T453=T$2:T$601,V$2:V$601,0),0))))+IF(U453&lt;2,SUM(IF(S453=S$2:S$601,IF(T453=T$2:T$601,1,0),0)),0))))</f>
        <v/>
      </c>
      <c r="X453" s="91"/>
      <c r="Y453" s="92"/>
      <c r="Z453" s="93"/>
      <c r="AA453" s="92"/>
      <c r="AB453" s="94" t="n">
        <f aca="false">0</f>
        <v>0</v>
      </c>
      <c r="AC453" s="94" t="n">
        <f aca="false" t="array" ref="AC453:AC453">SUM(M453,R453,W453,AB453)</f>
        <v>0</v>
      </c>
      <c r="AD453" s="112" t="n">
        <f aca="false">IF(G453=Error_checking!$A$26,MAX(0,MIN(MaxBonus,$G$1)+1-RANK(AC453,$AC$2:$AC$601)),0)</f>
        <v>0</v>
      </c>
      <c r="AE453" s="111" t="n">
        <f aca="false">AC453+AD453</f>
        <v>0</v>
      </c>
      <c r="AF453" s="113" t="str">
        <f aca="false" t="array" ref="AF453:AF453">IF(G453=Error_checking!$A$26,RANK(AC453,$AC$2:$AC$601),"")</f>
        <v/>
      </c>
      <c r="AG453" s="114"/>
      <c r="AH453" s="115"/>
      <c r="AI453" s="115"/>
      <c r="AJ453" s="115"/>
      <c r="AK453" s="100"/>
      <c r="AL453" s="100"/>
      <c r="AM453" s="100"/>
      <c r="AN453" s="101"/>
      <c r="AO453" s="100"/>
      <c r="AP453" s="100"/>
      <c r="AQ453" s="100"/>
      <c r="AR453" s="100"/>
      <c r="AS453" s="100"/>
      <c r="AT453" s="100"/>
      <c r="AU453" s="100"/>
      <c r="AV453" s="100"/>
      <c r="AW453" s="100"/>
      <c r="AX453" s="100"/>
      <c r="AY453" s="100"/>
      <c r="AZ453" s="100"/>
      <c r="BA453" s="100"/>
      <c r="BB453" s="100"/>
      <c r="BC453" s="100"/>
      <c r="BD453" s="100"/>
      <c r="BE453" s="100"/>
      <c r="BF453" s="100"/>
      <c r="BG453" s="100"/>
      <c r="BH453" s="100"/>
      <c r="BI453" s="100"/>
      <c r="BJ453" s="100"/>
      <c r="BK453" s="100"/>
      <c r="BL453" s="100"/>
      <c r="BM453" s="100"/>
      <c r="BN453" s="100"/>
      <c r="BO453" s="100"/>
      <c r="BP453" s="100"/>
      <c r="BQ453" s="100"/>
      <c r="BR453" s="100"/>
      <c r="BS453" s="100"/>
      <c r="BT453" s="100"/>
      <c r="BU453" s="100"/>
      <c r="BV453" s="100"/>
      <c r="BW453" s="100"/>
      <c r="BX453" s="100"/>
      <c r="BY453" s="100"/>
      <c r="BZ453" s="100"/>
    </row>
    <row r="454" s="119" customFormat="true" ht="14.85" hidden="false" customHeight="true" outlineLevel="0" collapsed="false">
      <c r="A454" s="102" t="str">
        <f aca="false" t="array" ref="A454:A454">IF(G454=Error_checking!$A$26,RANK(AC454,$AC$2:$AC$601),"")</f>
        <v/>
      </c>
      <c r="B454" s="102" t="n">
        <v>523</v>
      </c>
      <c r="C454" s="77" t="n">
        <f aca="false">VLOOKUP($B454,Ludo_na!$A$2:$D$601,2,0)</f>
        <v>380</v>
      </c>
      <c r="D454" s="78" t="str">
        <f aca="false">IF(VLOOKUP($B454,Ludo_voor!$A$2:$Y$601,3,0)="","",VLOOKUP($B454,Ludo_voor!$A$2:$Y$601,3,0))</f>
        <v>Wilemme</v>
      </c>
      <c r="E454" s="79" t="str">
        <f aca="false">IF(VLOOKUP($B454,Ludo_voor!$A$2:$Y$601,4,0)="","",VLOOKUP($B454,Ludo_voor!$A$2:$Y$601,4,0))</f>
        <v>Jean-Francois</v>
      </c>
      <c r="F454" s="80" t="str">
        <f aca="false">IF(VLOOKUP($B454,Ludo_voor!$A$2:$Y$601,5,0)="","",VLOOKUP($B454,Ludo_voor!$A$2:$Y$601,5,0))</f>
        <v/>
      </c>
      <c r="G454" s="81"/>
      <c r="H454" s="103"/>
      <c r="I454" s="104"/>
      <c r="J454" s="105"/>
      <c r="K454" s="105"/>
      <c r="L454" s="105"/>
      <c r="M454" s="106" t="str">
        <f aca="false" t="array" ref="M454:M454">IF($G454="","",IF(L454="",0,((SUM(IF(I454=I$2:I$601,IF(J454=J$2:J$601,1,0),0))-K454)/(SUM(IF(I454=I$2:I$601,IF(J454=J$2:J$601,1,0),0))-1)*100)+(L454/(SUM(IF(I454=I$2:I$601,IF(J454=J$2:J$601,L$2:L$601,0),0))))+IF(K454&lt;2,SUM(IF(I454=I$2:I$601,IF(J454=J$2:J$601,1,0),0)),0)))</f>
        <v/>
      </c>
      <c r="N454" s="107"/>
      <c r="O454" s="108"/>
      <c r="P454" s="108"/>
      <c r="Q454" s="108"/>
      <c r="R454" s="109" t="str">
        <f aca="false" t="array" ref="R454:R454">IF($G454="","",IF(Q454="",0,((SUM(IF(N454=N$2:N$601,IF(O454=O$2:O$601,1,0),0))-P454)/(SUM(IF(N454=N$2:N$601,IF(O454=O$2:O$601,1,0),0))-1)*100)+(Q454/(SUM(IF(N454=N$2:N$601,IF(O454=O$2:O$601,Q$2:Q$601,0),0))))+IF(P454&lt;2,SUM(IF(N454=N$2:N$601,IF(O454=O$2:O$601,1,0),0)),0)))</f>
        <v/>
      </c>
      <c r="S454" s="110"/>
      <c r="T454" s="108"/>
      <c r="U454" s="108"/>
      <c r="V454" s="108"/>
      <c r="W454" s="111" t="str">
        <f aca="false" t="array" ref="W454:W454">IF($G454="","",IF(OR(S454=Error_checking!$Q$25,S454=Error_checking!$Q$26),R454-IF(P454&lt;2,SUM(IF(N454=N$2:N$601,IF(O454=O$2:O$601,1,0),0)),0),IF(V454="",0,((SUM(IF(S454=S$2:S$601,IF(T454=T$2:T$601,1,0),0))-U454)/(SUM(IF(S454=S$2:S$601,IF(T454=T$2:T$601,1,0),0))-1)*100)+(V454/(SUM(IF(S454=S$2:S$601,IF(T454=T$2:T$601,V$2:V$601,0),0))))+IF(U454&lt;2,SUM(IF(S454=S$2:S$601,IF(T454=T$2:T$601,1,0),0)),0))))</f>
        <v/>
      </c>
      <c r="X454" s="91"/>
      <c r="Y454" s="92"/>
      <c r="Z454" s="93"/>
      <c r="AA454" s="92"/>
      <c r="AB454" s="94" t="n">
        <f aca="false">0</f>
        <v>0</v>
      </c>
      <c r="AC454" s="94" t="n">
        <f aca="false" t="array" ref="AC454:AC454">SUM(M454,R454,W454,AB454)</f>
        <v>0</v>
      </c>
      <c r="AD454" s="112" t="n">
        <f aca="false">IF(G454=Error_checking!$A$26,MAX(0,MIN(MaxBonus,$G$1)+1-RANK(AC454,$AC$2:$AC$601)),0)</f>
        <v>0</v>
      </c>
      <c r="AE454" s="111" t="n">
        <f aca="false">AC454+AD454</f>
        <v>0</v>
      </c>
      <c r="AF454" s="113" t="str">
        <f aca="false" t="array" ref="AF454:AF454">IF(G454=Error_checking!$A$26,RANK(AC454,$AC$2:$AC$601),"")</f>
        <v/>
      </c>
      <c r="AG454" s="114"/>
      <c r="AH454" s="115"/>
      <c r="AI454" s="115"/>
      <c r="AJ454" s="115"/>
      <c r="AK454" s="100"/>
      <c r="AL454" s="100"/>
      <c r="AM454" s="100"/>
      <c r="AN454" s="101"/>
      <c r="AO454" s="100"/>
      <c r="AP454" s="100"/>
      <c r="AQ454" s="100"/>
      <c r="AR454" s="100"/>
      <c r="AS454" s="100"/>
      <c r="AT454" s="100"/>
      <c r="AU454" s="100"/>
      <c r="AV454" s="100"/>
      <c r="AW454" s="100"/>
      <c r="AX454" s="100"/>
      <c r="AY454" s="100"/>
      <c r="AZ454" s="100"/>
      <c r="BA454" s="100"/>
      <c r="BB454" s="100"/>
      <c r="BC454" s="100"/>
      <c r="BD454" s="100"/>
      <c r="BE454" s="100"/>
      <c r="BF454" s="100"/>
      <c r="BG454" s="100"/>
      <c r="BH454" s="100"/>
      <c r="BI454" s="100"/>
      <c r="BJ454" s="100"/>
      <c r="BK454" s="100"/>
      <c r="BL454" s="100"/>
      <c r="BM454" s="100"/>
      <c r="BN454" s="100"/>
      <c r="BO454" s="100"/>
      <c r="BP454" s="100"/>
      <c r="BQ454" s="100"/>
      <c r="BR454" s="100"/>
      <c r="BS454" s="100"/>
      <c r="BT454" s="100"/>
      <c r="BU454" s="100"/>
      <c r="BV454" s="100"/>
      <c r="BW454" s="100"/>
      <c r="BX454" s="100"/>
      <c r="BY454" s="100"/>
      <c r="BZ454" s="100"/>
    </row>
    <row r="455" s="54" customFormat="true" ht="14.85" hidden="false" customHeight="true" outlineLevel="0" collapsed="false">
      <c r="A455" s="118" t="str">
        <f aca="false" t="array" ref="A455:A455">IF(G455=Error_checking!$A$26,RANK(AC455,$AC$2:$AC$601),"")</f>
        <v/>
      </c>
      <c r="B455" s="118" t="n">
        <v>324</v>
      </c>
      <c r="C455" s="77" t="n">
        <f aca="false">VLOOKUP($B455,Ludo_na!$A$2:$D$601,2,0)</f>
        <v>308</v>
      </c>
      <c r="D455" s="78" t="str">
        <f aca="false">IF(VLOOKUP($B455,Ludo_voor!$A$2:$Y$601,3,0)="","",VLOOKUP($B455,Ludo_voor!$A$2:$Y$601,3,0))</f>
        <v>Wilmart</v>
      </c>
      <c r="E455" s="79" t="str">
        <f aca="false">IF(VLOOKUP($B455,Ludo_voor!$A$2:$Y$601,4,0)="","",VLOOKUP($B455,Ludo_voor!$A$2:$Y$601,4,0))</f>
        <v>Justine</v>
      </c>
      <c r="F455" s="80" t="str">
        <f aca="false">IF(VLOOKUP($B455,Ludo_voor!$A$2:$Y$601,5,0)="","",VLOOKUP($B455,Ludo_voor!$A$2:$Y$601,5,0))</f>
        <v/>
      </c>
      <c r="G455" s="81"/>
      <c r="H455" s="103"/>
      <c r="I455" s="104"/>
      <c r="J455" s="105"/>
      <c r="K455" s="105"/>
      <c r="L455" s="105"/>
      <c r="M455" s="106" t="str">
        <f aca="false" t="array" ref="M455:M455">IF($G455="","",IF(L455="",0,((SUM(IF(I455=I$2:I$601,IF(J455=J$2:J$601,1,0),0))-K455)/(SUM(IF(I455=I$2:I$601,IF(J455=J$2:J$601,1,0),0))-1)*100)+(L455/(SUM(IF(I455=I$2:I$601,IF(J455=J$2:J$601,L$2:L$601,0),0))))+IF(K455&lt;2,SUM(IF(I455=I$2:I$601,IF(J455=J$2:J$601,1,0),0)),0)))</f>
        <v/>
      </c>
      <c r="N455" s="107"/>
      <c r="O455" s="108"/>
      <c r="P455" s="108"/>
      <c r="Q455" s="108"/>
      <c r="R455" s="109" t="str">
        <f aca="false" t="array" ref="R455:R455">IF($G455="","",IF(Q455="",0,((SUM(IF(N455=N$2:N$601,IF(O455=O$2:O$601,1,0),0))-P455)/(SUM(IF(N455=N$2:N$601,IF(O455=O$2:O$601,1,0),0))-1)*100)+(Q455/(SUM(IF(N455=N$2:N$601,IF(O455=O$2:O$601,Q$2:Q$601,0),0))))+IF(P455&lt;2,SUM(IF(N455=N$2:N$601,IF(O455=O$2:O$601,1,0),0)),0)))</f>
        <v/>
      </c>
      <c r="S455" s="110"/>
      <c r="T455" s="108"/>
      <c r="U455" s="108"/>
      <c r="V455" s="108"/>
      <c r="W455" s="111" t="str">
        <f aca="false" t="array" ref="W455:W455">IF($G455="","",IF(OR(S455=Error_checking!$Q$25,S455=Error_checking!$Q$26),R455-IF(P455&lt;2,SUM(IF(N455=N$2:N$601,IF(O455=O$2:O$601,1,0),0)),0),IF(V455="",0,((SUM(IF(S455=S$2:S$601,IF(T455=T$2:T$601,1,0),0))-U455)/(SUM(IF(S455=S$2:S$601,IF(T455=T$2:T$601,1,0),0))-1)*100)+(V455/(SUM(IF(S455=S$2:S$601,IF(T455=T$2:T$601,V$2:V$601,0),0))))+IF(U455&lt;2,SUM(IF(S455=S$2:S$601,IF(T455=T$2:T$601,1,0),0)),0))))</f>
        <v/>
      </c>
      <c r="X455" s="91"/>
      <c r="Y455" s="92"/>
      <c r="Z455" s="93"/>
      <c r="AA455" s="92"/>
      <c r="AB455" s="94" t="n">
        <f aca="false">0</f>
        <v>0</v>
      </c>
      <c r="AC455" s="94" t="n">
        <f aca="false" t="array" ref="AC455:AC455">SUM(M455,R455,W455,AB455)</f>
        <v>0</v>
      </c>
      <c r="AD455" s="112" t="n">
        <f aca="false">IF(G455=Error_checking!$A$26,MAX(0,MIN(MaxBonus,$G$1)+1-RANK(AC455,$AC$2:$AC$601)),0)</f>
        <v>0</v>
      </c>
      <c r="AE455" s="111" t="n">
        <f aca="false">AC455+AD455</f>
        <v>0</v>
      </c>
      <c r="AF455" s="113" t="str">
        <f aca="false" t="array" ref="AF455:AF455">IF(G455=Error_checking!$A$26,RANK(AC455,$AC$2:$AC$601),"")</f>
        <v/>
      </c>
      <c r="AG455" s="114"/>
      <c r="AH455" s="115"/>
      <c r="AI455" s="115"/>
      <c r="AJ455" s="115"/>
      <c r="AK455" s="100"/>
      <c r="AL455" s="100"/>
      <c r="AM455" s="100"/>
      <c r="AN455" s="101"/>
      <c r="AO455" s="100"/>
      <c r="AP455" s="100"/>
      <c r="AQ455" s="100"/>
      <c r="AR455" s="100"/>
      <c r="AS455" s="100"/>
      <c r="AT455" s="100"/>
      <c r="AU455" s="100"/>
      <c r="AV455" s="100"/>
      <c r="AW455" s="100"/>
      <c r="AX455" s="100"/>
      <c r="AY455" s="100"/>
      <c r="AZ455" s="100"/>
      <c r="BA455" s="100"/>
      <c r="BB455" s="100"/>
      <c r="BC455" s="100"/>
      <c r="BD455" s="100"/>
      <c r="BE455" s="100"/>
      <c r="BF455" s="100"/>
      <c r="BG455" s="100"/>
      <c r="BH455" s="100"/>
      <c r="BI455" s="100"/>
      <c r="BJ455" s="100"/>
      <c r="BK455" s="100"/>
      <c r="BL455" s="100"/>
      <c r="BM455" s="100"/>
      <c r="BN455" s="100"/>
      <c r="BO455" s="100"/>
      <c r="BP455" s="100"/>
      <c r="BQ455" s="100"/>
      <c r="BR455" s="100"/>
      <c r="BS455" s="100"/>
      <c r="BT455" s="100"/>
      <c r="BU455" s="100"/>
      <c r="BV455" s="100"/>
      <c r="BW455" s="100"/>
      <c r="BX455" s="100"/>
      <c r="BY455" s="100"/>
      <c r="BZ455" s="100"/>
    </row>
    <row r="456" s="119" customFormat="true" ht="14.85" hidden="false" customHeight="true" outlineLevel="0" collapsed="false">
      <c r="A456" s="102" t="str">
        <f aca="false" t="array" ref="A456:A456">IF(G456=Error_checking!$A$26,RANK(AC456,$AC$2:$AC$601),"")</f>
        <v/>
      </c>
      <c r="B456" s="102" t="n">
        <v>342</v>
      </c>
      <c r="C456" s="77" t="n">
        <f aca="false">VLOOKUP($B456,Ludo_na!$A$2:$D$601,2,0)</f>
        <v>465</v>
      </c>
      <c r="D456" s="78" t="str">
        <f aca="false">IF(VLOOKUP($B456,Ludo_voor!$A$2:$Y$601,3,0)="","",VLOOKUP($B456,Ludo_voor!$A$2:$Y$601,3,0))</f>
        <v>Wirard</v>
      </c>
      <c r="E456" s="79" t="str">
        <f aca="false">IF(VLOOKUP($B456,Ludo_voor!$A$2:$Y$601,4,0)="","",VLOOKUP($B456,Ludo_voor!$A$2:$Y$601,4,0))</f>
        <v>Céline</v>
      </c>
      <c r="F456" s="80" t="str">
        <f aca="false">IF(VLOOKUP($B456,Ludo_voor!$A$2:$Y$601,5,0)="","",VLOOKUP($B456,Ludo_voor!$A$2:$Y$601,5,0))</f>
        <v/>
      </c>
      <c r="G456" s="81"/>
      <c r="H456" s="103"/>
      <c r="I456" s="104"/>
      <c r="J456" s="105"/>
      <c r="K456" s="105"/>
      <c r="L456" s="105"/>
      <c r="M456" s="106" t="str">
        <f aca="false" t="array" ref="M456:M456">IF($G456="","",IF(L456="",0,((SUM(IF(I456=I$2:I$601,IF(J456=J$2:J$601,1,0),0))-K456)/(SUM(IF(I456=I$2:I$601,IF(J456=J$2:J$601,1,0),0))-1)*100)+(L456/(SUM(IF(I456=I$2:I$601,IF(J456=J$2:J$601,L$2:L$601,0),0))))+IF(K456&lt;2,SUM(IF(I456=I$2:I$601,IF(J456=J$2:J$601,1,0),0)),0)))</f>
        <v/>
      </c>
      <c r="N456" s="107"/>
      <c r="O456" s="108"/>
      <c r="P456" s="108"/>
      <c r="Q456" s="108"/>
      <c r="R456" s="109" t="str">
        <f aca="false" t="array" ref="R456:R456">IF($G456="","",IF(Q456="",0,((SUM(IF(N456=N$2:N$601,IF(O456=O$2:O$601,1,0),0))-P456)/(SUM(IF(N456=N$2:N$601,IF(O456=O$2:O$601,1,0),0))-1)*100)+(Q456/(SUM(IF(N456=N$2:N$601,IF(O456=O$2:O$601,Q$2:Q$601,0),0))))+IF(P456&lt;2,SUM(IF(N456=N$2:N$601,IF(O456=O$2:O$601,1,0),0)),0)))</f>
        <v/>
      </c>
      <c r="S456" s="110"/>
      <c r="T456" s="108"/>
      <c r="U456" s="108"/>
      <c r="V456" s="108"/>
      <c r="W456" s="111" t="str">
        <f aca="false" t="array" ref="W456:W456">IF($G456="","",IF(OR(S456=Error_checking!$Q$25,S456=Error_checking!$Q$26),R456-IF(P456&lt;2,SUM(IF(N456=N$2:N$601,IF(O456=O$2:O$601,1,0),0)),0),IF(V456="",0,((SUM(IF(S456=S$2:S$601,IF(T456=T$2:T$601,1,0),0))-U456)/(SUM(IF(S456=S$2:S$601,IF(T456=T$2:T$601,1,0),0))-1)*100)+(V456/(SUM(IF(S456=S$2:S$601,IF(T456=T$2:T$601,V$2:V$601,0),0))))+IF(U456&lt;2,SUM(IF(S456=S$2:S$601,IF(T456=T$2:T$601,1,0),0)),0))))</f>
        <v/>
      </c>
      <c r="X456" s="91"/>
      <c r="Y456" s="92"/>
      <c r="Z456" s="93"/>
      <c r="AA456" s="92"/>
      <c r="AB456" s="94" t="n">
        <f aca="false">0</f>
        <v>0</v>
      </c>
      <c r="AC456" s="94" t="n">
        <f aca="false" t="array" ref="AC456:AC456">SUM(M456,R456,W456,AB456)</f>
        <v>0</v>
      </c>
      <c r="AD456" s="112" t="n">
        <f aca="false">IF(G456=Error_checking!$A$26,MAX(0,MIN(MaxBonus,$G$1)+1-RANK(AC456,$AC$2:$AC$601)),0)</f>
        <v>0</v>
      </c>
      <c r="AE456" s="111" t="n">
        <f aca="false">AC456+AD456</f>
        <v>0</v>
      </c>
      <c r="AF456" s="113" t="str">
        <f aca="false" t="array" ref="AF456:AF456">IF(G456=Error_checking!$A$26,RANK(AC456,$AC$2:$AC$601),"")</f>
        <v/>
      </c>
      <c r="AG456" s="114"/>
      <c r="AH456" s="115"/>
      <c r="AI456" s="115"/>
      <c r="AJ456" s="115"/>
      <c r="AK456" s="100"/>
      <c r="AL456" s="100"/>
      <c r="AM456" s="100"/>
      <c r="AN456" s="101"/>
      <c r="AO456" s="100"/>
      <c r="AP456" s="100"/>
      <c r="AQ456" s="100"/>
      <c r="AR456" s="100"/>
      <c r="AS456" s="100"/>
      <c r="AT456" s="100"/>
      <c r="AU456" s="100"/>
      <c r="AV456" s="100"/>
      <c r="AW456" s="100"/>
      <c r="AX456" s="100"/>
      <c r="AY456" s="100"/>
      <c r="AZ456" s="100"/>
      <c r="BA456" s="100"/>
      <c r="BB456" s="100"/>
      <c r="BC456" s="100"/>
      <c r="BD456" s="100"/>
      <c r="BE456" s="100"/>
      <c r="BF456" s="100"/>
      <c r="BG456" s="100"/>
      <c r="BH456" s="100"/>
      <c r="BI456" s="100"/>
      <c r="BJ456" s="100"/>
      <c r="BK456" s="100"/>
      <c r="BL456" s="100"/>
      <c r="BM456" s="100"/>
      <c r="BN456" s="100"/>
      <c r="BO456" s="100"/>
      <c r="BP456" s="100"/>
      <c r="BQ456" s="100"/>
      <c r="BR456" s="100"/>
      <c r="BS456" s="100"/>
      <c r="BT456" s="100"/>
      <c r="BU456" s="100"/>
      <c r="BV456" s="100"/>
      <c r="BW456" s="100"/>
      <c r="BX456" s="100"/>
      <c r="BY456" s="100"/>
      <c r="BZ456" s="100"/>
    </row>
    <row r="457" s="116" customFormat="true" ht="14.85" hidden="false" customHeight="true" outlineLevel="0" collapsed="false">
      <c r="A457" s="102" t="str">
        <f aca="false" t="array" ref="A457:A457">IF(G457=Error_checking!$A$26,RANK(AC457,$AC$2:$AC$601),"")</f>
        <v/>
      </c>
      <c r="B457" s="102" t="n">
        <v>102</v>
      </c>
      <c r="C457" s="77" t="n">
        <f aca="false">VLOOKUP($B457,Ludo_na!$A$2:$D$601,2,0)</f>
        <v>171</v>
      </c>
      <c r="D457" s="78" t="str">
        <f aca="false">IF(VLOOKUP($B457,Ludo_voor!$A$2:$Y$601,3,0)="","",VLOOKUP($B457,Ludo_voor!$A$2:$Y$601,3,0))</f>
        <v>Witters</v>
      </c>
      <c r="E457" s="79" t="str">
        <f aca="false">IF(VLOOKUP($B457,Ludo_voor!$A$2:$Y$601,4,0)="","",VLOOKUP($B457,Ludo_voor!$A$2:$Y$601,4,0))</f>
        <v>Hanne</v>
      </c>
      <c r="F457" s="80" t="str">
        <f aca="false">IF(VLOOKUP($B457,Ludo_voor!$A$2:$Y$601,5,0)="","",VLOOKUP($B457,Ludo_voor!$A$2:$Y$601,5,0))</f>
        <v/>
      </c>
      <c r="G457" s="81"/>
      <c r="H457" s="103"/>
      <c r="I457" s="104"/>
      <c r="J457" s="105"/>
      <c r="K457" s="105"/>
      <c r="L457" s="105"/>
      <c r="M457" s="106" t="str">
        <f aca="false" t="array" ref="M457:M457">IF($G457="","",IF(L457="",0,((SUM(IF(I457=I$2:I$601,IF(J457=J$2:J$601,1,0),0))-K457)/(SUM(IF(I457=I$2:I$601,IF(J457=J$2:J$601,1,0),0))-1)*100)+(L457/(SUM(IF(I457=I$2:I$601,IF(J457=J$2:J$601,L$2:L$601,0),0))))+IF(K457&lt;2,SUM(IF(I457=I$2:I$601,IF(J457=J$2:J$601,1,0),0)),0)))</f>
        <v/>
      </c>
      <c r="N457" s="107"/>
      <c r="O457" s="108"/>
      <c r="P457" s="108"/>
      <c r="Q457" s="108"/>
      <c r="R457" s="109" t="str">
        <f aca="false" t="array" ref="R457:R457">IF($G457="","",IF(Q457="",0,((SUM(IF(N457=N$2:N$601,IF(O457=O$2:O$601,1,0),0))-P457)/(SUM(IF(N457=N$2:N$601,IF(O457=O$2:O$601,1,0),0))-1)*100)+(Q457/(SUM(IF(N457=N$2:N$601,IF(O457=O$2:O$601,Q$2:Q$601,0),0))))+IF(P457&lt;2,SUM(IF(N457=N$2:N$601,IF(O457=O$2:O$601,1,0),0)),0)))</f>
        <v/>
      </c>
      <c r="S457" s="110"/>
      <c r="T457" s="108"/>
      <c r="U457" s="108"/>
      <c r="V457" s="108"/>
      <c r="W457" s="111" t="str">
        <f aca="false" t="array" ref="W457:W457">IF($G457="","",IF(OR(S457=Error_checking!$Q$25,S457=Error_checking!$Q$26),R457-IF(P457&lt;2,SUM(IF(N457=N$2:N$601,IF(O457=O$2:O$601,1,0),0)),0),IF(V457="",0,((SUM(IF(S457=S$2:S$601,IF(T457=T$2:T$601,1,0),0))-U457)/(SUM(IF(S457=S$2:S$601,IF(T457=T$2:T$601,1,0),0))-1)*100)+(V457/(SUM(IF(S457=S$2:S$601,IF(T457=T$2:T$601,V$2:V$601,0),0))))+IF(U457&lt;2,SUM(IF(S457=S$2:S$601,IF(T457=T$2:T$601,1,0),0)),0))))</f>
        <v/>
      </c>
      <c r="X457" s="91"/>
      <c r="Y457" s="92"/>
      <c r="Z457" s="93"/>
      <c r="AA457" s="92"/>
      <c r="AB457" s="94" t="n">
        <f aca="false">0</f>
        <v>0</v>
      </c>
      <c r="AC457" s="94" t="n">
        <f aca="false" t="array" ref="AC457:AC457">SUM(M457,R457,W457,AB457)</f>
        <v>0</v>
      </c>
      <c r="AD457" s="112" t="n">
        <f aca="false">IF(G457=Error_checking!$A$26,MAX(0,MIN(MaxBonus,$G$1)+1-RANK(AC457,$AC$2:$AC$601)),0)</f>
        <v>0</v>
      </c>
      <c r="AE457" s="111" t="n">
        <f aca="false">AC457+AD457</f>
        <v>0</v>
      </c>
      <c r="AF457" s="113" t="str">
        <f aca="false" t="array" ref="AF457:AF457">IF(G457=Error_checking!$A$26,RANK(AC457,$AC$2:$AC$601),"")</f>
        <v/>
      </c>
      <c r="AG457" s="114"/>
      <c r="AH457" s="115"/>
      <c r="AI457" s="115"/>
      <c r="AJ457" s="115"/>
      <c r="AK457" s="100"/>
      <c r="AL457" s="100"/>
      <c r="AM457" s="100"/>
      <c r="AN457" s="101"/>
      <c r="AO457" s="100"/>
      <c r="AP457" s="100"/>
      <c r="AQ457" s="100"/>
      <c r="AR457" s="100"/>
      <c r="AS457" s="100"/>
      <c r="AT457" s="100"/>
      <c r="AU457" s="100"/>
      <c r="AV457" s="100"/>
      <c r="AW457" s="100"/>
      <c r="AX457" s="100"/>
      <c r="AY457" s="100"/>
      <c r="AZ457" s="100"/>
      <c r="BA457" s="100"/>
      <c r="BB457" s="100"/>
      <c r="BC457" s="100"/>
      <c r="BD457" s="100"/>
      <c r="BE457" s="100"/>
      <c r="BF457" s="100"/>
      <c r="BG457" s="100"/>
      <c r="BH457" s="100"/>
      <c r="BI457" s="100"/>
      <c r="BJ457" s="100"/>
      <c r="BK457" s="100"/>
      <c r="BL457" s="100"/>
      <c r="BM457" s="100"/>
      <c r="BN457" s="100"/>
      <c r="BO457" s="100"/>
      <c r="BP457" s="100"/>
      <c r="BQ457" s="100"/>
      <c r="BR457" s="100"/>
      <c r="BS457" s="100"/>
      <c r="BT457" s="100"/>
      <c r="BU457" s="100"/>
      <c r="BV457" s="100"/>
      <c r="BW457" s="100"/>
      <c r="BX457" s="100"/>
      <c r="BY457" s="100"/>
      <c r="BZ457" s="100"/>
    </row>
    <row r="458" s="119" customFormat="true" ht="14.85" hidden="false" customHeight="true" outlineLevel="0" collapsed="false">
      <c r="A458" s="102" t="str">
        <f aca="false" t="array" ref="A458:A458">IF(G458=Error_checking!$A$26,RANK(AC458,$AC$2:$AC$601),"")</f>
        <v/>
      </c>
      <c r="B458" s="118" t="n">
        <v>347</v>
      </c>
      <c r="C458" s="77" t="n">
        <f aca="false">VLOOKUP($B458,Ludo_na!$A$2:$D$601,2,0)</f>
        <v>244</v>
      </c>
      <c r="D458" s="78" t="str">
        <f aca="false">IF(VLOOKUP($B458,Ludo_voor!$A$2:$Y$601,3,0)="","",VLOOKUP($B458,Ludo_voor!$A$2:$Y$601,3,0))</f>
        <v>Witters</v>
      </c>
      <c r="E458" s="79" t="str">
        <f aca="false">IF(VLOOKUP($B458,Ludo_voor!$A$2:$Y$601,4,0)="","",VLOOKUP($B458,Ludo_voor!$A$2:$Y$601,4,0))</f>
        <v>Johan</v>
      </c>
      <c r="F458" s="80" t="str">
        <f aca="false">IF(VLOOKUP($B458,Ludo_voor!$A$2:$Y$601,5,0)="","",VLOOKUP($B458,Ludo_voor!$A$2:$Y$601,5,0))</f>
        <v/>
      </c>
      <c r="G458" s="81"/>
      <c r="H458" s="103"/>
      <c r="I458" s="104"/>
      <c r="J458" s="105"/>
      <c r="K458" s="105"/>
      <c r="L458" s="105"/>
      <c r="M458" s="106" t="str">
        <f aca="false" t="array" ref="M458:M458">IF($G458="","",IF(L458="",0,((SUM(IF(I458=I$2:I$601,IF(J458=J$2:J$601,1,0),0))-K458)/(SUM(IF(I458=I$2:I$601,IF(J458=J$2:J$601,1,0),0))-1)*100)+(L458/(SUM(IF(I458=I$2:I$601,IF(J458=J$2:J$601,L$2:L$601,0),0))))+IF(K458&lt;2,SUM(IF(I458=I$2:I$601,IF(J458=J$2:J$601,1,0),0)),0)))</f>
        <v/>
      </c>
      <c r="N458" s="107"/>
      <c r="O458" s="108"/>
      <c r="P458" s="108"/>
      <c r="Q458" s="108"/>
      <c r="R458" s="109" t="str">
        <f aca="false" t="array" ref="R458:R458">IF($G458="","",IF(Q458="",0,((SUM(IF(N458=N$2:N$601,IF(O458=O$2:O$601,1,0),0))-P458)/(SUM(IF(N458=N$2:N$601,IF(O458=O$2:O$601,1,0),0))-1)*100)+(Q458/(SUM(IF(N458=N$2:N$601,IF(O458=O$2:O$601,Q$2:Q$601,0),0))))+IF(P458&lt;2,SUM(IF(N458=N$2:N$601,IF(O458=O$2:O$601,1,0),0)),0)))</f>
        <v/>
      </c>
      <c r="S458" s="110"/>
      <c r="T458" s="108"/>
      <c r="U458" s="108"/>
      <c r="V458" s="108"/>
      <c r="W458" s="111" t="str">
        <f aca="false" t="array" ref="W458:W458">IF($G458="","",IF(OR(S458=Error_checking!$Q$25,S458=Error_checking!$Q$26),R458-IF(P458&lt;2,SUM(IF(N458=N$2:N$601,IF(O458=O$2:O$601,1,0),0)),0),IF(V458="",0,((SUM(IF(S458=S$2:S$601,IF(T458=T$2:T$601,1,0),0))-U458)/(SUM(IF(S458=S$2:S$601,IF(T458=T$2:T$601,1,0),0))-1)*100)+(V458/(SUM(IF(S458=S$2:S$601,IF(T458=T$2:T$601,V$2:V$601,0),0))))+IF(U458&lt;2,SUM(IF(S458=S$2:S$601,IF(T458=T$2:T$601,1,0),0)),0))))</f>
        <v/>
      </c>
      <c r="X458" s="91"/>
      <c r="Y458" s="92"/>
      <c r="Z458" s="93"/>
      <c r="AA458" s="92"/>
      <c r="AB458" s="94" t="n">
        <f aca="false">0</f>
        <v>0</v>
      </c>
      <c r="AC458" s="94" t="n">
        <f aca="false" t="array" ref="AC458:AC458">SUM(M458,R458,W458,AB458)</f>
        <v>0</v>
      </c>
      <c r="AD458" s="112" t="n">
        <f aca="false">IF(G458=Error_checking!$A$26,MAX(0,MIN(MaxBonus,$G$1)+1-RANK(AC458,$AC$2:$AC$601)),0)</f>
        <v>0</v>
      </c>
      <c r="AE458" s="111" t="n">
        <f aca="false">AC458+AD458</f>
        <v>0</v>
      </c>
      <c r="AF458" s="113" t="str">
        <f aca="false" t="array" ref="AF458:AF458">IF(G458=Error_checking!$A$26,RANK(AC458,$AC$2:$AC$601),"")</f>
        <v/>
      </c>
      <c r="AG458" s="114"/>
      <c r="AH458" s="115"/>
      <c r="AI458" s="115"/>
      <c r="AJ458" s="115"/>
      <c r="AK458" s="100"/>
      <c r="AL458" s="100"/>
      <c r="AM458" s="100"/>
      <c r="AN458" s="101"/>
      <c r="AO458" s="100"/>
      <c r="AP458" s="100"/>
      <c r="AQ458" s="100"/>
      <c r="AR458" s="100"/>
      <c r="AS458" s="100"/>
      <c r="AT458" s="100"/>
      <c r="AU458" s="100"/>
      <c r="AV458" s="100"/>
      <c r="AW458" s="100"/>
      <c r="AX458" s="100"/>
      <c r="AY458" s="100"/>
      <c r="AZ458" s="100"/>
      <c r="BA458" s="100"/>
      <c r="BB458" s="100"/>
      <c r="BC458" s="100"/>
      <c r="BD458" s="100"/>
      <c r="BE458" s="100"/>
      <c r="BF458" s="100"/>
      <c r="BG458" s="100"/>
      <c r="BH458" s="100"/>
      <c r="BI458" s="100"/>
      <c r="BJ458" s="100"/>
      <c r="BK458" s="100"/>
      <c r="BL458" s="100"/>
      <c r="BM458" s="100"/>
      <c r="BN458" s="100"/>
      <c r="BO458" s="100"/>
      <c r="BP458" s="100"/>
      <c r="BQ458" s="100"/>
      <c r="BR458" s="100"/>
      <c r="BS458" s="100"/>
      <c r="BT458" s="100"/>
      <c r="BU458" s="100"/>
      <c r="BV458" s="100"/>
      <c r="BW458" s="100"/>
      <c r="BX458" s="100"/>
      <c r="BY458" s="100"/>
      <c r="BZ458" s="100"/>
    </row>
    <row r="459" customFormat="false" ht="14.85" hidden="false" customHeight="true" outlineLevel="0" collapsed="false">
      <c r="A459" s="102" t="str">
        <f aca="false" t="array" ref="A459:A459">IF(G459=Error_checking!$A$26,RANK(AC459,$AC$2:$AC$601),"")</f>
        <v/>
      </c>
      <c r="B459" s="102" t="n">
        <v>566</v>
      </c>
      <c r="C459" s="77" t="n">
        <f aca="false">VLOOKUP($B459,Ludo_na!$A$2:$D$601,2,0)</f>
        <v>511</v>
      </c>
      <c r="D459" s="78" t="str">
        <f aca="false">IF(VLOOKUP($B459,Ludo_voor!$A$2:$Y$601,3,0)="","",VLOOKUP($B459,Ludo_voor!$A$2:$Y$601,3,0))</f>
        <v>Wouters</v>
      </c>
      <c r="E459" s="79" t="str">
        <f aca="false">IF(VLOOKUP($B459,Ludo_voor!$A$2:$Y$601,4,0)="","",VLOOKUP($B459,Ludo_voor!$A$2:$Y$601,4,0))</f>
        <v>Thijs</v>
      </c>
      <c r="F459" s="80" t="str">
        <f aca="false">IF(VLOOKUP($B459,Ludo_voor!$A$2:$Y$601,5,0)="","",VLOOKUP($B459,Ludo_voor!$A$2:$Y$601,5,0))</f>
        <v/>
      </c>
      <c r="G459" s="81"/>
      <c r="H459" s="103"/>
      <c r="I459" s="104"/>
      <c r="J459" s="105"/>
      <c r="K459" s="105"/>
      <c r="L459" s="105"/>
      <c r="M459" s="106" t="str">
        <f aca="false" t="array" ref="M459:M459">IF($G459="","",IF(L459="",0,((SUM(IF(I459=I$2:I$601,IF(J459=J$2:J$601,1,0),0))-K459)/(SUM(IF(I459=I$2:I$601,IF(J459=J$2:J$601,1,0),0))-1)*100)+(L459/(SUM(IF(I459=I$2:I$601,IF(J459=J$2:J$601,L$2:L$601,0),0))))+IF(K459&lt;2,SUM(IF(I459=I$2:I$601,IF(J459=J$2:J$601,1,0),0)),0)))</f>
        <v/>
      </c>
      <c r="N459" s="107"/>
      <c r="O459" s="108"/>
      <c r="P459" s="108"/>
      <c r="Q459" s="108"/>
      <c r="R459" s="109" t="str">
        <f aca="false" t="array" ref="R459:R459">IF($G459="","",IF(Q459="",0,((SUM(IF(N459=N$2:N$601,IF(O459=O$2:O$601,1,0),0))-P459)/(SUM(IF(N459=N$2:N$601,IF(O459=O$2:O$601,1,0),0))-1)*100)+(Q459/(SUM(IF(N459=N$2:N$601,IF(O459=O$2:O$601,Q$2:Q$601,0),0))))+IF(P459&lt;2,SUM(IF(N459=N$2:N$601,IF(O459=O$2:O$601,1,0),0)),0)))</f>
        <v/>
      </c>
      <c r="S459" s="110"/>
      <c r="T459" s="108"/>
      <c r="U459" s="108"/>
      <c r="V459" s="108"/>
      <c r="W459" s="111" t="str">
        <f aca="false" t="array" ref="W459:W459">IF($G459="","",IF(OR(S459=Error_checking!$Q$25,S459=Error_checking!$Q$26),R459-IF(P459&lt;2,SUM(IF(N459=N$2:N$601,IF(O459=O$2:O$601,1,0),0)),0),IF(V459="",0,((SUM(IF(S459=S$2:S$601,IF(T459=T$2:T$601,1,0),0))-U459)/(SUM(IF(S459=S$2:S$601,IF(T459=T$2:T$601,1,0),0))-1)*100)+(V459/(SUM(IF(S459=S$2:S$601,IF(T459=T$2:T$601,V$2:V$601,0),0))))+IF(U459&lt;2,SUM(IF(S459=S$2:S$601,IF(T459=T$2:T$601,1,0),0)),0))))</f>
        <v/>
      </c>
      <c r="X459" s="91"/>
      <c r="Y459" s="92"/>
      <c r="Z459" s="93"/>
      <c r="AA459" s="92"/>
      <c r="AB459" s="94" t="n">
        <f aca="false">0</f>
        <v>0</v>
      </c>
      <c r="AC459" s="94" t="n">
        <f aca="false" t="array" ref="AC459:AC459">SUM(M459,R459,W459,AB459)</f>
        <v>0</v>
      </c>
      <c r="AD459" s="112" t="n">
        <f aca="false">IF(G459=Error_checking!$A$26,MAX(0,MIN(MaxBonus,$G$1)+1-RANK(AC459,$AC$2:$AC$601)),0)</f>
        <v>0</v>
      </c>
      <c r="AE459" s="111" t="n">
        <f aca="false">AC459+AD459</f>
        <v>0</v>
      </c>
      <c r="AF459" s="113" t="str">
        <f aca="false" t="array" ref="AF459:AF459">IF(G459=Error_checking!$A$26,RANK(AC459,$AC$2:$AC$601),"")</f>
        <v/>
      </c>
      <c r="AG459" s="114"/>
      <c r="AH459" s="115"/>
      <c r="AI459" s="115"/>
      <c r="AJ459" s="115"/>
      <c r="AK459" s="100"/>
      <c r="AL459" s="100"/>
      <c r="AM459" s="100"/>
      <c r="AN459" s="101"/>
      <c r="AO459" s="100"/>
      <c r="AP459" s="100"/>
      <c r="AQ459" s="100"/>
      <c r="AR459" s="100"/>
      <c r="AS459" s="100"/>
      <c r="AT459" s="100"/>
      <c r="AU459" s="100"/>
      <c r="AV459" s="100"/>
      <c r="AW459" s="100"/>
      <c r="AX459" s="100"/>
      <c r="AY459" s="100"/>
      <c r="AZ459" s="100"/>
      <c r="BA459" s="100"/>
      <c r="BB459" s="100"/>
      <c r="BC459" s="100"/>
      <c r="BD459" s="100"/>
      <c r="BE459" s="100"/>
      <c r="BF459" s="100"/>
      <c r="BG459" s="100"/>
      <c r="BH459" s="100"/>
      <c r="BI459" s="100"/>
      <c r="BJ459" s="100"/>
      <c r="BK459" s="100"/>
      <c r="BL459" s="100"/>
      <c r="BM459" s="100"/>
      <c r="BN459" s="100"/>
      <c r="BO459" s="100"/>
      <c r="BP459" s="100"/>
      <c r="BQ459" s="100"/>
      <c r="BR459" s="100"/>
      <c r="BS459" s="100"/>
      <c r="BT459" s="100"/>
      <c r="BU459" s="100"/>
      <c r="BV459" s="100"/>
      <c r="BW459" s="100"/>
      <c r="BX459" s="100"/>
      <c r="BY459" s="100"/>
      <c r="BZ459" s="10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customFormat="false" ht="14.85" hidden="false" customHeight="true" outlineLevel="0" collapsed="false">
      <c r="A460" s="102" t="str">
        <f aca="false" t="array" ref="A460:A460">IF(G460=Error_checking!$A$26,RANK(AC460,$AC$2:$AC$601),"")</f>
        <v/>
      </c>
      <c r="B460" s="102" t="n">
        <v>223</v>
      </c>
      <c r="C460" s="77" t="n">
        <f aca="false">VLOOKUP($B460,Ludo_na!$A$2:$D$601,2,0)</f>
        <v>245</v>
      </c>
      <c r="D460" s="78" t="str">
        <f aca="false">IF(VLOOKUP($B460,Ludo_voor!$A$2:$Y$601,3,0)="","",VLOOKUP($B460,Ludo_voor!$A$2:$Y$601,3,0))</f>
        <v>Zijlmans</v>
      </c>
      <c r="E460" s="79" t="str">
        <f aca="false">IF(VLOOKUP($B460,Ludo_voor!$A$2:$Y$601,4,0)="","",VLOOKUP($B460,Ludo_voor!$A$2:$Y$601,4,0))</f>
        <v>Tim</v>
      </c>
      <c r="F460" s="80" t="str">
        <f aca="false">IF(VLOOKUP($B460,Ludo_voor!$A$2:$Y$601,5,0)="","",VLOOKUP($B460,Ludo_voor!$A$2:$Y$601,5,0))</f>
        <v/>
      </c>
      <c r="G460" s="81"/>
      <c r="H460" s="103"/>
      <c r="I460" s="104"/>
      <c r="J460" s="105"/>
      <c r="K460" s="105"/>
      <c r="L460" s="105"/>
      <c r="M460" s="106" t="str">
        <f aca="false" t="array" ref="M460:M460">IF($G460="","",IF(L460="",0,((SUM(IF(I460=I$2:I$601,IF(J460=J$2:J$601,1,0),0))-K460)/(SUM(IF(I460=I$2:I$601,IF(J460=J$2:J$601,1,0),0))-1)*100)+(L460/(SUM(IF(I460=I$2:I$601,IF(J460=J$2:J$601,L$2:L$601,0),0))))+IF(K460&lt;2,SUM(IF(I460=I$2:I$601,IF(J460=J$2:J$601,1,0),0)),0)))</f>
        <v/>
      </c>
      <c r="N460" s="107"/>
      <c r="O460" s="108"/>
      <c r="P460" s="108"/>
      <c r="Q460" s="108"/>
      <c r="R460" s="109" t="str">
        <f aca="false" t="array" ref="R460:R460">IF($G460="","",IF(Q460="",0,((SUM(IF(N460=N$2:N$601,IF(O460=O$2:O$601,1,0),0))-P460)/(SUM(IF(N460=N$2:N$601,IF(O460=O$2:O$601,1,0),0))-1)*100)+(Q460/(SUM(IF(N460=N$2:N$601,IF(O460=O$2:O$601,Q$2:Q$601,0),0))))+IF(P460&lt;2,SUM(IF(N460=N$2:N$601,IF(O460=O$2:O$601,1,0),0)),0)))</f>
        <v/>
      </c>
      <c r="S460" s="110"/>
      <c r="T460" s="108"/>
      <c r="U460" s="108"/>
      <c r="V460" s="108"/>
      <c r="W460" s="111" t="str">
        <f aca="false" t="array" ref="W460:W460">IF($G460="","",IF(OR(S460=Error_checking!$Q$25,S460=Error_checking!$Q$26),R460-IF(P460&lt;2,SUM(IF(N460=N$2:N$601,IF(O460=O$2:O$601,1,0),0)),0),IF(V460="",0,((SUM(IF(S460=S$2:S$601,IF(T460=T$2:T$601,1,0),0))-U460)/(SUM(IF(S460=S$2:S$601,IF(T460=T$2:T$601,1,0),0))-1)*100)+(V460/(SUM(IF(S460=S$2:S$601,IF(T460=T$2:T$601,V$2:V$601,0),0))))+IF(U460&lt;2,SUM(IF(S460=S$2:S$601,IF(T460=T$2:T$601,1,0),0)),0))))</f>
        <v/>
      </c>
      <c r="X460" s="91"/>
      <c r="Y460" s="92"/>
      <c r="Z460" s="93"/>
      <c r="AA460" s="92"/>
      <c r="AB460" s="94" t="n">
        <f aca="false">0</f>
        <v>0</v>
      </c>
      <c r="AC460" s="94" t="n">
        <f aca="false" t="array" ref="AC460:AC460">SUM(M460,R460,W460,AB460)</f>
        <v>0</v>
      </c>
      <c r="AD460" s="112" t="n">
        <f aca="false">IF(G460=Error_checking!$A$26,MAX(0,MIN(MaxBonus,$G$1)+1-RANK(AC460,$AC$2:$AC$601)),0)</f>
        <v>0</v>
      </c>
      <c r="AE460" s="111" t="n">
        <f aca="false">AC460+AD460</f>
        <v>0</v>
      </c>
      <c r="AF460" s="113" t="str">
        <f aca="false" t="array" ref="AF460:AF460">IF(G460=Error_checking!$A$26,RANK(AC460,$AC$2:$AC$601),"")</f>
        <v/>
      </c>
      <c r="AG460" s="114"/>
      <c r="AH460" s="115"/>
      <c r="AI460" s="115"/>
      <c r="AJ460" s="115"/>
      <c r="AK460" s="100"/>
      <c r="AL460" s="100"/>
      <c r="AM460" s="100"/>
      <c r="AN460" s="101"/>
      <c r="AO460" s="100"/>
      <c r="AP460" s="100"/>
      <c r="AQ460" s="100"/>
      <c r="AR460" s="100"/>
      <c r="AS460" s="100"/>
      <c r="AT460" s="100"/>
      <c r="AU460" s="100"/>
      <c r="AV460" s="100"/>
      <c r="AW460" s="100"/>
      <c r="AX460" s="100"/>
      <c r="AY460" s="100"/>
      <c r="AZ460" s="100"/>
      <c r="BA460" s="100"/>
      <c r="BB460" s="100"/>
      <c r="BC460" s="100"/>
      <c r="BD460" s="100"/>
      <c r="BE460" s="100"/>
      <c r="BF460" s="100"/>
      <c r="BG460" s="100"/>
      <c r="BH460" s="100"/>
      <c r="BI460" s="100"/>
      <c r="BJ460" s="100"/>
      <c r="BK460" s="100"/>
      <c r="BL460" s="100"/>
      <c r="BM460" s="100"/>
      <c r="BN460" s="100"/>
      <c r="BO460" s="100"/>
      <c r="BP460" s="100"/>
      <c r="BQ460" s="100"/>
      <c r="BR460" s="100"/>
      <c r="BS460" s="100"/>
      <c r="BT460" s="100"/>
      <c r="BU460" s="100"/>
      <c r="BV460" s="100"/>
      <c r="BW460" s="100"/>
      <c r="BX460" s="100"/>
      <c r="BY460" s="100"/>
      <c r="BZ460" s="10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  <c r="IX460" s="0"/>
      <c r="IY460" s="0"/>
      <c r="IZ460" s="0"/>
      <c r="JA460" s="0"/>
      <c r="JB460" s="0"/>
      <c r="JC460" s="0"/>
      <c r="JD460" s="0"/>
      <c r="JE460" s="0"/>
      <c r="JF460" s="0"/>
      <c r="JG460" s="0"/>
      <c r="JH460" s="0"/>
      <c r="JI460" s="0"/>
      <c r="JJ460" s="0"/>
      <c r="JK460" s="0"/>
      <c r="JL460" s="0"/>
      <c r="JM460" s="0"/>
      <c r="JN460" s="0"/>
      <c r="JO460" s="0"/>
      <c r="JP460" s="0"/>
      <c r="JQ460" s="0"/>
      <c r="JR460" s="0"/>
      <c r="JS460" s="0"/>
      <c r="JT460" s="0"/>
      <c r="JU460" s="0"/>
      <c r="JV460" s="0"/>
      <c r="JW460" s="0"/>
      <c r="JX460" s="0"/>
      <c r="JY460" s="0"/>
      <c r="JZ460" s="0"/>
      <c r="KA460" s="0"/>
      <c r="KB460" s="0"/>
      <c r="KC460" s="0"/>
      <c r="KD460" s="0"/>
      <c r="KE460" s="0"/>
      <c r="KF460" s="0"/>
      <c r="KG460" s="0"/>
      <c r="KH460" s="0"/>
      <c r="KI460" s="0"/>
      <c r="KJ460" s="0"/>
      <c r="KK460" s="0"/>
      <c r="KL460" s="0"/>
      <c r="KM460" s="0"/>
      <c r="KN460" s="0"/>
      <c r="KO460" s="0"/>
      <c r="KP460" s="0"/>
      <c r="KQ460" s="0"/>
      <c r="KR460" s="0"/>
      <c r="KS460" s="0"/>
      <c r="KT460" s="0"/>
      <c r="KU460" s="0"/>
      <c r="KV460" s="0"/>
      <c r="KW460" s="0"/>
      <c r="KX460" s="0"/>
      <c r="KY460" s="0"/>
      <c r="KZ460" s="0"/>
      <c r="LA460" s="0"/>
      <c r="LB460" s="0"/>
      <c r="LC460" s="0"/>
      <c r="LD460" s="0"/>
      <c r="LE460" s="0"/>
      <c r="LF460" s="0"/>
      <c r="LG460" s="0"/>
      <c r="LH460" s="0"/>
      <c r="LI460" s="0"/>
      <c r="LJ460" s="0"/>
      <c r="LK460" s="0"/>
      <c r="LL460" s="0"/>
      <c r="LM460" s="0"/>
      <c r="LN460" s="0"/>
      <c r="LO460" s="0"/>
      <c r="LP460" s="0"/>
      <c r="LQ460" s="0"/>
      <c r="LR460" s="0"/>
      <c r="LS460" s="0"/>
      <c r="LT460" s="0"/>
      <c r="LU460" s="0"/>
      <c r="LV460" s="0"/>
      <c r="LW460" s="0"/>
      <c r="LX460" s="0"/>
      <c r="LY460" s="0"/>
      <c r="LZ460" s="0"/>
      <c r="MA460" s="0"/>
      <c r="MB460" s="0"/>
      <c r="MC460" s="0"/>
      <c r="MD460" s="0"/>
      <c r="ME460" s="0"/>
      <c r="MF460" s="0"/>
      <c r="MG460" s="0"/>
      <c r="MH460" s="0"/>
      <c r="MI460" s="0"/>
      <c r="MJ460" s="0"/>
      <c r="MK460" s="0"/>
      <c r="ML460" s="0"/>
      <c r="MM460" s="0"/>
      <c r="MN460" s="0"/>
      <c r="MO460" s="0"/>
      <c r="MP460" s="0"/>
      <c r="MQ460" s="0"/>
      <c r="MR460" s="0"/>
      <c r="MS460" s="0"/>
      <c r="MT460" s="0"/>
      <c r="MU460" s="0"/>
      <c r="MV460" s="0"/>
      <c r="MW460" s="0"/>
      <c r="MX460" s="0"/>
      <c r="MY460" s="0"/>
      <c r="MZ460" s="0"/>
      <c r="NA460" s="0"/>
      <c r="NB460" s="0"/>
      <c r="NC460" s="0"/>
      <c r="ND460" s="0"/>
      <c r="NE460" s="0"/>
      <c r="NF460" s="0"/>
      <c r="NG460" s="0"/>
      <c r="NH460" s="0"/>
      <c r="NI460" s="0"/>
      <c r="NJ460" s="0"/>
      <c r="NK460" s="0"/>
      <c r="NL460" s="0"/>
      <c r="NM460" s="0"/>
      <c r="NN460" s="0"/>
      <c r="NO460" s="0"/>
      <c r="NP460" s="0"/>
      <c r="NQ460" s="0"/>
      <c r="NR460" s="0"/>
      <c r="NS460" s="0"/>
      <c r="NT460" s="0"/>
      <c r="NU460" s="0"/>
      <c r="NV460" s="0"/>
      <c r="NW460" s="0"/>
      <c r="NX460" s="0"/>
      <c r="NY460" s="0"/>
      <c r="NZ460" s="0"/>
      <c r="OA460" s="0"/>
      <c r="OB460" s="0"/>
      <c r="OC460" s="0"/>
      <c r="OD460" s="0"/>
      <c r="OE460" s="0"/>
      <c r="OF460" s="0"/>
      <c r="OG460" s="0"/>
      <c r="OH460" s="0"/>
      <c r="OI460" s="0"/>
      <c r="OJ460" s="0"/>
      <c r="OK460" s="0"/>
      <c r="OL460" s="0"/>
      <c r="OM460" s="0"/>
      <c r="ON460" s="0"/>
      <c r="OO460" s="0"/>
      <c r="OP460" s="0"/>
      <c r="OQ460" s="0"/>
      <c r="OR460" s="0"/>
      <c r="OS460" s="0"/>
      <c r="OT460" s="0"/>
      <c r="OU460" s="0"/>
      <c r="OV460" s="0"/>
      <c r="OW460" s="0"/>
      <c r="OX460" s="0"/>
      <c r="OY460" s="0"/>
      <c r="OZ460" s="0"/>
      <c r="PA460" s="0"/>
      <c r="PB460" s="0"/>
      <c r="PC460" s="0"/>
      <c r="PD460" s="0"/>
      <c r="PE460" s="0"/>
      <c r="PF460" s="0"/>
      <c r="PG460" s="0"/>
      <c r="PH460" s="0"/>
      <c r="PI460" s="0"/>
      <c r="PJ460" s="0"/>
      <c r="PK460" s="0"/>
      <c r="PL460" s="0"/>
      <c r="PM460" s="0"/>
      <c r="PN460" s="0"/>
      <c r="PO460" s="0"/>
      <c r="PP460" s="0"/>
      <c r="PQ460" s="0"/>
      <c r="PR460" s="0"/>
      <c r="PS460" s="0"/>
      <c r="PT460" s="0"/>
      <c r="PU460" s="0"/>
      <c r="PV460" s="0"/>
      <c r="PW460" s="0"/>
      <c r="PX460" s="0"/>
      <c r="PY460" s="0"/>
      <c r="PZ460" s="0"/>
      <c r="QA460" s="0"/>
      <c r="QB460" s="0"/>
      <c r="QC460" s="0"/>
      <c r="QD460" s="0"/>
      <c r="QE460" s="0"/>
      <c r="QF460" s="0"/>
      <c r="QG460" s="0"/>
      <c r="QH460" s="0"/>
      <c r="QI460" s="0"/>
      <c r="QJ460" s="0"/>
      <c r="QK460" s="0"/>
      <c r="QL460" s="0"/>
      <c r="QM460" s="0"/>
      <c r="QN460" s="0"/>
      <c r="QO460" s="0"/>
      <c r="QP460" s="0"/>
      <c r="QQ460" s="0"/>
      <c r="QR460" s="0"/>
      <c r="QS460" s="0"/>
      <c r="QT460" s="0"/>
      <c r="QU460" s="0"/>
      <c r="QV460" s="0"/>
      <c r="QW460" s="0"/>
      <c r="QX460" s="0"/>
      <c r="QY460" s="0"/>
      <c r="QZ460" s="0"/>
      <c r="RA460" s="0"/>
      <c r="RB460" s="0"/>
      <c r="RC460" s="0"/>
      <c r="RD460" s="0"/>
      <c r="RE460" s="0"/>
      <c r="RF460" s="0"/>
      <c r="RG460" s="0"/>
      <c r="RH460" s="0"/>
      <c r="RI460" s="0"/>
      <c r="RJ460" s="0"/>
      <c r="RK460" s="0"/>
      <c r="RL460" s="0"/>
      <c r="RM460" s="0"/>
      <c r="RN460" s="0"/>
      <c r="RO460" s="0"/>
      <c r="RP460" s="0"/>
      <c r="RQ460" s="0"/>
      <c r="RR460" s="0"/>
      <c r="RS460" s="0"/>
      <c r="RT460" s="0"/>
      <c r="RU460" s="0"/>
      <c r="RV460" s="0"/>
      <c r="RW460" s="0"/>
      <c r="RX460" s="0"/>
      <c r="RY460" s="0"/>
      <c r="RZ460" s="0"/>
      <c r="SA460" s="0"/>
      <c r="SB460" s="0"/>
      <c r="SC460" s="0"/>
      <c r="SD460" s="0"/>
      <c r="SE460" s="0"/>
      <c r="SF460" s="0"/>
      <c r="SG460" s="0"/>
      <c r="SH460" s="0"/>
      <c r="SI460" s="0"/>
      <c r="SJ460" s="0"/>
      <c r="SK460" s="0"/>
      <c r="SL460" s="0"/>
      <c r="SM460" s="0"/>
      <c r="SN460" s="0"/>
      <c r="SO460" s="0"/>
      <c r="SP460" s="0"/>
      <c r="SQ460" s="0"/>
      <c r="SR460" s="0"/>
      <c r="SS460" s="0"/>
      <c r="ST460" s="0"/>
      <c r="SU460" s="0"/>
      <c r="SV460" s="0"/>
      <c r="SW460" s="0"/>
      <c r="SX460" s="0"/>
      <c r="SY460" s="0"/>
      <c r="SZ460" s="0"/>
      <c r="TA460" s="0"/>
      <c r="TB460" s="0"/>
      <c r="TC460" s="0"/>
      <c r="TD460" s="0"/>
      <c r="TE460" s="0"/>
      <c r="TF460" s="0"/>
      <c r="TG460" s="0"/>
      <c r="TH460" s="0"/>
      <c r="TI460" s="0"/>
      <c r="TJ460" s="0"/>
      <c r="TK460" s="0"/>
      <c r="TL460" s="0"/>
      <c r="TM460" s="0"/>
      <c r="TN460" s="0"/>
      <c r="TO460" s="0"/>
      <c r="TP460" s="0"/>
      <c r="TQ460" s="0"/>
      <c r="TR460" s="0"/>
      <c r="TS460" s="0"/>
      <c r="TT460" s="0"/>
      <c r="TU460" s="0"/>
      <c r="TV460" s="0"/>
      <c r="TW460" s="0"/>
      <c r="TX460" s="0"/>
      <c r="TY460" s="0"/>
      <c r="TZ460" s="0"/>
      <c r="UA460" s="0"/>
      <c r="UB460" s="0"/>
      <c r="UC460" s="0"/>
      <c r="UD460" s="0"/>
      <c r="UE460" s="0"/>
      <c r="UF460" s="0"/>
      <c r="UG460" s="0"/>
      <c r="UH460" s="0"/>
      <c r="UI460" s="0"/>
      <c r="UJ460" s="0"/>
      <c r="UK460" s="0"/>
      <c r="UL460" s="0"/>
      <c r="UM460" s="0"/>
      <c r="UN460" s="0"/>
      <c r="UO460" s="0"/>
      <c r="UP460" s="0"/>
      <c r="UQ460" s="0"/>
      <c r="UR460" s="0"/>
      <c r="US460" s="0"/>
      <c r="UT460" s="0"/>
      <c r="UU460" s="0"/>
      <c r="UV460" s="0"/>
      <c r="UW460" s="0"/>
      <c r="UX460" s="0"/>
      <c r="UY460" s="0"/>
      <c r="UZ460" s="0"/>
      <c r="VA460" s="0"/>
      <c r="VB460" s="0"/>
      <c r="VC460" s="0"/>
      <c r="VD460" s="0"/>
      <c r="VE460" s="0"/>
      <c r="VF460" s="0"/>
      <c r="VG460" s="0"/>
      <c r="VH460" s="0"/>
      <c r="VI460" s="0"/>
      <c r="VJ460" s="0"/>
      <c r="VK460" s="0"/>
      <c r="VL460" s="0"/>
      <c r="VM460" s="0"/>
      <c r="VN460" s="0"/>
      <c r="VO460" s="0"/>
      <c r="VP460" s="0"/>
      <c r="VQ460" s="0"/>
      <c r="VR460" s="0"/>
      <c r="VS460" s="0"/>
      <c r="VT460" s="0"/>
      <c r="VU460" s="0"/>
      <c r="VV460" s="0"/>
      <c r="VW460" s="0"/>
      <c r="VX460" s="0"/>
      <c r="VY460" s="0"/>
      <c r="VZ460" s="0"/>
      <c r="WA460" s="0"/>
      <c r="WB460" s="0"/>
      <c r="WC460" s="0"/>
      <c r="WD460" s="0"/>
      <c r="WE460" s="0"/>
      <c r="WF460" s="0"/>
      <c r="WG460" s="0"/>
      <c r="WH460" s="0"/>
      <c r="WI460" s="0"/>
      <c r="WJ460" s="0"/>
      <c r="WK460" s="0"/>
      <c r="WL460" s="0"/>
      <c r="WM460" s="0"/>
      <c r="WN460" s="0"/>
      <c r="WO460" s="0"/>
      <c r="WP460" s="0"/>
      <c r="WQ460" s="0"/>
      <c r="WR460" s="0"/>
      <c r="WS460" s="0"/>
      <c r="WT460" s="0"/>
      <c r="WU460" s="0"/>
      <c r="WV460" s="0"/>
      <c r="WW460" s="0"/>
      <c r="WX460" s="0"/>
      <c r="WY460" s="0"/>
      <c r="WZ460" s="0"/>
      <c r="XA460" s="0"/>
      <c r="XB460" s="0"/>
      <c r="XC460" s="0"/>
      <c r="XD460" s="0"/>
      <c r="XE460" s="0"/>
      <c r="XF460" s="0"/>
      <c r="XG460" s="0"/>
      <c r="XH460" s="0"/>
      <c r="XI460" s="0"/>
      <c r="XJ460" s="0"/>
      <c r="XK460" s="0"/>
      <c r="XL460" s="0"/>
      <c r="XM460" s="0"/>
      <c r="XN460" s="0"/>
      <c r="XO460" s="0"/>
      <c r="XP460" s="0"/>
      <c r="XQ460" s="0"/>
      <c r="XR460" s="0"/>
      <c r="XS460" s="0"/>
      <c r="XT460" s="0"/>
      <c r="XU460" s="0"/>
      <c r="XV460" s="0"/>
      <c r="XW460" s="0"/>
      <c r="XX460" s="0"/>
      <c r="XY460" s="0"/>
      <c r="XZ460" s="0"/>
      <c r="YA460" s="0"/>
      <c r="YB460" s="0"/>
      <c r="YC460" s="0"/>
      <c r="YD460" s="0"/>
      <c r="YE460" s="0"/>
      <c r="YF460" s="0"/>
      <c r="YG460" s="0"/>
      <c r="YH460" s="0"/>
      <c r="YI460" s="0"/>
      <c r="YJ460" s="0"/>
      <c r="YK460" s="0"/>
      <c r="YL460" s="0"/>
      <c r="YM460" s="0"/>
      <c r="YN460" s="0"/>
      <c r="YO460" s="0"/>
      <c r="YP460" s="0"/>
      <c r="YQ460" s="0"/>
      <c r="YR460" s="0"/>
      <c r="YS460" s="0"/>
      <c r="YT460" s="0"/>
      <c r="YU460" s="0"/>
      <c r="YV460" s="0"/>
      <c r="YW460" s="0"/>
      <c r="YX460" s="0"/>
      <c r="YY460" s="0"/>
      <c r="YZ460" s="0"/>
      <c r="ZA460" s="0"/>
      <c r="ZB460" s="0"/>
      <c r="ZC460" s="0"/>
      <c r="ZD460" s="0"/>
      <c r="ZE460" s="0"/>
      <c r="ZF460" s="0"/>
      <c r="ZG460" s="0"/>
      <c r="ZH460" s="0"/>
      <c r="ZI460" s="0"/>
      <c r="ZJ460" s="0"/>
      <c r="ZK460" s="0"/>
      <c r="ZL460" s="0"/>
      <c r="ZM460" s="0"/>
      <c r="ZN460" s="0"/>
      <c r="ZO460" s="0"/>
      <c r="ZP460" s="0"/>
      <c r="ZQ460" s="0"/>
      <c r="ZR460" s="0"/>
      <c r="ZS460" s="0"/>
      <c r="ZT460" s="0"/>
      <c r="ZU460" s="0"/>
      <c r="ZV460" s="0"/>
      <c r="ZW460" s="0"/>
      <c r="ZX460" s="0"/>
      <c r="ZY460" s="0"/>
      <c r="ZZ460" s="0"/>
      <c r="AAA460" s="0"/>
      <c r="AAB460" s="0"/>
      <c r="AAC460" s="0"/>
      <c r="AAD460" s="0"/>
      <c r="AAE460" s="0"/>
      <c r="AAF460" s="0"/>
      <c r="AAG460" s="0"/>
      <c r="AAH460" s="0"/>
      <c r="AAI460" s="0"/>
      <c r="AAJ460" s="0"/>
      <c r="AAK460" s="0"/>
      <c r="AAL460" s="0"/>
      <c r="AAM460" s="0"/>
      <c r="AAN460" s="0"/>
      <c r="AAO460" s="0"/>
      <c r="AAP460" s="0"/>
      <c r="AAQ460" s="0"/>
      <c r="AAR460" s="0"/>
      <c r="AAS460" s="0"/>
      <c r="AAT460" s="0"/>
      <c r="AAU460" s="0"/>
      <c r="AAV460" s="0"/>
      <c r="AAW460" s="0"/>
      <c r="AAX460" s="0"/>
      <c r="AAY460" s="0"/>
      <c r="AAZ460" s="0"/>
      <c r="ABA460" s="0"/>
      <c r="ABB460" s="0"/>
      <c r="ABC460" s="0"/>
      <c r="ABD460" s="0"/>
      <c r="ABE460" s="0"/>
      <c r="ABF460" s="0"/>
      <c r="ABG460" s="0"/>
      <c r="ABH460" s="0"/>
      <c r="ABI460" s="0"/>
      <c r="ABJ460" s="0"/>
      <c r="ABK460" s="0"/>
      <c r="ABL460" s="0"/>
      <c r="ABM460" s="0"/>
      <c r="ABN460" s="0"/>
      <c r="ABO460" s="0"/>
      <c r="ABP460" s="0"/>
      <c r="ABQ460" s="0"/>
      <c r="ABR460" s="0"/>
      <c r="ABS460" s="0"/>
      <c r="ABT460" s="0"/>
      <c r="ABU460" s="0"/>
      <c r="ABV460" s="0"/>
      <c r="ABW460" s="0"/>
      <c r="ABX460" s="0"/>
      <c r="ABY460" s="0"/>
      <c r="ABZ460" s="0"/>
      <c r="ACA460" s="0"/>
      <c r="ACB460" s="0"/>
      <c r="ACC460" s="0"/>
      <c r="ACD460" s="0"/>
      <c r="ACE460" s="0"/>
      <c r="ACF460" s="0"/>
      <c r="ACG460" s="0"/>
      <c r="ACH460" s="0"/>
      <c r="ACI460" s="0"/>
      <c r="ACJ460" s="0"/>
      <c r="ACK460" s="0"/>
      <c r="ACL460" s="0"/>
      <c r="ACM460" s="0"/>
      <c r="ACN460" s="0"/>
      <c r="ACO460" s="0"/>
      <c r="ACP460" s="0"/>
      <c r="ACQ460" s="0"/>
      <c r="ACR460" s="0"/>
      <c r="ACS460" s="0"/>
      <c r="ACT460" s="0"/>
      <c r="ACU460" s="0"/>
      <c r="ACV460" s="0"/>
      <c r="ACW460" s="0"/>
      <c r="ACX460" s="0"/>
      <c r="ACY460" s="0"/>
      <c r="ACZ460" s="0"/>
      <c r="ADA460" s="0"/>
      <c r="ADB460" s="0"/>
      <c r="ADC460" s="0"/>
      <c r="ADD460" s="0"/>
      <c r="ADE460" s="0"/>
      <c r="ADF460" s="0"/>
      <c r="ADG460" s="0"/>
      <c r="ADH460" s="0"/>
      <c r="ADI460" s="0"/>
      <c r="ADJ460" s="0"/>
      <c r="ADK460" s="0"/>
      <c r="ADL460" s="0"/>
      <c r="ADM460" s="0"/>
      <c r="ADN460" s="0"/>
      <c r="ADO460" s="0"/>
      <c r="ADP460" s="0"/>
      <c r="ADQ460" s="0"/>
      <c r="ADR460" s="0"/>
      <c r="ADS460" s="0"/>
      <c r="ADT460" s="0"/>
      <c r="ADU460" s="0"/>
      <c r="ADV460" s="0"/>
      <c r="ADW460" s="0"/>
      <c r="ADX460" s="0"/>
      <c r="ADY460" s="0"/>
      <c r="ADZ460" s="0"/>
      <c r="AEA460" s="0"/>
      <c r="AEB460" s="0"/>
      <c r="AEC460" s="0"/>
      <c r="AED460" s="0"/>
      <c r="AEE460" s="0"/>
      <c r="AEF460" s="0"/>
      <c r="AEG460" s="0"/>
      <c r="AEH460" s="0"/>
      <c r="AEI460" s="0"/>
      <c r="AEJ460" s="0"/>
      <c r="AEK460" s="0"/>
      <c r="AEL460" s="0"/>
      <c r="AEM460" s="0"/>
      <c r="AEN460" s="0"/>
      <c r="AEO460" s="0"/>
      <c r="AEP460" s="0"/>
      <c r="AEQ460" s="0"/>
      <c r="AER460" s="0"/>
      <c r="AES460" s="0"/>
      <c r="AET460" s="0"/>
      <c r="AEU460" s="0"/>
      <c r="AEV460" s="0"/>
      <c r="AEW460" s="0"/>
      <c r="AEX460" s="0"/>
      <c r="AEY460" s="0"/>
      <c r="AEZ460" s="0"/>
      <c r="AFA460" s="0"/>
      <c r="AFB460" s="0"/>
      <c r="AFC460" s="0"/>
      <c r="AFD460" s="0"/>
      <c r="AFE460" s="0"/>
      <c r="AFF460" s="0"/>
      <c r="AFG460" s="0"/>
      <c r="AFH460" s="0"/>
      <c r="AFI460" s="0"/>
      <c r="AFJ460" s="0"/>
      <c r="AFK460" s="0"/>
      <c r="AFL460" s="0"/>
      <c r="AFM460" s="0"/>
      <c r="AFN460" s="0"/>
      <c r="AFO460" s="0"/>
      <c r="AFP460" s="0"/>
      <c r="AFQ460" s="0"/>
      <c r="AFR460" s="0"/>
      <c r="AFS460" s="0"/>
      <c r="AFT460" s="0"/>
      <c r="AFU460" s="0"/>
      <c r="AFV460" s="0"/>
      <c r="AFW460" s="0"/>
      <c r="AFX460" s="0"/>
      <c r="AFY460" s="0"/>
      <c r="AFZ460" s="0"/>
      <c r="AGA460" s="0"/>
      <c r="AGB460" s="0"/>
      <c r="AGC460" s="0"/>
      <c r="AGD460" s="0"/>
      <c r="AGE460" s="0"/>
      <c r="AGF460" s="0"/>
      <c r="AGG460" s="0"/>
      <c r="AGH460" s="0"/>
      <c r="AGI460" s="0"/>
      <c r="AGJ460" s="0"/>
      <c r="AGK460" s="0"/>
      <c r="AGL460" s="0"/>
      <c r="AGM460" s="0"/>
      <c r="AGN460" s="0"/>
      <c r="AGO460" s="0"/>
      <c r="AGP460" s="0"/>
      <c r="AGQ460" s="0"/>
      <c r="AGR460" s="0"/>
      <c r="AGS460" s="0"/>
      <c r="AGT460" s="0"/>
      <c r="AGU460" s="0"/>
      <c r="AGV460" s="0"/>
      <c r="AGW460" s="0"/>
      <c r="AGX460" s="0"/>
      <c r="AGY460" s="0"/>
      <c r="AGZ460" s="0"/>
      <c r="AHA460" s="0"/>
      <c r="AHB460" s="0"/>
      <c r="AHC460" s="0"/>
      <c r="AHD460" s="0"/>
      <c r="AHE460" s="0"/>
      <c r="AHF460" s="0"/>
      <c r="AHG460" s="0"/>
      <c r="AHH460" s="0"/>
      <c r="AHI460" s="0"/>
      <c r="AHJ460" s="0"/>
      <c r="AHK460" s="0"/>
      <c r="AHL460" s="0"/>
      <c r="AHM460" s="0"/>
      <c r="AHN460" s="0"/>
      <c r="AHO460" s="0"/>
      <c r="AHP460" s="0"/>
      <c r="AHQ460" s="0"/>
      <c r="AHR460" s="0"/>
      <c r="AHS460" s="0"/>
      <c r="AHT460" s="0"/>
      <c r="AHU460" s="0"/>
      <c r="AHV460" s="0"/>
      <c r="AHW460" s="0"/>
      <c r="AHX460" s="0"/>
      <c r="AHY460" s="0"/>
      <c r="AHZ460" s="0"/>
      <c r="AIA460" s="0"/>
      <c r="AIB460" s="0"/>
      <c r="AIC460" s="0"/>
      <c r="AID460" s="0"/>
      <c r="AIE460" s="0"/>
      <c r="AIF460" s="0"/>
      <c r="AIG460" s="0"/>
      <c r="AIH460" s="0"/>
      <c r="AII460" s="0"/>
      <c r="AIJ460" s="0"/>
      <c r="AIK460" s="0"/>
      <c r="AIL460" s="0"/>
      <c r="AIM460" s="0"/>
      <c r="AIN460" s="0"/>
      <c r="AIO460" s="0"/>
      <c r="AIP460" s="0"/>
      <c r="AIQ460" s="0"/>
      <c r="AIR460" s="0"/>
      <c r="AIS460" s="0"/>
      <c r="AIT460" s="0"/>
      <c r="AIU460" s="0"/>
      <c r="AIV460" s="0"/>
      <c r="AIW460" s="0"/>
      <c r="AIX460" s="0"/>
      <c r="AIY460" s="0"/>
      <c r="AIZ460" s="0"/>
      <c r="AJA460" s="0"/>
      <c r="AJB460" s="0"/>
      <c r="AJC460" s="0"/>
      <c r="AJD460" s="0"/>
      <c r="AJE460" s="0"/>
      <c r="AJF460" s="0"/>
      <c r="AJG460" s="0"/>
      <c r="AJH460" s="0"/>
      <c r="AJI460" s="0"/>
      <c r="AJJ460" s="0"/>
      <c r="AJK460" s="0"/>
      <c r="AJL460" s="0"/>
      <c r="AJM460" s="0"/>
      <c r="AJN460" s="0"/>
      <c r="AJO460" s="0"/>
      <c r="AJP460" s="0"/>
      <c r="AJQ460" s="0"/>
      <c r="AJR460" s="0"/>
      <c r="AJS460" s="0"/>
      <c r="AJT460" s="0"/>
      <c r="AJU460" s="0"/>
      <c r="AJV460" s="0"/>
      <c r="AJW460" s="0"/>
      <c r="AJX460" s="0"/>
      <c r="AJY460" s="0"/>
      <c r="AJZ460" s="0"/>
      <c r="AKA460" s="0"/>
      <c r="AKB460" s="0"/>
      <c r="AKC460" s="0"/>
      <c r="AKD460" s="0"/>
      <c r="AKE460" s="0"/>
      <c r="AKF460" s="0"/>
      <c r="AKG460" s="0"/>
      <c r="AKH460" s="0"/>
      <c r="AKI460" s="0"/>
      <c r="AKJ460" s="0"/>
      <c r="AKK460" s="0"/>
      <c r="AKL460" s="0"/>
      <c r="AKM460" s="0"/>
      <c r="AKN460" s="0"/>
      <c r="AKO460" s="0"/>
      <c r="AKP460" s="0"/>
      <c r="AKQ460" s="0"/>
      <c r="AKR460" s="0"/>
      <c r="AKS460" s="0"/>
      <c r="AKT460" s="0"/>
      <c r="AKU460" s="0"/>
      <c r="AKV460" s="0"/>
      <c r="AKW460" s="0"/>
      <c r="AKX460" s="0"/>
      <c r="AKY460" s="0"/>
      <c r="AKZ460" s="0"/>
      <c r="ALA460" s="0"/>
      <c r="ALB460" s="0"/>
      <c r="ALC460" s="0"/>
      <c r="ALD460" s="0"/>
      <c r="ALE460" s="0"/>
      <c r="ALF460" s="0"/>
      <c r="ALG460" s="0"/>
      <c r="ALH460" s="0"/>
      <c r="ALI460" s="0"/>
      <c r="ALJ460" s="0"/>
      <c r="ALK460" s="0"/>
      <c r="ALL460" s="0"/>
      <c r="ALM460" s="0"/>
      <c r="ALN460" s="0"/>
      <c r="ALO460" s="0"/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r="461" customFormat="false" ht="14.85" hidden="false" customHeight="true" outlineLevel="0" collapsed="false">
      <c r="A461" s="102" t="str">
        <f aca="false" t="array" ref="A461:A461">IF(G461=Error_checking!$A$26,RANK(AC461,$AC$2:$AC$601),"")</f>
        <v/>
      </c>
      <c r="B461" s="102" t="n">
        <v>369</v>
      </c>
      <c r="C461" s="77" t="n">
        <f aca="false">VLOOKUP($B461,Ludo_na!$A$2:$D$601,2,0)</f>
        <v>103</v>
      </c>
      <c r="D461" s="78" t="str">
        <f aca="false">IF(VLOOKUP($B461,Ludo_voor!$A$2:$Y$601,3,0)="","",VLOOKUP($B461,Ludo_voor!$A$2:$Y$601,3,0))</f>
        <v>Pals</v>
      </c>
      <c r="E461" s="79" t="str">
        <f aca="false">IF(VLOOKUP($B461,Ludo_voor!$A$2:$Y$601,4,0)="","",VLOOKUP($B461,Ludo_voor!$A$2:$Y$601,4,0))</f>
        <v>Geert</v>
      </c>
      <c r="F461" s="80" t="str">
        <f aca="false">IF(VLOOKUP($B461,Ludo_voor!$A$2:$Y$601,5,0)="","",VLOOKUP($B461,Ludo_voor!$A$2:$Y$601,5,0))</f>
        <v>3 Promille</v>
      </c>
      <c r="G461" s="81"/>
      <c r="H461" s="103"/>
      <c r="I461" s="104"/>
      <c r="J461" s="105"/>
      <c r="K461" s="105"/>
      <c r="L461" s="105"/>
      <c r="M461" s="106" t="str">
        <f aca="false" t="array" ref="M461:M461">IF($G461="","",IF(L461="",0,((SUM(IF(I461=I$2:I$601,IF(J461=J$2:J$601,1,0),0))-K461)/(SUM(IF(I461=I$2:I$601,IF(J461=J$2:J$601,1,0),0))-1)*100)+(L461/(SUM(IF(I461=I$2:I$601,IF(J461=J$2:J$601,L$2:L$601,0),0))))+IF(K461&lt;2,SUM(IF(I461=I$2:I$601,IF(J461=J$2:J$601,1,0),0)),0)))</f>
        <v/>
      </c>
      <c r="N461" s="107"/>
      <c r="O461" s="108"/>
      <c r="P461" s="108"/>
      <c r="Q461" s="108"/>
      <c r="R461" s="109" t="str">
        <f aca="false" t="array" ref="R461:R461">IF($G461="","",IF(Q461="",0,((SUM(IF(N461=N$2:N$601,IF(O461=O$2:O$601,1,0),0))-P461)/(SUM(IF(N461=N$2:N$601,IF(O461=O$2:O$601,1,0),0))-1)*100)+(Q461/(SUM(IF(N461=N$2:N$601,IF(O461=O$2:O$601,Q$2:Q$601,0),0))))+IF(P461&lt;2,SUM(IF(N461=N$2:N$601,IF(O461=O$2:O$601,1,0),0)),0)))</f>
        <v/>
      </c>
      <c r="S461" s="110"/>
      <c r="T461" s="108"/>
      <c r="U461" s="108"/>
      <c r="V461" s="108"/>
      <c r="W461" s="111" t="str">
        <f aca="false" t="array" ref="W461:W461">IF($G461="","",IF(OR(S461=Error_checking!$Q$25,S461=Error_checking!$Q$26),R461-IF(P461&lt;2,SUM(IF(N461=N$2:N$601,IF(O461=O$2:O$601,1,0),0)),0),IF(V461="",0,((SUM(IF(S461=S$2:S$601,IF(T461=T$2:T$601,1,0),0))-U461)/(SUM(IF(S461=S$2:S$601,IF(T461=T$2:T$601,1,0),0))-1)*100)+(V461/(SUM(IF(S461=S$2:S$601,IF(T461=T$2:T$601,V$2:V$601,0),0))))+IF(U461&lt;2,SUM(IF(S461=S$2:S$601,IF(T461=T$2:T$601,1,0),0)),0))))</f>
        <v/>
      </c>
      <c r="X461" s="91"/>
      <c r="Y461" s="92"/>
      <c r="Z461" s="93"/>
      <c r="AA461" s="92"/>
      <c r="AB461" s="94" t="n">
        <f aca="false">0</f>
        <v>0</v>
      </c>
      <c r="AC461" s="94" t="n">
        <f aca="false" t="array" ref="AC461:AC461">SUM(M461,R461,W461,AB461)</f>
        <v>0</v>
      </c>
      <c r="AD461" s="112" t="n">
        <f aca="false">IF(G461=Error_checking!$A$26,MAX(0,MIN(MaxBonus,$G$1)+1-RANK(AC461,$AC$2:$AC$601)),0)</f>
        <v>0</v>
      </c>
      <c r="AE461" s="111" t="n">
        <f aca="false">AC461+AD461</f>
        <v>0</v>
      </c>
      <c r="AF461" s="113" t="str">
        <f aca="false" t="array" ref="AF461:AF461">IF(G461=Error_checking!$A$26,RANK(AC461,$AC$2:$AC$601),"")</f>
        <v/>
      </c>
      <c r="AG461" s="114"/>
      <c r="AH461" s="115"/>
      <c r="AI461" s="115"/>
      <c r="AJ461" s="115"/>
      <c r="AK461" s="100"/>
      <c r="AL461" s="100"/>
      <c r="AM461" s="100"/>
      <c r="AN461" s="101"/>
      <c r="AO461" s="100"/>
      <c r="AP461" s="100"/>
      <c r="AQ461" s="100"/>
      <c r="AR461" s="100"/>
      <c r="AS461" s="100"/>
      <c r="AT461" s="100"/>
      <c r="AU461" s="100"/>
      <c r="AV461" s="100"/>
      <c r="AW461" s="100"/>
      <c r="AX461" s="100"/>
      <c r="AY461" s="100"/>
      <c r="AZ461" s="100"/>
      <c r="BA461" s="100"/>
      <c r="BB461" s="100"/>
      <c r="BC461" s="100"/>
      <c r="BD461" s="100"/>
      <c r="BE461" s="100"/>
      <c r="BF461" s="100"/>
      <c r="BG461" s="100"/>
      <c r="BH461" s="100"/>
      <c r="BI461" s="100"/>
      <c r="BJ461" s="100"/>
      <c r="BK461" s="100"/>
      <c r="BL461" s="100"/>
      <c r="BM461" s="100"/>
      <c r="BN461" s="100"/>
      <c r="BO461" s="100"/>
      <c r="BP461" s="100"/>
      <c r="BQ461" s="100"/>
      <c r="BR461" s="100"/>
      <c r="BS461" s="100"/>
      <c r="BT461" s="100"/>
      <c r="BU461" s="100"/>
      <c r="BV461" s="100"/>
      <c r="BW461" s="100"/>
      <c r="BX461" s="100"/>
      <c r="BY461" s="100"/>
      <c r="BZ461" s="10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customFormat="false" ht="14.85" hidden="false" customHeight="true" outlineLevel="0" collapsed="false">
      <c r="A462" s="76" t="str">
        <f aca="false" t="array" ref="A462:A462">IF(G462=Error_checking!$A$26,RANK(AC462,$AC$2:$AC$601),"")</f>
        <v/>
      </c>
      <c r="B462" s="76" t="n">
        <v>238</v>
      </c>
      <c r="C462" s="77" t="n">
        <f aca="false">VLOOKUP($B462,Ludo_na!$A$2:$D$601,2,0)</f>
        <v>50</v>
      </c>
      <c r="D462" s="78" t="str">
        <f aca="false">IF(VLOOKUP($B462,Ludo_voor!$A$2:$Y$601,3,0)="","",VLOOKUP($B462,Ludo_voor!$A$2:$Y$601,3,0))</f>
        <v>Decker</v>
      </c>
      <c r="E462" s="79" t="str">
        <f aca="false">IF(VLOOKUP($B462,Ludo_voor!$A$2:$Y$601,4,0)="","",VLOOKUP($B462,Ludo_voor!$A$2:$Y$601,4,0))</f>
        <v>Anne-Marie</v>
      </c>
      <c r="F462" s="80" t="str">
        <f aca="false">IF(VLOOKUP($B462,Ludo_voor!$A$2:$Y$601,5,0)="","",VLOOKUP($B462,Ludo_voor!$A$2:$Y$601,5,0))</f>
        <v>Alpa-Ludismes</v>
      </c>
      <c r="G462" s="81"/>
      <c r="H462" s="82"/>
      <c r="I462" s="83"/>
      <c r="J462" s="84"/>
      <c r="K462" s="84"/>
      <c r="L462" s="84"/>
      <c r="M462" s="85" t="str">
        <f aca="false" t="array" ref="M462:M462">IF($G462="","",IF(L462="",0,((SUM(IF(I462=I$2:I$601,IF(J462=J$2:J$601,1,0),0))-K462)/(SUM(IF(I462=I$2:I$601,IF(J462=J$2:J$601,1,0),0))-1)*100)+(L462/(SUM(IF(I462=I$2:I$601,IF(J462=J$2:J$601,L$2:L$601,0),0))))+IF(K462&lt;2,SUM(IF(I462=I$2:I$601,IF(J462=J$2:J$601,1,0),0)),0)))</f>
        <v/>
      </c>
      <c r="N462" s="86"/>
      <c r="O462" s="87"/>
      <c r="P462" s="87"/>
      <c r="Q462" s="87"/>
      <c r="R462" s="88" t="str">
        <f aca="false" t="array" ref="R462:R462">IF($G462="","",IF(Q462="",0,((SUM(IF(N462=N$2:N$601,IF(O462=O$2:O$601,1,0),0))-P462)/(SUM(IF(N462=N$2:N$601,IF(O462=O$2:O$601,1,0),0))-1)*100)+(Q462/(SUM(IF(N462=N$2:N$601,IF(O462=O$2:O$601,Q$2:Q$601,0),0))))+IF(P462&lt;2,SUM(IF(N462=N$2:N$601,IF(O462=O$2:O$601,1,0),0)),0)))</f>
        <v/>
      </c>
      <c r="S462" s="89"/>
      <c r="T462" s="87"/>
      <c r="U462" s="87"/>
      <c r="V462" s="87"/>
      <c r="W462" s="90" t="str">
        <f aca="false" t="array" ref="W462:W462">IF($G462="","",IF(OR(S462=Error_checking!$Q$25,S462=Error_checking!$Q$26),R462-IF(P462&lt;2,SUM(IF(N462=N$2:N$601,IF(O462=O$2:O$601,1,0),0)),0),IF(V462="",0,((SUM(IF(S462=S$2:S$601,IF(T462=T$2:T$601,1,0),0))-U462)/(SUM(IF(S462=S$2:S$601,IF(T462=T$2:T$601,1,0),0))-1)*100)+(V462/(SUM(IF(S462=S$2:S$601,IF(T462=T$2:T$601,V$2:V$601,0),0))))+IF(U462&lt;2,SUM(IF(S462=S$2:S$601,IF(T462=T$2:T$601,1,0),0)),0))))</f>
        <v/>
      </c>
      <c r="X462" s="91"/>
      <c r="Y462" s="92"/>
      <c r="Z462" s="93"/>
      <c r="AA462" s="92"/>
      <c r="AB462" s="94" t="n">
        <f aca="false">0</f>
        <v>0</v>
      </c>
      <c r="AC462" s="95" t="n">
        <f aca="false" t="array" ref="AC462:AC462">SUM(M462,R462,W462,AB462)</f>
        <v>0</v>
      </c>
      <c r="AD462" s="96" t="n">
        <f aca="false">IF(G462=Error_checking!$A$26,MAX(0,MIN(MaxBonus,$G$1)+1-RANK(AC462,$AC$2:$AC$601)),0)</f>
        <v>0</v>
      </c>
      <c r="AE462" s="90" t="n">
        <f aca="false">AC462+AD462</f>
        <v>0</v>
      </c>
      <c r="AF462" s="97" t="str">
        <f aca="false" t="array" ref="AF462:AF462">IF(G462=Error_checking!$A$26,RANK(AC462,$AC$2:$AC$601),"")</f>
        <v/>
      </c>
      <c r="AG462" s="98"/>
      <c r="AH462" s="99"/>
      <c r="AI462" s="99"/>
      <c r="AJ462" s="99"/>
      <c r="AK462" s="100"/>
      <c r="AL462" s="100"/>
      <c r="AM462" s="100"/>
      <c r="AN462" s="101"/>
      <c r="AO462" s="100"/>
      <c r="AP462" s="100"/>
      <c r="AQ462" s="100"/>
      <c r="AR462" s="100"/>
      <c r="AS462" s="100"/>
      <c r="AT462" s="100"/>
      <c r="AU462" s="100"/>
      <c r="AV462" s="100"/>
      <c r="AW462" s="100"/>
      <c r="AX462" s="100"/>
      <c r="AY462" s="100"/>
      <c r="AZ462" s="100"/>
      <c r="BA462" s="100"/>
      <c r="BB462" s="100"/>
      <c r="BC462" s="100"/>
      <c r="BD462" s="100"/>
      <c r="BE462" s="100"/>
      <c r="BF462" s="100"/>
      <c r="BG462" s="100"/>
      <c r="BH462" s="100"/>
      <c r="BI462" s="100"/>
      <c r="BJ462" s="100"/>
      <c r="BK462" s="100"/>
      <c r="BL462" s="100"/>
      <c r="BM462" s="100"/>
      <c r="BN462" s="100"/>
      <c r="BO462" s="100"/>
      <c r="BP462" s="100"/>
      <c r="BQ462" s="100"/>
      <c r="BR462" s="100"/>
      <c r="BS462" s="100"/>
      <c r="BT462" s="100"/>
      <c r="BU462" s="100"/>
      <c r="BV462" s="100"/>
      <c r="BW462" s="100"/>
      <c r="BX462" s="100"/>
      <c r="BY462" s="100"/>
      <c r="BZ462" s="10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  <c r="IX462" s="0"/>
      <c r="IY462" s="0"/>
      <c r="IZ462" s="0"/>
      <c r="JA462" s="0"/>
      <c r="JB462" s="0"/>
      <c r="JC462" s="0"/>
      <c r="JD462" s="0"/>
      <c r="JE462" s="0"/>
      <c r="JF462" s="0"/>
      <c r="JG462" s="0"/>
      <c r="JH462" s="0"/>
      <c r="JI462" s="0"/>
      <c r="JJ462" s="0"/>
      <c r="JK462" s="0"/>
      <c r="JL462" s="0"/>
      <c r="JM462" s="0"/>
      <c r="JN462" s="0"/>
      <c r="JO462" s="0"/>
      <c r="JP462" s="0"/>
      <c r="JQ462" s="0"/>
      <c r="JR462" s="0"/>
      <c r="JS462" s="0"/>
      <c r="JT462" s="0"/>
      <c r="JU462" s="0"/>
      <c r="JV462" s="0"/>
      <c r="JW462" s="0"/>
      <c r="JX462" s="0"/>
      <c r="JY462" s="0"/>
      <c r="JZ462" s="0"/>
      <c r="KA462" s="0"/>
      <c r="KB462" s="0"/>
      <c r="KC462" s="0"/>
      <c r="KD462" s="0"/>
      <c r="KE462" s="0"/>
      <c r="KF462" s="0"/>
      <c r="KG462" s="0"/>
      <c r="KH462" s="0"/>
      <c r="KI462" s="0"/>
      <c r="KJ462" s="0"/>
      <c r="KK462" s="0"/>
      <c r="KL462" s="0"/>
      <c r="KM462" s="0"/>
      <c r="KN462" s="0"/>
      <c r="KO462" s="0"/>
      <c r="KP462" s="0"/>
      <c r="KQ462" s="0"/>
      <c r="KR462" s="0"/>
      <c r="KS462" s="0"/>
      <c r="KT462" s="0"/>
      <c r="KU462" s="0"/>
      <c r="KV462" s="0"/>
      <c r="KW462" s="0"/>
      <c r="KX462" s="0"/>
      <c r="KY462" s="0"/>
      <c r="KZ462" s="0"/>
      <c r="LA462" s="0"/>
      <c r="LB462" s="0"/>
      <c r="LC462" s="0"/>
      <c r="LD462" s="0"/>
      <c r="LE462" s="0"/>
      <c r="LF462" s="0"/>
      <c r="LG462" s="0"/>
      <c r="LH462" s="0"/>
      <c r="LI462" s="0"/>
      <c r="LJ462" s="0"/>
      <c r="LK462" s="0"/>
      <c r="LL462" s="0"/>
      <c r="LM462" s="0"/>
      <c r="LN462" s="0"/>
      <c r="LO462" s="0"/>
      <c r="LP462" s="0"/>
      <c r="LQ462" s="0"/>
      <c r="LR462" s="0"/>
      <c r="LS462" s="0"/>
      <c r="LT462" s="0"/>
      <c r="LU462" s="0"/>
      <c r="LV462" s="0"/>
      <c r="LW462" s="0"/>
      <c r="LX462" s="0"/>
      <c r="LY462" s="0"/>
      <c r="LZ462" s="0"/>
      <c r="MA462" s="0"/>
      <c r="MB462" s="0"/>
      <c r="MC462" s="0"/>
      <c r="MD462" s="0"/>
      <c r="ME462" s="0"/>
      <c r="MF462" s="0"/>
      <c r="MG462" s="0"/>
      <c r="MH462" s="0"/>
      <c r="MI462" s="0"/>
      <c r="MJ462" s="0"/>
      <c r="MK462" s="0"/>
      <c r="ML462" s="0"/>
      <c r="MM462" s="0"/>
      <c r="MN462" s="0"/>
      <c r="MO462" s="0"/>
      <c r="MP462" s="0"/>
      <c r="MQ462" s="0"/>
      <c r="MR462" s="0"/>
      <c r="MS462" s="0"/>
      <c r="MT462" s="0"/>
      <c r="MU462" s="0"/>
      <c r="MV462" s="0"/>
      <c r="MW462" s="0"/>
      <c r="MX462" s="0"/>
      <c r="MY462" s="0"/>
      <c r="MZ462" s="0"/>
      <c r="NA462" s="0"/>
      <c r="NB462" s="0"/>
      <c r="NC462" s="0"/>
      <c r="ND462" s="0"/>
      <c r="NE462" s="0"/>
      <c r="NF462" s="0"/>
      <c r="NG462" s="0"/>
      <c r="NH462" s="0"/>
      <c r="NI462" s="0"/>
      <c r="NJ462" s="0"/>
      <c r="NK462" s="0"/>
      <c r="NL462" s="0"/>
      <c r="NM462" s="0"/>
      <c r="NN462" s="0"/>
      <c r="NO462" s="0"/>
      <c r="NP462" s="0"/>
      <c r="NQ462" s="0"/>
      <c r="NR462" s="0"/>
      <c r="NS462" s="0"/>
      <c r="NT462" s="0"/>
      <c r="NU462" s="0"/>
      <c r="NV462" s="0"/>
      <c r="NW462" s="0"/>
      <c r="NX462" s="0"/>
      <c r="NY462" s="0"/>
      <c r="NZ462" s="0"/>
      <c r="OA462" s="0"/>
      <c r="OB462" s="0"/>
      <c r="OC462" s="0"/>
      <c r="OD462" s="0"/>
      <c r="OE462" s="0"/>
      <c r="OF462" s="0"/>
      <c r="OG462" s="0"/>
      <c r="OH462" s="0"/>
      <c r="OI462" s="0"/>
      <c r="OJ462" s="0"/>
      <c r="OK462" s="0"/>
      <c r="OL462" s="0"/>
      <c r="OM462" s="0"/>
      <c r="ON462" s="0"/>
      <c r="OO462" s="0"/>
      <c r="OP462" s="0"/>
      <c r="OQ462" s="0"/>
      <c r="OR462" s="0"/>
      <c r="OS462" s="0"/>
      <c r="OT462" s="0"/>
      <c r="OU462" s="0"/>
      <c r="OV462" s="0"/>
      <c r="OW462" s="0"/>
      <c r="OX462" s="0"/>
      <c r="OY462" s="0"/>
      <c r="OZ462" s="0"/>
      <c r="PA462" s="0"/>
      <c r="PB462" s="0"/>
      <c r="PC462" s="0"/>
      <c r="PD462" s="0"/>
      <c r="PE462" s="0"/>
      <c r="PF462" s="0"/>
      <c r="PG462" s="0"/>
      <c r="PH462" s="0"/>
      <c r="PI462" s="0"/>
      <c r="PJ462" s="0"/>
      <c r="PK462" s="0"/>
      <c r="PL462" s="0"/>
      <c r="PM462" s="0"/>
      <c r="PN462" s="0"/>
      <c r="PO462" s="0"/>
      <c r="PP462" s="0"/>
      <c r="PQ462" s="0"/>
      <c r="PR462" s="0"/>
      <c r="PS462" s="0"/>
      <c r="PT462" s="0"/>
      <c r="PU462" s="0"/>
      <c r="PV462" s="0"/>
      <c r="PW462" s="0"/>
      <c r="PX462" s="0"/>
      <c r="PY462" s="0"/>
      <c r="PZ462" s="0"/>
      <c r="QA462" s="0"/>
      <c r="QB462" s="0"/>
      <c r="QC462" s="0"/>
      <c r="QD462" s="0"/>
      <c r="QE462" s="0"/>
      <c r="QF462" s="0"/>
      <c r="QG462" s="0"/>
      <c r="QH462" s="0"/>
      <c r="QI462" s="0"/>
      <c r="QJ462" s="0"/>
      <c r="QK462" s="0"/>
      <c r="QL462" s="0"/>
      <c r="QM462" s="0"/>
      <c r="QN462" s="0"/>
      <c r="QO462" s="0"/>
      <c r="QP462" s="0"/>
      <c r="QQ462" s="0"/>
      <c r="QR462" s="0"/>
      <c r="QS462" s="0"/>
      <c r="QT462" s="0"/>
      <c r="QU462" s="0"/>
      <c r="QV462" s="0"/>
      <c r="QW462" s="0"/>
      <c r="QX462" s="0"/>
      <c r="QY462" s="0"/>
      <c r="QZ462" s="0"/>
      <c r="RA462" s="0"/>
      <c r="RB462" s="0"/>
      <c r="RC462" s="0"/>
      <c r="RD462" s="0"/>
      <c r="RE462" s="0"/>
      <c r="RF462" s="0"/>
      <c r="RG462" s="0"/>
      <c r="RH462" s="0"/>
      <c r="RI462" s="0"/>
      <c r="RJ462" s="0"/>
      <c r="RK462" s="0"/>
      <c r="RL462" s="0"/>
      <c r="RM462" s="0"/>
      <c r="RN462" s="0"/>
      <c r="RO462" s="0"/>
      <c r="RP462" s="0"/>
      <c r="RQ462" s="0"/>
      <c r="RR462" s="0"/>
      <c r="RS462" s="0"/>
      <c r="RT462" s="0"/>
      <c r="RU462" s="0"/>
      <c r="RV462" s="0"/>
      <c r="RW462" s="0"/>
      <c r="RX462" s="0"/>
      <c r="RY462" s="0"/>
      <c r="RZ462" s="0"/>
      <c r="SA462" s="0"/>
      <c r="SB462" s="0"/>
      <c r="SC462" s="0"/>
      <c r="SD462" s="0"/>
      <c r="SE462" s="0"/>
      <c r="SF462" s="0"/>
      <c r="SG462" s="0"/>
      <c r="SH462" s="0"/>
      <c r="SI462" s="0"/>
      <c r="SJ462" s="0"/>
      <c r="SK462" s="0"/>
      <c r="SL462" s="0"/>
      <c r="SM462" s="0"/>
      <c r="SN462" s="0"/>
      <c r="SO462" s="0"/>
      <c r="SP462" s="0"/>
      <c r="SQ462" s="0"/>
      <c r="SR462" s="0"/>
      <c r="SS462" s="0"/>
      <c r="ST462" s="0"/>
      <c r="SU462" s="0"/>
      <c r="SV462" s="0"/>
      <c r="SW462" s="0"/>
      <c r="SX462" s="0"/>
      <c r="SY462" s="0"/>
      <c r="SZ462" s="0"/>
      <c r="TA462" s="0"/>
      <c r="TB462" s="0"/>
      <c r="TC462" s="0"/>
      <c r="TD462" s="0"/>
      <c r="TE462" s="0"/>
      <c r="TF462" s="0"/>
      <c r="TG462" s="0"/>
      <c r="TH462" s="0"/>
      <c r="TI462" s="0"/>
      <c r="TJ462" s="0"/>
      <c r="TK462" s="0"/>
      <c r="TL462" s="0"/>
      <c r="TM462" s="0"/>
      <c r="TN462" s="0"/>
      <c r="TO462" s="0"/>
      <c r="TP462" s="0"/>
      <c r="TQ462" s="0"/>
      <c r="TR462" s="0"/>
      <c r="TS462" s="0"/>
      <c r="TT462" s="0"/>
      <c r="TU462" s="0"/>
      <c r="TV462" s="0"/>
      <c r="TW462" s="0"/>
      <c r="TX462" s="0"/>
      <c r="TY462" s="0"/>
      <c r="TZ462" s="0"/>
      <c r="UA462" s="0"/>
      <c r="UB462" s="0"/>
      <c r="UC462" s="0"/>
      <c r="UD462" s="0"/>
      <c r="UE462" s="0"/>
      <c r="UF462" s="0"/>
      <c r="UG462" s="0"/>
      <c r="UH462" s="0"/>
      <c r="UI462" s="0"/>
      <c r="UJ462" s="0"/>
      <c r="UK462" s="0"/>
      <c r="UL462" s="0"/>
      <c r="UM462" s="0"/>
      <c r="UN462" s="0"/>
      <c r="UO462" s="0"/>
      <c r="UP462" s="0"/>
      <c r="UQ462" s="0"/>
      <c r="UR462" s="0"/>
      <c r="US462" s="0"/>
      <c r="UT462" s="0"/>
      <c r="UU462" s="0"/>
      <c r="UV462" s="0"/>
      <c r="UW462" s="0"/>
      <c r="UX462" s="0"/>
      <c r="UY462" s="0"/>
      <c r="UZ462" s="0"/>
      <c r="VA462" s="0"/>
      <c r="VB462" s="0"/>
      <c r="VC462" s="0"/>
      <c r="VD462" s="0"/>
      <c r="VE462" s="0"/>
      <c r="VF462" s="0"/>
      <c r="VG462" s="0"/>
      <c r="VH462" s="0"/>
      <c r="VI462" s="0"/>
      <c r="VJ462" s="0"/>
      <c r="VK462" s="0"/>
      <c r="VL462" s="0"/>
      <c r="VM462" s="0"/>
      <c r="VN462" s="0"/>
      <c r="VO462" s="0"/>
      <c r="VP462" s="0"/>
      <c r="VQ462" s="0"/>
      <c r="VR462" s="0"/>
      <c r="VS462" s="0"/>
      <c r="VT462" s="0"/>
      <c r="VU462" s="0"/>
      <c r="VV462" s="0"/>
      <c r="VW462" s="0"/>
      <c r="VX462" s="0"/>
      <c r="VY462" s="0"/>
      <c r="VZ462" s="0"/>
      <c r="WA462" s="0"/>
      <c r="WB462" s="0"/>
      <c r="WC462" s="0"/>
      <c r="WD462" s="0"/>
      <c r="WE462" s="0"/>
      <c r="WF462" s="0"/>
      <c r="WG462" s="0"/>
      <c r="WH462" s="0"/>
      <c r="WI462" s="0"/>
      <c r="WJ462" s="0"/>
      <c r="WK462" s="0"/>
      <c r="WL462" s="0"/>
      <c r="WM462" s="0"/>
      <c r="WN462" s="0"/>
      <c r="WO462" s="0"/>
      <c r="WP462" s="0"/>
      <c r="WQ462" s="0"/>
      <c r="WR462" s="0"/>
      <c r="WS462" s="0"/>
      <c r="WT462" s="0"/>
      <c r="WU462" s="0"/>
      <c r="WV462" s="0"/>
      <c r="WW462" s="0"/>
      <c r="WX462" s="0"/>
      <c r="WY462" s="0"/>
      <c r="WZ462" s="0"/>
      <c r="XA462" s="0"/>
      <c r="XB462" s="0"/>
      <c r="XC462" s="0"/>
      <c r="XD462" s="0"/>
      <c r="XE462" s="0"/>
      <c r="XF462" s="0"/>
      <c r="XG462" s="0"/>
      <c r="XH462" s="0"/>
      <c r="XI462" s="0"/>
      <c r="XJ462" s="0"/>
      <c r="XK462" s="0"/>
      <c r="XL462" s="0"/>
      <c r="XM462" s="0"/>
      <c r="XN462" s="0"/>
      <c r="XO462" s="0"/>
      <c r="XP462" s="0"/>
      <c r="XQ462" s="0"/>
      <c r="XR462" s="0"/>
      <c r="XS462" s="0"/>
      <c r="XT462" s="0"/>
      <c r="XU462" s="0"/>
      <c r="XV462" s="0"/>
      <c r="XW462" s="0"/>
      <c r="XX462" s="0"/>
      <c r="XY462" s="0"/>
      <c r="XZ462" s="0"/>
      <c r="YA462" s="0"/>
      <c r="YB462" s="0"/>
      <c r="YC462" s="0"/>
      <c r="YD462" s="0"/>
      <c r="YE462" s="0"/>
      <c r="YF462" s="0"/>
      <c r="YG462" s="0"/>
      <c r="YH462" s="0"/>
      <c r="YI462" s="0"/>
      <c r="YJ462" s="0"/>
      <c r="YK462" s="0"/>
      <c r="YL462" s="0"/>
      <c r="YM462" s="0"/>
      <c r="YN462" s="0"/>
      <c r="YO462" s="0"/>
      <c r="YP462" s="0"/>
      <c r="YQ462" s="0"/>
      <c r="YR462" s="0"/>
      <c r="YS462" s="0"/>
      <c r="YT462" s="0"/>
      <c r="YU462" s="0"/>
      <c r="YV462" s="0"/>
      <c r="YW462" s="0"/>
      <c r="YX462" s="0"/>
      <c r="YY462" s="0"/>
      <c r="YZ462" s="0"/>
      <c r="ZA462" s="0"/>
      <c r="ZB462" s="0"/>
      <c r="ZC462" s="0"/>
      <c r="ZD462" s="0"/>
      <c r="ZE462" s="0"/>
      <c r="ZF462" s="0"/>
      <c r="ZG462" s="0"/>
      <c r="ZH462" s="0"/>
      <c r="ZI462" s="0"/>
      <c r="ZJ462" s="0"/>
      <c r="ZK462" s="0"/>
      <c r="ZL462" s="0"/>
      <c r="ZM462" s="0"/>
      <c r="ZN462" s="0"/>
      <c r="ZO462" s="0"/>
      <c r="ZP462" s="0"/>
      <c r="ZQ462" s="0"/>
      <c r="ZR462" s="0"/>
      <c r="ZS462" s="0"/>
      <c r="ZT462" s="0"/>
      <c r="ZU462" s="0"/>
      <c r="ZV462" s="0"/>
      <c r="ZW462" s="0"/>
      <c r="ZX462" s="0"/>
      <c r="ZY462" s="0"/>
      <c r="ZZ462" s="0"/>
      <c r="AAA462" s="0"/>
      <c r="AAB462" s="0"/>
      <c r="AAC462" s="0"/>
      <c r="AAD462" s="0"/>
      <c r="AAE462" s="0"/>
      <c r="AAF462" s="0"/>
      <c r="AAG462" s="0"/>
      <c r="AAH462" s="0"/>
      <c r="AAI462" s="0"/>
      <c r="AAJ462" s="0"/>
      <c r="AAK462" s="0"/>
      <c r="AAL462" s="0"/>
      <c r="AAM462" s="0"/>
      <c r="AAN462" s="0"/>
      <c r="AAO462" s="0"/>
      <c r="AAP462" s="0"/>
      <c r="AAQ462" s="0"/>
      <c r="AAR462" s="0"/>
      <c r="AAS462" s="0"/>
      <c r="AAT462" s="0"/>
      <c r="AAU462" s="0"/>
      <c r="AAV462" s="0"/>
      <c r="AAW462" s="0"/>
      <c r="AAX462" s="0"/>
      <c r="AAY462" s="0"/>
      <c r="AAZ462" s="0"/>
      <c r="ABA462" s="0"/>
      <c r="ABB462" s="0"/>
      <c r="ABC462" s="0"/>
      <c r="ABD462" s="0"/>
      <c r="ABE462" s="0"/>
      <c r="ABF462" s="0"/>
      <c r="ABG462" s="0"/>
      <c r="ABH462" s="0"/>
      <c r="ABI462" s="0"/>
      <c r="ABJ462" s="0"/>
      <c r="ABK462" s="0"/>
      <c r="ABL462" s="0"/>
      <c r="ABM462" s="0"/>
      <c r="ABN462" s="0"/>
      <c r="ABO462" s="0"/>
      <c r="ABP462" s="0"/>
      <c r="ABQ462" s="0"/>
      <c r="ABR462" s="0"/>
      <c r="ABS462" s="0"/>
      <c r="ABT462" s="0"/>
      <c r="ABU462" s="0"/>
      <c r="ABV462" s="0"/>
      <c r="ABW462" s="0"/>
      <c r="ABX462" s="0"/>
      <c r="ABY462" s="0"/>
      <c r="ABZ462" s="0"/>
      <c r="ACA462" s="0"/>
      <c r="ACB462" s="0"/>
      <c r="ACC462" s="0"/>
      <c r="ACD462" s="0"/>
      <c r="ACE462" s="0"/>
      <c r="ACF462" s="0"/>
      <c r="ACG462" s="0"/>
      <c r="ACH462" s="0"/>
      <c r="ACI462" s="0"/>
      <c r="ACJ462" s="0"/>
      <c r="ACK462" s="0"/>
      <c r="ACL462" s="0"/>
      <c r="ACM462" s="0"/>
      <c r="ACN462" s="0"/>
      <c r="ACO462" s="0"/>
      <c r="ACP462" s="0"/>
      <c r="ACQ462" s="0"/>
      <c r="ACR462" s="0"/>
      <c r="ACS462" s="0"/>
      <c r="ACT462" s="0"/>
      <c r="ACU462" s="0"/>
      <c r="ACV462" s="0"/>
      <c r="ACW462" s="0"/>
      <c r="ACX462" s="0"/>
      <c r="ACY462" s="0"/>
      <c r="ACZ462" s="0"/>
      <c r="ADA462" s="0"/>
      <c r="ADB462" s="0"/>
      <c r="ADC462" s="0"/>
      <c r="ADD462" s="0"/>
      <c r="ADE462" s="0"/>
      <c r="ADF462" s="0"/>
      <c r="ADG462" s="0"/>
      <c r="ADH462" s="0"/>
      <c r="ADI462" s="0"/>
      <c r="ADJ462" s="0"/>
      <c r="ADK462" s="0"/>
      <c r="ADL462" s="0"/>
      <c r="ADM462" s="0"/>
      <c r="ADN462" s="0"/>
      <c r="ADO462" s="0"/>
      <c r="ADP462" s="0"/>
      <c r="ADQ462" s="0"/>
      <c r="ADR462" s="0"/>
      <c r="ADS462" s="0"/>
      <c r="ADT462" s="0"/>
      <c r="ADU462" s="0"/>
      <c r="ADV462" s="0"/>
      <c r="ADW462" s="0"/>
      <c r="ADX462" s="0"/>
      <c r="ADY462" s="0"/>
      <c r="ADZ462" s="0"/>
      <c r="AEA462" s="0"/>
      <c r="AEB462" s="0"/>
      <c r="AEC462" s="0"/>
      <c r="AED462" s="0"/>
      <c r="AEE462" s="0"/>
      <c r="AEF462" s="0"/>
      <c r="AEG462" s="0"/>
      <c r="AEH462" s="0"/>
      <c r="AEI462" s="0"/>
      <c r="AEJ462" s="0"/>
      <c r="AEK462" s="0"/>
      <c r="AEL462" s="0"/>
      <c r="AEM462" s="0"/>
      <c r="AEN462" s="0"/>
      <c r="AEO462" s="0"/>
      <c r="AEP462" s="0"/>
      <c r="AEQ462" s="0"/>
      <c r="AER462" s="0"/>
      <c r="AES462" s="0"/>
      <c r="AET462" s="0"/>
      <c r="AEU462" s="0"/>
      <c r="AEV462" s="0"/>
      <c r="AEW462" s="0"/>
      <c r="AEX462" s="0"/>
      <c r="AEY462" s="0"/>
      <c r="AEZ462" s="0"/>
      <c r="AFA462" s="0"/>
      <c r="AFB462" s="0"/>
      <c r="AFC462" s="0"/>
      <c r="AFD462" s="0"/>
      <c r="AFE462" s="0"/>
      <c r="AFF462" s="0"/>
      <c r="AFG462" s="0"/>
      <c r="AFH462" s="0"/>
      <c r="AFI462" s="0"/>
      <c r="AFJ462" s="0"/>
      <c r="AFK462" s="0"/>
      <c r="AFL462" s="0"/>
      <c r="AFM462" s="0"/>
      <c r="AFN462" s="0"/>
      <c r="AFO462" s="0"/>
      <c r="AFP462" s="0"/>
      <c r="AFQ462" s="0"/>
      <c r="AFR462" s="0"/>
      <c r="AFS462" s="0"/>
      <c r="AFT462" s="0"/>
      <c r="AFU462" s="0"/>
      <c r="AFV462" s="0"/>
      <c r="AFW462" s="0"/>
      <c r="AFX462" s="0"/>
      <c r="AFY462" s="0"/>
      <c r="AFZ462" s="0"/>
      <c r="AGA462" s="0"/>
      <c r="AGB462" s="0"/>
      <c r="AGC462" s="0"/>
      <c r="AGD462" s="0"/>
      <c r="AGE462" s="0"/>
      <c r="AGF462" s="0"/>
      <c r="AGG462" s="0"/>
      <c r="AGH462" s="0"/>
      <c r="AGI462" s="0"/>
      <c r="AGJ462" s="0"/>
      <c r="AGK462" s="0"/>
      <c r="AGL462" s="0"/>
      <c r="AGM462" s="0"/>
      <c r="AGN462" s="0"/>
      <c r="AGO462" s="0"/>
      <c r="AGP462" s="0"/>
      <c r="AGQ462" s="0"/>
      <c r="AGR462" s="0"/>
      <c r="AGS462" s="0"/>
      <c r="AGT462" s="0"/>
      <c r="AGU462" s="0"/>
      <c r="AGV462" s="0"/>
      <c r="AGW462" s="0"/>
      <c r="AGX462" s="0"/>
      <c r="AGY462" s="0"/>
      <c r="AGZ462" s="0"/>
      <c r="AHA462" s="0"/>
      <c r="AHB462" s="0"/>
      <c r="AHC462" s="0"/>
      <c r="AHD462" s="0"/>
      <c r="AHE462" s="0"/>
      <c r="AHF462" s="0"/>
      <c r="AHG462" s="0"/>
      <c r="AHH462" s="0"/>
      <c r="AHI462" s="0"/>
      <c r="AHJ462" s="0"/>
      <c r="AHK462" s="0"/>
      <c r="AHL462" s="0"/>
      <c r="AHM462" s="0"/>
      <c r="AHN462" s="0"/>
      <c r="AHO462" s="0"/>
      <c r="AHP462" s="0"/>
      <c r="AHQ462" s="0"/>
      <c r="AHR462" s="0"/>
      <c r="AHS462" s="0"/>
      <c r="AHT462" s="0"/>
      <c r="AHU462" s="0"/>
      <c r="AHV462" s="0"/>
      <c r="AHW462" s="0"/>
      <c r="AHX462" s="0"/>
      <c r="AHY462" s="0"/>
      <c r="AHZ462" s="0"/>
      <c r="AIA462" s="0"/>
      <c r="AIB462" s="0"/>
      <c r="AIC462" s="0"/>
      <c r="AID462" s="0"/>
      <c r="AIE462" s="0"/>
      <c r="AIF462" s="0"/>
      <c r="AIG462" s="0"/>
      <c r="AIH462" s="0"/>
      <c r="AII462" s="0"/>
      <c r="AIJ462" s="0"/>
      <c r="AIK462" s="0"/>
      <c r="AIL462" s="0"/>
      <c r="AIM462" s="0"/>
      <c r="AIN462" s="0"/>
      <c r="AIO462" s="0"/>
      <c r="AIP462" s="0"/>
      <c r="AIQ462" s="0"/>
      <c r="AIR462" s="0"/>
      <c r="AIS462" s="0"/>
      <c r="AIT462" s="0"/>
      <c r="AIU462" s="0"/>
      <c r="AIV462" s="0"/>
      <c r="AIW462" s="0"/>
      <c r="AIX462" s="0"/>
      <c r="AIY462" s="0"/>
      <c r="AIZ462" s="0"/>
      <c r="AJA462" s="0"/>
      <c r="AJB462" s="0"/>
      <c r="AJC462" s="0"/>
      <c r="AJD462" s="0"/>
      <c r="AJE462" s="0"/>
      <c r="AJF462" s="0"/>
      <c r="AJG462" s="0"/>
      <c r="AJH462" s="0"/>
      <c r="AJI462" s="0"/>
      <c r="AJJ462" s="0"/>
      <c r="AJK462" s="0"/>
      <c r="AJL462" s="0"/>
      <c r="AJM462" s="0"/>
      <c r="AJN462" s="0"/>
      <c r="AJO462" s="0"/>
      <c r="AJP462" s="0"/>
      <c r="AJQ462" s="0"/>
      <c r="AJR462" s="0"/>
      <c r="AJS462" s="0"/>
      <c r="AJT462" s="0"/>
      <c r="AJU462" s="0"/>
      <c r="AJV462" s="0"/>
      <c r="AJW462" s="0"/>
      <c r="AJX462" s="0"/>
      <c r="AJY462" s="0"/>
      <c r="AJZ462" s="0"/>
      <c r="AKA462" s="0"/>
      <c r="AKB462" s="0"/>
      <c r="AKC462" s="0"/>
      <c r="AKD462" s="0"/>
      <c r="AKE462" s="0"/>
      <c r="AKF462" s="0"/>
      <c r="AKG462" s="0"/>
      <c r="AKH462" s="0"/>
      <c r="AKI462" s="0"/>
      <c r="AKJ462" s="0"/>
      <c r="AKK462" s="0"/>
      <c r="AKL462" s="0"/>
      <c r="AKM462" s="0"/>
      <c r="AKN462" s="0"/>
      <c r="AKO462" s="0"/>
      <c r="AKP462" s="0"/>
      <c r="AKQ462" s="0"/>
      <c r="AKR462" s="0"/>
      <c r="AKS462" s="0"/>
      <c r="AKT462" s="0"/>
      <c r="AKU462" s="0"/>
      <c r="AKV462" s="0"/>
      <c r="AKW462" s="0"/>
      <c r="AKX462" s="0"/>
      <c r="AKY462" s="0"/>
      <c r="AKZ462" s="0"/>
      <c r="ALA462" s="0"/>
      <c r="ALB462" s="0"/>
      <c r="ALC462" s="0"/>
      <c r="ALD462" s="0"/>
      <c r="ALE462" s="0"/>
      <c r="ALF462" s="0"/>
      <c r="ALG462" s="0"/>
      <c r="ALH462" s="0"/>
      <c r="ALI462" s="0"/>
      <c r="ALJ462" s="0"/>
      <c r="ALK462" s="0"/>
      <c r="ALL462" s="0"/>
      <c r="ALM462" s="0"/>
      <c r="ALN462" s="0"/>
      <c r="ALO462" s="0"/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s="54" customFormat="true" ht="14.85" hidden="false" customHeight="true" outlineLevel="0" collapsed="false">
      <c r="A463" s="102" t="str">
        <f aca="false" t="array" ref="A463:A463">IF(G463=Error_checking!$A$26,RANK(AC463,$AC$2:$AC$601),"")</f>
        <v/>
      </c>
      <c r="B463" s="102" t="n">
        <v>253</v>
      </c>
      <c r="C463" s="77" t="n">
        <f aca="false">VLOOKUP($B463,Ludo_na!$A$2:$D$601,2,0)</f>
        <v>371</v>
      </c>
      <c r="D463" s="78" t="str">
        <f aca="false">IF(VLOOKUP($B463,Ludo_voor!$A$2:$Y$601,3,0)="","",VLOOKUP($B463,Ludo_voor!$A$2:$Y$601,3,0))</f>
        <v>Dohogne</v>
      </c>
      <c r="E463" s="79" t="str">
        <f aca="false">IF(VLOOKUP($B463,Ludo_voor!$A$2:$Y$601,4,0)="","",VLOOKUP($B463,Ludo_voor!$A$2:$Y$601,4,0))</f>
        <v>Anne</v>
      </c>
      <c r="F463" s="80" t="str">
        <f aca="false">IF(VLOOKUP($B463,Ludo_voor!$A$2:$Y$601,5,0)="","",VLOOKUP($B463,Ludo_voor!$A$2:$Y$601,5,0))</f>
        <v>Alpa-Ludismes</v>
      </c>
      <c r="G463" s="81"/>
      <c r="H463" s="103"/>
      <c r="I463" s="104"/>
      <c r="J463" s="105"/>
      <c r="K463" s="105"/>
      <c r="L463" s="105"/>
      <c r="M463" s="106" t="str">
        <f aca="false" t="array" ref="M463:M463">IF($G463="","",IF(L463="",0,((SUM(IF(I463=I$2:I$601,IF(J463=J$2:J$601,1,0),0))-K463)/(SUM(IF(I463=I$2:I$601,IF(J463=J$2:J$601,1,0),0))-1)*100)+(L463/(SUM(IF(I463=I$2:I$601,IF(J463=J$2:J$601,L$2:L$601,0),0))))+IF(K463&lt;2,SUM(IF(I463=I$2:I$601,IF(J463=J$2:J$601,1,0),0)),0)))</f>
        <v/>
      </c>
      <c r="N463" s="107"/>
      <c r="O463" s="108"/>
      <c r="P463" s="108"/>
      <c r="Q463" s="108"/>
      <c r="R463" s="109" t="str">
        <f aca="false" t="array" ref="R463:R463">IF($G463="","",IF(Q463="",0,((SUM(IF(N463=N$2:N$601,IF(O463=O$2:O$601,1,0),0))-P463)/(SUM(IF(N463=N$2:N$601,IF(O463=O$2:O$601,1,0),0))-1)*100)+(Q463/(SUM(IF(N463=N$2:N$601,IF(O463=O$2:O$601,Q$2:Q$601,0),0))))+IF(P463&lt;2,SUM(IF(N463=N$2:N$601,IF(O463=O$2:O$601,1,0),0)),0)))</f>
        <v/>
      </c>
      <c r="S463" s="110"/>
      <c r="T463" s="108"/>
      <c r="U463" s="108"/>
      <c r="V463" s="108"/>
      <c r="W463" s="111" t="str">
        <f aca="false" t="array" ref="W463:W463">IF($G463="","",IF(OR(S463=Error_checking!$Q$25,S463=Error_checking!$Q$26),R463-IF(P463&lt;2,SUM(IF(N463=N$2:N$601,IF(O463=O$2:O$601,1,0),0)),0),IF(V463="",0,((SUM(IF(S463=S$2:S$601,IF(T463=T$2:T$601,1,0),0))-U463)/(SUM(IF(S463=S$2:S$601,IF(T463=T$2:T$601,1,0),0))-1)*100)+(V463/(SUM(IF(S463=S$2:S$601,IF(T463=T$2:T$601,V$2:V$601,0),0))))+IF(U463&lt;2,SUM(IF(S463=S$2:S$601,IF(T463=T$2:T$601,1,0),0)),0))))</f>
        <v/>
      </c>
      <c r="X463" s="91"/>
      <c r="Y463" s="92"/>
      <c r="Z463" s="93"/>
      <c r="AA463" s="92"/>
      <c r="AB463" s="94" t="n">
        <f aca="false">0</f>
        <v>0</v>
      </c>
      <c r="AC463" s="94" t="n">
        <f aca="false" t="array" ref="AC463:AC463">SUM(M463,R463,W463,AB463)</f>
        <v>0</v>
      </c>
      <c r="AD463" s="112" t="n">
        <f aca="false">IF(G463=Error_checking!$A$26,MAX(0,MIN(MaxBonus,$G$1)+1-RANK(AC463,$AC$2:$AC$601)),0)</f>
        <v>0</v>
      </c>
      <c r="AE463" s="111" t="n">
        <f aca="false">AC463+AD463</f>
        <v>0</v>
      </c>
      <c r="AF463" s="113" t="str">
        <f aca="false" t="array" ref="AF463:AF463">IF(G463=Error_checking!$A$26,RANK(AC463,$AC$2:$AC$601),"")</f>
        <v/>
      </c>
      <c r="AG463" s="114"/>
      <c r="AH463" s="115"/>
      <c r="AI463" s="115"/>
      <c r="AJ463" s="115"/>
      <c r="AK463" s="100"/>
      <c r="AL463" s="100"/>
      <c r="AM463" s="100"/>
      <c r="AN463" s="101"/>
      <c r="AO463" s="100"/>
      <c r="AP463" s="100"/>
      <c r="AQ463" s="100"/>
      <c r="AR463" s="100"/>
      <c r="AS463" s="100"/>
      <c r="AT463" s="100"/>
      <c r="AU463" s="100"/>
      <c r="AV463" s="100"/>
      <c r="AW463" s="100"/>
      <c r="AX463" s="100"/>
      <c r="AY463" s="100"/>
      <c r="AZ463" s="100"/>
      <c r="BA463" s="100"/>
      <c r="BB463" s="100"/>
      <c r="BC463" s="100"/>
      <c r="BD463" s="100"/>
      <c r="BE463" s="100"/>
      <c r="BF463" s="100"/>
      <c r="BG463" s="100"/>
      <c r="BH463" s="100"/>
      <c r="BI463" s="100"/>
      <c r="BJ463" s="100"/>
      <c r="BK463" s="100"/>
      <c r="BL463" s="100"/>
      <c r="BM463" s="100"/>
      <c r="BN463" s="100"/>
      <c r="BO463" s="100"/>
      <c r="BP463" s="100"/>
      <c r="BQ463" s="100"/>
      <c r="BR463" s="100"/>
      <c r="BS463" s="100"/>
      <c r="BT463" s="100"/>
      <c r="BU463" s="100"/>
      <c r="BV463" s="100"/>
      <c r="BW463" s="100"/>
      <c r="BX463" s="100"/>
      <c r="BY463" s="100"/>
      <c r="BZ463" s="100"/>
    </row>
    <row r="464" s="119" customFormat="true" ht="14.85" hidden="false" customHeight="true" outlineLevel="0" collapsed="false">
      <c r="A464" s="76" t="str">
        <f aca="false" t="array" ref="A464:A464">IF(G464=Error_checking!$A$26,RANK(AC464,$AC$2:$AC$601),"")</f>
        <v/>
      </c>
      <c r="B464" s="76" t="n">
        <v>272</v>
      </c>
      <c r="C464" s="77" t="n">
        <f aca="false">VLOOKUP($B464,Ludo_na!$A$2:$D$601,2,0)</f>
        <v>122</v>
      </c>
      <c r="D464" s="78" t="str">
        <f aca="false">IF(VLOOKUP($B464,Ludo_voor!$A$2:$Y$601,3,0)="","",VLOOKUP($B464,Ludo_voor!$A$2:$Y$601,3,0))</f>
        <v>Douniaux</v>
      </c>
      <c r="E464" s="79" t="str">
        <f aca="false">IF(VLOOKUP($B464,Ludo_voor!$A$2:$Y$601,4,0)="","",VLOOKUP($B464,Ludo_voor!$A$2:$Y$601,4,0))</f>
        <v>Emilie</v>
      </c>
      <c r="F464" s="80" t="str">
        <f aca="false">IF(VLOOKUP($B464,Ludo_voor!$A$2:$Y$601,5,0)="","",VLOOKUP($B464,Ludo_voor!$A$2:$Y$601,5,0))</f>
        <v>Alpa-Ludismes</v>
      </c>
      <c r="G464" s="81"/>
      <c r="H464" s="82"/>
      <c r="I464" s="83"/>
      <c r="J464" s="84"/>
      <c r="K464" s="84"/>
      <c r="L464" s="84"/>
      <c r="M464" s="85" t="str">
        <f aca="false" t="array" ref="M464:M464">IF($G464="","",IF(L464="",0,((SUM(IF(I464=I$2:I$601,IF(J464=J$2:J$601,1,0),0))-K464)/(SUM(IF(I464=I$2:I$601,IF(J464=J$2:J$601,1,0),0))-1)*100)+(L464/(SUM(IF(I464=I$2:I$601,IF(J464=J$2:J$601,L$2:L$601,0),0))))+IF(K464&lt;2,SUM(IF(I464=I$2:I$601,IF(J464=J$2:J$601,1,0),0)),0)))</f>
        <v/>
      </c>
      <c r="N464" s="86"/>
      <c r="O464" s="87"/>
      <c r="P464" s="87"/>
      <c r="Q464" s="87"/>
      <c r="R464" s="88" t="str">
        <f aca="false" t="array" ref="R464:R464">IF($G464="","",IF(Q464="",0,((SUM(IF(N464=N$2:N$601,IF(O464=O$2:O$601,1,0),0))-P464)/(SUM(IF(N464=N$2:N$601,IF(O464=O$2:O$601,1,0),0))-1)*100)+(Q464/(SUM(IF(N464=N$2:N$601,IF(O464=O$2:O$601,Q$2:Q$601,0),0))))+IF(P464&lt;2,SUM(IF(N464=N$2:N$601,IF(O464=O$2:O$601,1,0),0)),0)))</f>
        <v/>
      </c>
      <c r="S464" s="89"/>
      <c r="T464" s="87"/>
      <c r="U464" s="87"/>
      <c r="V464" s="87"/>
      <c r="W464" s="90" t="str">
        <f aca="false" t="array" ref="W464:W464">IF($G464="","",IF(OR(S464=Error_checking!$Q$25,S464=Error_checking!$Q$26),R464-IF(P464&lt;2,SUM(IF(N464=N$2:N$601,IF(O464=O$2:O$601,1,0),0)),0),IF(V464="",0,((SUM(IF(S464=S$2:S$601,IF(T464=T$2:T$601,1,0),0))-U464)/(SUM(IF(S464=S$2:S$601,IF(T464=T$2:T$601,1,0),0))-1)*100)+(V464/(SUM(IF(S464=S$2:S$601,IF(T464=T$2:T$601,V$2:V$601,0),0))))+IF(U464&lt;2,SUM(IF(S464=S$2:S$601,IF(T464=T$2:T$601,1,0),0)),0))))</f>
        <v/>
      </c>
      <c r="X464" s="91"/>
      <c r="Y464" s="92"/>
      <c r="Z464" s="93"/>
      <c r="AA464" s="92"/>
      <c r="AB464" s="94" t="n">
        <f aca="false">0</f>
        <v>0</v>
      </c>
      <c r="AC464" s="95" t="n">
        <f aca="false" t="array" ref="AC464:AC464">SUM(M464,R464,W464,AB464)</f>
        <v>0</v>
      </c>
      <c r="AD464" s="96" t="n">
        <f aca="false">IF(G464=Error_checking!$A$26,MAX(0,MIN(MaxBonus,$G$1)+1-RANK(AC464,$AC$2:$AC$601)),0)</f>
        <v>0</v>
      </c>
      <c r="AE464" s="90" t="n">
        <f aca="false">AC464+AD464</f>
        <v>0</v>
      </c>
      <c r="AF464" s="97" t="str">
        <f aca="false" t="array" ref="AF464:AF464">IF(G464=Error_checking!$A$26,RANK(AC464,$AC$2:$AC$601),"")</f>
        <v/>
      </c>
      <c r="AG464" s="98"/>
      <c r="AH464" s="99"/>
      <c r="AI464" s="99"/>
      <c r="AJ464" s="99"/>
      <c r="AK464" s="100"/>
      <c r="AL464" s="100"/>
      <c r="AM464" s="100"/>
      <c r="AN464" s="101"/>
      <c r="AO464" s="100"/>
      <c r="AP464" s="100"/>
      <c r="AQ464" s="100"/>
      <c r="AR464" s="100"/>
      <c r="AS464" s="100"/>
      <c r="AT464" s="100"/>
      <c r="AU464" s="100"/>
      <c r="AV464" s="100"/>
      <c r="AW464" s="100"/>
      <c r="AX464" s="100"/>
      <c r="AY464" s="100"/>
      <c r="AZ464" s="100"/>
      <c r="BA464" s="100"/>
      <c r="BB464" s="100"/>
      <c r="BC464" s="100"/>
      <c r="BD464" s="100"/>
      <c r="BE464" s="100"/>
      <c r="BF464" s="100"/>
      <c r="BG464" s="100"/>
      <c r="BH464" s="100"/>
      <c r="BI464" s="100"/>
      <c r="BJ464" s="100"/>
      <c r="BK464" s="100"/>
      <c r="BL464" s="100"/>
      <c r="BM464" s="100"/>
      <c r="BN464" s="100"/>
      <c r="BO464" s="100"/>
      <c r="BP464" s="100"/>
      <c r="BQ464" s="100"/>
      <c r="BR464" s="100"/>
      <c r="BS464" s="100"/>
      <c r="BT464" s="100"/>
      <c r="BU464" s="100"/>
      <c r="BV464" s="100"/>
      <c r="BW464" s="100"/>
      <c r="BX464" s="100"/>
      <c r="BY464" s="100"/>
      <c r="BZ464" s="100"/>
    </row>
    <row r="465" customFormat="false" ht="14.85" hidden="false" customHeight="true" outlineLevel="0" collapsed="false">
      <c r="A465" s="48" t="str">
        <f aca="false" t="array" ref="A465:A465">IF(G465=Error_checking!$A$26,RANK(AC465,$AC$2:$AC$601),"")</f>
        <v/>
      </c>
      <c r="B465" s="48" t="n">
        <v>269</v>
      </c>
      <c r="C465" s="77" t="n">
        <f aca="false">VLOOKUP($B465,Ludo_na!$A$2:$D$601,2,0)</f>
        <v>79</v>
      </c>
      <c r="D465" s="78" t="str">
        <f aca="false">IF(VLOOKUP($B465,Ludo_voor!$A$2:$Y$601,3,0)="","",VLOOKUP($B465,Ludo_voor!$A$2:$Y$601,3,0))</f>
        <v>Lecouvet</v>
      </c>
      <c r="E465" s="79" t="str">
        <f aca="false">IF(VLOOKUP($B465,Ludo_voor!$A$2:$Y$601,4,0)="","",VLOOKUP($B465,Ludo_voor!$A$2:$Y$601,4,0))</f>
        <v>Amandine</v>
      </c>
      <c r="F465" s="80" t="str">
        <f aca="false">IF(VLOOKUP($B465,Ludo_voor!$A$2:$Y$601,5,0)="","",VLOOKUP($B465,Ludo_voor!$A$2:$Y$601,5,0))</f>
        <v>Alpa-Ludismes</v>
      </c>
      <c r="G465" s="81"/>
      <c r="H465" s="82"/>
      <c r="I465" s="83"/>
      <c r="J465" s="84"/>
      <c r="K465" s="84"/>
      <c r="L465" s="84"/>
      <c r="M465" s="85" t="str">
        <f aca="false" t="array" ref="M465:M465">IF($G465="","",IF(L465="",0,((SUM(IF(I465=I$2:I$601,IF(J465=J$2:J$601,1,0),0))-K465)/(SUM(IF(I465=I$2:I$601,IF(J465=J$2:J$601,1,0),0))-1)*100)+(L465/(SUM(IF(I465=I$2:I$601,IF(J465=J$2:J$601,L$2:L$601,0),0))))+IF(K465&lt;2,SUM(IF(I465=I$2:I$601,IF(J465=J$2:J$601,1,0),0)),0)))</f>
        <v/>
      </c>
      <c r="N465" s="86"/>
      <c r="O465" s="87"/>
      <c r="P465" s="87"/>
      <c r="Q465" s="87"/>
      <c r="R465" s="88" t="str">
        <f aca="false" t="array" ref="R465:R465">IF($G465="","",IF(Q465="",0,((SUM(IF(N465=N$2:N$601,IF(O465=O$2:O$601,1,0),0))-P465)/(SUM(IF(N465=N$2:N$601,IF(O465=O$2:O$601,1,0),0))-1)*100)+(Q465/(SUM(IF(N465=N$2:N$601,IF(O465=O$2:O$601,Q$2:Q$601,0),0))))+IF(P465&lt;2,SUM(IF(N465=N$2:N$601,IF(O465=O$2:O$601,1,0),0)),0)))</f>
        <v/>
      </c>
      <c r="S465" s="89"/>
      <c r="T465" s="87"/>
      <c r="U465" s="87"/>
      <c r="V465" s="87"/>
      <c r="W465" s="90" t="str">
        <f aca="false" t="array" ref="W465:W465">IF($G465="","",IF(OR(S465=Error_checking!$Q$25,S465=Error_checking!$Q$26),R465-IF(P465&lt;2,SUM(IF(N465=N$2:N$601,IF(O465=O$2:O$601,1,0),0)),0),IF(V465="",0,((SUM(IF(S465=S$2:S$601,IF(T465=T$2:T$601,1,0),0))-U465)/(SUM(IF(S465=S$2:S$601,IF(T465=T$2:T$601,1,0),0))-1)*100)+(V465/(SUM(IF(S465=S$2:S$601,IF(T465=T$2:T$601,V$2:V$601,0),0))))+IF(U465&lt;2,SUM(IF(S465=S$2:S$601,IF(T465=T$2:T$601,1,0),0)),0))))</f>
        <v/>
      </c>
      <c r="X465" s="91"/>
      <c r="Y465" s="92"/>
      <c r="Z465" s="93"/>
      <c r="AA465" s="92"/>
      <c r="AB465" s="94" t="n">
        <f aca="false">0</f>
        <v>0</v>
      </c>
      <c r="AC465" s="95" t="n">
        <f aca="false" t="array" ref="AC465:AC465">SUM(M465,R465,W465,AB465)</f>
        <v>0</v>
      </c>
      <c r="AD465" s="96" t="n">
        <f aca="false">IF(G465=Error_checking!$A$26,MAX(0,MIN(MaxBonus,$G$1)+1-RANK(AC465,$AC$2:$AC$601)),0)</f>
        <v>0</v>
      </c>
      <c r="AE465" s="90" t="n">
        <f aca="false">AC465+AD465</f>
        <v>0</v>
      </c>
      <c r="AF465" s="97" t="str">
        <f aca="false" t="array" ref="AF465:AF465">IF(G465=Error_checking!$A$26,RANK(AC465,$AC$2:$AC$601),"")</f>
        <v/>
      </c>
      <c r="AG465" s="98"/>
      <c r="AH465" s="99"/>
      <c r="AI465" s="99"/>
      <c r="AJ465" s="99"/>
      <c r="AK465" s="100"/>
      <c r="AL465" s="100"/>
      <c r="AM465" s="100"/>
      <c r="AN465" s="101"/>
      <c r="AO465" s="100"/>
      <c r="AP465" s="100"/>
      <c r="AQ465" s="100"/>
      <c r="AR465" s="100"/>
      <c r="AS465" s="100"/>
      <c r="AT465" s="100"/>
      <c r="AU465" s="100"/>
      <c r="AV465" s="100"/>
      <c r="AW465" s="100"/>
      <c r="AX465" s="100"/>
      <c r="AY465" s="100"/>
      <c r="AZ465" s="100"/>
      <c r="BA465" s="100"/>
      <c r="BB465" s="100"/>
      <c r="BC465" s="100"/>
      <c r="BD465" s="100"/>
      <c r="BE465" s="100"/>
      <c r="BF465" s="100"/>
      <c r="BG465" s="100"/>
      <c r="BH465" s="100"/>
      <c r="BI465" s="100"/>
      <c r="BJ465" s="100"/>
      <c r="BK465" s="100"/>
      <c r="BL465" s="100"/>
      <c r="BM465" s="100"/>
      <c r="BN465" s="100"/>
      <c r="BO465" s="100"/>
      <c r="BP465" s="100"/>
      <c r="BQ465" s="100"/>
      <c r="BR465" s="100"/>
      <c r="BS465" s="100"/>
      <c r="BT465" s="100"/>
      <c r="BU465" s="100"/>
      <c r="BV465" s="100"/>
      <c r="BW465" s="100"/>
      <c r="BX465" s="100"/>
      <c r="BY465" s="100"/>
      <c r="BZ465" s="10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s="116" customFormat="true" ht="14.85" hidden="false" customHeight="true" outlineLevel="0" collapsed="false">
      <c r="A466" s="76" t="str">
        <f aca="false" t="array" ref="A466:A466">IF(G466=Error_checking!$A$26,RANK(AC466,$AC$2:$AC$601),"")</f>
        <v/>
      </c>
      <c r="B466" s="76" t="n">
        <v>299</v>
      </c>
      <c r="C466" s="77" t="n">
        <f aca="false">VLOOKUP($B466,Ludo_na!$A$2:$D$601,2,0)</f>
        <v>14</v>
      </c>
      <c r="D466" s="78" t="str">
        <f aca="false">IF(VLOOKUP($B466,Ludo_voor!$A$2:$Y$601,3,0)="","",VLOOKUP($B466,Ludo_voor!$A$2:$Y$601,3,0))</f>
        <v>Lehman</v>
      </c>
      <c r="E466" s="79" t="str">
        <f aca="false">IF(VLOOKUP($B466,Ludo_voor!$A$2:$Y$601,4,0)="","",VLOOKUP($B466,Ludo_voor!$A$2:$Y$601,4,0))</f>
        <v>Serge</v>
      </c>
      <c r="F466" s="80" t="str">
        <f aca="false">IF(VLOOKUP($B466,Ludo_voor!$A$2:$Y$601,5,0)="","",VLOOKUP($B466,Ludo_voor!$A$2:$Y$601,5,0))</f>
        <v>Alpa-Ludismes</v>
      </c>
      <c r="G466" s="81"/>
      <c r="H466" s="82"/>
      <c r="I466" s="83"/>
      <c r="J466" s="84"/>
      <c r="K466" s="84"/>
      <c r="L466" s="84"/>
      <c r="M466" s="85" t="str">
        <f aca="false" t="array" ref="M466:M466">IF($G466="","",IF(L466="",0,((SUM(IF(I466=I$2:I$601,IF(J466=J$2:J$601,1,0),0))-K466)/(SUM(IF(I466=I$2:I$601,IF(J466=J$2:J$601,1,0),0))-1)*100)+(L466/(SUM(IF(I466=I$2:I$601,IF(J466=J$2:J$601,L$2:L$601,0),0))))+IF(K466&lt;2,SUM(IF(I466=I$2:I$601,IF(J466=J$2:J$601,1,0),0)),0)))</f>
        <v/>
      </c>
      <c r="N466" s="86"/>
      <c r="O466" s="87"/>
      <c r="P466" s="87"/>
      <c r="Q466" s="87"/>
      <c r="R466" s="88" t="str">
        <f aca="false" t="array" ref="R466:R466">IF($G466="","",IF(Q466="",0,((SUM(IF(N466=N$2:N$601,IF(O466=O$2:O$601,1,0),0))-P466)/(SUM(IF(N466=N$2:N$601,IF(O466=O$2:O$601,1,0),0))-1)*100)+(Q466/(SUM(IF(N466=N$2:N$601,IF(O466=O$2:O$601,Q$2:Q$601,0),0))))+IF(P466&lt;2,SUM(IF(N466=N$2:N$601,IF(O466=O$2:O$601,1,0),0)),0)))</f>
        <v/>
      </c>
      <c r="S466" s="89"/>
      <c r="T466" s="87"/>
      <c r="U466" s="87"/>
      <c r="V466" s="87"/>
      <c r="W466" s="90" t="str">
        <f aca="false" t="array" ref="W466:W466">IF($G466="","",IF(OR(S466=Error_checking!$Q$25,S466=Error_checking!$Q$26),R466-IF(P466&lt;2,SUM(IF(N466=N$2:N$601,IF(O466=O$2:O$601,1,0),0)),0),IF(V466="",0,((SUM(IF(S466=S$2:S$601,IF(T466=T$2:T$601,1,0),0))-U466)/(SUM(IF(S466=S$2:S$601,IF(T466=T$2:T$601,1,0),0))-1)*100)+(V466/(SUM(IF(S466=S$2:S$601,IF(T466=T$2:T$601,V$2:V$601,0),0))))+IF(U466&lt;2,SUM(IF(S466=S$2:S$601,IF(T466=T$2:T$601,1,0),0)),0))))</f>
        <v/>
      </c>
      <c r="X466" s="91"/>
      <c r="Y466" s="92"/>
      <c r="Z466" s="93"/>
      <c r="AA466" s="92"/>
      <c r="AB466" s="94" t="n">
        <f aca="false">0</f>
        <v>0</v>
      </c>
      <c r="AC466" s="95" t="n">
        <f aca="false" t="array" ref="AC466:AC466">SUM(M466,R466,W466,AB466)</f>
        <v>0</v>
      </c>
      <c r="AD466" s="96" t="n">
        <f aca="false">IF(G466=Error_checking!$A$26,MAX(0,MIN(MaxBonus,$G$1)+1-RANK(AC466,$AC$2:$AC$601)),0)</f>
        <v>0</v>
      </c>
      <c r="AE466" s="90" t="n">
        <f aca="false">AC466+AD466</f>
        <v>0</v>
      </c>
      <c r="AF466" s="97" t="str">
        <f aca="false" t="array" ref="AF466:AF466">IF(G466=Error_checking!$A$26,RANK(AC466,$AC$2:$AC$601),"")</f>
        <v/>
      </c>
      <c r="AG466" s="98"/>
      <c r="AH466" s="99"/>
      <c r="AI466" s="99"/>
      <c r="AJ466" s="99"/>
      <c r="AK466" s="100"/>
      <c r="AL466" s="100"/>
      <c r="AM466" s="100"/>
      <c r="AN466" s="101"/>
      <c r="AO466" s="100"/>
      <c r="AP466" s="100"/>
      <c r="AQ466" s="100"/>
      <c r="AR466" s="100"/>
      <c r="AS466" s="100"/>
      <c r="AT466" s="100"/>
      <c r="AU466" s="100"/>
      <c r="AV466" s="100"/>
      <c r="AW466" s="100"/>
      <c r="AX466" s="100"/>
      <c r="AY466" s="100"/>
      <c r="AZ466" s="100"/>
      <c r="BA466" s="100"/>
      <c r="BB466" s="100"/>
      <c r="BC466" s="100"/>
      <c r="BD466" s="100"/>
      <c r="BE466" s="100"/>
      <c r="BF466" s="100"/>
      <c r="BG466" s="100"/>
      <c r="BH466" s="100"/>
      <c r="BI466" s="100"/>
      <c r="BJ466" s="100"/>
      <c r="BK466" s="100"/>
      <c r="BL466" s="100"/>
      <c r="BM466" s="100"/>
      <c r="BN466" s="100"/>
      <c r="BO466" s="100"/>
      <c r="BP466" s="100"/>
      <c r="BQ466" s="100"/>
      <c r="BR466" s="100"/>
      <c r="BS466" s="100"/>
      <c r="BT466" s="100"/>
      <c r="BU466" s="100"/>
      <c r="BV466" s="100"/>
      <c r="BW466" s="100"/>
      <c r="BX466" s="100"/>
      <c r="BY466" s="100"/>
      <c r="BZ466" s="100"/>
    </row>
    <row r="467" s="54" customFormat="true" ht="14.85" hidden="false" customHeight="true" outlineLevel="0" collapsed="false">
      <c r="A467" s="76" t="str">
        <f aca="false" t="array" ref="A467:A467">IF(G467=Error_checking!$A$26,RANK(AC467,$AC$2:$AC$601),"")</f>
        <v/>
      </c>
      <c r="B467" s="76" t="n">
        <v>255</v>
      </c>
      <c r="C467" s="77" t="n">
        <f aca="false">VLOOKUP($B467,Ludo_na!$A$2:$D$601,2,0)</f>
        <v>70</v>
      </c>
      <c r="D467" s="78" t="str">
        <f aca="false">IF(VLOOKUP($B467,Ludo_voor!$A$2:$Y$601,3,0)="","",VLOOKUP($B467,Ludo_voor!$A$2:$Y$601,3,0))</f>
        <v>Muraille</v>
      </c>
      <c r="E467" s="79" t="str">
        <f aca="false">IF(VLOOKUP($B467,Ludo_voor!$A$2:$Y$601,4,0)="","",VLOOKUP($B467,Ludo_voor!$A$2:$Y$601,4,0))</f>
        <v>François</v>
      </c>
      <c r="F467" s="80" t="str">
        <f aca="false">IF(VLOOKUP($B467,Ludo_voor!$A$2:$Y$601,5,0)="","",VLOOKUP($B467,Ludo_voor!$A$2:$Y$601,5,0))</f>
        <v>Alpa-Ludismes</v>
      </c>
      <c r="G467" s="81"/>
      <c r="H467" s="103"/>
      <c r="I467" s="104"/>
      <c r="J467" s="105"/>
      <c r="K467" s="105"/>
      <c r="L467" s="105"/>
      <c r="M467" s="106" t="str">
        <f aca="false" t="array" ref="M467:M467">IF($G467="","",IF(L467="",0,((SUM(IF(I467=I$2:I$601,IF(J467=J$2:J$601,1,0),0))-K467)/(SUM(IF(I467=I$2:I$601,IF(J467=J$2:J$601,1,0),0))-1)*100)+(L467/(SUM(IF(I467=I$2:I$601,IF(J467=J$2:J$601,L$2:L$601,0),0))))+IF(K467&lt;2,SUM(IF(I467=I$2:I$601,IF(J467=J$2:J$601,1,0),0)),0)))</f>
        <v/>
      </c>
      <c r="N467" s="107"/>
      <c r="O467" s="108"/>
      <c r="P467" s="108"/>
      <c r="Q467" s="108"/>
      <c r="R467" s="109" t="str">
        <f aca="false" t="array" ref="R467:R467">IF($G467="","",IF(Q467="",0,((SUM(IF(N467=N$2:N$601,IF(O467=O$2:O$601,1,0),0))-P467)/(SUM(IF(N467=N$2:N$601,IF(O467=O$2:O$601,1,0),0))-1)*100)+(Q467/(SUM(IF(N467=N$2:N$601,IF(O467=O$2:O$601,Q$2:Q$601,0),0))))+IF(P467&lt;2,SUM(IF(N467=N$2:N$601,IF(O467=O$2:O$601,1,0),0)),0)))</f>
        <v/>
      </c>
      <c r="S467" s="110"/>
      <c r="T467" s="108"/>
      <c r="U467" s="108"/>
      <c r="V467" s="108"/>
      <c r="W467" s="111" t="str">
        <f aca="false" t="array" ref="W467:W467">IF($G467="","",IF(OR(S467=Error_checking!$Q$25,S467=Error_checking!$Q$26),R467-IF(P467&lt;2,SUM(IF(N467=N$2:N$601,IF(O467=O$2:O$601,1,0),0)),0),IF(V467="",0,((SUM(IF(S467=S$2:S$601,IF(T467=T$2:T$601,1,0),0))-U467)/(SUM(IF(S467=S$2:S$601,IF(T467=T$2:T$601,1,0),0))-1)*100)+(V467/(SUM(IF(S467=S$2:S$601,IF(T467=T$2:T$601,V$2:V$601,0),0))))+IF(U467&lt;2,SUM(IF(S467=S$2:S$601,IF(T467=T$2:T$601,1,0),0)),0))))</f>
        <v/>
      </c>
      <c r="X467" s="91"/>
      <c r="Y467" s="92"/>
      <c r="Z467" s="93"/>
      <c r="AA467" s="92"/>
      <c r="AB467" s="94" t="n">
        <f aca="false">0</f>
        <v>0</v>
      </c>
      <c r="AC467" s="94" t="n">
        <f aca="false" t="array" ref="AC467:AC467">SUM(M467,R467,W467,AB467)</f>
        <v>0</v>
      </c>
      <c r="AD467" s="112" t="n">
        <f aca="false">IF(G467=Error_checking!$A$26,MAX(0,MIN(MaxBonus,$G$1)+1-RANK(AC467,$AC$2:$AC$601)),0)</f>
        <v>0</v>
      </c>
      <c r="AE467" s="111" t="n">
        <f aca="false">AC467+AD467</f>
        <v>0</v>
      </c>
      <c r="AF467" s="113" t="str">
        <f aca="false" t="array" ref="AF467:AF467">IF(G467=Error_checking!$A$26,RANK(AC467,$AC$2:$AC$601),"")</f>
        <v/>
      </c>
      <c r="AG467" s="114"/>
      <c r="AH467" s="115"/>
      <c r="AI467" s="115"/>
      <c r="AJ467" s="115"/>
      <c r="AK467" s="100"/>
      <c r="AL467" s="100"/>
      <c r="AM467" s="100"/>
      <c r="AN467" s="101"/>
      <c r="AO467" s="100"/>
      <c r="AP467" s="100"/>
      <c r="AQ467" s="100"/>
      <c r="AR467" s="100"/>
      <c r="AS467" s="100"/>
      <c r="AT467" s="100"/>
      <c r="AU467" s="100"/>
      <c r="AV467" s="100"/>
      <c r="AW467" s="100"/>
      <c r="AX467" s="100"/>
      <c r="AY467" s="100"/>
      <c r="AZ467" s="100"/>
      <c r="BA467" s="100"/>
      <c r="BB467" s="100"/>
      <c r="BC467" s="100"/>
      <c r="BD467" s="100"/>
      <c r="BE467" s="100"/>
      <c r="BF467" s="100"/>
      <c r="BG467" s="100"/>
      <c r="BH467" s="100"/>
      <c r="BI467" s="100"/>
      <c r="BJ467" s="100"/>
      <c r="BK467" s="100"/>
      <c r="BL467" s="100"/>
      <c r="BM467" s="100"/>
      <c r="BN467" s="100"/>
      <c r="BO467" s="100"/>
      <c r="BP467" s="100"/>
      <c r="BQ467" s="100"/>
      <c r="BR467" s="100"/>
      <c r="BS467" s="100"/>
      <c r="BT467" s="100"/>
      <c r="BU467" s="100"/>
      <c r="BV467" s="100"/>
      <c r="BW467" s="100"/>
      <c r="BX467" s="100"/>
      <c r="BY467" s="100"/>
      <c r="BZ467" s="100"/>
    </row>
    <row r="468" customFormat="false" ht="14.85" hidden="false" customHeight="true" outlineLevel="0" collapsed="false">
      <c r="A468" s="76" t="str">
        <f aca="false" t="array" ref="A468:A468">IF(G468=Error_checking!$A$26,RANK(AC468,$AC$2:$AC$601),"")</f>
        <v/>
      </c>
      <c r="B468" s="76" t="n">
        <v>389</v>
      </c>
      <c r="C468" s="77" t="n">
        <f aca="false">VLOOKUP($B468,Ludo_na!$A$2:$D$601,2,0)</f>
        <v>15</v>
      </c>
      <c r="D468" s="78" t="str">
        <f aca="false">IF(VLOOKUP($B468,Ludo_voor!$A$2:$Y$601,3,0)="","",VLOOKUP($B468,Ludo_voor!$A$2:$Y$601,3,0))</f>
        <v>Poliakoff</v>
      </c>
      <c r="E468" s="79" t="str">
        <f aca="false">IF(VLOOKUP($B468,Ludo_voor!$A$2:$Y$601,4,0)="","",VLOOKUP($B468,Ludo_voor!$A$2:$Y$601,4,0))</f>
        <v>Pierre</v>
      </c>
      <c r="F468" s="80" t="str">
        <f aca="false">IF(VLOOKUP($B468,Ludo_voor!$A$2:$Y$601,5,0)="","",VLOOKUP($B468,Ludo_voor!$A$2:$Y$601,5,0))</f>
        <v>Alpa-Ludismes</v>
      </c>
      <c r="G468" s="81"/>
      <c r="H468" s="82"/>
      <c r="I468" s="83"/>
      <c r="J468" s="84"/>
      <c r="K468" s="84"/>
      <c r="L468" s="84"/>
      <c r="M468" s="85" t="str">
        <f aca="false" t="array" ref="M468:M468">IF($G468="","",IF(L468="",0,((SUM(IF(I468=I$2:I$601,IF(J468=J$2:J$601,1,0),0))-K468)/(SUM(IF(I468=I$2:I$601,IF(J468=J$2:J$601,1,0),0))-1)*100)+(L468/(SUM(IF(I468=I$2:I$601,IF(J468=J$2:J$601,L$2:L$601,0),0))))+IF(K468&lt;2,SUM(IF(I468=I$2:I$601,IF(J468=J$2:J$601,1,0),0)),0)))</f>
        <v/>
      </c>
      <c r="N468" s="86"/>
      <c r="O468" s="87"/>
      <c r="P468" s="87"/>
      <c r="Q468" s="87"/>
      <c r="R468" s="88" t="str">
        <f aca="false" t="array" ref="R468:R468">IF($G468="","",IF(Q468="",0,((SUM(IF(N468=N$2:N$601,IF(O468=O$2:O$601,1,0),0))-P468)/(SUM(IF(N468=N$2:N$601,IF(O468=O$2:O$601,1,0),0))-1)*100)+(Q468/(SUM(IF(N468=N$2:N$601,IF(O468=O$2:O$601,Q$2:Q$601,0),0))))+IF(P468&lt;2,SUM(IF(N468=N$2:N$601,IF(O468=O$2:O$601,1,0),0)),0)))</f>
        <v/>
      </c>
      <c r="S468" s="89"/>
      <c r="T468" s="87"/>
      <c r="U468" s="87"/>
      <c r="V468" s="87"/>
      <c r="W468" s="90" t="str">
        <f aca="false" t="array" ref="W468:W468">IF($G468="","",IF(OR(S468=Error_checking!$Q$25,S468=Error_checking!$Q$26),R468-IF(P468&lt;2,SUM(IF(N468=N$2:N$601,IF(O468=O$2:O$601,1,0),0)),0),IF(V468="",0,((SUM(IF(S468=S$2:S$601,IF(T468=T$2:T$601,1,0),0))-U468)/(SUM(IF(S468=S$2:S$601,IF(T468=T$2:T$601,1,0),0))-1)*100)+(V468/(SUM(IF(S468=S$2:S$601,IF(T468=T$2:T$601,V$2:V$601,0),0))))+IF(U468&lt;2,SUM(IF(S468=S$2:S$601,IF(T468=T$2:T$601,1,0),0)),0))))</f>
        <v/>
      </c>
      <c r="X468" s="91"/>
      <c r="Y468" s="92"/>
      <c r="Z468" s="93"/>
      <c r="AA468" s="92"/>
      <c r="AB468" s="94" t="n">
        <f aca="false">0</f>
        <v>0</v>
      </c>
      <c r="AC468" s="95" t="n">
        <f aca="false" t="array" ref="AC468:AC468">SUM(M468,R468,W468,AB468)</f>
        <v>0</v>
      </c>
      <c r="AD468" s="96" t="n">
        <f aca="false">IF(G468=Error_checking!$A$26,MAX(0,MIN(MaxBonus,$G$1)+1-RANK(AC468,$AC$2:$AC$601)),0)</f>
        <v>0</v>
      </c>
      <c r="AE468" s="90" t="n">
        <f aca="false">AC468+AD468</f>
        <v>0</v>
      </c>
      <c r="AF468" s="97" t="str">
        <f aca="false" t="array" ref="AF468:AF468">IF(G468=Error_checking!$A$26,RANK(AC468,$AC$2:$AC$601),"")</f>
        <v/>
      </c>
      <c r="AG468" s="98"/>
      <c r="AH468" s="99"/>
      <c r="AI468" s="99"/>
      <c r="AJ468" s="99"/>
      <c r="AK468" s="100"/>
      <c r="AL468" s="100"/>
      <c r="AM468" s="100"/>
      <c r="AN468" s="101"/>
      <c r="AO468" s="100"/>
      <c r="AP468" s="100"/>
      <c r="AQ468" s="100"/>
      <c r="AR468" s="100"/>
      <c r="AS468" s="100"/>
      <c r="AT468" s="100"/>
      <c r="AU468" s="100"/>
      <c r="AV468" s="100"/>
      <c r="AW468" s="100"/>
      <c r="AX468" s="100"/>
      <c r="AY468" s="100"/>
      <c r="AZ468" s="100"/>
      <c r="BA468" s="100"/>
      <c r="BB468" s="100"/>
      <c r="BC468" s="100"/>
      <c r="BD468" s="100"/>
      <c r="BE468" s="100"/>
      <c r="BF468" s="100"/>
      <c r="BG468" s="100"/>
      <c r="BH468" s="100"/>
      <c r="BI468" s="100"/>
      <c r="BJ468" s="100"/>
      <c r="BK468" s="100"/>
      <c r="BL468" s="100"/>
      <c r="BM468" s="100"/>
      <c r="BN468" s="100"/>
      <c r="BO468" s="100"/>
      <c r="BP468" s="100"/>
      <c r="BQ468" s="100"/>
      <c r="BR468" s="100"/>
      <c r="BS468" s="100"/>
      <c r="BT468" s="100"/>
      <c r="BU468" s="100"/>
      <c r="BV468" s="100"/>
      <c r="BW468" s="100"/>
      <c r="BX468" s="100"/>
      <c r="BY468" s="100"/>
      <c r="BZ468" s="10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  <c r="IX468" s="0"/>
      <c r="IY468" s="0"/>
      <c r="IZ468" s="0"/>
      <c r="JA468" s="0"/>
      <c r="JB468" s="0"/>
      <c r="JC468" s="0"/>
      <c r="JD468" s="0"/>
      <c r="JE468" s="0"/>
      <c r="JF468" s="0"/>
      <c r="JG468" s="0"/>
      <c r="JH468" s="0"/>
      <c r="JI468" s="0"/>
      <c r="JJ468" s="0"/>
      <c r="JK468" s="0"/>
      <c r="JL468" s="0"/>
      <c r="JM468" s="0"/>
      <c r="JN468" s="0"/>
      <c r="JO468" s="0"/>
      <c r="JP468" s="0"/>
      <c r="JQ468" s="0"/>
      <c r="JR468" s="0"/>
      <c r="JS468" s="0"/>
      <c r="JT468" s="0"/>
      <c r="JU468" s="0"/>
      <c r="JV468" s="0"/>
      <c r="JW468" s="0"/>
      <c r="JX468" s="0"/>
      <c r="JY468" s="0"/>
      <c r="JZ468" s="0"/>
      <c r="KA468" s="0"/>
      <c r="KB468" s="0"/>
      <c r="KC468" s="0"/>
      <c r="KD468" s="0"/>
      <c r="KE468" s="0"/>
      <c r="KF468" s="0"/>
      <c r="KG468" s="0"/>
      <c r="KH468" s="0"/>
      <c r="KI468" s="0"/>
      <c r="KJ468" s="0"/>
      <c r="KK468" s="0"/>
      <c r="KL468" s="0"/>
      <c r="KM468" s="0"/>
      <c r="KN468" s="0"/>
      <c r="KO468" s="0"/>
      <c r="KP468" s="0"/>
      <c r="KQ468" s="0"/>
      <c r="KR468" s="0"/>
      <c r="KS468" s="0"/>
      <c r="KT468" s="0"/>
      <c r="KU468" s="0"/>
      <c r="KV468" s="0"/>
      <c r="KW468" s="0"/>
      <c r="KX468" s="0"/>
      <c r="KY468" s="0"/>
      <c r="KZ468" s="0"/>
      <c r="LA468" s="0"/>
      <c r="LB468" s="0"/>
      <c r="LC468" s="0"/>
      <c r="LD468" s="0"/>
      <c r="LE468" s="0"/>
      <c r="LF468" s="0"/>
      <c r="LG468" s="0"/>
      <c r="LH468" s="0"/>
      <c r="LI468" s="0"/>
      <c r="LJ468" s="0"/>
      <c r="LK468" s="0"/>
      <c r="LL468" s="0"/>
      <c r="LM468" s="0"/>
      <c r="LN468" s="0"/>
      <c r="LO468" s="0"/>
      <c r="LP468" s="0"/>
      <c r="LQ468" s="0"/>
      <c r="LR468" s="0"/>
      <c r="LS468" s="0"/>
      <c r="LT468" s="0"/>
      <c r="LU468" s="0"/>
      <c r="LV468" s="0"/>
      <c r="LW468" s="0"/>
      <c r="LX468" s="0"/>
      <c r="LY468" s="0"/>
      <c r="LZ468" s="0"/>
      <c r="MA468" s="0"/>
      <c r="MB468" s="0"/>
      <c r="MC468" s="0"/>
      <c r="MD468" s="0"/>
      <c r="ME468" s="0"/>
      <c r="MF468" s="0"/>
      <c r="MG468" s="0"/>
      <c r="MH468" s="0"/>
      <c r="MI468" s="0"/>
      <c r="MJ468" s="0"/>
      <c r="MK468" s="0"/>
      <c r="ML468" s="0"/>
      <c r="MM468" s="0"/>
      <c r="MN468" s="0"/>
      <c r="MO468" s="0"/>
      <c r="MP468" s="0"/>
      <c r="MQ468" s="0"/>
      <c r="MR468" s="0"/>
      <c r="MS468" s="0"/>
      <c r="MT468" s="0"/>
      <c r="MU468" s="0"/>
      <c r="MV468" s="0"/>
      <c r="MW468" s="0"/>
      <c r="MX468" s="0"/>
      <c r="MY468" s="0"/>
      <c r="MZ468" s="0"/>
      <c r="NA468" s="0"/>
      <c r="NB468" s="0"/>
      <c r="NC468" s="0"/>
      <c r="ND468" s="0"/>
      <c r="NE468" s="0"/>
      <c r="NF468" s="0"/>
      <c r="NG468" s="0"/>
      <c r="NH468" s="0"/>
      <c r="NI468" s="0"/>
      <c r="NJ468" s="0"/>
      <c r="NK468" s="0"/>
      <c r="NL468" s="0"/>
      <c r="NM468" s="0"/>
      <c r="NN468" s="0"/>
      <c r="NO468" s="0"/>
      <c r="NP468" s="0"/>
      <c r="NQ468" s="0"/>
      <c r="NR468" s="0"/>
      <c r="NS468" s="0"/>
      <c r="NT468" s="0"/>
      <c r="NU468" s="0"/>
      <c r="NV468" s="0"/>
      <c r="NW468" s="0"/>
      <c r="NX468" s="0"/>
      <c r="NY468" s="0"/>
      <c r="NZ468" s="0"/>
      <c r="OA468" s="0"/>
      <c r="OB468" s="0"/>
      <c r="OC468" s="0"/>
      <c r="OD468" s="0"/>
      <c r="OE468" s="0"/>
      <c r="OF468" s="0"/>
      <c r="OG468" s="0"/>
      <c r="OH468" s="0"/>
      <c r="OI468" s="0"/>
      <c r="OJ468" s="0"/>
      <c r="OK468" s="0"/>
      <c r="OL468" s="0"/>
      <c r="OM468" s="0"/>
      <c r="ON468" s="0"/>
      <c r="OO468" s="0"/>
      <c r="OP468" s="0"/>
      <c r="OQ468" s="0"/>
      <c r="OR468" s="0"/>
      <c r="OS468" s="0"/>
      <c r="OT468" s="0"/>
      <c r="OU468" s="0"/>
      <c r="OV468" s="0"/>
      <c r="OW468" s="0"/>
      <c r="OX468" s="0"/>
      <c r="OY468" s="0"/>
      <c r="OZ468" s="0"/>
      <c r="PA468" s="0"/>
      <c r="PB468" s="0"/>
      <c r="PC468" s="0"/>
      <c r="PD468" s="0"/>
      <c r="PE468" s="0"/>
      <c r="PF468" s="0"/>
      <c r="PG468" s="0"/>
      <c r="PH468" s="0"/>
      <c r="PI468" s="0"/>
      <c r="PJ468" s="0"/>
      <c r="PK468" s="0"/>
      <c r="PL468" s="0"/>
      <c r="PM468" s="0"/>
      <c r="PN468" s="0"/>
      <c r="PO468" s="0"/>
      <c r="PP468" s="0"/>
      <c r="PQ468" s="0"/>
      <c r="PR468" s="0"/>
      <c r="PS468" s="0"/>
      <c r="PT468" s="0"/>
      <c r="PU468" s="0"/>
      <c r="PV468" s="0"/>
      <c r="PW468" s="0"/>
      <c r="PX468" s="0"/>
      <c r="PY468" s="0"/>
      <c r="PZ468" s="0"/>
      <c r="QA468" s="0"/>
      <c r="QB468" s="0"/>
      <c r="QC468" s="0"/>
      <c r="QD468" s="0"/>
      <c r="QE468" s="0"/>
      <c r="QF468" s="0"/>
      <c r="QG468" s="0"/>
      <c r="QH468" s="0"/>
      <c r="QI468" s="0"/>
      <c r="QJ468" s="0"/>
      <c r="QK468" s="0"/>
      <c r="QL468" s="0"/>
      <c r="QM468" s="0"/>
      <c r="QN468" s="0"/>
      <c r="QO468" s="0"/>
      <c r="QP468" s="0"/>
      <c r="QQ468" s="0"/>
      <c r="QR468" s="0"/>
      <c r="QS468" s="0"/>
      <c r="QT468" s="0"/>
      <c r="QU468" s="0"/>
      <c r="QV468" s="0"/>
      <c r="QW468" s="0"/>
      <c r="QX468" s="0"/>
      <c r="QY468" s="0"/>
      <c r="QZ468" s="0"/>
      <c r="RA468" s="0"/>
      <c r="RB468" s="0"/>
      <c r="RC468" s="0"/>
      <c r="RD468" s="0"/>
      <c r="RE468" s="0"/>
      <c r="RF468" s="0"/>
      <c r="RG468" s="0"/>
      <c r="RH468" s="0"/>
      <c r="RI468" s="0"/>
      <c r="RJ468" s="0"/>
      <c r="RK468" s="0"/>
      <c r="RL468" s="0"/>
      <c r="RM468" s="0"/>
      <c r="RN468" s="0"/>
      <c r="RO468" s="0"/>
      <c r="RP468" s="0"/>
      <c r="RQ468" s="0"/>
      <c r="RR468" s="0"/>
      <c r="RS468" s="0"/>
      <c r="RT468" s="0"/>
      <c r="RU468" s="0"/>
      <c r="RV468" s="0"/>
      <c r="RW468" s="0"/>
      <c r="RX468" s="0"/>
      <c r="RY468" s="0"/>
      <c r="RZ468" s="0"/>
      <c r="SA468" s="0"/>
      <c r="SB468" s="0"/>
      <c r="SC468" s="0"/>
      <c r="SD468" s="0"/>
      <c r="SE468" s="0"/>
      <c r="SF468" s="0"/>
      <c r="SG468" s="0"/>
      <c r="SH468" s="0"/>
      <c r="SI468" s="0"/>
      <c r="SJ468" s="0"/>
      <c r="SK468" s="0"/>
      <c r="SL468" s="0"/>
      <c r="SM468" s="0"/>
      <c r="SN468" s="0"/>
      <c r="SO468" s="0"/>
      <c r="SP468" s="0"/>
      <c r="SQ468" s="0"/>
      <c r="SR468" s="0"/>
      <c r="SS468" s="0"/>
      <c r="ST468" s="0"/>
      <c r="SU468" s="0"/>
      <c r="SV468" s="0"/>
      <c r="SW468" s="0"/>
      <c r="SX468" s="0"/>
      <c r="SY468" s="0"/>
      <c r="SZ468" s="0"/>
      <c r="TA468" s="0"/>
      <c r="TB468" s="0"/>
      <c r="TC468" s="0"/>
      <c r="TD468" s="0"/>
      <c r="TE468" s="0"/>
      <c r="TF468" s="0"/>
      <c r="TG468" s="0"/>
      <c r="TH468" s="0"/>
      <c r="TI468" s="0"/>
      <c r="TJ468" s="0"/>
      <c r="TK468" s="0"/>
      <c r="TL468" s="0"/>
      <c r="TM468" s="0"/>
      <c r="TN468" s="0"/>
      <c r="TO468" s="0"/>
      <c r="TP468" s="0"/>
      <c r="TQ468" s="0"/>
      <c r="TR468" s="0"/>
      <c r="TS468" s="0"/>
      <c r="TT468" s="0"/>
      <c r="TU468" s="0"/>
      <c r="TV468" s="0"/>
      <c r="TW468" s="0"/>
      <c r="TX468" s="0"/>
      <c r="TY468" s="0"/>
      <c r="TZ468" s="0"/>
      <c r="UA468" s="0"/>
      <c r="UB468" s="0"/>
      <c r="UC468" s="0"/>
      <c r="UD468" s="0"/>
      <c r="UE468" s="0"/>
      <c r="UF468" s="0"/>
      <c r="UG468" s="0"/>
      <c r="UH468" s="0"/>
      <c r="UI468" s="0"/>
      <c r="UJ468" s="0"/>
      <c r="UK468" s="0"/>
      <c r="UL468" s="0"/>
      <c r="UM468" s="0"/>
      <c r="UN468" s="0"/>
      <c r="UO468" s="0"/>
      <c r="UP468" s="0"/>
      <c r="UQ468" s="0"/>
      <c r="UR468" s="0"/>
      <c r="US468" s="0"/>
      <c r="UT468" s="0"/>
      <c r="UU468" s="0"/>
      <c r="UV468" s="0"/>
      <c r="UW468" s="0"/>
      <c r="UX468" s="0"/>
      <c r="UY468" s="0"/>
      <c r="UZ468" s="0"/>
      <c r="VA468" s="0"/>
      <c r="VB468" s="0"/>
      <c r="VC468" s="0"/>
      <c r="VD468" s="0"/>
      <c r="VE468" s="0"/>
      <c r="VF468" s="0"/>
      <c r="VG468" s="0"/>
      <c r="VH468" s="0"/>
      <c r="VI468" s="0"/>
      <c r="VJ468" s="0"/>
      <c r="VK468" s="0"/>
      <c r="VL468" s="0"/>
      <c r="VM468" s="0"/>
      <c r="VN468" s="0"/>
      <c r="VO468" s="0"/>
      <c r="VP468" s="0"/>
      <c r="VQ468" s="0"/>
      <c r="VR468" s="0"/>
      <c r="VS468" s="0"/>
      <c r="VT468" s="0"/>
      <c r="VU468" s="0"/>
      <c r="VV468" s="0"/>
      <c r="VW468" s="0"/>
      <c r="VX468" s="0"/>
      <c r="VY468" s="0"/>
      <c r="VZ468" s="0"/>
      <c r="WA468" s="0"/>
      <c r="WB468" s="0"/>
      <c r="WC468" s="0"/>
      <c r="WD468" s="0"/>
      <c r="WE468" s="0"/>
      <c r="WF468" s="0"/>
      <c r="WG468" s="0"/>
      <c r="WH468" s="0"/>
      <c r="WI468" s="0"/>
      <c r="WJ468" s="0"/>
      <c r="WK468" s="0"/>
      <c r="WL468" s="0"/>
      <c r="WM468" s="0"/>
      <c r="WN468" s="0"/>
      <c r="WO468" s="0"/>
      <c r="WP468" s="0"/>
      <c r="WQ468" s="0"/>
      <c r="WR468" s="0"/>
      <c r="WS468" s="0"/>
      <c r="WT468" s="0"/>
      <c r="WU468" s="0"/>
      <c r="WV468" s="0"/>
      <c r="WW468" s="0"/>
      <c r="WX468" s="0"/>
      <c r="WY468" s="0"/>
      <c r="WZ468" s="0"/>
      <c r="XA468" s="0"/>
      <c r="XB468" s="0"/>
      <c r="XC468" s="0"/>
      <c r="XD468" s="0"/>
      <c r="XE468" s="0"/>
      <c r="XF468" s="0"/>
      <c r="XG468" s="0"/>
      <c r="XH468" s="0"/>
      <c r="XI468" s="0"/>
      <c r="XJ468" s="0"/>
      <c r="XK468" s="0"/>
      <c r="XL468" s="0"/>
      <c r="XM468" s="0"/>
      <c r="XN468" s="0"/>
      <c r="XO468" s="0"/>
      <c r="XP468" s="0"/>
      <c r="XQ468" s="0"/>
      <c r="XR468" s="0"/>
      <c r="XS468" s="0"/>
      <c r="XT468" s="0"/>
      <c r="XU468" s="0"/>
      <c r="XV468" s="0"/>
      <c r="XW468" s="0"/>
      <c r="XX468" s="0"/>
      <c r="XY468" s="0"/>
      <c r="XZ468" s="0"/>
      <c r="YA468" s="0"/>
      <c r="YB468" s="0"/>
      <c r="YC468" s="0"/>
      <c r="YD468" s="0"/>
      <c r="YE468" s="0"/>
      <c r="YF468" s="0"/>
      <c r="YG468" s="0"/>
      <c r="YH468" s="0"/>
      <c r="YI468" s="0"/>
      <c r="YJ468" s="0"/>
      <c r="YK468" s="0"/>
      <c r="YL468" s="0"/>
      <c r="YM468" s="0"/>
      <c r="YN468" s="0"/>
      <c r="YO468" s="0"/>
      <c r="YP468" s="0"/>
      <c r="YQ468" s="0"/>
      <c r="YR468" s="0"/>
      <c r="YS468" s="0"/>
      <c r="YT468" s="0"/>
      <c r="YU468" s="0"/>
      <c r="YV468" s="0"/>
      <c r="YW468" s="0"/>
      <c r="YX468" s="0"/>
      <c r="YY468" s="0"/>
      <c r="YZ468" s="0"/>
      <c r="ZA468" s="0"/>
      <c r="ZB468" s="0"/>
      <c r="ZC468" s="0"/>
      <c r="ZD468" s="0"/>
      <c r="ZE468" s="0"/>
      <c r="ZF468" s="0"/>
      <c r="ZG468" s="0"/>
      <c r="ZH468" s="0"/>
      <c r="ZI468" s="0"/>
      <c r="ZJ468" s="0"/>
      <c r="ZK468" s="0"/>
      <c r="ZL468" s="0"/>
      <c r="ZM468" s="0"/>
      <c r="ZN468" s="0"/>
      <c r="ZO468" s="0"/>
      <c r="ZP468" s="0"/>
      <c r="ZQ468" s="0"/>
      <c r="ZR468" s="0"/>
      <c r="ZS468" s="0"/>
      <c r="ZT468" s="0"/>
      <c r="ZU468" s="0"/>
      <c r="ZV468" s="0"/>
      <c r="ZW468" s="0"/>
      <c r="ZX468" s="0"/>
      <c r="ZY468" s="0"/>
      <c r="ZZ468" s="0"/>
      <c r="AAA468" s="0"/>
      <c r="AAB468" s="0"/>
      <c r="AAC468" s="0"/>
      <c r="AAD468" s="0"/>
      <c r="AAE468" s="0"/>
      <c r="AAF468" s="0"/>
      <c r="AAG468" s="0"/>
      <c r="AAH468" s="0"/>
      <c r="AAI468" s="0"/>
      <c r="AAJ468" s="0"/>
      <c r="AAK468" s="0"/>
      <c r="AAL468" s="0"/>
      <c r="AAM468" s="0"/>
      <c r="AAN468" s="0"/>
      <c r="AAO468" s="0"/>
      <c r="AAP468" s="0"/>
      <c r="AAQ468" s="0"/>
      <c r="AAR468" s="0"/>
      <c r="AAS468" s="0"/>
      <c r="AAT468" s="0"/>
      <c r="AAU468" s="0"/>
      <c r="AAV468" s="0"/>
      <c r="AAW468" s="0"/>
      <c r="AAX468" s="0"/>
      <c r="AAY468" s="0"/>
      <c r="AAZ468" s="0"/>
      <c r="ABA468" s="0"/>
      <c r="ABB468" s="0"/>
      <c r="ABC468" s="0"/>
      <c r="ABD468" s="0"/>
      <c r="ABE468" s="0"/>
      <c r="ABF468" s="0"/>
      <c r="ABG468" s="0"/>
      <c r="ABH468" s="0"/>
      <c r="ABI468" s="0"/>
      <c r="ABJ468" s="0"/>
      <c r="ABK468" s="0"/>
      <c r="ABL468" s="0"/>
      <c r="ABM468" s="0"/>
      <c r="ABN468" s="0"/>
      <c r="ABO468" s="0"/>
      <c r="ABP468" s="0"/>
      <c r="ABQ468" s="0"/>
      <c r="ABR468" s="0"/>
      <c r="ABS468" s="0"/>
      <c r="ABT468" s="0"/>
      <c r="ABU468" s="0"/>
      <c r="ABV468" s="0"/>
      <c r="ABW468" s="0"/>
      <c r="ABX468" s="0"/>
      <c r="ABY468" s="0"/>
      <c r="ABZ468" s="0"/>
      <c r="ACA468" s="0"/>
      <c r="ACB468" s="0"/>
      <c r="ACC468" s="0"/>
      <c r="ACD468" s="0"/>
      <c r="ACE468" s="0"/>
      <c r="ACF468" s="0"/>
      <c r="ACG468" s="0"/>
      <c r="ACH468" s="0"/>
      <c r="ACI468" s="0"/>
      <c r="ACJ468" s="0"/>
      <c r="ACK468" s="0"/>
      <c r="ACL468" s="0"/>
      <c r="ACM468" s="0"/>
      <c r="ACN468" s="0"/>
      <c r="ACO468" s="0"/>
      <c r="ACP468" s="0"/>
      <c r="ACQ468" s="0"/>
      <c r="ACR468" s="0"/>
      <c r="ACS468" s="0"/>
      <c r="ACT468" s="0"/>
      <c r="ACU468" s="0"/>
      <c r="ACV468" s="0"/>
      <c r="ACW468" s="0"/>
      <c r="ACX468" s="0"/>
      <c r="ACY468" s="0"/>
      <c r="ACZ468" s="0"/>
      <c r="ADA468" s="0"/>
      <c r="ADB468" s="0"/>
      <c r="ADC468" s="0"/>
      <c r="ADD468" s="0"/>
      <c r="ADE468" s="0"/>
      <c r="ADF468" s="0"/>
      <c r="ADG468" s="0"/>
      <c r="ADH468" s="0"/>
      <c r="ADI468" s="0"/>
      <c r="ADJ468" s="0"/>
      <c r="ADK468" s="0"/>
      <c r="ADL468" s="0"/>
      <c r="ADM468" s="0"/>
      <c r="ADN468" s="0"/>
      <c r="ADO468" s="0"/>
      <c r="ADP468" s="0"/>
      <c r="ADQ468" s="0"/>
      <c r="ADR468" s="0"/>
      <c r="ADS468" s="0"/>
      <c r="ADT468" s="0"/>
      <c r="ADU468" s="0"/>
      <c r="ADV468" s="0"/>
      <c r="ADW468" s="0"/>
      <c r="ADX468" s="0"/>
      <c r="ADY468" s="0"/>
      <c r="ADZ468" s="0"/>
      <c r="AEA468" s="0"/>
      <c r="AEB468" s="0"/>
      <c r="AEC468" s="0"/>
      <c r="AED468" s="0"/>
      <c r="AEE468" s="0"/>
      <c r="AEF468" s="0"/>
      <c r="AEG468" s="0"/>
      <c r="AEH468" s="0"/>
      <c r="AEI468" s="0"/>
      <c r="AEJ468" s="0"/>
      <c r="AEK468" s="0"/>
      <c r="AEL468" s="0"/>
      <c r="AEM468" s="0"/>
      <c r="AEN468" s="0"/>
      <c r="AEO468" s="0"/>
      <c r="AEP468" s="0"/>
      <c r="AEQ468" s="0"/>
      <c r="AER468" s="0"/>
      <c r="AES468" s="0"/>
      <c r="AET468" s="0"/>
      <c r="AEU468" s="0"/>
      <c r="AEV468" s="0"/>
      <c r="AEW468" s="0"/>
      <c r="AEX468" s="0"/>
      <c r="AEY468" s="0"/>
      <c r="AEZ468" s="0"/>
      <c r="AFA468" s="0"/>
      <c r="AFB468" s="0"/>
      <c r="AFC468" s="0"/>
      <c r="AFD468" s="0"/>
      <c r="AFE468" s="0"/>
      <c r="AFF468" s="0"/>
      <c r="AFG468" s="0"/>
      <c r="AFH468" s="0"/>
      <c r="AFI468" s="0"/>
      <c r="AFJ468" s="0"/>
      <c r="AFK468" s="0"/>
      <c r="AFL468" s="0"/>
      <c r="AFM468" s="0"/>
      <c r="AFN468" s="0"/>
      <c r="AFO468" s="0"/>
      <c r="AFP468" s="0"/>
      <c r="AFQ468" s="0"/>
      <c r="AFR468" s="0"/>
      <c r="AFS468" s="0"/>
      <c r="AFT468" s="0"/>
      <c r="AFU468" s="0"/>
      <c r="AFV468" s="0"/>
      <c r="AFW468" s="0"/>
      <c r="AFX468" s="0"/>
      <c r="AFY468" s="0"/>
      <c r="AFZ468" s="0"/>
      <c r="AGA468" s="0"/>
      <c r="AGB468" s="0"/>
      <c r="AGC468" s="0"/>
      <c r="AGD468" s="0"/>
      <c r="AGE468" s="0"/>
      <c r="AGF468" s="0"/>
      <c r="AGG468" s="0"/>
      <c r="AGH468" s="0"/>
      <c r="AGI468" s="0"/>
      <c r="AGJ468" s="0"/>
      <c r="AGK468" s="0"/>
      <c r="AGL468" s="0"/>
      <c r="AGM468" s="0"/>
      <c r="AGN468" s="0"/>
      <c r="AGO468" s="0"/>
      <c r="AGP468" s="0"/>
      <c r="AGQ468" s="0"/>
      <c r="AGR468" s="0"/>
      <c r="AGS468" s="0"/>
      <c r="AGT468" s="0"/>
      <c r="AGU468" s="0"/>
      <c r="AGV468" s="0"/>
      <c r="AGW468" s="0"/>
      <c r="AGX468" s="0"/>
      <c r="AGY468" s="0"/>
      <c r="AGZ468" s="0"/>
      <c r="AHA468" s="0"/>
      <c r="AHB468" s="0"/>
      <c r="AHC468" s="0"/>
      <c r="AHD468" s="0"/>
      <c r="AHE468" s="0"/>
      <c r="AHF468" s="0"/>
      <c r="AHG468" s="0"/>
      <c r="AHH468" s="0"/>
      <c r="AHI468" s="0"/>
      <c r="AHJ468" s="0"/>
      <c r="AHK468" s="0"/>
      <c r="AHL468" s="0"/>
      <c r="AHM468" s="0"/>
      <c r="AHN468" s="0"/>
      <c r="AHO468" s="0"/>
      <c r="AHP468" s="0"/>
      <c r="AHQ468" s="0"/>
      <c r="AHR468" s="0"/>
      <c r="AHS468" s="0"/>
      <c r="AHT468" s="0"/>
      <c r="AHU468" s="0"/>
      <c r="AHV468" s="0"/>
      <c r="AHW468" s="0"/>
      <c r="AHX468" s="0"/>
      <c r="AHY468" s="0"/>
      <c r="AHZ468" s="0"/>
      <c r="AIA468" s="0"/>
      <c r="AIB468" s="0"/>
      <c r="AIC468" s="0"/>
      <c r="AID468" s="0"/>
      <c r="AIE468" s="0"/>
      <c r="AIF468" s="0"/>
      <c r="AIG468" s="0"/>
      <c r="AIH468" s="0"/>
      <c r="AII468" s="0"/>
      <c r="AIJ468" s="0"/>
      <c r="AIK468" s="0"/>
      <c r="AIL468" s="0"/>
      <c r="AIM468" s="0"/>
      <c r="AIN468" s="0"/>
      <c r="AIO468" s="0"/>
      <c r="AIP468" s="0"/>
      <c r="AIQ468" s="0"/>
      <c r="AIR468" s="0"/>
      <c r="AIS468" s="0"/>
      <c r="AIT468" s="0"/>
      <c r="AIU468" s="0"/>
      <c r="AIV468" s="0"/>
      <c r="AIW468" s="0"/>
      <c r="AIX468" s="0"/>
      <c r="AIY468" s="0"/>
      <c r="AIZ468" s="0"/>
      <c r="AJA468" s="0"/>
      <c r="AJB468" s="0"/>
      <c r="AJC468" s="0"/>
      <c r="AJD468" s="0"/>
      <c r="AJE468" s="0"/>
      <c r="AJF468" s="0"/>
      <c r="AJG468" s="0"/>
      <c r="AJH468" s="0"/>
      <c r="AJI468" s="0"/>
      <c r="AJJ468" s="0"/>
      <c r="AJK468" s="0"/>
      <c r="AJL468" s="0"/>
      <c r="AJM468" s="0"/>
      <c r="AJN468" s="0"/>
      <c r="AJO468" s="0"/>
      <c r="AJP468" s="0"/>
      <c r="AJQ468" s="0"/>
      <c r="AJR468" s="0"/>
      <c r="AJS468" s="0"/>
      <c r="AJT468" s="0"/>
      <c r="AJU468" s="0"/>
      <c r="AJV468" s="0"/>
      <c r="AJW468" s="0"/>
      <c r="AJX468" s="0"/>
      <c r="AJY468" s="0"/>
      <c r="AJZ468" s="0"/>
      <c r="AKA468" s="0"/>
      <c r="AKB468" s="0"/>
      <c r="AKC468" s="0"/>
      <c r="AKD468" s="0"/>
      <c r="AKE468" s="0"/>
      <c r="AKF468" s="0"/>
      <c r="AKG468" s="0"/>
      <c r="AKH468" s="0"/>
      <c r="AKI468" s="0"/>
      <c r="AKJ468" s="0"/>
      <c r="AKK468" s="0"/>
      <c r="AKL468" s="0"/>
      <c r="AKM468" s="0"/>
      <c r="AKN468" s="0"/>
      <c r="AKO468" s="0"/>
      <c r="AKP468" s="0"/>
      <c r="AKQ468" s="0"/>
      <c r="AKR468" s="0"/>
      <c r="AKS468" s="0"/>
      <c r="AKT468" s="0"/>
      <c r="AKU468" s="0"/>
      <c r="AKV468" s="0"/>
      <c r="AKW468" s="0"/>
      <c r="AKX468" s="0"/>
      <c r="AKY468" s="0"/>
      <c r="AKZ468" s="0"/>
      <c r="ALA468" s="0"/>
      <c r="ALB468" s="0"/>
      <c r="ALC468" s="0"/>
      <c r="ALD468" s="0"/>
      <c r="ALE468" s="0"/>
      <c r="ALF468" s="0"/>
      <c r="ALG468" s="0"/>
      <c r="ALH468" s="0"/>
      <c r="ALI468" s="0"/>
      <c r="ALJ468" s="0"/>
      <c r="ALK468" s="0"/>
      <c r="ALL468" s="0"/>
      <c r="ALM468" s="0"/>
      <c r="ALN468" s="0"/>
      <c r="ALO468" s="0"/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s="119" customFormat="true" ht="14.85" hidden="false" customHeight="true" outlineLevel="0" collapsed="false">
      <c r="A469" s="102" t="str">
        <f aca="false" t="array" ref="A469:A469">IF(G469=Error_checking!$A$26,RANK(AC469,$AC$2:$AC$601),"")</f>
        <v/>
      </c>
      <c r="B469" s="102" t="n">
        <v>274</v>
      </c>
      <c r="C469" s="77" t="n">
        <f aca="false">VLOOKUP($B469,Ludo_na!$A$2:$D$601,2,0)</f>
        <v>212</v>
      </c>
      <c r="D469" s="78" t="str">
        <f aca="false">IF(VLOOKUP($B469,Ludo_voor!$A$2:$Y$601,3,0)="","",VLOOKUP($B469,Ludo_voor!$A$2:$Y$601,3,0))</f>
        <v>Weets</v>
      </c>
      <c r="E469" s="79" t="str">
        <f aca="false">IF(VLOOKUP($B469,Ludo_voor!$A$2:$Y$601,4,0)="","",VLOOKUP($B469,Ludo_voor!$A$2:$Y$601,4,0))</f>
        <v>Pierre</v>
      </c>
      <c r="F469" s="80" t="str">
        <f aca="false">IF(VLOOKUP($B469,Ludo_voor!$A$2:$Y$601,5,0)="","",VLOOKUP($B469,Ludo_voor!$A$2:$Y$601,5,0))</f>
        <v>Alpa-Ludismes</v>
      </c>
      <c r="G469" s="81"/>
      <c r="H469" s="103"/>
      <c r="I469" s="104"/>
      <c r="J469" s="105"/>
      <c r="K469" s="105"/>
      <c r="L469" s="105"/>
      <c r="M469" s="106" t="str">
        <f aca="false" t="array" ref="M469:M469">IF($G469="","",IF(L469="",0,((SUM(IF(I469=I$2:I$601,IF(J469=J$2:J$601,1,0),0))-K469)/(SUM(IF(I469=I$2:I$601,IF(J469=J$2:J$601,1,0),0))-1)*100)+(L469/(SUM(IF(I469=I$2:I$601,IF(J469=J$2:J$601,L$2:L$601,0),0))))+IF(K469&lt;2,SUM(IF(I469=I$2:I$601,IF(J469=J$2:J$601,1,0),0)),0)))</f>
        <v/>
      </c>
      <c r="N469" s="107"/>
      <c r="O469" s="108"/>
      <c r="P469" s="108"/>
      <c r="Q469" s="108"/>
      <c r="R469" s="109" t="str">
        <f aca="false" t="array" ref="R469:R469">IF($G469="","",IF(Q469="",0,((SUM(IF(N469=N$2:N$601,IF(O469=O$2:O$601,1,0),0))-P469)/(SUM(IF(N469=N$2:N$601,IF(O469=O$2:O$601,1,0),0))-1)*100)+(Q469/(SUM(IF(N469=N$2:N$601,IF(O469=O$2:O$601,Q$2:Q$601,0),0))))+IF(P469&lt;2,SUM(IF(N469=N$2:N$601,IF(O469=O$2:O$601,1,0),0)),0)))</f>
        <v/>
      </c>
      <c r="S469" s="110"/>
      <c r="T469" s="108"/>
      <c r="U469" s="108"/>
      <c r="V469" s="108"/>
      <c r="W469" s="111" t="str">
        <f aca="false" t="array" ref="W469:W469">IF($G469="","",IF(OR(S469=Error_checking!$Q$25,S469=Error_checking!$Q$26),R469-IF(P469&lt;2,SUM(IF(N469=N$2:N$601,IF(O469=O$2:O$601,1,0),0)),0),IF(V469="",0,((SUM(IF(S469=S$2:S$601,IF(T469=T$2:T$601,1,0),0))-U469)/(SUM(IF(S469=S$2:S$601,IF(T469=T$2:T$601,1,0),0))-1)*100)+(V469/(SUM(IF(S469=S$2:S$601,IF(T469=T$2:T$601,V$2:V$601,0),0))))+IF(U469&lt;2,SUM(IF(S469=S$2:S$601,IF(T469=T$2:T$601,1,0),0)),0))))</f>
        <v/>
      </c>
      <c r="X469" s="91"/>
      <c r="Y469" s="92"/>
      <c r="Z469" s="93"/>
      <c r="AA469" s="92"/>
      <c r="AB469" s="94" t="n">
        <f aca="false">0</f>
        <v>0</v>
      </c>
      <c r="AC469" s="94" t="n">
        <f aca="false" t="array" ref="AC469:AC469">SUM(M469,R469,W469,AB469)</f>
        <v>0</v>
      </c>
      <c r="AD469" s="112" t="n">
        <f aca="false">IF(G469=Error_checking!$A$26,MAX(0,MIN(MaxBonus,$G$1)+1-RANK(AC469,$AC$2:$AC$601)),0)</f>
        <v>0</v>
      </c>
      <c r="AE469" s="111" t="n">
        <f aca="false">AC469+AD469</f>
        <v>0</v>
      </c>
      <c r="AF469" s="113" t="str">
        <f aca="false" t="array" ref="AF469:AF469">IF(G469=Error_checking!$A$26,RANK(AC469,$AC$2:$AC$601),"")</f>
        <v/>
      </c>
      <c r="AG469" s="114"/>
      <c r="AH469" s="115"/>
      <c r="AI469" s="115"/>
      <c r="AJ469" s="115"/>
      <c r="AK469" s="100"/>
      <c r="AL469" s="100"/>
      <c r="AM469" s="100"/>
      <c r="AN469" s="101"/>
      <c r="AO469" s="100"/>
      <c r="AP469" s="100"/>
      <c r="AQ469" s="100"/>
      <c r="AR469" s="100"/>
      <c r="AS469" s="100"/>
      <c r="AT469" s="100"/>
      <c r="AU469" s="100"/>
      <c r="AV469" s="100"/>
      <c r="AW469" s="100"/>
      <c r="AX469" s="100"/>
      <c r="AY469" s="100"/>
      <c r="AZ469" s="100"/>
      <c r="BA469" s="100"/>
      <c r="BB469" s="100"/>
      <c r="BC469" s="100"/>
      <c r="BD469" s="100"/>
      <c r="BE469" s="100"/>
      <c r="BF469" s="100"/>
      <c r="BG469" s="100"/>
      <c r="BH469" s="100"/>
      <c r="BI469" s="100"/>
      <c r="BJ469" s="100"/>
      <c r="BK469" s="100"/>
      <c r="BL469" s="100"/>
      <c r="BM469" s="100"/>
      <c r="BN469" s="100"/>
      <c r="BO469" s="100"/>
      <c r="BP469" s="100"/>
      <c r="BQ469" s="100"/>
      <c r="BR469" s="100"/>
      <c r="BS469" s="100"/>
      <c r="BT469" s="100"/>
      <c r="BU469" s="100"/>
      <c r="BV469" s="100"/>
      <c r="BW469" s="100"/>
      <c r="BX469" s="100"/>
      <c r="BY469" s="100"/>
      <c r="BZ469" s="100"/>
    </row>
    <row r="470" s="54" customFormat="true" ht="14.85" hidden="false" customHeight="true" outlineLevel="0" collapsed="false">
      <c r="A470" s="76" t="str">
        <f aca="false" t="array" ref="A470:A470">IF(G470=Error_checking!$A$26,RANK(AC470,$AC$2:$AC$601),"")</f>
        <v/>
      </c>
      <c r="B470" s="76" t="n">
        <v>239</v>
      </c>
      <c r="C470" s="77" t="n">
        <f aca="false">VLOOKUP($B470,Ludo_na!$A$2:$D$601,2,0)</f>
        <v>219</v>
      </c>
      <c r="D470" s="78" t="str">
        <f aca="false">IF(VLOOKUP($B470,Ludo_voor!$A$2:$Y$601,3,0)="","",VLOOKUP($B470,Ludo_voor!$A$2:$Y$601,3,0))</f>
        <v>Nagant</v>
      </c>
      <c r="E470" s="79" t="str">
        <f aca="false">IF(VLOOKUP($B470,Ludo_voor!$A$2:$Y$601,4,0)="","",VLOOKUP($B470,Ludo_voor!$A$2:$Y$601,4,0))</f>
        <v>Dominique</v>
      </c>
      <c r="F470" s="80" t="str">
        <f aca="false">IF(VLOOKUP($B470,Ludo_voor!$A$2:$Y$601,5,0)="","",VLOOKUP($B470,Ludo_voor!$A$2:$Y$601,5,0))</f>
        <v>Boardgame Monkeys</v>
      </c>
      <c r="G470" s="81"/>
      <c r="H470" s="82"/>
      <c r="I470" s="83"/>
      <c r="J470" s="84"/>
      <c r="K470" s="84"/>
      <c r="L470" s="84"/>
      <c r="M470" s="85" t="str">
        <f aca="false" t="array" ref="M470:M470">IF($G470="","",IF(L470="",0,((SUM(IF(I470=I$2:I$601,IF(J470=J$2:J$601,1,0),0))-K470)/(SUM(IF(I470=I$2:I$601,IF(J470=J$2:J$601,1,0),0))-1)*100)+(L470/(SUM(IF(I470=I$2:I$601,IF(J470=J$2:J$601,L$2:L$601,0),0))))+IF(K470&lt;2,SUM(IF(I470=I$2:I$601,IF(J470=J$2:J$601,1,0),0)),0)))</f>
        <v/>
      </c>
      <c r="N470" s="86"/>
      <c r="O470" s="87"/>
      <c r="P470" s="87"/>
      <c r="Q470" s="87"/>
      <c r="R470" s="88" t="str">
        <f aca="false" t="array" ref="R470:R470">IF($G470="","",IF(Q470="",0,((SUM(IF(N470=N$2:N$601,IF(O470=O$2:O$601,1,0),0))-P470)/(SUM(IF(N470=N$2:N$601,IF(O470=O$2:O$601,1,0),0))-1)*100)+(Q470/(SUM(IF(N470=N$2:N$601,IF(O470=O$2:O$601,Q$2:Q$601,0),0))))+IF(P470&lt;2,SUM(IF(N470=N$2:N$601,IF(O470=O$2:O$601,1,0),0)),0)))</f>
        <v/>
      </c>
      <c r="S470" s="89"/>
      <c r="T470" s="87"/>
      <c r="U470" s="87"/>
      <c r="V470" s="87"/>
      <c r="W470" s="90" t="str">
        <f aca="false" t="array" ref="W470:W470">IF($G470="","",IF(OR(S470=Error_checking!$Q$25,S470=Error_checking!$Q$26),R470-IF(P470&lt;2,SUM(IF(N470=N$2:N$601,IF(O470=O$2:O$601,1,0),0)),0),IF(V470="",0,((SUM(IF(S470=S$2:S$601,IF(T470=T$2:T$601,1,0),0))-U470)/(SUM(IF(S470=S$2:S$601,IF(T470=T$2:T$601,1,0),0))-1)*100)+(V470/(SUM(IF(S470=S$2:S$601,IF(T470=T$2:T$601,V$2:V$601,0),0))))+IF(U470&lt;2,SUM(IF(S470=S$2:S$601,IF(T470=T$2:T$601,1,0),0)),0))))</f>
        <v/>
      </c>
      <c r="X470" s="91"/>
      <c r="Y470" s="92"/>
      <c r="Z470" s="93"/>
      <c r="AA470" s="92"/>
      <c r="AB470" s="94" t="n">
        <f aca="false">0</f>
        <v>0</v>
      </c>
      <c r="AC470" s="95" t="n">
        <f aca="false" t="array" ref="AC470:AC470">SUM(M470,R470,W470,AB470)</f>
        <v>0</v>
      </c>
      <c r="AD470" s="96" t="n">
        <f aca="false">IF(G470=Error_checking!$A$26,MAX(0,MIN(MaxBonus,$G$1)+1-RANK(AC470,$AC$2:$AC$601)),0)</f>
        <v>0</v>
      </c>
      <c r="AE470" s="90" t="n">
        <f aca="false">AC470+AD470</f>
        <v>0</v>
      </c>
      <c r="AF470" s="97" t="str">
        <f aca="false" t="array" ref="AF470:AF470">IF(G470=Error_checking!$A$26,RANK(AC470,$AC$2:$AC$601),"")</f>
        <v/>
      </c>
      <c r="AG470" s="98"/>
      <c r="AH470" s="99"/>
      <c r="AI470" s="99"/>
      <c r="AJ470" s="99"/>
      <c r="AK470" s="100"/>
      <c r="AL470" s="100"/>
      <c r="AM470" s="100"/>
      <c r="AN470" s="101"/>
      <c r="AO470" s="100"/>
      <c r="AP470" s="100"/>
      <c r="AQ470" s="100"/>
      <c r="AR470" s="100"/>
      <c r="AS470" s="100"/>
      <c r="AT470" s="100"/>
      <c r="AU470" s="100"/>
      <c r="AV470" s="100"/>
      <c r="AW470" s="100"/>
      <c r="AX470" s="100"/>
      <c r="AY470" s="100"/>
      <c r="AZ470" s="100"/>
      <c r="BA470" s="100"/>
      <c r="BB470" s="100"/>
      <c r="BC470" s="100"/>
      <c r="BD470" s="100"/>
      <c r="BE470" s="100"/>
      <c r="BF470" s="100"/>
      <c r="BG470" s="100"/>
      <c r="BH470" s="100"/>
      <c r="BI470" s="100"/>
      <c r="BJ470" s="100"/>
      <c r="BK470" s="100"/>
      <c r="BL470" s="100"/>
      <c r="BM470" s="100"/>
      <c r="BN470" s="100"/>
      <c r="BO470" s="100"/>
      <c r="BP470" s="100"/>
      <c r="BQ470" s="100"/>
      <c r="BR470" s="100"/>
      <c r="BS470" s="100"/>
      <c r="BT470" s="100"/>
      <c r="BU470" s="100"/>
      <c r="BV470" s="100"/>
      <c r="BW470" s="100"/>
      <c r="BX470" s="100"/>
      <c r="BY470" s="100"/>
      <c r="BZ470" s="100"/>
    </row>
    <row r="471" s="119" customFormat="true" ht="14.85" hidden="false" customHeight="true" outlineLevel="0" collapsed="false">
      <c r="A471" s="102" t="str">
        <f aca="false" t="array" ref="A471:A471">IF(G471=Error_checking!$A$26,RANK(AC471,$AC$2:$AC$601),"")</f>
        <v/>
      </c>
      <c r="B471" s="102" t="n">
        <v>21</v>
      </c>
      <c r="C471" s="77" t="n">
        <f aca="false">VLOOKUP($B471,Ludo_na!$A$2:$D$601,2,0)</f>
        <v>205</v>
      </c>
      <c r="D471" s="78" t="str">
        <f aca="false">IF(VLOOKUP($B471,Ludo_voor!$A$2:$Y$601,3,0)="","",VLOOKUP($B471,Ludo_voor!$A$2:$Y$601,3,0))</f>
        <v>Calcoen</v>
      </c>
      <c r="E471" s="79" t="str">
        <f aca="false">IF(VLOOKUP($B471,Ludo_voor!$A$2:$Y$601,4,0)="","",VLOOKUP($B471,Ludo_voor!$A$2:$Y$601,4,0))</f>
        <v>Dries</v>
      </c>
      <c r="F471" s="80" t="str">
        <f aca="false">IF(VLOOKUP($B471,Ludo_voor!$A$2:$Y$601,5,0)="","",VLOOKUP($B471,Ludo_voor!$A$2:$Y$601,5,0))</f>
        <v>De Pionne</v>
      </c>
      <c r="G471" s="81"/>
      <c r="H471" s="103"/>
      <c r="I471" s="104"/>
      <c r="J471" s="105"/>
      <c r="K471" s="105"/>
      <c r="L471" s="105"/>
      <c r="M471" s="106" t="str">
        <f aca="false" t="array" ref="M471:M471">IF($G471="","",IF(L471="",0,((SUM(IF(I471=I$2:I$601,IF(J471=J$2:J$601,1,0),0))-K471)/(SUM(IF(I471=I$2:I$601,IF(J471=J$2:J$601,1,0),0))-1)*100)+(L471/(SUM(IF(I471=I$2:I$601,IF(J471=J$2:J$601,L$2:L$601,0),0))))+IF(K471&lt;2,SUM(IF(I471=I$2:I$601,IF(J471=J$2:J$601,1,0),0)),0)))</f>
        <v/>
      </c>
      <c r="N471" s="107"/>
      <c r="O471" s="108"/>
      <c r="P471" s="108"/>
      <c r="Q471" s="108"/>
      <c r="R471" s="109" t="str">
        <f aca="false" t="array" ref="R471:R471">IF($G471="","",IF(Q471="",0,((SUM(IF(N471=N$2:N$601,IF(O471=O$2:O$601,1,0),0))-P471)/(SUM(IF(N471=N$2:N$601,IF(O471=O$2:O$601,1,0),0))-1)*100)+(Q471/(SUM(IF(N471=N$2:N$601,IF(O471=O$2:O$601,Q$2:Q$601,0),0))))+IF(P471&lt;2,SUM(IF(N471=N$2:N$601,IF(O471=O$2:O$601,1,0),0)),0)))</f>
        <v/>
      </c>
      <c r="S471" s="110"/>
      <c r="T471" s="108"/>
      <c r="U471" s="108"/>
      <c r="V471" s="108"/>
      <c r="W471" s="111" t="str">
        <f aca="false" t="array" ref="W471:W471">IF($G471="","",IF(OR(S471=Error_checking!$Q$25,S471=Error_checking!$Q$26),R471-IF(P471&lt;2,SUM(IF(N471=N$2:N$601,IF(O471=O$2:O$601,1,0),0)),0),IF(V471="",0,((SUM(IF(S471=S$2:S$601,IF(T471=T$2:T$601,1,0),0))-U471)/(SUM(IF(S471=S$2:S$601,IF(T471=T$2:T$601,1,0),0))-1)*100)+(V471/(SUM(IF(S471=S$2:S$601,IF(T471=T$2:T$601,V$2:V$601,0),0))))+IF(U471&lt;2,SUM(IF(S471=S$2:S$601,IF(T471=T$2:T$601,1,0),0)),0))))</f>
        <v/>
      </c>
      <c r="X471" s="91"/>
      <c r="Y471" s="92"/>
      <c r="Z471" s="93"/>
      <c r="AA471" s="92"/>
      <c r="AB471" s="94" t="n">
        <f aca="false">0</f>
        <v>0</v>
      </c>
      <c r="AC471" s="94" t="n">
        <f aca="false" t="array" ref="AC471:AC471">SUM(M471,R471,W471,AB471)</f>
        <v>0</v>
      </c>
      <c r="AD471" s="112" t="n">
        <f aca="false">IF(G471=Error_checking!$A$26,MAX(0,MIN(MaxBonus,$G$1)+1-RANK(AC471,$AC$2:$AC$601)),0)</f>
        <v>0</v>
      </c>
      <c r="AE471" s="111" t="n">
        <f aca="false">AC471+AD471</f>
        <v>0</v>
      </c>
      <c r="AF471" s="113" t="str">
        <f aca="false" t="array" ref="AF471:AF471">IF(G471=Error_checking!$A$26,RANK(AC471,$AC$2:$AC$601),"")</f>
        <v/>
      </c>
      <c r="AG471" s="114"/>
      <c r="AH471" s="115"/>
      <c r="AI471" s="115"/>
      <c r="AJ471" s="115"/>
      <c r="AK471" s="100"/>
      <c r="AL471" s="100"/>
      <c r="AM471" s="100"/>
      <c r="AN471" s="101"/>
      <c r="AO471" s="100"/>
      <c r="AP471" s="100"/>
      <c r="AQ471" s="100"/>
      <c r="AR471" s="100"/>
      <c r="AS471" s="100"/>
      <c r="AT471" s="100"/>
      <c r="AU471" s="100"/>
      <c r="AV471" s="100"/>
      <c r="AW471" s="100"/>
      <c r="AX471" s="100"/>
      <c r="AY471" s="100"/>
      <c r="AZ471" s="100"/>
      <c r="BA471" s="100"/>
      <c r="BB471" s="100"/>
      <c r="BC471" s="100"/>
      <c r="BD471" s="100"/>
      <c r="BE471" s="100"/>
      <c r="BF471" s="100"/>
      <c r="BG471" s="100"/>
      <c r="BH471" s="100"/>
      <c r="BI471" s="100"/>
      <c r="BJ471" s="100"/>
      <c r="BK471" s="100"/>
      <c r="BL471" s="100"/>
      <c r="BM471" s="100"/>
      <c r="BN471" s="100"/>
      <c r="BO471" s="100"/>
      <c r="BP471" s="100"/>
      <c r="BQ471" s="100"/>
      <c r="BR471" s="100"/>
      <c r="BS471" s="100"/>
      <c r="BT471" s="100"/>
      <c r="BU471" s="100"/>
      <c r="BV471" s="100"/>
      <c r="BW471" s="100"/>
      <c r="BX471" s="100"/>
      <c r="BY471" s="100"/>
      <c r="BZ471" s="100"/>
    </row>
    <row r="472" s="119" customFormat="true" ht="14.85" hidden="false" customHeight="true" outlineLevel="0" collapsed="false">
      <c r="A472" s="102" t="str">
        <f aca="false" t="array" ref="A472:A472">IF(G472=Error_checking!$A$26,RANK(AC472,$AC$2:$AC$601),"")</f>
        <v/>
      </c>
      <c r="B472" s="102" t="n">
        <v>43</v>
      </c>
      <c r="C472" s="77" t="n">
        <f aca="false">VLOOKUP($B472,Ludo_na!$A$2:$D$601,2,0)</f>
        <v>426</v>
      </c>
      <c r="D472" s="78" t="str">
        <f aca="false">IF(VLOOKUP($B472,Ludo_voor!$A$2:$Y$601,3,0)="","",VLOOKUP($B472,Ludo_voor!$A$2:$Y$601,3,0))</f>
        <v>Calcoen</v>
      </c>
      <c r="E472" s="79" t="str">
        <f aca="false">IF(VLOOKUP($B472,Ludo_voor!$A$2:$Y$601,4,0)="","",VLOOKUP($B472,Ludo_voor!$A$2:$Y$601,4,0))</f>
        <v>Thomas</v>
      </c>
      <c r="F472" s="80" t="str">
        <f aca="false">IF(VLOOKUP($B472,Ludo_voor!$A$2:$Y$601,5,0)="","",VLOOKUP($B472,Ludo_voor!$A$2:$Y$601,5,0))</f>
        <v>De Pionne</v>
      </c>
      <c r="G472" s="81"/>
      <c r="H472" s="103"/>
      <c r="I472" s="104"/>
      <c r="J472" s="105"/>
      <c r="K472" s="105"/>
      <c r="L472" s="105"/>
      <c r="M472" s="106" t="str">
        <f aca="false" t="array" ref="M472:M472">IF($G472="","",IF(L472="",0,((SUM(IF(I472=I$2:I$601,IF(J472=J$2:J$601,1,0),0))-K472)/(SUM(IF(I472=I$2:I$601,IF(J472=J$2:J$601,1,0),0))-1)*100)+(L472/(SUM(IF(I472=I$2:I$601,IF(J472=J$2:J$601,L$2:L$601,0),0))))+IF(K472&lt;2,SUM(IF(I472=I$2:I$601,IF(J472=J$2:J$601,1,0),0)),0)))</f>
        <v/>
      </c>
      <c r="N472" s="107"/>
      <c r="O472" s="108"/>
      <c r="P472" s="108"/>
      <c r="Q472" s="108"/>
      <c r="R472" s="109" t="str">
        <f aca="false" t="array" ref="R472:R472">IF($G472="","",IF(Q472="",0,((SUM(IF(N472=N$2:N$601,IF(O472=O$2:O$601,1,0),0))-P472)/(SUM(IF(N472=N$2:N$601,IF(O472=O$2:O$601,1,0),0))-1)*100)+(Q472/(SUM(IF(N472=N$2:N$601,IF(O472=O$2:O$601,Q$2:Q$601,0),0))))+IF(P472&lt;2,SUM(IF(N472=N$2:N$601,IF(O472=O$2:O$601,1,0),0)),0)))</f>
        <v/>
      </c>
      <c r="S472" s="110"/>
      <c r="T472" s="108"/>
      <c r="U472" s="108"/>
      <c r="V472" s="108"/>
      <c r="W472" s="111" t="str">
        <f aca="false" t="array" ref="W472:W472">IF($G472="","",IF(OR(S472=Error_checking!$Q$25,S472=Error_checking!$Q$26),R472-IF(P472&lt;2,SUM(IF(N472=N$2:N$601,IF(O472=O$2:O$601,1,0),0)),0),IF(V472="",0,((SUM(IF(S472=S$2:S$601,IF(T472=T$2:T$601,1,0),0))-U472)/(SUM(IF(S472=S$2:S$601,IF(T472=T$2:T$601,1,0),0))-1)*100)+(V472/(SUM(IF(S472=S$2:S$601,IF(T472=T$2:T$601,V$2:V$601,0),0))))+IF(U472&lt;2,SUM(IF(S472=S$2:S$601,IF(T472=T$2:T$601,1,0),0)),0))))</f>
        <v/>
      </c>
      <c r="X472" s="91"/>
      <c r="Y472" s="92"/>
      <c r="Z472" s="93"/>
      <c r="AA472" s="92"/>
      <c r="AB472" s="94" t="n">
        <f aca="false">0</f>
        <v>0</v>
      </c>
      <c r="AC472" s="94" t="n">
        <f aca="false" t="array" ref="AC472:AC472">SUM(M472,R472,W472,AB472)</f>
        <v>0</v>
      </c>
      <c r="AD472" s="112" t="n">
        <f aca="false">IF(G472=Error_checking!$A$26,MAX(0,MIN(MaxBonus,$G$1)+1-RANK(AC472,$AC$2:$AC$601)),0)</f>
        <v>0</v>
      </c>
      <c r="AE472" s="111" t="n">
        <f aca="false">AC472+AD472</f>
        <v>0</v>
      </c>
      <c r="AF472" s="113" t="str">
        <f aca="false" t="array" ref="AF472:AF472">IF(G472=Error_checking!$A$26,RANK(AC472,$AC$2:$AC$601),"")</f>
        <v/>
      </c>
      <c r="AG472" s="114"/>
      <c r="AH472" s="115"/>
      <c r="AI472" s="115"/>
      <c r="AJ472" s="115"/>
      <c r="AK472" s="100"/>
      <c r="AL472" s="100"/>
      <c r="AM472" s="100"/>
      <c r="AN472" s="101"/>
      <c r="AO472" s="100"/>
      <c r="AP472" s="100"/>
      <c r="AQ472" s="100"/>
      <c r="AR472" s="100"/>
      <c r="AS472" s="100"/>
      <c r="AT472" s="100"/>
      <c r="AU472" s="100"/>
      <c r="AV472" s="100"/>
      <c r="AW472" s="100"/>
      <c r="AX472" s="100"/>
      <c r="AY472" s="100"/>
      <c r="AZ472" s="100"/>
      <c r="BA472" s="100"/>
      <c r="BB472" s="100"/>
      <c r="BC472" s="100"/>
      <c r="BD472" s="100"/>
      <c r="BE472" s="100"/>
      <c r="BF472" s="100"/>
      <c r="BG472" s="100"/>
      <c r="BH472" s="100"/>
      <c r="BI472" s="100"/>
      <c r="BJ472" s="100"/>
      <c r="BK472" s="100"/>
      <c r="BL472" s="100"/>
      <c r="BM472" s="100"/>
      <c r="BN472" s="100"/>
      <c r="BO472" s="100"/>
      <c r="BP472" s="100"/>
      <c r="BQ472" s="100"/>
      <c r="BR472" s="100"/>
      <c r="BS472" s="100"/>
      <c r="BT472" s="100"/>
      <c r="BU472" s="100"/>
      <c r="BV472" s="100"/>
      <c r="BW472" s="100"/>
      <c r="BX472" s="100"/>
      <c r="BY472" s="100"/>
      <c r="BZ472" s="100"/>
    </row>
    <row r="473" s="54" customFormat="true" ht="14.85" hidden="false" customHeight="true" outlineLevel="0" collapsed="false">
      <c r="A473" s="102" t="str">
        <f aca="false" t="array" ref="A473:A473">IF(G473=Error_checking!$A$26,RANK(AC473,$AC$2:$AC$601),"")</f>
        <v/>
      </c>
      <c r="B473" s="102" t="n">
        <v>227</v>
      </c>
      <c r="C473" s="77" t="n">
        <f aca="false">VLOOKUP($B473,Ludo_na!$A$2:$D$601,2,0)</f>
        <v>25</v>
      </c>
      <c r="D473" s="78" t="str">
        <f aca="false">IF(VLOOKUP($B473,Ludo_voor!$A$2:$Y$601,3,0)="","",VLOOKUP($B473,Ludo_voor!$A$2:$Y$601,3,0))</f>
        <v>Cadot</v>
      </c>
      <c r="E473" s="79" t="str">
        <f aca="false">IF(VLOOKUP($B473,Ludo_voor!$A$2:$Y$601,4,0)="","",VLOOKUP($B473,Ludo_voor!$A$2:$Y$601,4,0))</f>
        <v>Romain</v>
      </c>
      <c r="F473" s="80" t="str">
        <f aca="false">IF(VLOOKUP($B473,Ludo_voor!$A$2:$Y$601,5,0)="","",VLOOKUP($B473,Ludo_voor!$A$2:$Y$601,5,0))</f>
        <v>De Speeldoos</v>
      </c>
      <c r="G473" s="81"/>
      <c r="H473" s="103"/>
      <c r="I473" s="104"/>
      <c r="J473" s="105"/>
      <c r="K473" s="105"/>
      <c r="L473" s="105"/>
      <c r="M473" s="106" t="str">
        <f aca="false" t="array" ref="M473:M473">IF($G473="","",IF(L473="",0,((SUM(IF(I473=I$2:I$601,IF(J473=J$2:J$601,1,0),0))-K473)/(SUM(IF(I473=I$2:I$601,IF(J473=J$2:J$601,1,0),0))-1)*100)+(L473/(SUM(IF(I473=I$2:I$601,IF(J473=J$2:J$601,L$2:L$601,0),0))))+IF(K473&lt;2,SUM(IF(I473=I$2:I$601,IF(J473=J$2:J$601,1,0),0)),0)))</f>
        <v/>
      </c>
      <c r="N473" s="107"/>
      <c r="O473" s="108"/>
      <c r="P473" s="108"/>
      <c r="Q473" s="108"/>
      <c r="R473" s="109" t="str">
        <f aca="false" t="array" ref="R473:R473">IF($G473="","",IF(Q473="",0,((SUM(IF(N473=N$2:N$601,IF(O473=O$2:O$601,1,0),0))-P473)/(SUM(IF(N473=N$2:N$601,IF(O473=O$2:O$601,1,0),0))-1)*100)+(Q473/(SUM(IF(N473=N$2:N$601,IF(O473=O$2:O$601,Q$2:Q$601,0),0))))+IF(P473&lt;2,SUM(IF(N473=N$2:N$601,IF(O473=O$2:O$601,1,0),0)),0)))</f>
        <v/>
      </c>
      <c r="S473" s="110"/>
      <c r="T473" s="108"/>
      <c r="U473" s="108"/>
      <c r="V473" s="108"/>
      <c r="W473" s="111" t="str">
        <f aca="false" t="array" ref="W473:W473">IF($G473="","",IF(OR(S473=Error_checking!$Q$25,S473=Error_checking!$Q$26),R473-IF(P473&lt;2,SUM(IF(N473=N$2:N$601,IF(O473=O$2:O$601,1,0),0)),0),IF(V473="",0,((SUM(IF(S473=S$2:S$601,IF(T473=T$2:T$601,1,0),0))-U473)/(SUM(IF(S473=S$2:S$601,IF(T473=T$2:T$601,1,0),0))-1)*100)+(V473/(SUM(IF(S473=S$2:S$601,IF(T473=T$2:T$601,V$2:V$601,0),0))))+IF(U473&lt;2,SUM(IF(S473=S$2:S$601,IF(T473=T$2:T$601,1,0),0)),0))))</f>
        <v/>
      </c>
      <c r="X473" s="91"/>
      <c r="Y473" s="92"/>
      <c r="Z473" s="93"/>
      <c r="AA473" s="92"/>
      <c r="AB473" s="94" t="n">
        <f aca="false">0</f>
        <v>0</v>
      </c>
      <c r="AC473" s="94" t="n">
        <f aca="false" t="array" ref="AC473:AC473">SUM(M473,R473,W473,AB473)</f>
        <v>0</v>
      </c>
      <c r="AD473" s="112" t="n">
        <f aca="false">IF(G473=Error_checking!$A$26,MAX(0,MIN(MaxBonus,$G$1)+1-RANK(AC473,$AC$2:$AC$601)),0)</f>
        <v>0</v>
      </c>
      <c r="AE473" s="111" t="n">
        <f aca="false">AC473+AD473</f>
        <v>0</v>
      </c>
      <c r="AF473" s="113" t="str">
        <f aca="false" t="array" ref="AF473:AF473">IF(G473=Error_checking!$A$26,RANK(AC473,$AC$2:$AC$601),"")</f>
        <v/>
      </c>
      <c r="AG473" s="114"/>
      <c r="AH473" s="115"/>
      <c r="AI473" s="115"/>
      <c r="AJ473" s="115"/>
      <c r="AK473" s="100"/>
      <c r="AL473" s="100"/>
      <c r="AM473" s="100"/>
      <c r="AN473" s="101"/>
      <c r="AO473" s="100"/>
      <c r="AP473" s="100"/>
      <c r="AQ473" s="100"/>
      <c r="AR473" s="100"/>
      <c r="AS473" s="100"/>
      <c r="AT473" s="100"/>
      <c r="AU473" s="100"/>
      <c r="AV473" s="100"/>
      <c r="AW473" s="100"/>
      <c r="AX473" s="100"/>
      <c r="AY473" s="100"/>
      <c r="AZ473" s="100"/>
      <c r="BA473" s="100"/>
      <c r="BB473" s="100"/>
      <c r="BC473" s="100"/>
      <c r="BD473" s="100"/>
      <c r="BE473" s="100"/>
      <c r="BF473" s="100"/>
      <c r="BG473" s="100"/>
      <c r="BH473" s="100"/>
      <c r="BI473" s="100"/>
      <c r="BJ473" s="100"/>
      <c r="BK473" s="100"/>
      <c r="BL473" s="100"/>
      <c r="BM473" s="100"/>
      <c r="BN473" s="100"/>
      <c r="BO473" s="100"/>
      <c r="BP473" s="100"/>
      <c r="BQ473" s="100"/>
      <c r="BR473" s="100"/>
      <c r="BS473" s="100"/>
      <c r="BT473" s="100"/>
      <c r="BU473" s="100"/>
      <c r="BV473" s="100"/>
      <c r="BW473" s="100"/>
      <c r="BX473" s="100"/>
      <c r="BY473" s="100"/>
      <c r="BZ473" s="100"/>
    </row>
    <row r="474" customFormat="false" ht="14.85" hidden="false" customHeight="true" outlineLevel="0" collapsed="false">
      <c r="A474" s="76" t="str">
        <f aca="false" t="array" ref="A474:A474">IF(G474=Error_checking!$A$26,RANK(AC474,$AC$2:$AC$601),"")</f>
        <v/>
      </c>
      <c r="B474" s="76" t="n">
        <v>93</v>
      </c>
      <c r="C474" s="77" t="n">
        <f aca="false">VLOOKUP($B474,Ludo_na!$A$2:$D$601,2,0)</f>
        <v>47</v>
      </c>
      <c r="D474" s="78" t="str">
        <f aca="false">IF(VLOOKUP($B474,Ludo_voor!$A$2:$Y$601,3,0)="","",VLOOKUP($B474,Ludo_voor!$A$2:$Y$601,3,0))</f>
        <v>Clinckemaillie</v>
      </c>
      <c r="E474" s="79" t="str">
        <f aca="false">IF(VLOOKUP($B474,Ludo_voor!$A$2:$Y$601,4,0)="","",VLOOKUP($B474,Ludo_voor!$A$2:$Y$601,4,0))</f>
        <v>Denis</v>
      </c>
      <c r="F474" s="80" t="str">
        <f aca="false">IF(VLOOKUP($B474,Ludo_voor!$A$2:$Y$601,5,0)="","",VLOOKUP($B474,Ludo_voor!$A$2:$Y$601,5,0))</f>
        <v>De Speeldoos</v>
      </c>
      <c r="G474" s="81"/>
      <c r="H474" s="103"/>
      <c r="I474" s="104"/>
      <c r="J474" s="105"/>
      <c r="K474" s="105"/>
      <c r="L474" s="105"/>
      <c r="M474" s="106" t="str">
        <f aca="false" t="array" ref="M474:M474">IF($G474="","",IF(L474="",0,((SUM(IF(I474=I$2:I$601,IF(J474=J$2:J$601,1,0),0))-K474)/(SUM(IF(I474=I$2:I$601,IF(J474=J$2:J$601,1,0),0))-1)*100)+(L474/(SUM(IF(I474=I$2:I$601,IF(J474=J$2:J$601,L$2:L$601,0),0))))+IF(K474&lt;2,SUM(IF(I474=I$2:I$601,IF(J474=J$2:J$601,1,0),0)),0)))</f>
        <v/>
      </c>
      <c r="N474" s="107"/>
      <c r="O474" s="108"/>
      <c r="P474" s="108"/>
      <c r="Q474" s="108"/>
      <c r="R474" s="109" t="str">
        <f aca="false" t="array" ref="R474:R474">IF($G474="","",IF(Q474="",0,((SUM(IF(N474=N$2:N$601,IF(O474=O$2:O$601,1,0),0))-P474)/(SUM(IF(N474=N$2:N$601,IF(O474=O$2:O$601,1,0),0))-1)*100)+(Q474/(SUM(IF(N474=N$2:N$601,IF(O474=O$2:O$601,Q$2:Q$601,0),0))))+IF(P474&lt;2,SUM(IF(N474=N$2:N$601,IF(O474=O$2:O$601,1,0),0)),0)))</f>
        <v/>
      </c>
      <c r="S474" s="110"/>
      <c r="T474" s="108"/>
      <c r="U474" s="108"/>
      <c r="V474" s="108"/>
      <c r="W474" s="111" t="str">
        <f aca="false" t="array" ref="W474:W474">IF($G474="","",IF(OR(S474=Error_checking!$Q$25,S474=Error_checking!$Q$26),R474-IF(P474&lt;2,SUM(IF(N474=N$2:N$601,IF(O474=O$2:O$601,1,0),0)),0),IF(V474="",0,((SUM(IF(S474=S$2:S$601,IF(T474=T$2:T$601,1,0),0))-U474)/(SUM(IF(S474=S$2:S$601,IF(T474=T$2:T$601,1,0),0))-1)*100)+(V474/(SUM(IF(S474=S$2:S$601,IF(T474=T$2:T$601,V$2:V$601,0),0))))+IF(U474&lt;2,SUM(IF(S474=S$2:S$601,IF(T474=T$2:T$601,1,0),0)),0))))</f>
        <v/>
      </c>
      <c r="X474" s="91"/>
      <c r="Y474" s="92"/>
      <c r="Z474" s="93"/>
      <c r="AA474" s="92"/>
      <c r="AB474" s="94" t="n">
        <f aca="false">0</f>
        <v>0</v>
      </c>
      <c r="AC474" s="94" t="n">
        <f aca="false" t="array" ref="AC474:AC474">SUM(M474,R474,W474,AB474)</f>
        <v>0</v>
      </c>
      <c r="AD474" s="112" t="n">
        <f aca="false">IF(G474=Error_checking!$A$26,MAX(0,MIN(MaxBonus,$G$1)+1-RANK(AC474,$AC$2:$AC$601)),0)</f>
        <v>0</v>
      </c>
      <c r="AE474" s="111" t="n">
        <f aca="false">AC474+AD474</f>
        <v>0</v>
      </c>
      <c r="AF474" s="113" t="str">
        <f aca="false" t="array" ref="AF474:AF474">IF(G474=Error_checking!$A$26,RANK(AC474,$AC$2:$AC$601),"")</f>
        <v/>
      </c>
      <c r="AG474" s="114"/>
      <c r="AH474" s="115"/>
      <c r="AI474" s="115"/>
      <c r="AJ474" s="115"/>
      <c r="AK474" s="100"/>
      <c r="AL474" s="100"/>
      <c r="AM474" s="100"/>
      <c r="AN474" s="101"/>
      <c r="AO474" s="100"/>
      <c r="AP474" s="100"/>
      <c r="AQ474" s="100"/>
      <c r="AR474" s="100"/>
      <c r="AS474" s="100"/>
      <c r="AT474" s="100"/>
      <c r="AU474" s="100"/>
      <c r="AV474" s="100"/>
      <c r="AW474" s="100"/>
      <c r="AX474" s="100"/>
      <c r="AY474" s="100"/>
      <c r="AZ474" s="100"/>
      <c r="BA474" s="100"/>
      <c r="BB474" s="100"/>
      <c r="BC474" s="100"/>
      <c r="BD474" s="100"/>
      <c r="BE474" s="100"/>
      <c r="BF474" s="100"/>
      <c r="BG474" s="100"/>
      <c r="BH474" s="100"/>
      <c r="BI474" s="100"/>
      <c r="BJ474" s="100"/>
      <c r="BK474" s="100"/>
      <c r="BL474" s="100"/>
      <c r="BM474" s="100"/>
      <c r="BN474" s="100"/>
      <c r="BO474" s="100"/>
      <c r="BP474" s="100"/>
      <c r="BQ474" s="100"/>
      <c r="BR474" s="100"/>
      <c r="BS474" s="100"/>
      <c r="BT474" s="100"/>
      <c r="BU474" s="100"/>
      <c r="BV474" s="100"/>
      <c r="BW474" s="100"/>
      <c r="BX474" s="100"/>
      <c r="BY474" s="100"/>
      <c r="BZ474" s="10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s="119" customFormat="true" ht="14.85" hidden="false" customHeight="true" outlineLevel="0" collapsed="false">
      <c r="A475" s="76" t="str">
        <f aca="false" t="array" ref="A475:A475">IF(G475=Error_checking!$A$26,RANK(AC475,$AC$2:$AC$601),"")</f>
        <v/>
      </c>
      <c r="B475" s="76" t="n">
        <v>423</v>
      </c>
      <c r="C475" s="77" t="n">
        <f aca="false">VLOOKUP($B475,Ludo_na!$A$2:$D$601,2,0)</f>
        <v>10</v>
      </c>
      <c r="D475" s="78" t="str">
        <f aca="false">IF(VLOOKUP($B475,Ludo_voor!$A$2:$Y$601,3,0)="","",VLOOKUP($B475,Ludo_voor!$A$2:$Y$601,3,0))</f>
        <v>De Breucker</v>
      </c>
      <c r="E475" s="79" t="str">
        <f aca="false">IF(VLOOKUP($B475,Ludo_voor!$A$2:$Y$601,4,0)="","",VLOOKUP($B475,Ludo_voor!$A$2:$Y$601,4,0))</f>
        <v>Wim</v>
      </c>
      <c r="F475" s="80" t="str">
        <f aca="false">IF(VLOOKUP($B475,Ludo_voor!$A$2:$Y$601,5,0)="","",VLOOKUP($B475,Ludo_voor!$A$2:$Y$601,5,0))</f>
        <v>De Speeldoos</v>
      </c>
      <c r="G475" s="81"/>
      <c r="H475" s="82"/>
      <c r="I475" s="83"/>
      <c r="J475" s="84"/>
      <c r="K475" s="84"/>
      <c r="L475" s="84"/>
      <c r="M475" s="85" t="str">
        <f aca="false" t="array" ref="M475:M475">IF($G475="","",IF(L475="",0,((SUM(IF(I475=I$2:I$601,IF(J475=J$2:J$601,1,0),0))-K475)/(SUM(IF(I475=I$2:I$601,IF(J475=J$2:J$601,1,0),0))-1)*100)+(L475/(SUM(IF(I475=I$2:I$601,IF(J475=J$2:J$601,L$2:L$601,0),0))))+IF(K475&lt;2,SUM(IF(I475=I$2:I$601,IF(J475=J$2:J$601,1,0),0)),0)))</f>
        <v/>
      </c>
      <c r="N475" s="86"/>
      <c r="O475" s="87"/>
      <c r="P475" s="87"/>
      <c r="Q475" s="87"/>
      <c r="R475" s="88" t="str">
        <f aca="false" t="array" ref="R475:R475">IF($G475="","",IF(Q475="",0,((SUM(IF(N475=N$2:N$601,IF(O475=O$2:O$601,1,0),0))-P475)/(SUM(IF(N475=N$2:N$601,IF(O475=O$2:O$601,1,0),0))-1)*100)+(Q475/(SUM(IF(N475=N$2:N$601,IF(O475=O$2:O$601,Q$2:Q$601,0),0))))+IF(P475&lt;2,SUM(IF(N475=N$2:N$601,IF(O475=O$2:O$601,1,0),0)),0)))</f>
        <v/>
      </c>
      <c r="S475" s="89"/>
      <c r="T475" s="87"/>
      <c r="U475" s="87"/>
      <c r="V475" s="87"/>
      <c r="W475" s="90" t="str">
        <f aca="false" t="array" ref="W475:W475">IF($G475="","",IF(OR(S475=Error_checking!$Q$25,S475=Error_checking!$Q$26),R475-IF(P475&lt;2,SUM(IF(N475=N$2:N$601,IF(O475=O$2:O$601,1,0),0)),0),IF(V475="",0,((SUM(IF(S475=S$2:S$601,IF(T475=T$2:T$601,1,0),0))-U475)/(SUM(IF(S475=S$2:S$601,IF(T475=T$2:T$601,1,0),0))-1)*100)+(V475/(SUM(IF(S475=S$2:S$601,IF(T475=T$2:T$601,V$2:V$601,0),0))))+IF(U475&lt;2,SUM(IF(S475=S$2:S$601,IF(T475=T$2:T$601,1,0),0)),0))))</f>
        <v/>
      </c>
      <c r="X475" s="91"/>
      <c r="Y475" s="92"/>
      <c r="Z475" s="93"/>
      <c r="AA475" s="92"/>
      <c r="AB475" s="94" t="n">
        <f aca="false">0</f>
        <v>0</v>
      </c>
      <c r="AC475" s="95" t="n">
        <f aca="false" t="array" ref="AC475:AC475">SUM(M475,R475,W475,AB475)</f>
        <v>0</v>
      </c>
      <c r="AD475" s="96" t="n">
        <f aca="false">IF(G475=Error_checking!$A$26,MAX(0,MIN(MaxBonus,$G$1)+1-RANK(AC475,$AC$2:$AC$601)),0)</f>
        <v>0</v>
      </c>
      <c r="AE475" s="90" t="n">
        <f aca="false">AC475+AD475</f>
        <v>0</v>
      </c>
      <c r="AF475" s="97" t="str">
        <f aca="false" t="array" ref="AF475:AF475">IF(G475=Error_checking!$A$26,RANK(AC475,$AC$2:$AC$601),"")</f>
        <v/>
      </c>
      <c r="AG475" s="98"/>
      <c r="AH475" s="99"/>
      <c r="AI475" s="99"/>
      <c r="AJ475" s="99"/>
      <c r="AK475" s="100"/>
      <c r="AL475" s="100"/>
      <c r="AM475" s="100"/>
      <c r="AN475" s="101"/>
      <c r="AO475" s="100"/>
      <c r="AP475" s="100"/>
      <c r="AQ475" s="100"/>
      <c r="AR475" s="100"/>
      <c r="AS475" s="100"/>
      <c r="AT475" s="100"/>
      <c r="AU475" s="100"/>
      <c r="AV475" s="100"/>
      <c r="AW475" s="100"/>
      <c r="AX475" s="100"/>
      <c r="AY475" s="100"/>
      <c r="AZ475" s="100"/>
      <c r="BA475" s="100"/>
      <c r="BB475" s="100"/>
      <c r="BC475" s="100"/>
      <c r="BD475" s="100"/>
      <c r="BE475" s="100"/>
      <c r="BF475" s="100"/>
      <c r="BG475" s="100"/>
      <c r="BH475" s="100"/>
      <c r="BI475" s="100"/>
      <c r="BJ475" s="100"/>
      <c r="BK475" s="100"/>
      <c r="BL475" s="100"/>
      <c r="BM475" s="100"/>
      <c r="BN475" s="100"/>
      <c r="BO475" s="100"/>
      <c r="BP475" s="100"/>
      <c r="BQ475" s="100"/>
      <c r="BR475" s="100"/>
      <c r="BS475" s="100"/>
      <c r="BT475" s="100"/>
      <c r="BU475" s="100"/>
      <c r="BV475" s="100"/>
      <c r="BW475" s="100"/>
      <c r="BX475" s="100"/>
      <c r="BY475" s="100"/>
      <c r="BZ475" s="100"/>
    </row>
    <row r="476" customFormat="false" ht="14.85" hidden="false" customHeight="true" outlineLevel="0" collapsed="false">
      <c r="A476" s="102" t="str">
        <f aca="false" t="array" ref="A476:A476">IF(G476=Error_checking!$A$26,RANK(AC476,$AC$2:$AC$601),"")</f>
        <v/>
      </c>
      <c r="B476" s="102" t="n">
        <v>215</v>
      </c>
      <c r="C476" s="77" t="n">
        <f aca="false">VLOOKUP($B476,Ludo_na!$A$2:$D$601,2,0)</f>
        <v>40</v>
      </c>
      <c r="D476" s="78" t="str">
        <f aca="false">IF(VLOOKUP($B476,Ludo_voor!$A$2:$Y$601,3,0)="","",VLOOKUP($B476,Ludo_voor!$A$2:$Y$601,3,0))</f>
        <v>Goossens</v>
      </c>
      <c r="E476" s="79" t="str">
        <f aca="false">IF(VLOOKUP($B476,Ludo_voor!$A$2:$Y$601,4,0)="","",VLOOKUP($B476,Ludo_voor!$A$2:$Y$601,4,0))</f>
        <v>Jarno</v>
      </c>
      <c r="F476" s="80" t="str">
        <f aca="false">IF(VLOOKUP($B476,Ludo_voor!$A$2:$Y$601,5,0)="","",VLOOKUP($B476,Ludo_voor!$A$2:$Y$601,5,0))</f>
        <v>De Speeldoos</v>
      </c>
      <c r="G476" s="81"/>
      <c r="H476" s="103"/>
      <c r="I476" s="104"/>
      <c r="J476" s="105"/>
      <c r="K476" s="105"/>
      <c r="L476" s="105"/>
      <c r="M476" s="106" t="str">
        <f aca="false" t="array" ref="M476:M476">IF($G476="","",IF(L476="",0,((SUM(IF(I476=I$2:I$601,IF(J476=J$2:J$601,1,0),0))-K476)/(SUM(IF(I476=I$2:I$601,IF(J476=J$2:J$601,1,0),0))-1)*100)+(L476/(SUM(IF(I476=I$2:I$601,IF(J476=J$2:J$601,L$2:L$601,0),0))))+IF(K476&lt;2,SUM(IF(I476=I$2:I$601,IF(J476=J$2:J$601,1,0),0)),0)))</f>
        <v/>
      </c>
      <c r="N476" s="107"/>
      <c r="O476" s="108"/>
      <c r="P476" s="108"/>
      <c r="Q476" s="108"/>
      <c r="R476" s="109" t="str">
        <f aca="false" t="array" ref="R476:R476">IF($G476="","",IF(Q476="",0,((SUM(IF(N476=N$2:N$601,IF(O476=O$2:O$601,1,0),0))-P476)/(SUM(IF(N476=N$2:N$601,IF(O476=O$2:O$601,1,0),0))-1)*100)+(Q476/(SUM(IF(N476=N$2:N$601,IF(O476=O$2:O$601,Q$2:Q$601,0),0))))+IF(P476&lt;2,SUM(IF(N476=N$2:N$601,IF(O476=O$2:O$601,1,0),0)),0)))</f>
        <v/>
      </c>
      <c r="S476" s="110"/>
      <c r="T476" s="108"/>
      <c r="U476" s="108"/>
      <c r="V476" s="108"/>
      <c r="W476" s="111" t="str">
        <f aca="false" t="array" ref="W476:W476">IF($G476="","",IF(OR(S476=Error_checking!$Q$25,S476=Error_checking!$Q$26),R476-IF(P476&lt;2,SUM(IF(N476=N$2:N$601,IF(O476=O$2:O$601,1,0),0)),0),IF(V476="",0,((SUM(IF(S476=S$2:S$601,IF(T476=T$2:T$601,1,0),0))-U476)/(SUM(IF(S476=S$2:S$601,IF(T476=T$2:T$601,1,0),0))-1)*100)+(V476/(SUM(IF(S476=S$2:S$601,IF(T476=T$2:T$601,V$2:V$601,0),0))))+IF(U476&lt;2,SUM(IF(S476=S$2:S$601,IF(T476=T$2:T$601,1,0),0)),0))))</f>
        <v/>
      </c>
      <c r="X476" s="91"/>
      <c r="Y476" s="92"/>
      <c r="Z476" s="93"/>
      <c r="AA476" s="92"/>
      <c r="AB476" s="94" t="n">
        <f aca="false">0</f>
        <v>0</v>
      </c>
      <c r="AC476" s="94" t="n">
        <f aca="false" t="array" ref="AC476:AC476">SUM(M476,R476,W476,AB476)</f>
        <v>0</v>
      </c>
      <c r="AD476" s="112" t="n">
        <f aca="false">IF(G476=Error_checking!$A$26,MAX(0,MIN(MaxBonus,$G$1)+1-RANK(AC476,$AC$2:$AC$601)),0)</f>
        <v>0</v>
      </c>
      <c r="AE476" s="111" t="n">
        <f aca="false">AC476+AD476</f>
        <v>0</v>
      </c>
      <c r="AF476" s="113" t="str">
        <f aca="false" t="array" ref="AF476:AF476">IF(G476=Error_checking!$A$26,RANK(AC476,$AC$2:$AC$601),"")</f>
        <v/>
      </c>
      <c r="AG476" s="114"/>
      <c r="AH476" s="115"/>
      <c r="AI476" s="115"/>
      <c r="AJ476" s="115"/>
      <c r="AK476" s="100"/>
      <c r="AL476" s="100"/>
      <c r="AM476" s="100"/>
      <c r="AN476" s="101"/>
      <c r="AO476" s="100"/>
      <c r="AP476" s="100"/>
      <c r="AQ476" s="100"/>
      <c r="AR476" s="100"/>
      <c r="AS476" s="100"/>
      <c r="AT476" s="100"/>
      <c r="AU476" s="100"/>
      <c r="AV476" s="100"/>
      <c r="AW476" s="100"/>
      <c r="AX476" s="100"/>
      <c r="AY476" s="100"/>
      <c r="AZ476" s="100"/>
      <c r="BA476" s="100"/>
      <c r="BB476" s="100"/>
      <c r="BC476" s="100"/>
      <c r="BD476" s="100"/>
      <c r="BE476" s="100"/>
      <c r="BF476" s="100"/>
      <c r="BG476" s="100"/>
      <c r="BH476" s="100"/>
      <c r="BI476" s="100"/>
      <c r="BJ476" s="100"/>
      <c r="BK476" s="100"/>
      <c r="BL476" s="100"/>
      <c r="BM476" s="100"/>
      <c r="BN476" s="100"/>
      <c r="BO476" s="100"/>
      <c r="BP476" s="100"/>
      <c r="BQ476" s="100"/>
      <c r="BR476" s="100"/>
      <c r="BS476" s="100"/>
      <c r="BT476" s="100"/>
      <c r="BU476" s="100"/>
      <c r="BV476" s="100"/>
      <c r="BW476" s="100"/>
      <c r="BX476" s="100"/>
      <c r="BY476" s="100"/>
      <c r="BZ476" s="10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s="119" customFormat="true" ht="14.85" hidden="false" customHeight="true" outlineLevel="0" collapsed="false">
      <c r="A477" s="102" t="str">
        <f aca="false" t="array" ref="A477:A477">IF(G477=Error_checking!$A$26,RANK(AC477,$AC$2:$AC$601),"")</f>
        <v/>
      </c>
      <c r="B477" s="102" t="n">
        <v>104</v>
      </c>
      <c r="C477" s="77" t="n">
        <f aca="false">VLOOKUP($B477,Ludo_na!$A$2:$D$601,2,0)</f>
        <v>577</v>
      </c>
      <c r="D477" s="78" t="str">
        <f aca="false">IF(VLOOKUP($B477,Ludo_voor!$A$2:$Y$601,3,0)="","",VLOOKUP($B477,Ludo_voor!$A$2:$Y$601,3,0))</f>
        <v>Janssens</v>
      </c>
      <c r="E477" s="79" t="str">
        <f aca="false">IF(VLOOKUP($B477,Ludo_voor!$A$2:$Y$601,4,0)="","",VLOOKUP($B477,Ludo_voor!$A$2:$Y$601,4,0))</f>
        <v>Freddy</v>
      </c>
      <c r="F477" s="80" t="str">
        <f aca="false">IF(VLOOKUP($B477,Ludo_voor!$A$2:$Y$601,5,0)="","",VLOOKUP($B477,Ludo_voor!$A$2:$Y$601,5,0))</f>
        <v>De Speeldoos</v>
      </c>
      <c r="G477" s="81"/>
      <c r="H477" s="103"/>
      <c r="I477" s="104"/>
      <c r="J477" s="105"/>
      <c r="K477" s="105"/>
      <c r="L477" s="105"/>
      <c r="M477" s="106" t="str">
        <f aca="false" t="array" ref="M477:M477">IF($G477="","",IF(L477="",0,((SUM(IF(I477=I$2:I$601,IF(J477=J$2:J$601,1,0),0))-K477)/(SUM(IF(I477=I$2:I$601,IF(J477=J$2:J$601,1,0),0))-1)*100)+(L477/(SUM(IF(I477=I$2:I$601,IF(J477=J$2:J$601,L$2:L$601,0),0))))+IF(K477&lt;2,SUM(IF(I477=I$2:I$601,IF(J477=J$2:J$601,1,0),0)),0)))</f>
        <v/>
      </c>
      <c r="N477" s="107"/>
      <c r="O477" s="108"/>
      <c r="P477" s="108"/>
      <c r="Q477" s="108"/>
      <c r="R477" s="109" t="str">
        <f aca="false" t="array" ref="R477:R477">IF($G477="","",IF(Q477="",0,((SUM(IF(N477=N$2:N$601,IF(O477=O$2:O$601,1,0),0))-P477)/(SUM(IF(N477=N$2:N$601,IF(O477=O$2:O$601,1,0),0))-1)*100)+(Q477/(SUM(IF(N477=N$2:N$601,IF(O477=O$2:O$601,Q$2:Q$601,0),0))))+IF(P477&lt;2,SUM(IF(N477=N$2:N$601,IF(O477=O$2:O$601,1,0),0)),0)))</f>
        <v/>
      </c>
      <c r="S477" s="110"/>
      <c r="T477" s="108"/>
      <c r="U477" s="108"/>
      <c r="V477" s="108"/>
      <c r="W477" s="111" t="str">
        <f aca="false" t="array" ref="W477:W477">IF($G477="","",IF(OR(S477=Error_checking!$Q$25,S477=Error_checking!$Q$26),R477-IF(P477&lt;2,SUM(IF(N477=N$2:N$601,IF(O477=O$2:O$601,1,0),0)),0),IF(V477="",0,((SUM(IF(S477=S$2:S$601,IF(T477=T$2:T$601,1,0),0))-U477)/(SUM(IF(S477=S$2:S$601,IF(T477=T$2:T$601,1,0),0))-1)*100)+(V477/(SUM(IF(S477=S$2:S$601,IF(T477=T$2:T$601,V$2:V$601,0),0))))+IF(U477&lt;2,SUM(IF(S477=S$2:S$601,IF(T477=T$2:T$601,1,0),0)),0))))</f>
        <v/>
      </c>
      <c r="X477" s="91"/>
      <c r="Y477" s="92"/>
      <c r="Z477" s="93"/>
      <c r="AA477" s="92"/>
      <c r="AB477" s="94" t="n">
        <f aca="false">0</f>
        <v>0</v>
      </c>
      <c r="AC477" s="94" t="n">
        <f aca="false" t="array" ref="AC477:AC477">SUM(M477,R477,W477,AB477)</f>
        <v>0</v>
      </c>
      <c r="AD477" s="112" t="n">
        <f aca="false">IF(G477=Error_checking!$A$26,MAX(0,MIN(MaxBonus,$G$1)+1-RANK(AC477,$AC$2:$AC$601)),0)</f>
        <v>0</v>
      </c>
      <c r="AE477" s="111" t="n">
        <f aca="false">AC477+AD477</f>
        <v>0</v>
      </c>
      <c r="AF477" s="113" t="str">
        <f aca="false" t="array" ref="AF477:AF477">IF(G477=Error_checking!$A$26,RANK(AC477,$AC$2:$AC$601),"")</f>
        <v/>
      </c>
      <c r="AG477" s="114"/>
      <c r="AH477" s="115"/>
      <c r="AI477" s="115"/>
      <c r="AJ477" s="115"/>
      <c r="AK477" s="100"/>
      <c r="AL477" s="100"/>
      <c r="AM477" s="100"/>
      <c r="AN477" s="101"/>
      <c r="AO477" s="100"/>
      <c r="AP477" s="100"/>
      <c r="AQ477" s="100"/>
      <c r="AR477" s="100"/>
      <c r="AS477" s="100"/>
      <c r="AT477" s="100"/>
      <c r="AU477" s="100"/>
      <c r="AV477" s="100"/>
      <c r="AW477" s="100"/>
      <c r="AX477" s="100"/>
      <c r="AY477" s="100"/>
      <c r="AZ477" s="100"/>
      <c r="BA477" s="100"/>
      <c r="BB477" s="100"/>
      <c r="BC477" s="100"/>
      <c r="BD477" s="100"/>
      <c r="BE477" s="100"/>
      <c r="BF477" s="100"/>
      <c r="BG477" s="100"/>
      <c r="BH477" s="100"/>
      <c r="BI477" s="100"/>
      <c r="BJ477" s="100"/>
      <c r="BK477" s="100"/>
      <c r="BL477" s="100"/>
      <c r="BM477" s="100"/>
      <c r="BN477" s="100"/>
      <c r="BO477" s="100"/>
      <c r="BP477" s="100"/>
      <c r="BQ477" s="100"/>
      <c r="BR477" s="100"/>
      <c r="BS477" s="100"/>
      <c r="BT477" s="100"/>
      <c r="BU477" s="100"/>
      <c r="BV477" s="100"/>
      <c r="BW477" s="100"/>
      <c r="BX477" s="100"/>
      <c r="BY477" s="100"/>
      <c r="BZ477" s="100"/>
    </row>
    <row r="478" s="119" customFormat="true" ht="14.85" hidden="false" customHeight="true" outlineLevel="0" collapsed="false">
      <c r="A478" s="102" t="str">
        <f aca="false" t="array" ref="A478:A478">IF(G478=Error_checking!$A$26,RANK(AC478,$AC$2:$AC$601),"")</f>
        <v/>
      </c>
      <c r="B478" s="102" t="n">
        <v>217</v>
      </c>
      <c r="C478" s="77" t="n">
        <f aca="false">VLOOKUP($B478,Ludo_na!$A$2:$D$601,2,0)</f>
        <v>48</v>
      </c>
      <c r="D478" s="78" t="str">
        <f aca="false">IF(VLOOKUP($B478,Ludo_voor!$A$2:$Y$601,3,0)="","",VLOOKUP($B478,Ludo_voor!$A$2:$Y$601,3,0))</f>
        <v>Van der Borght</v>
      </c>
      <c r="E478" s="79" t="str">
        <f aca="false">IF(VLOOKUP($B478,Ludo_voor!$A$2:$Y$601,4,0)="","",VLOOKUP($B478,Ludo_voor!$A$2:$Y$601,4,0))</f>
        <v>Tessa</v>
      </c>
      <c r="F478" s="80" t="str">
        <f aca="false">IF(VLOOKUP($B478,Ludo_voor!$A$2:$Y$601,5,0)="","",VLOOKUP($B478,Ludo_voor!$A$2:$Y$601,5,0))</f>
        <v>De Speeldoos</v>
      </c>
      <c r="G478" s="81"/>
      <c r="H478" s="103"/>
      <c r="I478" s="104"/>
      <c r="J478" s="105"/>
      <c r="K478" s="105"/>
      <c r="L478" s="105"/>
      <c r="M478" s="106" t="str">
        <f aca="false" t="array" ref="M478:M478">IF($G478="","",IF(L478="",0,((SUM(IF(I478=I$2:I$601,IF(J478=J$2:J$601,1,0),0))-K478)/(SUM(IF(I478=I$2:I$601,IF(J478=J$2:J$601,1,0),0))-1)*100)+(L478/(SUM(IF(I478=I$2:I$601,IF(J478=J$2:J$601,L$2:L$601,0),0))))+IF(K478&lt;2,SUM(IF(I478=I$2:I$601,IF(J478=J$2:J$601,1,0),0)),0)))</f>
        <v/>
      </c>
      <c r="N478" s="107"/>
      <c r="O478" s="108"/>
      <c r="P478" s="108"/>
      <c r="Q478" s="108"/>
      <c r="R478" s="109" t="str">
        <f aca="false" t="array" ref="R478:R478">IF($G478="","",IF(Q478="",0,((SUM(IF(N478=N$2:N$601,IF(O478=O$2:O$601,1,0),0))-P478)/(SUM(IF(N478=N$2:N$601,IF(O478=O$2:O$601,1,0),0))-1)*100)+(Q478/(SUM(IF(N478=N$2:N$601,IF(O478=O$2:O$601,Q$2:Q$601,0),0))))+IF(P478&lt;2,SUM(IF(N478=N$2:N$601,IF(O478=O$2:O$601,1,0),0)),0)))</f>
        <v/>
      </c>
      <c r="S478" s="110"/>
      <c r="T478" s="108"/>
      <c r="U478" s="108"/>
      <c r="V478" s="108"/>
      <c r="W478" s="111" t="str">
        <f aca="false" t="array" ref="W478:W478">IF($G478="","",IF(OR(S478=Error_checking!$Q$25,S478=Error_checking!$Q$26),R478-IF(P478&lt;2,SUM(IF(N478=N$2:N$601,IF(O478=O$2:O$601,1,0),0)),0),IF(V478="",0,((SUM(IF(S478=S$2:S$601,IF(T478=T$2:T$601,1,0),0))-U478)/(SUM(IF(S478=S$2:S$601,IF(T478=T$2:T$601,1,0),0))-1)*100)+(V478/(SUM(IF(S478=S$2:S$601,IF(T478=T$2:T$601,V$2:V$601,0),0))))+IF(U478&lt;2,SUM(IF(S478=S$2:S$601,IF(T478=T$2:T$601,1,0),0)),0))))</f>
        <v/>
      </c>
      <c r="X478" s="91"/>
      <c r="Y478" s="92"/>
      <c r="Z478" s="93"/>
      <c r="AA478" s="92"/>
      <c r="AB478" s="94" t="n">
        <f aca="false">0</f>
        <v>0</v>
      </c>
      <c r="AC478" s="94" t="n">
        <f aca="false" t="array" ref="AC478:AC478">SUM(M478,R478,W478,AB478)</f>
        <v>0</v>
      </c>
      <c r="AD478" s="112" t="n">
        <f aca="false">IF(G478=Error_checking!$A$26,MAX(0,MIN(MaxBonus,$G$1)+1-RANK(AC478,$AC$2:$AC$601)),0)</f>
        <v>0</v>
      </c>
      <c r="AE478" s="111" t="n">
        <f aca="false">AC478+AD478</f>
        <v>0</v>
      </c>
      <c r="AF478" s="113" t="str">
        <f aca="false" t="array" ref="AF478:AF478">IF(G478=Error_checking!$A$26,RANK(AC478,$AC$2:$AC$601),"")</f>
        <v/>
      </c>
      <c r="AG478" s="114"/>
      <c r="AH478" s="115"/>
      <c r="AI478" s="115"/>
      <c r="AJ478" s="115"/>
      <c r="AK478" s="100"/>
      <c r="AL478" s="100"/>
      <c r="AM478" s="100"/>
      <c r="AN478" s="101"/>
      <c r="AO478" s="100"/>
      <c r="AP478" s="100"/>
      <c r="AQ478" s="100"/>
      <c r="AR478" s="100"/>
      <c r="AS478" s="100"/>
      <c r="AT478" s="100"/>
      <c r="AU478" s="100"/>
      <c r="AV478" s="100"/>
      <c r="AW478" s="100"/>
      <c r="AX478" s="100"/>
      <c r="AY478" s="100"/>
      <c r="AZ478" s="100"/>
      <c r="BA478" s="100"/>
      <c r="BB478" s="100"/>
      <c r="BC478" s="100"/>
      <c r="BD478" s="100"/>
      <c r="BE478" s="100"/>
      <c r="BF478" s="100"/>
      <c r="BG478" s="100"/>
      <c r="BH478" s="100"/>
      <c r="BI478" s="100"/>
      <c r="BJ478" s="100"/>
      <c r="BK478" s="100"/>
      <c r="BL478" s="100"/>
      <c r="BM478" s="100"/>
      <c r="BN478" s="100"/>
      <c r="BO478" s="100"/>
      <c r="BP478" s="100"/>
      <c r="BQ478" s="100"/>
      <c r="BR478" s="100"/>
      <c r="BS478" s="100"/>
      <c r="BT478" s="100"/>
      <c r="BU478" s="100"/>
      <c r="BV478" s="100"/>
      <c r="BW478" s="100"/>
      <c r="BX478" s="100"/>
      <c r="BY478" s="100"/>
      <c r="BZ478" s="100"/>
    </row>
    <row r="479" customFormat="false" ht="14.85" hidden="false" customHeight="true" outlineLevel="0" collapsed="false">
      <c r="A479" s="102" t="str">
        <f aca="false" t="array" ref="A479:A479">IF(G479=Error_checking!$A$26,RANK(AC479,$AC$2:$AC$601),"")</f>
        <v/>
      </c>
      <c r="B479" s="102" t="n">
        <v>91</v>
      </c>
      <c r="C479" s="77" t="n">
        <f aca="false">VLOOKUP($B479,Ludo_na!$A$2:$D$601,2,0)</f>
        <v>218</v>
      </c>
      <c r="D479" s="78" t="str">
        <f aca="false">IF(VLOOKUP($B479,Ludo_voor!$A$2:$Y$601,3,0)="","",VLOOKUP($B479,Ludo_voor!$A$2:$Y$601,3,0))</f>
        <v>Exter</v>
      </c>
      <c r="E479" s="79" t="str">
        <f aca="false">IF(VLOOKUP($B479,Ludo_voor!$A$2:$Y$601,4,0)="","",VLOOKUP($B479,Ludo_voor!$A$2:$Y$601,4,0))</f>
        <v>Stijn</v>
      </c>
      <c r="F479" s="80" t="str">
        <f aca="false">IF(VLOOKUP($B479,Ludo_voor!$A$2:$Y$601,5,0)="","",VLOOKUP($B479,Ludo_voor!$A$2:$Y$601,5,0))</f>
        <v>De Speltafel</v>
      </c>
      <c r="G479" s="81"/>
      <c r="H479" s="103"/>
      <c r="I479" s="104"/>
      <c r="J479" s="105"/>
      <c r="K479" s="105"/>
      <c r="L479" s="105"/>
      <c r="M479" s="106" t="str">
        <f aca="false" t="array" ref="M479:M479">IF($G479="","",IF(L479="",0,((SUM(IF(I479=I$2:I$601,IF(J479=J$2:J$601,1,0),0))-K479)/(SUM(IF(I479=I$2:I$601,IF(J479=J$2:J$601,1,0),0))-1)*100)+(L479/(SUM(IF(I479=I$2:I$601,IF(J479=J$2:J$601,L$2:L$601,0),0))))+IF(K479&lt;2,SUM(IF(I479=I$2:I$601,IF(J479=J$2:J$601,1,0),0)),0)))</f>
        <v/>
      </c>
      <c r="N479" s="107"/>
      <c r="O479" s="108"/>
      <c r="P479" s="108"/>
      <c r="Q479" s="108"/>
      <c r="R479" s="109" t="str">
        <f aca="false" t="array" ref="R479:R479">IF($G479="","",IF(Q479="",0,((SUM(IF(N479=N$2:N$601,IF(O479=O$2:O$601,1,0),0))-P479)/(SUM(IF(N479=N$2:N$601,IF(O479=O$2:O$601,1,0),0))-1)*100)+(Q479/(SUM(IF(N479=N$2:N$601,IF(O479=O$2:O$601,Q$2:Q$601,0),0))))+IF(P479&lt;2,SUM(IF(N479=N$2:N$601,IF(O479=O$2:O$601,1,0),0)),0)))</f>
        <v/>
      </c>
      <c r="S479" s="110"/>
      <c r="T479" s="108"/>
      <c r="U479" s="108"/>
      <c r="V479" s="108"/>
      <c r="W479" s="111" t="str">
        <f aca="false" t="array" ref="W479:W479">IF($G479="","",IF(OR(S479=Error_checking!$Q$25,S479=Error_checking!$Q$26),R479-IF(P479&lt;2,SUM(IF(N479=N$2:N$601,IF(O479=O$2:O$601,1,0),0)),0),IF(V479="",0,((SUM(IF(S479=S$2:S$601,IF(T479=T$2:T$601,1,0),0))-U479)/(SUM(IF(S479=S$2:S$601,IF(T479=T$2:T$601,1,0),0))-1)*100)+(V479/(SUM(IF(S479=S$2:S$601,IF(T479=T$2:T$601,V$2:V$601,0),0))))+IF(U479&lt;2,SUM(IF(S479=S$2:S$601,IF(T479=T$2:T$601,1,0),0)),0))))</f>
        <v/>
      </c>
      <c r="X479" s="91"/>
      <c r="Y479" s="92"/>
      <c r="Z479" s="93"/>
      <c r="AA479" s="92"/>
      <c r="AB479" s="94" t="n">
        <f aca="false">0</f>
        <v>0</v>
      </c>
      <c r="AC479" s="94" t="n">
        <f aca="false" t="array" ref="AC479:AC479">SUM(M479,R479,W479,AB479)</f>
        <v>0</v>
      </c>
      <c r="AD479" s="112" t="n">
        <f aca="false">IF(G479=Error_checking!$A$26,MAX(0,MIN(MaxBonus,$G$1)+1-RANK(AC479,$AC$2:$AC$601)),0)</f>
        <v>0</v>
      </c>
      <c r="AE479" s="111" t="n">
        <f aca="false">AC479+AD479</f>
        <v>0</v>
      </c>
      <c r="AF479" s="113" t="str">
        <f aca="false" t="array" ref="AF479:AF479">IF(G479=Error_checking!$A$26,RANK(AC479,$AC$2:$AC$601),"")</f>
        <v/>
      </c>
      <c r="AG479" s="114"/>
      <c r="AH479" s="115"/>
      <c r="AI479" s="115"/>
      <c r="AJ479" s="115"/>
      <c r="AK479" s="100"/>
      <c r="AL479" s="100"/>
      <c r="AM479" s="100"/>
      <c r="AN479" s="101"/>
      <c r="AO479" s="100"/>
      <c r="AP479" s="100"/>
      <c r="AQ479" s="100"/>
      <c r="AR479" s="100"/>
      <c r="AS479" s="100"/>
      <c r="AT479" s="100"/>
      <c r="AU479" s="100"/>
      <c r="AV479" s="100"/>
      <c r="AW479" s="100"/>
      <c r="AX479" s="100"/>
      <c r="AY479" s="100"/>
      <c r="AZ479" s="100"/>
      <c r="BA479" s="100"/>
      <c r="BB479" s="100"/>
      <c r="BC479" s="100"/>
      <c r="BD479" s="100"/>
      <c r="BE479" s="100"/>
      <c r="BF479" s="100"/>
      <c r="BG479" s="100"/>
      <c r="BH479" s="100"/>
      <c r="BI479" s="100"/>
      <c r="BJ479" s="100"/>
      <c r="BK479" s="100"/>
      <c r="BL479" s="100"/>
      <c r="BM479" s="100"/>
      <c r="BN479" s="100"/>
      <c r="BO479" s="100"/>
      <c r="BP479" s="100"/>
      <c r="BQ479" s="100"/>
      <c r="BR479" s="100"/>
      <c r="BS479" s="100"/>
      <c r="BT479" s="100"/>
      <c r="BU479" s="100"/>
      <c r="BV479" s="100"/>
      <c r="BW479" s="100"/>
      <c r="BX479" s="100"/>
      <c r="BY479" s="100"/>
      <c r="BZ479" s="10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  <c r="IX479" s="0"/>
      <c r="IY479" s="0"/>
      <c r="IZ479" s="0"/>
      <c r="JA479" s="0"/>
      <c r="JB479" s="0"/>
      <c r="JC479" s="0"/>
      <c r="JD479" s="0"/>
      <c r="JE479" s="0"/>
      <c r="JF479" s="0"/>
      <c r="JG479" s="0"/>
      <c r="JH479" s="0"/>
      <c r="JI479" s="0"/>
      <c r="JJ479" s="0"/>
      <c r="JK479" s="0"/>
      <c r="JL479" s="0"/>
      <c r="JM479" s="0"/>
      <c r="JN479" s="0"/>
      <c r="JO479" s="0"/>
      <c r="JP479" s="0"/>
      <c r="JQ479" s="0"/>
      <c r="JR479" s="0"/>
      <c r="JS479" s="0"/>
      <c r="JT479" s="0"/>
      <c r="JU479" s="0"/>
      <c r="JV479" s="0"/>
      <c r="JW479" s="0"/>
      <c r="JX479" s="0"/>
      <c r="JY479" s="0"/>
      <c r="JZ479" s="0"/>
      <c r="KA479" s="0"/>
      <c r="KB479" s="0"/>
      <c r="KC479" s="0"/>
      <c r="KD479" s="0"/>
      <c r="KE479" s="0"/>
      <c r="KF479" s="0"/>
      <c r="KG479" s="0"/>
      <c r="KH479" s="0"/>
      <c r="KI479" s="0"/>
      <c r="KJ479" s="0"/>
      <c r="KK479" s="0"/>
      <c r="KL479" s="0"/>
      <c r="KM479" s="0"/>
      <c r="KN479" s="0"/>
      <c r="KO479" s="0"/>
      <c r="KP479" s="0"/>
      <c r="KQ479" s="0"/>
      <c r="KR479" s="0"/>
      <c r="KS479" s="0"/>
      <c r="KT479" s="0"/>
      <c r="KU479" s="0"/>
      <c r="KV479" s="0"/>
      <c r="KW479" s="0"/>
      <c r="KX479" s="0"/>
      <c r="KY479" s="0"/>
      <c r="KZ479" s="0"/>
      <c r="LA479" s="0"/>
      <c r="LB479" s="0"/>
      <c r="LC479" s="0"/>
      <c r="LD479" s="0"/>
      <c r="LE479" s="0"/>
      <c r="LF479" s="0"/>
      <c r="LG479" s="0"/>
      <c r="LH479" s="0"/>
      <c r="LI479" s="0"/>
      <c r="LJ479" s="0"/>
      <c r="LK479" s="0"/>
      <c r="LL479" s="0"/>
      <c r="LM479" s="0"/>
      <c r="LN479" s="0"/>
      <c r="LO479" s="0"/>
      <c r="LP479" s="0"/>
      <c r="LQ479" s="0"/>
      <c r="LR479" s="0"/>
      <c r="LS479" s="0"/>
      <c r="LT479" s="0"/>
      <c r="LU479" s="0"/>
      <c r="LV479" s="0"/>
      <c r="LW479" s="0"/>
      <c r="LX479" s="0"/>
      <c r="LY479" s="0"/>
      <c r="LZ479" s="0"/>
      <c r="MA479" s="0"/>
      <c r="MB479" s="0"/>
      <c r="MC479" s="0"/>
      <c r="MD479" s="0"/>
      <c r="ME479" s="0"/>
      <c r="MF479" s="0"/>
      <c r="MG479" s="0"/>
      <c r="MH479" s="0"/>
      <c r="MI479" s="0"/>
      <c r="MJ479" s="0"/>
      <c r="MK479" s="0"/>
      <c r="ML479" s="0"/>
      <c r="MM479" s="0"/>
      <c r="MN479" s="0"/>
      <c r="MO479" s="0"/>
      <c r="MP479" s="0"/>
      <c r="MQ479" s="0"/>
      <c r="MR479" s="0"/>
      <c r="MS479" s="0"/>
      <c r="MT479" s="0"/>
      <c r="MU479" s="0"/>
      <c r="MV479" s="0"/>
      <c r="MW479" s="0"/>
      <c r="MX479" s="0"/>
      <c r="MY479" s="0"/>
      <c r="MZ479" s="0"/>
      <c r="NA479" s="0"/>
      <c r="NB479" s="0"/>
      <c r="NC479" s="0"/>
      <c r="ND479" s="0"/>
      <c r="NE479" s="0"/>
      <c r="NF479" s="0"/>
      <c r="NG479" s="0"/>
      <c r="NH479" s="0"/>
      <c r="NI479" s="0"/>
      <c r="NJ479" s="0"/>
      <c r="NK479" s="0"/>
      <c r="NL479" s="0"/>
      <c r="NM479" s="0"/>
      <c r="NN479" s="0"/>
      <c r="NO479" s="0"/>
      <c r="NP479" s="0"/>
      <c r="NQ479" s="0"/>
      <c r="NR479" s="0"/>
      <c r="NS479" s="0"/>
      <c r="NT479" s="0"/>
      <c r="NU479" s="0"/>
      <c r="NV479" s="0"/>
      <c r="NW479" s="0"/>
      <c r="NX479" s="0"/>
      <c r="NY479" s="0"/>
      <c r="NZ479" s="0"/>
      <c r="OA479" s="0"/>
      <c r="OB479" s="0"/>
      <c r="OC479" s="0"/>
      <c r="OD479" s="0"/>
      <c r="OE479" s="0"/>
      <c r="OF479" s="0"/>
      <c r="OG479" s="0"/>
      <c r="OH479" s="0"/>
      <c r="OI479" s="0"/>
      <c r="OJ479" s="0"/>
      <c r="OK479" s="0"/>
      <c r="OL479" s="0"/>
      <c r="OM479" s="0"/>
      <c r="ON479" s="0"/>
      <c r="OO479" s="0"/>
      <c r="OP479" s="0"/>
      <c r="OQ479" s="0"/>
      <c r="OR479" s="0"/>
      <c r="OS479" s="0"/>
      <c r="OT479" s="0"/>
      <c r="OU479" s="0"/>
      <c r="OV479" s="0"/>
      <c r="OW479" s="0"/>
      <c r="OX479" s="0"/>
      <c r="OY479" s="0"/>
      <c r="OZ479" s="0"/>
      <c r="PA479" s="0"/>
      <c r="PB479" s="0"/>
      <c r="PC479" s="0"/>
      <c r="PD479" s="0"/>
      <c r="PE479" s="0"/>
      <c r="PF479" s="0"/>
      <c r="PG479" s="0"/>
      <c r="PH479" s="0"/>
      <c r="PI479" s="0"/>
      <c r="PJ479" s="0"/>
      <c r="PK479" s="0"/>
      <c r="PL479" s="0"/>
      <c r="PM479" s="0"/>
      <c r="PN479" s="0"/>
      <c r="PO479" s="0"/>
      <c r="PP479" s="0"/>
      <c r="PQ479" s="0"/>
      <c r="PR479" s="0"/>
      <c r="PS479" s="0"/>
      <c r="PT479" s="0"/>
      <c r="PU479" s="0"/>
      <c r="PV479" s="0"/>
      <c r="PW479" s="0"/>
      <c r="PX479" s="0"/>
      <c r="PY479" s="0"/>
      <c r="PZ479" s="0"/>
      <c r="QA479" s="0"/>
      <c r="QB479" s="0"/>
      <c r="QC479" s="0"/>
      <c r="QD479" s="0"/>
      <c r="QE479" s="0"/>
      <c r="QF479" s="0"/>
      <c r="QG479" s="0"/>
      <c r="QH479" s="0"/>
      <c r="QI479" s="0"/>
      <c r="QJ479" s="0"/>
      <c r="QK479" s="0"/>
      <c r="QL479" s="0"/>
      <c r="QM479" s="0"/>
      <c r="QN479" s="0"/>
      <c r="QO479" s="0"/>
      <c r="QP479" s="0"/>
      <c r="QQ479" s="0"/>
      <c r="QR479" s="0"/>
      <c r="QS479" s="0"/>
      <c r="QT479" s="0"/>
      <c r="QU479" s="0"/>
      <c r="QV479" s="0"/>
      <c r="QW479" s="0"/>
      <c r="QX479" s="0"/>
      <c r="QY479" s="0"/>
      <c r="QZ479" s="0"/>
      <c r="RA479" s="0"/>
      <c r="RB479" s="0"/>
      <c r="RC479" s="0"/>
      <c r="RD479" s="0"/>
      <c r="RE479" s="0"/>
      <c r="RF479" s="0"/>
      <c r="RG479" s="0"/>
      <c r="RH479" s="0"/>
      <c r="RI479" s="0"/>
      <c r="RJ479" s="0"/>
      <c r="RK479" s="0"/>
      <c r="RL479" s="0"/>
      <c r="RM479" s="0"/>
      <c r="RN479" s="0"/>
      <c r="RO479" s="0"/>
      <c r="RP479" s="0"/>
      <c r="RQ479" s="0"/>
      <c r="RR479" s="0"/>
      <c r="RS479" s="0"/>
      <c r="RT479" s="0"/>
      <c r="RU479" s="0"/>
      <c r="RV479" s="0"/>
      <c r="RW479" s="0"/>
      <c r="RX479" s="0"/>
      <c r="RY479" s="0"/>
      <c r="RZ479" s="0"/>
      <c r="SA479" s="0"/>
      <c r="SB479" s="0"/>
      <c r="SC479" s="0"/>
      <c r="SD479" s="0"/>
      <c r="SE479" s="0"/>
      <c r="SF479" s="0"/>
      <c r="SG479" s="0"/>
      <c r="SH479" s="0"/>
      <c r="SI479" s="0"/>
      <c r="SJ479" s="0"/>
      <c r="SK479" s="0"/>
      <c r="SL479" s="0"/>
      <c r="SM479" s="0"/>
      <c r="SN479" s="0"/>
      <c r="SO479" s="0"/>
      <c r="SP479" s="0"/>
      <c r="SQ479" s="0"/>
      <c r="SR479" s="0"/>
      <c r="SS479" s="0"/>
      <c r="ST479" s="0"/>
      <c r="SU479" s="0"/>
      <c r="SV479" s="0"/>
      <c r="SW479" s="0"/>
      <c r="SX479" s="0"/>
      <c r="SY479" s="0"/>
      <c r="SZ479" s="0"/>
      <c r="TA479" s="0"/>
      <c r="TB479" s="0"/>
      <c r="TC479" s="0"/>
      <c r="TD479" s="0"/>
      <c r="TE479" s="0"/>
      <c r="TF479" s="0"/>
      <c r="TG479" s="0"/>
      <c r="TH479" s="0"/>
      <c r="TI479" s="0"/>
      <c r="TJ479" s="0"/>
      <c r="TK479" s="0"/>
      <c r="TL479" s="0"/>
      <c r="TM479" s="0"/>
      <c r="TN479" s="0"/>
      <c r="TO479" s="0"/>
      <c r="TP479" s="0"/>
      <c r="TQ479" s="0"/>
      <c r="TR479" s="0"/>
      <c r="TS479" s="0"/>
      <c r="TT479" s="0"/>
      <c r="TU479" s="0"/>
      <c r="TV479" s="0"/>
      <c r="TW479" s="0"/>
      <c r="TX479" s="0"/>
      <c r="TY479" s="0"/>
      <c r="TZ479" s="0"/>
      <c r="UA479" s="0"/>
      <c r="UB479" s="0"/>
      <c r="UC479" s="0"/>
      <c r="UD479" s="0"/>
      <c r="UE479" s="0"/>
      <c r="UF479" s="0"/>
      <c r="UG479" s="0"/>
      <c r="UH479" s="0"/>
      <c r="UI479" s="0"/>
      <c r="UJ479" s="0"/>
      <c r="UK479" s="0"/>
      <c r="UL479" s="0"/>
      <c r="UM479" s="0"/>
      <c r="UN479" s="0"/>
      <c r="UO479" s="0"/>
      <c r="UP479" s="0"/>
      <c r="UQ479" s="0"/>
      <c r="UR479" s="0"/>
      <c r="US479" s="0"/>
      <c r="UT479" s="0"/>
      <c r="UU479" s="0"/>
      <c r="UV479" s="0"/>
      <c r="UW479" s="0"/>
      <c r="UX479" s="0"/>
      <c r="UY479" s="0"/>
      <c r="UZ479" s="0"/>
      <c r="VA479" s="0"/>
      <c r="VB479" s="0"/>
      <c r="VC479" s="0"/>
      <c r="VD479" s="0"/>
      <c r="VE479" s="0"/>
      <c r="VF479" s="0"/>
      <c r="VG479" s="0"/>
      <c r="VH479" s="0"/>
      <c r="VI479" s="0"/>
      <c r="VJ479" s="0"/>
      <c r="VK479" s="0"/>
      <c r="VL479" s="0"/>
      <c r="VM479" s="0"/>
      <c r="VN479" s="0"/>
      <c r="VO479" s="0"/>
      <c r="VP479" s="0"/>
      <c r="VQ479" s="0"/>
      <c r="VR479" s="0"/>
      <c r="VS479" s="0"/>
      <c r="VT479" s="0"/>
      <c r="VU479" s="0"/>
      <c r="VV479" s="0"/>
      <c r="VW479" s="0"/>
      <c r="VX479" s="0"/>
      <c r="VY479" s="0"/>
      <c r="VZ479" s="0"/>
      <c r="WA479" s="0"/>
      <c r="WB479" s="0"/>
      <c r="WC479" s="0"/>
      <c r="WD479" s="0"/>
      <c r="WE479" s="0"/>
      <c r="WF479" s="0"/>
      <c r="WG479" s="0"/>
      <c r="WH479" s="0"/>
      <c r="WI479" s="0"/>
      <c r="WJ479" s="0"/>
      <c r="WK479" s="0"/>
      <c r="WL479" s="0"/>
      <c r="WM479" s="0"/>
      <c r="WN479" s="0"/>
      <c r="WO479" s="0"/>
      <c r="WP479" s="0"/>
      <c r="WQ479" s="0"/>
      <c r="WR479" s="0"/>
      <c r="WS479" s="0"/>
      <c r="WT479" s="0"/>
      <c r="WU479" s="0"/>
      <c r="WV479" s="0"/>
      <c r="WW479" s="0"/>
      <c r="WX479" s="0"/>
      <c r="WY479" s="0"/>
      <c r="WZ479" s="0"/>
      <c r="XA479" s="0"/>
      <c r="XB479" s="0"/>
      <c r="XC479" s="0"/>
      <c r="XD479" s="0"/>
      <c r="XE479" s="0"/>
      <c r="XF479" s="0"/>
      <c r="XG479" s="0"/>
      <c r="XH479" s="0"/>
      <c r="XI479" s="0"/>
      <c r="XJ479" s="0"/>
      <c r="XK479" s="0"/>
      <c r="XL479" s="0"/>
      <c r="XM479" s="0"/>
      <c r="XN479" s="0"/>
      <c r="XO479" s="0"/>
      <c r="XP479" s="0"/>
      <c r="XQ479" s="0"/>
      <c r="XR479" s="0"/>
      <c r="XS479" s="0"/>
      <c r="XT479" s="0"/>
      <c r="XU479" s="0"/>
      <c r="XV479" s="0"/>
      <c r="XW479" s="0"/>
      <c r="XX479" s="0"/>
      <c r="XY479" s="0"/>
      <c r="XZ479" s="0"/>
      <c r="YA479" s="0"/>
      <c r="YB479" s="0"/>
      <c r="YC479" s="0"/>
      <c r="YD479" s="0"/>
      <c r="YE479" s="0"/>
      <c r="YF479" s="0"/>
      <c r="YG479" s="0"/>
      <c r="YH479" s="0"/>
      <c r="YI479" s="0"/>
      <c r="YJ479" s="0"/>
      <c r="YK479" s="0"/>
      <c r="YL479" s="0"/>
      <c r="YM479" s="0"/>
      <c r="YN479" s="0"/>
      <c r="YO479" s="0"/>
      <c r="YP479" s="0"/>
      <c r="YQ479" s="0"/>
      <c r="YR479" s="0"/>
      <c r="YS479" s="0"/>
      <c r="YT479" s="0"/>
      <c r="YU479" s="0"/>
      <c r="YV479" s="0"/>
      <c r="YW479" s="0"/>
      <c r="YX479" s="0"/>
      <c r="YY479" s="0"/>
      <c r="YZ479" s="0"/>
      <c r="ZA479" s="0"/>
      <c r="ZB479" s="0"/>
      <c r="ZC479" s="0"/>
      <c r="ZD479" s="0"/>
      <c r="ZE479" s="0"/>
      <c r="ZF479" s="0"/>
      <c r="ZG479" s="0"/>
      <c r="ZH479" s="0"/>
      <c r="ZI479" s="0"/>
      <c r="ZJ479" s="0"/>
      <c r="ZK479" s="0"/>
      <c r="ZL479" s="0"/>
      <c r="ZM479" s="0"/>
      <c r="ZN479" s="0"/>
      <c r="ZO479" s="0"/>
      <c r="ZP479" s="0"/>
      <c r="ZQ479" s="0"/>
      <c r="ZR479" s="0"/>
      <c r="ZS479" s="0"/>
      <c r="ZT479" s="0"/>
      <c r="ZU479" s="0"/>
      <c r="ZV479" s="0"/>
      <c r="ZW479" s="0"/>
      <c r="ZX479" s="0"/>
      <c r="ZY479" s="0"/>
      <c r="ZZ479" s="0"/>
      <c r="AAA479" s="0"/>
      <c r="AAB479" s="0"/>
      <c r="AAC479" s="0"/>
      <c r="AAD479" s="0"/>
      <c r="AAE479" s="0"/>
      <c r="AAF479" s="0"/>
      <c r="AAG479" s="0"/>
      <c r="AAH479" s="0"/>
      <c r="AAI479" s="0"/>
      <c r="AAJ479" s="0"/>
      <c r="AAK479" s="0"/>
      <c r="AAL479" s="0"/>
      <c r="AAM479" s="0"/>
      <c r="AAN479" s="0"/>
      <c r="AAO479" s="0"/>
      <c r="AAP479" s="0"/>
      <c r="AAQ479" s="0"/>
      <c r="AAR479" s="0"/>
      <c r="AAS479" s="0"/>
      <c r="AAT479" s="0"/>
      <c r="AAU479" s="0"/>
      <c r="AAV479" s="0"/>
      <c r="AAW479" s="0"/>
      <c r="AAX479" s="0"/>
      <c r="AAY479" s="0"/>
      <c r="AAZ479" s="0"/>
      <c r="ABA479" s="0"/>
      <c r="ABB479" s="0"/>
      <c r="ABC479" s="0"/>
      <c r="ABD479" s="0"/>
      <c r="ABE479" s="0"/>
      <c r="ABF479" s="0"/>
      <c r="ABG479" s="0"/>
      <c r="ABH479" s="0"/>
      <c r="ABI479" s="0"/>
      <c r="ABJ479" s="0"/>
      <c r="ABK479" s="0"/>
      <c r="ABL479" s="0"/>
      <c r="ABM479" s="0"/>
      <c r="ABN479" s="0"/>
      <c r="ABO479" s="0"/>
      <c r="ABP479" s="0"/>
      <c r="ABQ479" s="0"/>
      <c r="ABR479" s="0"/>
      <c r="ABS479" s="0"/>
      <c r="ABT479" s="0"/>
      <c r="ABU479" s="0"/>
      <c r="ABV479" s="0"/>
      <c r="ABW479" s="0"/>
      <c r="ABX479" s="0"/>
      <c r="ABY479" s="0"/>
      <c r="ABZ479" s="0"/>
      <c r="ACA479" s="0"/>
      <c r="ACB479" s="0"/>
      <c r="ACC479" s="0"/>
      <c r="ACD479" s="0"/>
      <c r="ACE479" s="0"/>
      <c r="ACF479" s="0"/>
      <c r="ACG479" s="0"/>
      <c r="ACH479" s="0"/>
      <c r="ACI479" s="0"/>
      <c r="ACJ479" s="0"/>
      <c r="ACK479" s="0"/>
      <c r="ACL479" s="0"/>
      <c r="ACM479" s="0"/>
      <c r="ACN479" s="0"/>
      <c r="ACO479" s="0"/>
      <c r="ACP479" s="0"/>
      <c r="ACQ479" s="0"/>
      <c r="ACR479" s="0"/>
      <c r="ACS479" s="0"/>
      <c r="ACT479" s="0"/>
      <c r="ACU479" s="0"/>
      <c r="ACV479" s="0"/>
      <c r="ACW479" s="0"/>
      <c r="ACX479" s="0"/>
      <c r="ACY479" s="0"/>
      <c r="ACZ479" s="0"/>
      <c r="ADA479" s="0"/>
      <c r="ADB479" s="0"/>
      <c r="ADC479" s="0"/>
      <c r="ADD479" s="0"/>
      <c r="ADE479" s="0"/>
      <c r="ADF479" s="0"/>
      <c r="ADG479" s="0"/>
      <c r="ADH479" s="0"/>
      <c r="ADI479" s="0"/>
      <c r="ADJ479" s="0"/>
      <c r="ADK479" s="0"/>
      <c r="ADL479" s="0"/>
      <c r="ADM479" s="0"/>
      <c r="ADN479" s="0"/>
      <c r="ADO479" s="0"/>
      <c r="ADP479" s="0"/>
      <c r="ADQ479" s="0"/>
      <c r="ADR479" s="0"/>
      <c r="ADS479" s="0"/>
      <c r="ADT479" s="0"/>
      <c r="ADU479" s="0"/>
      <c r="ADV479" s="0"/>
      <c r="ADW479" s="0"/>
      <c r="ADX479" s="0"/>
      <c r="ADY479" s="0"/>
      <c r="ADZ479" s="0"/>
      <c r="AEA479" s="0"/>
      <c r="AEB479" s="0"/>
      <c r="AEC479" s="0"/>
      <c r="AED479" s="0"/>
      <c r="AEE479" s="0"/>
      <c r="AEF479" s="0"/>
      <c r="AEG479" s="0"/>
      <c r="AEH479" s="0"/>
      <c r="AEI479" s="0"/>
      <c r="AEJ479" s="0"/>
      <c r="AEK479" s="0"/>
      <c r="AEL479" s="0"/>
      <c r="AEM479" s="0"/>
      <c r="AEN479" s="0"/>
      <c r="AEO479" s="0"/>
      <c r="AEP479" s="0"/>
      <c r="AEQ479" s="0"/>
      <c r="AER479" s="0"/>
      <c r="AES479" s="0"/>
      <c r="AET479" s="0"/>
      <c r="AEU479" s="0"/>
      <c r="AEV479" s="0"/>
      <c r="AEW479" s="0"/>
      <c r="AEX479" s="0"/>
      <c r="AEY479" s="0"/>
      <c r="AEZ479" s="0"/>
      <c r="AFA479" s="0"/>
      <c r="AFB479" s="0"/>
      <c r="AFC479" s="0"/>
      <c r="AFD479" s="0"/>
      <c r="AFE479" s="0"/>
      <c r="AFF479" s="0"/>
      <c r="AFG479" s="0"/>
      <c r="AFH479" s="0"/>
      <c r="AFI479" s="0"/>
      <c r="AFJ479" s="0"/>
      <c r="AFK479" s="0"/>
      <c r="AFL479" s="0"/>
      <c r="AFM479" s="0"/>
      <c r="AFN479" s="0"/>
      <c r="AFO479" s="0"/>
      <c r="AFP479" s="0"/>
      <c r="AFQ479" s="0"/>
      <c r="AFR479" s="0"/>
      <c r="AFS479" s="0"/>
      <c r="AFT479" s="0"/>
      <c r="AFU479" s="0"/>
      <c r="AFV479" s="0"/>
      <c r="AFW479" s="0"/>
      <c r="AFX479" s="0"/>
      <c r="AFY479" s="0"/>
      <c r="AFZ479" s="0"/>
      <c r="AGA479" s="0"/>
      <c r="AGB479" s="0"/>
      <c r="AGC479" s="0"/>
      <c r="AGD479" s="0"/>
      <c r="AGE479" s="0"/>
      <c r="AGF479" s="0"/>
      <c r="AGG479" s="0"/>
      <c r="AGH479" s="0"/>
      <c r="AGI479" s="0"/>
      <c r="AGJ479" s="0"/>
      <c r="AGK479" s="0"/>
      <c r="AGL479" s="0"/>
      <c r="AGM479" s="0"/>
      <c r="AGN479" s="0"/>
      <c r="AGO479" s="0"/>
      <c r="AGP479" s="0"/>
      <c r="AGQ479" s="0"/>
      <c r="AGR479" s="0"/>
      <c r="AGS479" s="0"/>
      <c r="AGT479" s="0"/>
      <c r="AGU479" s="0"/>
      <c r="AGV479" s="0"/>
      <c r="AGW479" s="0"/>
      <c r="AGX479" s="0"/>
      <c r="AGY479" s="0"/>
      <c r="AGZ479" s="0"/>
      <c r="AHA479" s="0"/>
      <c r="AHB479" s="0"/>
      <c r="AHC479" s="0"/>
      <c r="AHD479" s="0"/>
      <c r="AHE479" s="0"/>
      <c r="AHF479" s="0"/>
      <c r="AHG479" s="0"/>
      <c r="AHH479" s="0"/>
      <c r="AHI479" s="0"/>
      <c r="AHJ479" s="0"/>
      <c r="AHK479" s="0"/>
      <c r="AHL479" s="0"/>
      <c r="AHM479" s="0"/>
      <c r="AHN479" s="0"/>
      <c r="AHO479" s="0"/>
      <c r="AHP479" s="0"/>
      <c r="AHQ479" s="0"/>
      <c r="AHR479" s="0"/>
      <c r="AHS479" s="0"/>
      <c r="AHT479" s="0"/>
      <c r="AHU479" s="0"/>
      <c r="AHV479" s="0"/>
      <c r="AHW479" s="0"/>
      <c r="AHX479" s="0"/>
      <c r="AHY479" s="0"/>
      <c r="AHZ479" s="0"/>
      <c r="AIA479" s="0"/>
      <c r="AIB479" s="0"/>
      <c r="AIC479" s="0"/>
      <c r="AID479" s="0"/>
      <c r="AIE479" s="0"/>
      <c r="AIF479" s="0"/>
      <c r="AIG479" s="0"/>
      <c r="AIH479" s="0"/>
      <c r="AII479" s="0"/>
      <c r="AIJ479" s="0"/>
      <c r="AIK479" s="0"/>
      <c r="AIL479" s="0"/>
      <c r="AIM479" s="0"/>
      <c r="AIN479" s="0"/>
      <c r="AIO479" s="0"/>
      <c r="AIP479" s="0"/>
      <c r="AIQ479" s="0"/>
      <c r="AIR479" s="0"/>
      <c r="AIS479" s="0"/>
      <c r="AIT479" s="0"/>
      <c r="AIU479" s="0"/>
      <c r="AIV479" s="0"/>
      <c r="AIW479" s="0"/>
      <c r="AIX479" s="0"/>
      <c r="AIY479" s="0"/>
      <c r="AIZ479" s="0"/>
      <c r="AJA479" s="0"/>
      <c r="AJB479" s="0"/>
      <c r="AJC479" s="0"/>
      <c r="AJD479" s="0"/>
      <c r="AJE479" s="0"/>
      <c r="AJF479" s="0"/>
      <c r="AJG479" s="0"/>
      <c r="AJH479" s="0"/>
      <c r="AJI479" s="0"/>
      <c r="AJJ479" s="0"/>
      <c r="AJK479" s="0"/>
      <c r="AJL479" s="0"/>
      <c r="AJM479" s="0"/>
      <c r="AJN479" s="0"/>
      <c r="AJO479" s="0"/>
      <c r="AJP479" s="0"/>
      <c r="AJQ479" s="0"/>
      <c r="AJR479" s="0"/>
      <c r="AJS479" s="0"/>
      <c r="AJT479" s="0"/>
      <c r="AJU479" s="0"/>
      <c r="AJV479" s="0"/>
      <c r="AJW479" s="0"/>
      <c r="AJX479" s="0"/>
      <c r="AJY479" s="0"/>
      <c r="AJZ479" s="0"/>
      <c r="AKA479" s="0"/>
      <c r="AKB479" s="0"/>
      <c r="AKC479" s="0"/>
      <c r="AKD479" s="0"/>
      <c r="AKE479" s="0"/>
      <c r="AKF479" s="0"/>
      <c r="AKG479" s="0"/>
      <c r="AKH479" s="0"/>
      <c r="AKI479" s="0"/>
      <c r="AKJ479" s="0"/>
      <c r="AKK479" s="0"/>
      <c r="AKL479" s="0"/>
      <c r="AKM479" s="0"/>
      <c r="AKN479" s="0"/>
      <c r="AKO479" s="0"/>
      <c r="AKP479" s="0"/>
      <c r="AKQ479" s="0"/>
      <c r="AKR479" s="0"/>
      <c r="AKS479" s="0"/>
      <c r="AKT479" s="0"/>
      <c r="AKU479" s="0"/>
      <c r="AKV479" s="0"/>
      <c r="AKW479" s="0"/>
      <c r="AKX479" s="0"/>
      <c r="AKY479" s="0"/>
      <c r="AKZ479" s="0"/>
      <c r="ALA479" s="0"/>
      <c r="ALB479" s="0"/>
      <c r="ALC479" s="0"/>
      <c r="ALD479" s="0"/>
      <c r="ALE479" s="0"/>
      <c r="ALF479" s="0"/>
      <c r="ALG479" s="0"/>
      <c r="ALH479" s="0"/>
      <c r="ALI479" s="0"/>
      <c r="ALJ479" s="0"/>
      <c r="ALK479" s="0"/>
      <c r="ALL479" s="0"/>
      <c r="ALM479" s="0"/>
      <c r="ALN479" s="0"/>
      <c r="ALO479" s="0"/>
      <c r="ALP479" s="0"/>
      <c r="ALQ479" s="0"/>
      <c r="ALR479" s="0"/>
      <c r="ALS479" s="0"/>
      <c r="ALT479" s="0"/>
      <c r="ALU479" s="0"/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r="480" s="54" customFormat="true" ht="14.85" hidden="false" customHeight="true" outlineLevel="0" collapsed="false">
      <c r="A480" s="118" t="str">
        <f aca="false" t="array" ref="A480:A480">IF(G480=Error_checking!$A$26,RANK(AC480,$AC$2:$AC$601),"")</f>
        <v/>
      </c>
      <c r="B480" s="118" t="n">
        <v>57</v>
      </c>
      <c r="C480" s="77" t="n">
        <f aca="false">VLOOKUP($B480,Ludo_na!$A$2:$D$601,2,0)</f>
        <v>282</v>
      </c>
      <c r="D480" s="78" t="str">
        <f aca="false">IF(VLOOKUP($B480,Ludo_voor!$A$2:$Y$601,3,0)="","",VLOOKUP($B480,Ludo_voor!$A$2:$Y$601,3,0))</f>
        <v>Albrecht</v>
      </c>
      <c r="E480" s="79" t="str">
        <f aca="false">IF(VLOOKUP($B480,Ludo_voor!$A$2:$Y$601,4,0)="","",VLOOKUP($B480,Ludo_voor!$A$2:$Y$601,4,0))</f>
        <v>Tatiana</v>
      </c>
      <c r="F480" s="80" t="str">
        <f aca="false">IF(VLOOKUP($B480,Ludo_voor!$A$2:$Y$601,5,0)="","",VLOOKUP($B480,Ludo_voor!$A$2:$Y$601,5,0))</f>
        <v>De Strateeg</v>
      </c>
      <c r="G480" s="81"/>
      <c r="H480" s="103"/>
      <c r="I480" s="104"/>
      <c r="J480" s="105"/>
      <c r="K480" s="105"/>
      <c r="L480" s="105"/>
      <c r="M480" s="106" t="str">
        <f aca="false" t="array" ref="M480:M480">IF($G480="","",IF(L480="",0,((SUM(IF(I480=I$2:I$601,IF(J480=J$2:J$601,1,0),0))-K480)/(SUM(IF(I480=I$2:I$601,IF(J480=J$2:J$601,1,0),0))-1)*100)+(L480/(SUM(IF(I480=I$2:I$601,IF(J480=J$2:J$601,L$2:L$601,0),0))))+IF(K480&lt;2,SUM(IF(I480=I$2:I$601,IF(J480=J$2:J$601,1,0),0)),0)))</f>
        <v/>
      </c>
      <c r="N480" s="107"/>
      <c r="O480" s="108"/>
      <c r="P480" s="108"/>
      <c r="Q480" s="108"/>
      <c r="R480" s="109" t="str">
        <f aca="false" t="array" ref="R480:R480">IF($G480="","",IF(Q480="",0,((SUM(IF(N480=N$2:N$601,IF(O480=O$2:O$601,1,0),0))-P480)/(SUM(IF(N480=N$2:N$601,IF(O480=O$2:O$601,1,0),0))-1)*100)+(Q480/(SUM(IF(N480=N$2:N$601,IF(O480=O$2:O$601,Q$2:Q$601,0),0))))+IF(P480&lt;2,SUM(IF(N480=N$2:N$601,IF(O480=O$2:O$601,1,0),0)),0)))</f>
        <v/>
      </c>
      <c r="S480" s="110"/>
      <c r="T480" s="108"/>
      <c r="U480" s="108"/>
      <c r="V480" s="108"/>
      <c r="W480" s="111" t="str">
        <f aca="false" t="array" ref="W480:W480">IF($G480="","",IF(OR(S480=Error_checking!$Q$25,S480=Error_checking!$Q$26),R480-IF(P480&lt;2,SUM(IF(N480=N$2:N$601,IF(O480=O$2:O$601,1,0),0)),0),IF(V480="",0,((SUM(IF(S480=S$2:S$601,IF(T480=T$2:T$601,1,0),0))-U480)/(SUM(IF(S480=S$2:S$601,IF(T480=T$2:T$601,1,0),0))-1)*100)+(V480/(SUM(IF(S480=S$2:S$601,IF(T480=T$2:T$601,V$2:V$601,0),0))))+IF(U480&lt;2,SUM(IF(S480=S$2:S$601,IF(T480=T$2:T$601,1,0),0)),0))))</f>
        <v/>
      </c>
      <c r="X480" s="91"/>
      <c r="Y480" s="92"/>
      <c r="Z480" s="93"/>
      <c r="AA480" s="92"/>
      <c r="AB480" s="94" t="n">
        <f aca="false">0</f>
        <v>0</v>
      </c>
      <c r="AC480" s="94" t="n">
        <f aca="false" t="array" ref="AC480:AC480">SUM(M480,R480,W480,AB480)</f>
        <v>0</v>
      </c>
      <c r="AD480" s="112" t="n">
        <f aca="false">IF(G480=Error_checking!$A$26,MAX(0,MIN(MaxBonus,$G$1)+1-RANK(AC480,$AC$2:$AC$601)),0)</f>
        <v>0</v>
      </c>
      <c r="AE480" s="111" t="n">
        <f aca="false">AC480+AD480</f>
        <v>0</v>
      </c>
      <c r="AF480" s="113" t="str">
        <f aca="false" t="array" ref="AF480:AF480">IF(G480=Error_checking!$A$26,RANK(AC480,$AC$2:$AC$601),"")</f>
        <v/>
      </c>
      <c r="AG480" s="114"/>
      <c r="AH480" s="115"/>
      <c r="AI480" s="115"/>
      <c r="AJ480" s="115"/>
      <c r="AK480" s="100"/>
      <c r="AL480" s="100"/>
      <c r="AM480" s="100"/>
      <c r="AN480" s="101"/>
      <c r="AO480" s="100"/>
      <c r="AP480" s="100"/>
      <c r="AQ480" s="100"/>
      <c r="AR480" s="100"/>
      <c r="AS480" s="100"/>
      <c r="AT480" s="100"/>
      <c r="AU480" s="100"/>
      <c r="AV480" s="100"/>
      <c r="AW480" s="100"/>
      <c r="AX480" s="100"/>
      <c r="AY480" s="100"/>
      <c r="AZ480" s="100"/>
      <c r="BA480" s="100"/>
      <c r="BB480" s="100"/>
      <c r="BC480" s="100"/>
      <c r="BD480" s="100"/>
      <c r="BE480" s="100"/>
      <c r="BF480" s="100"/>
      <c r="BG480" s="100"/>
      <c r="BH480" s="100"/>
      <c r="BI480" s="100"/>
      <c r="BJ480" s="100"/>
      <c r="BK480" s="100"/>
      <c r="BL480" s="100"/>
      <c r="BM480" s="100"/>
      <c r="BN480" s="100"/>
      <c r="BO480" s="100"/>
      <c r="BP480" s="100"/>
      <c r="BQ480" s="100"/>
      <c r="BR480" s="100"/>
      <c r="BS480" s="100"/>
      <c r="BT480" s="100"/>
      <c r="BU480" s="100"/>
      <c r="BV480" s="100"/>
      <c r="BW480" s="100"/>
      <c r="BX480" s="100"/>
      <c r="BY480" s="100"/>
      <c r="BZ480" s="100"/>
    </row>
    <row r="481" customFormat="false" ht="14.85" hidden="false" customHeight="true" outlineLevel="0" collapsed="false">
      <c r="A481" s="102" t="str">
        <f aca="false" t="array" ref="A481:A481">IF(G481=Error_checking!$A$26,RANK(AC481,$AC$2:$AC$601),"")</f>
        <v/>
      </c>
      <c r="B481" s="102" t="n">
        <v>250</v>
      </c>
      <c r="C481" s="77" t="n">
        <f aca="false">VLOOKUP($B481,Ludo_na!$A$2:$D$601,2,0)</f>
        <v>114</v>
      </c>
      <c r="D481" s="78" t="str">
        <f aca="false">IF(VLOOKUP($B481,Ludo_voor!$A$2:$Y$601,3,0)="","",VLOOKUP($B481,Ludo_voor!$A$2:$Y$601,3,0))</f>
        <v>Beschuyt</v>
      </c>
      <c r="E481" s="79" t="str">
        <f aca="false">IF(VLOOKUP($B481,Ludo_voor!$A$2:$Y$601,4,0)="","",VLOOKUP($B481,Ludo_voor!$A$2:$Y$601,4,0))</f>
        <v>Jimmy</v>
      </c>
      <c r="F481" s="80" t="str">
        <f aca="false">IF(VLOOKUP($B481,Ludo_voor!$A$2:$Y$601,5,0)="","",VLOOKUP($B481,Ludo_voor!$A$2:$Y$601,5,0))</f>
        <v>De Strateeg</v>
      </c>
      <c r="G481" s="81"/>
      <c r="H481" s="103"/>
      <c r="I481" s="104"/>
      <c r="J481" s="105"/>
      <c r="K481" s="105"/>
      <c r="L481" s="105"/>
      <c r="M481" s="106" t="str">
        <f aca="false" t="array" ref="M481:M481">IF($G481="","",IF(L481="",0,((SUM(IF(I481=I$2:I$601,IF(J481=J$2:J$601,1,0),0))-K481)/(SUM(IF(I481=I$2:I$601,IF(J481=J$2:J$601,1,0),0))-1)*100)+(L481/(SUM(IF(I481=I$2:I$601,IF(J481=J$2:J$601,L$2:L$601,0),0))))+IF(K481&lt;2,SUM(IF(I481=I$2:I$601,IF(J481=J$2:J$601,1,0),0)),0)))</f>
        <v/>
      </c>
      <c r="N481" s="107"/>
      <c r="O481" s="108"/>
      <c r="P481" s="108"/>
      <c r="Q481" s="108"/>
      <c r="R481" s="109" t="str">
        <f aca="false" t="array" ref="R481:R481">IF($G481="","",IF(Q481="",0,((SUM(IF(N481=N$2:N$601,IF(O481=O$2:O$601,1,0),0))-P481)/(SUM(IF(N481=N$2:N$601,IF(O481=O$2:O$601,1,0),0))-1)*100)+(Q481/(SUM(IF(N481=N$2:N$601,IF(O481=O$2:O$601,Q$2:Q$601,0),0))))+IF(P481&lt;2,SUM(IF(N481=N$2:N$601,IF(O481=O$2:O$601,1,0),0)),0)))</f>
        <v/>
      </c>
      <c r="S481" s="110"/>
      <c r="T481" s="108"/>
      <c r="U481" s="108"/>
      <c r="V481" s="108"/>
      <c r="W481" s="111" t="str">
        <f aca="false" t="array" ref="W481:W481">IF($G481="","",IF(OR(S481=Error_checking!$Q$25,S481=Error_checking!$Q$26),R481-IF(P481&lt;2,SUM(IF(N481=N$2:N$601,IF(O481=O$2:O$601,1,0),0)),0),IF(V481="",0,((SUM(IF(S481=S$2:S$601,IF(T481=T$2:T$601,1,0),0))-U481)/(SUM(IF(S481=S$2:S$601,IF(T481=T$2:T$601,1,0),0))-1)*100)+(V481/(SUM(IF(S481=S$2:S$601,IF(T481=T$2:T$601,V$2:V$601,0),0))))+IF(U481&lt;2,SUM(IF(S481=S$2:S$601,IF(T481=T$2:T$601,1,0),0)),0))))</f>
        <v/>
      </c>
      <c r="X481" s="91"/>
      <c r="Y481" s="92"/>
      <c r="Z481" s="93"/>
      <c r="AA481" s="92"/>
      <c r="AB481" s="94" t="n">
        <f aca="false">0</f>
        <v>0</v>
      </c>
      <c r="AC481" s="94" t="n">
        <f aca="false" t="array" ref="AC481:AC481">SUM(M481,R481,W481,AB481)</f>
        <v>0</v>
      </c>
      <c r="AD481" s="112" t="n">
        <f aca="false">IF(G481=Error_checking!$A$26,MAX(0,MIN(MaxBonus,$G$1)+1-RANK(AC481,$AC$2:$AC$601)),0)</f>
        <v>0</v>
      </c>
      <c r="AE481" s="111" t="n">
        <f aca="false">AC481+AD481</f>
        <v>0</v>
      </c>
      <c r="AF481" s="113" t="str">
        <f aca="false" t="array" ref="AF481:AF481">IF(G481=Error_checking!$A$26,RANK(AC481,$AC$2:$AC$601),"")</f>
        <v/>
      </c>
      <c r="AG481" s="114"/>
      <c r="AH481" s="115"/>
      <c r="AI481" s="115"/>
      <c r="AJ481" s="115"/>
      <c r="AK481" s="100"/>
      <c r="AL481" s="100"/>
      <c r="AM481" s="100"/>
      <c r="AN481" s="101"/>
      <c r="AO481" s="100"/>
      <c r="AP481" s="100"/>
      <c r="AQ481" s="100"/>
      <c r="AR481" s="100"/>
      <c r="AS481" s="100"/>
      <c r="AT481" s="100"/>
      <c r="AU481" s="100"/>
      <c r="AV481" s="100"/>
      <c r="AW481" s="100"/>
      <c r="AX481" s="100"/>
      <c r="AY481" s="100"/>
      <c r="AZ481" s="100"/>
      <c r="BA481" s="100"/>
      <c r="BB481" s="100"/>
      <c r="BC481" s="100"/>
      <c r="BD481" s="100"/>
      <c r="BE481" s="100"/>
      <c r="BF481" s="100"/>
      <c r="BG481" s="100"/>
      <c r="BH481" s="100"/>
      <c r="BI481" s="100"/>
      <c r="BJ481" s="100"/>
      <c r="BK481" s="100"/>
      <c r="BL481" s="100"/>
      <c r="BM481" s="100"/>
      <c r="BN481" s="100"/>
      <c r="BO481" s="100"/>
      <c r="BP481" s="100"/>
      <c r="BQ481" s="100"/>
      <c r="BR481" s="100"/>
      <c r="BS481" s="100"/>
      <c r="BT481" s="100"/>
      <c r="BU481" s="100"/>
      <c r="BV481" s="100"/>
      <c r="BW481" s="100"/>
      <c r="BX481" s="100"/>
      <c r="BY481" s="100"/>
      <c r="BZ481" s="10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customFormat="false" ht="14.85" hidden="false" customHeight="true" outlineLevel="0" collapsed="false">
      <c r="A482" s="102" t="str">
        <f aca="false" t="array" ref="A482:A482">IF(G482=Error_checking!$A$26,RANK(AC482,$AC$2:$AC$601),"")</f>
        <v/>
      </c>
      <c r="B482" s="102" t="n">
        <v>200</v>
      </c>
      <c r="C482" s="77" t="n">
        <f aca="false">VLOOKUP($B482,Ludo_na!$A$2:$D$601,2,0)</f>
        <v>116</v>
      </c>
      <c r="D482" s="78" t="str">
        <f aca="false">IF(VLOOKUP($B482,Ludo_voor!$A$2:$Y$601,3,0)="","",VLOOKUP($B482,Ludo_voor!$A$2:$Y$601,3,0))</f>
        <v>Beschuyt</v>
      </c>
      <c r="E482" s="79" t="str">
        <f aca="false">IF(VLOOKUP($B482,Ludo_voor!$A$2:$Y$601,4,0)="","",VLOOKUP($B482,Ludo_voor!$A$2:$Y$601,4,0))</f>
        <v>Davy</v>
      </c>
      <c r="F482" s="80" t="str">
        <f aca="false">IF(VLOOKUP($B482,Ludo_voor!$A$2:$Y$601,5,0)="","",VLOOKUP($B482,Ludo_voor!$A$2:$Y$601,5,0))</f>
        <v>De Strateeg</v>
      </c>
      <c r="G482" s="81"/>
      <c r="H482" s="103"/>
      <c r="I482" s="104"/>
      <c r="J482" s="105"/>
      <c r="K482" s="105"/>
      <c r="L482" s="105"/>
      <c r="M482" s="106" t="str">
        <f aca="false" t="array" ref="M482:M482">IF($G482="","",IF(L482="",0,((SUM(IF(I482=I$2:I$601,IF(J482=J$2:J$601,1,0),0))-K482)/(SUM(IF(I482=I$2:I$601,IF(J482=J$2:J$601,1,0),0))-1)*100)+(L482/(SUM(IF(I482=I$2:I$601,IF(J482=J$2:J$601,L$2:L$601,0),0))))+IF(K482&lt;2,SUM(IF(I482=I$2:I$601,IF(J482=J$2:J$601,1,0),0)),0)))</f>
        <v/>
      </c>
      <c r="N482" s="107"/>
      <c r="O482" s="108"/>
      <c r="P482" s="108"/>
      <c r="Q482" s="108"/>
      <c r="R482" s="109" t="str">
        <f aca="false" t="array" ref="R482:R482">IF($G482="","",IF(Q482="",0,((SUM(IF(N482=N$2:N$601,IF(O482=O$2:O$601,1,0),0))-P482)/(SUM(IF(N482=N$2:N$601,IF(O482=O$2:O$601,1,0),0))-1)*100)+(Q482/(SUM(IF(N482=N$2:N$601,IF(O482=O$2:O$601,Q$2:Q$601,0),0))))+IF(P482&lt;2,SUM(IF(N482=N$2:N$601,IF(O482=O$2:O$601,1,0),0)),0)))</f>
        <v/>
      </c>
      <c r="S482" s="110"/>
      <c r="T482" s="108"/>
      <c r="U482" s="108"/>
      <c r="V482" s="108"/>
      <c r="W482" s="111" t="str">
        <f aca="false" t="array" ref="W482:W482">IF($G482="","",IF(OR(S482=Error_checking!$Q$25,S482=Error_checking!$Q$26),R482-IF(P482&lt;2,SUM(IF(N482=N$2:N$601,IF(O482=O$2:O$601,1,0),0)),0),IF(V482="",0,((SUM(IF(S482=S$2:S$601,IF(T482=T$2:T$601,1,0),0))-U482)/(SUM(IF(S482=S$2:S$601,IF(T482=T$2:T$601,1,0),0))-1)*100)+(V482/(SUM(IF(S482=S$2:S$601,IF(T482=T$2:T$601,V$2:V$601,0),0))))+IF(U482&lt;2,SUM(IF(S482=S$2:S$601,IF(T482=T$2:T$601,1,0),0)),0))))</f>
        <v/>
      </c>
      <c r="X482" s="91"/>
      <c r="Y482" s="92"/>
      <c r="Z482" s="93"/>
      <c r="AA482" s="92"/>
      <c r="AB482" s="94" t="n">
        <f aca="false">0</f>
        <v>0</v>
      </c>
      <c r="AC482" s="94" t="n">
        <f aca="false" t="array" ref="AC482:AC482">SUM(M482,R482,W482,AB482)</f>
        <v>0</v>
      </c>
      <c r="AD482" s="112" t="n">
        <f aca="false">IF(G482=Error_checking!$A$26,MAX(0,MIN(MaxBonus,$G$1)+1-RANK(AC482,$AC$2:$AC$601)),0)</f>
        <v>0</v>
      </c>
      <c r="AE482" s="111" t="n">
        <f aca="false">AC482+AD482</f>
        <v>0</v>
      </c>
      <c r="AF482" s="113" t="str">
        <f aca="false" t="array" ref="AF482:AF482">IF(G482=Error_checking!$A$26,RANK(AC482,$AC$2:$AC$601),"")</f>
        <v/>
      </c>
      <c r="AG482" s="114"/>
      <c r="AH482" s="115"/>
      <c r="AI482" s="115"/>
      <c r="AJ482" s="115"/>
      <c r="AK482" s="100"/>
      <c r="AL482" s="100"/>
      <c r="AM482" s="100"/>
      <c r="AN482" s="101"/>
      <c r="AO482" s="100"/>
      <c r="AP482" s="100"/>
      <c r="AQ482" s="100"/>
      <c r="AR482" s="100"/>
      <c r="AS482" s="100"/>
      <c r="AT482" s="100"/>
      <c r="AU482" s="100"/>
      <c r="AV482" s="100"/>
      <c r="AW482" s="100"/>
      <c r="AX482" s="100"/>
      <c r="AY482" s="100"/>
      <c r="AZ482" s="100"/>
      <c r="BA482" s="100"/>
      <c r="BB482" s="100"/>
      <c r="BC482" s="100"/>
      <c r="BD482" s="100"/>
      <c r="BE482" s="100"/>
      <c r="BF482" s="100"/>
      <c r="BG482" s="100"/>
      <c r="BH482" s="100"/>
      <c r="BI482" s="100"/>
      <c r="BJ482" s="100"/>
      <c r="BK482" s="100"/>
      <c r="BL482" s="100"/>
      <c r="BM482" s="100"/>
      <c r="BN482" s="100"/>
      <c r="BO482" s="100"/>
      <c r="BP482" s="100"/>
      <c r="BQ482" s="100"/>
      <c r="BR482" s="100"/>
      <c r="BS482" s="100"/>
      <c r="BT482" s="100"/>
      <c r="BU482" s="100"/>
      <c r="BV482" s="100"/>
      <c r="BW482" s="100"/>
      <c r="BX482" s="100"/>
      <c r="BY482" s="100"/>
      <c r="BZ482" s="10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customFormat="false" ht="14.85" hidden="false" customHeight="true" outlineLevel="0" collapsed="false">
      <c r="A483" s="102" t="str">
        <f aca="false" t="array" ref="A483:A483">IF(G483=Error_checking!$A$26,RANK(AC483,$AC$2:$AC$601),"")</f>
        <v/>
      </c>
      <c r="B483" s="102" t="n">
        <v>25</v>
      </c>
      <c r="C483" s="77" t="n">
        <f aca="false">VLOOKUP($B483,Ludo_na!$A$2:$D$601,2,0)</f>
        <v>84</v>
      </c>
      <c r="D483" s="78" t="str">
        <f aca="false">IF(VLOOKUP($B483,Ludo_voor!$A$2:$Y$601,3,0)="","",VLOOKUP($B483,Ludo_voor!$A$2:$Y$601,3,0))</f>
        <v>Devreker</v>
      </c>
      <c r="E483" s="79" t="str">
        <f aca="false">IF(VLOOKUP($B483,Ludo_voor!$A$2:$Y$601,4,0)="","",VLOOKUP($B483,Ludo_voor!$A$2:$Y$601,4,0))</f>
        <v>Bart</v>
      </c>
      <c r="F483" s="80" t="str">
        <f aca="false">IF(VLOOKUP($B483,Ludo_voor!$A$2:$Y$601,5,0)="","",VLOOKUP($B483,Ludo_voor!$A$2:$Y$601,5,0))</f>
        <v>De Strateeg</v>
      </c>
      <c r="G483" s="81"/>
      <c r="H483" s="103"/>
      <c r="I483" s="104"/>
      <c r="J483" s="105"/>
      <c r="K483" s="105"/>
      <c r="L483" s="105"/>
      <c r="M483" s="106" t="str">
        <f aca="false" t="array" ref="M483:M483">IF($G483="","",IF(L483="",0,((SUM(IF(I483=I$2:I$601,IF(J483=J$2:J$601,1,0),0))-K483)/(SUM(IF(I483=I$2:I$601,IF(J483=J$2:J$601,1,0),0))-1)*100)+(L483/(SUM(IF(I483=I$2:I$601,IF(J483=J$2:J$601,L$2:L$601,0),0))))+IF(K483&lt;2,SUM(IF(I483=I$2:I$601,IF(J483=J$2:J$601,1,0),0)),0)))</f>
        <v/>
      </c>
      <c r="N483" s="107"/>
      <c r="O483" s="108"/>
      <c r="P483" s="108"/>
      <c r="Q483" s="108"/>
      <c r="R483" s="109" t="str">
        <f aca="false" t="array" ref="R483:R483">IF($G483="","",IF(Q483="",0,((SUM(IF(N483=N$2:N$601,IF(O483=O$2:O$601,1,0),0))-P483)/(SUM(IF(N483=N$2:N$601,IF(O483=O$2:O$601,1,0),0))-1)*100)+(Q483/(SUM(IF(N483=N$2:N$601,IF(O483=O$2:O$601,Q$2:Q$601,0),0))))+IF(P483&lt;2,SUM(IF(N483=N$2:N$601,IF(O483=O$2:O$601,1,0),0)),0)))</f>
        <v/>
      </c>
      <c r="S483" s="110"/>
      <c r="T483" s="108"/>
      <c r="U483" s="108"/>
      <c r="V483" s="108"/>
      <c r="W483" s="111" t="str">
        <f aca="false" t="array" ref="W483:W483">IF($G483="","",IF(OR(S483=Error_checking!$Q$25,S483=Error_checking!$Q$26),R483-IF(P483&lt;2,SUM(IF(N483=N$2:N$601,IF(O483=O$2:O$601,1,0),0)),0),IF(V483="",0,((SUM(IF(S483=S$2:S$601,IF(T483=T$2:T$601,1,0),0))-U483)/(SUM(IF(S483=S$2:S$601,IF(T483=T$2:T$601,1,0),0))-1)*100)+(V483/(SUM(IF(S483=S$2:S$601,IF(T483=T$2:T$601,V$2:V$601,0),0))))+IF(U483&lt;2,SUM(IF(S483=S$2:S$601,IF(T483=T$2:T$601,1,0),0)),0))))</f>
        <v/>
      </c>
      <c r="X483" s="91"/>
      <c r="Y483" s="92"/>
      <c r="Z483" s="93"/>
      <c r="AA483" s="92"/>
      <c r="AB483" s="94" t="n">
        <f aca="false">0</f>
        <v>0</v>
      </c>
      <c r="AC483" s="94" t="n">
        <f aca="false" t="array" ref="AC483:AC483">SUM(M483,R483,W483,AB483)</f>
        <v>0</v>
      </c>
      <c r="AD483" s="112" t="n">
        <f aca="false">IF(G483=Error_checking!$A$26,MAX(0,MIN(MaxBonus,$G$1)+1-RANK(AC483,$AC$2:$AC$601)),0)</f>
        <v>0</v>
      </c>
      <c r="AE483" s="111" t="n">
        <f aca="false">AC483+AD483</f>
        <v>0</v>
      </c>
      <c r="AF483" s="113" t="str">
        <f aca="false" t="array" ref="AF483:AF483">IF(G483=Error_checking!$A$26,RANK(AC483,$AC$2:$AC$601),"")</f>
        <v/>
      </c>
      <c r="AG483" s="114"/>
      <c r="AH483" s="115"/>
      <c r="AI483" s="115"/>
      <c r="AJ483" s="115"/>
      <c r="AK483" s="100"/>
      <c r="AL483" s="100"/>
      <c r="AM483" s="100"/>
      <c r="AN483" s="101"/>
      <c r="AO483" s="100"/>
      <c r="AP483" s="100"/>
      <c r="AQ483" s="100"/>
      <c r="AR483" s="100"/>
      <c r="AS483" s="100"/>
      <c r="AT483" s="100"/>
      <c r="AU483" s="100"/>
      <c r="AV483" s="100"/>
      <c r="AW483" s="100"/>
      <c r="AX483" s="100"/>
      <c r="AY483" s="100"/>
      <c r="AZ483" s="100"/>
      <c r="BA483" s="100"/>
      <c r="BB483" s="100"/>
      <c r="BC483" s="100"/>
      <c r="BD483" s="100"/>
      <c r="BE483" s="100"/>
      <c r="BF483" s="100"/>
      <c r="BG483" s="100"/>
      <c r="BH483" s="100"/>
      <c r="BI483" s="100"/>
      <c r="BJ483" s="100"/>
      <c r="BK483" s="100"/>
      <c r="BL483" s="100"/>
      <c r="BM483" s="100"/>
      <c r="BN483" s="100"/>
      <c r="BO483" s="100"/>
      <c r="BP483" s="100"/>
      <c r="BQ483" s="100"/>
      <c r="BR483" s="100"/>
      <c r="BS483" s="100"/>
      <c r="BT483" s="100"/>
      <c r="BU483" s="100"/>
      <c r="BV483" s="100"/>
      <c r="BW483" s="100"/>
      <c r="BX483" s="100"/>
      <c r="BY483" s="100"/>
      <c r="BZ483" s="10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  <c r="IX483" s="0"/>
      <c r="IY483" s="0"/>
      <c r="IZ483" s="0"/>
      <c r="JA483" s="0"/>
      <c r="JB483" s="0"/>
      <c r="JC483" s="0"/>
      <c r="JD483" s="0"/>
      <c r="JE483" s="0"/>
      <c r="JF483" s="0"/>
      <c r="JG483" s="0"/>
      <c r="JH483" s="0"/>
      <c r="JI483" s="0"/>
      <c r="JJ483" s="0"/>
      <c r="JK483" s="0"/>
      <c r="JL483" s="0"/>
      <c r="JM483" s="0"/>
      <c r="JN483" s="0"/>
      <c r="JO483" s="0"/>
      <c r="JP483" s="0"/>
      <c r="JQ483" s="0"/>
      <c r="JR483" s="0"/>
      <c r="JS483" s="0"/>
      <c r="JT483" s="0"/>
      <c r="JU483" s="0"/>
      <c r="JV483" s="0"/>
      <c r="JW483" s="0"/>
      <c r="JX483" s="0"/>
      <c r="JY483" s="0"/>
      <c r="JZ483" s="0"/>
      <c r="KA483" s="0"/>
      <c r="KB483" s="0"/>
      <c r="KC483" s="0"/>
      <c r="KD483" s="0"/>
      <c r="KE483" s="0"/>
      <c r="KF483" s="0"/>
      <c r="KG483" s="0"/>
      <c r="KH483" s="0"/>
      <c r="KI483" s="0"/>
      <c r="KJ483" s="0"/>
      <c r="KK483" s="0"/>
      <c r="KL483" s="0"/>
      <c r="KM483" s="0"/>
      <c r="KN483" s="0"/>
      <c r="KO483" s="0"/>
      <c r="KP483" s="0"/>
      <c r="KQ483" s="0"/>
      <c r="KR483" s="0"/>
      <c r="KS483" s="0"/>
      <c r="KT483" s="0"/>
      <c r="KU483" s="0"/>
      <c r="KV483" s="0"/>
      <c r="KW483" s="0"/>
      <c r="KX483" s="0"/>
      <c r="KY483" s="0"/>
      <c r="KZ483" s="0"/>
      <c r="LA483" s="0"/>
      <c r="LB483" s="0"/>
      <c r="LC483" s="0"/>
      <c r="LD483" s="0"/>
      <c r="LE483" s="0"/>
      <c r="LF483" s="0"/>
      <c r="LG483" s="0"/>
      <c r="LH483" s="0"/>
      <c r="LI483" s="0"/>
      <c r="LJ483" s="0"/>
      <c r="LK483" s="0"/>
      <c r="LL483" s="0"/>
      <c r="LM483" s="0"/>
      <c r="LN483" s="0"/>
      <c r="LO483" s="0"/>
      <c r="LP483" s="0"/>
      <c r="LQ483" s="0"/>
      <c r="LR483" s="0"/>
      <c r="LS483" s="0"/>
      <c r="LT483" s="0"/>
      <c r="LU483" s="0"/>
      <c r="LV483" s="0"/>
      <c r="LW483" s="0"/>
      <c r="LX483" s="0"/>
      <c r="LY483" s="0"/>
      <c r="LZ483" s="0"/>
      <c r="MA483" s="0"/>
      <c r="MB483" s="0"/>
      <c r="MC483" s="0"/>
      <c r="MD483" s="0"/>
      <c r="ME483" s="0"/>
      <c r="MF483" s="0"/>
      <c r="MG483" s="0"/>
      <c r="MH483" s="0"/>
      <c r="MI483" s="0"/>
      <c r="MJ483" s="0"/>
      <c r="MK483" s="0"/>
      <c r="ML483" s="0"/>
      <c r="MM483" s="0"/>
      <c r="MN483" s="0"/>
      <c r="MO483" s="0"/>
      <c r="MP483" s="0"/>
      <c r="MQ483" s="0"/>
      <c r="MR483" s="0"/>
      <c r="MS483" s="0"/>
      <c r="MT483" s="0"/>
      <c r="MU483" s="0"/>
      <c r="MV483" s="0"/>
      <c r="MW483" s="0"/>
      <c r="MX483" s="0"/>
      <c r="MY483" s="0"/>
      <c r="MZ483" s="0"/>
      <c r="NA483" s="0"/>
      <c r="NB483" s="0"/>
      <c r="NC483" s="0"/>
      <c r="ND483" s="0"/>
      <c r="NE483" s="0"/>
      <c r="NF483" s="0"/>
      <c r="NG483" s="0"/>
      <c r="NH483" s="0"/>
      <c r="NI483" s="0"/>
      <c r="NJ483" s="0"/>
      <c r="NK483" s="0"/>
      <c r="NL483" s="0"/>
      <c r="NM483" s="0"/>
      <c r="NN483" s="0"/>
      <c r="NO483" s="0"/>
      <c r="NP483" s="0"/>
      <c r="NQ483" s="0"/>
      <c r="NR483" s="0"/>
      <c r="NS483" s="0"/>
      <c r="NT483" s="0"/>
      <c r="NU483" s="0"/>
      <c r="NV483" s="0"/>
      <c r="NW483" s="0"/>
      <c r="NX483" s="0"/>
      <c r="NY483" s="0"/>
      <c r="NZ483" s="0"/>
      <c r="OA483" s="0"/>
      <c r="OB483" s="0"/>
      <c r="OC483" s="0"/>
      <c r="OD483" s="0"/>
      <c r="OE483" s="0"/>
      <c r="OF483" s="0"/>
      <c r="OG483" s="0"/>
      <c r="OH483" s="0"/>
      <c r="OI483" s="0"/>
      <c r="OJ483" s="0"/>
      <c r="OK483" s="0"/>
      <c r="OL483" s="0"/>
      <c r="OM483" s="0"/>
      <c r="ON483" s="0"/>
      <c r="OO483" s="0"/>
      <c r="OP483" s="0"/>
      <c r="OQ483" s="0"/>
      <c r="OR483" s="0"/>
      <c r="OS483" s="0"/>
      <c r="OT483" s="0"/>
      <c r="OU483" s="0"/>
      <c r="OV483" s="0"/>
      <c r="OW483" s="0"/>
      <c r="OX483" s="0"/>
      <c r="OY483" s="0"/>
      <c r="OZ483" s="0"/>
      <c r="PA483" s="0"/>
      <c r="PB483" s="0"/>
      <c r="PC483" s="0"/>
      <c r="PD483" s="0"/>
      <c r="PE483" s="0"/>
      <c r="PF483" s="0"/>
      <c r="PG483" s="0"/>
      <c r="PH483" s="0"/>
      <c r="PI483" s="0"/>
      <c r="PJ483" s="0"/>
      <c r="PK483" s="0"/>
      <c r="PL483" s="0"/>
      <c r="PM483" s="0"/>
      <c r="PN483" s="0"/>
      <c r="PO483" s="0"/>
      <c r="PP483" s="0"/>
      <c r="PQ483" s="0"/>
      <c r="PR483" s="0"/>
      <c r="PS483" s="0"/>
      <c r="PT483" s="0"/>
      <c r="PU483" s="0"/>
      <c r="PV483" s="0"/>
      <c r="PW483" s="0"/>
      <c r="PX483" s="0"/>
      <c r="PY483" s="0"/>
      <c r="PZ483" s="0"/>
      <c r="QA483" s="0"/>
      <c r="QB483" s="0"/>
      <c r="QC483" s="0"/>
      <c r="QD483" s="0"/>
      <c r="QE483" s="0"/>
      <c r="QF483" s="0"/>
      <c r="QG483" s="0"/>
      <c r="QH483" s="0"/>
      <c r="QI483" s="0"/>
      <c r="QJ483" s="0"/>
      <c r="QK483" s="0"/>
      <c r="QL483" s="0"/>
      <c r="QM483" s="0"/>
      <c r="QN483" s="0"/>
      <c r="QO483" s="0"/>
      <c r="QP483" s="0"/>
      <c r="QQ483" s="0"/>
      <c r="QR483" s="0"/>
      <c r="QS483" s="0"/>
      <c r="QT483" s="0"/>
      <c r="QU483" s="0"/>
      <c r="QV483" s="0"/>
      <c r="QW483" s="0"/>
      <c r="QX483" s="0"/>
      <c r="QY483" s="0"/>
      <c r="QZ483" s="0"/>
      <c r="RA483" s="0"/>
      <c r="RB483" s="0"/>
      <c r="RC483" s="0"/>
      <c r="RD483" s="0"/>
      <c r="RE483" s="0"/>
      <c r="RF483" s="0"/>
      <c r="RG483" s="0"/>
      <c r="RH483" s="0"/>
      <c r="RI483" s="0"/>
      <c r="RJ483" s="0"/>
      <c r="RK483" s="0"/>
      <c r="RL483" s="0"/>
      <c r="RM483" s="0"/>
      <c r="RN483" s="0"/>
      <c r="RO483" s="0"/>
      <c r="RP483" s="0"/>
      <c r="RQ483" s="0"/>
      <c r="RR483" s="0"/>
      <c r="RS483" s="0"/>
      <c r="RT483" s="0"/>
      <c r="RU483" s="0"/>
      <c r="RV483" s="0"/>
      <c r="RW483" s="0"/>
      <c r="RX483" s="0"/>
      <c r="RY483" s="0"/>
      <c r="RZ483" s="0"/>
      <c r="SA483" s="0"/>
      <c r="SB483" s="0"/>
      <c r="SC483" s="0"/>
      <c r="SD483" s="0"/>
      <c r="SE483" s="0"/>
      <c r="SF483" s="0"/>
      <c r="SG483" s="0"/>
      <c r="SH483" s="0"/>
      <c r="SI483" s="0"/>
      <c r="SJ483" s="0"/>
      <c r="SK483" s="0"/>
      <c r="SL483" s="0"/>
      <c r="SM483" s="0"/>
      <c r="SN483" s="0"/>
      <c r="SO483" s="0"/>
      <c r="SP483" s="0"/>
      <c r="SQ483" s="0"/>
      <c r="SR483" s="0"/>
      <c r="SS483" s="0"/>
      <c r="ST483" s="0"/>
      <c r="SU483" s="0"/>
      <c r="SV483" s="0"/>
      <c r="SW483" s="0"/>
      <c r="SX483" s="0"/>
      <c r="SY483" s="0"/>
      <c r="SZ483" s="0"/>
      <c r="TA483" s="0"/>
      <c r="TB483" s="0"/>
      <c r="TC483" s="0"/>
      <c r="TD483" s="0"/>
      <c r="TE483" s="0"/>
      <c r="TF483" s="0"/>
      <c r="TG483" s="0"/>
      <c r="TH483" s="0"/>
      <c r="TI483" s="0"/>
      <c r="TJ483" s="0"/>
      <c r="TK483" s="0"/>
      <c r="TL483" s="0"/>
      <c r="TM483" s="0"/>
      <c r="TN483" s="0"/>
      <c r="TO483" s="0"/>
      <c r="TP483" s="0"/>
      <c r="TQ483" s="0"/>
      <c r="TR483" s="0"/>
      <c r="TS483" s="0"/>
      <c r="TT483" s="0"/>
      <c r="TU483" s="0"/>
      <c r="TV483" s="0"/>
      <c r="TW483" s="0"/>
      <c r="TX483" s="0"/>
      <c r="TY483" s="0"/>
      <c r="TZ483" s="0"/>
      <c r="UA483" s="0"/>
      <c r="UB483" s="0"/>
      <c r="UC483" s="0"/>
      <c r="UD483" s="0"/>
      <c r="UE483" s="0"/>
      <c r="UF483" s="0"/>
      <c r="UG483" s="0"/>
      <c r="UH483" s="0"/>
      <c r="UI483" s="0"/>
      <c r="UJ483" s="0"/>
      <c r="UK483" s="0"/>
      <c r="UL483" s="0"/>
      <c r="UM483" s="0"/>
      <c r="UN483" s="0"/>
      <c r="UO483" s="0"/>
      <c r="UP483" s="0"/>
      <c r="UQ483" s="0"/>
      <c r="UR483" s="0"/>
      <c r="US483" s="0"/>
      <c r="UT483" s="0"/>
      <c r="UU483" s="0"/>
      <c r="UV483" s="0"/>
      <c r="UW483" s="0"/>
      <c r="UX483" s="0"/>
      <c r="UY483" s="0"/>
      <c r="UZ483" s="0"/>
      <c r="VA483" s="0"/>
      <c r="VB483" s="0"/>
      <c r="VC483" s="0"/>
      <c r="VD483" s="0"/>
      <c r="VE483" s="0"/>
      <c r="VF483" s="0"/>
      <c r="VG483" s="0"/>
      <c r="VH483" s="0"/>
      <c r="VI483" s="0"/>
      <c r="VJ483" s="0"/>
      <c r="VK483" s="0"/>
      <c r="VL483" s="0"/>
      <c r="VM483" s="0"/>
      <c r="VN483" s="0"/>
      <c r="VO483" s="0"/>
      <c r="VP483" s="0"/>
      <c r="VQ483" s="0"/>
      <c r="VR483" s="0"/>
      <c r="VS483" s="0"/>
      <c r="VT483" s="0"/>
      <c r="VU483" s="0"/>
      <c r="VV483" s="0"/>
      <c r="VW483" s="0"/>
      <c r="VX483" s="0"/>
      <c r="VY483" s="0"/>
      <c r="VZ483" s="0"/>
      <c r="WA483" s="0"/>
      <c r="WB483" s="0"/>
      <c r="WC483" s="0"/>
      <c r="WD483" s="0"/>
      <c r="WE483" s="0"/>
      <c r="WF483" s="0"/>
      <c r="WG483" s="0"/>
      <c r="WH483" s="0"/>
      <c r="WI483" s="0"/>
      <c r="WJ483" s="0"/>
      <c r="WK483" s="0"/>
      <c r="WL483" s="0"/>
      <c r="WM483" s="0"/>
      <c r="WN483" s="0"/>
      <c r="WO483" s="0"/>
      <c r="WP483" s="0"/>
      <c r="WQ483" s="0"/>
      <c r="WR483" s="0"/>
      <c r="WS483" s="0"/>
      <c r="WT483" s="0"/>
      <c r="WU483" s="0"/>
      <c r="WV483" s="0"/>
      <c r="WW483" s="0"/>
      <c r="WX483" s="0"/>
      <c r="WY483" s="0"/>
      <c r="WZ483" s="0"/>
      <c r="XA483" s="0"/>
      <c r="XB483" s="0"/>
      <c r="XC483" s="0"/>
      <c r="XD483" s="0"/>
      <c r="XE483" s="0"/>
      <c r="XF483" s="0"/>
      <c r="XG483" s="0"/>
      <c r="XH483" s="0"/>
      <c r="XI483" s="0"/>
      <c r="XJ483" s="0"/>
      <c r="XK483" s="0"/>
      <c r="XL483" s="0"/>
      <c r="XM483" s="0"/>
      <c r="XN483" s="0"/>
      <c r="XO483" s="0"/>
      <c r="XP483" s="0"/>
      <c r="XQ483" s="0"/>
      <c r="XR483" s="0"/>
      <c r="XS483" s="0"/>
      <c r="XT483" s="0"/>
      <c r="XU483" s="0"/>
      <c r="XV483" s="0"/>
      <c r="XW483" s="0"/>
      <c r="XX483" s="0"/>
      <c r="XY483" s="0"/>
      <c r="XZ483" s="0"/>
      <c r="YA483" s="0"/>
      <c r="YB483" s="0"/>
      <c r="YC483" s="0"/>
      <c r="YD483" s="0"/>
      <c r="YE483" s="0"/>
      <c r="YF483" s="0"/>
      <c r="YG483" s="0"/>
      <c r="YH483" s="0"/>
      <c r="YI483" s="0"/>
      <c r="YJ483" s="0"/>
      <c r="YK483" s="0"/>
      <c r="YL483" s="0"/>
      <c r="YM483" s="0"/>
      <c r="YN483" s="0"/>
      <c r="YO483" s="0"/>
      <c r="YP483" s="0"/>
      <c r="YQ483" s="0"/>
      <c r="YR483" s="0"/>
      <c r="YS483" s="0"/>
      <c r="YT483" s="0"/>
      <c r="YU483" s="0"/>
      <c r="YV483" s="0"/>
      <c r="YW483" s="0"/>
      <c r="YX483" s="0"/>
      <c r="YY483" s="0"/>
      <c r="YZ483" s="0"/>
      <c r="ZA483" s="0"/>
      <c r="ZB483" s="0"/>
      <c r="ZC483" s="0"/>
      <c r="ZD483" s="0"/>
      <c r="ZE483" s="0"/>
      <c r="ZF483" s="0"/>
      <c r="ZG483" s="0"/>
      <c r="ZH483" s="0"/>
      <c r="ZI483" s="0"/>
      <c r="ZJ483" s="0"/>
      <c r="ZK483" s="0"/>
      <c r="ZL483" s="0"/>
      <c r="ZM483" s="0"/>
      <c r="ZN483" s="0"/>
      <c r="ZO483" s="0"/>
      <c r="ZP483" s="0"/>
      <c r="ZQ483" s="0"/>
      <c r="ZR483" s="0"/>
      <c r="ZS483" s="0"/>
      <c r="ZT483" s="0"/>
      <c r="ZU483" s="0"/>
      <c r="ZV483" s="0"/>
      <c r="ZW483" s="0"/>
      <c r="ZX483" s="0"/>
      <c r="ZY483" s="0"/>
      <c r="ZZ483" s="0"/>
      <c r="AAA483" s="0"/>
      <c r="AAB483" s="0"/>
      <c r="AAC483" s="0"/>
      <c r="AAD483" s="0"/>
      <c r="AAE483" s="0"/>
      <c r="AAF483" s="0"/>
      <c r="AAG483" s="0"/>
      <c r="AAH483" s="0"/>
      <c r="AAI483" s="0"/>
      <c r="AAJ483" s="0"/>
      <c r="AAK483" s="0"/>
      <c r="AAL483" s="0"/>
      <c r="AAM483" s="0"/>
      <c r="AAN483" s="0"/>
      <c r="AAO483" s="0"/>
      <c r="AAP483" s="0"/>
      <c r="AAQ483" s="0"/>
      <c r="AAR483" s="0"/>
      <c r="AAS483" s="0"/>
      <c r="AAT483" s="0"/>
      <c r="AAU483" s="0"/>
      <c r="AAV483" s="0"/>
      <c r="AAW483" s="0"/>
      <c r="AAX483" s="0"/>
      <c r="AAY483" s="0"/>
      <c r="AAZ483" s="0"/>
      <c r="ABA483" s="0"/>
      <c r="ABB483" s="0"/>
      <c r="ABC483" s="0"/>
      <c r="ABD483" s="0"/>
      <c r="ABE483" s="0"/>
      <c r="ABF483" s="0"/>
      <c r="ABG483" s="0"/>
      <c r="ABH483" s="0"/>
      <c r="ABI483" s="0"/>
      <c r="ABJ483" s="0"/>
      <c r="ABK483" s="0"/>
      <c r="ABL483" s="0"/>
      <c r="ABM483" s="0"/>
      <c r="ABN483" s="0"/>
      <c r="ABO483" s="0"/>
      <c r="ABP483" s="0"/>
      <c r="ABQ483" s="0"/>
      <c r="ABR483" s="0"/>
      <c r="ABS483" s="0"/>
      <c r="ABT483" s="0"/>
      <c r="ABU483" s="0"/>
      <c r="ABV483" s="0"/>
      <c r="ABW483" s="0"/>
      <c r="ABX483" s="0"/>
      <c r="ABY483" s="0"/>
      <c r="ABZ483" s="0"/>
      <c r="ACA483" s="0"/>
      <c r="ACB483" s="0"/>
      <c r="ACC483" s="0"/>
      <c r="ACD483" s="0"/>
      <c r="ACE483" s="0"/>
      <c r="ACF483" s="0"/>
      <c r="ACG483" s="0"/>
      <c r="ACH483" s="0"/>
      <c r="ACI483" s="0"/>
      <c r="ACJ483" s="0"/>
      <c r="ACK483" s="0"/>
      <c r="ACL483" s="0"/>
      <c r="ACM483" s="0"/>
      <c r="ACN483" s="0"/>
      <c r="ACO483" s="0"/>
      <c r="ACP483" s="0"/>
      <c r="ACQ483" s="0"/>
      <c r="ACR483" s="0"/>
      <c r="ACS483" s="0"/>
      <c r="ACT483" s="0"/>
      <c r="ACU483" s="0"/>
      <c r="ACV483" s="0"/>
      <c r="ACW483" s="0"/>
      <c r="ACX483" s="0"/>
      <c r="ACY483" s="0"/>
      <c r="ACZ483" s="0"/>
      <c r="ADA483" s="0"/>
      <c r="ADB483" s="0"/>
      <c r="ADC483" s="0"/>
      <c r="ADD483" s="0"/>
      <c r="ADE483" s="0"/>
      <c r="ADF483" s="0"/>
      <c r="ADG483" s="0"/>
      <c r="ADH483" s="0"/>
      <c r="ADI483" s="0"/>
      <c r="ADJ483" s="0"/>
      <c r="ADK483" s="0"/>
      <c r="ADL483" s="0"/>
      <c r="ADM483" s="0"/>
      <c r="ADN483" s="0"/>
      <c r="ADO483" s="0"/>
      <c r="ADP483" s="0"/>
      <c r="ADQ483" s="0"/>
      <c r="ADR483" s="0"/>
      <c r="ADS483" s="0"/>
      <c r="ADT483" s="0"/>
      <c r="ADU483" s="0"/>
      <c r="ADV483" s="0"/>
      <c r="ADW483" s="0"/>
      <c r="ADX483" s="0"/>
      <c r="ADY483" s="0"/>
      <c r="ADZ483" s="0"/>
      <c r="AEA483" s="0"/>
      <c r="AEB483" s="0"/>
      <c r="AEC483" s="0"/>
      <c r="AED483" s="0"/>
      <c r="AEE483" s="0"/>
      <c r="AEF483" s="0"/>
      <c r="AEG483" s="0"/>
      <c r="AEH483" s="0"/>
      <c r="AEI483" s="0"/>
      <c r="AEJ483" s="0"/>
      <c r="AEK483" s="0"/>
      <c r="AEL483" s="0"/>
      <c r="AEM483" s="0"/>
      <c r="AEN483" s="0"/>
      <c r="AEO483" s="0"/>
      <c r="AEP483" s="0"/>
      <c r="AEQ483" s="0"/>
      <c r="AER483" s="0"/>
      <c r="AES483" s="0"/>
      <c r="AET483" s="0"/>
      <c r="AEU483" s="0"/>
      <c r="AEV483" s="0"/>
      <c r="AEW483" s="0"/>
      <c r="AEX483" s="0"/>
      <c r="AEY483" s="0"/>
      <c r="AEZ483" s="0"/>
      <c r="AFA483" s="0"/>
      <c r="AFB483" s="0"/>
      <c r="AFC483" s="0"/>
      <c r="AFD483" s="0"/>
      <c r="AFE483" s="0"/>
      <c r="AFF483" s="0"/>
      <c r="AFG483" s="0"/>
      <c r="AFH483" s="0"/>
      <c r="AFI483" s="0"/>
      <c r="AFJ483" s="0"/>
      <c r="AFK483" s="0"/>
      <c r="AFL483" s="0"/>
      <c r="AFM483" s="0"/>
      <c r="AFN483" s="0"/>
      <c r="AFO483" s="0"/>
      <c r="AFP483" s="0"/>
      <c r="AFQ483" s="0"/>
      <c r="AFR483" s="0"/>
      <c r="AFS483" s="0"/>
      <c r="AFT483" s="0"/>
      <c r="AFU483" s="0"/>
      <c r="AFV483" s="0"/>
      <c r="AFW483" s="0"/>
      <c r="AFX483" s="0"/>
      <c r="AFY483" s="0"/>
      <c r="AFZ483" s="0"/>
      <c r="AGA483" s="0"/>
      <c r="AGB483" s="0"/>
      <c r="AGC483" s="0"/>
      <c r="AGD483" s="0"/>
      <c r="AGE483" s="0"/>
      <c r="AGF483" s="0"/>
      <c r="AGG483" s="0"/>
      <c r="AGH483" s="0"/>
      <c r="AGI483" s="0"/>
      <c r="AGJ483" s="0"/>
      <c r="AGK483" s="0"/>
      <c r="AGL483" s="0"/>
      <c r="AGM483" s="0"/>
      <c r="AGN483" s="0"/>
      <c r="AGO483" s="0"/>
      <c r="AGP483" s="0"/>
      <c r="AGQ483" s="0"/>
      <c r="AGR483" s="0"/>
      <c r="AGS483" s="0"/>
      <c r="AGT483" s="0"/>
      <c r="AGU483" s="0"/>
      <c r="AGV483" s="0"/>
      <c r="AGW483" s="0"/>
      <c r="AGX483" s="0"/>
      <c r="AGY483" s="0"/>
      <c r="AGZ483" s="0"/>
      <c r="AHA483" s="0"/>
      <c r="AHB483" s="0"/>
      <c r="AHC483" s="0"/>
      <c r="AHD483" s="0"/>
      <c r="AHE483" s="0"/>
      <c r="AHF483" s="0"/>
      <c r="AHG483" s="0"/>
      <c r="AHH483" s="0"/>
      <c r="AHI483" s="0"/>
      <c r="AHJ483" s="0"/>
      <c r="AHK483" s="0"/>
      <c r="AHL483" s="0"/>
      <c r="AHM483" s="0"/>
      <c r="AHN483" s="0"/>
      <c r="AHO483" s="0"/>
      <c r="AHP483" s="0"/>
      <c r="AHQ483" s="0"/>
      <c r="AHR483" s="0"/>
      <c r="AHS483" s="0"/>
      <c r="AHT483" s="0"/>
      <c r="AHU483" s="0"/>
      <c r="AHV483" s="0"/>
      <c r="AHW483" s="0"/>
      <c r="AHX483" s="0"/>
      <c r="AHY483" s="0"/>
      <c r="AHZ483" s="0"/>
      <c r="AIA483" s="0"/>
      <c r="AIB483" s="0"/>
      <c r="AIC483" s="0"/>
      <c r="AID483" s="0"/>
      <c r="AIE483" s="0"/>
      <c r="AIF483" s="0"/>
      <c r="AIG483" s="0"/>
      <c r="AIH483" s="0"/>
      <c r="AII483" s="0"/>
      <c r="AIJ483" s="0"/>
      <c r="AIK483" s="0"/>
      <c r="AIL483" s="0"/>
      <c r="AIM483" s="0"/>
      <c r="AIN483" s="0"/>
      <c r="AIO483" s="0"/>
      <c r="AIP483" s="0"/>
      <c r="AIQ483" s="0"/>
      <c r="AIR483" s="0"/>
      <c r="AIS483" s="0"/>
      <c r="AIT483" s="0"/>
      <c r="AIU483" s="0"/>
      <c r="AIV483" s="0"/>
      <c r="AIW483" s="0"/>
      <c r="AIX483" s="0"/>
      <c r="AIY483" s="0"/>
      <c r="AIZ483" s="0"/>
      <c r="AJA483" s="0"/>
      <c r="AJB483" s="0"/>
      <c r="AJC483" s="0"/>
      <c r="AJD483" s="0"/>
      <c r="AJE483" s="0"/>
      <c r="AJF483" s="0"/>
      <c r="AJG483" s="0"/>
      <c r="AJH483" s="0"/>
      <c r="AJI483" s="0"/>
      <c r="AJJ483" s="0"/>
      <c r="AJK483" s="0"/>
      <c r="AJL483" s="0"/>
      <c r="AJM483" s="0"/>
      <c r="AJN483" s="0"/>
      <c r="AJO483" s="0"/>
      <c r="AJP483" s="0"/>
      <c r="AJQ483" s="0"/>
      <c r="AJR483" s="0"/>
      <c r="AJS483" s="0"/>
      <c r="AJT483" s="0"/>
      <c r="AJU483" s="0"/>
      <c r="AJV483" s="0"/>
      <c r="AJW483" s="0"/>
      <c r="AJX483" s="0"/>
      <c r="AJY483" s="0"/>
      <c r="AJZ483" s="0"/>
      <c r="AKA483" s="0"/>
      <c r="AKB483" s="0"/>
      <c r="AKC483" s="0"/>
      <c r="AKD483" s="0"/>
      <c r="AKE483" s="0"/>
      <c r="AKF483" s="0"/>
      <c r="AKG483" s="0"/>
      <c r="AKH483" s="0"/>
      <c r="AKI483" s="0"/>
      <c r="AKJ483" s="0"/>
      <c r="AKK483" s="0"/>
      <c r="AKL483" s="0"/>
      <c r="AKM483" s="0"/>
      <c r="AKN483" s="0"/>
      <c r="AKO483" s="0"/>
      <c r="AKP483" s="0"/>
      <c r="AKQ483" s="0"/>
      <c r="AKR483" s="0"/>
      <c r="AKS483" s="0"/>
      <c r="AKT483" s="0"/>
      <c r="AKU483" s="0"/>
      <c r="AKV483" s="0"/>
      <c r="AKW483" s="0"/>
      <c r="AKX483" s="0"/>
      <c r="AKY483" s="0"/>
      <c r="AKZ483" s="0"/>
      <c r="ALA483" s="0"/>
      <c r="ALB483" s="0"/>
      <c r="ALC483" s="0"/>
      <c r="ALD483" s="0"/>
      <c r="ALE483" s="0"/>
      <c r="ALF483" s="0"/>
      <c r="ALG483" s="0"/>
      <c r="ALH483" s="0"/>
      <c r="ALI483" s="0"/>
      <c r="ALJ483" s="0"/>
      <c r="ALK483" s="0"/>
      <c r="ALL483" s="0"/>
      <c r="ALM483" s="0"/>
      <c r="ALN483" s="0"/>
      <c r="ALO483" s="0"/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customFormat="false" ht="14.85" hidden="false" customHeight="true" outlineLevel="0" collapsed="false">
      <c r="A484" s="102" t="str">
        <f aca="false" t="array" ref="A484:A484">IF(G484=Error_checking!$A$26,RANK(AC484,$AC$2:$AC$601),"")</f>
        <v/>
      </c>
      <c r="B484" s="102" t="n">
        <v>248</v>
      </c>
      <c r="C484" s="77" t="n">
        <f aca="false">VLOOKUP($B484,Ludo_na!$A$2:$D$601,2,0)</f>
        <v>226</v>
      </c>
      <c r="D484" s="78" t="str">
        <f aca="false">IF(VLOOKUP($B484,Ludo_voor!$A$2:$Y$601,3,0)="","",VLOOKUP($B484,Ludo_voor!$A$2:$Y$601,3,0))</f>
        <v>Vermeersch</v>
      </c>
      <c r="E484" s="79" t="str">
        <f aca="false">IF(VLOOKUP($B484,Ludo_voor!$A$2:$Y$601,4,0)="","",VLOOKUP($B484,Ludo_voor!$A$2:$Y$601,4,0))</f>
        <v>Simon</v>
      </c>
      <c r="F484" s="80" t="str">
        <f aca="false">IF(VLOOKUP($B484,Ludo_voor!$A$2:$Y$601,5,0)="","",VLOOKUP($B484,Ludo_voor!$A$2:$Y$601,5,0))</f>
        <v>De Strateeg</v>
      </c>
      <c r="G484" s="81"/>
      <c r="H484" s="103"/>
      <c r="I484" s="104"/>
      <c r="J484" s="105"/>
      <c r="K484" s="105"/>
      <c r="L484" s="105"/>
      <c r="M484" s="106" t="str">
        <f aca="false" t="array" ref="M484:M484">IF($G484="","",IF(L484="",0,((SUM(IF(I484=I$2:I$601,IF(J484=J$2:J$601,1,0),0))-K484)/(SUM(IF(I484=I$2:I$601,IF(J484=J$2:J$601,1,0),0))-1)*100)+(L484/(SUM(IF(I484=I$2:I$601,IF(J484=J$2:J$601,L$2:L$601,0),0))))+IF(K484&lt;2,SUM(IF(I484=I$2:I$601,IF(J484=J$2:J$601,1,0),0)),0)))</f>
        <v/>
      </c>
      <c r="N484" s="107"/>
      <c r="O484" s="108"/>
      <c r="P484" s="108"/>
      <c r="Q484" s="108"/>
      <c r="R484" s="109" t="str">
        <f aca="false" t="array" ref="R484:R484">IF($G484="","",IF(Q484="",0,((SUM(IF(N484=N$2:N$601,IF(O484=O$2:O$601,1,0),0))-P484)/(SUM(IF(N484=N$2:N$601,IF(O484=O$2:O$601,1,0),0))-1)*100)+(Q484/(SUM(IF(N484=N$2:N$601,IF(O484=O$2:O$601,Q$2:Q$601,0),0))))+IF(P484&lt;2,SUM(IF(N484=N$2:N$601,IF(O484=O$2:O$601,1,0),0)),0)))</f>
        <v/>
      </c>
      <c r="S484" s="110"/>
      <c r="T484" s="108"/>
      <c r="U484" s="108"/>
      <c r="V484" s="108"/>
      <c r="W484" s="111" t="str">
        <f aca="false" t="array" ref="W484:W484">IF($G484="","",IF(OR(S484=Error_checking!$Q$25,S484=Error_checking!$Q$26),R484-IF(P484&lt;2,SUM(IF(N484=N$2:N$601,IF(O484=O$2:O$601,1,0),0)),0),IF(V484="",0,((SUM(IF(S484=S$2:S$601,IF(T484=T$2:T$601,1,0),0))-U484)/(SUM(IF(S484=S$2:S$601,IF(T484=T$2:T$601,1,0),0))-1)*100)+(V484/(SUM(IF(S484=S$2:S$601,IF(T484=T$2:T$601,V$2:V$601,0),0))))+IF(U484&lt;2,SUM(IF(S484=S$2:S$601,IF(T484=T$2:T$601,1,0),0)),0))))</f>
        <v/>
      </c>
      <c r="X484" s="91"/>
      <c r="Y484" s="92"/>
      <c r="Z484" s="93"/>
      <c r="AA484" s="92"/>
      <c r="AB484" s="94" t="n">
        <f aca="false">0</f>
        <v>0</v>
      </c>
      <c r="AC484" s="94" t="n">
        <f aca="false" t="array" ref="AC484:AC484">SUM(M484,R484,W484,AB484)</f>
        <v>0</v>
      </c>
      <c r="AD484" s="112" t="n">
        <f aca="false">IF(G484=Error_checking!$A$26,MAX(0,MIN(MaxBonus,$G$1)+1-RANK(AC484,$AC$2:$AC$601)),0)</f>
        <v>0</v>
      </c>
      <c r="AE484" s="111" t="n">
        <f aca="false">AC484+AD484</f>
        <v>0</v>
      </c>
      <c r="AF484" s="113" t="str">
        <f aca="false" t="array" ref="AF484:AF484">IF(G484=Error_checking!$A$26,RANK(AC484,$AC$2:$AC$601),"")</f>
        <v/>
      </c>
      <c r="AG484" s="114"/>
      <c r="AH484" s="115"/>
      <c r="AI484" s="115"/>
      <c r="AJ484" s="115"/>
      <c r="AK484" s="100"/>
      <c r="AL484" s="100"/>
      <c r="AM484" s="100"/>
      <c r="AN484" s="101"/>
      <c r="AO484" s="100"/>
      <c r="AP484" s="100"/>
      <c r="AQ484" s="100"/>
      <c r="AR484" s="100"/>
      <c r="AS484" s="100"/>
      <c r="AT484" s="100"/>
      <c r="AU484" s="100"/>
      <c r="AV484" s="100"/>
      <c r="AW484" s="100"/>
      <c r="AX484" s="100"/>
      <c r="AY484" s="100"/>
      <c r="AZ484" s="100"/>
      <c r="BA484" s="100"/>
      <c r="BB484" s="100"/>
      <c r="BC484" s="100"/>
      <c r="BD484" s="100"/>
      <c r="BE484" s="100"/>
      <c r="BF484" s="100"/>
      <c r="BG484" s="100"/>
      <c r="BH484" s="100"/>
      <c r="BI484" s="100"/>
      <c r="BJ484" s="100"/>
      <c r="BK484" s="100"/>
      <c r="BL484" s="100"/>
      <c r="BM484" s="100"/>
      <c r="BN484" s="100"/>
      <c r="BO484" s="100"/>
      <c r="BP484" s="100"/>
      <c r="BQ484" s="100"/>
      <c r="BR484" s="100"/>
      <c r="BS484" s="100"/>
      <c r="BT484" s="100"/>
      <c r="BU484" s="100"/>
      <c r="BV484" s="100"/>
      <c r="BW484" s="100"/>
      <c r="BX484" s="100"/>
      <c r="BY484" s="100"/>
      <c r="BZ484" s="10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s="119" customFormat="true" ht="14.85" hidden="false" customHeight="true" outlineLevel="0" collapsed="false">
      <c r="A485" s="102" t="str">
        <f aca="false" t="array" ref="A485:A485">IF(G485=Error_checking!$A$26,RANK(AC485,$AC$2:$AC$601),"")</f>
        <v/>
      </c>
      <c r="B485" s="102" t="n">
        <v>583</v>
      </c>
      <c r="C485" s="77" t="n">
        <f aca="false">VLOOKUP($B485,Ludo_na!$A$2:$D$601,2,0)</f>
        <v>71</v>
      </c>
      <c r="D485" s="78" t="str">
        <f aca="false">IF(VLOOKUP($B485,Ludo_voor!$A$2:$Y$601,3,0)="","",VLOOKUP($B485,Ludo_voor!$A$2:$Y$601,3,0))</f>
        <v>De Breuck</v>
      </c>
      <c r="E485" s="79" t="str">
        <f aca="false">IF(VLOOKUP($B485,Ludo_voor!$A$2:$Y$601,4,0)="","",VLOOKUP($B485,Ludo_voor!$A$2:$Y$601,4,0))</f>
        <v>Didier</v>
      </c>
      <c r="F485" s="80" t="str">
        <f aca="false">IF(VLOOKUP($B485,Ludo_voor!$A$2:$Y$601,5,0)="","",VLOOKUP($B485,Ludo_voor!$A$2:$Y$601,5,0))</f>
        <v>Forum Mortsel</v>
      </c>
      <c r="G485" s="81"/>
      <c r="H485" s="103"/>
      <c r="I485" s="104"/>
      <c r="J485" s="105"/>
      <c r="K485" s="105"/>
      <c r="L485" s="105"/>
      <c r="M485" s="106" t="str">
        <f aca="false" t="array" ref="M485:M485">IF($G485="","",IF(L485="",0,((SUM(IF(I485=I$2:I$601,IF(J485=J$2:J$601,1,0),0))-K485)/(SUM(IF(I485=I$2:I$601,IF(J485=J$2:J$601,1,0),0))-1)*100)+(L485/(SUM(IF(I485=I$2:I$601,IF(J485=J$2:J$601,L$2:L$601,0),0))))+IF(K485&lt;2,SUM(IF(I485=I$2:I$601,IF(J485=J$2:J$601,1,0),0)),0)))</f>
        <v/>
      </c>
      <c r="N485" s="107"/>
      <c r="O485" s="108"/>
      <c r="P485" s="108"/>
      <c r="Q485" s="108"/>
      <c r="R485" s="109" t="str">
        <f aca="false" t="array" ref="R485:R485">IF($G485="","",IF(Q485="",0,((SUM(IF(N485=N$2:N$601,IF(O485=O$2:O$601,1,0),0))-P485)/(SUM(IF(N485=N$2:N$601,IF(O485=O$2:O$601,1,0),0))-1)*100)+(Q485/(SUM(IF(N485=N$2:N$601,IF(O485=O$2:O$601,Q$2:Q$601,0),0))))+IF(P485&lt;2,SUM(IF(N485=N$2:N$601,IF(O485=O$2:O$601,1,0),0)),0)))</f>
        <v/>
      </c>
      <c r="S485" s="110"/>
      <c r="T485" s="108"/>
      <c r="U485" s="108"/>
      <c r="V485" s="108"/>
      <c r="W485" s="111" t="str">
        <f aca="false" t="array" ref="W485:W485">IF($G485="","",IF(OR(S485=Error_checking!$Q$25,S485=Error_checking!$Q$26),R485-IF(P485&lt;2,SUM(IF(N485=N$2:N$601,IF(O485=O$2:O$601,1,0),0)),0),IF(V485="",0,((SUM(IF(S485=S$2:S$601,IF(T485=T$2:T$601,1,0),0))-U485)/(SUM(IF(S485=S$2:S$601,IF(T485=T$2:T$601,1,0),0))-1)*100)+(V485/(SUM(IF(S485=S$2:S$601,IF(T485=T$2:T$601,V$2:V$601,0),0))))+IF(U485&lt;2,SUM(IF(S485=S$2:S$601,IF(T485=T$2:T$601,1,0),0)),0))))</f>
        <v/>
      </c>
      <c r="X485" s="91"/>
      <c r="Y485" s="92"/>
      <c r="Z485" s="93"/>
      <c r="AA485" s="92"/>
      <c r="AB485" s="94" t="n">
        <f aca="false">0</f>
        <v>0</v>
      </c>
      <c r="AC485" s="94" t="n">
        <f aca="false" t="array" ref="AC485:AC485">SUM(M485,R485,W485,AB485)</f>
        <v>0</v>
      </c>
      <c r="AD485" s="112" t="n">
        <f aca="false">IF(G485=Error_checking!$A$26,MAX(0,MIN(MaxBonus,$G$1)+1-RANK(AC485,$AC$2:$AC$601)),0)</f>
        <v>0</v>
      </c>
      <c r="AE485" s="111" t="n">
        <f aca="false">AC485+AD485</f>
        <v>0</v>
      </c>
      <c r="AF485" s="113" t="str">
        <f aca="false" t="array" ref="AF485:AF485">IF(G485=Error_checking!$A$26,RANK(AC485,$AC$2:$AC$601),"")</f>
        <v/>
      </c>
      <c r="AG485" s="114"/>
      <c r="AH485" s="115"/>
      <c r="AI485" s="115"/>
      <c r="AJ485" s="115"/>
      <c r="AK485" s="100"/>
      <c r="AL485" s="100"/>
      <c r="AM485" s="100"/>
      <c r="AN485" s="101"/>
      <c r="AO485" s="100"/>
      <c r="AP485" s="100"/>
      <c r="AQ485" s="100"/>
      <c r="AR485" s="100"/>
      <c r="AS485" s="100"/>
      <c r="AT485" s="100"/>
      <c r="AU485" s="100"/>
      <c r="AV485" s="100"/>
      <c r="AW485" s="100"/>
      <c r="AX485" s="100"/>
      <c r="AY485" s="100"/>
      <c r="AZ485" s="100"/>
      <c r="BA485" s="100"/>
      <c r="BB485" s="100"/>
      <c r="BC485" s="100"/>
      <c r="BD485" s="100"/>
      <c r="BE485" s="100"/>
      <c r="BF485" s="100"/>
      <c r="BG485" s="100"/>
      <c r="BH485" s="100"/>
      <c r="BI485" s="100"/>
      <c r="BJ485" s="100"/>
      <c r="BK485" s="100"/>
      <c r="BL485" s="100"/>
      <c r="BM485" s="100"/>
      <c r="BN485" s="100"/>
      <c r="BO485" s="100"/>
      <c r="BP485" s="100"/>
      <c r="BQ485" s="100"/>
      <c r="BR485" s="100"/>
      <c r="BS485" s="100"/>
      <c r="BT485" s="100"/>
      <c r="BU485" s="100"/>
      <c r="BV485" s="100"/>
      <c r="BW485" s="100"/>
      <c r="BX485" s="100"/>
      <c r="BY485" s="100"/>
      <c r="BZ485" s="100"/>
    </row>
    <row r="486" customFormat="false" ht="14.85" hidden="false" customHeight="true" outlineLevel="0" collapsed="false">
      <c r="A486" s="118" t="str">
        <f aca="false" t="array" ref="A486:A486">IF(G486=Error_checking!$A$26,RANK(AC486,$AC$2:$AC$601),"")</f>
        <v/>
      </c>
      <c r="B486" s="118" t="n">
        <v>143</v>
      </c>
      <c r="C486" s="77" t="n">
        <f aca="false">VLOOKUP($B486,Ludo_na!$A$2:$D$601,2,0)</f>
        <v>256</v>
      </c>
      <c r="D486" s="78" t="str">
        <f aca="false">IF(VLOOKUP($B486,Ludo_voor!$A$2:$Y$601,3,0)="","",VLOOKUP($B486,Ludo_voor!$A$2:$Y$601,3,0))</f>
        <v>Vanwalleghem</v>
      </c>
      <c r="E486" s="79" t="str">
        <f aca="false">IF(VLOOKUP($B486,Ludo_voor!$A$2:$Y$601,4,0)="","",VLOOKUP($B486,Ludo_voor!$A$2:$Y$601,4,0))</f>
        <v>Yves</v>
      </c>
      <c r="F486" s="80" t="str">
        <f aca="false">IF(VLOOKUP($B486,Ludo_voor!$A$2:$Y$601,5,0)="","",VLOOKUP($B486,Ludo_voor!$A$2:$Y$601,5,0))</f>
        <v>Goed Geluk</v>
      </c>
      <c r="G486" s="81"/>
      <c r="H486" s="103"/>
      <c r="I486" s="104"/>
      <c r="J486" s="105"/>
      <c r="K486" s="105"/>
      <c r="L486" s="105"/>
      <c r="M486" s="106" t="str">
        <f aca="false" t="array" ref="M486:M486">IF($G486="","",IF(L486="",0,((SUM(IF(I486=I$2:I$601,IF(J486=J$2:J$601,1,0),0))-K486)/(SUM(IF(I486=I$2:I$601,IF(J486=J$2:J$601,1,0),0))-1)*100)+(L486/(SUM(IF(I486=I$2:I$601,IF(J486=J$2:J$601,L$2:L$601,0),0))))+IF(K486&lt;2,SUM(IF(I486=I$2:I$601,IF(J486=J$2:J$601,1,0),0)),0)))</f>
        <v/>
      </c>
      <c r="N486" s="107"/>
      <c r="O486" s="108"/>
      <c r="P486" s="108"/>
      <c r="Q486" s="108"/>
      <c r="R486" s="109" t="str">
        <f aca="false" t="array" ref="R486:R486">IF($G486="","",IF(Q486="",0,((SUM(IF(N486=N$2:N$601,IF(O486=O$2:O$601,1,0),0))-P486)/(SUM(IF(N486=N$2:N$601,IF(O486=O$2:O$601,1,0),0))-1)*100)+(Q486/(SUM(IF(N486=N$2:N$601,IF(O486=O$2:O$601,Q$2:Q$601,0),0))))+IF(P486&lt;2,SUM(IF(N486=N$2:N$601,IF(O486=O$2:O$601,1,0),0)),0)))</f>
        <v/>
      </c>
      <c r="S486" s="110"/>
      <c r="T486" s="108"/>
      <c r="U486" s="108"/>
      <c r="V486" s="108"/>
      <c r="W486" s="111" t="str">
        <f aca="false" t="array" ref="W486:W486">IF($G486="","",IF(OR(S486=Error_checking!$Q$25,S486=Error_checking!$Q$26),R486-IF(P486&lt;2,SUM(IF(N486=N$2:N$601,IF(O486=O$2:O$601,1,0),0)),0),IF(V486="",0,((SUM(IF(S486=S$2:S$601,IF(T486=T$2:T$601,1,0),0))-U486)/(SUM(IF(S486=S$2:S$601,IF(T486=T$2:T$601,1,0),0))-1)*100)+(V486/(SUM(IF(S486=S$2:S$601,IF(T486=T$2:T$601,V$2:V$601,0),0))))+IF(U486&lt;2,SUM(IF(S486=S$2:S$601,IF(T486=T$2:T$601,1,0),0)),0))))</f>
        <v/>
      </c>
      <c r="X486" s="91"/>
      <c r="Y486" s="92"/>
      <c r="Z486" s="93"/>
      <c r="AA486" s="92"/>
      <c r="AB486" s="94" t="n">
        <f aca="false">0</f>
        <v>0</v>
      </c>
      <c r="AC486" s="94" t="n">
        <f aca="false" t="array" ref="AC486:AC486">SUM(M486,R486,W486,AB486)</f>
        <v>0</v>
      </c>
      <c r="AD486" s="112" t="n">
        <f aca="false">IF(G486=Error_checking!$A$26,MAX(0,MIN(MaxBonus,$G$1)+1-RANK(AC486,$AC$2:$AC$601)),0)</f>
        <v>0</v>
      </c>
      <c r="AE486" s="111" t="n">
        <f aca="false">AC486+AD486</f>
        <v>0</v>
      </c>
      <c r="AF486" s="113" t="str">
        <f aca="false" t="array" ref="AF486:AF486">IF(G486=Error_checking!$A$26,RANK(AC486,$AC$2:$AC$601),"")</f>
        <v/>
      </c>
      <c r="AG486" s="114"/>
      <c r="AH486" s="115"/>
      <c r="AI486" s="115"/>
      <c r="AJ486" s="115"/>
      <c r="AK486" s="100"/>
      <c r="AL486" s="100"/>
      <c r="AM486" s="100"/>
      <c r="AN486" s="101"/>
      <c r="AO486" s="100"/>
      <c r="AP486" s="100"/>
      <c r="AQ486" s="100"/>
      <c r="AR486" s="100"/>
      <c r="AS486" s="100"/>
      <c r="AT486" s="100"/>
      <c r="AU486" s="100"/>
      <c r="AV486" s="100"/>
      <c r="AW486" s="100"/>
      <c r="AX486" s="100"/>
      <c r="AY486" s="100"/>
      <c r="AZ486" s="100"/>
      <c r="BA486" s="100"/>
      <c r="BB486" s="100"/>
      <c r="BC486" s="100"/>
      <c r="BD486" s="100"/>
      <c r="BE486" s="100"/>
      <c r="BF486" s="100"/>
      <c r="BG486" s="100"/>
      <c r="BH486" s="100"/>
      <c r="BI486" s="100"/>
      <c r="BJ486" s="100"/>
      <c r="BK486" s="100"/>
      <c r="BL486" s="100"/>
      <c r="BM486" s="100"/>
      <c r="BN486" s="100"/>
      <c r="BO486" s="100"/>
      <c r="BP486" s="100"/>
      <c r="BQ486" s="100"/>
      <c r="BR486" s="100"/>
      <c r="BS486" s="100"/>
      <c r="BT486" s="100"/>
      <c r="BU486" s="100"/>
      <c r="BV486" s="100"/>
      <c r="BW486" s="100"/>
      <c r="BX486" s="100"/>
      <c r="BY486" s="100"/>
      <c r="BZ486" s="10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s="54" customFormat="true" ht="14.85" hidden="false" customHeight="true" outlineLevel="0" collapsed="false">
      <c r="A487" s="48" t="str">
        <f aca="false" t="array" ref="A487:A487">IF(G487=Error_checking!$A$26,RANK(AC487,$AC$2:$AC$601),"")</f>
        <v/>
      </c>
      <c r="B487" s="48" t="n">
        <v>405</v>
      </c>
      <c r="C487" s="77" t="n">
        <f aca="false">VLOOKUP($B487,Ludo_na!$A$2:$D$601,2,0)</f>
        <v>164</v>
      </c>
      <c r="D487" s="78" t="str">
        <f aca="false">IF(VLOOKUP($B487,Ludo_voor!$A$2:$Y$601,3,0)="","",VLOOKUP($B487,Ludo_voor!$A$2:$Y$601,3,0))</f>
        <v>Callewaert</v>
      </c>
      <c r="E487" s="79" t="str">
        <f aca="false">IF(VLOOKUP($B487,Ludo_voor!$A$2:$Y$601,4,0)="","",VLOOKUP($B487,Ludo_voor!$A$2:$Y$601,4,0))</f>
        <v>Pia</v>
      </c>
      <c r="F487" s="80" t="str">
        <f aca="false">IF(VLOOKUP($B487,Ludo_voor!$A$2:$Y$601,5,0)="","",VLOOKUP($B487,Ludo_voor!$A$2:$Y$601,5,0))</f>
        <v>Imagimonde</v>
      </c>
      <c r="G487" s="81"/>
      <c r="H487" s="82"/>
      <c r="I487" s="83"/>
      <c r="J487" s="84"/>
      <c r="K487" s="84"/>
      <c r="L487" s="84"/>
      <c r="M487" s="85" t="str">
        <f aca="false" t="array" ref="M487:M487">IF($G487="","",IF(L487="",0,((SUM(IF(I487=I$2:I$601,IF(J487=J$2:J$601,1,0),0))-K487)/(SUM(IF(I487=I$2:I$601,IF(J487=J$2:J$601,1,0),0))-1)*100)+(L487/(SUM(IF(I487=I$2:I$601,IF(J487=J$2:J$601,L$2:L$601,0),0))))+IF(K487&lt;2,SUM(IF(I487=I$2:I$601,IF(J487=J$2:J$601,1,0),0)),0)))</f>
        <v/>
      </c>
      <c r="N487" s="86"/>
      <c r="O487" s="87"/>
      <c r="P487" s="87"/>
      <c r="Q487" s="87"/>
      <c r="R487" s="88" t="str">
        <f aca="false" t="array" ref="R487:R487">IF($G487="","",IF(Q487="",0,((SUM(IF(N487=N$2:N$601,IF(O487=O$2:O$601,1,0),0))-P487)/(SUM(IF(N487=N$2:N$601,IF(O487=O$2:O$601,1,0),0))-1)*100)+(Q487/(SUM(IF(N487=N$2:N$601,IF(O487=O$2:O$601,Q$2:Q$601,0),0))))+IF(P487&lt;2,SUM(IF(N487=N$2:N$601,IF(O487=O$2:O$601,1,0),0)),0)))</f>
        <v/>
      </c>
      <c r="S487" s="89"/>
      <c r="T487" s="87"/>
      <c r="U487" s="87"/>
      <c r="V487" s="87"/>
      <c r="W487" s="90" t="str">
        <f aca="false" t="array" ref="W487:W487">IF($G487="","",IF(OR(S487=Error_checking!$Q$25,S487=Error_checking!$Q$26),R487-IF(P487&lt;2,SUM(IF(N487=N$2:N$601,IF(O487=O$2:O$601,1,0),0)),0),IF(V487="",0,((SUM(IF(S487=S$2:S$601,IF(T487=T$2:T$601,1,0),0))-U487)/(SUM(IF(S487=S$2:S$601,IF(T487=T$2:T$601,1,0),0))-1)*100)+(V487/(SUM(IF(S487=S$2:S$601,IF(T487=T$2:T$601,V$2:V$601,0),0))))+IF(U487&lt;2,SUM(IF(S487=S$2:S$601,IF(T487=T$2:T$601,1,0),0)),0))))</f>
        <v/>
      </c>
      <c r="X487" s="91"/>
      <c r="Y487" s="92"/>
      <c r="Z487" s="93"/>
      <c r="AA487" s="92"/>
      <c r="AB487" s="94" t="n">
        <f aca="false">0</f>
        <v>0</v>
      </c>
      <c r="AC487" s="95" t="n">
        <f aca="false" t="array" ref="AC487:AC487">SUM(M487,R487,W487,AB487)</f>
        <v>0</v>
      </c>
      <c r="AD487" s="96" t="n">
        <f aca="false">IF(G487=Error_checking!$A$26,MAX(0,MIN(MaxBonus,$G$1)+1-RANK(AC487,$AC$2:$AC$601)),0)</f>
        <v>0</v>
      </c>
      <c r="AE487" s="90" t="n">
        <f aca="false">AC487+AD487</f>
        <v>0</v>
      </c>
      <c r="AF487" s="97" t="str">
        <f aca="false" t="array" ref="AF487:AF487">IF(G487=Error_checking!$A$26,RANK(AC487,$AC$2:$AC$601),"")</f>
        <v/>
      </c>
      <c r="AG487" s="98"/>
      <c r="AH487" s="99"/>
      <c r="AI487" s="99"/>
      <c r="AJ487" s="99"/>
      <c r="AK487" s="100"/>
      <c r="AL487" s="100"/>
      <c r="AM487" s="100"/>
      <c r="AN487" s="101"/>
      <c r="AO487" s="100"/>
      <c r="AP487" s="100"/>
      <c r="AQ487" s="100"/>
      <c r="AR487" s="100"/>
      <c r="AS487" s="100"/>
      <c r="AT487" s="100"/>
      <c r="AU487" s="100"/>
      <c r="AV487" s="100"/>
      <c r="AW487" s="100"/>
      <c r="AX487" s="100"/>
      <c r="AY487" s="100"/>
      <c r="AZ487" s="100"/>
      <c r="BA487" s="100"/>
      <c r="BB487" s="100"/>
      <c r="BC487" s="100"/>
      <c r="BD487" s="100"/>
      <c r="BE487" s="100"/>
      <c r="BF487" s="100"/>
      <c r="BG487" s="100"/>
      <c r="BH487" s="100"/>
      <c r="BI487" s="100"/>
      <c r="BJ487" s="100"/>
      <c r="BK487" s="100"/>
      <c r="BL487" s="100"/>
      <c r="BM487" s="100"/>
      <c r="BN487" s="100"/>
      <c r="BO487" s="100"/>
      <c r="BP487" s="100"/>
      <c r="BQ487" s="100"/>
      <c r="BR487" s="100"/>
      <c r="BS487" s="100"/>
      <c r="BT487" s="100"/>
      <c r="BU487" s="100"/>
      <c r="BV487" s="100"/>
      <c r="BW487" s="100"/>
      <c r="BX487" s="100"/>
      <c r="BY487" s="100"/>
      <c r="BZ487" s="100"/>
    </row>
    <row r="488" customFormat="false" ht="14.85" hidden="false" customHeight="true" outlineLevel="0" collapsed="false">
      <c r="A488" s="76" t="str">
        <f aca="false" t="array" ref="A488:A488">IF(G488=Error_checking!$A$26,RANK(AC488,$AC$2:$AC$601),"")</f>
        <v/>
      </c>
      <c r="B488" s="76" t="n">
        <v>209</v>
      </c>
      <c r="C488" s="77" t="n">
        <f aca="false">VLOOKUP($B488,Ludo_na!$A$2:$D$601,2,0)</f>
        <v>54</v>
      </c>
      <c r="D488" s="78" t="str">
        <f aca="false">IF(VLOOKUP($B488,Ludo_voor!$A$2:$Y$601,3,0)="","",VLOOKUP($B488,Ludo_voor!$A$2:$Y$601,3,0))</f>
        <v>De Vos</v>
      </c>
      <c r="E488" s="79" t="str">
        <f aca="false">IF(VLOOKUP($B488,Ludo_voor!$A$2:$Y$601,4,0)="","",VLOOKUP($B488,Ludo_voor!$A$2:$Y$601,4,0))</f>
        <v>Julien</v>
      </c>
      <c r="F488" s="80" t="str">
        <f aca="false">IF(VLOOKUP($B488,Ludo_voor!$A$2:$Y$601,5,0)="","",VLOOKUP($B488,Ludo_voor!$A$2:$Y$601,5,0))</f>
        <v>Imagimonde</v>
      </c>
      <c r="G488" s="81"/>
      <c r="H488" s="82"/>
      <c r="I488" s="83"/>
      <c r="J488" s="84"/>
      <c r="K488" s="84"/>
      <c r="L488" s="84"/>
      <c r="M488" s="85" t="str">
        <f aca="false" t="array" ref="M488:M488">IF($G488="","",IF(L488="",0,((SUM(IF(I488=I$2:I$601,IF(J488=J$2:J$601,1,0),0))-K488)/(SUM(IF(I488=I$2:I$601,IF(J488=J$2:J$601,1,0),0))-1)*100)+(L488/(SUM(IF(I488=I$2:I$601,IF(J488=J$2:J$601,L$2:L$601,0),0))))+IF(K488&lt;2,SUM(IF(I488=I$2:I$601,IF(J488=J$2:J$601,1,0),0)),0)))</f>
        <v/>
      </c>
      <c r="N488" s="86"/>
      <c r="O488" s="87"/>
      <c r="P488" s="87"/>
      <c r="Q488" s="87"/>
      <c r="R488" s="88" t="str">
        <f aca="false" t="array" ref="R488:R488">IF($G488="","",IF(Q488="",0,((SUM(IF(N488=N$2:N$601,IF(O488=O$2:O$601,1,0),0))-P488)/(SUM(IF(N488=N$2:N$601,IF(O488=O$2:O$601,1,0),0))-1)*100)+(Q488/(SUM(IF(N488=N$2:N$601,IF(O488=O$2:O$601,Q$2:Q$601,0),0))))+IF(P488&lt;2,SUM(IF(N488=N$2:N$601,IF(O488=O$2:O$601,1,0),0)),0)))</f>
        <v/>
      </c>
      <c r="S488" s="89"/>
      <c r="T488" s="87"/>
      <c r="U488" s="87"/>
      <c r="V488" s="87"/>
      <c r="W488" s="90" t="str">
        <f aca="false" t="array" ref="W488:W488">IF($G488="","",IF(OR(S488=Error_checking!$Q$25,S488=Error_checking!$Q$26),R488-IF(P488&lt;2,SUM(IF(N488=N$2:N$601,IF(O488=O$2:O$601,1,0),0)),0),IF(V488="",0,((SUM(IF(S488=S$2:S$601,IF(T488=T$2:T$601,1,0),0))-U488)/(SUM(IF(S488=S$2:S$601,IF(T488=T$2:T$601,1,0),0))-1)*100)+(V488/(SUM(IF(S488=S$2:S$601,IF(T488=T$2:T$601,V$2:V$601,0),0))))+IF(U488&lt;2,SUM(IF(S488=S$2:S$601,IF(T488=T$2:T$601,1,0),0)),0))))</f>
        <v/>
      </c>
      <c r="X488" s="91"/>
      <c r="Y488" s="92"/>
      <c r="Z488" s="93"/>
      <c r="AA488" s="92"/>
      <c r="AB488" s="94" t="n">
        <f aca="false">0</f>
        <v>0</v>
      </c>
      <c r="AC488" s="95" t="n">
        <f aca="false" t="array" ref="AC488:AC488">SUM(M488,R488,W488,AB488)</f>
        <v>0</v>
      </c>
      <c r="AD488" s="96" t="n">
        <f aca="false">IF(G488=Error_checking!$A$26,MAX(0,MIN(MaxBonus,$G$1)+1-RANK(AC488,$AC$2:$AC$601)),0)</f>
        <v>0</v>
      </c>
      <c r="AE488" s="90" t="n">
        <f aca="false">AC488+AD488</f>
        <v>0</v>
      </c>
      <c r="AF488" s="97" t="str">
        <f aca="false" t="array" ref="AF488:AF488">IF(G488=Error_checking!$A$26,RANK(AC488,$AC$2:$AC$601),"")</f>
        <v/>
      </c>
      <c r="AG488" s="98"/>
      <c r="AH488" s="99"/>
      <c r="AI488" s="99"/>
      <c r="AJ488" s="99"/>
      <c r="AK488" s="100"/>
      <c r="AL488" s="100"/>
      <c r="AM488" s="100"/>
      <c r="AN488" s="101"/>
      <c r="AO488" s="100"/>
      <c r="AP488" s="100"/>
      <c r="AQ488" s="100"/>
      <c r="AR488" s="100"/>
      <c r="AS488" s="100"/>
      <c r="AT488" s="100"/>
      <c r="AU488" s="100"/>
      <c r="AV488" s="100"/>
      <c r="AW488" s="100"/>
      <c r="AX488" s="100"/>
      <c r="AY488" s="100"/>
      <c r="AZ488" s="100"/>
      <c r="BA488" s="100"/>
      <c r="BB488" s="100"/>
      <c r="BC488" s="100"/>
      <c r="BD488" s="100"/>
      <c r="BE488" s="100"/>
      <c r="BF488" s="100"/>
      <c r="BG488" s="100"/>
      <c r="BH488" s="100"/>
      <c r="BI488" s="100"/>
      <c r="BJ488" s="100"/>
      <c r="BK488" s="100"/>
      <c r="BL488" s="100"/>
      <c r="BM488" s="100"/>
      <c r="BN488" s="100"/>
      <c r="BO488" s="100"/>
      <c r="BP488" s="100"/>
      <c r="BQ488" s="100"/>
      <c r="BR488" s="100"/>
      <c r="BS488" s="100"/>
      <c r="BT488" s="100"/>
      <c r="BU488" s="100"/>
      <c r="BV488" s="100"/>
      <c r="BW488" s="100"/>
      <c r="BX488" s="100"/>
      <c r="BY488" s="100"/>
      <c r="BZ488" s="10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customFormat="false" ht="14.85" hidden="false" customHeight="true" outlineLevel="0" collapsed="false">
      <c r="A489" s="76" t="str">
        <f aca="false" t="array" ref="A489:A489">IF(G489=Error_checking!$A$26,RANK(AC489,$AC$2:$AC$601),"")</f>
        <v/>
      </c>
      <c r="B489" s="76" t="n">
        <v>516</v>
      </c>
      <c r="C489" s="77" t="n">
        <f aca="false">VLOOKUP($B489,Ludo_na!$A$2:$D$601,2,0)</f>
        <v>101</v>
      </c>
      <c r="D489" s="78" t="str">
        <f aca="false">IF(VLOOKUP($B489,Ludo_voor!$A$2:$Y$601,3,0)="","",VLOOKUP($B489,Ludo_voor!$A$2:$Y$601,3,0))</f>
        <v>Veldekens</v>
      </c>
      <c r="E489" s="79" t="str">
        <f aca="false">IF(VLOOKUP($B489,Ludo_voor!$A$2:$Y$601,4,0)="","",VLOOKUP($B489,Ludo_voor!$A$2:$Y$601,4,0))</f>
        <v>François</v>
      </c>
      <c r="F489" s="80" t="str">
        <f aca="false">IF(VLOOKUP($B489,Ludo_voor!$A$2:$Y$601,5,0)="","",VLOOKUP($B489,Ludo_voor!$A$2:$Y$601,5,0))</f>
        <v>Imagimonde</v>
      </c>
      <c r="G489" s="81"/>
      <c r="H489" s="82"/>
      <c r="I489" s="83"/>
      <c r="J489" s="84"/>
      <c r="K489" s="84"/>
      <c r="L489" s="84"/>
      <c r="M489" s="85" t="str">
        <f aca="false" t="array" ref="M489:M489">IF($G489="","",IF(L489="",0,((SUM(IF(I489=I$2:I$601,IF(J489=J$2:J$601,1,0),0))-K489)/(SUM(IF(I489=I$2:I$601,IF(J489=J$2:J$601,1,0),0))-1)*100)+(L489/(SUM(IF(I489=I$2:I$601,IF(J489=J$2:J$601,L$2:L$601,0),0))))+IF(K489&lt;2,SUM(IF(I489=I$2:I$601,IF(J489=J$2:J$601,1,0),0)),0)))</f>
        <v/>
      </c>
      <c r="N489" s="86"/>
      <c r="O489" s="87"/>
      <c r="P489" s="87"/>
      <c r="Q489" s="87"/>
      <c r="R489" s="88" t="str">
        <f aca="false" t="array" ref="R489:R489">IF($G489="","",IF(Q489="",0,((SUM(IF(N489=N$2:N$601,IF(O489=O$2:O$601,1,0),0))-P489)/(SUM(IF(N489=N$2:N$601,IF(O489=O$2:O$601,1,0),0))-1)*100)+(Q489/(SUM(IF(N489=N$2:N$601,IF(O489=O$2:O$601,Q$2:Q$601,0),0))))+IF(P489&lt;2,SUM(IF(N489=N$2:N$601,IF(O489=O$2:O$601,1,0),0)),0)))</f>
        <v/>
      </c>
      <c r="S489" s="89"/>
      <c r="T489" s="87"/>
      <c r="U489" s="87"/>
      <c r="V489" s="87"/>
      <c r="W489" s="90" t="str">
        <f aca="false" t="array" ref="W489:W489">IF($G489="","",IF(OR(S489=Error_checking!$Q$25,S489=Error_checking!$Q$26),R489-IF(P489&lt;2,SUM(IF(N489=N$2:N$601,IF(O489=O$2:O$601,1,0),0)),0),IF(V489="",0,((SUM(IF(S489=S$2:S$601,IF(T489=T$2:T$601,1,0),0))-U489)/(SUM(IF(S489=S$2:S$601,IF(T489=T$2:T$601,1,0),0))-1)*100)+(V489/(SUM(IF(S489=S$2:S$601,IF(T489=T$2:T$601,V$2:V$601,0),0))))+IF(U489&lt;2,SUM(IF(S489=S$2:S$601,IF(T489=T$2:T$601,1,0),0)),0))))</f>
        <v/>
      </c>
      <c r="X489" s="91"/>
      <c r="Y489" s="92"/>
      <c r="Z489" s="93"/>
      <c r="AA489" s="92"/>
      <c r="AB489" s="94" t="n">
        <f aca="false">0</f>
        <v>0</v>
      </c>
      <c r="AC489" s="95" t="n">
        <f aca="false" t="array" ref="AC489:AC489">SUM(M489,R489,W489,AB489)</f>
        <v>0</v>
      </c>
      <c r="AD489" s="96" t="n">
        <f aca="false">IF(G489=Error_checking!$A$26,MAX(0,MIN(MaxBonus,$G$1)+1-RANK(AC489,$AC$2:$AC$601)),0)</f>
        <v>0</v>
      </c>
      <c r="AE489" s="90" t="n">
        <f aca="false">AC489+AD489</f>
        <v>0</v>
      </c>
      <c r="AF489" s="97" t="str">
        <f aca="false" t="array" ref="AF489:AF489">IF(G489=Error_checking!$A$26,RANK(AC489,$AC$2:$AC$601),"")</f>
        <v/>
      </c>
      <c r="AG489" s="98"/>
      <c r="AH489" s="99"/>
      <c r="AI489" s="99"/>
      <c r="AJ489" s="99"/>
      <c r="AK489" s="100"/>
      <c r="AL489" s="100"/>
      <c r="AM489" s="100"/>
      <c r="AN489" s="101"/>
      <c r="AO489" s="100"/>
      <c r="AP489" s="100"/>
      <c r="AQ489" s="100"/>
      <c r="AR489" s="100"/>
      <c r="AS489" s="100"/>
      <c r="AT489" s="100"/>
      <c r="AU489" s="100"/>
      <c r="AV489" s="100"/>
      <c r="AW489" s="100"/>
      <c r="AX489" s="100"/>
      <c r="AY489" s="100"/>
      <c r="AZ489" s="100"/>
      <c r="BA489" s="100"/>
      <c r="BB489" s="100"/>
      <c r="BC489" s="100"/>
      <c r="BD489" s="100"/>
      <c r="BE489" s="100"/>
      <c r="BF489" s="100"/>
      <c r="BG489" s="100"/>
      <c r="BH489" s="100"/>
      <c r="BI489" s="100"/>
      <c r="BJ489" s="100"/>
      <c r="BK489" s="100"/>
      <c r="BL489" s="100"/>
      <c r="BM489" s="100"/>
      <c r="BN489" s="100"/>
      <c r="BO489" s="100"/>
      <c r="BP489" s="100"/>
      <c r="BQ489" s="100"/>
      <c r="BR489" s="100"/>
      <c r="BS489" s="100"/>
      <c r="BT489" s="100"/>
      <c r="BU489" s="100"/>
      <c r="BV489" s="100"/>
      <c r="BW489" s="100"/>
      <c r="BX489" s="100"/>
      <c r="BY489" s="100"/>
      <c r="BZ489" s="10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s="54" customFormat="true" ht="14.85" hidden="false" customHeight="true" outlineLevel="0" collapsed="false">
      <c r="A490" s="76" t="str">
        <f aca="false" t="array" ref="A490:A490">IF(G490=Error_checking!$A$26,RANK(AC490,$AC$2:$AC$601),"")</f>
        <v/>
      </c>
      <c r="B490" s="76" t="n">
        <v>50</v>
      </c>
      <c r="C490" s="77" t="n">
        <f aca="false">VLOOKUP($B490,Ludo_na!$A$2:$D$601,2,0)</f>
        <v>32</v>
      </c>
      <c r="D490" s="78" t="str">
        <f aca="false">IF(VLOOKUP($B490,Ludo_voor!$A$2:$Y$601,3,0)="","",VLOOKUP($B490,Ludo_voor!$A$2:$Y$601,3,0))</f>
        <v>Cadot</v>
      </c>
      <c r="E490" s="79" t="str">
        <f aca="false">IF(VLOOKUP($B490,Ludo_voor!$A$2:$Y$601,4,0)="","",VLOOKUP($B490,Ludo_voor!$A$2:$Y$601,4,0))</f>
        <v>Pascal</v>
      </c>
      <c r="F490" s="80" t="str">
        <f aca="false">IF(VLOOKUP($B490,Ludo_voor!$A$2:$Y$601,5,0)="","",VLOOKUP($B490,Ludo_voor!$A$2:$Y$601,5,0))</f>
        <v>In Ludo Veritas</v>
      </c>
      <c r="G490" s="81"/>
      <c r="H490" s="103"/>
      <c r="I490" s="104"/>
      <c r="J490" s="105"/>
      <c r="K490" s="105"/>
      <c r="L490" s="105"/>
      <c r="M490" s="106" t="str">
        <f aca="false" t="array" ref="M490:M490">IF($G490="","",IF(L490="",0,((SUM(IF(I490=I$2:I$601,IF(J490=J$2:J$601,1,0),0))-K490)/(SUM(IF(I490=I$2:I$601,IF(J490=J$2:J$601,1,0),0))-1)*100)+(L490/(SUM(IF(I490=I$2:I$601,IF(J490=J$2:J$601,L$2:L$601,0),0))))+IF(K490&lt;2,SUM(IF(I490=I$2:I$601,IF(J490=J$2:J$601,1,0),0)),0)))</f>
        <v/>
      </c>
      <c r="N490" s="107"/>
      <c r="O490" s="108"/>
      <c r="P490" s="108"/>
      <c r="Q490" s="108"/>
      <c r="R490" s="109" t="str">
        <f aca="false" t="array" ref="R490:R490">IF($G490="","",IF(Q490="",0,((SUM(IF(N490=N$2:N$601,IF(O490=O$2:O$601,1,0),0))-P490)/(SUM(IF(N490=N$2:N$601,IF(O490=O$2:O$601,1,0),0))-1)*100)+(Q490/(SUM(IF(N490=N$2:N$601,IF(O490=O$2:O$601,Q$2:Q$601,0),0))))+IF(P490&lt;2,SUM(IF(N490=N$2:N$601,IF(O490=O$2:O$601,1,0),0)),0)))</f>
        <v/>
      </c>
      <c r="S490" s="110"/>
      <c r="T490" s="108"/>
      <c r="U490" s="108"/>
      <c r="V490" s="108"/>
      <c r="W490" s="111" t="str">
        <f aca="false" t="array" ref="W490:W490">IF($G490="","",IF(OR(S490=Error_checking!$Q$25,S490=Error_checking!$Q$26),R490-IF(P490&lt;2,SUM(IF(N490=N$2:N$601,IF(O490=O$2:O$601,1,0),0)),0),IF(V490="",0,((SUM(IF(S490=S$2:S$601,IF(T490=T$2:T$601,1,0),0))-U490)/(SUM(IF(S490=S$2:S$601,IF(T490=T$2:T$601,1,0),0))-1)*100)+(V490/(SUM(IF(S490=S$2:S$601,IF(T490=T$2:T$601,V$2:V$601,0),0))))+IF(U490&lt;2,SUM(IF(S490=S$2:S$601,IF(T490=T$2:T$601,1,0),0)),0))))</f>
        <v/>
      </c>
      <c r="X490" s="91"/>
      <c r="Y490" s="92"/>
      <c r="Z490" s="93"/>
      <c r="AA490" s="92"/>
      <c r="AB490" s="94" t="n">
        <f aca="false">0</f>
        <v>0</v>
      </c>
      <c r="AC490" s="94" t="n">
        <f aca="false" t="array" ref="AC490:AC490">SUM(M490,R490,W490,AB490)</f>
        <v>0</v>
      </c>
      <c r="AD490" s="112" t="n">
        <f aca="false">IF(G490=Error_checking!$A$26,MAX(0,MIN(MaxBonus,$G$1)+1-RANK(AC490,$AC$2:$AC$601)),0)</f>
        <v>0</v>
      </c>
      <c r="AE490" s="111" t="n">
        <f aca="false">AC490+AD490</f>
        <v>0</v>
      </c>
      <c r="AF490" s="113" t="str">
        <f aca="false" t="array" ref="AF490:AF490">IF(G490=Error_checking!$A$26,RANK(AC490,$AC$2:$AC$601),"")</f>
        <v/>
      </c>
      <c r="AG490" s="114"/>
      <c r="AH490" s="115"/>
      <c r="AI490" s="115"/>
      <c r="AJ490" s="115"/>
      <c r="AK490" s="100"/>
      <c r="AL490" s="100"/>
      <c r="AM490" s="100"/>
      <c r="AN490" s="101"/>
      <c r="AO490" s="100"/>
      <c r="AP490" s="100"/>
      <c r="AQ490" s="100"/>
      <c r="AR490" s="100"/>
      <c r="AS490" s="100"/>
      <c r="AT490" s="100"/>
      <c r="AU490" s="100"/>
      <c r="AV490" s="100"/>
      <c r="AW490" s="100"/>
      <c r="AX490" s="100"/>
      <c r="AY490" s="100"/>
      <c r="AZ490" s="100"/>
      <c r="BA490" s="100"/>
      <c r="BB490" s="100"/>
      <c r="BC490" s="100"/>
      <c r="BD490" s="100"/>
      <c r="BE490" s="100"/>
      <c r="BF490" s="100"/>
      <c r="BG490" s="100"/>
      <c r="BH490" s="100"/>
      <c r="BI490" s="100"/>
      <c r="BJ490" s="100"/>
      <c r="BK490" s="100"/>
      <c r="BL490" s="100"/>
      <c r="BM490" s="100"/>
      <c r="BN490" s="100"/>
      <c r="BO490" s="100"/>
      <c r="BP490" s="100"/>
      <c r="BQ490" s="100"/>
      <c r="BR490" s="100"/>
      <c r="BS490" s="100"/>
      <c r="BT490" s="100"/>
      <c r="BU490" s="100"/>
      <c r="BV490" s="100"/>
      <c r="BW490" s="100"/>
      <c r="BX490" s="100"/>
      <c r="BY490" s="100"/>
      <c r="BZ490" s="100"/>
    </row>
    <row r="491" s="119" customFormat="true" ht="14.85" hidden="false" customHeight="true" outlineLevel="0" collapsed="false">
      <c r="A491" s="102" t="str">
        <f aca="false" t="array" ref="A491:A491">IF(G491=Error_checking!$A$26,RANK(AC491,$AC$2:$AC$601),"")</f>
        <v/>
      </c>
      <c r="B491" s="102" t="n">
        <v>167</v>
      </c>
      <c r="C491" s="77" t="n">
        <f aca="false">VLOOKUP($B491,Ludo_na!$A$2:$D$601,2,0)</f>
        <v>113</v>
      </c>
      <c r="D491" s="78" t="str">
        <f aca="false">IF(VLOOKUP($B491,Ludo_voor!$A$2:$Y$601,3,0)="","",VLOOKUP($B491,Ludo_voor!$A$2:$Y$601,3,0))</f>
        <v>Caruso</v>
      </c>
      <c r="E491" s="79" t="str">
        <f aca="false">IF(VLOOKUP($B491,Ludo_voor!$A$2:$Y$601,4,0)="","",VLOOKUP($B491,Ludo_voor!$A$2:$Y$601,4,0))</f>
        <v>Valérie</v>
      </c>
      <c r="F491" s="80" t="str">
        <f aca="false">IF(VLOOKUP($B491,Ludo_voor!$A$2:$Y$601,5,0)="","",VLOOKUP($B491,Ludo_voor!$A$2:$Y$601,5,0))</f>
        <v>In Ludo Veritas</v>
      </c>
      <c r="G491" s="81"/>
      <c r="H491" s="103"/>
      <c r="I491" s="104"/>
      <c r="J491" s="105"/>
      <c r="K491" s="105"/>
      <c r="L491" s="105"/>
      <c r="M491" s="106" t="str">
        <f aca="false" t="array" ref="M491:M491">IF($G491="","",IF(L491="",0,((SUM(IF(I491=I$2:I$601,IF(J491=J$2:J$601,1,0),0))-K491)/(SUM(IF(I491=I$2:I$601,IF(J491=J$2:J$601,1,0),0))-1)*100)+(L491/(SUM(IF(I491=I$2:I$601,IF(J491=J$2:J$601,L$2:L$601,0),0))))+IF(K491&lt;2,SUM(IF(I491=I$2:I$601,IF(J491=J$2:J$601,1,0),0)),0)))</f>
        <v/>
      </c>
      <c r="N491" s="107"/>
      <c r="O491" s="108"/>
      <c r="P491" s="108"/>
      <c r="Q491" s="108"/>
      <c r="R491" s="109" t="str">
        <f aca="false" t="array" ref="R491:R491">IF($G491="","",IF(Q491="",0,((SUM(IF(N491=N$2:N$601,IF(O491=O$2:O$601,1,0),0))-P491)/(SUM(IF(N491=N$2:N$601,IF(O491=O$2:O$601,1,0),0))-1)*100)+(Q491/(SUM(IF(N491=N$2:N$601,IF(O491=O$2:O$601,Q$2:Q$601,0),0))))+IF(P491&lt;2,SUM(IF(N491=N$2:N$601,IF(O491=O$2:O$601,1,0),0)),0)))</f>
        <v/>
      </c>
      <c r="S491" s="110"/>
      <c r="T491" s="108"/>
      <c r="U491" s="108"/>
      <c r="V491" s="108"/>
      <c r="W491" s="111" t="str">
        <f aca="false" t="array" ref="W491:W491">IF($G491="","",IF(OR(S491=Error_checking!$Q$25,S491=Error_checking!$Q$26),R491-IF(P491&lt;2,SUM(IF(N491=N$2:N$601,IF(O491=O$2:O$601,1,0),0)),0),IF(V491="",0,((SUM(IF(S491=S$2:S$601,IF(T491=T$2:T$601,1,0),0))-U491)/(SUM(IF(S491=S$2:S$601,IF(T491=T$2:T$601,1,0),0))-1)*100)+(V491/(SUM(IF(S491=S$2:S$601,IF(T491=T$2:T$601,V$2:V$601,0),0))))+IF(U491&lt;2,SUM(IF(S491=S$2:S$601,IF(T491=T$2:T$601,1,0),0)),0))))</f>
        <v/>
      </c>
      <c r="X491" s="91"/>
      <c r="Y491" s="92"/>
      <c r="Z491" s="93"/>
      <c r="AA491" s="92"/>
      <c r="AB491" s="94" t="n">
        <f aca="false">0</f>
        <v>0</v>
      </c>
      <c r="AC491" s="94" t="n">
        <f aca="false" t="array" ref="AC491:AC491">SUM(M491,R491,W491,AB491)</f>
        <v>0</v>
      </c>
      <c r="AD491" s="112" t="n">
        <f aca="false">IF(G491=Error_checking!$A$26,MAX(0,MIN(MaxBonus,$G$1)+1-RANK(AC491,$AC$2:$AC$601)),0)</f>
        <v>0</v>
      </c>
      <c r="AE491" s="111" t="n">
        <f aca="false">AC491+AD491</f>
        <v>0</v>
      </c>
      <c r="AF491" s="113" t="str">
        <f aca="false" t="array" ref="AF491:AF491">IF(G491=Error_checking!$A$26,RANK(AC491,$AC$2:$AC$601),"")</f>
        <v/>
      </c>
      <c r="AG491" s="114"/>
      <c r="AH491" s="115"/>
      <c r="AI491" s="115"/>
      <c r="AJ491" s="115"/>
      <c r="AK491" s="100"/>
      <c r="AL491" s="100"/>
      <c r="AM491" s="100"/>
      <c r="AN491" s="101"/>
      <c r="AO491" s="100"/>
      <c r="AP491" s="100"/>
      <c r="AQ491" s="100"/>
      <c r="AR491" s="100"/>
      <c r="AS491" s="100"/>
      <c r="AT491" s="100"/>
      <c r="AU491" s="100"/>
      <c r="AV491" s="100"/>
      <c r="AW491" s="100"/>
      <c r="AX491" s="100"/>
      <c r="AY491" s="100"/>
      <c r="AZ491" s="100"/>
      <c r="BA491" s="100"/>
      <c r="BB491" s="100"/>
      <c r="BC491" s="100"/>
      <c r="BD491" s="100"/>
      <c r="BE491" s="100"/>
      <c r="BF491" s="100"/>
      <c r="BG491" s="100"/>
      <c r="BH491" s="100"/>
      <c r="BI491" s="100"/>
      <c r="BJ491" s="100"/>
      <c r="BK491" s="100"/>
      <c r="BL491" s="100"/>
      <c r="BM491" s="100"/>
      <c r="BN491" s="100"/>
      <c r="BO491" s="100"/>
      <c r="BP491" s="100"/>
      <c r="BQ491" s="100"/>
      <c r="BR491" s="100"/>
      <c r="BS491" s="100"/>
      <c r="BT491" s="100"/>
      <c r="BU491" s="100"/>
      <c r="BV491" s="100"/>
      <c r="BW491" s="100"/>
      <c r="BX491" s="100"/>
      <c r="BY491" s="100"/>
      <c r="BZ491" s="100"/>
    </row>
    <row r="492" s="54" customFormat="true" ht="14.85" hidden="false" customHeight="true" outlineLevel="0" collapsed="false">
      <c r="A492" s="102" t="str">
        <f aca="false" t="array" ref="A492:A492">IF(G492=Error_checking!$A$26,RANK(AC492,$AC$2:$AC$601),"")</f>
        <v/>
      </c>
      <c r="B492" s="102" t="n">
        <v>168</v>
      </c>
      <c r="C492" s="77" t="n">
        <f aca="false">VLOOKUP($B492,Ludo_na!$A$2:$D$601,2,0)</f>
        <v>104</v>
      </c>
      <c r="D492" s="78" t="str">
        <f aca="false">IF(VLOOKUP($B492,Ludo_voor!$A$2:$Y$601,3,0)="","",VLOOKUP($B492,Ludo_voor!$A$2:$Y$601,3,0))</f>
        <v>Gobert</v>
      </c>
      <c r="E492" s="79" t="str">
        <f aca="false">IF(VLOOKUP($B492,Ludo_voor!$A$2:$Y$601,4,0)="","",VLOOKUP($B492,Ludo_voor!$A$2:$Y$601,4,0))</f>
        <v>Stéphane</v>
      </c>
      <c r="F492" s="80" t="str">
        <f aca="false">IF(VLOOKUP($B492,Ludo_voor!$A$2:$Y$601,5,0)="","",VLOOKUP($B492,Ludo_voor!$A$2:$Y$601,5,0))</f>
        <v>In Ludo Veritas</v>
      </c>
      <c r="G492" s="81"/>
      <c r="H492" s="103"/>
      <c r="I492" s="104"/>
      <c r="J492" s="105"/>
      <c r="K492" s="105"/>
      <c r="L492" s="105"/>
      <c r="M492" s="106" t="str">
        <f aca="false" t="array" ref="M492:M492">IF($G492="","",IF(L492="",0,((SUM(IF(I492=I$2:I$601,IF(J492=J$2:J$601,1,0),0))-K492)/(SUM(IF(I492=I$2:I$601,IF(J492=J$2:J$601,1,0),0))-1)*100)+(L492/(SUM(IF(I492=I$2:I$601,IF(J492=J$2:J$601,L$2:L$601,0),0))))+IF(K492&lt;2,SUM(IF(I492=I$2:I$601,IF(J492=J$2:J$601,1,0),0)),0)))</f>
        <v/>
      </c>
      <c r="N492" s="107"/>
      <c r="O492" s="108"/>
      <c r="P492" s="108"/>
      <c r="Q492" s="108"/>
      <c r="R492" s="109" t="str">
        <f aca="false" t="array" ref="R492:R492">IF($G492="","",IF(Q492="",0,((SUM(IF(N492=N$2:N$601,IF(O492=O$2:O$601,1,0),0))-P492)/(SUM(IF(N492=N$2:N$601,IF(O492=O$2:O$601,1,0),0))-1)*100)+(Q492/(SUM(IF(N492=N$2:N$601,IF(O492=O$2:O$601,Q$2:Q$601,0),0))))+IF(P492&lt;2,SUM(IF(N492=N$2:N$601,IF(O492=O$2:O$601,1,0),0)),0)))</f>
        <v/>
      </c>
      <c r="S492" s="110"/>
      <c r="T492" s="108"/>
      <c r="U492" s="108"/>
      <c r="V492" s="108"/>
      <c r="W492" s="111" t="str">
        <f aca="false" t="array" ref="W492:W492">IF($G492="","",IF(OR(S492=Error_checking!$Q$25,S492=Error_checking!$Q$26),R492-IF(P492&lt;2,SUM(IF(N492=N$2:N$601,IF(O492=O$2:O$601,1,0),0)),0),IF(V492="",0,((SUM(IF(S492=S$2:S$601,IF(T492=T$2:T$601,1,0),0))-U492)/(SUM(IF(S492=S$2:S$601,IF(T492=T$2:T$601,1,0),0))-1)*100)+(V492/(SUM(IF(S492=S$2:S$601,IF(T492=T$2:T$601,V$2:V$601,0),0))))+IF(U492&lt;2,SUM(IF(S492=S$2:S$601,IF(T492=T$2:T$601,1,0),0)),0))))</f>
        <v/>
      </c>
      <c r="X492" s="91"/>
      <c r="Y492" s="92"/>
      <c r="Z492" s="93"/>
      <c r="AA492" s="92"/>
      <c r="AB492" s="94" t="n">
        <f aca="false">0</f>
        <v>0</v>
      </c>
      <c r="AC492" s="94" t="n">
        <f aca="false" t="array" ref="AC492:AC492">SUM(M492,R492,W492,AB492)</f>
        <v>0</v>
      </c>
      <c r="AD492" s="112" t="n">
        <f aca="false">IF(G492=Error_checking!$A$26,MAX(0,MIN(MaxBonus,$G$1)+1-RANK(AC492,$AC$2:$AC$601)),0)</f>
        <v>0</v>
      </c>
      <c r="AE492" s="111" t="n">
        <f aca="false">AC492+AD492</f>
        <v>0</v>
      </c>
      <c r="AF492" s="113" t="str">
        <f aca="false" t="array" ref="AF492:AF492">IF(G492=Error_checking!$A$26,RANK(AC492,$AC$2:$AC$601),"")</f>
        <v/>
      </c>
      <c r="AG492" s="114"/>
      <c r="AH492" s="115"/>
      <c r="AI492" s="115"/>
      <c r="AJ492" s="115"/>
      <c r="AK492" s="100"/>
      <c r="AL492" s="100"/>
      <c r="AM492" s="100"/>
      <c r="AN492" s="101"/>
      <c r="AO492" s="100"/>
      <c r="AP492" s="100"/>
      <c r="AQ492" s="100"/>
      <c r="AR492" s="100"/>
      <c r="AS492" s="100"/>
      <c r="AT492" s="100"/>
      <c r="AU492" s="100"/>
      <c r="AV492" s="100"/>
      <c r="AW492" s="100"/>
      <c r="AX492" s="100"/>
      <c r="AY492" s="100"/>
      <c r="AZ492" s="100"/>
      <c r="BA492" s="100"/>
      <c r="BB492" s="100"/>
      <c r="BC492" s="100"/>
      <c r="BD492" s="100"/>
      <c r="BE492" s="100"/>
      <c r="BF492" s="100"/>
      <c r="BG492" s="100"/>
      <c r="BH492" s="100"/>
      <c r="BI492" s="100"/>
      <c r="BJ492" s="100"/>
      <c r="BK492" s="100"/>
      <c r="BL492" s="100"/>
      <c r="BM492" s="100"/>
      <c r="BN492" s="100"/>
      <c r="BO492" s="100"/>
      <c r="BP492" s="100"/>
      <c r="BQ492" s="100"/>
      <c r="BR492" s="100"/>
      <c r="BS492" s="100"/>
      <c r="BT492" s="100"/>
      <c r="BU492" s="100"/>
      <c r="BV492" s="100"/>
      <c r="BW492" s="100"/>
      <c r="BX492" s="100"/>
      <c r="BY492" s="100"/>
      <c r="BZ492" s="100"/>
    </row>
    <row r="493" s="119" customFormat="true" ht="14.85" hidden="false" customHeight="true" outlineLevel="0" collapsed="false">
      <c r="A493" s="102" t="str">
        <f aca="false" t="array" ref="A493:A493">IF(G493=Error_checking!$A$26,RANK(AC493,$AC$2:$AC$601),"")</f>
        <v/>
      </c>
      <c r="B493" s="102" t="n">
        <v>10</v>
      </c>
      <c r="C493" s="77" t="n">
        <f aca="false">VLOOKUP($B493,Ludo_na!$A$2:$D$601,2,0)</f>
        <v>307</v>
      </c>
      <c r="D493" s="78" t="str">
        <f aca="false">IF(VLOOKUP($B493,Ludo_voor!$A$2:$Y$601,3,0)="","",VLOOKUP($B493,Ludo_voor!$A$2:$Y$601,3,0))</f>
        <v>Brutin</v>
      </c>
      <c r="E493" s="79" t="str">
        <f aca="false">IF(VLOOKUP($B493,Ludo_voor!$A$2:$Y$601,4,0)="","",VLOOKUP($B493,Ludo_voor!$A$2:$Y$601,4,0))</f>
        <v>Franky</v>
      </c>
      <c r="F493" s="80" t="str">
        <f aca="false">IF(VLOOKUP($B493,Ludo_voor!$A$2:$Y$601,5,0)="","",VLOOKUP($B493,Ludo_voor!$A$2:$Y$601,5,0))</f>
        <v>Mad Freddy</v>
      </c>
      <c r="G493" s="81"/>
      <c r="H493" s="103"/>
      <c r="I493" s="104"/>
      <c r="J493" s="105"/>
      <c r="K493" s="105"/>
      <c r="L493" s="105"/>
      <c r="M493" s="106" t="str">
        <f aca="false" t="array" ref="M493:M493">IF($G493="","",IF(L493="",0,((SUM(IF(I493=I$2:I$601,IF(J493=J$2:J$601,1,0),0))-K493)/(SUM(IF(I493=I$2:I$601,IF(J493=J$2:J$601,1,0),0))-1)*100)+(L493/(SUM(IF(I493=I$2:I$601,IF(J493=J$2:J$601,L$2:L$601,0),0))))+IF(K493&lt;2,SUM(IF(I493=I$2:I$601,IF(J493=J$2:J$601,1,0),0)),0)))</f>
        <v/>
      </c>
      <c r="N493" s="107"/>
      <c r="O493" s="108"/>
      <c r="P493" s="108"/>
      <c r="Q493" s="108"/>
      <c r="R493" s="109" t="str">
        <f aca="false" t="array" ref="R493:R493">IF($G493="","",IF(Q493="",0,((SUM(IF(N493=N$2:N$601,IF(O493=O$2:O$601,1,0),0))-P493)/(SUM(IF(N493=N$2:N$601,IF(O493=O$2:O$601,1,0),0))-1)*100)+(Q493/(SUM(IF(N493=N$2:N$601,IF(O493=O$2:O$601,Q$2:Q$601,0),0))))+IF(P493&lt;2,SUM(IF(N493=N$2:N$601,IF(O493=O$2:O$601,1,0),0)),0)))</f>
        <v/>
      </c>
      <c r="S493" s="110"/>
      <c r="T493" s="108"/>
      <c r="U493" s="108"/>
      <c r="V493" s="108"/>
      <c r="W493" s="111" t="str">
        <f aca="false" t="array" ref="W493:W493">IF($G493="","",IF(OR(S493=Error_checking!$Q$25,S493=Error_checking!$Q$26),R493-IF(P493&lt;2,SUM(IF(N493=N$2:N$601,IF(O493=O$2:O$601,1,0),0)),0),IF(V493="",0,((SUM(IF(S493=S$2:S$601,IF(T493=T$2:T$601,1,0),0))-U493)/(SUM(IF(S493=S$2:S$601,IF(T493=T$2:T$601,1,0),0))-1)*100)+(V493/(SUM(IF(S493=S$2:S$601,IF(T493=T$2:T$601,V$2:V$601,0),0))))+IF(U493&lt;2,SUM(IF(S493=S$2:S$601,IF(T493=T$2:T$601,1,0),0)),0))))</f>
        <v/>
      </c>
      <c r="X493" s="91"/>
      <c r="Y493" s="92"/>
      <c r="Z493" s="93"/>
      <c r="AA493" s="92"/>
      <c r="AB493" s="94" t="n">
        <f aca="false">0</f>
        <v>0</v>
      </c>
      <c r="AC493" s="94" t="n">
        <f aca="false" t="array" ref="AC493:AC493">SUM(M493,R493,W493,AB493)</f>
        <v>0</v>
      </c>
      <c r="AD493" s="112" t="n">
        <f aca="false">IF(G493=Error_checking!$A$26,MAX(0,MIN(MaxBonus,$G$1)+1-RANK(AC493,$AC$2:$AC$601)),0)</f>
        <v>0</v>
      </c>
      <c r="AE493" s="111" t="n">
        <f aca="false">AC493+AD493</f>
        <v>0</v>
      </c>
      <c r="AF493" s="113" t="str">
        <f aca="false" t="array" ref="AF493:AF493">IF(G493=Error_checking!$A$26,RANK(AC493,$AC$2:$AC$601),"")</f>
        <v/>
      </c>
      <c r="AG493" s="114"/>
      <c r="AH493" s="115"/>
      <c r="AI493" s="115"/>
      <c r="AJ493" s="115"/>
      <c r="AK493" s="100"/>
      <c r="AL493" s="100"/>
      <c r="AM493" s="100"/>
      <c r="AN493" s="101"/>
      <c r="AO493" s="100"/>
      <c r="AP493" s="100"/>
      <c r="AQ493" s="100"/>
      <c r="AR493" s="100"/>
      <c r="AS493" s="100"/>
      <c r="AT493" s="100"/>
      <c r="AU493" s="100"/>
      <c r="AV493" s="100"/>
      <c r="AW493" s="100"/>
      <c r="AX493" s="100"/>
      <c r="AY493" s="100"/>
      <c r="AZ493" s="100"/>
      <c r="BA493" s="100"/>
      <c r="BB493" s="100"/>
      <c r="BC493" s="100"/>
      <c r="BD493" s="100"/>
      <c r="BE493" s="100"/>
      <c r="BF493" s="100"/>
      <c r="BG493" s="100"/>
      <c r="BH493" s="100"/>
      <c r="BI493" s="100"/>
      <c r="BJ493" s="100"/>
      <c r="BK493" s="100"/>
      <c r="BL493" s="100"/>
      <c r="BM493" s="100"/>
      <c r="BN493" s="100"/>
      <c r="BO493" s="100"/>
      <c r="BP493" s="100"/>
      <c r="BQ493" s="100"/>
      <c r="BR493" s="100"/>
      <c r="BS493" s="100"/>
      <c r="BT493" s="100"/>
      <c r="BU493" s="100"/>
      <c r="BV493" s="100"/>
      <c r="BW493" s="100"/>
      <c r="BX493" s="100"/>
      <c r="BY493" s="100"/>
      <c r="BZ493" s="100"/>
    </row>
    <row r="494" s="119" customFormat="true" ht="14.85" hidden="false" customHeight="true" outlineLevel="0" collapsed="false">
      <c r="A494" s="102" t="str">
        <f aca="false" t="array" ref="A494:A494">IF(G494=Error_checking!$A$26,RANK(AC494,$AC$2:$AC$601),"")</f>
        <v/>
      </c>
      <c r="B494" s="102" t="n">
        <v>49</v>
      </c>
      <c r="C494" s="77" t="n">
        <f aca="false">VLOOKUP($B494,Ludo_na!$A$2:$D$601,2,0)</f>
        <v>217</v>
      </c>
      <c r="D494" s="78" t="str">
        <f aca="false">IF(VLOOKUP($B494,Ludo_voor!$A$2:$Y$601,3,0)="","",VLOOKUP($B494,Ludo_voor!$A$2:$Y$601,3,0))</f>
        <v>Scheemaker</v>
      </c>
      <c r="E494" s="79" t="str">
        <f aca="false">IF(VLOOKUP($B494,Ludo_voor!$A$2:$Y$601,4,0)="","",VLOOKUP($B494,Ludo_voor!$A$2:$Y$601,4,0))</f>
        <v>Patrick</v>
      </c>
      <c r="F494" s="80" t="str">
        <f aca="false">IF(VLOOKUP($B494,Ludo_voor!$A$2:$Y$601,5,0)="","",VLOOKUP($B494,Ludo_voor!$A$2:$Y$601,5,0))</f>
        <v>Mad Freddy</v>
      </c>
      <c r="G494" s="81"/>
      <c r="H494" s="103"/>
      <c r="I494" s="104"/>
      <c r="J494" s="105"/>
      <c r="K494" s="105"/>
      <c r="L494" s="105"/>
      <c r="M494" s="106" t="str">
        <f aca="false" t="array" ref="M494:M494">IF($G494="","",IF(L494="",0,((SUM(IF(I494=I$2:I$601,IF(J494=J$2:J$601,1,0),0))-K494)/(SUM(IF(I494=I$2:I$601,IF(J494=J$2:J$601,1,0),0))-1)*100)+(L494/(SUM(IF(I494=I$2:I$601,IF(J494=J$2:J$601,L$2:L$601,0),0))))+IF(K494&lt;2,SUM(IF(I494=I$2:I$601,IF(J494=J$2:J$601,1,0),0)),0)))</f>
        <v/>
      </c>
      <c r="N494" s="107"/>
      <c r="O494" s="108"/>
      <c r="P494" s="108"/>
      <c r="Q494" s="108"/>
      <c r="R494" s="109" t="str">
        <f aca="false" t="array" ref="R494:R494">IF($G494="","",IF(Q494="",0,((SUM(IF(N494=N$2:N$601,IF(O494=O$2:O$601,1,0),0))-P494)/(SUM(IF(N494=N$2:N$601,IF(O494=O$2:O$601,1,0),0))-1)*100)+(Q494/(SUM(IF(N494=N$2:N$601,IF(O494=O$2:O$601,Q$2:Q$601,0),0))))+IF(P494&lt;2,SUM(IF(N494=N$2:N$601,IF(O494=O$2:O$601,1,0),0)),0)))</f>
        <v/>
      </c>
      <c r="S494" s="110"/>
      <c r="T494" s="108"/>
      <c r="U494" s="108"/>
      <c r="V494" s="108"/>
      <c r="W494" s="111" t="str">
        <f aca="false" t="array" ref="W494:W494">IF($G494="","",IF(OR(S494=Error_checking!$Q$25,S494=Error_checking!$Q$26),R494-IF(P494&lt;2,SUM(IF(N494=N$2:N$601,IF(O494=O$2:O$601,1,0),0)),0),IF(V494="",0,((SUM(IF(S494=S$2:S$601,IF(T494=T$2:T$601,1,0),0))-U494)/(SUM(IF(S494=S$2:S$601,IF(T494=T$2:T$601,1,0),0))-1)*100)+(V494/(SUM(IF(S494=S$2:S$601,IF(T494=T$2:T$601,V$2:V$601,0),0))))+IF(U494&lt;2,SUM(IF(S494=S$2:S$601,IF(T494=T$2:T$601,1,0),0)),0))))</f>
        <v/>
      </c>
      <c r="X494" s="91"/>
      <c r="Y494" s="92"/>
      <c r="Z494" s="93"/>
      <c r="AA494" s="92"/>
      <c r="AB494" s="94" t="n">
        <f aca="false">0</f>
        <v>0</v>
      </c>
      <c r="AC494" s="94" t="n">
        <f aca="false" t="array" ref="AC494:AC494">SUM(M494,R494,W494,AB494)</f>
        <v>0</v>
      </c>
      <c r="AD494" s="112" t="n">
        <f aca="false">IF(G494=Error_checking!$A$26,MAX(0,MIN(MaxBonus,$G$1)+1-RANK(AC494,$AC$2:$AC$601)),0)</f>
        <v>0</v>
      </c>
      <c r="AE494" s="111" t="n">
        <f aca="false">AC494+AD494</f>
        <v>0</v>
      </c>
      <c r="AF494" s="113" t="str">
        <f aca="false" t="array" ref="AF494:AF494">IF(G494=Error_checking!$A$26,RANK(AC494,$AC$2:$AC$601),"")</f>
        <v/>
      </c>
      <c r="AG494" s="114"/>
      <c r="AH494" s="115"/>
      <c r="AI494" s="115"/>
      <c r="AJ494" s="115"/>
      <c r="AK494" s="100"/>
      <c r="AL494" s="100"/>
      <c r="AM494" s="100"/>
      <c r="AN494" s="101"/>
      <c r="AO494" s="100"/>
      <c r="AP494" s="100"/>
      <c r="AQ494" s="100"/>
      <c r="AR494" s="100"/>
      <c r="AS494" s="100"/>
      <c r="AT494" s="100"/>
      <c r="AU494" s="100"/>
      <c r="AV494" s="100"/>
      <c r="AW494" s="100"/>
      <c r="AX494" s="100"/>
      <c r="AY494" s="100"/>
      <c r="AZ494" s="100"/>
      <c r="BA494" s="100"/>
      <c r="BB494" s="100"/>
      <c r="BC494" s="100"/>
      <c r="BD494" s="100"/>
      <c r="BE494" s="100"/>
      <c r="BF494" s="100"/>
      <c r="BG494" s="100"/>
      <c r="BH494" s="100"/>
      <c r="BI494" s="100"/>
      <c r="BJ494" s="100"/>
      <c r="BK494" s="100"/>
      <c r="BL494" s="100"/>
      <c r="BM494" s="100"/>
      <c r="BN494" s="100"/>
      <c r="BO494" s="100"/>
      <c r="BP494" s="100"/>
      <c r="BQ494" s="100"/>
      <c r="BR494" s="100"/>
      <c r="BS494" s="100"/>
      <c r="BT494" s="100"/>
      <c r="BU494" s="100"/>
      <c r="BV494" s="100"/>
      <c r="BW494" s="100"/>
      <c r="BX494" s="100"/>
      <c r="BY494" s="100"/>
      <c r="BZ494" s="100"/>
    </row>
    <row r="495" s="119" customFormat="true" ht="14.85" hidden="false" customHeight="true" outlineLevel="0" collapsed="false">
      <c r="A495" s="102" t="str">
        <f aca="false" t="array" ref="A495:A495">IF(G495=Error_checking!$A$26,RANK(AC495,$AC$2:$AC$601),"")</f>
        <v/>
      </c>
      <c r="B495" s="102" t="n">
        <v>88</v>
      </c>
      <c r="C495" s="77" t="n">
        <f aca="false">VLOOKUP($B495,Ludo_na!$A$2:$D$601,2,0)</f>
        <v>273</v>
      </c>
      <c r="D495" s="78" t="str">
        <f aca="false">IF(VLOOKUP($B495,Ludo_voor!$A$2:$Y$601,3,0)="","",VLOOKUP($B495,Ludo_voor!$A$2:$Y$601,3,0))</f>
        <v>Deseck</v>
      </c>
      <c r="E495" s="79" t="str">
        <f aca="false">IF(VLOOKUP($B495,Ludo_voor!$A$2:$Y$601,4,0)="","",VLOOKUP($B495,Ludo_voor!$A$2:$Y$601,4,0))</f>
        <v>Maarten</v>
      </c>
      <c r="F495" s="80" t="str">
        <f aca="false">IF(VLOOKUP($B495,Ludo_voor!$A$2:$Y$601,5,0)="","",VLOOKUP($B495,Ludo_voor!$A$2:$Y$601,5,0))</f>
        <v>Natumys</v>
      </c>
      <c r="G495" s="81"/>
      <c r="H495" s="103"/>
      <c r="I495" s="104"/>
      <c r="J495" s="105"/>
      <c r="K495" s="105"/>
      <c r="L495" s="105"/>
      <c r="M495" s="106" t="str">
        <f aca="false" t="array" ref="M495:M495">IF($G495="","",IF(L495="",0,((SUM(IF(I495=I$2:I$601,IF(J495=J$2:J$601,1,0),0))-K495)/(SUM(IF(I495=I$2:I$601,IF(J495=J$2:J$601,1,0),0))-1)*100)+(L495/(SUM(IF(I495=I$2:I$601,IF(J495=J$2:J$601,L$2:L$601,0),0))))+IF(K495&lt;2,SUM(IF(I495=I$2:I$601,IF(J495=J$2:J$601,1,0),0)),0)))</f>
        <v/>
      </c>
      <c r="N495" s="107"/>
      <c r="O495" s="108"/>
      <c r="P495" s="108"/>
      <c r="Q495" s="108"/>
      <c r="R495" s="109" t="str">
        <f aca="false" t="array" ref="R495:R495">IF($G495="","",IF(Q495="",0,((SUM(IF(N495=N$2:N$601,IF(O495=O$2:O$601,1,0),0))-P495)/(SUM(IF(N495=N$2:N$601,IF(O495=O$2:O$601,1,0),0))-1)*100)+(Q495/(SUM(IF(N495=N$2:N$601,IF(O495=O$2:O$601,Q$2:Q$601,0),0))))+IF(P495&lt;2,SUM(IF(N495=N$2:N$601,IF(O495=O$2:O$601,1,0),0)),0)))</f>
        <v/>
      </c>
      <c r="S495" s="110"/>
      <c r="T495" s="108"/>
      <c r="U495" s="108"/>
      <c r="V495" s="108"/>
      <c r="W495" s="111" t="str">
        <f aca="false" t="array" ref="W495:W495">IF($G495="","",IF(OR(S495=Error_checking!$Q$25,S495=Error_checking!$Q$26),R495-IF(P495&lt;2,SUM(IF(N495=N$2:N$601,IF(O495=O$2:O$601,1,0),0)),0),IF(V495="",0,((SUM(IF(S495=S$2:S$601,IF(T495=T$2:T$601,1,0),0))-U495)/(SUM(IF(S495=S$2:S$601,IF(T495=T$2:T$601,1,0),0))-1)*100)+(V495/(SUM(IF(S495=S$2:S$601,IF(T495=T$2:T$601,V$2:V$601,0),0))))+IF(U495&lt;2,SUM(IF(S495=S$2:S$601,IF(T495=T$2:T$601,1,0),0)),0))))</f>
        <v/>
      </c>
      <c r="X495" s="91"/>
      <c r="Y495" s="92"/>
      <c r="Z495" s="93"/>
      <c r="AA495" s="92"/>
      <c r="AB495" s="94" t="n">
        <f aca="false">0</f>
        <v>0</v>
      </c>
      <c r="AC495" s="94" t="n">
        <f aca="false" t="array" ref="AC495:AC495">SUM(M495,R495,W495,AB495)</f>
        <v>0</v>
      </c>
      <c r="AD495" s="112" t="n">
        <f aca="false">IF(G495=Error_checking!$A$26,MAX(0,MIN(MaxBonus,$G$1)+1-RANK(AC495,$AC$2:$AC$601)),0)</f>
        <v>0</v>
      </c>
      <c r="AE495" s="111" t="n">
        <f aca="false">AC495+AD495</f>
        <v>0</v>
      </c>
      <c r="AF495" s="113" t="str">
        <f aca="false" t="array" ref="AF495:AF495">IF(G495=Error_checking!$A$26,RANK(AC495,$AC$2:$AC$601),"")</f>
        <v/>
      </c>
      <c r="AG495" s="114"/>
      <c r="AH495" s="115"/>
      <c r="AI495" s="115"/>
      <c r="AJ495" s="115"/>
      <c r="AK495" s="100"/>
      <c r="AL495" s="100"/>
      <c r="AM495" s="100"/>
      <c r="AN495" s="101"/>
      <c r="AO495" s="100"/>
      <c r="AP495" s="100"/>
      <c r="AQ495" s="100"/>
      <c r="AR495" s="100"/>
      <c r="AS495" s="100"/>
      <c r="AT495" s="100"/>
      <c r="AU495" s="100"/>
      <c r="AV495" s="100"/>
      <c r="AW495" s="100"/>
      <c r="AX495" s="100"/>
      <c r="AY495" s="100"/>
      <c r="AZ495" s="100"/>
      <c r="BA495" s="100"/>
      <c r="BB495" s="100"/>
      <c r="BC495" s="100"/>
      <c r="BD495" s="100"/>
      <c r="BE495" s="100"/>
      <c r="BF495" s="100"/>
      <c r="BG495" s="100"/>
      <c r="BH495" s="100"/>
      <c r="BI495" s="100"/>
      <c r="BJ495" s="100"/>
      <c r="BK495" s="100"/>
      <c r="BL495" s="100"/>
      <c r="BM495" s="100"/>
      <c r="BN495" s="100"/>
      <c r="BO495" s="100"/>
      <c r="BP495" s="100"/>
      <c r="BQ495" s="100"/>
      <c r="BR495" s="100"/>
      <c r="BS495" s="100"/>
      <c r="BT495" s="100"/>
      <c r="BU495" s="100"/>
      <c r="BV495" s="100"/>
      <c r="BW495" s="100"/>
      <c r="BX495" s="100"/>
      <c r="BY495" s="100"/>
      <c r="BZ495" s="100"/>
    </row>
    <row r="496" s="119" customFormat="true" ht="14.85" hidden="false" customHeight="true" outlineLevel="0" collapsed="false">
      <c r="A496" s="102" t="str">
        <f aca="false" t="array" ref="A496:A496">IF(G496=Error_checking!$A$26,RANK(AC496,$AC$2:$AC$601),"")</f>
        <v/>
      </c>
      <c r="B496" s="102" t="n">
        <v>48</v>
      </c>
      <c r="C496" s="77" t="n">
        <f aca="false">VLOOKUP($B496,Ludo_na!$A$2:$D$601,2,0)</f>
        <v>68</v>
      </c>
      <c r="D496" s="78" t="str">
        <f aca="false">IF(VLOOKUP($B496,Ludo_voor!$A$2:$Y$601,3,0)="","",VLOOKUP($B496,Ludo_voor!$A$2:$Y$601,3,0))</f>
        <v>Claesen</v>
      </c>
      <c r="E496" s="79" t="str">
        <f aca="false">IF(VLOOKUP($B496,Ludo_voor!$A$2:$Y$601,4,0)="","",VLOOKUP($B496,Ludo_voor!$A$2:$Y$601,4,0))</f>
        <v>Jeroen</v>
      </c>
      <c r="F496" s="80" t="str">
        <f aca="false">IF(VLOOKUP($B496,Ludo_voor!$A$2:$Y$601,5,0)="","",VLOOKUP($B496,Ludo_voor!$A$2:$Y$601,5,0))</f>
        <v>Speelduivel</v>
      </c>
      <c r="G496" s="81"/>
      <c r="H496" s="103"/>
      <c r="I496" s="104"/>
      <c r="J496" s="105"/>
      <c r="K496" s="105"/>
      <c r="L496" s="105"/>
      <c r="M496" s="106" t="str">
        <f aca="false" t="array" ref="M496:M496">IF($G496="","",IF(L496="",0,((SUM(IF(I496=I$2:I$601,IF(J496=J$2:J$601,1,0),0))-K496)/(SUM(IF(I496=I$2:I$601,IF(J496=J$2:J$601,1,0),0))-1)*100)+(L496/(SUM(IF(I496=I$2:I$601,IF(J496=J$2:J$601,L$2:L$601,0),0))))+IF(K496&lt;2,SUM(IF(I496=I$2:I$601,IF(J496=J$2:J$601,1,0),0)),0)))</f>
        <v/>
      </c>
      <c r="N496" s="107"/>
      <c r="O496" s="108"/>
      <c r="P496" s="108"/>
      <c r="Q496" s="108"/>
      <c r="R496" s="109" t="str">
        <f aca="false" t="array" ref="R496:R496">IF($G496="","",IF(Q496="",0,((SUM(IF(N496=N$2:N$601,IF(O496=O$2:O$601,1,0),0))-P496)/(SUM(IF(N496=N$2:N$601,IF(O496=O$2:O$601,1,0),0))-1)*100)+(Q496/(SUM(IF(N496=N$2:N$601,IF(O496=O$2:O$601,Q$2:Q$601,0),0))))+IF(P496&lt;2,SUM(IF(N496=N$2:N$601,IF(O496=O$2:O$601,1,0),0)),0)))</f>
        <v/>
      </c>
      <c r="S496" s="110"/>
      <c r="T496" s="108"/>
      <c r="U496" s="108"/>
      <c r="V496" s="108"/>
      <c r="W496" s="111" t="str">
        <f aca="false" t="array" ref="W496:W496">IF($G496="","",IF(OR(S496=Error_checking!$Q$25,S496=Error_checking!$Q$26),R496-IF(P496&lt;2,SUM(IF(N496=N$2:N$601,IF(O496=O$2:O$601,1,0),0)),0),IF(V496="",0,((SUM(IF(S496=S$2:S$601,IF(T496=T$2:T$601,1,0),0))-U496)/(SUM(IF(S496=S$2:S$601,IF(T496=T$2:T$601,1,0),0))-1)*100)+(V496/(SUM(IF(S496=S$2:S$601,IF(T496=T$2:T$601,V$2:V$601,0),0))))+IF(U496&lt;2,SUM(IF(S496=S$2:S$601,IF(T496=T$2:T$601,1,0),0)),0))))</f>
        <v/>
      </c>
      <c r="X496" s="91"/>
      <c r="Y496" s="92"/>
      <c r="Z496" s="93"/>
      <c r="AA496" s="92"/>
      <c r="AB496" s="94" t="n">
        <f aca="false">0</f>
        <v>0</v>
      </c>
      <c r="AC496" s="94" t="n">
        <f aca="false" t="array" ref="AC496:AC496">SUM(M496,R496,W496,AB496)</f>
        <v>0</v>
      </c>
      <c r="AD496" s="112" t="n">
        <f aca="false">IF(G496=Error_checking!$A$26,MAX(0,MIN(MaxBonus,$G$1)+1-RANK(AC496,$AC$2:$AC$601)),0)</f>
        <v>0</v>
      </c>
      <c r="AE496" s="111" t="n">
        <f aca="false">AC496+AD496</f>
        <v>0</v>
      </c>
      <c r="AF496" s="113" t="str">
        <f aca="false" t="array" ref="AF496:AF496">IF(G496=Error_checking!$A$26,RANK(AC496,$AC$2:$AC$601),"")</f>
        <v/>
      </c>
      <c r="AG496" s="114"/>
      <c r="AH496" s="115"/>
      <c r="AI496" s="115"/>
      <c r="AJ496" s="115"/>
      <c r="AK496" s="100"/>
      <c r="AL496" s="100"/>
      <c r="AM496" s="100"/>
      <c r="AN496" s="101"/>
      <c r="AO496" s="100"/>
      <c r="AP496" s="100"/>
      <c r="AQ496" s="100"/>
      <c r="AR496" s="100"/>
      <c r="AS496" s="100"/>
      <c r="AT496" s="100"/>
      <c r="AU496" s="100"/>
      <c r="AV496" s="100"/>
      <c r="AW496" s="100"/>
      <c r="AX496" s="100"/>
      <c r="AY496" s="100"/>
      <c r="AZ496" s="100"/>
      <c r="BA496" s="100"/>
      <c r="BB496" s="100"/>
      <c r="BC496" s="100"/>
      <c r="BD496" s="100"/>
      <c r="BE496" s="100"/>
      <c r="BF496" s="100"/>
      <c r="BG496" s="100"/>
      <c r="BH496" s="100"/>
      <c r="BI496" s="100"/>
      <c r="BJ496" s="100"/>
      <c r="BK496" s="100"/>
      <c r="BL496" s="100"/>
      <c r="BM496" s="100"/>
      <c r="BN496" s="100"/>
      <c r="BO496" s="100"/>
      <c r="BP496" s="100"/>
      <c r="BQ496" s="100"/>
      <c r="BR496" s="100"/>
      <c r="BS496" s="100"/>
      <c r="BT496" s="100"/>
      <c r="BU496" s="100"/>
      <c r="BV496" s="100"/>
      <c r="BW496" s="100"/>
      <c r="BX496" s="100"/>
      <c r="BY496" s="100"/>
      <c r="BZ496" s="100"/>
    </row>
    <row r="497" customFormat="false" ht="14.85" hidden="false" customHeight="true" outlineLevel="0" collapsed="false">
      <c r="A497" s="76" t="str">
        <f aca="false" t="array" ref="A497:A497">IF(G497=Error_checking!$A$26,RANK(AC497,$AC$2:$AC$601),"")</f>
        <v/>
      </c>
      <c r="B497" s="76" t="n">
        <v>191</v>
      </c>
      <c r="C497" s="77" t="n">
        <f aca="false">VLOOKUP($B497,Ludo_na!$A$2:$D$601,2,0)</f>
        <v>12</v>
      </c>
      <c r="D497" s="78" t="str">
        <f aca="false">IF(VLOOKUP($B497,Ludo_voor!$A$2:$Y$601,3,0)="","",VLOOKUP($B497,Ludo_voor!$A$2:$Y$601,3,0))</f>
        <v>Smekens</v>
      </c>
      <c r="E497" s="79" t="str">
        <f aca="false">IF(VLOOKUP($B497,Ludo_voor!$A$2:$Y$601,4,0)="","",VLOOKUP($B497,Ludo_voor!$A$2:$Y$601,4,0))</f>
        <v>Els</v>
      </c>
      <c r="F497" s="80" t="str">
        <f aca="false">IF(VLOOKUP($B497,Ludo_voor!$A$2:$Y$601,5,0)="","",VLOOKUP($B497,Ludo_voor!$A$2:$Y$601,5,0))</f>
        <v>Speelduivel</v>
      </c>
      <c r="G497" s="81"/>
      <c r="H497" s="103"/>
      <c r="I497" s="104"/>
      <c r="J497" s="105"/>
      <c r="K497" s="105"/>
      <c r="L497" s="105"/>
      <c r="M497" s="106" t="str">
        <f aca="false" t="array" ref="M497:M497">IF($G497="","",IF(L497="",0,((SUM(IF(I497=I$2:I$601,IF(J497=J$2:J$601,1,0),0))-K497)/(SUM(IF(I497=I$2:I$601,IF(J497=J$2:J$601,1,0),0))-1)*100)+(L497/(SUM(IF(I497=I$2:I$601,IF(J497=J$2:J$601,L$2:L$601,0),0))))+IF(K497&lt;2,SUM(IF(I497=I$2:I$601,IF(J497=J$2:J$601,1,0),0)),0)))</f>
        <v/>
      </c>
      <c r="N497" s="107"/>
      <c r="O497" s="108"/>
      <c r="P497" s="108"/>
      <c r="Q497" s="108"/>
      <c r="R497" s="109" t="str">
        <f aca="false" t="array" ref="R497:R497">IF($G497="","",IF(Q497="",0,((SUM(IF(N497=N$2:N$601,IF(O497=O$2:O$601,1,0),0))-P497)/(SUM(IF(N497=N$2:N$601,IF(O497=O$2:O$601,1,0),0))-1)*100)+(Q497/(SUM(IF(N497=N$2:N$601,IF(O497=O$2:O$601,Q$2:Q$601,0),0))))+IF(P497&lt;2,SUM(IF(N497=N$2:N$601,IF(O497=O$2:O$601,1,0),0)),0)))</f>
        <v/>
      </c>
      <c r="S497" s="110"/>
      <c r="T497" s="108"/>
      <c r="U497" s="108"/>
      <c r="V497" s="108"/>
      <c r="W497" s="111" t="str">
        <f aca="false" t="array" ref="W497:W497">IF($G497="","",IF(OR(S497=Error_checking!$Q$25,S497=Error_checking!$Q$26),R497-IF(P497&lt;2,SUM(IF(N497=N$2:N$601,IF(O497=O$2:O$601,1,0),0)),0),IF(V497="",0,((SUM(IF(S497=S$2:S$601,IF(T497=T$2:T$601,1,0),0))-U497)/(SUM(IF(S497=S$2:S$601,IF(T497=T$2:T$601,1,0),0))-1)*100)+(V497/(SUM(IF(S497=S$2:S$601,IF(T497=T$2:T$601,V$2:V$601,0),0))))+IF(U497&lt;2,SUM(IF(S497=S$2:S$601,IF(T497=T$2:T$601,1,0),0)),0))))</f>
        <v/>
      </c>
      <c r="X497" s="91"/>
      <c r="Y497" s="92"/>
      <c r="Z497" s="93"/>
      <c r="AA497" s="92"/>
      <c r="AB497" s="94" t="n">
        <f aca="false">0</f>
        <v>0</v>
      </c>
      <c r="AC497" s="94" t="n">
        <f aca="false" t="array" ref="AC497:AC497">SUM(M497,R497,W497,AB497)</f>
        <v>0</v>
      </c>
      <c r="AD497" s="112" t="n">
        <f aca="false">IF(G497=Error_checking!$A$26,MAX(0,MIN(MaxBonus,$G$1)+1-RANK(AC497,$AC$2:$AC$601)),0)</f>
        <v>0</v>
      </c>
      <c r="AE497" s="111" t="n">
        <f aca="false">AC497+AD497</f>
        <v>0</v>
      </c>
      <c r="AF497" s="113" t="str">
        <f aca="false" t="array" ref="AF497:AF497">IF(G497=Error_checking!$A$26,RANK(AC497,$AC$2:$AC$601),"")</f>
        <v/>
      </c>
      <c r="AG497" s="114"/>
      <c r="AH497" s="115"/>
      <c r="AI497" s="115"/>
      <c r="AJ497" s="115"/>
      <c r="AK497" s="100"/>
      <c r="AL497" s="100"/>
      <c r="AM497" s="100"/>
      <c r="AN497" s="101"/>
      <c r="AO497" s="100"/>
      <c r="AP497" s="100"/>
      <c r="AQ497" s="100"/>
      <c r="AR497" s="100"/>
      <c r="AS497" s="100"/>
      <c r="AT497" s="100"/>
      <c r="AU497" s="100"/>
      <c r="AV497" s="100"/>
      <c r="AW497" s="100"/>
      <c r="AX497" s="100"/>
      <c r="AY497" s="100"/>
      <c r="AZ497" s="100"/>
      <c r="BA497" s="100"/>
      <c r="BB497" s="100"/>
      <c r="BC497" s="100"/>
      <c r="BD497" s="100"/>
      <c r="BE497" s="100"/>
      <c r="BF497" s="100"/>
      <c r="BG497" s="100"/>
      <c r="BH497" s="100"/>
      <c r="BI497" s="100"/>
      <c r="BJ497" s="100"/>
      <c r="BK497" s="100"/>
      <c r="BL497" s="100"/>
      <c r="BM497" s="100"/>
      <c r="BN497" s="100"/>
      <c r="BO497" s="100"/>
      <c r="BP497" s="100"/>
      <c r="BQ497" s="100"/>
      <c r="BR497" s="100"/>
      <c r="BS497" s="100"/>
      <c r="BT497" s="100"/>
      <c r="BU497" s="100"/>
      <c r="BV497" s="100"/>
      <c r="BW497" s="100"/>
      <c r="BX497" s="100"/>
      <c r="BY497" s="100"/>
      <c r="BZ497" s="10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  <c r="IX497" s="0"/>
      <c r="IY497" s="0"/>
      <c r="IZ497" s="0"/>
      <c r="JA497" s="0"/>
      <c r="JB497" s="0"/>
      <c r="JC497" s="0"/>
      <c r="JD497" s="0"/>
      <c r="JE497" s="0"/>
      <c r="JF497" s="0"/>
      <c r="JG497" s="0"/>
      <c r="JH497" s="0"/>
      <c r="JI497" s="0"/>
      <c r="JJ497" s="0"/>
      <c r="JK497" s="0"/>
      <c r="JL497" s="0"/>
      <c r="JM497" s="0"/>
      <c r="JN497" s="0"/>
      <c r="JO497" s="0"/>
      <c r="JP497" s="0"/>
      <c r="JQ497" s="0"/>
      <c r="JR497" s="0"/>
      <c r="JS497" s="0"/>
      <c r="JT497" s="0"/>
      <c r="JU497" s="0"/>
      <c r="JV497" s="0"/>
      <c r="JW497" s="0"/>
      <c r="JX497" s="0"/>
      <c r="JY497" s="0"/>
      <c r="JZ497" s="0"/>
      <c r="KA497" s="0"/>
      <c r="KB497" s="0"/>
      <c r="KC497" s="0"/>
      <c r="KD497" s="0"/>
      <c r="KE497" s="0"/>
      <c r="KF497" s="0"/>
      <c r="KG497" s="0"/>
      <c r="KH497" s="0"/>
      <c r="KI497" s="0"/>
      <c r="KJ497" s="0"/>
      <c r="KK497" s="0"/>
      <c r="KL497" s="0"/>
      <c r="KM497" s="0"/>
      <c r="KN497" s="0"/>
      <c r="KO497" s="0"/>
      <c r="KP497" s="0"/>
      <c r="KQ497" s="0"/>
      <c r="KR497" s="0"/>
      <c r="KS497" s="0"/>
      <c r="KT497" s="0"/>
      <c r="KU497" s="0"/>
      <c r="KV497" s="0"/>
      <c r="KW497" s="0"/>
      <c r="KX497" s="0"/>
      <c r="KY497" s="0"/>
      <c r="KZ497" s="0"/>
      <c r="LA497" s="0"/>
      <c r="LB497" s="0"/>
      <c r="LC497" s="0"/>
      <c r="LD497" s="0"/>
      <c r="LE497" s="0"/>
      <c r="LF497" s="0"/>
      <c r="LG497" s="0"/>
      <c r="LH497" s="0"/>
      <c r="LI497" s="0"/>
      <c r="LJ497" s="0"/>
      <c r="LK497" s="0"/>
      <c r="LL497" s="0"/>
      <c r="LM497" s="0"/>
      <c r="LN497" s="0"/>
      <c r="LO497" s="0"/>
      <c r="LP497" s="0"/>
      <c r="LQ497" s="0"/>
      <c r="LR497" s="0"/>
      <c r="LS497" s="0"/>
      <c r="LT497" s="0"/>
      <c r="LU497" s="0"/>
      <c r="LV497" s="0"/>
      <c r="LW497" s="0"/>
      <c r="LX497" s="0"/>
      <c r="LY497" s="0"/>
      <c r="LZ497" s="0"/>
      <c r="MA497" s="0"/>
      <c r="MB497" s="0"/>
      <c r="MC497" s="0"/>
      <c r="MD497" s="0"/>
      <c r="ME497" s="0"/>
      <c r="MF497" s="0"/>
      <c r="MG497" s="0"/>
      <c r="MH497" s="0"/>
      <c r="MI497" s="0"/>
      <c r="MJ497" s="0"/>
      <c r="MK497" s="0"/>
      <c r="ML497" s="0"/>
      <c r="MM497" s="0"/>
      <c r="MN497" s="0"/>
      <c r="MO497" s="0"/>
      <c r="MP497" s="0"/>
      <c r="MQ497" s="0"/>
      <c r="MR497" s="0"/>
      <c r="MS497" s="0"/>
      <c r="MT497" s="0"/>
      <c r="MU497" s="0"/>
      <c r="MV497" s="0"/>
      <c r="MW497" s="0"/>
      <c r="MX497" s="0"/>
      <c r="MY497" s="0"/>
      <c r="MZ497" s="0"/>
      <c r="NA497" s="0"/>
      <c r="NB497" s="0"/>
      <c r="NC497" s="0"/>
      <c r="ND497" s="0"/>
      <c r="NE497" s="0"/>
      <c r="NF497" s="0"/>
      <c r="NG497" s="0"/>
      <c r="NH497" s="0"/>
      <c r="NI497" s="0"/>
      <c r="NJ497" s="0"/>
      <c r="NK497" s="0"/>
      <c r="NL497" s="0"/>
      <c r="NM497" s="0"/>
      <c r="NN497" s="0"/>
      <c r="NO497" s="0"/>
      <c r="NP497" s="0"/>
      <c r="NQ497" s="0"/>
      <c r="NR497" s="0"/>
      <c r="NS497" s="0"/>
      <c r="NT497" s="0"/>
      <c r="NU497" s="0"/>
      <c r="NV497" s="0"/>
      <c r="NW497" s="0"/>
      <c r="NX497" s="0"/>
      <c r="NY497" s="0"/>
      <c r="NZ497" s="0"/>
      <c r="OA497" s="0"/>
      <c r="OB497" s="0"/>
      <c r="OC497" s="0"/>
      <c r="OD497" s="0"/>
      <c r="OE497" s="0"/>
      <c r="OF497" s="0"/>
      <c r="OG497" s="0"/>
      <c r="OH497" s="0"/>
      <c r="OI497" s="0"/>
      <c r="OJ497" s="0"/>
      <c r="OK497" s="0"/>
      <c r="OL497" s="0"/>
      <c r="OM497" s="0"/>
      <c r="ON497" s="0"/>
      <c r="OO497" s="0"/>
      <c r="OP497" s="0"/>
      <c r="OQ497" s="0"/>
      <c r="OR497" s="0"/>
      <c r="OS497" s="0"/>
      <c r="OT497" s="0"/>
      <c r="OU497" s="0"/>
      <c r="OV497" s="0"/>
      <c r="OW497" s="0"/>
      <c r="OX497" s="0"/>
      <c r="OY497" s="0"/>
      <c r="OZ497" s="0"/>
      <c r="PA497" s="0"/>
      <c r="PB497" s="0"/>
      <c r="PC497" s="0"/>
      <c r="PD497" s="0"/>
      <c r="PE497" s="0"/>
      <c r="PF497" s="0"/>
      <c r="PG497" s="0"/>
      <c r="PH497" s="0"/>
      <c r="PI497" s="0"/>
      <c r="PJ497" s="0"/>
      <c r="PK497" s="0"/>
      <c r="PL497" s="0"/>
      <c r="PM497" s="0"/>
      <c r="PN497" s="0"/>
      <c r="PO497" s="0"/>
      <c r="PP497" s="0"/>
      <c r="PQ497" s="0"/>
      <c r="PR497" s="0"/>
      <c r="PS497" s="0"/>
      <c r="PT497" s="0"/>
      <c r="PU497" s="0"/>
      <c r="PV497" s="0"/>
      <c r="PW497" s="0"/>
      <c r="PX497" s="0"/>
      <c r="PY497" s="0"/>
      <c r="PZ497" s="0"/>
      <c r="QA497" s="0"/>
      <c r="QB497" s="0"/>
      <c r="QC497" s="0"/>
      <c r="QD497" s="0"/>
      <c r="QE497" s="0"/>
      <c r="QF497" s="0"/>
      <c r="QG497" s="0"/>
      <c r="QH497" s="0"/>
      <c r="QI497" s="0"/>
      <c r="QJ497" s="0"/>
      <c r="QK497" s="0"/>
      <c r="QL497" s="0"/>
      <c r="QM497" s="0"/>
      <c r="QN497" s="0"/>
      <c r="QO497" s="0"/>
      <c r="QP497" s="0"/>
      <c r="QQ497" s="0"/>
      <c r="QR497" s="0"/>
      <c r="QS497" s="0"/>
      <c r="QT497" s="0"/>
      <c r="QU497" s="0"/>
      <c r="QV497" s="0"/>
      <c r="QW497" s="0"/>
      <c r="QX497" s="0"/>
      <c r="QY497" s="0"/>
      <c r="QZ497" s="0"/>
      <c r="RA497" s="0"/>
      <c r="RB497" s="0"/>
      <c r="RC497" s="0"/>
      <c r="RD497" s="0"/>
      <c r="RE497" s="0"/>
      <c r="RF497" s="0"/>
      <c r="RG497" s="0"/>
      <c r="RH497" s="0"/>
      <c r="RI497" s="0"/>
      <c r="RJ497" s="0"/>
      <c r="RK497" s="0"/>
      <c r="RL497" s="0"/>
      <c r="RM497" s="0"/>
      <c r="RN497" s="0"/>
      <c r="RO497" s="0"/>
      <c r="RP497" s="0"/>
      <c r="RQ497" s="0"/>
      <c r="RR497" s="0"/>
      <c r="RS497" s="0"/>
      <c r="RT497" s="0"/>
      <c r="RU497" s="0"/>
      <c r="RV497" s="0"/>
      <c r="RW497" s="0"/>
      <c r="RX497" s="0"/>
      <c r="RY497" s="0"/>
      <c r="RZ497" s="0"/>
      <c r="SA497" s="0"/>
      <c r="SB497" s="0"/>
      <c r="SC497" s="0"/>
      <c r="SD497" s="0"/>
      <c r="SE497" s="0"/>
      <c r="SF497" s="0"/>
      <c r="SG497" s="0"/>
      <c r="SH497" s="0"/>
      <c r="SI497" s="0"/>
      <c r="SJ497" s="0"/>
      <c r="SK497" s="0"/>
      <c r="SL497" s="0"/>
      <c r="SM497" s="0"/>
      <c r="SN497" s="0"/>
      <c r="SO497" s="0"/>
      <c r="SP497" s="0"/>
      <c r="SQ497" s="0"/>
      <c r="SR497" s="0"/>
      <c r="SS497" s="0"/>
      <c r="ST497" s="0"/>
      <c r="SU497" s="0"/>
      <c r="SV497" s="0"/>
      <c r="SW497" s="0"/>
      <c r="SX497" s="0"/>
      <c r="SY497" s="0"/>
      <c r="SZ497" s="0"/>
      <c r="TA497" s="0"/>
      <c r="TB497" s="0"/>
      <c r="TC497" s="0"/>
      <c r="TD497" s="0"/>
      <c r="TE497" s="0"/>
      <c r="TF497" s="0"/>
      <c r="TG497" s="0"/>
      <c r="TH497" s="0"/>
      <c r="TI497" s="0"/>
      <c r="TJ497" s="0"/>
      <c r="TK497" s="0"/>
      <c r="TL497" s="0"/>
      <c r="TM497" s="0"/>
      <c r="TN497" s="0"/>
      <c r="TO497" s="0"/>
      <c r="TP497" s="0"/>
      <c r="TQ497" s="0"/>
      <c r="TR497" s="0"/>
      <c r="TS497" s="0"/>
      <c r="TT497" s="0"/>
      <c r="TU497" s="0"/>
      <c r="TV497" s="0"/>
      <c r="TW497" s="0"/>
      <c r="TX497" s="0"/>
      <c r="TY497" s="0"/>
      <c r="TZ497" s="0"/>
      <c r="UA497" s="0"/>
      <c r="UB497" s="0"/>
      <c r="UC497" s="0"/>
      <c r="UD497" s="0"/>
      <c r="UE497" s="0"/>
      <c r="UF497" s="0"/>
      <c r="UG497" s="0"/>
      <c r="UH497" s="0"/>
      <c r="UI497" s="0"/>
      <c r="UJ497" s="0"/>
      <c r="UK497" s="0"/>
      <c r="UL497" s="0"/>
      <c r="UM497" s="0"/>
      <c r="UN497" s="0"/>
      <c r="UO497" s="0"/>
      <c r="UP497" s="0"/>
      <c r="UQ497" s="0"/>
      <c r="UR497" s="0"/>
      <c r="US497" s="0"/>
      <c r="UT497" s="0"/>
      <c r="UU497" s="0"/>
      <c r="UV497" s="0"/>
      <c r="UW497" s="0"/>
      <c r="UX497" s="0"/>
      <c r="UY497" s="0"/>
      <c r="UZ497" s="0"/>
      <c r="VA497" s="0"/>
      <c r="VB497" s="0"/>
      <c r="VC497" s="0"/>
      <c r="VD497" s="0"/>
      <c r="VE497" s="0"/>
      <c r="VF497" s="0"/>
      <c r="VG497" s="0"/>
      <c r="VH497" s="0"/>
      <c r="VI497" s="0"/>
      <c r="VJ497" s="0"/>
      <c r="VK497" s="0"/>
      <c r="VL497" s="0"/>
      <c r="VM497" s="0"/>
      <c r="VN497" s="0"/>
      <c r="VO497" s="0"/>
      <c r="VP497" s="0"/>
      <c r="VQ497" s="0"/>
      <c r="VR497" s="0"/>
      <c r="VS497" s="0"/>
      <c r="VT497" s="0"/>
      <c r="VU497" s="0"/>
      <c r="VV497" s="0"/>
      <c r="VW497" s="0"/>
      <c r="VX497" s="0"/>
      <c r="VY497" s="0"/>
      <c r="VZ497" s="0"/>
      <c r="WA497" s="0"/>
      <c r="WB497" s="0"/>
      <c r="WC497" s="0"/>
      <c r="WD497" s="0"/>
      <c r="WE497" s="0"/>
      <c r="WF497" s="0"/>
      <c r="WG497" s="0"/>
      <c r="WH497" s="0"/>
      <c r="WI497" s="0"/>
      <c r="WJ497" s="0"/>
      <c r="WK497" s="0"/>
      <c r="WL497" s="0"/>
      <c r="WM497" s="0"/>
      <c r="WN497" s="0"/>
      <c r="WO497" s="0"/>
      <c r="WP497" s="0"/>
      <c r="WQ497" s="0"/>
      <c r="WR497" s="0"/>
      <c r="WS497" s="0"/>
      <c r="WT497" s="0"/>
      <c r="WU497" s="0"/>
      <c r="WV497" s="0"/>
      <c r="WW497" s="0"/>
      <c r="WX497" s="0"/>
      <c r="WY497" s="0"/>
      <c r="WZ497" s="0"/>
      <c r="XA497" s="0"/>
      <c r="XB497" s="0"/>
      <c r="XC497" s="0"/>
      <c r="XD497" s="0"/>
      <c r="XE497" s="0"/>
      <c r="XF497" s="0"/>
      <c r="XG497" s="0"/>
      <c r="XH497" s="0"/>
      <c r="XI497" s="0"/>
      <c r="XJ497" s="0"/>
      <c r="XK497" s="0"/>
      <c r="XL497" s="0"/>
      <c r="XM497" s="0"/>
      <c r="XN497" s="0"/>
      <c r="XO497" s="0"/>
      <c r="XP497" s="0"/>
      <c r="XQ497" s="0"/>
      <c r="XR497" s="0"/>
      <c r="XS497" s="0"/>
      <c r="XT497" s="0"/>
      <c r="XU497" s="0"/>
      <c r="XV497" s="0"/>
      <c r="XW497" s="0"/>
      <c r="XX497" s="0"/>
      <c r="XY497" s="0"/>
      <c r="XZ497" s="0"/>
      <c r="YA497" s="0"/>
      <c r="YB497" s="0"/>
      <c r="YC497" s="0"/>
      <c r="YD497" s="0"/>
      <c r="YE497" s="0"/>
      <c r="YF497" s="0"/>
      <c r="YG497" s="0"/>
      <c r="YH497" s="0"/>
      <c r="YI497" s="0"/>
      <c r="YJ497" s="0"/>
      <c r="YK497" s="0"/>
      <c r="YL497" s="0"/>
      <c r="YM497" s="0"/>
      <c r="YN497" s="0"/>
      <c r="YO497" s="0"/>
      <c r="YP497" s="0"/>
      <c r="YQ497" s="0"/>
      <c r="YR497" s="0"/>
      <c r="YS497" s="0"/>
      <c r="YT497" s="0"/>
      <c r="YU497" s="0"/>
      <c r="YV497" s="0"/>
      <c r="YW497" s="0"/>
      <c r="YX497" s="0"/>
      <c r="YY497" s="0"/>
      <c r="YZ497" s="0"/>
      <c r="ZA497" s="0"/>
      <c r="ZB497" s="0"/>
      <c r="ZC497" s="0"/>
      <c r="ZD497" s="0"/>
      <c r="ZE497" s="0"/>
      <c r="ZF497" s="0"/>
      <c r="ZG497" s="0"/>
      <c r="ZH497" s="0"/>
      <c r="ZI497" s="0"/>
      <c r="ZJ497" s="0"/>
      <c r="ZK497" s="0"/>
      <c r="ZL497" s="0"/>
      <c r="ZM497" s="0"/>
      <c r="ZN497" s="0"/>
      <c r="ZO497" s="0"/>
      <c r="ZP497" s="0"/>
      <c r="ZQ497" s="0"/>
      <c r="ZR497" s="0"/>
      <c r="ZS497" s="0"/>
      <c r="ZT497" s="0"/>
      <c r="ZU497" s="0"/>
      <c r="ZV497" s="0"/>
      <c r="ZW497" s="0"/>
      <c r="ZX497" s="0"/>
      <c r="ZY497" s="0"/>
      <c r="ZZ497" s="0"/>
      <c r="AAA497" s="0"/>
      <c r="AAB497" s="0"/>
      <c r="AAC497" s="0"/>
      <c r="AAD497" s="0"/>
      <c r="AAE497" s="0"/>
      <c r="AAF497" s="0"/>
      <c r="AAG497" s="0"/>
      <c r="AAH497" s="0"/>
      <c r="AAI497" s="0"/>
      <c r="AAJ497" s="0"/>
      <c r="AAK497" s="0"/>
      <c r="AAL497" s="0"/>
      <c r="AAM497" s="0"/>
      <c r="AAN497" s="0"/>
      <c r="AAO497" s="0"/>
      <c r="AAP497" s="0"/>
      <c r="AAQ497" s="0"/>
      <c r="AAR497" s="0"/>
      <c r="AAS497" s="0"/>
      <c r="AAT497" s="0"/>
      <c r="AAU497" s="0"/>
      <c r="AAV497" s="0"/>
      <c r="AAW497" s="0"/>
      <c r="AAX497" s="0"/>
      <c r="AAY497" s="0"/>
      <c r="AAZ497" s="0"/>
      <c r="ABA497" s="0"/>
      <c r="ABB497" s="0"/>
      <c r="ABC497" s="0"/>
      <c r="ABD497" s="0"/>
      <c r="ABE497" s="0"/>
      <c r="ABF497" s="0"/>
      <c r="ABG497" s="0"/>
      <c r="ABH497" s="0"/>
      <c r="ABI497" s="0"/>
      <c r="ABJ497" s="0"/>
      <c r="ABK497" s="0"/>
      <c r="ABL497" s="0"/>
      <c r="ABM497" s="0"/>
      <c r="ABN497" s="0"/>
      <c r="ABO497" s="0"/>
      <c r="ABP497" s="0"/>
      <c r="ABQ497" s="0"/>
      <c r="ABR497" s="0"/>
      <c r="ABS497" s="0"/>
      <c r="ABT497" s="0"/>
      <c r="ABU497" s="0"/>
      <c r="ABV497" s="0"/>
      <c r="ABW497" s="0"/>
      <c r="ABX497" s="0"/>
      <c r="ABY497" s="0"/>
      <c r="ABZ497" s="0"/>
      <c r="ACA497" s="0"/>
      <c r="ACB497" s="0"/>
      <c r="ACC497" s="0"/>
      <c r="ACD497" s="0"/>
      <c r="ACE497" s="0"/>
      <c r="ACF497" s="0"/>
      <c r="ACG497" s="0"/>
      <c r="ACH497" s="0"/>
      <c r="ACI497" s="0"/>
      <c r="ACJ497" s="0"/>
      <c r="ACK497" s="0"/>
      <c r="ACL497" s="0"/>
      <c r="ACM497" s="0"/>
      <c r="ACN497" s="0"/>
      <c r="ACO497" s="0"/>
      <c r="ACP497" s="0"/>
      <c r="ACQ497" s="0"/>
      <c r="ACR497" s="0"/>
      <c r="ACS497" s="0"/>
      <c r="ACT497" s="0"/>
      <c r="ACU497" s="0"/>
      <c r="ACV497" s="0"/>
      <c r="ACW497" s="0"/>
      <c r="ACX497" s="0"/>
      <c r="ACY497" s="0"/>
      <c r="ACZ497" s="0"/>
      <c r="ADA497" s="0"/>
      <c r="ADB497" s="0"/>
      <c r="ADC497" s="0"/>
      <c r="ADD497" s="0"/>
      <c r="ADE497" s="0"/>
      <c r="ADF497" s="0"/>
      <c r="ADG497" s="0"/>
      <c r="ADH497" s="0"/>
      <c r="ADI497" s="0"/>
      <c r="ADJ497" s="0"/>
      <c r="ADK497" s="0"/>
      <c r="ADL497" s="0"/>
      <c r="ADM497" s="0"/>
      <c r="ADN497" s="0"/>
      <c r="ADO497" s="0"/>
      <c r="ADP497" s="0"/>
      <c r="ADQ497" s="0"/>
      <c r="ADR497" s="0"/>
      <c r="ADS497" s="0"/>
      <c r="ADT497" s="0"/>
      <c r="ADU497" s="0"/>
      <c r="ADV497" s="0"/>
      <c r="ADW497" s="0"/>
      <c r="ADX497" s="0"/>
      <c r="ADY497" s="0"/>
      <c r="ADZ497" s="0"/>
      <c r="AEA497" s="0"/>
      <c r="AEB497" s="0"/>
      <c r="AEC497" s="0"/>
      <c r="AED497" s="0"/>
      <c r="AEE497" s="0"/>
      <c r="AEF497" s="0"/>
      <c r="AEG497" s="0"/>
      <c r="AEH497" s="0"/>
      <c r="AEI497" s="0"/>
      <c r="AEJ497" s="0"/>
      <c r="AEK497" s="0"/>
      <c r="AEL497" s="0"/>
      <c r="AEM497" s="0"/>
      <c r="AEN497" s="0"/>
      <c r="AEO497" s="0"/>
      <c r="AEP497" s="0"/>
      <c r="AEQ497" s="0"/>
      <c r="AER497" s="0"/>
      <c r="AES497" s="0"/>
      <c r="AET497" s="0"/>
      <c r="AEU497" s="0"/>
      <c r="AEV497" s="0"/>
      <c r="AEW497" s="0"/>
      <c r="AEX497" s="0"/>
      <c r="AEY497" s="0"/>
      <c r="AEZ497" s="0"/>
      <c r="AFA497" s="0"/>
      <c r="AFB497" s="0"/>
      <c r="AFC497" s="0"/>
      <c r="AFD497" s="0"/>
      <c r="AFE497" s="0"/>
      <c r="AFF497" s="0"/>
      <c r="AFG497" s="0"/>
      <c r="AFH497" s="0"/>
      <c r="AFI497" s="0"/>
      <c r="AFJ497" s="0"/>
      <c r="AFK497" s="0"/>
      <c r="AFL497" s="0"/>
      <c r="AFM497" s="0"/>
      <c r="AFN497" s="0"/>
      <c r="AFO497" s="0"/>
      <c r="AFP497" s="0"/>
      <c r="AFQ497" s="0"/>
      <c r="AFR497" s="0"/>
      <c r="AFS497" s="0"/>
      <c r="AFT497" s="0"/>
      <c r="AFU497" s="0"/>
      <c r="AFV497" s="0"/>
      <c r="AFW497" s="0"/>
      <c r="AFX497" s="0"/>
      <c r="AFY497" s="0"/>
      <c r="AFZ497" s="0"/>
      <c r="AGA497" s="0"/>
      <c r="AGB497" s="0"/>
      <c r="AGC497" s="0"/>
      <c r="AGD497" s="0"/>
      <c r="AGE497" s="0"/>
      <c r="AGF497" s="0"/>
      <c r="AGG497" s="0"/>
      <c r="AGH497" s="0"/>
      <c r="AGI497" s="0"/>
      <c r="AGJ497" s="0"/>
      <c r="AGK497" s="0"/>
      <c r="AGL497" s="0"/>
      <c r="AGM497" s="0"/>
      <c r="AGN497" s="0"/>
      <c r="AGO497" s="0"/>
      <c r="AGP497" s="0"/>
      <c r="AGQ497" s="0"/>
      <c r="AGR497" s="0"/>
      <c r="AGS497" s="0"/>
      <c r="AGT497" s="0"/>
      <c r="AGU497" s="0"/>
      <c r="AGV497" s="0"/>
      <c r="AGW497" s="0"/>
      <c r="AGX497" s="0"/>
      <c r="AGY497" s="0"/>
      <c r="AGZ497" s="0"/>
      <c r="AHA497" s="0"/>
      <c r="AHB497" s="0"/>
      <c r="AHC497" s="0"/>
      <c r="AHD497" s="0"/>
      <c r="AHE497" s="0"/>
      <c r="AHF497" s="0"/>
      <c r="AHG497" s="0"/>
      <c r="AHH497" s="0"/>
      <c r="AHI497" s="0"/>
      <c r="AHJ497" s="0"/>
      <c r="AHK497" s="0"/>
      <c r="AHL497" s="0"/>
      <c r="AHM497" s="0"/>
      <c r="AHN497" s="0"/>
      <c r="AHO497" s="0"/>
      <c r="AHP497" s="0"/>
      <c r="AHQ497" s="0"/>
      <c r="AHR497" s="0"/>
      <c r="AHS497" s="0"/>
      <c r="AHT497" s="0"/>
      <c r="AHU497" s="0"/>
      <c r="AHV497" s="0"/>
      <c r="AHW497" s="0"/>
      <c r="AHX497" s="0"/>
      <c r="AHY497" s="0"/>
      <c r="AHZ497" s="0"/>
      <c r="AIA497" s="0"/>
      <c r="AIB497" s="0"/>
      <c r="AIC497" s="0"/>
      <c r="AID497" s="0"/>
      <c r="AIE497" s="0"/>
      <c r="AIF497" s="0"/>
      <c r="AIG497" s="0"/>
      <c r="AIH497" s="0"/>
      <c r="AII497" s="0"/>
      <c r="AIJ497" s="0"/>
      <c r="AIK497" s="0"/>
      <c r="AIL497" s="0"/>
      <c r="AIM497" s="0"/>
      <c r="AIN497" s="0"/>
      <c r="AIO497" s="0"/>
      <c r="AIP497" s="0"/>
      <c r="AIQ497" s="0"/>
      <c r="AIR497" s="0"/>
      <c r="AIS497" s="0"/>
      <c r="AIT497" s="0"/>
      <c r="AIU497" s="0"/>
      <c r="AIV497" s="0"/>
      <c r="AIW497" s="0"/>
      <c r="AIX497" s="0"/>
      <c r="AIY497" s="0"/>
      <c r="AIZ497" s="0"/>
      <c r="AJA497" s="0"/>
      <c r="AJB497" s="0"/>
      <c r="AJC497" s="0"/>
      <c r="AJD497" s="0"/>
      <c r="AJE497" s="0"/>
      <c r="AJF497" s="0"/>
      <c r="AJG497" s="0"/>
      <c r="AJH497" s="0"/>
      <c r="AJI497" s="0"/>
      <c r="AJJ497" s="0"/>
      <c r="AJK497" s="0"/>
      <c r="AJL497" s="0"/>
      <c r="AJM497" s="0"/>
      <c r="AJN497" s="0"/>
      <c r="AJO497" s="0"/>
      <c r="AJP497" s="0"/>
      <c r="AJQ497" s="0"/>
      <c r="AJR497" s="0"/>
      <c r="AJS497" s="0"/>
      <c r="AJT497" s="0"/>
      <c r="AJU497" s="0"/>
      <c r="AJV497" s="0"/>
      <c r="AJW497" s="0"/>
      <c r="AJX497" s="0"/>
      <c r="AJY497" s="0"/>
      <c r="AJZ497" s="0"/>
      <c r="AKA497" s="0"/>
      <c r="AKB497" s="0"/>
      <c r="AKC497" s="0"/>
      <c r="AKD497" s="0"/>
      <c r="AKE497" s="0"/>
      <c r="AKF497" s="0"/>
      <c r="AKG497" s="0"/>
      <c r="AKH497" s="0"/>
      <c r="AKI497" s="0"/>
      <c r="AKJ497" s="0"/>
      <c r="AKK497" s="0"/>
      <c r="AKL497" s="0"/>
      <c r="AKM497" s="0"/>
      <c r="AKN497" s="0"/>
      <c r="AKO497" s="0"/>
      <c r="AKP497" s="0"/>
      <c r="AKQ497" s="0"/>
      <c r="AKR497" s="0"/>
      <c r="AKS497" s="0"/>
      <c r="AKT497" s="0"/>
      <c r="AKU497" s="0"/>
      <c r="AKV497" s="0"/>
      <c r="AKW497" s="0"/>
      <c r="AKX497" s="0"/>
      <c r="AKY497" s="0"/>
      <c r="AKZ497" s="0"/>
      <c r="ALA497" s="0"/>
      <c r="ALB497" s="0"/>
      <c r="ALC497" s="0"/>
      <c r="ALD497" s="0"/>
      <c r="ALE497" s="0"/>
      <c r="ALF497" s="0"/>
      <c r="ALG497" s="0"/>
      <c r="ALH497" s="0"/>
      <c r="ALI497" s="0"/>
      <c r="ALJ497" s="0"/>
      <c r="ALK497" s="0"/>
      <c r="ALL497" s="0"/>
      <c r="ALM497" s="0"/>
      <c r="ALN497" s="0"/>
      <c r="ALO497" s="0"/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r="498" s="54" customFormat="true" ht="14.85" hidden="false" customHeight="true" outlineLevel="0" collapsed="false">
      <c r="A498" s="76" t="str">
        <f aca="false" t="array" ref="A498:A498">IF(G498=Error_checking!$A$26,RANK(AC498,$AC$2:$AC$601),"")</f>
        <v/>
      </c>
      <c r="B498" s="76" t="n">
        <v>237</v>
      </c>
      <c r="C498" s="77" t="n">
        <f aca="false">VLOOKUP($B498,Ludo_na!$A$2:$D$601,2,0)</f>
        <v>124</v>
      </c>
      <c r="D498" s="78" t="str">
        <f aca="false">IF(VLOOKUP($B498,Ludo_voor!$A$2:$Y$601,3,0)="","",VLOOKUP($B498,Ludo_voor!$A$2:$Y$601,3,0))</f>
        <v>Van Hecke</v>
      </c>
      <c r="E498" s="79" t="str">
        <f aca="false">IF(VLOOKUP($B498,Ludo_voor!$A$2:$Y$601,4,0)="","",VLOOKUP($B498,Ludo_voor!$A$2:$Y$601,4,0))</f>
        <v>Marjolijn</v>
      </c>
      <c r="F498" s="80" t="str">
        <f aca="false">IF(VLOOKUP($B498,Ludo_voor!$A$2:$Y$601,5,0)="","",VLOOKUP($B498,Ludo_voor!$A$2:$Y$601,5,0))</f>
        <v>Speelduivel</v>
      </c>
      <c r="G498" s="81"/>
      <c r="H498" s="82"/>
      <c r="I498" s="83"/>
      <c r="J498" s="84"/>
      <c r="K498" s="84"/>
      <c r="L498" s="84"/>
      <c r="M498" s="85" t="str">
        <f aca="false" t="array" ref="M498:M498">IF($G498="","",IF(L498="",0,((SUM(IF(I498=I$2:I$601,IF(J498=J$2:J$601,1,0),0))-K498)/(SUM(IF(I498=I$2:I$601,IF(J498=J$2:J$601,1,0),0))-1)*100)+(L498/(SUM(IF(I498=I$2:I$601,IF(J498=J$2:J$601,L$2:L$601,0),0))))+IF(K498&lt;2,SUM(IF(I498=I$2:I$601,IF(J498=J$2:J$601,1,0),0)),0)))</f>
        <v/>
      </c>
      <c r="N498" s="86"/>
      <c r="O498" s="87"/>
      <c r="P498" s="87"/>
      <c r="Q498" s="87"/>
      <c r="R498" s="88" t="str">
        <f aca="false" t="array" ref="R498:R498">IF($G498="","",IF(Q498="",0,((SUM(IF(N498=N$2:N$601,IF(O498=O$2:O$601,1,0),0))-P498)/(SUM(IF(N498=N$2:N$601,IF(O498=O$2:O$601,1,0),0))-1)*100)+(Q498/(SUM(IF(N498=N$2:N$601,IF(O498=O$2:O$601,Q$2:Q$601,0),0))))+IF(P498&lt;2,SUM(IF(N498=N$2:N$601,IF(O498=O$2:O$601,1,0),0)),0)))</f>
        <v/>
      </c>
      <c r="S498" s="89"/>
      <c r="T498" s="87"/>
      <c r="U498" s="87"/>
      <c r="V498" s="87"/>
      <c r="W498" s="90" t="str">
        <f aca="false" t="array" ref="W498:W498">IF($G498="","",IF(OR(S498=Error_checking!$Q$25,S498=Error_checking!$Q$26),R498-IF(P498&lt;2,SUM(IF(N498=N$2:N$601,IF(O498=O$2:O$601,1,0),0)),0),IF(V498="",0,((SUM(IF(S498=S$2:S$601,IF(T498=T$2:T$601,1,0),0))-U498)/(SUM(IF(S498=S$2:S$601,IF(T498=T$2:T$601,1,0),0))-1)*100)+(V498/(SUM(IF(S498=S$2:S$601,IF(T498=T$2:T$601,V$2:V$601,0),0))))+IF(U498&lt;2,SUM(IF(S498=S$2:S$601,IF(T498=T$2:T$601,1,0),0)),0))))</f>
        <v/>
      </c>
      <c r="X498" s="91"/>
      <c r="Y498" s="92"/>
      <c r="Z498" s="93"/>
      <c r="AA498" s="92"/>
      <c r="AB498" s="94" t="n">
        <f aca="false">0</f>
        <v>0</v>
      </c>
      <c r="AC498" s="95" t="n">
        <f aca="false" t="array" ref="AC498:AC498">SUM(M498,R498,W498,AB498)</f>
        <v>0</v>
      </c>
      <c r="AD498" s="96" t="n">
        <f aca="false">IF(G498=Error_checking!$A$26,MAX(0,MIN(MaxBonus,$G$1)+1-RANK(AC498,$AC$2:$AC$601)),0)</f>
        <v>0</v>
      </c>
      <c r="AE498" s="90" t="n">
        <f aca="false">AC498+AD498</f>
        <v>0</v>
      </c>
      <c r="AF498" s="97" t="str">
        <f aca="false" t="array" ref="AF498:AF498">IF(G498=Error_checking!$A$26,RANK(AC498,$AC$2:$AC$601),"")</f>
        <v/>
      </c>
      <c r="AG498" s="98"/>
      <c r="AH498" s="99"/>
      <c r="AI498" s="99"/>
      <c r="AJ498" s="99"/>
      <c r="AK498" s="100"/>
      <c r="AL498" s="100"/>
      <c r="AM498" s="100"/>
      <c r="AN498" s="101"/>
      <c r="AO498" s="100"/>
      <c r="AP498" s="100"/>
      <c r="AQ498" s="100"/>
      <c r="AR498" s="100"/>
      <c r="AS498" s="100"/>
      <c r="AT498" s="100"/>
      <c r="AU498" s="100"/>
      <c r="AV498" s="100"/>
      <c r="AW498" s="100"/>
      <c r="AX498" s="100"/>
      <c r="AY498" s="100"/>
      <c r="AZ498" s="100"/>
      <c r="BA498" s="100"/>
      <c r="BB498" s="100"/>
      <c r="BC498" s="100"/>
      <c r="BD498" s="100"/>
      <c r="BE498" s="100"/>
      <c r="BF498" s="100"/>
      <c r="BG498" s="100"/>
      <c r="BH498" s="100"/>
      <c r="BI498" s="100"/>
      <c r="BJ498" s="100"/>
      <c r="BK498" s="100"/>
      <c r="BL498" s="100"/>
      <c r="BM498" s="100"/>
      <c r="BN498" s="100"/>
      <c r="BO498" s="100"/>
      <c r="BP498" s="100"/>
      <c r="BQ498" s="100"/>
      <c r="BR498" s="100"/>
      <c r="BS498" s="100"/>
      <c r="BT498" s="100"/>
      <c r="BU498" s="100"/>
      <c r="BV498" s="100"/>
      <c r="BW498" s="100"/>
      <c r="BX498" s="100"/>
      <c r="BY498" s="100"/>
      <c r="BZ498" s="100"/>
    </row>
    <row r="499" customFormat="false" ht="14.85" hidden="false" customHeight="true" outlineLevel="0" collapsed="false">
      <c r="A499" s="102" t="str">
        <f aca="false" t="array" ref="A499:A499">IF(G499=Error_checking!$A$26,RANK(AC499,$AC$2:$AC$601),"")</f>
        <v/>
      </c>
      <c r="B499" s="102" t="n">
        <v>440</v>
      </c>
      <c r="C499" s="77" t="n">
        <f aca="false">VLOOKUP($B499,Ludo_na!$A$2:$D$601,2,0)</f>
        <v>65</v>
      </c>
      <c r="D499" s="78" t="str">
        <f aca="false">IF(VLOOKUP($B499,Ludo_voor!$A$2:$Y$601,3,0)="","",VLOOKUP($B499,Ludo_voor!$A$2:$Y$601,3,0))</f>
        <v>Van Orshaegen</v>
      </c>
      <c r="E499" s="79" t="str">
        <f aca="false">IF(VLOOKUP($B499,Ludo_voor!$A$2:$Y$601,4,0)="","",VLOOKUP($B499,Ludo_voor!$A$2:$Y$601,4,0))</f>
        <v>Lore</v>
      </c>
      <c r="F499" s="80" t="str">
        <f aca="false">IF(VLOOKUP($B499,Ludo_voor!$A$2:$Y$601,5,0)="","",VLOOKUP($B499,Ludo_voor!$A$2:$Y$601,5,0))</f>
        <v>Speelduivel</v>
      </c>
      <c r="G499" s="81"/>
      <c r="H499" s="103"/>
      <c r="I499" s="104"/>
      <c r="J499" s="105"/>
      <c r="K499" s="105"/>
      <c r="L499" s="105"/>
      <c r="M499" s="106" t="str">
        <f aca="false" t="array" ref="M499:M499">IF($G499="","",IF(L499="",0,((SUM(IF(I499=I$2:I$601,IF(J499=J$2:J$601,1,0),0))-K499)/(SUM(IF(I499=I$2:I$601,IF(J499=J$2:J$601,1,0),0))-1)*100)+(L499/(SUM(IF(I499=I$2:I$601,IF(J499=J$2:J$601,L$2:L$601,0),0))))+IF(K499&lt;2,SUM(IF(I499=I$2:I$601,IF(J499=J$2:J$601,1,0),0)),0)))</f>
        <v/>
      </c>
      <c r="N499" s="107"/>
      <c r="O499" s="108"/>
      <c r="P499" s="108"/>
      <c r="Q499" s="108"/>
      <c r="R499" s="109" t="str">
        <f aca="false" t="array" ref="R499:R499">IF($G499="","",IF(Q499="",0,((SUM(IF(N499=N$2:N$601,IF(O499=O$2:O$601,1,0),0))-P499)/(SUM(IF(N499=N$2:N$601,IF(O499=O$2:O$601,1,0),0))-1)*100)+(Q499/(SUM(IF(N499=N$2:N$601,IF(O499=O$2:O$601,Q$2:Q$601,0),0))))+IF(P499&lt;2,SUM(IF(N499=N$2:N$601,IF(O499=O$2:O$601,1,0),0)),0)))</f>
        <v/>
      </c>
      <c r="S499" s="110"/>
      <c r="T499" s="108"/>
      <c r="U499" s="108"/>
      <c r="V499" s="108"/>
      <c r="W499" s="111" t="str">
        <f aca="false" t="array" ref="W499:W499">IF($G499="","",IF(OR(S499=Error_checking!$Q$25,S499=Error_checking!$Q$26),R499-IF(P499&lt;2,SUM(IF(N499=N$2:N$601,IF(O499=O$2:O$601,1,0),0)),0),IF(V499="",0,((SUM(IF(S499=S$2:S$601,IF(T499=T$2:T$601,1,0),0))-U499)/(SUM(IF(S499=S$2:S$601,IF(T499=T$2:T$601,1,0),0))-1)*100)+(V499/(SUM(IF(S499=S$2:S$601,IF(T499=T$2:T$601,V$2:V$601,0),0))))+IF(U499&lt;2,SUM(IF(S499=S$2:S$601,IF(T499=T$2:T$601,1,0),0)),0))))</f>
        <v/>
      </c>
      <c r="X499" s="91"/>
      <c r="Y499" s="92"/>
      <c r="Z499" s="93"/>
      <c r="AA499" s="92"/>
      <c r="AB499" s="94" t="n">
        <f aca="false">0</f>
        <v>0</v>
      </c>
      <c r="AC499" s="94" t="n">
        <f aca="false" t="array" ref="AC499:AC499">SUM(M499,R499,W499,AB499)</f>
        <v>0</v>
      </c>
      <c r="AD499" s="112" t="n">
        <f aca="false">IF(G499=Error_checking!$A$26,MAX(0,MIN(MaxBonus,$G$1)+1-RANK(AC499,$AC$2:$AC$601)),0)</f>
        <v>0</v>
      </c>
      <c r="AE499" s="111" t="n">
        <f aca="false">AC499+AD499</f>
        <v>0</v>
      </c>
      <c r="AF499" s="113" t="str">
        <f aca="false" t="array" ref="AF499:AF499">IF(G499=Error_checking!$A$26,RANK(AC499,$AC$2:$AC$601),"")</f>
        <v/>
      </c>
      <c r="AG499" s="114"/>
      <c r="AH499" s="115"/>
      <c r="AI499" s="115"/>
      <c r="AJ499" s="115"/>
      <c r="AK499" s="100"/>
      <c r="AL499" s="100"/>
      <c r="AM499" s="100"/>
      <c r="AN499" s="101"/>
      <c r="AO499" s="100"/>
      <c r="AP499" s="100"/>
      <c r="AQ499" s="100"/>
      <c r="AR499" s="100"/>
      <c r="AS499" s="100"/>
      <c r="AT499" s="100"/>
      <c r="AU499" s="100"/>
      <c r="AV499" s="100"/>
      <c r="AW499" s="100"/>
      <c r="AX499" s="100"/>
      <c r="AY499" s="100"/>
      <c r="AZ499" s="100"/>
      <c r="BA499" s="100"/>
      <c r="BB499" s="100"/>
      <c r="BC499" s="100"/>
      <c r="BD499" s="100"/>
      <c r="BE499" s="100"/>
      <c r="BF499" s="100"/>
      <c r="BG499" s="100"/>
      <c r="BH499" s="100"/>
      <c r="BI499" s="100"/>
      <c r="BJ499" s="100"/>
      <c r="BK499" s="100"/>
      <c r="BL499" s="100"/>
      <c r="BM499" s="100"/>
      <c r="BN499" s="100"/>
      <c r="BO499" s="100"/>
      <c r="BP499" s="100"/>
      <c r="BQ499" s="100"/>
      <c r="BR499" s="100"/>
      <c r="BS499" s="100"/>
      <c r="BT499" s="100"/>
      <c r="BU499" s="100"/>
      <c r="BV499" s="100"/>
      <c r="BW499" s="100"/>
      <c r="BX499" s="100"/>
      <c r="BY499" s="100"/>
      <c r="BZ499" s="10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  <c r="IX499" s="0"/>
      <c r="IY499" s="0"/>
      <c r="IZ499" s="0"/>
      <c r="JA499" s="0"/>
      <c r="JB499" s="0"/>
      <c r="JC499" s="0"/>
      <c r="JD499" s="0"/>
      <c r="JE499" s="0"/>
      <c r="JF499" s="0"/>
      <c r="JG499" s="0"/>
      <c r="JH499" s="0"/>
      <c r="JI499" s="0"/>
      <c r="JJ499" s="0"/>
      <c r="JK499" s="0"/>
      <c r="JL499" s="0"/>
      <c r="JM499" s="0"/>
      <c r="JN499" s="0"/>
      <c r="JO499" s="0"/>
      <c r="JP499" s="0"/>
      <c r="JQ499" s="0"/>
      <c r="JR499" s="0"/>
      <c r="JS499" s="0"/>
      <c r="JT499" s="0"/>
      <c r="JU499" s="0"/>
      <c r="JV499" s="0"/>
      <c r="JW499" s="0"/>
      <c r="JX499" s="0"/>
      <c r="JY499" s="0"/>
      <c r="JZ499" s="0"/>
      <c r="KA499" s="0"/>
      <c r="KB499" s="0"/>
      <c r="KC499" s="0"/>
      <c r="KD499" s="0"/>
      <c r="KE499" s="0"/>
      <c r="KF499" s="0"/>
      <c r="KG499" s="0"/>
      <c r="KH499" s="0"/>
      <c r="KI499" s="0"/>
      <c r="KJ499" s="0"/>
      <c r="KK499" s="0"/>
      <c r="KL499" s="0"/>
      <c r="KM499" s="0"/>
      <c r="KN499" s="0"/>
      <c r="KO499" s="0"/>
      <c r="KP499" s="0"/>
      <c r="KQ499" s="0"/>
      <c r="KR499" s="0"/>
      <c r="KS499" s="0"/>
      <c r="KT499" s="0"/>
      <c r="KU499" s="0"/>
      <c r="KV499" s="0"/>
      <c r="KW499" s="0"/>
      <c r="KX499" s="0"/>
      <c r="KY499" s="0"/>
      <c r="KZ499" s="0"/>
      <c r="LA499" s="0"/>
      <c r="LB499" s="0"/>
      <c r="LC499" s="0"/>
      <c r="LD499" s="0"/>
      <c r="LE499" s="0"/>
      <c r="LF499" s="0"/>
      <c r="LG499" s="0"/>
      <c r="LH499" s="0"/>
      <c r="LI499" s="0"/>
      <c r="LJ499" s="0"/>
      <c r="LK499" s="0"/>
      <c r="LL499" s="0"/>
      <c r="LM499" s="0"/>
      <c r="LN499" s="0"/>
      <c r="LO499" s="0"/>
      <c r="LP499" s="0"/>
      <c r="LQ499" s="0"/>
      <c r="LR499" s="0"/>
      <c r="LS499" s="0"/>
      <c r="LT499" s="0"/>
      <c r="LU499" s="0"/>
      <c r="LV499" s="0"/>
      <c r="LW499" s="0"/>
      <c r="LX499" s="0"/>
      <c r="LY499" s="0"/>
      <c r="LZ499" s="0"/>
      <c r="MA499" s="0"/>
      <c r="MB499" s="0"/>
      <c r="MC499" s="0"/>
      <c r="MD499" s="0"/>
      <c r="ME499" s="0"/>
      <c r="MF499" s="0"/>
      <c r="MG499" s="0"/>
      <c r="MH499" s="0"/>
      <c r="MI499" s="0"/>
      <c r="MJ499" s="0"/>
      <c r="MK499" s="0"/>
      <c r="ML499" s="0"/>
      <c r="MM499" s="0"/>
      <c r="MN499" s="0"/>
      <c r="MO499" s="0"/>
      <c r="MP499" s="0"/>
      <c r="MQ499" s="0"/>
      <c r="MR499" s="0"/>
      <c r="MS499" s="0"/>
      <c r="MT499" s="0"/>
      <c r="MU499" s="0"/>
      <c r="MV499" s="0"/>
      <c r="MW499" s="0"/>
      <c r="MX499" s="0"/>
      <c r="MY499" s="0"/>
      <c r="MZ499" s="0"/>
      <c r="NA499" s="0"/>
      <c r="NB499" s="0"/>
      <c r="NC499" s="0"/>
      <c r="ND499" s="0"/>
      <c r="NE499" s="0"/>
      <c r="NF499" s="0"/>
      <c r="NG499" s="0"/>
      <c r="NH499" s="0"/>
      <c r="NI499" s="0"/>
      <c r="NJ499" s="0"/>
      <c r="NK499" s="0"/>
      <c r="NL499" s="0"/>
      <c r="NM499" s="0"/>
      <c r="NN499" s="0"/>
      <c r="NO499" s="0"/>
      <c r="NP499" s="0"/>
      <c r="NQ499" s="0"/>
      <c r="NR499" s="0"/>
      <c r="NS499" s="0"/>
      <c r="NT499" s="0"/>
      <c r="NU499" s="0"/>
      <c r="NV499" s="0"/>
      <c r="NW499" s="0"/>
      <c r="NX499" s="0"/>
      <c r="NY499" s="0"/>
      <c r="NZ499" s="0"/>
      <c r="OA499" s="0"/>
      <c r="OB499" s="0"/>
      <c r="OC499" s="0"/>
      <c r="OD499" s="0"/>
      <c r="OE499" s="0"/>
      <c r="OF499" s="0"/>
      <c r="OG499" s="0"/>
      <c r="OH499" s="0"/>
      <c r="OI499" s="0"/>
      <c r="OJ499" s="0"/>
      <c r="OK499" s="0"/>
      <c r="OL499" s="0"/>
      <c r="OM499" s="0"/>
      <c r="ON499" s="0"/>
      <c r="OO499" s="0"/>
      <c r="OP499" s="0"/>
      <c r="OQ499" s="0"/>
      <c r="OR499" s="0"/>
      <c r="OS499" s="0"/>
      <c r="OT499" s="0"/>
      <c r="OU499" s="0"/>
      <c r="OV499" s="0"/>
      <c r="OW499" s="0"/>
      <c r="OX499" s="0"/>
      <c r="OY499" s="0"/>
      <c r="OZ499" s="0"/>
      <c r="PA499" s="0"/>
      <c r="PB499" s="0"/>
      <c r="PC499" s="0"/>
      <c r="PD499" s="0"/>
      <c r="PE499" s="0"/>
      <c r="PF499" s="0"/>
      <c r="PG499" s="0"/>
      <c r="PH499" s="0"/>
      <c r="PI499" s="0"/>
      <c r="PJ499" s="0"/>
      <c r="PK499" s="0"/>
      <c r="PL499" s="0"/>
      <c r="PM499" s="0"/>
      <c r="PN499" s="0"/>
      <c r="PO499" s="0"/>
      <c r="PP499" s="0"/>
      <c r="PQ499" s="0"/>
      <c r="PR499" s="0"/>
      <c r="PS499" s="0"/>
      <c r="PT499" s="0"/>
      <c r="PU499" s="0"/>
      <c r="PV499" s="0"/>
      <c r="PW499" s="0"/>
      <c r="PX499" s="0"/>
      <c r="PY499" s="0"/>
      <c r="PZ499" s="0"/>
      <c r="QA499" s="0"/>
      <c r="QB499" s="0"/>
      <c r="QC499" s="0"/>
      <c r="QD499" s="0"/>
      <c r="QE499" s="0"/>
      <c r="QF499" s="0"/>
      <c r="QG499" s="0"/>
      <c r="QH499" s="0"/>
      <c r="QI499" s="0"/>
      <c r="QJ499" s="0"/>
      <c r="QK499" s="0"/>
      <c r="QL499" s="0"/>
      <c r="QM499" s="0"/>
      <c r="QN499" s="0"/>
      <c r="QO499" s="0"/>
      <c r="QP499" s="0"/>
      <c r="QQ499" s="0"/>
      <c r="QR499" s="0"/>
      <c r="QS499" s="0"/>
      <c r="QT499" s="0"/>
      <c r="QU499" s="0"/>
      <c r="QV499" s="0"/>
      <c r="QW499" s="0"/>
      <c r="QX499" s="0"/>
      <c r="QY499" s="0"/>
      <c r="QZ499" s="0"/>
      <c r="RA499" s="0"/>
      <c r="RB499" s="0"/>
      <c r="RC499" s="0"/>
      <c r="RD499" s="0"/>
      <c r="RE499" s="0"/>
      <c r="RF499" s="0"/>
      <c r="RG499" s="0"/>
      <c r="RH499" s="0"/>
      <c r="RI499" s="0"/>
      <c r="RJ499" s="0"/>
      <c r="RK499" s="0"/>
      <c r="RL499" s="0"/>
      <c r="RM499" s="0"/>
      <c r="RN499" s="0"/>
      <c r="RO499" s="0"/>
      <c r="RP499" s="0"/>
      <c r="RQ499" s="0"/>
      <c r="RR499" s="0"/>
      <c r="RS499" s="0"/>
      <c r="RT499" s="0"/>
      <c r="RU499" s="0"/>
      <c r="RV499" s="0"/>
      <c r="RW499" s="0"/>
      <c r="RX499" s="0"/>
      <c r="RY499" s="0"/>
      <c r="RZ499" s="0"/>
      <c r="SA499" s="0"/>
      <c r="SB499" s="0"/>
      <c r="SC499" s="0"/>
      <c r="SD499" s="0"/>
      <c r="SE499" s="0"/>
      <c r="SF499" s="0"/>
      <c r="SG499" s="0"/>
      <c r="SH499" s="0"/>
      <c r="SI499" s="0"/>
      <c r="SJ499" s="0"/>
      <c r="SK499" s="0"/>
      <c r="SL499" s="0"/>
      <c r="SM499" s="0"/>
      <c r="SN499" s="0"/>
      <c r="SO499" s="0"/>
      <c r="SP499" s="0"/>
      <c r="SQ499" s="0"/>
      <c r="SR499" s="0"/>
      <c r="SS499" s="0"/>
      <c r="ST499" s="0"/>
      <c r="SU499" s="0"/>
      <c r="SV499" s="0"/>
      <c r="SW499" s="0"/>
      <c r="SX499" s="0"/>
      <c r="SY499" s="0"/>
      <c r="SZ499" s="0"/>
      <c r="TA499" s="0"/>
      <c r="TB499" s="0"/>
      <c r="TC499" s="0"/>
      <c r="TD499" s="0"/>
      <c r="TE499" s="0"/>
      <c r="TF499" s="0"/>
      <c r="TG499" s="0"/>
      <c r="TH499" s="0"/>
      <c r="TI499" s="0"/>
      <c r="TJ499" s="0"/>
      <c r="TK499" s="0"/>
      <c r="TL499" s="0"/>
      <c r="TM499" s="0"/>
      <c r="TN499" s="0"/>
      <c r="TO499" s="0"/>
      <c r="TP499" s="0"/>
      <c r="TQ499" s="0"/>
      <c r="TR499" s="0"/>
      <c r="TS499" s="0"/>
      <c r="TT499" s="0"/>
      <c r="TU499" s="0"/>
      <c r="TV499" s="0"/>
      <c r="TW499" s="0"/>
      <c r="TX499" s="0"/>
      <c r="TY499" s="0"/>
      <c r="TZ499" s="0"/>
      <c r="UA499" s="0"/>
      <c r="UB499" s="0"/>
      <c r="UC499" s="0"/>
      <c r="UD499" s="0"/>
      <c r="UE499" s="0"/>
      <c r="UF499" s="0"/>
      <c r="UG499" s="0"/>
      <c r="UH499" s="0"/>
      <c r="UI499" s="0"/>
      <c r="UJ499" s="0"/>
      <c r="UK499" s="0"/>
      <c r="UL499" s="0"/>
      <c r="UM499" s="0"/>
      <c r="UN499" s="0"/>
      <c r="UO499" s="0"/>
      <c r="UP499" s="0"/>
      <c r="UQ499" s="0"/>
      <c r="UR499" s="0"/>
      <c r="US499" s="0"/>
      <c r="UT499" s="0"/>
      <c r="UU499" s="0"/>
      <c r="UV499" s="0"/>
      <c r="UW499" s="0"/>
      <c r="UX499" s="0"/>
      <c r="UY499" s="0"/>
      <c r="UZ499" s="0"/>
      <c r="VA499" s="0"/>
      <c r="VB499" s="0"/>
      <c r="VC499" s="0"/>
      <c r="VD499" s="0"/>
      <c r="VE499" s="0"/>
      <c r="VF499" s="0"/>
      <c r="VG499" s="0"/>
      <c r="VH499" s="0"/>
      <c r="VI499" s="0"/>
      <c r="VJ499" s="0"/>
      <c r="VK499" s="0"/>
      <c r="VL499" s="0"/>
      <c r="VM499" s="0"/>
      <c r="VN499" s="0"/>
      <c r="VO499" s="0"/>
      <c r="VP499" s="0"/>
      <c r="VQ499" s="0"/>
      <c r="VR499" s="0"/>
      <c r="VS499" s="0"/>
      <c r="VT499" s="0"/>
      <c r="VU499" s="0"/>
      <c r="VV499" s="0"/>
      <c r="VW499" s="0"/>
      <c r="VX499" s="0"/>
      <c r="VY499" s="0"/>
      <c r="VZ499" s="0"/>
      <c r="WA499" s="0"/>
      <c r="WB499" s="0"/>
      <c r="WC499" s="0"/>
      <c r="WD499" s="0"/>
      <c r="WE499" s="0"/>
      <c r="WF499" s="0"/>
      <c r="WG499" s="0"/>
      <c r="WH499" s="0"/>
      <c r="WI499" s="0"/>
      <c r="WJ499" s="0"/>
      <c r="WK499" s="0"/>
      <c r="WL499" s="0"/>
      <c r="WM499" s="0"/>
      <c r="WN499" s="0"/>
      <c r="WO499" s="0"/>
      <c r="WP499" s="0"/>
      <c r="WQ499" s="0"/>
      <c r="WR499" s="0"/>
      <c r="WS499" s="0"/>
      <c r="WT499" s="0"/>
      <c r="WU499" s="0"/>
      <c r="WV499" s="0"/>
      <c r="WW499" s="0"/>
      <c r="WX499" s="0"/>
      <c r="WY499" s="0"/>
      <c r="WZ499" s="0"/>
      <c r="XA499" s="0"/>
      <c r="XB499" s="0"/>
      <c r="XC499" s="0"/>
      <c r="XD499" s="0"/>
      <c r="XE499" s="0"/>
      <c r="XF499" s="0"/>
      <c r="XG499" s="0"/>
      <c r="XH499" s="0"/>
      <c r="XI499" s="0"/>
      <c r="XJ499" s="0"/>
      <c r="XK499" s="0"/>
      <c r="XL499" s="0"/>
      <c r="XM499" s="0"/>
      <c r="XN499" s="0"/>
      <c r="XO499" s="0"/>
      <c r="XP499" s="0"/>
      <c r="XQ499" s="0"/>
      <c r="XR499" s="0"/>
      <c r="XS499" s="0"/>
      <c r="XT499" s="0"/>
      <c r="XU499" s="0"/>
      <c r="XV499" s="0"/>
      <c r="XW499" s="0"/>
      <c r="XX499" s="0"/>
      <c r="XY499" s="0"/>
      <c r="XZ499" s="0"/>
      <c r="YA499" s="0"/>
      <c r="YB499" s="0"/>
      <c r="YC499" s="0"/>
      <c r="YD499" s="0"/>
      <c r="YE499" s="0"/>
      <c r="YF499" s="0"/>
      <c r="YG499" s="0"/>
      <c r="YH499" s="0"/>
      <c r="YI499" s="0"/>
      <c r="YJ499" s="0"/>
      <c r="YK499" s="0"/>
      <c r="YL499" s="0"/>
      <c r="YM499" s="0"/>
      <c r="YN499" s="0"/>
      <c r="YO499" s="0"/>
      <c r="YP499" s="0"/>
      <c r="YQ499" s="0"/>
      <c r="YR499" s="0"/>
      <c r="YS499" s="0"/>
      <c r="YT499" s="0"/>
      <c r="YU499" s="0"/>
      <c r="YV499" s="0"/>
      <c r="YW499" s="0"/>
      <c r="YX499" s="0"/>
      <c r="YY499" s="0"/>
      <c r="YZ499" s="0"/>
      <c r="ZA499" s="0"/>
      <c r="ZB499" s="0"/>
      <c r="ZC499" s="0"/>
      <c r="ZD499" s="0"/>
      <c r="ZE499" s="0"/>
      <c r="ZF499" s="0"/>
      <c r="ZG499" s="0"/>
      <c r="ZH499" s="0"/>
      <c r="ZI499" s="0"/>
      <c r="ZJ499" s="0"/>
      <c r="ZK499" s="0"/>
      <c r="ZL499" s="0"/>
      <c r="ZM499" s="0"/>
      <c r="ZN499" s="0"/>
      <c r="ZO499" s="0"/>
      <c r="ZP499" s="0"/>
      <c r="ZQ499" s="0"/>
      <c r="ZR499" s="0"/>
      <c r="ZS499" s="0"/>
      <c r="ZT499" s="0"/>
      <c r="ZU499" s="0"/>
      <c r="ZV499" s="0"/>
      <c r="ZW499" s="0"/>
      <c r="ZX499" s="0"/>
      <c r="ZY499" s="0"/>
      <c r="ZZ499" s="0"/>
      <c r="AAA499" s="0"/>
      <c r="AAB499" s="0"/>
      <c r="AAC499" s="0"/>
      <c r="AAD499" s="0"/>
      <c r="AAE499" s="0"/>
      <c r="AAF499" s="0"/>
      <c r="AAG499" s="0"/>
      <c r="AAH499" s="0"/>
      <c r="AAI499" s="0"/>
      <c r="AAJ499" s="0"/>
      <c r="AAK499" s="0"/>
      <c r="AAL499" s="0"/>
      <c r="AAM499" s="0"/>
      <c r="AAN499" s="0"/>
      <c r="AAO499" s="0"/>
      <c r="AAP499" s="0"/>
      <c r="AAQ499" s="0"/>
      <c r="AAR499" s="0"/>
      <c r="AAS499" s="0"/>
      <c r="AAT499" s="0"/>
      <c r="AAU499" s="0"/>
      <c r="AAV499" s="0"/>
      <c r="AAW499" s="0"/>
      <c r="AAX499" s="0"/>
      <c r="AAY499" s="0"/>
      <c r="AAZ499" s="0"/>
      <c r="ABA499" s="0"/>
      <c r="ABB499" s="0"/>
      <c r="ABC499" s="0"/>
      <c r="ABD499" s="0"/>
      <c r="ABE499" s="0"/>
      <c r="ABF499" s="0"/>
      <c r="ABG499" s="0"/>
      <c r="ABH499" s="0"/>
      <c r="ABI499" s="0"/>
      <c r="ABJ499" s="0"/>
      <c r="ABK499" s="0"/>
      <c r="ABL499" s="0"/>
      <c r="ABM499" s="0"/>
      <c r="ABN499" s="0"/>
      <c r="ABO499" s="0"/>
      <c r="ABP499" s="0"/>
      <c r="ABQ499" s="0"/>
      <c r="ABR499" s="0"/>
      <c r="ABS499" s="0"/>
      <c r="ABT499" s="0"/>
      <c r="ABU499" s="0"/>
      <c r="ABV499" s="0"/>
      <c r="ABW499" s="0"/>
      <c r="ABX499" s="0"/>
      <c r="ABY499" s="0"/>
      <c r="ABZ499" s="0"/>
      <c r="ACA499" s="0"/>
      <c r="ACB499" s="0"/>
      <c r="ACC499" s="0"/>
      <c r="ACD499" s="0"/>
      <c r="ACE499" s="0"/>
      <c r="ACF499" s="0"/>
      <c r="ACG499" s="0"/>
      <c r="ACH499" s="0"/>
      <c r="ACI499" s="0"/>
      <c r="ACJ499" s="0"/>
      <c r="ACK499" s="0"/>
      <c r="ACL499" s="0"/>
      <c r="ACM499" s="0"/>
      <c r="ACN499" s="0"/>
      <c r="ACO499" s="0"/>
      <c r="ACP499" s="0"/>
      <c r="ACQ499" s="0"/>
      <c r="ACR499" s="0"/>
      <c r="ACS499" s="0"/>
      <c r="ACT499" s="0"/>
      <c r="ACU499" s="0"/>
      <c r="ACV499" s="0"/>
      <c r="ACW499" s="0"/>
      <c r="ACX499" s="0"/>
      <c r="ACY499" s="0"/>
      <c r="ACZ499" s="0"/>
      <c r="ADA499" s="0"/>
      <c r="ADB499" s="0"/>
      <c r="ADC499" s="0"/>
      <c r="ADD499" s="0"/>
      <c r="ADE499" s="0"/>
      <c r="ADF499" s="0"/>
      <c r="ADG499" s="0"/>
      <c r="ADH499" s="0"/>
      <c r="ADI499" s="0"/>
      <c r="ADJ499" s="0"/>
      <c r="ADK499" s="0"/>
      <c r="ADL499" s="0"/>
      <c r="ADM499" s="0"/>
      <c r="ADN499" s="0"/>
      <c r="ADO499" s="0"/>
      <c r="ADP499" s="0"/>
      <c r="ADQ499" s="0"/>
      <c r="ADR499" s="0"/>
      <c r="ADS499" s="0"/>
      <c r="ADT499" s="0"/>
      <c r="ADU499" s="0"/>
      <c r="ADV499" s="0"/>
      <c r="ADW499" s="0"/>
      <c r="ADX499" s="0"/>
      <c r="ADY499" s="0"/>
      <c r="ADZ499" s="0"/>
      <c r="AEA499" s="0"/>
      <c r="AEB499" s="0"/>
      <c r="AEC499" s="0"/>
      <c r="AED499" s="0"/>
      <c r="AEE499" s="0"/>
      <c r="AEF499" s="0"/>
      <c r="AEG499" s="0"/>
      <c r="AEH499" s="0"/>
      <c r="AEI499" s="0"/>
      <c r="AEJ499" s="0"/>
      <c r="AEK499" s="0"/>
      <c r="AEL499" s="0"/>
      <c r="AEM499" s="0"/>
      <c r="AEN499" s="0"/>
      <c r="AEO499" s="0"/>
      <c r="AEP499" s="0"/>
      <c r="AEQ499" s="0"/>
      <c r="AER499" s="0"/>
      <c r="AES499" s="0"/>
      <c r="AET499" s="0"/>
      <c r="AEU499" s="0"/>
      <c r="AEV499" s="0"/>
      <c r="AEW499" s="0"/>
      <c r="AEX499" s="0"/>
      <c r="AEY499" s="0"/>
      <c r="AEZ499" s="0"/>
      <c r="AFA499" s="0"/>
      <c r="AFB499" s="0"/>
      <c r="AFC499" s="0"/>
      <c r="AFD499" s="0"/>
      <c r="AFE499" s="0"/>
      <c r="AFF499" s="0"/>
      <c r="AFG499" s="0"/>
      <c r="AFH499" s="0"/>
      <c r="AFI499" s="0"/>
      <c r="AFJ499" s="0"/>
      <c r="AFK499" s="0"/>
      <c r="AFL499" s="0"/>
      <c r="AFM499" s="0"/>
      <c r="AFN499" s="0"/>
      <c r="AFO499" s="0"/>
      <c r="AFP499" s="0"/>
      <c r="AFQ499" s="0"/>
      <c r="AFR499" s="0"/>
      <c r="AFS499" s="0"/>
      <c r="AFT499" s="0"/>
      <c r="AFU499" s="0"/>
      <c r="AFV499" s="0"/>
      <c r="AFW499" s="0"/>
      <c r="AFX499" s="0"/>
      <c r="AFY499" s="0"/>
      <c r="AFZ499" s="0"/>
      <c r="AGA499" s="0"/>
      <c r="AGB499" s="0"/>
      <c r="AGC499" s="0"/>
      <c r="AGD499" s="0"/>
      <c r="AGE499" s="0"/>
      <c r="AGF499" s="0"/>
      <c r="AGG499" s="0"/>
      <c r="AGH499" s="0"/>
      <c r="AGI499" s="0"/>
      <c r="AGJ499" s="0"/>
      <c r="AGK499" s="0"/>
      <c r="AGL499" s="0"/>
      <c r="AGM499" s="0"/>
      <c r="AGN499" s="0"/>
      <c r="AGO499" s="0"/>
      <c r="AGP499" s="0"/>
      <c r="AGQ499" s="0"/>
      <c r="AGR499" s="0"/>
      <c r="AGS499" s="0"/>
      <c r="AGT499" s="0"/>
      <c r="AGU499" s="0"/>
      <c r="AGV499" s="0"/>
      <c r="AGW499" s="0"/>
      <c r="AGX499" s="0"/>
      <c r="AGY499" s="0"/>
      <c r="AGZ499" s="0"/>
      <c r="AHA499" s="0"/>
      <c r="AHB499" s="0"/>
      <c r="AHC499" s="0"/>
      <c r="AHD499" s="0"/>
      <c r="AHE499" s="0"/>
      <c r="AHF499" s="0"/>
      <c r="AHG499" s="0"/>
      <c r="AHH499" s="0"/>
      <c r="AHI499" s="0"/>
      <c r="AHJ499" s="0"/>
      <c r="AHK499" s="0"/>
      <c r="AHL499" s="0"/>
      <c r="AHM499" s="0"/>
      <c r="AHN499" s="0"/>
      <c r="AHO499" s="0"/>
      <c r="AHP499" s="0"/>
      <c r="AHQ499" s="0"/>
      <c r="AHR499" s="0"/>
      <c r="AHS499" s="0"/>
      <c r="AHT499" s="0"/>
      <c r="AHU499" s="0"/>
      <c r="AHV499" s="0"/>
      <c r="AHW499" s="0"/>
      <c r="AHX499" s="0"/>
      <c r="AHY499" s="0"/>
      <c r="AHZ499" s="0"/>
      <c r="AIA499" s="0"/>
      <c r="AIB499" s="0"/>
      <c r="AIC499" s="0"/>
      <c r="AID499" s="0"/>
      <c r="AIE499" s="0"/>
      <c r="AIF499" s="0"/>
      <c r="AIG499" s="0"/>
      <c r="AIH499" s="0"/>
      <c r="AII499" s="0"/>
      <c r="AIJ499" s="0"/>
      <c r="AIK499" s="0"/>
      <c r="AIL499" s="0"/>
      <c r="AIM499" s="0"/>
      <c r="AIN499" s="0"/>
      <c r="AIO499" s="0"/>
      <c r="AIP499" s="0"/>
      <c r="AIQ499" s="0"/>
      <c r="AIR499" s="0"/>
      <c r="AIS499" s="0"/>
      <c r="AIT499" s="0"/>
      <c r="AIU499" s="0"/>
      <c r="AIV499" s="0"/>
      <c r="AIW499" s="0"/>
      <c r="AIX499" s="0"/>
      <c r="AIY499" s="0"/>
      <c r="AIZ499" s="0"/>
      <c r="AJA499" s="0"/>
      <c r="AJB499" s="0"/>
      <c r="AJC499" s="0"/>
      <c r="AJD499" s="0"/>
      <c r="AJE499" s="0"/>
      <c r="AJF499" s="0"/>
      <c r="AJG499" s="0"/>
      <c r="AJH499" s="0"/>
      <c r="AJI499" s="0"/>
      <c r="AJJ499" s="0"/>
      <c r="AJK499" s="0"/>
      <c r="AJL499" s="0"/>
      <c r="AJM499" s="0"/>
      <c r="AJN499" s="0"/>
      <c r="AJO499" s="0"/>
      <c r="AJP499" s="0"/>
      <c r="AJQ499" s="0"/>
      <c r="AJR499" s="0"/>
      <c r="AJS499" s="0"/>
      <c r="AJT499" s="0"/>
      <c r="AJU499" s="0"/>
      <c r="AJV499" s="0"/>
      <c r="AJW499" s="0"/>
      <c r="AJX499" s="0"/>
      <c r="AJY499" s="0"/>
      <c r="AJZ499" s="0"/>
      <c r="AKA499" s="0"/>
      <c r="AKB499" s="0"/>
      <c r="AKC499" s="0"/>
      <c r="AKD499" s="0"/>
      <c r="AKE499" s="0"/>
      <c r="AKF499" s="0"/>
      <c r="AKG499" s="0"/>
      <c r="AKH499" s="0"/>
      <c r="AKI499" s="0"/>
      <c r="AKJ499" s="0"/>
      <c r="AKK499" s="0"/>
      <c r="AKL499" s="0"/>
      <c r="AKM499" s="0"/>
      <c r="AKN499" s="0"/>
      <c r="AKO499" s="0"/>
      <c r="AKP499" s="0"/>
      <c r="AKQ499" s="0"/>
      <c r="AKR499" s="0"/>
      <c r="AKS499" s="0"/>
      <c r="AKT499" s="0"/>
      <c r="AKU499" s="0"/>
      <c r="AKV499" s="0"/>
      <c r="AKW499" s="0"/>
      <c r="AKX499" s="0"/>
      <c r="AKY499" s="0"/>
      <c r="AKZ499" s="0"/>
      <c r="ALA499" s="0"/>
      <c r="ALB499" s="0"/>
      <c r="ALC499" s="0"/>
      <c r="ALD499" s="0"/>
      <c r="ALE499" s="0"/>
      <c r="ALF499" s="0"/>
      <c r="ALG499" s="0"/>
      <c r="ALH499" s="0"/>
      <c r="ALI499" s="0"/>
      <c r="ALJ499" s="0"/>
      <c r="ALK499" s="0"/>
      <c r="ALL499" s="0"/>
      <c r="ALM499" s="0"/>
      <c r="ALN499" s="0"/>
      <c r="ALO499" s="0"/>
      <c r="ALP499" s="0"/>
      <c r="ALQ499" s="0"/>
      <c r="ALR499" s="0"/>
      <c r="ALS499" s="0"/>
      <c r="ALT499" s="0"/>
      <c r="ALU499" s="0"/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  <c r="AMJ499" s="0"/>
    </row>
    <row r="500" customFormat="false" ht="14.85" hidden="false" customHeight="true" outlineLevel="0" collapsed="false">
      <c r="A500" s="102" t="str">
        <f aca="false" t="array" ref="A500:A500">IF(G500=Error_checking!$A$26,RANK(AC500,$AC$2:$AC$601),"")</f>
        <v/>
      </c>
      <c r="B500" s="102" t="n">
        <v>5</v>
      </c>
      <c r="C500" s="77" t="n">
        <f aca="false">VLOOKUP($B500,Ludo_na!$A$2:$D$601,2,0)</f>
        <v>51</v>
      </c>
      <c r="D500" s="78" t="str">
        <f aca="false">IF(VLOOKUP($B500,Ludo_voor!$A$2:$Y$601,3,0)="","",VLOOKUP($B500,Ludo_voor!$A$2:$Y$601,3,0))</f>
        <v>Vanzeir</v>
      </c>
      <c r="E500" s="79" t="str">
        <f aca="false">IF(VLOOKUP($B500,Ludo_voor!$A$2:$Y$601,4,0)="","",VLOOKUP($B500,Ludo_voor!$A$2:$Y$601,4,0))</f>
        <v>Liesbeth</v>
      </c>
      <c r="F500" s="80" t="str">
        <f aca="false">IF(VLOOKUP($B500,Ludo_voor!$A$2:$Y$601,5,0)="","",VLOOKUP($B500,Ludo_voor!$A$2:$Y$601,5,0))</f>
        <v>Speelduivel</v>
      </c>
      <c r="G500" s="81"/>
      <c r="H500" s="103"/>
      <c r="I500" s="104"/>
      <c r="J500" s="105"/>
      <c r="K500" s="105"/>
      <c r="L500" s="105"/>
      <c r="M500" s="106" t="str">
        <f aca="false" t="array" ref="M500:M500">IF($G500="","",IF(L500="",0,((SUM(IF(I500=I$2:I$601,IF(J500=J$2:J$601,1,0),0))-K500)/(SUM(IF(I500=I$2:I$601,IF(J500=J$2:J$601,1,0),0))-1)*100)+(L500/(SUM(IF(I500=I$2:I$601,IF(J500=J$2:J$601,L$2:L$601,0),0))))+IF(K500&lt;2,SUM(IF(I500=I$2:I$601,IF(J500=J$2:J$601,1,0),0)),0)))</f>
        <v/>
      </c>
      <c r="N500" s="107"/>
      <c r="O500" s="108"/>
      <c r="P500" s="108"/>
      <c r="Q500" s="108"/>
      <c r="R500" s="109" t="str">
        <f aca="false" t="array" ref="R500:R500">IF($G500="","",IF(Q500="",0,((SUM(IF(N500=N$2:N$601,IF(O500=O$2:O$601,1,0),0))-P500)/(SUM(IF(N500=N$2:N$601,IF(O500=O$2:O$601,1,0),0))-1)*100)+(Q500/(SUM(IF(N500=N$2:N$601,IF(O500=O$2:O$601,Q$2:Q$601,0),0))))+IF(P500&lt;2,SUM(IF(N500=N$2:N$601,IF(O500=O$2:O$601,1,0),0)),0)))</f>
        <v/>
      </c>
      <c r="S500" s="110"/>
      <c r="T500" s="108"/>
      <c r="U500" s="108"/>
      <c r="V500" s="108"/>
      <c r="W500" s="111" t="str">
        <f aca="false" t="array" ref="W500:W500">IF($G500="","",IF(OR(S500=Error_checking!$Q$25,S500=Error_checking!$Q$26),R500-IF(P500&lt;2,SUM(IF(N500=N$2:N$601,IF(O500=O$2:O$601,1,0),0)),0),IF(V500="",0,((SUM(IF(S500=S$2:S$601,IF(T500=T$2:T$601,1,0),0))-U500)/(SUM(IF(S500=S$2:S$601,IF(T500=T$2:T$601,1,0),0))-1)*100)+(V500/(SUM(IF(S500=S$2:S$601,IF(T500=T$2:T$601,V$2:V$601,0),0))))+IF(U500&lt;2,SUM(IF(S500=S$2:S$601,IF(T500=T$2:T$601,1,0),0)),0))))</f>
        <v/>
      </c>
      <c r="X500" s="91"/>
      <c r="Y500" s="92"/>
      <c r="Z500" s="93"/>
      <c r="AA500" s="92"/>
      <c r="AB500" s="94" t="n">
        <f aca="false">0</f>
        <v>0</v>
      </c>
      <c r="AC500" s="94" t="n">
        <f aca="false" t="array" ref="AC500:AC500">SUM(M500,R500,W500,AB500)</f>
        <v>0</v>
      </c>
      <c r="AD500" s="112" t="n">
        <f aca="false">IF(G500=Error_checking!$A$26,MAX(0,MIN(MaxBonus,$G$1)+1-RANK(AC500,$AC$2:$AC$601)),0)</f>
        <v>0</v>
      </c>
      <c r="AE500" s="111" t="n">
        <f aca="false">AC500+AD500</f>
        <v>0</v>
      </c>
      <c r="AF500" s="113" t="str">
        <f aca="false" t="array" ref="AF500:AF500">IF(G500=Error_checking!$A$26,RANK(AC500,$AC$2:$AC$601),"")</f>
        <v/>
      </c>
      <c r="AG500" s="114"/>
      <c r="AH500" s="115"/>
      <c r="AI500" s="115"/>
      <c r="AJ500" s="115"/>
      <c r="AK500" s="100"/>
      <c r="AL500" s="100"/>
      <c r="AM500" s="100"/>
      <c r="AN500" s="101"/>
      <c r="AO500" s="100"/>
      <c r="AP500" s="100"/>
      <c r="AQ500" s="100"/>
      <c r="AR500" s="100"/>
      <c r="AS500" s="100"/>
      <c r="AT500" s="100"/>
      <c r="AU500" s="100"/>
      <c r="AV500" s="100"/>
      <c r="AW500" s="100"/>
      <c r="AX500" s="100"/>
      <c r="AY500" s="100"/>
      <c r="AZ500" s="100"/>
      <c r="BA500" s="100"/>
      <c r="BB500" s="100"/>
      <c r="BC500" s="100"/>
      <c r="BD500" s="100"/>
      <c r="BE500" s="100"/>
      <c r="BF500" s="100"/>
      <c r="BG500" s="100"/>
      <c r="BH500" s="100"/>
      <c r="BI500" s="100"/>
      <c r="BJ500" s="100"/>
      <c r="BK500" s="100"/>
      <c r="BL500" s="100"/>
      <c r="BM500" s="100"/>
      <c r="BN500" s="100"/>
      <c r="BO500" s="100"/>
      <c r="BP500" s="100"/>
      <c r="BQ500" s="100"/>
      <c r="BR500" s="100"/>
      <c r="BS500" s="100"/>
      <c r="BT500" s="100"/>
      <c r="BU500" s="100"/>
      <c r="BV500" s="100"/>
      <c r="BW500" s="100"/>
      <c r="BX500" s="100"/>
      <c r="BY500" s="100"/>
      <c r="BZ500" s="10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  <c r="IX500" s="0"/>
      <c r="IY500" s="0"/>
      <c r="IZ500" s="0"/>
      <c r="JA500" s="0"/>
      <c r="JB500" s="0"/>
      <c r="JC500" s="0"/>
      <c r="JD500" s="0"/>
      <c r="JE500" s="0"/>
      <c r="JF500" s="0"/>
      <c r="JG500" s="0"/>
      <c r="JH500" s="0"/>
      <c r="JI500" s="0"/>
      <c r="JJ500" s="0"/>
      <c r="JK500" s="0"/>
      <c r="JL500" s="0"/>
      <c r="JM500" s="0"/>
      <c r="JN500" s="0"/>
      <c r="JO500" s="0"/>
      <c r="JP500" s="0"/>
      <c r="JQ500" s="0"/>
      <c r="JR500" s="0"/>
      <c r="JS500" s="0"/>
      <c r="JT500" s="0"/>
      <c r="JU500" s="0"/>
      <c r="JV500" s="0"/>
      <c r="JW500" s="0"/>
      <c r="JX500" s="0"/>
      <c r="JY500" s="0"/>
      <c r="JZ500" s="0"/>
      <c r="KA500" s="0"/>
      <c r="KB500" s="0"/>
      <c r="KC500" s="0"/>
      <c r="KD500" s="0"/>
      <c r="KE500" s="0"/>
      <c r="KF500" s="0"/>
      <c r="KG500" s="0"/>
      <c r="KH500" s="0"/>
      <c r="KI500" s="0"/>
      <c r="KJ500" s="0"/>
      <c r="KK500" s="0"/>
      <c r="KL500" s="0"/>
      <c r="KM500" s="0"/>
      <c r="KN500" s="0"/>
      <c r="KO500" s="0"/>
      <c r="KP500" s="0"/>
      <c r="KQ500" s="0"/>
      <c r="KR500" s="0"/>
      <c r="KS500" s="0"/>
      <c r="KT500" s="0"/>
      <c r="KU500" s="0"/>
      <c r="KV500" s="0"/>
      <c r="KW500" s="0"/>
      <c r="KX500" s="0"/>
      <c r="KY500" s="0"/>
      <c r="KZ500" s="0"/>
      <c r="LA500" s="0"/>
      <c r="LB500" s="0"/>
      <c r="LC500" s="0"/>
      <c r="LD500" s="0"/>
      <c r="LE500" s="0"/>
      <c r="LF500" s="0"/>
      <c r="LG500" s="0"/>
      <c r="LH500" s="0"/>
      <c r="LI500" s="0"/>
      <c r="LJ500" s="0"/>
      <c r="LK500" s="0"/>
      <c r="LL500" s="0"/>
      <c r="LM500" s="0"/>
      <c r="LN500" s="0"/>
      <c r="LO500" s="0"/>
      <c r="LP500" s="0"/>
      <c r="LQ500" s="0"/>
      <c r="LR500" s="0"/>
      <c r="LS500" s="0"/>
      <c r="LT500" s="0"/>
      <c r="LU500" s="0"/>
      <c r="LV500" s="0"/>
      <c r="LW500" s="0"/>
      <c r="LX500" s="0"/>
      <c r="LY500" s="0"/>
      <c r="LZ500" s="0"/>
      <c r="MA500" s="0"/>
      <c r="MB500" s="0"/>
      <c r="MC500" s="0"/>
      <c r="MD500" s="0"/>
      <c r="ME500" s="0"/>
      <c r="MF500" s="0"/>
      <c r="MG500" s="0"/>
      <c r="MH500" s="0"/>
      <c r="MI500" s="0"/>
      <c r="MJ500" s="0"/>
      <c r="MK500" s="0"/>
      <c r="ML500" s="0"/>
      <c r="MM500" s="0"/>
      <c r="MN500" s="0"/>
      <c r="MO500" s="0"/>
      <c r="MP500" s="0"/>
      <c r="MQ500" s="0"/>
      <c r="MR500" s="0"/>
      <c r="MS500" s="0"/>
      <c r="MT500" s="0"/>
      <c r="MU500" s="0"/>
      <c r="MV500" s="0"/>
      <c r="MW500" s="0"/>
      <c r="MX500" s="0"/>
      <c r="MY500" s="0"/>
      <c r="MZ500" s="0"/>
      <c r="NA500" s="0"/>
      <c r="NB500" s="0"/>
      <c r="NC500" s="0"/>
      <c r="ND500" s="0"/>
      <c r="NE500" s="0"/>
      <c r="NF500" s="0"/>
      <c r="NG500" s="0"/>
      <c r="NH500" s="0"/>
      <c r="NI500" s="0"/>
      <c r="NJ500" s="0"/>
      <c r="NK500" s="0"/>
      <c r="NL500" s="0"/>
      <c r="NM500" s="0"/>
      <c r="NN500" s="0"/>
      <c r="NO500" s="0"/>
      <c r="NP500" s="0"/>
      <c r="NQ500" s="0"/>
      <c r="NR500" s="0"/>
      <c r="NS500" s="0"/>
      <c r="NT500" s="0"/>
      <c r="NU500" s="0"/>
      <c r="NV500" s="0"/>
      <c r="NW500" s="0"/>
      <c r="NX500" s="0"/>
      <c r="NY500" s="0"/>
      <c r="NZ500" s="0"/>
      <c r="OA500" s="0"/>
      <c r="OB500" s="0"/>
      <c r="OC500" s="0"/>
      <c r="OD500" s="0"/>
      <c r="OE500" s="0"/>
      <c r="OF500" s="0"/>
      <c r="OG500" s="0"/>
      <c r="OH500" s="0"/>
      <c r="OI500" s="0"/>
      <c r="OJ500" s="0"/>
      <c r="OK500" s="0"/>
      <c r="OL500" s="0"/>
      <c r="OM500" s="0"/>
      <c r="ON500" s="0"/>
      <c r="OO500" s="0"/>
      <c r="OP500" s="0"/>
      <c r="OQ500" s="0"/>
      <c r="OR500" s="0"/>
      <c r="OS500" s="0"/>
      <c r="OT500" s="0"/>
      <c r="OU500" s="0"/>
      <c r="OV500" s="0"/>
      <c r="OW500" s="0"/>
      <c r="OX500" s="0"/>
      <c r="OY500" s="0"/>
      <c r="OZ500" s="0"/>
      <c r="PA500" s="0"/>
      <c r="PB500" s="0"/>
      <c r="PC500" s="0"/>
      <c r="PD500" s="0"/>
      <c r="PE500" s="0"/>
      <c r="PF500" s="0"/>
      <c r="PG500" s="0"/>
      <c r="PH500" s="0"/>
      <c r="PI500" s="0"/>
      <c r="PJ500" s="0"/>
      <c r="PK500" s="0"/>
      <c r="PL500" s="0"/>
      <c r="PM500" s="0"/>
      <c r="PN500" s="0"/>
      <c r="PO500" s="0"/>
      <c r="PP500" s="0"/>
      <c r="PQ500" s="0"/>
      <c r="PR500" s="0"/>
      <c r="PS500" s="0"/>
      <c r="PT500" s="0"/>
      <c r="PU500" s="0"/>
      <c r="PV500" s="0"/>
      <c r="PW500" s="0"/>
      <c r="PX500" s="0"/>
      <c r="PY500" s="0"/>
      <c r="PZ500" s="0"/>
      <c r="QA500" s="0"/>
      <c r="QB500" s="0"/>
      <c r="QC500" s="0"/>
      <c r="QD500" s="0"/>
      <c r="QE500" s="0"/>
      <c r="QF500" s="0"/>
      <c r="QG500" s="0"/>
      <c r="QH500" s="0"/>
      <c r="QI500" s="0"/>
      <c r="QJ500" s="0"/>
      <c r="QK500" s="0"/>
      <c r="QL500" s="0"/>
      <c r="QM500" s="0"/>
      <c r="QN500" s="0"/>
      <c r="QO500" s="0"/>
      <c r="QP500" s="0"/>
      <c r="QQ500" s="0"/>
      <c r="QR500" s="0"/>
      <c r="QS500" s="0"/>
      <c r="QT500" s="0"/>
      <c r="QU500" s="0"/>
      <c r="QV500" s="0"/>
      <c r="QW500" s="0"/>
      <c r="QX500" s="0"/>
      <c r="QY500" s="0"/>
      <c r="QZ500" s="0"/>
      <c r="RA500" s="0"/>
      <c r="RB500" s="0"/>
      <c r="RC500" s="0"/>
      <c r="RD500" s="0"/>
      <c r="RE500" s="0"/>
      <c r="RF500" s="0"/>
      <c r="RG500" s="0"/>
      <c r="RH500" s="0"/>
      <c r="RI500" s="0"/>
      <c r="RJ500" s="0"/>
      <c r="RK500" s="0"/>
      <c r="RL500" s="0"/>
      <c r="RM500" s="0"/>
      <c r="RN500" s="0"/>
      <c r="RO500" s="0"/>
      <c r="RP500" s="0"/>
      <c r="RQ500" s="0"/>
      <c r="RR500" s="0"/>
      <c r="RS500" s="0"/>
      <c r="RT500" s="0"/>
      <c r="RU500" s="0"/>
      <c r="RV500" s="0"/>
      <c r="RW500" s="0"/>
      <c r="RX500" s="0"/>
      <c r="RY500" s="0"/>
      <c r="RZ500" s="0"/>
      <c r="SA500" s="0"/>
      <c r="SB500" s="0"/>
      <c r="SC500" s="0"/>
      <c r="SD500" s="0"/>
      <c r="SE500" s="0"/>
      <c r="SF500" s="0"/>
      <c r="SG500" s="0"/>
      <c r="SH500" s="0"/>
      <c r="SI500" s="0"/>
      <c r="SJ500" s="0"/>
      <c r="SK500" s="0"/>
      <c r="SL500" s="0"/>
      <c r="SM500" s="0"/>
      <c r="SN500" s="0"/>
      <c r="SO500" s="0"/>
      <c r="SP500" s="0"/>
      <c r="SQ500" s="0"/>
      <c r="SR500" s="0"/>
      <c r="SS500" s="0"/>
      <c r="ST500" s="0"/>
      <c r="SU500" s="0"/>
      <c r="SV500" s="0"/>
      <c r="SW500" s="0"/>
      <c r="SX500" s="0"/>
      <c r="SY500" s="0"/>
      <c r="SZ500" s="0"/>
      <c r="TA500" s="0"/>
      <c r="TB500" s="0"/>
      <c r="TC500" s="0"/>
      <c r="TD500" s="0"/>
      <c r="TE500" s="0"/>
      <c r="TF500" s="0"/>
      <c r="TG500" s="0"/>
      <c r="TH500" s="0"/>
      <c r="TI500" s="0"/>
      <c r="TJ500" s="0"/>
      <c r="TK500" s="0"/>
      <c r="TL500" s="0"/>
      <c r="TM500" s="0"/>
      <c r="TN500" s="0"/>
      <c r="TO500" s="0"/>
      <c r="TP500" s="0"/>
      <c r="TQ500" s="0"/>
      <c r="TR500" s="0"/>
      <c r="TS500" s="0"/>
      <c r="TT500" s="0"/>
      <c r="TU500" s="0"/>
      <c r="TV500" s="0"/>
      <c r="TW500" s="0"/>
      <c r="TX500" s="0"/>
      <c r="TY500" s="0"/>
      <c r="TZ500" s="0"/>
      <c r="UA500" s="0"/>
      <c r="UB500" s="0"/>
      <c r="UC500" s="0"/>
      <c r="UD500" s="0"/>
      <c r="UE500" s="0"/>
      <c r="UF500" s="0"/>
      <c r="UG500" s="0"/>
      <c r="UH500" s="0"/>
      <c r="UI500" s="0"/>
      <c r="UJ500" s="0"/>
      <c r="UK500" s="0"/>
      <c r="UL500" s="0"/>
      <c r="UM500" s="0"/>
      <c r="UN500" s="0"/>
      <c r="UO500" s="0"/>
      <c r="UP500" s="0"/>
      <c r="UQ500" s="0"/>
      <c r="UR500" s="0"/>
      <c r="US500" s="0"/>
      <c r="UT500" s="0"/>
      <c r="UU500" s="0"/>
      <c r="UV500" s="0"/>
      <c r="UW500" s="0"/>
      <c r="UX500" s="0"/>
      <c r="UY500" s="0"/>
      <c r="UZ500" s="0"/>
      <c r="VA500" s="0"/>
      <c r="VB500" s="0"/>
      <c r="VC500" s="0"/>
      <c r="VD500" s="0"/>
      <c r="VE500" s="0"/>
      <c r="VF500" s="0"/>
      <c r="VG500" s="0"/>
      <c r="VH500" s="0"/>
      <c r="VI500" s="0"/>
      <c r="VJ500" s="0"/>
      <c r="VK500" s="0"/>
      <c r="VL500" s="0"/>
      <c r="VM500" s="0"/>
      <c r="VN500" s="0"/>
      <c r="VO500" s="0"/>
      <c r="VP500" s="0"/>
      <c r="VQ500" s="0"/>
      <c r="VR500" s="0"/>
      <c r="VS500" s="0"/>
      <c r="VT500" s="0"/>
      <c r="VU500" s="0"/>
      <c r="VV500" s="0"/>
      <c r="VW500" s="0"/>
      <c r="VX500" s="0"/>
      <c r="VY500" s="0"/>
      <c r="VZ500" s="0"/>
      <c r="WA500" s="0"/>
      <c r="WB500" s="0"/>
      <c r="WC500" s="0"/>
      <c r="WD500" s="0"/>
      <c r="WE500" s="0"/>
      <c r="WF500" s="0"/>
      <c r="WG500" s="0"/>
      <c r="WH500" s="0"/>
      <c r="WI500" s="0"/>
      <c r="WJ500" s="0"/>
      <c r="WK500" s="0"/>
      <c r="WL500" s="0"/>
      <c r="WM500" s="0"/>
      <c r="WN500" s="0"/>
      <c r="WO500" s="0"/>
      <c r="WP500" s="0"/>
      <c r="WQ500" s="0"/>
      <c r="WR500" s="0"/>
      <c r="WS500" s="0"/>
      <c r="WT500" s="0"/>
      <c r="WU500" s="0"/>
      <c r="WV500" s="0"/>
      <c r="WW500" s="0"/>
      <c r="WX500" s="0"/>
      <c r="WY500" s="0"/>
      <c r="WZ500" s="0"/>
      <c r="XA500" s="0"/>
      <c r="XB500" s="0"/>
      <c r="XC500" s="0"/>
      <c r="XD500" s="0"/>
      <c r="XE500" s="0"/>
      <c r="XF500" s="0"/>
      <c r="XG500" s="0"/>
      <c r="XH500" s="0"/>
      <c r="XI500" s="0"/>
      <c r="XJ500" s="0"/>
      <c r="XK500" s="0"/>
      <c r="XL500" s="0"/>
      <c r="XM500" s="0"/>
      <c r="XN500" s="0"/>
      <c r="XO500" s="0"/>
      <c r="XP500" s="0"/>
      <c r="XQ500" s="0"/>
      <c r="XR500" s="0"/>
      <c r="XS500" s="0"/>
      <c r="XT500" s="0"/>
      <c r="XU500" s="0"/>
      <c r="XV500" s="0"/>
      <c r="XW500" s="0"/>
      <c r="XX500" s="0"/>
      <c r="XY500" s="0"/>
      <c r="XZ500" s="0"/>
      <c r="YA500" s="0"/>
      <c r="YB500" s="0"/>
      <c r="YC500" s="0"/>
      <c r="YD500" s="0"/>
      <c r="YE500" s="0"/>
      <c r="YF500" s="0"/>
      <c r="YG500" s="0"/>
      <c r="YH500" s="0"/>
      <c r="YI500" s="0"/>
      <c r="YJ500" s="0"/>
      <c r="YK500" s="0"/>
      <c r="YL500" s="0"/>
      <c r="YM500" s="0"/>
      <c r="YN500" s="0"/>
      <c r="YO500" s="0"/>
      <c r="YP500" s="0"/>
      <c r="YQ500" s="0"/>
      <c r="YR500" s="0"/>
      <c r="YS500" s="0"/>
      <c r="YT500" s="0"/>
      <c r="YU500" s="0"/>
      <c r="YV500" s="0"/>
      <c r="YW500" s="0"/>
      <c r="YX500" s="0"/>
      <c r="YY500" s="0"/>
      <c r="YZ500" s="0"/>
      <c r="ZA500" s="0"/>
      <c r="ZB500" s="0"/>
      <c r="ZC500" s="0"/>
      <c r="ZD500" s="0"/>
      <c r="ZE500" s="0"/>
      <c r="ZF500" s="0"/>
      <c r="ZG500" s="0"/>
      <c r="ZH500" s="0"/>
      <c r="ZI500" s="0"/>
      <c r="ZJ500" s="0"/>
      <c r="ZK500" s="0"/>
      <c r="ZL500" s="0"/>
      <c r="ZM500" s="0"/>
      <c r="ZN500" s="0"/>
      <c r="ZO500" s="0"/>
      <c r="ZP500" s="0"/>
      <c r="ZQ500" s="0"/>
      <c r="ZR500" s="0"/>
      <c r="ZS500" s="0"/>
      <c r="ZT500" s="0"/>
      <c r="ZU500" s="0"/>
      <c r="ZV500" s="0"/>
      <c r="ZW500" s="0"/>
      <c r="ZX500" s="0"/>
      <c r="ZY500" s="0"/>
      <c r="ZZ500" s="0"/>
      <c r="AAA500" s="0"/>
      <c r="AAB500" s="0"/>
      <c r="AAC500" s="0"/>
      <c r="AAD500" s="0"/>
      <c r="AAE500" s="0"/>
      <c r="AAF500" s="0"/>
      <c r="AAG500" s="0"/>
      <c r="AAH500" s="0"/>
      <c r="AAI500" s="0"/>
      <c r="AAJ500" s="0"/>
      <c r="AAK500" s="0"/>
      <c r="AAL500" s="0"/>
      <c r="AAM500" s="0"/>
      <c r="AAN500" s="0"/>
      <c r="AAO500" s="0"/>
      <c r="AAP500" s="0"/>
      <c r="AAQ500" s="0"/>
      <c r="AAR500" s="0"/>
      <c r="AAS500" s="0"/>
      <c r="AAT500" s="0"/>
      <c r="AAU500" s="0"/>
      <c r="AAV500" s="0"/>
      <c r="AAW500" s="0"/>
      <c r="AAX500" s="0"/>
      <c r="AAY500" s="0"/>
      <c r="AAZ500" s="0"/>
      <c r="ABA500" s="0"/>
      <c r="ABB500" s="0"/>
      <c r="ABC500" s="0"/>
      <c r="ABD500" s="0"/>
      <c r="ABE500" s="0"/>
      <c r="ABF500" s="0"/>
      <c r="ABG500" s="0"/>
      <c r="ABH500" s="0"/>
      <c r="ABI500" s="0"/>
      <c r="ABJ500" s="0"/>
      <c r="ABK500" s="0"/>
      <c r="ABL500" s="0"/>
      <c r="ABM500" s="0"/>
      <c r="ABN500" s="0"/>
      <c r="ABO500" s="0"/>
      <c r="ABP500" s="0"/>
      <c r="ABQ500" s="0"/>
      <c r="ABR500" s="0"/>
      <c r="ABS500" s="0"/>
      <c r="ABT500" s="0"/>
      <c r="ABU500" s="0"/>
      <c r="ABV500" s="0"/>
      <c r="ABW500" s="0"/>
      <c r="ABX500" s="0"/>
      <c r="ABY500" s="0"/>
      <c r="ABZ500" s="0"/>
      <c r="ACA500" s="0"/>
      <c r="ACB500" s="0"/>
      <c r="ACC500" s="0"/>
      <c r="ACD500" s="0"/>
      <c r="ACE500" s="0"/>
      <c r="ACF500" s="0"/>
      <c r="ACG500" s="0"/>
      <c r="ACH500" s="0"/>
      <c r="ACI500" s="0"/>
      <c r="ACJ500" s="0"/>
      <c r="ACK500" s="0"/>
      <c r="ACL500" s="0"/>
      <c r="ACM500" s="0"/>
      <c r="ACN500" s="0"/>
      <c r="ACO500" s="0"/>
      <c r="ACP500" s="0"/>
      <c r="ACQ500" s="0"/>
      <c r="ACR500" s="0"/>
      <c r="ACS500" s="0"/>
      <c r="ACT500" s="0"/>
      <c r="ACU500" s="0"/>
      <c r="ACV500" s="0"/>
      <c r="ACW500" s="0"/>
      <c r="ACX500" s="0"/>
      <c r="ACY500" s="0"/>
      <c r="ACZ500" s="0"/>
      <c r="ADA500" s="0"/>
      <c r="ADB500" s="0"/>
      <c r="ADC500" s="0"/>
      <c r="ADD500" s="0"/>
      <c r="ADE500" s="0"/>
      <c r="ADF500" s="0"/>
      <c r="ADG500" s="0"/>
      <c r="ADH500" s="0"/>
      <c r="ADI500" s="0"/>
      <c r="ADJ500" s="0"/>
      <c r="ADK500" s="0"/>
      <c r="ADL500" s="0"/>
      <c r="ADM500" s="0"/>
      <c r="ADN500" s="0"/>
      <c r="ADO500" s="0"/>
      <c r="ADP500" s="0"/>
      <c r="ADQ500" s="0"/>
      <c r="ADR500" s="0"/>
      <c r="ADS500" s="0"/>
      <c r="ADT500" s="0"/>
      <c r="ADU500" s="0"/>
      <c r="ADV500" s="0"/>
      <c r="ADW500" s="0"/>
      <c r="ADX500" s="0"/>
      <c r="ADY500" s="0"/>
      <c r="ADZ500" s="0"/>
      <c r="AEA500" s="0"/>
      <c r="AEB500" s="0"/>
      <c r="AEC500" s="0"/>
      <c r="AED500" s="0"/>
      <c r="AEE500" s="0"/>
      <c r="AEF500" s="0"/>
      <c r="AEG500" s="0"/>
      <c r="AEH500" s="0"/>
      <c r="AEI500" s="0"/>
      <c r="AEJ500" s="0"/>
      <c r="AEK500" s="0"/>
      <c r="AEL500" s="0"/>
      <c r="AEM500" s="0"/>
      <c r="AEN500" s="0"/>
      <c r="AEO500" s="0"/>
      <c r="AEP500" s="0"/>
      <c r="AEQ500" s="0"/>
      <c r="AER500" s="0"/>
      <c r="AES500" s="0"/>
      <c r="AET500" s="0"/>
      <c r="AEU500" s="0"/>
      <c r="AEV500" s="0"/>
      <c r="AEW500" s="0"/>
      <c r="AEX500" s="0"/>
      <c r="AEY500" s="0"/>
      <c r="AEZ500" s="0"/>
      <c r="AFA500" s="0"/>
      <c r="AFB500" s="0"/>
      <c r="AFC500" s="0"/>
      <c r="AFD500" s="0"/>
      <c r="AFE500" s="0"/>
      <c r="AFF500" s="0"/>
      <c r="AFG500" s="0"/>
      <c r="AFH500" s="0"/>
      <c r="AFI500" s="0"/>
      <c r="AFJ500" s="0"/>
      <c r="AFK500" s="0"/>
      <c r="AFL500" s="0"/>
      <c r="AFM500" s="0"/>
      <c r="AFN500" s="0"/>
      <c r="AFO500" s="0"/>
      <c r="AFP500" s="0"/>
      <c r="AFQ500" s="0"/>
      <c r="AFR500" s="0"/>
      <c r="AFS500" s="0"/>
      <c r="AFT500" s="0"/>
      <c r="AFU500" s="0"/>
      <c r="AFV500" s="0"/>
      <c r="AFW500" s="0"/>
      <c r="AFX500" s="0"/>
      <c r="AFY500" s="0"/>
      <c r="AFZ500" s="0"/>
      <c r="AGA500" s="0"/>
      <c r="AGB500" s="0"/>
      <c r="AGC500" s="0"/>
      <c r="AGD500" s="0"/>
      <c r="AGE500" s="0"/>
      <c r="AGF500" s="0"/>
      <c r="AGG500" s="0"/>
      <c r="AGH500" s="0"/>
      <c r="AGI500" s="0"/>
      <c r="AGJ500" s="0"/>
      <c r="AGK500" s="0"/>
      <c r="AGL500" s="0"/>
      <c r="AGM500" s="0"/>
      <c r="AGN500" s="0"/>
      <c r="AGO500" s="0"/>
      <c r="AGP500" s="0"/>
      <c r="AGQ500" s="0"/>
      <c r="AGR500" s="0"/>
      <c r="AGS500" s="0"/>
      <c r="AGT500" s="0"/>
      <c r="AGU500" s="0"/>
      <c r="AGV500" s="0"/>
      <c r="AGW500" s="0"/>
      <c r="AGX500" s="0"/>
      <c r="AGY500" s="0"/>
      <c r="AGZ500" s="0"/>
      <c r="AHA500" s="0"/>
      <c r="AHB500" s="0"/>
      <c r="AHC500" s="0"/>
      <c r="AHD500" s="0"/>
      <c r="AHE500" s="0"/>
      <c r="AHF500" s="0"/>
      <c r="AHG500" s="0"/>
      <c r="AHH500" s="0"/>
      <c r="AHI500" s="0"/>
      <c r="AHJ500" s="0"/>
      <c r="AHK500" s="0"/>
      <c r="AHL500" s="0"/>
      <c r="AHM500" s="0"/>
      <c r="AHN500" s="0"/>
      <c r="AHO500" s="0"/>
      <c r="AHP500" s="0"/>
      <c r="AHQ500" s="0"/>
      <c r="AHR500" s="0"/>
      <c r="AHS500" s="0"/>
      <c r="AHT500" s="0"/>
      <c r="AHU500" s="0"/>
      <c r="AHV500" s="0"/>
      <c r="AHW500" s="0"/>
      <c r="AHX500" s="0"/>
      <c r="AHY500" s="0"/>
      <c r="AHZ500" s="0"/>
      <c r="AIA500" s="0"/>
      <c r="AIB500" s="0"/>
      <c r="AIC500" s="0"/>
      <c r="AID500" s="0"/>
      <c r="AIE500" s="0"/>
      <c r="AIF500" s="0"/>
      <c r="AIG500" s="0"/>
      <c r="AIH500" s="0"/>
      <c r="AII500" s="0"/>
      <c r="AIJ500" s="0"/>
      <c r="AIK500" s="0"/>
      <c r="AIL500" s="0"/>
      <c r="AIM500" s="0"/>
      <c r="AIN500" s="0"/>
      <c r="AIO500" s="0"/>
      <c r="AIP500" s="0"/>
      <c r="AIQ500" s="0"/>
      <c r="AIR500" s="0"/>
      <c r="AIS500" s="0"/>
      <c r="AIT500" s="0"/>
      <c r="AIU500" s="0"/>
      <c r="AIV500" s="0"/>
      <c r="AIW500" s="0"/>
      <c r="AIX500" s="0"/>
      <c r="AIY500" s="0"/>
      <c r="AIZ500" s="0"/>
      <c r="AJA500" s="0"/>
      <c r="AJB500" s="0"/>
      <c r="AJC500" s="0"/>
      <c r="AJD500" s="0"/>
      <c r="AJE500" s="0"/>
      <c r="AJF500" s="0"/>
      <c r="AJG500" s="0"/>
      <c r="AJH500" s="0"/>
      <c r="AJI500" s="0"/>
      <c r="AJJ500" s="0"/>
      <c r="AJK500" s="0"/>
      <c r="AJL500" s="0"/>
      <c r="AJM500" s="0"/>
      <c r="AJN500" s="0"/>
      <c r="AJO500" s="0"/>
      <c r="AJP500" s="0"/>
      <c r="AJQ500" s="0"/>
      <c r="AJR500" s="0"/>
      <c r="AJS500" s="0"/>
      <c r="AJT500" s="0"/>
      <c r="AJU500" s="0"/>
      <c r="AJV500" s="0"/>
      <c r="AJW500" s="0"/>
      <c r="AJX500" s="0"/>
      <c r="AJY500" s="0"/>
      <c r="AJZ500" s="0"/>
      <c r="AKA500" s="0"/>
      <c r="AKB500" s="0"/>
      <c r="AKC500" s="0"/>
      <c r="AKD500" s="0"/>
      <c r="AKE500" s="0"/>
      <c r="AKF500" s="0"/>
      <c r="AKG500" s="0"/>
      <c r="AKH500" s="0"/>
      <c r="AKI500" s="0"/>
      <c r="AKJ500" s="0"/>
      <c r="AKK500" s="0"/>
      <c r="AKL500" s="0"/>
      <c r="AKM500" s="0"/>
      <c r="AKN500" s="0"/>
      <c r="AKO500" s="0"/>
      <c r="AKP500" s="0"/>
      <c r="AKQ500" s="0"/>
      <c r="AKR500" s="0"/>
      <c r="AKS500" s="0"/>
      <c r="AKT500" s="0"/>
      <c r="AKU500" s="0"/>
      <c r="AKV500" s="0"/>
      <c r="AKW500" s="0"/>
      <c r="AKX500" s="0"/>
      <c r="AKY500" s="0"/>
      <c r="AKZ500" s="0"/>
      <c r="ALA500" s="0"/>
      <c r="ALB500" s="0"/>
      <c r="ALC500" s="0"/>
      <c r="ALD500" s="0"/>
      <c r="ALE500" s="0"/>
      <c r="ALF500" s="0"/>
      <c r="ALG500" s="0"/>
      <c r="ALH500" s="0"/>
      <c r="ALI500" s="0"/>
      <c r="ALJ500" s="0"/>
      <c r="ALK500" s="0"/>
      <c r="ALL500" s="0"/>
      <c r="ALM500" s="0"/>
      <c r="ALN500" s="0"/>
      <c r="ALO500" s="0"/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r="501" s="116" customFormat="true" ht="14.85" hidden="false" customHeight="true" outlineLevel="0" collapsed="false">
      <c r="A501" s="102" t="str">
        <f aca="false" t="array" ref="A501:A501">IF(G501=Error_checking!$A$26,RANK(AC501,$AC$2:$AC$601),"")</f>
        <v/>
      </c>
      <c r="B501" s="102" t="n">
        <v>536</v>
      </c>
      <c r="C501" s="77" t="n">
        <f aca="false">VLOOKUP($B501,Ludo_na!$A$2:$D$601,2,0)</f>
        <v>74</v>
      </c>
      <c r="D501" s="78" t="str">
        <f aca="false">IF(VLOOKUP($B501,Ludo_voor!$A$2:$Y$601,3,0)="","",VLOOKUP($B501,Ludo_voor!$A$2:$Y$601,3,0))</f>
        <v>Ver Elst</v>
      </c>
      <c r="E501" s="79" t="str">
        <f aca="false">IF(VLOOKUP($B501,Ludo_voor!$A$2:$Y$601,4,0)="","",VLOOKUP($B501,Ludo_voor!$A$2:$Y$601,4,0))</f>
        <v>Dirk</v>
      </c>
      <c r="F501" s="80" t="str">
        <f aca="false">IF(VLOOKUP($B501,Ludo_voor!$A$2:$Y$601,5,0)="","",VLOOKUP($B501,Ludo_voor!$A$2:$Y$601,5,0))</f>
        <v>Speelduivel</v>
      </c>
      <c r="G501" s="81"/>
      <c r="H501" s="103"/>
      <c r="I501" s="104"/>
      <c r="J501" s="105"/>
      <c r="K501" s="105"/>
      <c r="L501" s="105"/>
      <c r="M501" s="106" t="str">
        <f aca="false" t="array" ref="M501:M501">IF($G501="","",IF(L501="",0,((SUM(IF(I501=I$2:I$601,IF(J501=J$2:J$601,1,0),0))-K501)/(SUM(IF(I501=I$2:I$601,IF(J501=J$2:J$601,1,0),0))-1)*100)+(L501/(SUM(IF(I501=I$2:I$601,IF(J501=J$2:J$601,L$2:L$601,0),0))))+IF(K501&lt;2,SUM(IF(I501=I$2:I$601,IF(J501=J$2:J$601,1,0),0)),0)))</f>
        <v/>
      </c>
      <c r="N501" s="107"/>
      <c r="O501" s="108"/>
      <c r="P501" s="108"/>
      <c r="Q501" s="108"/>
      <c r="R501" s="109" t="str">
        <f aca="false" t="array" ref="R501:R501">IF($G501="","",IF(Q501="",0,((SUM(IF(N501=N$2:N$601,IF(O501=O$2:O$601,1,0),0))-P501)/(SUM(IF(N501=N$2:N$601,IF(O501=O$2:O$601,1,0),0))-1)*100)+(Q501/(SUM(IF(N501=N$2:N$601,IF(O501=O$2:O$601,Q$2:Q$601,0),0))))+IF(P501&lt;2,SUM(IF(N501=N$2:N$601,IF(O501=O$2:O$601,1,0),0)),0)))</f>
        <v/>
      </c>
      <c r="S501" s="110"/>
      <c r="T501" s="108"/>
      <c r="U501" s="108"/>
      <c r="V501" s="108"/>
      <c r="W501" s="111" t="str">
        <f aca="false" t="array" ref="W501:W501">IF($G501="","",IF(OR(S501=Error_checking!$Q$25,S501=Error_checking!$Q$26),R501-IF(P501&lt;2,SUM(IF(N501=N$2:N$601,IF(O501=O$2:O$601,1,0),0)),0),IF(V501="",0,((SUM(IF(S501=S$2:S$601,IF(T501=T$2:T$601,1,0),0))-U501)/(SUM(IF(S501=S$2:S$601,IF(T501=T$2:T$601,1,0),0))-1)*100)+(V501/(SUM(IF(S501=S$2:S$601,IF(T501=T$2:T$601,V$2:V$601,0),0))))+IF(U501&lt;2,SUM(IF(S501=S$2:S$601,IF(T501=T$2:T$601,1,0),0)),0))))</f>
        <v/>
      </c>
      <c r="X501" s="91"/>
      <c r="Y501" s="92"/>
      <c r="Z501" s="93"/>
      <c r="AA501" s="92"/>
      <c r="AB501" s="94" t="n">
        <f aca="false">0</f>
        <v>0</v>
      </c>
      <c r="AC501" s="94" t="n">
        <f aca="false" t="array" ref="AC501:AC501">SUM(M501,R501,W501,AB501)</f>
        <v>0</v>
      </c>
      <c r="AD501" s="112" t="n">
        <f aca="false">IF(G501=Error_checking!$A$26,MAX(0,MIN(MaxBonus,$G$1)+1-RANK(AC501,$AC$2:$AC$601)),0)</f>
        <v>0</v>
      </c>
      <c r="AE501" s="111" t="n">
        <f aca="false">AC501+AD501</f>
        <v>0</v>
      </c>
      <c r="AF501" s="113" t="str">
        <f aca="false" t="array" ref="AF501:AF501">IF(G501=Error_checking!$A$26,RANK(AC501,$AC$2:$AC$601),"")</f>
        <v/>
      </c>
      <c r="AG501" s="114"/>
      <c r="AH501" s="115"/>
      <c r="AI501" s="115"/>
      <c r="AJ501" s="115"/>
      <c r="AK501" s="100"/>
      <c r="AL501" s="100"/>
      <c r="AM501" s="100"/>
      <c r="AN501" s="101"/>
      <c r="AO501" s="100"/>
      <c r="AP501" s="100"/>
      <c r="AQ501" s="100"/>
      <c r="AR501" s="100"/>
      <c r="AS501" s="100"/>
      <c r="AT501" s="100"/>
      <c r="AU501" s="100"/>
      <c r="AV501" s="100"/>
      <c r="AW501" s="100"/>
      <c r="AX501" s="100"/>
      <c r="AY501" s="100"/>
      <c r="AZ501" s="100"/>
      <c r="BA501" s="100"/>
      <c r="BB501" s="100"/>
      <c r="BC501" s="100"/>
      <c r="BD501" s="100"/>
      <c r="BE501" s="100"/>
      <c r="BF501" s="100"/>
      <c r="BG501" s="100"/>
      <c r="BH501" s="100"/>
      <c r="BI501" s="100"/>
      <c r="BJ501" s="100"/>
      <c r="BK501" s="100"/>
      <c r="BL501" s="100"/>
      <c r="BM501" s="100"/>
      <c r="BN501" s="100"/>
      <c r="BO501" s="100"/>
      <c r="BP501" s="100"/>
      <c r="BQ501" s="100"/>
      <c r="BR501" s="100"/>
      <c r="BS501" s="100"/>
      <c r="BT501" s="100"/>
      <c r="BU501" s="100"/>
      <c r="BV501" s="100"/>
      <c r="BW501" s="100"/>
      <c r="BX501" s="100"/>
      <c r="BY501" s="100"/>
      <c r="BZ501" s="100"/>
    </row>
    <row r="502" s="54" customFormat="true" ht="14.85" hidden="false" customHeight="true" outlineLevel="0" collapsed="false">
      <c r="A502" s="102" t="str">
        <f aca="false" t="array" ref="A502:A502">IF(G502=Error_checking!$A$26,RANK(AC502,$AC$2:$AC$601),"")</f>
        <v/>
      </c>
      <c r="B502" s="102" t="n">
        <v>172</v>
      </c>
      <c r="C502" s="77" t="n">
        <f aca="false">VLOOKUP($B502,Ludo_na!$A$2:$D$601,2,0)</f>
        <v>214</v>
      </c>
      <c r="D502" s="78" t="str">
        <f aca="false">IF(VLOOKUP($B502,Ludo_voor!$A$2:$Y$601,3,0)="","",VLOOKUP($B502,Ludo_voor!$A$2:$Y$601,3,0))</f>
        <v>Baeyens</v>
      </c>
      <c r="E502" s="79" t="str">
        <f aca="false">IF(VLOOKUP($B502,Ludo_voor!$A$2:$Y$601,4,0)="","",VLOOKUP($B502,Ludo_voor!$A$2:$Y$601,4,0))</f>
        <v>Marieke</v>
      </c>
      <c r="F502" s="80" t="str">
        <f aca="false">IF(VLOOKUP($B502,Ludo_voor!$A$2:$Y$601,5,0)="","",VLOOKUP($B502,Ludo_voor!$A$2:$Y$601,5,0))</f>
        <v>Spelen Op Zolder</v>
      </c>
      <c r="G502" s="81"/>
      <c r="H502" s="103"/>
      <c r="I502" s="104"/>
      <c r="J502" s="105"/>
      <c r="K502" s="105"/>
      <c r="L502" s="105"/>
      <c r="M502" s="106" t="str">
        <f aca="false" t="array" ref="M502:M502">IF($G502="","",IF(L502="",0,((SUM(IF(I502=I$2:I$601,IF(J502=J$2:J$601,1,0),0))-K502)/(SUM(IF(I502=I$2:I$601,IF(J502=J$2:J$601,1,0),0))-1)*100)+(L502/(SUM(IF(I502=I$2:I$601,IF(J502=J$2:J$601,L$2:L$601,0),0))))+IF(K502&lt;2,SUM(IF(I502=I$2:I$601,IF(J502=J$2:J$601,1,0),0)),0)))</f>
        <v/>
      </c>
      <c r="N502" s="107"/>
      <c r="O502" s="108"/>
      <c r="P502" s="108"/>
      <c r="Q502" s="108"/>
      <c r="R502" s="109" t="str">
        <f aca="false" t="array" ref="R502:R502">IF($G502="","",IF(Q502="",0,((SUM(IF(N502=N$2:N$601,IF(O502=O$2:O$601,1,0),0))-P502)/(SUM(IF(N502=N$2:N$601,IF(O502=O$2:O$601,1,0),0))-1)*100)+(Q502/(SUM(IF(N502=N$2:N$601,IF(O502=O$2:O$601,Q$2:Q$601,0),0))))+IF(P502&lt;2,SUM(IF(N502=N$2:N$601,IF(O502=O$2:O$601,1,0),0)),0)))</f>
        <v/>
      </c>
      <c r="S502" s="110"/>
      <c r="T502" s="108"/>
      <c r="U502" s="108"/>
      <c r="V502" s="108"/>
      <c r="W502" s="111" t="str">
        <f aca="false" t="array" ref="W502:W502">IF($G502="","",IF(OR(S502=Error_checking!$Q$25,S502=Error_checking!$Q$26),R502-IF(P502&lt;2,SUM(IF(N502=N$2:N$601,IF(O502=O$2:O$601,1,0),0)),0),IF(V502="",0,((SUM(IF(S502=S$2:S$601,IF(T502=T$2:T$601,1,0),0))-U502)/(SUM(IF(S502=S$2:S$601,IF(T502=T$2:T$601,1,0),0))-1)*100)+(V502/(SUM(IF(S502=S$2:S$601,IF(T502=T$2:T$601,V$2:V$601,0),0))))+IF(U502&lt;2,SUM(IF(S502=S$2:S$601,IF(T502=T$2:T$601,1,0),0)),0))))</f>
        <v/>
      </c>
      <c r="X502" s="91"/>
      <c r="Y502" s="92"/>
      <c r="Z502" s="93"/>
      <c r="AA502" s="92"/>
      <c r="AB502" s="94" t="n">
        <f aca="false">0</f>
        <v>0</v>
      </c>
      <c r="AC502" s="94" t="n">
        <f aca="false" t="array" ref="AC502:AC502">SUM(M502,R502,W502,AB502)</f>
        <v>0</v>
      </c>
      <c r="AD502" s="112" t="n">
        <f aca="false">IF(G502=Error_checking!$A$26,MAX(0,MIN(MaxBonus,$G$1)+1-RANK(AC502,$AC$2:$AC$601)),0)</f>
        <v>0</v>
      </c>
      <c r="AE502" s="111" t="n">
        <f aca="false">AC502+AD502</f>
        <v>0</v>
      </c>
      <c r="AF502" s="113" t="str">
        <f aca="false" t="array" ref="AF502:AF502">IF(G502=Error_checking!$A$26,RANK(AC502,$AC$2:$AC$601),"")</f>
        <v/>
      </c>
      <c r="AG502" s="114"/>
      <c r="AH502" s="115"/>
      <c r="AI502" s="115"/>
      <c r="AJ502" s="115"/>
      <c r="AK502" s="100"/>
      <c r="AL502" s="100"/>
      <c r="AM502" s="100"/>
      <c r="AN502" s="101"/>
      <c r="AO502" s="100"/>
      <c r="AP502" s="100"/>
      <c r="AQ502" s="100"/>
      <c r="AR502" s="100"/>
      <c r="AS502" s="100"/>
      <c r="AT502" s="100"/>
      <c r="AU502" s="100"/>
      <c r="AV502" s="100"/>
      <c r="AW502" s="100"/>
      <c r="AX502" s="100"/>
      <c r="AY502" s="100"/>
      <c r="AZ502" s="100"/>
      <c r="BA502" s="100"/>
      <c r="BB502" s="100"/>
      <c r="BC502" s="100"/>
      <c r="BD502" s="100"/>
      <c r="BE502" s="100"/>
      <c r="BF502" s="100"/>
      <c r="BG502" s="100"/>
      <c r="BH502" s="100"/>
      <c r="BI502" s="100"/>
      <c r="BJ502" s="100"/>
      <c r="BK502" s="100"/>
      <c r="BL502" s="100"/>
      <c r="BM502" s="100"/>
      <c r="BN502" s="100"/>
      <c r="BO502" s="100"/>
      <c r="BP502" s="100"/>
      <c r="BQ502" s="100"/>
      <c r="BR502" s="100"/>
      <c r="BS502" s="100"/>
      <c r="BT502" s="100"/>
      <c r="BU502" s="100"/>
      <c r="BV502" s="100"/>
      <c r="BW502" s="100"/>
      <c r="BX502" s="100"/>
      <c r="BY502" s="100"/>
      <c r="BZ502" s="100"/>
    </row>
    <row r="503" s="153" customFormat="true" ht="14.85" hidden="false" customHeight="true" outlineLevel="0" collapsed="false">
      <c r="A503" s="102" t="str">
        <f aca="false" t="array" ref="A503:A503">IF(G503=Error_checking!$A$26,RANK(AC503,$AC$2:$AC$601),"")</f>
        <v/>
      </c>
      <c r="B503" s="102" t="n">
        <v>252</v>
      </c>
      <c r="C503" s="77" t="n">
        <f aca="false">VLOOKUP($B503,Ludo_na!$A$2:$D$601,2,0)</f>
        <v>397</v>
      </c>
      <c r="D503" s="78" t="str">
        <f aca="false">IF(VLOOKUP($B503,Ludo_voor!$A$2:$Y$601,3,0)="","",VLOOKUP($B503,Ludo_voor!$A$2:$Y$601,3,0))</f>
        <v>Beuselinck</v>
      </c>
      <c r="E503" s="79" t="str">
        <f aca="false">IF(VLOOKUP($B503,Ludo_voor!$A$2:$Y$601,4,0)="","",VLOOKUP($B503,Ludo_voor!$A$2:$Y$601,4,0))</f>
        <v>Jelle</v>
      </c>
      <c r="F503" s="80" t="str">
        <f aca="false">IF(VLOOKUP($B503,Ludo_voor!$A$2:$Y$601,5,0)="","",VLOOKUP($B503,Ludo_voor!$A$2:$Y$601,5,0))</f>
        <v>Spelen Op Zolder</v>
      </c>
      <c r="G503" s="81"/>
      <c r="H503" s="103"/>
      <c r="I503" s="104"/>
      <c r="J503" s="105"/>
      <c r="K503" s="105"/>
      <c r="L503" s="105"/>
      <c r="M503" s="106" t="str">
        <f aca="false" t="array" ref="M503:M503">IF($G503="","",IF(L503="",0,((SUM(IF(I503=I$2:I$601,IF(J503=J$2:J$601,1,0),0))-K503)/(SUM(IF(I503=I$2:I$601,IF(J503=J$2:J$601,1,0),0))-1)*100)+(L503/(SUM(IF(I503=I$2:I$601,IF(J503=J$2:J$601,L$2:L$601,0),0))))+IF(K503&lt;2,SUM(IF(I503=I$2:I$601,IF(J503=J$2:J$601,1,0),0)),0)))</f>
        <v/>
      </c>
      <c r="N503" s="107"/>
      <c r="O503" s="108"/>
      <c r="P503" s="108"/>
      <c r="Q503" s="108"/>
      <c r="R503" s="109" t="str">
        <f aca="false" t="array" ref="R503:R503">IF($G503="","",IF(Q503="",0,((SUM(IF(N503=N$2:N$601,IF(O503=O$2:O$601,1,0),0))-P503)/(SUM(IF(N503=N$2:N$601,IF(O503=O$2:O$601,1,0),0))-1)*100)+(Q503/(SUM(IF(N503=N$2:N$601,IF(O503=O$2:O$601,Q$2:Q$601,0),0))))+IF(P503&lt;2,SUM(IF(N503=N$2:N$601,IF(O503=O$2:O$601,1,0),0)),0)))</f>
        <v/>
      </c>
      <c r="S503" s="110"/>
      <c r="T503" s="108"/>
      <c r="U503" s="108"/>
      <c r="V503" s="108"/>
      <c r="W503" s="111" t="str">
        <f aca="false" t="array" ref="W503:W503">IF($G503="","",IF(OR(S503=Error_checking!$Q$25,S503=Error_checking!$Q$26),R503-IF(P503&lt;2,SUM(IF(N503=N$2:N$601,IF(O503=O$2:O$601,1,0),0)),0),IF(V503="",0,((SUM(IF(S503=S$2:S$601,IF(T503=T$2:T$601,1,0),0))-U503)/(SUM(IF(S503=S$2:S$601,IF(T503=T$2:T$601,1,0),0))-1)*100)+(V503/(SUM(IF(S503=S$2:S$601,IF(T503=T$2:T$601,V$2:V$601,0),0))))+IF(U503&lt;2,SUM(IF(S503=S$2:S$601,IF(T503=T$2:T$601,1,0),0)),0))))</f>
        <v/>
      </c>
      <c r="X503" s="91"/>
      <c r="Y503" s="92"/>
      <c r="Z503" s="93"/>
      <c r="AA503" s="92"/>
      <c r="AB503" s="94" t="n">
        <f aca="false">0</f>
        <v>0</v>
      </c>
      <c r="AC503" s="94" t="n">
        <f aca="false" t="array" ref="AC503:AC503">SUM(M503,R503,W503,AB503)</f>
        <v>0</v>
      </c>
      <c r="AD503" s="112" t="n">
        <f aca="false">IF(G503=Error_checking!$A$26,MAX(0,MIN(MaxBonus,$G$1)+1-RANK(AC503,$AC$2:$AC$601)),0)</f>
        <v>0</v>
      </c>
      <c r="AE503" s="111" t="n">
        <f aca="false">AC503+AD503</f>
        <v>0</v>
      </c>
      <c r="AF503" s="113" t="str">
        <f aca="false" t="array" ref="AF503:AF503">IF(G503=Error_checking!$A$26,RANK(AC503,$AC$2:$AC$601),"")</f>
        <v/>
      </c>
      <c r="AG503" s="114"/>
      <c r="AH503" s="115"/>
      <c r="AI503" s="115"/>
      <c r="AJ503" s="115"/>
      <c r="AK503" s="100"/>
      <c r="AL503" s="100"/>
      <c r="AM503" s="100"/>
      <c r="AN503" s="101"/>
      <c r="AO503" s="100"/>
      <c r="AP503" s="100"/>
      <c r="AQ503" s="100"/>
      <c r="AR503" s="100"/>
      <c r="AS503" s="100"/>
      <c r="AT503" s="100"/>
      <c r="AU503" s="100"/>
      <c r="AV503" s="100"/>
      <c r="AW503" s="100"/>
      <c r="AX503" s="100"/>
      <c r="AY503" s="100"/>
      <c r="AZ503" s="100"/>
      <c r="BA503" s="100"/>
      <c r="BB503" s="100"/>
      <c r="BC503" s="100"/>
      <c r="BD503" s="100"/>
      <c r="BE503" s="100"/>
      <c r="BF503" s="100"/>
      <c r="BG503" s="100"/>
      <c r="BH503" s="100"/>
      <c r="BI503" s="100"/>
      <c r="BJ503" s="100"/>
      <c r="BK503" s="100"/>
      <c r="BL503" s="100"/>
      <c r="BM503" s="100"/>
      <c r="BN503" s="100"/>
      <c r="BO503" s="100"/>
      <c r="BP503" s="100"/>
      <c r="BQ503" s="100"/>
      <c r="BR503" s="100"/>
      <c r="BS503" s="100"/>
      <c r="BT503" s="100"/>
      <c r="BU503" s="100"/>
      <c r="BV503" s="100"/>
      <c r="BW503" s="100"/>
      <c r="BX503" s="100"/>
      <c r="BY503" s="100"/>
      <c r="BZ503" s="100"/>
    </row>
    <row r="504" s="119" customFormat="true" ht="14.85" hidden="false" customHeight="true" outlineLevel="0" collapsed="false">
      <c r="A504" s="102" t="str">
        <f aca="false" t="array" ref="A504:A504">IF(G504=Error_checking!$A$26,RANK(AC504,$AC$2:$AC$601),"")</f>
        <v/>
      </c>
      <c r="B504" s="102" t="n">
        <v>29</v>
      </c>
      <c r="C504" s="77" t="n">
        <f aca="false">VLOOKUP($B504,Ludo_na!$A$2:$D$601,2,0)</f>
        <v>292</v>
      </c>
      <c r="D504" s="78" t="str">
        <f aca="false">IF(VLOOKUP($B504,Ludo_voor!$A$2:$Y$601,3,0)="","",VLOOKUP($B504,Ludo_voor!$A$2:$Y$601,3,0))</f>
        <v>Bonjé</v>
      </c>
      <c r="E504" s="79" t="str">
        <f aca="false">IF(VLOOKUP($B504,Ludo_voor!$A$2:$Y$601,4,0)="","",VLOOKUP($B504,Ludo_voor!$A$2:$Y$601,4,0))</f>
        <v>Alissa</v>
      </c>
      <c r="F504" s="80" t="str">
        <f aca="false">IF(VLOOKUP($B504,Ludo_voor!$A$2:$Y$601,5,0)="","",VLOOKUP($B504,Ludo_voor!$A$2:$Y$601,5,0))</f>
        <v>Spelen Op Zolder</v>
      </c>
      <c r="G504" s="81"/>
      <c r="H504" s="103"/>
      <c r="I504" s="104"/>
      <c r="J504" s="105"/>
      <c r="K504" s="105"/>
      <c r="L504" s="105"/>
      <c r="M504" s="106" t="str">
        <f aca="false" t="array" ref="M504:M504">IF($G504="","",IF(L504="",0,((SUM(IF(I504=I$2:I$601,IF(J504=J$2:J$601,1,0),0))-K504)/(SUM(IF(I504=I$2:I$601,IF(J504=J$2:J$601,1,0),0))-1)*100)+(L504/(SUM(IF(I504=I$2:I$601,IF(J504=J$2:J$601,L$2:L$601,0),0))))+IF(K504&lt;2,SUM(IF(I504=I$2:I$601,IF(J504=J$2:J$601,1,0),0)),0)))</f>
        <v/>
      </c>
      <c r="N504" s="107"/>
      <c r="O504" s="108"/>
      <c r="P504" s="108"/>
      <c r="Q504" s="108"/>
      <c r="R504" s="109" t="str">
        <f aca="false" t="array" ref="R504:R504">IF($G504="","",IF(Q504="",0,((SUM(IF(N504=N$2:N$601,IF(O504=O$2:O$601,1,0),0))-P504)/(SUM(IF(N504=N$2:N$601,IF(O504=O$2:O$601,1,0),0))-1)*100)+(Q504/(SUM(IF(N504=N$2:N$601,IF(O504=O$2:O$601,Q$2:Q$601,0),0))))+IF(P504&lt;2,SUM(IF(N504=N$2:N$601,IF(O504=O$2:O$601,1,0),0)),0)))</f>
        <v/>
      </c>
      <c r="S504" s="110"/>
      <c r="T504" s="108"/>
      <c r="U504" s="108"/>
      <c r="V504" s="108"/>
      <c r="W504" s="111" t="str">
        <f aca="false" t="array" ref="W504:W504">IF($G504="","",IF(OR(S504=Error_checking!$Q$25,S504=Error_checking!$Q$26),R504-IF(P504&lt;2,SUM(IF(N504=N$2:N$601,IF(O504=O$2:O$601,1,0),0)),0),IF(V504="",0,((SUM(IF(S504=S$2:S$601,IF(T504=T$2:T$601,1,0),0))-U504)/(SUM(IF(S504=S$2:S$601,IF(T504=T$2:T$601,1,0),0))-1)*100)+(V504/(SUM(IF(S504=S$2:S$601,IF(T504=T$2:T$601,V$2:V$601,0),0))))+IF(U504&lt;2,SUM(IF(S504=S$2:S$601,IF(T504=T$2:T$601,1,0),0)),0))))</f>
        <v/>
      </c>
      <c r="X504" s="91"/>
      <c r="Y504" s="92"/>
      <c r="Z504" s="93"/>
      <c r="AA504" s="92"/>
      <c r="AB504" s="94" t="n">
        <f aca="false">0</f>
        <v>0</v>
      </c>
      <c r="AC504" s="94" t="n">
        <f aca="false" t="array" ref="AC504:AC504">SUM(M504,R504,W504,AB504)</f>
        <v>0</v>
      </c>
      <c r="AD504" s="112" t="n">
        <f aca="false">IF(G504=Error_checking!$A$26,MAX(0,MIN(MaxBonus,$G$1)+1-RANK(AC504,$AC$2:$AC$601)),0)</f>
        <v>0</v>
      </c>
      <c r="AE504" s="111" t="n">
        <f aca="false">AC504+AD504</f>
        <v>0</v>
      </c>
      <c r="AF504" s="113" t="str">
        <f aca="false" t="array" ref="AF504:AF504">IF(G504=Error_checking!$A$26,RANK(AC504,$AC$2:$AC$601),"")</f>
        <v/>
      </c>
      <c r="AG504" s="114"/>
      <c r="AH504" s="115"/>
      <c r="AI504" s="115"/>
      <c r="AJ504" s="115"/>
      <c r="AK504" s="100"/>
      <c r="AL504" s="100"/>
      <c r="AM504" s="100"/>
      <c r="AN504" s="101"/>
      <c r="AO504" s="100"/>
      <c r="AP504" s="100"/>
      <c r="AQ504" s="100"/>
      <c r="AR504" s="100"/>
      <c r="AS504" s="100"/>
      <c r="AT504" s="100"/>
      <c r="AU504" s="100"/>
      <c r="AV504" s="100"/>
      <c r="AW504" s="100"/>
      <c r="AX504" s="100"/>
      <c r="AY504" s="100"/>
      <c r="AZ504" s="100"/>
      <c r="BA504" s="100"/>
      <c r="BB504" s="100"/>
      <c r="BC504" s="100"/>
      <c r="BD504" s="100"/>
      <c r="BE504" s="100"/>
      <c r="BF504" s="100"/>
      <c r="BG504" s="100"/>
      <c r="BH504" s="100"/>
      <c r="BI504" s="100"/>
      <c r="BJ504" s="100"/>
      <c r="BK504" s="100"/>
      <c r="BL504" s="100"/>
      <c r="BM504" s="100"/>
      <c r="BN504" s="100"/>
      <c r="BO504" s="100"/>
      <c r="BP504" s="100"/>
      <c r="BQ504" s="100"/>
      <c r="BR504" s="100"/>
      <c r="BS504" s="100"/>
      <c r="BT504" s="100"/>
      <c r="BU504" s="100"/>
      <c r="BV504" s="100"/>
      <c r="BW504" s="100"/>
      <c r="BX504" s="100"/>
      <c r="BY504" s="100"/>
      <c r="BZ504" s="100"/>
    </row>
    <row r="505" s="54" customFormat="true" ht="14.85" hidden="false" customHeight="true" outlineLevel="0" collapsed="false">
      <c r="A505" s="102" t="str">
        <f aca="false" t="array" ref="A505:A505">IF(G505=Error_checking!$A$26,RANK(AC505,$AC$2:$AC$601),"")</f>
        <v/>
      </c>
      <c r="B505" s="102" t="n">
        <v>28</v>
      </c>
      <c r="C505" s="77" t="n">
        <f aca="false">VLOOKUP($B505,Ludo_na!$A$2:$D$601,2,0)</f>
        <v>415</v>
      </c>
      <c r="D505" s="78" t="str">
        <f aca="false">IF(VLOOKUP($B505,Ludo_voor!$A$2:$Y$601,3,0)="","",VLOOKUP($B505,Ludo_voor!$A$2:$Y$601,3,0))</f>
        <v>Bonjé</v>
      </c>
      <c r="E505" s="79" t="str">
        <f aca="false">IF(VLOOKUP($B505,Ludo_voor!$A$2:$Y$601,4,0)="","",VLOOKUP($B505,Ludo_voor!$A$2:$Y$601,4,0))</f>
        <v>Patrick</v>
      </c>
      <c r="F505" s="80" t="str">
        <f aca="false">IF(VLOOKUP($B505,Ludo_voor!$A$2:$Y$601,5,0)="","",VLOOKUP($B505,Ludo_voor!$A$2:$Y$601,5,0))</f>
        <v>Spelen Op Zolder</v>
      </c>
      <c r="G505" s="81"/>
      <c r="H505" s="103"/>
      <c r="I505" s="104"/>
      <c r="J505" s="105"/>
      <c r="K505" s="105"/>
      <c r="L505" s="105"/>
      <c r="M505" s="106" t="str">
        <f aca="false" t="array" ref="M505:M505">IF($G505="","",IF(L505="",0,((SUM(IF(I505=I$2:I$601,IF(J505=J$2:J$601,1,0),0))-K505)/(SUM(IF(I505=I$2:I$601,IF(J505=J$2:J$601,1,0),0))-1)*100)+(L505/(SUM(IF(I505=I$2:I$601,IF(J505=J$2:J$601,L$2:L$601,0),0))))+IF(K505&lt;2,SUM(IF(I505=I$2:I$601,IF(J505=J$2:J$601,1,0),0)),0)))</f>
        <v/>
      </c>
      <c r="N505" s="107"/>
      <c r="O505" s="108"/>
      <c r="P505" s="108"/>
      <c r="Q505" s="108"/>
      <c r="R505" s="109" t="str">
        <f aca="false" t="array" ref="R505:R505">IF($G505="","",IF(Q505="",0,((SUM(IF(N505=N$2:N$601,IF(O505=O$2:O$601,1,0),0))-P505)/(SUM(IF(N505=N$2:N$601,IF(O505=O$2:O$601,1,0),0))-1)*100)+(Q505/(SUM(IF(N505=N$2:N$601,IF(O505=O$2:O$601,Q$2:Q$601,0),0))))+IF(P505&lt;2,SUM(IF(N505=N$2:N$601,IF(O505=O$2:O$601,1,0),0)),0)))</f>
        <v/>
      </c>
      <c r="S505" s="110"/>
      <c r="T505" s="108"/>
      <c r="U505" s="108"/>
      <c r="V505" s="108"/>
      <c r="W505" s="111" t="str">
        <f aca="false" t="array" ref="W505:W505">IF($G505="","",IF(OR(S505=Error_checking!$Q$25,S505=Error_checking!$Q$26),R505-IF(P505&lt;2,SUM(IF(N505=N$2:N$601,IF(O505=O$2:O$601,1,0),0)),0),IF(V505="",0,((SUM(IF(S505=S$2:S$601,IF(T505=T$2:T$601,1,0),0))-U505)/(SUM(IF(S505=S$2:S$601,IF(T505=T$2:T$601,1,0),0))-1)*100)+(V505/(SUM(IF(S505=S$2:S$601,IF(T505=T$2:T$601,V$2:V$601,0),0))))+IF(U505&lt;2,SUM(IF(S505=S$2:S$601,IF(T505=T$2:T$601,1,0),0)),0))))</f>
        <v/>
      </c>
      <c r="X505" s="91"/>
      <c r="Y505" s="92"/>
      <c r="Z505" s="93"/>
      <c r="AA505" s="92"/>
      <c r="AB505" s="94" t="n">
        <f aca="false">0</f>
        <v>0</v>
      </c>
      <c r="AC505" s="94" t="n">
        <f aca="false" t="array" ref="AC505:AC505">SUM(M505,R505,W505,AB505)</f>
        <v>0</v>
      </c>
      <c r="AD505" s="112" t="n">
        <f aca="false">IF(G505=Error_checking!$A$26,MAX(0,MIN(MaxBonus,$G$1)+1-RANK(AC505,$AC$2:$AC$601)),0)</f>
        <v>0</v>
      </c>
      <c r="AE505" s="111" t="n">
        <f aca="false">AC505+AD505</f>
        <v>0</v>
      </c>
      <c r="AF505" s="113" t="str">
        <f aca="false" t="array" ref="AF505:AF505">IF(G505=Error_checking!$A$26,RANK(AC505,$AC$2:$AC$601),"")</f>
        <v/>
      </c>
      <c r="AG505" s="114"/>
      <c r="AH505" s="115"/>
      <c r="AI505" s="115"/>
      <c r="AJ505" s="115"/>
      <c r="AK505" s="100"/>
      <c r="AL505" s="100"/>
      <c r="AM505" s="100"/>
      <c r="AN505" s="101"/>
      <c r="AO505" s="100"/>
      <c r="AP505" s="100"/>
      <c r="AQ505" s="100"/>
      <c r="AR505" s="100"/>
      <c r="AS505" s="100"/>
      <c r="AT505" s="100"/>
      <c r="AU505" s="100"/>
      <c r="AV505" s="100"/>
      <c r="AW505" s="100"/>
      <c r="AX505" s="100"/>
      <c r="AY505" s="100"/>
      <c r="AZ505" s="100"/>
      <c r="BA505" s="100"/>
      <c r="BB505" s="100"/>
      <c r="BC505" s="100"/>
      <c r="BD505" s="100"/>
      <c r="BE505" s="100"/>
      <c r="BF505" s="100"/>
      <c r="BG505" s="100"/>
      <c r="BH505" s="100"/>
      <c r="BI505" s="100"/>
      <c r="BJ505" s="100"/>
      <c r="BK505" s="100"/>
      <c r="BL505" s="100"/>
      <c r="BM505" s="100"/>
      <c r="BN505" s="100"/>
      <c r="BO505" s="100"/>
      <c r="BP505" s="100"/>
      <c r="BQ505" s="100"/>
      <c r="BR505" s="100"/>
      <c r="BS505" s="100"/>
      <c r="BT505" s="100"/>
      <c r="BU505" s="100"/>
      <c r="BV505" s="100"/>
      <c r="BW505" s="100"/>
      <c r="BX505" s="100"/>
      <c r="BY505" s="100"/>
      <c r="BZ505" s="100"/>
    </row>
    <row r="506" s="119" customFormat="true" ht="14.85" hidden="false" customHeight="true" outlineLevel="0" collapsed="false">
      <c r="A506" s="102" t="str">
        <f aca="false" t="array" ref="A506:A506">IF(G506=Error_checking!$A$26,RANK(AC506,$AC$2:$AC$601),"")</f>
        <v/>
      </c>
      <c r="B506" s="102" t="n">
        <v>81</v>
      </c>
      <c r="C506" s="77" t="n">
        <f aca="false">VLOOKUP($B506,Ludo_na!$A$2:$D$601,2,0)</f>
        <v>302</v>
      </c>
      <c r="D506" s="78" t="str">
        <f aca="false">IF(VLOOKUP($B506,Ludo_voor!$A$2:$Y$601,3,0)="","",VLOOKUP($B506,Ludo_voor!$A$2:$Y$601,3,0))</f>
        <v>Brouckmeersch</v>
      </c>
      <c r="E506" s="79" t="str">
        <f aca="false">IF(VLOOKUP($B506,Ludo_voor!$A$2:$Y$601,4,0)="","",VLOOKUP($B506,Ludo_voor!$A$2:$Y$601,4,0))</f>
        <v>Caroline</v>
      </c>
      <c r="F506" s="80" t="str">
        <f aca="false">IF(VLOOKUP($B506,Ludo_voor!$A$2:$Y$601,5,0)="","",VLOOKUP($B506,Ludo_voor!$A$2:$Y$601,5,0))</f>
        <v>Spelen Op Zolder</v>
      </c>
      <c r="G506" s="81"/>
      <c r="H506" s="103"/>
      <c r="I506" s="104"/>
      <c r="J506" s="105"/>
      <c r="K506" s="105"/>
      <c r="L506" s="105"/>
      <c r="M506" s="106" t="str">
        <f aca="false" t="array" ref="M506:M506">IF($G506="","",IF(L506="",0,((SUM(IF(I506=I$2:I$601,IF(J506=J$2:J$601,1,0),0))-K506)/(SUM(IF(I506=I$2:I$601,IF(J506=J$2:J$601,1,0),0))-1)*100)+(L506/(SUM(IF(I506=I$2:I$601,IF(J506=J$2:J$601,L$2:L$601,0),0))))+IF(K506&lt;2,SUM(IF(I506=I$2:I$601,IF(J506=J$2:J$601,1,0),0)),0)))</f>
        <v/>
      </c>
      <c r="N506" s="107"/>
      <c r="O506" s="108"/>
      <c r="P506" s="108"/>
      <c r="Q506" s="108"/>
      <c r="R506" s="109" t="str">
        <f aca="false" t="array" ref="R506:R506">IF($G506="","",IF(Q506="",0,((SUM(IF(N506=N$2:N$601,IF(O506=O$2:O$601,1,0),0))-P506)/(SUM(IF(N506=N$2:N$601,IF(O506=O$2:O$601,1,0),0))-1)*100)+(Q506/(SUM(IF(N506=N$2:N$601,IF(O506=O$2:O$601,Q$2:Q$601,0),0))))+IF(P506&lt;2,SUM(IF(N506=N$2:N$601,IF(O506=O$2:O$601,1,0),0)),0)))</f>
        <v/>
      </c>
      <c r="S506" s="110"/>
      <c r="T506" s="108"/>
      <c r="U506" s="108"/>
      <c r="V506" s="108"/>
      <c r="W506" s="111" t="str">
        <f aca="false" t="array" ref="W506:W506">IF($G506="","",IF(OR(S506=Error_checking!$Q$25,S506=Error_checking!$Q$26),R506-IF(P506&lt;2,SUM(IF(N506=N$2:N$601,IF(O506=O$2:O$601,1,0),0)),0),IF(V506="",0,((SUM(IF(S506=S$2:S$601,IF(T506=T$2:T$601,1,0),0))-U506)/(SUM(IF(S506=S$2:S$601,IF(T506=T$2:T$601,1,0),0))-1)*100)+(V506/(SUM(IF(S506=S$2:S$601,IF(T506=T$2:T$601,V$2:V$601,0),0))))+IF(U506&lt;2,SUM(IF(S506=S$2:S$601,IF(T506=T$2:T$601,1,0),0)),0))))</f>
        <v/>
      </c>
      <c r="X506" s="91"/>
      <c r="Y506" s="92"/>
      <c r="Z506" s="93"/>
      <c r="AA506" s="92"/>
      <c r="AB506" s="94" t="n">
        <f aca="false">0</f>
        <v>0</v>
      </c>
      <c r="AC506" s="94" t="n">
        <f aca="false" t="array" ref="AC506:AC506">SUM(M506,R506,W506,AB506)</f>
        <v>0</v>
      </c>
      <c r="AD506" s="112" t="n">
        <f aca="false">IF(G506=Error_checking!$A$26,MAX(0,MIN(MaxBonus,$G$1)+1-RANK(AC506,$AC$2:$AC$601)),0)</f>
        <v>0</v>
      </c>
      <c r="AE506" s="111" t="n">
        <f aca="false">AC506+AD506</f>
        <v>0</v>
      </c>
      <c r="AF506" s="113" t="str">
        <f aca="false" t="array" ref="AF506:AF506">IF(G506=Error_checking!$A$26,RANK(AC506,$AC$2:$AC$601),"")</f>
        <v/>
      </c>
      <c r="AG506" s="114"/>
      <c r="AH506" s="115"/>
      <c r="AI506" s="115"/>
      <c r="AJ506" s="115"/>
      <c r="AK506" s="100"/>
      <c r="AL506" s="100"/>
      <c r="AM506" s="100"/>
      <c r="AN506" s="101"/>
      <c r="AO506" s="100"/>
      <c r="AP506" s="100"/>
      <c r="AQ506" s="100"/>
      <c r="AR506" s="100"/>
      <c r="AS506" s="100"/>
      <c r="AT506" s="100"/>
      <c r="AU506" s="100"/>
      <c r="AV506" s="100"/>
      <c r="AW506" s="100"/>
      <c r="AX506" s="100"/>
      <c r="AY506" s="100"/>
      <c r="AZ506" s="100"/>
      <c r="BA506" s="100"/>
      <c r="BB506" s="100"/>
      <c r="BC506" s="100"/>
      <c r="BD506" s="100"/>
      <c r="BE506" s="100"/>
      <c r="BF506" s="100"/>
      <c r="BG506" s="100"/>
      <c r="BH506" s="100"/>
      <c r="BI506" s="100"/>
      <c r="BJ506" s="100"/>
      <c r="BK506" s="100"/>
      <c r="BL506" s="100"/>
      <c r="BM506" s="100"/>
      <c r="BN506" s="100"/>
      <c r="BO506" s="100"/>
      <c r="BP506" s="100"/>
      <c r="BQ506" s="100"/>
      <c r="BR506" s="100"/>
      <c r="BS506" s="100"/>
      <c r="BT506" s="100"/>
      <c r="BU506" s="100"/>
      <c r="BV506" s="100"/>
      <c r="BW506" s="100"/>
      <c r="BX506" s="100"/>
      <c r="BY506" s="100"/>
      <c r="BZ506" s="100"/>
    </row>
    <row r="507" s="116" customFormat="true" ht="14.85" hidden="false" customHeight="true" outlineLevel="0" collapsed="false">
      <c r="A507" s="102" t="str">
        <f aca="false" t="array" ref="A507:A507">IF(G507=Error_checking!$A$26,RANK(AC507,$AC$2:$AC$601),"")</f>
        <v/>
      </c>
      <c r="B507" s="102" t="n">
        <v>66</v>
      </c>
      <c r="C507" s="77" t="n">
        <f aca="false">VLOOKUP($B507,Ludo_na!$A$2:$D$601,2,0)</f>
        <v>400</v>
      </c>
      <c r="D507" s="78" t="str">
        <f aca="false">IF(VLOOKUP($B507,Ludo_voor!$A$2:$Y$601,3,0)="","",VLOOKUP($B507,Ludo_voor!$A$2:$Y$601,3,0))</f>
        <v>Cheyns</v>
      </c>
      <c r="E507" s="79" t="str">
        <f aca="false">IF(VLOOKUP($B507,Ludo_voor!$A$2:$Y$601,4,0)="","",VLOOKUP($B507,Ludo_voor!$A$2:$Y$601,4,0))</f>
        <v>Jenny</v>
      </c>
      <c r="F507" s="80" t="str">
        <f aca="false">IF(VLOOKUP($B507,Ludo_voor!$A$2:$Y$601,5,0)="","",VLOOKUP($B507,Ludo_voor!$A$2:$Y$601,5,0))</f>
        <v>Spelen Op Zolder</v>
      </c>
      <c r="G507" s="81"/>
      <c r="H507" s="103"/>
      <c r="I507" s="104"/>
      <c r="J507" s="105"/>
      <c r="K507" s="105"/>
      <c r="L507" s="105"/>
      <c r="M507" s="106" t="str">
        <f aca="false" t="array" ref="M507:M507">IF($G507="","",IF(L507="",0,((SUM(IF(I507=I$2:I$601,IF(J507=J$2:J$601,1,0),0))-K507)/(SUM(IF(I507=I$2:I$601,IF(J507=J$2:J$601,1,0),0))-1)*100)+(L507/(SUM(IF(I507=I$2:I$601,IF(J507=J$2:J$601,L$2:L$601,0),0))))+IF(K507&lt;2,SUM(IF(I507=I$2:I$601,IF(J507=J$2:J$601,1,0),0)),0)))</f>
        <v/>
      </c>
      <c r="N507" s="107"/>
      <c r="O507" s="108"/>
      <c r="P507" s="108"/>
      <c r="Q507" s="108"/>
      <c r="R507" s="109" t="str">
        <f aca="false" t="array" ref="R507:R507">IF($G507="","",IF(Q507="",0,((SUM(IF(N507=N$2:N$601,IF(O507=O$2:O$601,1,0),0))-P507)/(SUM(IF(N507=N$2:N$601,IF(O507=O$2:O$601,1,0),0))-1)*100)+(Q507/(SUM(IF(N507=N$2:N$601,IF(O507=O$2:O$601,Q$2:Q$601,0),0))))+IF(P507&lt;2,SUM(IF(N507=N$2:N$601,IF(O507=O$2:O$601,1,0),0)),0)))</f>
        <v/>
      </c>
      <c r="S507" s="110"/>
      <c r="T507" s="108"/>
      <c r="U507" s="108"/>
      <c r="V507" s="108"/>
      <c r="W507" s="111" t="str">
        <f aca="false" t="array" ref="W507:W507">IF($G507="","",IF(OR(S507=Error_checking!$Q$25,S507=Error_checking!$Q$26),R507-IF(P507&lt;2,SUM(IF(N507=N$2:N$601,IF(O507=O$2:O$601,1,0),0)),0),IF(V507="",0,((SUM(IF(S507=S$2:S$601,IF(T507=T$2:T$601,1,0),0))-U507)/(SUM(IF(S507=S$2:S$601,IF(T507=T$2:T$601,1,0),0))-1)*100)+(V507/(SUM(IF(S507=S$2:S$601,IF(T507=T$2:T$601,V$2:V$601,0),0))))+IF(U507&lt;2,SUM(IF(S507=S$2:S$601,IF(T507=T$2:T$601,1,0),0)),0))))</f>
        <v/>
      </c>
      <c r="X507" s="91"/>
      <c r="Y507" s="92"/>
      <c r="Z507" s="93"/>
      <c r="AA507" s="92"/>
      <c r="AB507" s="94" t="n">
        <f aca="false">0</f>
        <v>0</v>
      </c>
      <c r="AC507" s="94" t="n">
        <f aca="false" t="array" ref="AC507:AC507">SUM(M507,R507,W507,AB507)</f>
        <v>0</v>
      </c>
      <c r="AD507" s="112" t="n">
        <f aca="false">IF(G507=Error_checking!$A$26,MAX(0,MIN(MaxBonus,$G$1)+1-RANK(AC507,$AC$2:$AC$601)),0)</f>
        <v>0</v>
      </c>
      <c r="AE507" s="111" t="n">
        <f aca="false">AC507+AD507</f>
        <v>0</v>
      </c>
      <c r="AF507" s="113" t="str">
        <f aca="false" t="array" ref="AF507:AF507">IF(G507=Error_checking!$A$26,RANK(AC507,$AC$2:$AC$601),"")</f>
        <v/>
      </c>
      <c r="AG507" s="114"/>
      <c r="AH507" s="115"/>
      <c r="AI507" s="115"/>
      <c r="AJ507" s="115"/>
      <c r="AK507" s="100"/>
      <c r="AL507" s="100"/>
      <c r="AM507" s="100"/>
      <c r="AN507" s="101"/>
      <c r="AO507" s="100"/>
      <c r="AP507" s="100"/>
      <c r="AQ507" s="100"/>
      <c r="AR507" s="100"/>
      <c r="AS507" s="100"/>
      <c r="AT507" s="100"/>
      <c r="AU507" s="100"/>
      <c r="AV507" s="100"/>
      <c r="AW507" s="100"/>
      <c r="AX507" s="100"/>
      <c r="AY507" s="100"/>
      <c r="AZ507" s="100"/>
      <c r="BA507" s="100"/>
      <c r="BB507" s="100"/>
      <c r="BC507" s="100"/>
      <c r="BD507" s="100"/>
      <c r="BE507" s="100"/>
      <c r="BF507" s="100"/>
      <c r="BG507" s="100"/>
      <c r="BH507" s="100"/>
      <c r="BI507" s="100"/>
      <c r="BJ507" s="100"/>
      <c r="BK507" s="100"/>
      <c r="BL507" s="100"/>
      <c r="BM507" s="100"/>
      <c r="BN507" s="100"/>
      <c r="BO507" s="100"/>
      <c r="BP507" s="100"/>
      <c r="BQ507" s="100"/>
      <c r="BR507" s="100"/>
      <c r="BS507" s="100"/>
      <c r="BT507" s="100"/>
      <c r="BU507" s="100"/>
      <c r="BV507" s="100"/>
      <c r="BW507" s="100"/>
      <c r="BX507" s="100"/>
      <c r="BY507" s="100"/>
      <c r="BZ507" s="100"/>
    </row>
    <row r="508" s="119" customFormat="true" ht="14.85" hidden="false" customHeight="true" outlineLevel="0" collapsed="false">
      <c r="A508" s="118" t="str">
        <f aca="false" t="array" ref="A508:A508">IF(G508=Error_checking!$A$26,RANK(AC508,$AC$2:$AC$601),"")</f>
        <v/>
      </c>
      <c r="B508" s="118" t="n">
        <v>397</v>
      </c>
      <c r="C508" s="77" t="n">
        <f aca="false">VLOOKUP($B508,Ludo_na!$A$2:$D$601,2,0)</f>
        <v>413</v>
      </c>
      <c r="D508" s="78" t="str">
        <f aca="false">IF(VLOOKUP($B508,Ludo_voor!$A$2:$Y$601,3,0)="","",VLOOKUP($B508,Ludo_voor!$A$2:$Y$601,3,0))</f>
        <v>Claus</v>
      </c>
      <c r="E508" s="79" t="str">
        <f aca="false">IF(VLOOKUP($B508,Ludo_voor!$A$2:$Y$601,4,0)="","",VLOOKUP($B508,Ludo_voor!$A$2:$Y$601,4,0))</f>
        <v>Peter</v>
      </c>
      <c r="F508" s="80" t="str">
        <f aca="false">IF(VLOOKUP($B508,Ludo_voor!$A$2:$Y$601,5,0)="","",VLOOKUP($B508,Ludo_voor!$A$2:$Y$601,5,0))</f>
        <v>Spelen Op Zolder</v>
      </c>
      <c r="G508" s="81"/>
      <c r="H508" s="103"/>
      <c r="I508" s="104"/>
      <c r="J508" s="105"/>
      <c r="K508" s="105"/>
      <c r="L508" s="105"/>
      <c r="M508" s="106" t="str">
        <f aca="false" t="array" ref="M508:M508">IF($G508="","",IF(L508="",0,((SUM(IF(I508=I$2:I$601,IF(J508=J$2:J$601,1,0),0))-K508)/(SUM(IF(I508=I$2:I$601,IF(J508=J$2:J$601,1,0),0))-1)*100)+(L508/(SUM(IF(I508=I$2:I$601,IF(J508=J$2:J$601,L$2:L$601,0),0))))+IF(K508&lt;2,SUM(IF(I508=I$2:I$601,IF(J508=J$2:J$601,1,0),0)),0)))</f>
        <v/>
      </c>
      <c r="N508" s="107"/>
      <c r="O508" s="108"/>
      <c r="P508" s="108"/>
      <c r="Q508" s="108"/>
      <c r="R508" s="109" t="str">
        <f aca="false" t="array" ref="R508:R508">IF($G508="","",IF(Q508="",0,((SUM(IF(N508=N$2:N$601,IF(O508=O$2:O$601,1,0),0))-P508)/(SUM(IF(N508=N$2:N$601,IF(O508=O$2:O$601,1,0),0))-1)*100)+(Q508/(SUM(IF(N508=N$2:N$601,IF(O508=O$2:O$601,Q$2:Q$601,0),0))))+IF(P508&lt;2,SUM(IF(N508=N$2:N$601,IF(O508=O$2:O$601,1,0),0)),0)))</f>
        <v/>
      </c>
      <c r="S508" s="110"/>
      <c r="T508" s="108"/>
      <c r="U508" s="108"/>
      <c r="V508" s="108"/>
      <c r="W508" s="111" t="str">
        <f aca="false" t="array" ref="W508:W508">IF($G508="","",IF(OR(S508=Error_checking!$Q$25,S508=Error_checking!$Q$26),R508-IF(P508&lt;2,SUM(IF(N508=N$2:N$601,IF(O508=O$2:O$601,1,0),0)),0),IF(V508="",0,((SUM(IF(S508=S$2:S$601,IF(T508=T$2:T$601,1,0),0))-U508)/(SUM(IF(S508=S$2:S$601,IF(T508=T$2:T$601,1,0),0))-1)*100)+(V508/(SUM(IF(S508=S$2:S$601,IF(T508=T$2:T$601,V$2:V$601,0),0))))+IF(U508&lt;2,SUM(IF(S508=S$2:S$601,IF(T508=T$2:T$601,1,0),0)),0))))</f>
        <v/>
      </c>
      <c r="X508" s="91"/>
      <c r="Y508" s="92"/>
      <c r="Z508" s="93"/>
      <c r="AA508" s="92"/>
      <c r="AB508" s="94" t="n">
        <f aca="false">0</f>
        <v>0</v>
      </c>
      <c r="AC508" s="94" t="n">
        <f aca="false" t="array" ref="AC508:AC508">SUM(M508,R508,W508,AB508)</f>
        <v>0</v>
      </c>
      <c r="AD508" s="112" t="n">
        <f aca="false">IF(G508=Error_checking!$A$26,MAX(0,MIN(MaxBonus,$G$1)+1-RANK(AC508,$AC$2:$AC$601)),0)</f>
        <v>0</v>
      </c>
      <c r="AE508" s="111" t="n">
        <f aca="false">AC508+AD508</f>
        <v>0</v>
      </c>
      <c r="AF508" s="113" t="str">
        <f aca="false" t="array" ref="AF508:AF508">IF(G508=Error_checking!$A$26,RANK(AC508,$AC$2:$AC$601),"")</f>
        <v/>
      </c>
      <c r="AG508" s="114"/>
      <c r="AH508" s="115"/>
      <c r="AI508" s="115"/>
      <c r="AJ508" s="115"/>
      <c r="AK508" s="100"/>
      <c r="AL508" s="100"/>
      <c r="AM508" s="100"/>
      <c r="AN508" s="101"/>
      <c r="AO508" s="100"/>
      <c r="AP508" s="100"/>
      <c r="AQ508" s="100"/>
      <c r="AR508" s="100"/>
      <c r="AS508" s="100"/>
      <c r="AT508" s="100"/>
      <c r="AU508" s="100"/>
      <c r="AV508" s="100"/>
      <c r="AW508" s="100"/>
      <c r="AX508" s="100"/>
      <c r="AY508" s="100"/>
      <c r="AZ508" s="100"/>
      <c r="BA508" s="100"/>
      <c r="BB508" s="100"/>
      <c r="BC508" s="100"/>
      <c r="BD508" s="100"/>
      <c r="BE508" s="100"/>
      <c r="BF508" s="100"/>
      <c r="BG508" s="100"/>
      <c r="BH508" s="100"/>
      <c r="BI508" s="100"/>
      <c r="BJ508" s="100"/>
      <c r="BK508" s="100"/>
      <c r="BL508" s="100"/>
      <c r="BM508" s="100"/>
      <c r="BN508" s="100"/>
      <c r="BO508" s="100"/>
      <c r="BP508" s="100"/>
      <c r="BQ508" s="100"/>
      <c r="BR508" s="100"/>
      <c r="BS508" s="100"/>
      <c r="BT508" s="100"/>
      <c r="BU508" s="100"/>
      <c r="BV508" s="100"/>
      <c r="BW508" s="100"/>
      <c r="BX508" s="100"/>
      <c r="BY508" s="100"/>
      <c r="BZ508" s="100"/>
    </row>
    <row r="509" customFormat="false" ht="14.85" hidden="false" customHeight="true" outlineLevel="0" collapsed="false">
      <c r="A509" s="102" t="str">
        <f aca="false" t="array" ref="A509:A509">IF(G509=Error_checking!$A$26,RANK(AC509,$AC$2:$AC$601),"")</f>
        <v/>
      </c>
      <c r="B509" s="102" t="n">
        <v>110</v>
      </c>
      <c r="C509" s="77" t="n">
        <f aca="false">VLOOKUP($B509,Ludo_na!$A$2:$D$601,2,0)</f>
        <v>92</v>
      </c>
      <c r="D509" s="78" t="str">
        <f aca="false">IF(VLOOKUP($B509,Ludo_voor!$A$2:$Y$601,3,0)="","",VLOOKUP($B509,Ludo_voor!$A$2:$Y$601,3,0))</f>
        <v>Coppens</v>
      </c>
      <c r="E509" s="79" t="str">
        <f aca="false">IF(VLOOKUP($B509,Ludo_voor!$A$2:$Y$601,4,0)="","",VLOOKUP($B509,Ludo_voor!$A$2:$Y$601,4,0))</f>
        <v>Ignace</v>
      </c>
      <c r="F509" s="80" t="str">
        <f aca="false">IF(VLOOKUP($B509,Ludo_voor!$A$2:$Y$601,5,0)="","",VLOOKUP($B509,Ludo_voor!$A$2:$Y$601,5,0))</f>
        <v>Spelen Op Zolder</v>
      </c>
      <c r="G509" s="81"/>
      <c r="H509" s="103"/>
      <c r="I509" s="104"/>
      <c r="J509" s="105"/>
      <c r="K509" s="105"/>
      <c r="L509" s="105"/>
      <c r="M509" s="106" t="str">
        <f aca="false" t="array" ref="M509:M509">IF($G509="","",IF(L509="",0,((SUM(IF(I509=I$2:I$601,IF(J509=J$2:J$601,1,0),0))-K509)/(SUM(IF(I509=I$2:I$601,IF(J509=J$2:J$601,1,0),0))-1)*100)+(L509/(SUM(IF(I509=I$2:I$601,IF(J509=J$2:J$601,L$2:L$601,0),0))))+IF(K509&lt;2,SUM(IF(I509=I$2:I$601,IF(J509=J$2:J$601,1,0),0)),0)))</f>
        <v/>
      </c>
      <c r="N509" s="107"/>
      <c r="O509" s="108"/>
      <c r="P509" s="108"/>
      <c r="Q509" s="108"/>
      <c r="R509" s="109" t="str">
        <f aca="false" t="array" ref="R509:R509">IF($G509="","",IF(Q509="",0,((SUM(IF(N509=N$2:N$601,IF(O509=O$2:O$601,1,0),0))-P509)/(SUM(IF(N509=N$2:N$601,IF(O509=O$2:O$601,1,0),0))-1)*100)+(Q509/(SUM(IF(N509=N$2:N$601,IF(O509=O$2:O$601,Q$2:Q$601,0),0))))+IF(P509&lt;2,SUM(IF(N509=N$2:N$601,IF(O509=O$2:O$601,1,0),0)),0)))</f>
        <v/>
      </c>
      <c r="S509" s="110"/>
      <c r="T509" s="108"/>
      <c r="U509" s="108"/>
      <c r="V509" s="108"/>
      <c r="W509" s="111" t="str">
        <f aca="false" t="array" ref="W509:W509">IF($G509="","",IF(OR(S509=Error_checking!$Q$25,S509=Error_checking!$Q$26),R509-IF(P509&lt;2,SUM(IF(N509=N$2:N$601,IF(O509=O$2:O$601,1,0),0)),0),IF(V509="",0,((SUM(IF(S509=S$2:S$601,IF(T509=T$2:T$601,1,0),0))-U509)/(SUM(IF(S509=S$2:S$601,IF(T509=T$2:T$601,1,0),0))-1)*100)+(V509/(SUM(IF(S509=S$2:S$601,IF(T509=T$2:T$601,V$2:V$601,0),0))))+IF(U509&lt;2,SUM(IF(S509=S$2:S$601,IF(T509=T$2:T$601,1,0),0)),0))))</f>
        <v/>
      </c>
      <c r="X509" s="91"/>
      <c r="Y509" s="92"/>
      <c r="Z509" s="93"/>
      <c r="AA509" s="92"/>
      <c r="AB509" s="94" t="n">
        <f aca="false">0</f>
        <v>0</v>
      </c>
      <c r="AC509" s="94" t="n">
        <f aca="false" t="array" ref="AC509:AC509">SUM(M509,R509,W509,AB509)</f>
        <v>0</v>
      </c>
      <c r="AD509" s="112" t="n">
        <f aca="false">IF(G509=Error_checking!$A$26,MAX(0,MIN(MaxBonus,$G$1)+1-RANK(AC509,$AC$2:$AC$601)),0)</f>
        <v>0</v>
      </c>
      <c r="AE509" s="111" t="n">
        <f aca="false">AC509+AD509</f>
        <v>0</v>
      </c>
      <c r="AF509" s="113" t="str">
        <f aca="false" t="array" ref="AF509:AF509">IF(G509=Error_checking!$A$26,RANK(AC509,$AC$2:$AC$601),"")</f>
        <v/>
      </c>
      <c r="AG509" s="114"/>
      <c r="AH509" s="115"/>
      <c r="AI509" s="115"/>
      <c r="AJ509" s="115"/>
      <c r="AK509" s="100"/>
      <c r="AL509" s="100"/>
      <c r="AM509" s="100"/>
      <c r="AN509" s="101"/>
      <c r="AO509" s="100"/>
      <c r="AP509" s="100"/>
      <c r="AQ509" s="100"/>
      <c r="AR509" s="100"/>
      <c r="AS509" s="100"/>
      <c r="AT509" s="100"/>
      <c r="AU509" s="100"/>
      <c r="AV509" s="100"/>
      <c r="AW509" s="100"/>
      <c r="AX509" s="100"/>
      <c r="AY509" s="100"/>
      <c r="AZ509" s="100"/>
      <c r="BA509" s="100"/>
      <c r="BB509" s="100"/>
      <c r="BC509" s="100"/>
      <c r="BD509" s="100"/>
      <c r="BE509" s="100"/>
      <c r="BF509" s="100"/>
      <c r="BG509" s="100"/>
      <c r="BH509" s="100"/>
      <c r="BI509" s="100"/>
      <c r="BJ509" s="100"/>
      <c r="BK509" s="100"/>
      <c r="BL509" s="100"/>
      <c r="BM509" s="100"/>
      <c r="BN509" s="100"/>
      <c r="BO509" s="100"/>
      <c r="BP509" s="100"/>
      <c r="BQ509" s="100"/>
      <c r="BR509" s="100"/>
      <c r="BS509" s="100"/>
      <c r="BT509" s="100"/>
      <c r="BU509" s="100"/>
      <c r="BV509" s="100"/>
      <c r="BW509" s="100"/>
      <c r="BX509" s="100"/>
      <c r="BY509" s="100"/>
      <c r="BZ509" s="10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  <c r="IX509" s="0"/>
      <c r="IY509" s="0"/>
      <c r="IZ509" s="0"/>
      <c r="JA509" s="0"/>
      <c r="JB509" s="0"/>
      <c r="JC509" s="0"/>
      <c r="JD509" s="0"/>
      <c r="JE509" s="0"/>
      <c r="JF509" s="0"/>
      <c r="JG509" s="0"/>
      <c r="JH509" s="0"/>
      <c r="JI509" s="0"/>
      <c r="JJ509" s="0"/>
      <c r="JK509" s="0"/>
      <c r="JL509" s="0"/>
      <c r="JM509" s="0"/>
      <c r="JN509" s="0"/>
      <c r="JO509" s="0"/>
      <c r="JP509" s="0"/>
      <c r="JQ509" s="0"/>
      <c r="JR509" s="0"/>
      <c r="JS509" s="0"/>
      <c r="JT509" s="0"/>
      <c r="JU509" s="0"/>
      <c r="JV509" s="0"/>
      <c r="JW509" s="0"/>
      <c r="JX509" s="0"/>
      <c r="JY509" s="0"/>
      <c r="JZ509" s="0"/>
      <c r="KA509" s="0"/>
      <c r="KB509" s="0"/>
      <c r="KC509" s="0"/>
      <c r="KD509" s="0"/>
      <c r="KE509" s="0"/>
      <c r="KF509" s="0"/>
      <c r="KG509" s="0"/>
      <c r="KH509" s="0"/>
      <c r="KI509" s="0"/>
      <c r="KJ509" s="0"/>
      <c r="KK509" s="0"/>
      <c r="KL509" s="0"/>
      <c r="KM509" s="0"/>
      <c r="KN509" s="0"/>
      <c r="KO509" s="0"/>
      <c r="KP509" s="0"/>
      <c r="KQ509" s="0"/>
      <c r="KR509" s="0"/>
      <c r="KS509" s="0"/>
      <c r="KT509" s="0"/>
      <c r="KU509" s="0"/>
      <c r="KV509" s="0"/>
      <c r="KW509" s="0"/>
      <c r="KX509" s="0"/>
      <c r="KY509" s="0"/>
      <c r="KZ509" s="0"/>
      <c r="LA509" s="0"/>
      <c r="LB509" s="0"/>
      <c r="LC509" s="0"/>
      <c r="LD509" s="0"/>
      <c r="LE509" s="0"/>
      <c r="LF509" s="0"/>
      <c r="LG509" s="0"/>
      <c r="LH509" s="0"/>
      <c r="LI509" s="0"/>
      <c r="LJ509" s="0"/>
      <c r="LK509" s="0"/>
      <c r="LL509" s="0"/>
      <c r="LM509" s="0"/>
      <c r="LN509" s="0"/>
      <c r="LO509" s="0"/>
      <c r="LP509" s="0"/>
      <c r="LQ509" s="0"/>
      <c r="LR509" s="0"/>
      <c r="LS509" s="0"/>
      <c r="LT509" s="0"/>
      <c r="LU509" s="0"/>
      <c r="LV509" s="0"/>
      <c r="LW509" s="0"/>
      <c r="LX509" s="0"/>
      <c r="LY509" s="0"/>
      <c r="LZ509" s="0"/>
      <c r="MA509" s="0"/>
      <c r="MB509" s="0"/>
      <c r="MC509" s="0"/>
      <c r="MD509" s="0"/>
      <c r="ME509" s="0"/>
      <c r="MF509" s="0"/>
      <c r="MG509" s="0"/>
      <c r="MH509" s="0"/>
      <c r="MI509" s="0"/>
      <c r="MJ509" s="0"/>
      <c r="MK509" s="0"/>
      <c r="ML509" s="0"/>
      <c r="MM509" s="0"/>
      <c r="MN509" s="0"/>
      <c r="MO509" s="0"/>
      <c r="MP509" s="0"/>
      <c r="MQ509" s="0"/>
      <c r="MR509" s="0"/>
      <c r="MS509" s="0"/>
      <c r="MT509" s="0"/>
      <c r="MU509" s="0"/>
      <c r="MV509" s="0"/>
      <c r="MW509" s="0"/>
      <c r="MX509" s="0"/>
      <c r="MY509" s="0"/>
      <c r="MZ509" s="0"/>
      <c r="NA509" s="0"/>
      <c r="NB509" s="0"/>
      <c r="NC509" s="0"/>
      <c r="ND509" s="0"/>
      <c r="NE509" s="0"/>
      <c r="NF509" s="0"/>
      <c r="NG509" s="0"/>
      <c r="NH509" s="0"/>
      <c r="NI509" s="0"/>
      <c r="NJ509" s="0"/>
      <c r="NK509" s="0"/>
      <c r="NL509" s="0"/>
      <c r="NM509" s="0"/>
      <c r="NN509" s="0"/>
      <c r="NO509" s="0"/>
      <c r="NP509" s="0"/>
      <c r="NQ509" s="0"/>
      <c r="NR509" s="0"/>
      <c r="NS509" s="0"/>
      <c r="NT509" s="0"/>
      <c r="NU509" s="0"/>
      <c r="NV509" s="0"/>
      <c r="NW509" s="0"/>
      <c r="NX509" s="0"/>
      <c r="NY509" s="0"/>
      <c r="NZ509" s="0"/>
      <c r="OA509" s="0"/>
      <c r="OB509" s="0"/>
      <c r="OC509" s="0"/>
      <c r="OD509" s="0"/>
      <c r="OE509" s="0"/>
      <c r="OF509" s="0"/>
      <c r="OG509" s="0"/>
      <c r="OH509" s="0"/>
      <c r="OI509" s="0"/>
      <c r="OJ509" s="0"/>
      <c r="OK509" s="0"/>
      <c r="OL509" s="0"/>
      <c r="OM509" s="0"/>
      <c r="ON509" s="0"/>
      <c r="OO509" s="0"/>
      <c r="OP509" s="0"/>
      <c r="OQ509" s="0"/>
      <c r="OR509" s="0"/>
      <c r="OS509" s="0"/>
      <c r="OT509" s="0"/>
      <c r="OU509" s="0"/>
      <c r="OV509" s="0"/>
      <c r="OW509" s="0"/>
      <c r="OX509" s="0"/>
      <c r="OY509" s="0"/>
      <c r="OZ509" s="0"/>
      <c r="PA509" s="0"/>
      <c r="PB509" s="0"/>
      <c r="PC509" s="0"/>
      <c r="PD509" s="0"/>
      <c r="PE509" s="0"/>
      <c r="PF509" s="0"/>
      <c r="PG509" s="0"/>
      <c r="PH509" s="0"/>
      <c r="PI509" s="0"/>
      <c r="PJ509" s="0"/>
      <c r="PK509" s="0"/>
      <c r="PL509" s="0"/>
      <c r="PM509" s="0"/>
      <c r="PN509" s="0"/>
      <c r="PO509" s="0"/>
      <c r="PP509" s="0"/>
      <c r="PQ509" s="0"/>
      <c r="PR509" s="0"/>
      <c r="PS509" s="0"/>
      <c r="PT509" s="0"/>
      <c r="PU509" s="0"/>
      <c r="PV509" s="0"/>
      <c r="PW509" s="0"/>
      <c r="PX509" s="0"/>
      <c r="PY509" s="0"/>
      <c r="PZ509" s="0"/>
      <c r="QA509" s="0"/>
      <c r="QB509" s="0"/>
      <c r="QC509" s="0"/>
      <c r="QD509" s="0"/>
      <c r="QE509" s="0"/>
      <c r="QF509" s="0"/>
      <c r="QG509" s="0"/>
      <c r="QH509" s="0"/>
      <c r="QI509" s="0"/>
      <c r="QJ509" s="0"/>
      <c r="QK509" s="0"/>
      <c r="QL509" s="0"/>
      <c r="QM509" s="0"/>
      <c r="QN509" s="0"/>
      <c r="QO509" s="0"/>
      <c r="QP509" s="0"/>
      <c r="QQ509" s="0"/>
      <c r="QR509" s="0"/>
      <c r="QS509" s="0"/>
      <c r="QT509" s="0"/>
      <c r="QU509" s="0"/>
      <c r="QV509" s="0"/>
      <c r="QW509" s="0"/>
      <c r="QX509" s="0"/>
      <c r="QY509" s="0"/>
      <c r="QZ509" s="0"/>
      <c r="RA509" s="0"/>
      <c r="RB509" s="0"/>
      <c r="RC509" s="0"/>
      <c r="RD509" s="0"/>
      <c r="RE509" s="0"/>
      <c r="RF509" s="0"/>
      <c r="RG509" s="0"/>
      <c r="RH509" s="0"/>
      <c r="RI509" s="0"/>
      <c r="RJ509" s="0"/>
      <c r="RK509" s="0"/>
      <c r="RL509" s="0"/>
      <c r="RM509" s="0"/>
      <c r="RN509" s="0"/>
      <c r="RO509" s="0"/>
      <c r="RP509" s="0"/>
      <c r="RQ509" s="0"/>
      <c r="RR509" s="0"/>
      <c r="RS509" s="0"/>
      <c r="RT509" s="0"/>
      <c r="RU509" s="0"/>
      <c r="RV509" s="0"/>
      <c r="RW509" s="0"/>
      <c r="RX509" s="0"/>
      <c r="RY509" s="0"/>
      <c r="RZ509" s="0"/>
      <c r="SA509" s="0"/>
      <c r="SB509" s="0"/>
      <c r="SC509" s="0"/>
      <c r="SD509" s="0"/>
      <c r="SE509" s="0"/>
      <c r="SF509" s="0"/>
      <c r="SG509" s="0"/>
      <c r="SH509" s="0"/>
      <c r="SI509" s="0"/>
      <c r="SJ509" s="0"/>
      <c r="SK509" s="0"/>
      <c r="SL509" s="0"/>
      <c r="SM509" s="0"/>
      <c r="SN509" s="0"/>
      <c r="SO509" s="0"/>
      <c r="SP509" s="0"/>
      <c r="SQ509" s="0"/>
      <c r="SR509" s="0"/>
      <c r="SS509" s="0"/>
      <c r="ST509" s="0"/>
      <c r="SU509" s="0"/>
      <c r="SV509" s="0"/>
      <c r="SW509" s="0"/>
      <c r="SX509" s="0"/>
      <c r="SY509" s="0"/>
      <c r="SZ509" s="0"/>
      <c r="TA509" s="0"/>
      <c r="TB509" s="0"/>
      <c r="TC509" s="0"/>
      <c r="TD509" s="0"/>
      <c r="TE509" s="0"/>
      <c r="TF509" s="0"/>
      <c r="TG509" s="0"/>
      <c r="TH509" s="0"/>
      <c r="TI509" s="0"/>
      <c r="TJ509" s="0"/>
      <c r="TK509" s="0"/>
      <c r="TL509" s="0"/>
      <c r="TM509" s="0"/>
      <c r="TN509" s="0"/>
      <c r="TO509" s="0"/>
      <c r="TP509" s="0"/>
      <c r="TQ509" s="0"/>
      <c r="TR509" s="0"/>
      <c r="TS509" s="0"/>
      <c r="TT509" s="0"/>
      <c r="TU509" s="0"/>
      <c r="TV509" s="0"/>
      <c r="TW509" s="0"/>
      <c r="TX509" s="0"/>
      <c r="TY509" s="0"/>
      <c r="TZ509" s="0"/>
      <c r="UA509" s="0"/>
      <c r="UB509" s="0"/>
      <c r="UC509" s="0"/>
      <c r="UD509" s="0"/>
      <c r="UE509" s="0"/>
      <c r="UF509" s="0"/>
      <c r="UG509" s="0"/>
      <c r="UH509" s="0"/>
      <c r="UI509" s="0"/>
      <c r="UJ509" s="0"/>
      <c r="UK509" s="0"/>
      <c r="UL509" s="0"/>
      <c r="UM509" s="0"/>
      <c r="UN509" s="0"/>
      <c r="UO509" s="0"/>
      <c r="UP509" s="0"/>
      <c r="UQ509" s="0"/>
      <c r="UR509" s="0"/>
      <c r="US509" s="0"/>
      <c r="UT509" s="0"/>
      <c r="UU509" s="0"/>
      <c r="UV509" s="0"/>
      <c r="UW509" s="0"/>
      <c r="UX509" s="0"/>
      <c r="UY509" s="0"/>
      <c r="UZ509" s="0"/>
      <c r="VA509" s="0"/>
      <c r="VB509" s="0"/>
      <c r="VC509" s="0"/>
      <c r="VD509" s="0"/>
      <c r="VE509" s="0"/>
      <c r="VF509" s="0"/>
      <c r="VG509" s="0"/>
      <c r="VH509" s="0"/>
      <c r="VI509" s="0"/>
      <c r="VJ509" s="0"/>
      <c r="VK509" s="0"/>
      <c r="VL509" s="0"/>
      <c r="VM509" s="0"/>
      <c r="VN509" s="0"/>
      <c r="VO509" s="0"/>
      <c r="VP509" s="0"/>
      <c r="VQ509" s="0"/>
      <c r="VR509" s="0"/>
      <c r="VS509" s="0"/>
      <c r="VT509" s="0"/>
      <c r="VU509" s="0"/>
      <c r="VV509" s="0"/>
      <c r="VW509" s="0"/>
      <c r="VX509" s="0"/>
      <c r="VY509" s="0"/>
      <c r="VZ509" s="0"/>
      <c r="WA509" s="0"/>
      <c r="WB509" s="0"/>
      <c r="WC509" s="0"/>
      <c r="WD509" s="0"/>
      <c r="WE509" s="0"/>
      <c r="WF509" s="0"/>
      <c r="WG509" s="0"/>
      <c r="WH509" s="0"/>
      <c r="WI509" s="0"/>
      <c r="WJ509" s="0"/>
      <c r="WK509" s="0"/>
      <c r="WL509" s="0"/>
      <c r="WM509" s="0"/>
      <c r="WN509" s="0"/>
      <c r="WO509" s="0"/>
      <c r="WP509" s="0"/>
      <c r="WQ509" s="0"/>
      <c r="WR509" s="0"/>
      <c r="WS509" s="0"/>
      <c r="WT509" s="0"/>
      <c r="WU509" s="0"/>
      <c r="WV509" s="0"/>
      <c r="WW509" s="0"/>
      <c r="WX509" s="0"/>
      <c r="WY509" s="0"/>
      <c r="WZ509" s="0"/>
      <c r="XA509" s="0"/>
      <c r="XB509" s="0"/>
      <c r="XC509" s="0"/>
      <c r="XD509" s="0"/>
      <c r="XE509" s="0"/>
      <c r="XF509" s="0"/>
      <c r="XG509" s="0"/>
      <c r="XH509" s="0"/>
      <c r="XI509" s="0"/>
      <c r="XJ509" s="0"/>
      <c r="XK509" s="0"/>
      <c r="XL509" s="0"/>
      <c r="XM509" s="0"/>
      <c r="XN509" s="0"/>
      <c r="XO509" s="0"/>
      <c r="XP509" s="0"/>
      <c r="XQ509" s="0"/>
      <c r="XR509" s="0"/>
      <c r="XS509" s="0"/>
      <c r="XT509" s="0"/>
      <c r="XU509" s="0"/>
      <c r="XV509" s="0"/>
      <c r="XW509" s="0"/>
      <c r="XX509" s="0"/>
      <c r="XY509" s="0"/>
      <c r="XZ509" s="0"/>
      <c r="YA509" s="0"/>
      <c r="YB509" s="0"/>
      <c r="YC509" s="0"/>
      <c r="YD509" s="0"/>
      <c r="YE509" s="0"/>
      <c r="YF509" s="0"/>
      <c r="YG509" s="0"/>
      <c r="YH509" s="0"/>
      <c r="YI509" s="0"/>
      <c r="YJ509" s="0"/>
      <c r="YK509" s="0"/>
      <c r="YL509" s="0"/>
      <c r="YM509" s="0"/>
      <c r="YN509" s="0"/>
      <c r="YO509" s="0"/>
      <c r="YP509" s="0"/>
      <c r="YQ509" s="0"/>
      <c r="YR509" s="0"/>
      <c r="YS509" s="0"/>
      <c r="YT509" s="0"/>
      <c r="YU509" s="0"/>
      <c r="YV509" s="0"/>
      <c r="YW509" s="0"/>
      <c r="YX509" s="0"/>
      <c r="YY509" s="0"/>
      <c r="YZ509" s="0"/>
      <c r="ZA509" s="0"/>
      <c r="ZB509" s="0"/>
      <c r="ZC509" s="0"/>
      <c r="ZD509" s="0"/>
      <c r="ZE509" s="0"/>
      <c r="ZF509" s="0"/>
      <c r="ZG509" s="0"/>
      <c r="ZH509" s="0"/>
      <c r="ZI509" s="0"/>
      <c r="ZJ509" s="0"/>
      <c r="ZK509" s="0"/>
      <c r="ZL509" s="0"/>
      <c r="ZM509" s="0"/>
      <c r="ZN509" s="0"/>
      <c r="ZO509" s="0"/>
      <c r="ZP509" s="0"/>
      <c r="ZQ509" s="0"/>
      <c r="ZR509" s="0"/>
      <c r="ZS509" s="0"/>
      <c r="ZT509" s="0"/>
      <c r="ZU509" s="0"/>
      <c r="ZV509" s="0"/>
      <c r="ZW509" s="0"/>
      <c r="ZX509" s="0"/>
      <c r="ZY509" s="0"/>
      <c r="ZZ509" s="0"/>
      <c r="AAA509" s="0"/>
      <c r="AAB509" s="0"/>
      <c r="AAC509" s="0"/>
      <c r="AAD509" s="0"/>
      <c r="AAE509" s="0"/>
      <c r="AAF509" s="0"/>
      <c r="AAG509" s="0"/>
      <c r="AAH509" s="0"/>
      <c r="AAI509" s="0"/>
      <c r="AAJ509" s="0"/>
      <c r="AAK509" s="0"/>
      <c r="AAL509" s="0"/>
      <c r="AAM509" s="0"/>
      <c r="AAN509" s="0"/>
      <c r="AAO509" s="0"/>
      <c r="AAP509" s="0"/>
      <c r="AAQ509" s="0"/>
      <c r="AAR509" s="0"/>
      <c r="AAS509" s="0"/>
      <c r="AAT509" s="0"/>
      <c r="AAU509" s="0"/>
      <c r="AAV509" s="0"/>
      <c r="AAW509" s="0"/>
      <c r="AAX509" s="0"/>
      <c r="AAY509" s="0"/>
      <c r="AAZ509" s="0"/>
      <c r="ABA509" s="0"/>
      <c r="ABB509" s="0"/>
      <c r="ABC509" s="0"/>
      <c r="ABD509" s="0"/>
      <c r="ABE509" s="0"/>
      <c r="ABF509" s="0"/>
      <c r="ABG509" s="0"/>
      <c r="ABH509" s="0"/>
      <c r="ABI509" s="0"/>
      <c r="ABJ509" s="0"/>
      <c r="ABK509" s="0"/>
      <c r="ABL509" s="0"/>
      <c r="ABM509" s="0"/>
      <c r="ABN509" s="0"/>
      <c r="ABO509" s="0"/>
      <c r="ABP509" s="0"/>
      <c r="ABQ509" s="0"/>
      <c r="ABR509" s="0"/>
      <c r="ABS509" s="0"/>
      <c r="ABT509" s="0"/>
      <c r="ABU509" s="0"/>
      <c r="ABV509" s="0"/>
      <c r="ABW509" s="0"/>
      <c r="ABX509" s="0"/>
      <c r="ABY509" s="0"/>
      <c r="ABZ509" s="0"/>
      <c r="ACA509" s="0"/>
      <c r="ACB509" s="0"/>
      <c r="ACC509" s="0"/>
      <c r="ACD509" s="0"/>
      <c r="ACE509" s="0"/>
      <c r="ACF509" s="0"/>
      <c r="ACG509" s="0"/>
      <c r="ACH509" s="0"/>
      <c r="ACI509" s="0"/>
      <c r="ACJ509" s="0"/>
      <c r="ACK509" s="0"/>
      <c r="ACL509" s="0"/>
      <c r="ACM509" s="0"/>
      <c r="ACN509" s="0"/>
      <c r="ACO509" s="0"/>
      <c r="ACP509" s="0"/>
      <c r="ACQ509" s="0"/>
      <c r="ACR509" s="0"/>
      <c r="ACS509" s="0"/>
      <c r="ACT509" s="0"/>
      <c r="ACU509" s="0"/>
      <c r="ACV509" s="0"/>
      <c r="ACW509" s="0"/>
      <c r="ACX509" s="0"/>
      <c r="ACY509" s="0"/>
      <c r="ACZ509" s="0"/>
      <c r="ADA509" s="0"/>
      <c r="ADB509" s="0"/>
      <c r="ADC509" s="0"/>
      <c r="ADD509" s="0"/>
      <c r="ADE509" s="0"/>
      <c r="ADF509" s="0"/>
      <c r="ADG509" s="0"/>
      <c r="ADH509" s="0"/>
      <c r="ADI509" s="0"/>
      <c r="ADJ509" s="0"/>
      <c r="ADK509" s="0"/>
      <c r="ADL509" s="0"/>
      <c r="ADM509" s="0"/>
      <c r="ADN509" s="0"/>
      <c r="ADO509" s="0"/>
      <c r="ADP509" s="0"/>
      <c r="ADQ509" s="0"/>
      <c r="ADR509" s="0"/>
      <c r="ADS509" s="0"/>
      <c r="ADT509" s="0"/>
      <c r="ADU509" s="0"/>
      <c r="ADV509" s="0"/>
      <c r="ADW509" s="0"/>
      <c r="ADX509" s="0"/>
      <c r="ADY509" s="0"/>
      <c r="ADZ509" s="0"/>
      <c r="AEA509" s="0"/>
      <c r="AEB509" s="0"/>
      <c r="AEC509" s="0"/>
      <c r="AED509" s="0"/>
      <c r="AEE509" s="0"/>
      <c r="AEF509" s="0"/>
      <c r="AEG509" s="0"/>
      <c r="AEH509" s="0"/>
      <c r="AEI509" s="0"/>
      <c r="AEJ509" s="0"/>
      <c r="AEK509" s="0"/>
      <c r="AEL509" s="0"/>
      <c r="AEM509" s="0"/>
      <c r="AEN509" s="0"/>
      <c r="AEO509" s="0"/>
      <c r="AEP509" s="0"/>
      <c r="AEQ509" s="0"/>
      <c r="AER509" s="0"/>
      <c r="AES509" s="0"/>
      <c r="AET509" s="0"/>
      <c r="AEU509" s="0"/>
      <c r="AEV509" s="0"/>
      <c r="AEW509" s="0"/>
      <c r="AEX509" s="0"/>
      <c r="AEY509" s="0"/>
      <c r="AEZ509" s="0"/>
      <c r="AFA509" s="0"/>
      <c r="AFB509" s="0"/>
      <c r="AFC509" s="0"/>
      <c r="AFD509" s="0"/>
      <c r="AFE509" s="0"/>
      <c r="AFF509" s="0"/>
      <c r="AFG509" s="0"/>
      <c r="AFH509" s="0"/>
      <c r="AFI509" s="0"/>
      <c r="AFJ509" s="0"/>
      <c r="AFK509" s="0"/>
      <c r="AFL509" s="0"/>
      <c r="AFM509" s="0"/>
      <c r="AFN509" s="0"/>
      <c r="AFO509" s="0"/>
      <c r="AFP509" s="0"/>
      <c r="AFQ509" s="0"/>
      <c r="AFR509" s="0"/>
      <c r="AFS509" s="0"/>
      <c r="AFT509" s="0"/>
      <c r="AFU509" s="0"/>
      <c r="AFV509" s="0"/>
      <c r="AFW509" s="0"/>
      <c r="AFX509" s="0"/>
      <c r="AFY509" s="0"/>
      <c r="AFZ509" s="0"/>
      <c r="AGA509" s="0"/>
      <c r="AGB509" s="0"/>
      <c r="AGC509" s="0"/>
      <c r="AGD509" s="0"/>
      <c r="AGE509" s="0"/>
      <c r="AGF509" s="0"/>
      <c r="AGG509" s="0"/>
      <c r="AGH509" s="0"/>
      <c r="AGI509" s="0"/>
      <c r="AGJ509" s="0"/>
      <c r="AGK509" s="0"/>
      <c r="AGL509" s="0"/>
      <c r="AGM509" s="0"/>
      <c r="AGN509" s="0"/>
      <c r="AGO509" s="0"/>
      <c r="AGP509" s="0"/>
      <c r="AGQ509" s="0"/>
      <c r="AGR509" s="0"/>
      <c r="AGS509" s="0"/>
      <c r="AGT509" s="0"/>
      <c r="AGU509" s="0"/>
      <c r="AGV509" s="0"/>
      <c r="AGW509" s="0"/>
      <c r="AGX509" s="0"/>
      <c r="AGY509" s="0"/>
      <c r="AGZ509" s="0"/>
      <c r="AHA509" s="0"/>
      <c r="AHB509" s="0"/>
      <c r="AHC509" s="0"/>
      <c r="AHD509" s="0"/>
      <c r="AHE509" s="0"/>
      <c r="AHF509" s="0"/>
      <c r="AHG509" s="0"/>
      <c r="AHH509" s="0"/>
      <c r="AHI509" s="0"/>
      <c r="AHJ509" s="0"/>
      <c r="AHK509" s="0"/>
      <c r="AHL509" s="0"/>
      <c r="AHM509" s="0"/>
      <c r="AHN509" s="0"/>
      <c r="AHO509" s="0"/>
      <c r="AHP509" s="0"/>
      <c r="AHQ509" s="0"/>
      <c r="AHR509" s="0"/>
      <c r="AHS509" s="0"/>
      <c r="AHT509" s="0"/>
      <c r="AHU509" s="0"/>
      <c r="AHV509" s="0"/>
      <c r="AHW509" s="0"/>
      <c r="AHX509" s="0"/>
      <c r="AHY509" s="0"/>
      <c r="AHZ509" s="0"/>
      <c r="AIA509" s="0"/>
      <c r="AIB509" s="0"/>
      <c r="AIC509" s="0"/>
      <c r="AID509" s="0"/>
      <c r="AIE509" s="0"/>
      <c r="AIF509" s="0"/>
      <c r="AIG509" s="0"/>
      <c r="AIH509" s="0"/>
      <c r="AII509" s="0"/>
      <c r="AIJ509" s="0"/>
      <c r="AIK509" s="0"/>
      <c r="AIL509" s="0"/>
      <c r="AIM509" s="0"/>
      <c r="AIN509" s="0"/>
      <c r="AIO509" s="0"/>
      <c r="AIP509" s="0"/>
      <c r="AIQ509" s="0"/>
      <c r="AIR509" s="0"/>
      <c r="AIS509" s="0"/>
      <c r="AIT509" s="0"/>
      <c r="AIU509" s="0"/>
      <c r="AIV509" s="0"/>
      <c r="AIW509" s="0"/>
      <c r="AIX509" s="0"/>
      <c r="AIY509" s="0"/>
      <c r="AIZ509" s="0"/>
      <c r="AJA509" s="0"/>
      <c r="AJB509" s="0"/>
      <c r="AJC509" s="0"/>
      <c r="AJD509" s="0"/>
      <c r="AJE509" s="0"/>
      <c r="AJF509" s="0"/>
      <c r="AJG509" s="0"/>
      <c r="AJH509" s="0"/>
      <c r="AJI509" s="0"/>
      <c r="AJJ509" s="0"/>
      <c r="AJK509" s="0"/>
      <c r="AJL509" s="0"/>
      <c r="AJM509" s="0"/>
      <c r="AJN509" s="0"/>
      <c r="AJO509" s="0"/>
      <c r="AJP509" s="0"/>
      <c r="AJQ509" s="0"/>
      <c r="AJR509" s="0"/>
      <c r="AJS509" s="0"/>
      <c r="AJT509" s="0"/>
      <c r="AJU509" s="0"/>
      <c r="AJV509" s="0"/>
      <c r="AJW509" s="0"/>
      <c r="AJX509" s="0"/>
      <c r="AJY509" s="0"/>
      <c r="AJZ509" s="0"/>
      <c r="AKA509" s="0"/>
      <c r="AKB509" s="0"/>
      <c r="AKC509" s="0"/>
      <c r="AKD509" s="0"/>
      <c r="AKE509" s="0"/>
      <c r="AKF509" s="0"/>
      <c r="AKG509" s="0"/>
      <c r="AKH509" s="0"/>
      <c r="AKI509" s="0"/>
      <c r="AKJ509" s="0"/>
      <c r="AKK509" s="0"/>
      <c r="AKL509" s="0"/>
      <c r="AKM509" s="0"/>
      <c r="AKN509" s="0"/>
      <c r="AKO509" s="0"/>
      <c r="AKP509" s="0"/>
      <c r="AKQ509" s="0"/>
      <c r="AKR509" s="0"/>
      <c r="AKS509" s="0"/>
      <c r="AKT509" s="0"/>
      <c r="AKU509" s="0"/>
      <c r="AKV509" s="0"/>
      <c r="AKW509" s="0"/>
      <c r="AKX509" s="0"/>
      <c r="AKY509" s="0"/>
      <c r="AKZ509" s="0"/>
      <c r="ALA509" s="0"/>
      <c r="ALB509" s="0"/>
      <c r="ALC509" s="0"/>
      <c r="ALD509" s="0"/>
      <c r="ALE509" s="0"/>
      <c r="ALF509" s="0"/>
      <c r="ALG509" s="0"/>
      <c r="ALH509" s="0"/>
      <c r="ALI509" s="0"/>
      <c r="ALJ509" s="0"/>
      <c r="ALK509" s="0"/>
      <c r="ALL509" s="0"/>
      <c r="ALM509" s="0"/>
      <c r="ALN509" s="0"/>
      <c r="ALO509" s="0"/>
      <c r="ALP509" s="0"/>
      <c r="ALQ509" s="0"/>
      <c r="ALR509" s="0"/>
      <c r="ALS509" s="0"/>
      <c r="ALT509" s="0"/>
      <c r="ALU509" s="0"/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  <c r="AMJ509" s="0"/>
    </row>
    <row r="510" customFormat="false" ht="14.85" hidden="false" customHeight="true" outlineLevel="0" collapsed="false">
      <c r="A510" s="102" t="str">
        <f aca="false" t="array" ref="A510:A510">IF(G510=Error_checking!$A$26,RANK(AC510,$AC$2:$AC$601),"")</f>
        <v/>
      </c>
      <c r="B510" s="102" t="n">
        <v>79</v>
      </c>
      <c r="C510" s="77" t="n">
        <f aca="false">VLOOKUP($B510,Ludo_na!$A$2:$D$601,2,0)</f>
        <v>320</v>
      </c>
      <c r="D510" s="78" t="str">
        <f aca="false">IF(VLOOKUP($B510,Ludo_voor!$A$2:$Y$601,3,0)="","",VLOOKUP($B510,Ludo_voor!$A$2:$Y$601,3,0))</f>
        <v>De Cock</v>
      </c>
      <c r="E510" s="79" t="str">
        <f aca="false">IF(VLOOKUP($B510,Ludo_voor!$A$2:$Y$601,4,0)="","",VLOOKUP($B510,Ludo_voor!$A$2:$Y$601,4,0))</f>
        <v>Ria</v>
      </c>
      <c r="F510" s="80" t="str">
        <f aca="false">IF(VLOOKUP($B510,Ludo_voor!$A$2:$Y$601,5,0)="","",VLOOKUP($B510,Ludo_voor!$A$2:$Y$601,5,0))</f>
        <v>Spelen Op Zolder</v>
      </c>
      <c r="G510" s="81"/>
      <c r="H510" s="103"/>
      <c r="I510" s="104"/>
      <c r="J510" s="105"/>
      <c r="K510" s="105"/>
      <c r="L510" s="105"/>
      <c r="M510" s="106" t="str">
        <f aca="false" t="array" ref="M510:M510">IF($G510="","",IF(L510="",0,((SUM(IF(I510=I$2:I$601,IF(J510=J$2:J$601,1,0),0))-K510)/(SUM(IF(I510=I$2:I$601,IF(J510=J$2:J$601,1,0),0))-1)*100)+(L510/(SUM(IF(I510=I$2:I$601,IF(J510=J$2:J$601,L$2:L$601,0),0))))+IF(K510&lt;2,SUM(IF(I510=I$2:I$601,IF(J510=J$2:J$601,1,0),0)),0)))</f>
        <v/>
      </c>
      <c r="N510" s="107"/>
      <c r="O510" s="108"/>
      <c r="P510" s="108"/>
      <c r="Q510" s="108"/>
      <c r="R510" s="109" t="str">
        <f aca="false" t="array" ref="R510:R510">IF($G510="","",IF(Q510="",0,((SUM(IF(N510=N$2:N$601,IF(O510=O$2:O$601,1,0),0))-P510)/(SUM(IF(N510=N$2:N$601,IF(O510=O$2:O$601,1,0),0))-1)*100)+(Q510/(SUM(IF(N510=N$2:N$601,IF(O510=O$2:O$601,Q$2:Q$601,0),0))))+IF(P510&lt;2,SUM(IF(N510=N$2:N$601,IF(O510=O$2:O$601,1,0),0)),0)))</f>
        <v/>
      </c>
      <c r="S510" s="110"/>
      <c r="T510" s="108"/>
      <c r="U510" s="108"/>
      <c r="V510" s="108"/>
      <c r="W510" s="111" t="str">
        <f aca="false" t="array" ref="W510:W510">IF($G510="","",IF(OR(S510=Error_checking!$Q$25,S510=Error_checking!$Q$26),R510-IF(P510&lt;2,SUM(IF(N510=N$2:N$601,IF(O510=O$2:O$601,1,0),0)),0),IF(V510="",0,((SUM(IF(S510=S$2:S$601,IF(T510=T$2:T$601,1,0),0))-U510)/(SUM(IF(S510=S$2:S$601,IF(T510=T$2:T$601,1,0),0))-1)*100)+(V510/(SUM(IF(S510=S$2:S$601,IF(T510=T$2:T$601,V$2:V$601,0),0))))+IF(U510&lt;2,SUM(IF(S510=S$2:S$601,IF(T510=T$2:T$601,1,0),0)),0))))</f>
        <v/>
      </c>
      <c r="X510" s="91"/>
      <c r="Y510" s="92"/>
      <c r="Z510" s="93"/>
      <c r="AA510" s="92"/>
      <c r="AB510" s="94" t="n">
        <f aca="false">0</f>
        <v>0</v>
      </c>
      <c r="AC510" s="94" t="n">
        <f aca="false" t="array" ref="AC510:AC510">SUM(M510,R510,W510,AB510)</f>
        <v>0</v>
      </c>
      <c r="AD510" s="112" t="n">
        <f aca="false">IF(G510=Error_checking!$A$26,MAX(0,MIN(MaxBonus,$G$1)+1-RANK(AC510,$AC$2:$AC$601)),0)</f>
        <v>0</v>
      </c>
      <c r="AE510" s="111" t="n">
        <f aca="false">AC510+AD510</f>
        <v>0</v>
      </c>
      <c r="AF510" s="113" t="str">
        <f aca="false" t="array" ref="AF510:AF510">IF(G510=Error_checking!$A$26,RANK(AC510,$AC$2:$AC$601),"")</f>
        <v/>
      </c>
      <c r="AG510" s="114"/>
      <c r="AH510" s="115"/>
      <c r="AI510" s="115"/>
      <c r="AJ510" s="115"/>
      <c r="AK510" s="100"/>
      <c r="AL510" s="100"/>
      <c r="AM510" s="100"/>
      <c r="AN510" s="101"/>
      <c r="AO510" s="100"/>
      <c r="AP510" s="100"/>
      <c r="AQ510" s="100"/>
      <c r="AR510" s="100"/>
      <c r="AS510" s="100"/>
      <c r="AT510" s="100"/>
      <c r="AU510" s="100"/>
      <c r="AV510" s="100"/>
      <c r="AW510" s="100"/>
      <c r="AX510" s="100"/>
      <c r="AY510" s="100"/>
      <c r="AZ510" s="100"/>
      <c r="BA510" s="100"/>
      <c r="BB510" s="100"/>
      <c r="BC510" s="100"/>
      <c r="BD510" s="100"/>
      <c r="BE510" s="100"/>
      <c r="BF510" s="100"/>
      <c r="BG510" s="100"/>
      <c r="BH510" s="100"/>
      <c r="BI510" s="100"/>
      <c r="BJ510" s="100"/>
      <c r="BK510" s="100"/>
      <c r="BL510" s="100"/>
      <c r="BM510" s="100"/>
      <c r="BN510" s="100"/>
      <c r="BO510" s="100"/>
      <c r="BP510" s="100"/>
      <c r="BQ510" s="100"/>
      <c r="BR510" s="100"/>
      <c r="BS510" s="100"/>
      <c r="BT510" s="100"/>
      <c r="BU510" s="100"/>
      <c r="BV510" s="100"/>
      <c r="BW510" s="100"/>
      <c r="BX510" s="100"/>
      <c r="BY510" s="100"/>
      <c r="BZ510" s="10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  <c r="IX510" s="0"/>
      <c r="IY510" s="0"/>
      <c r="IZ510" s="0"/>
      <c r="JA510" s="0"/>
      <c r="JB510" s="0"/>
      <c r="JC510" s="0"/>
      <c r="JD510" s="0"/>
      <c r="JE510" s="0"/>
      <c r="JF510" s="0"/>
      <c r="JG510" s="0"/>
      <c r="JH510" s="0"/>
      <c r="JI510" s="0"/>
      <c r="JJ510" s="0"/>
      <c r="JK510" s="0"/>
      <c r="JL510" s="0"/>
      <c r="JM510" s="0"/>
      <c r="JN510" s="0"/>
      <c r="JO510" s="0"/>
      <c r="JP510" s="0"/>
      <c r="JQ510" s="0"/>
      <c r="JR510" s="0"/>
      <c r="JS510" s="0"/>
      <c r="JT510" s="0"/>
      <c r="JU510" s="0"/>
      <c r="JV510" s="0"/>
      <c r="JW510" s="0"/>
      <c r="JX510" s="0"/>
      <c r="JY510" s="0"/>
      <c r="JZ510" s="0"/>
      <c r="KA510" s="0"/>
      <c r="KB510" s="0"/>
      <c r="KC510" s="0"/>
      <c r="KD510" s="0"/>
      <c r="KE510" s="0"/>
      <c r="KF510" s="0"/>
      <c r="KG510" s="0"/>
      <c r="KH510" s="0"/>
      <c r="KI510" s="0"/>
      <c r="KJ510" s="0"/>
      <c r="KK510" s="0"/>
      <c r="KL510" s="0"/>
      <c r="KM510" s="0"/>
      <c r="KN510" s="0"/>
      <c r="KO510" s="0"/>
      <c r="KP510" s="0"/>
      <c r="KQ510" s="0"/>
      <c r="KR510" s="0"/>
      <c r="KS510" s="0"/>
      <c r="KT510" s="0"/>
      <c r="KU510" s="0"/>
      <c r="KV510" s="0"/>
      <c r="KW510" s="0"/>
      <c r="KX510" s="0"/>
      <c r="KY510" s="0"/>
      <c r="KZ510" s="0"/>
      <c r="LA510" s="0"/>
      <c r="LB510" s="0"/>
      <c r="LC510" s="0"/>
      <c r="LD510" s="0"/>
      <c r="LE510" s="0"/>
      <c r="LF510" s="0"/>
      <c r="LG510" s="0"/>
      <c r="LH510" s="0"/>
      <c r="LI510" s="0"/>
      <c r="LJ510" s="0"/>
      <c r="LK510" s="0"/>
      <c r="LL510" s="0"/>
      <c r="LM510" s="0"/>
      <c r="LN510" s="0"/>
      <c r="LO510" s="0"/>
      <c r="LP510" s="0"/>
      <c r="LQ510" s="0"/>
      <c r="LR510" s="0"/>
      <c r="LS510" s="0"/>
      <c r="LT510" s="0"/>
      <c r="LU510" s="0"/>
      <c r="LV510" s="0"/>
      <c r="LW510" s="0"/>
      <c r="LX510" s="0"/>
      <c r="LY510" s="0"/>
      <c r="LZ510" s="0"/>
      <c r="MA510" s="0"/>
      <c r="MB510" s="0"/>
      <c r="MC510" s="0"/>
      <c r="MD510" s="0"/>
      <c r="ME510" s="0"/>
      <c r="MF510" s="0"/>
      <c r="MG510" s="0"/>
      <c r="MH510" s="0"/>
      <c r="MI510" s="0"/>
      <c r="MJ510" s="0"/>
      <c r="MK510" s="0"/>
      <c r="ML510" s="0"/>
      <c r="MM510" s="0"/>
      <c r="MN510" s="0"/>
      <c r="MO510" s="0"/>
      <c r="MP510" s="0"/>
      <c r="MQ510" s="0"/>
      <c r="MR510" s="0"/>
      <c r="MS510" s="0"/>
      <c r="MT510" s="0"/>
      <c r="MU510" s="0"/>
      <c r="MV510" s="0"/>
      <c r="MW510" s="0"/>
      <c r="MX510" s="0"/>
      <c r="MY510" s="0"/>
      <c r="MZ510" s="0"/>
      <c r="NA510" s="0"/>
      <c r="NB510" s="0"/>
      <c r="NC510" s="0"/>
      <c r="ND510" s="0"/>
      <c r="NE510" s="0"/>
      <c r="NF510" s="0"/>
      <c r="NG510" s="0"/>
      <c r="NH510" s="0"/>
      <c r="NI510" s="0"/>
      <c r="NJ510" s="0"/>
      <c r="NK510" s="0"/>
      <c r="NL510" s="0"/>
      <c r="NM510" s="0"/>
      <c r="NN510" s="0"/>
      <c r="NO510" s="0"/>
      <c r="NP510" s="0"/>
      <c r="NQ510" s="0"/>
      <c r="NR510" s="0"/>
      <c r="NS510" s="0"/>
      <c r="NT510" s="0"/>
      <c r="NU510" s="0"/>
      <c r="NV510" s="0"/>
      <c r="NW510" s="0"/>
      <c r="NX510" s="0"/>
      <c r="NY510" s="0"/>
      <c r="NZ510" s="0"/>
      <c r="OA510" s="0"/>
      <c r="OB510" s="0"/>
      <c r="OC510" s="0"/>
      <c r="OD510" s="0"/>
      <c r="OE510" s="0"/>
      <c r="OF510" s="0"/>
      <c r="OG510" s="0"/>
      <c r="OH510" s="0"/>
      <c r="OI510" s="0"/>
      <c r="OJ510" s="0"/>
      <c r="OK510" s="0"/>
      <c r="OL510" s="0"/>
      <c r="OM510" s="0"/>
      <c r="ON510" s="0"/>
      <c r="OO510" s="0"/>
      <c r="OP510" s="0"/>
      <c r="OQ510" s="0"/>
      <c r="OR510" s="0"/>
      <c r="OS510" s="0"/>
      <c r="OT510" s="0"/>
      <c r="OU510" s="0"/>
      <c r="OV510" s="0"/>
      <c r="OW510" s="0"/>
      <c r="OX510" s="0"/>
      <c r="OY510" s="0"/>
      <c r="OZ510" s="0"/>
      <c r="PA510" s="0"/>
      <c r="PB510" s="0"/>
      <c r="PC510" s="0"/>
      <c r="PD510" s="0"/>
      <c r="PE510" s="0"/>
      <c r="PF510" s="0"/>
      <c r="PG510" s="0"/>
      <c r="PH510" s="0"/>
      <c r="PI510" s="0"/>
      <c r="PJ510" s="0"/>
      <c r="PK510" s="0"/>
      <c r="PL510" s="0"/>
      <c r="PM510" s="0"/>
      <c r="PN510" s="0"/>
      <c r="PO510" s="0"/>
      <c r="PP510" s="0"/>
      <c r="PQ510" s="0"/>
      <c r="PR510" s="0"/>
      <c r="PS510" s="0"/>
      <c r="PT510" s="0"/>
      <c r="PU510" s="0"/>
      <c r="PV510" s="0"/>
      <c r="PW510" s="0"/>
      <c r="PX510" s="0"/>
      <c r="PY510" s="0"/>
      <c r="PZ510" s="0"/>
      <c r="QA510" s="0"/>
      <c r="QB510" s="0"/>
      <c r="QC510" s="0"/>
      <c r="QD510" s="0"/>
      <c r="QE510" s="0"/>
      <c r="QF510" s="0"/>
      <c r="QG510" s="0"/>
      <c r="QH510" s="0"/>
      <c r="QI510" s="0"/>
      <c r="QJ510" s="0"/>
      <c r="QK510" s="0"/>
      <c r="QL510" s="0"/>
      <c r="QM510" s="0"/>
      <c r="QN510" s="0"/>
      <c r="QO510" s="0"/>
      <c r="QP510" s="0"/>
      <c r="QQ510" s="0"/>
      <c r="QR510" s="0"/>
      <c r="QS510" s="0"/>
      <c r="QT510" s="0"/>
      <c r="QU510" s="0"/>
      <c r="QV510" s="0"/>
      <c r="QW510" s="0"/>
      <c r="QX510" s="0"/>
      <c r="QY510" s="0"/>
      <c r="QZ510" s="0"/>
      <c r="RA510" s="0"/>
      <c r="RB510" s="0"/>
      <c r="RC510" s="0"/>
      <c r="RD510" s="0"/>
      <c r="RE510" s="0"/>
      <c r="RF510" s="0"/>
      <c r="RG510" s="0"/>
      <c r="RH510" s="0"/>
      <c r="RI510" s="0"/>
      <c r="RJ510" s="0"/>
      <c r="RK510" s="0"/>
      <c r="RL510" s="0"/>
      <c r="RM510" s="0"/>
      <c r="RN510" s="0"/>
      <c r="RO510" s="0"/>
      <c r="RP510" s="0"/>
      <c r="RQ510" s="0"/>
      <c r="RR510" s="0"/>
      <c r="RS510" s="0"/>
      <c r="RT510" s="0"/>
      <c r="RU510" s="0"/>
      <c r="RV510" s="0"/>
      <c r="RW510" s="0"/>
      <c r="RX510" s="0"/>
      <c r="RY510" s="0"/>
      <c r="RZ510" s="0"/>
      <c r="SA510" s="0"/>
      <c r="SB510" s="0"/>
      <c r="SC510" s="0"/>
      <c r="SD510" s="0"/>
      <c r="SE510" s="0"/>
      <c r="SF510" s="0"/>
      <c r="SG510" s="0"/>
      <c r="SH510" s="0"/>
      <c r="SI510" s="0"/>
      <c r="SJ510" s="0"/>
      <c r="SK510" s="0"/>
      <c r="SL510" s="0"/>
      <c r="SM510" s="0"/>
      <c r="SN510" s="0"/>
      <c r="SO510" s="0"/>
      <c r="SP510" s="0"/>
      <c r="SQ510" s="0"/>
      <c r="SR510" s="0"/>
      <c r="SS510" s="0"/>
      <c r="ST510" s="0"/>
      <c r="SU510" s="0"/>
      <c r="SV510" s="0"/>
      <c r="SW510" s="0"/>
      <c r="SX510" s="0"/>
      <c r="SY510" s="0"/>
      <c r="SZ510" s="0"/>
      <c r="TA510" s="0"/>
      <c r="TB510" s="0"/>
      <c r="TC510" s="0"/>
      <c r="TD510" s="0"/>
      <c r="TE510" s="0"/>
      <c r="TF510" s="0"/>
      <c r="TG510" s="0"/>
      <c r="TH510" s="0"/>
      <c r="TI510" s="0"/>
      <c r="TJ510" s="0"/>
      <c r="TK510" s="0"/>
      <c r="TL510" s="0"/>
      <c r="TM510" s="0"/>
      <c r="TN510" s="0"/>
      <c r="TO510" s="0"/>
      <c r="TP510" s="0"/>
      <c r="TQ510" s="0"/>
      <c r="TR510" s="0"/>
      <c r="TS510" s="0"/>
      <c r="TT510" s="0"/>
      <c r="TU510" s="0"/>
      <c r="TV510" s="0"/>
      <c r="TW510" s="0"/>
      <c r="TX510" s="0"/>
      <c r="TY510" s="0"/>
      <c r="TZ510" s="0"/>
      <c r="UA510" s="0"/>
      <c r="UB510" s="0"/>
      <c r="UC510" s="0"/>
      <c r="UD510" s="0"/>
      <c r="UE510" s="0"/>
      <c r="UF510" s="0"/>
      <c r="UG510" s="0"/>
      <c r="UH510" s="0"/>
      <c r="UI510" s="0"/>
      <c r="UJ510" s="0"/>
      <c r="UK510" s="0"/>
      <c r="UL510" s="0"/>
      <c r="UM510" s="0"/>
      <c r="UN510" s="0"/>
      <c r="UO510" s="0"/>
      <c r="UP510" s="0"/>
      <c r="UQ510" s="0"/>
      <c r="UR510" s="0"/>
      <c r="US510" s="0"/>
      <c r="UT510" s="0"/>
      <c r="UU510" s="0"/>
      <c r="UV510" s="0"/>
      <c r="UW510" s="0"/>
      <c r="UX510" s="0"/>
      <c r="UY510" s="0"/>
      <c r="UZ510" s="0"/>
      <c r="VA510" s="0"/>
      <c r="VB510" s="0"/>
      <c r="VC510" s="0"/>
      <c r="VD510" s="0"/>
      <c r="VE510" s="0"/>
      <c r="VF510" s="0"/>
      <c r="VG510" s="0"/>
      <c r="VH510" s="0"/>
      <c r="VI510" s="0"/>
      <c r="VJ510" s="0"/>
      <c r="VK510" s="0"/>
      <c r="VL510" s="0"/>
      <c r="VM510" s="0"/>
      <c r="VN510" s="0"/>
      <c r="VO510" s="0"/>
      <c r="VP510" s="0"/>
      <c r="VQ510" s="0"/>
      <c r="VR510" s="0"/>
      <c r="VS510" s="0"/>
      <c r="VT510" s="0"/>
      <c r="VU510" s="0"/>
      <c r="VV510" s="0"/>
      <c r="VW510" s="0"/>
      <c r="VX510" s="0"/>
      <c r="VY510" s="0"/>
      <c r="VZ510" s="0"/>
      <c r="WA510" s="0"/>
      <c r="WB510" s="0"/>
      <c r="WC510" s="0"/>
      <c r="WD510" s="0"/>
      <c r="WE510" s="0"/>
      <c r="WF510" s="0"/>
      <c r="WG510" s="0"/>
      <c r="WH510" s="0"/>
      <c r="WI510" s="0"/>
      <c r="WJ510" s="0"/>
      <c r="WK510" s="0"/>
      <c r="WL510" s="0"/>
      <c r="WM510" s="0"/>
      <c r="WN510" s="0"/>
      <c r="WO510" s="0"/>
      <c r="WP510" s="0"/>
      <c r="WQ510" s="0"/>
      <c r="WR510" s="0"/>
      <c r="WS510" s="0"/>
      <c r="WT510" s="0"/>
      <c r="WU510" s="0"/>
      <c r="WV510" s="0"/>
      <c r="WW510" s="0"/>
      <c r="WX510" s="0"/>
      <c r="WY510" s="0"/>
      <c r="WZ510" s="0"/>
      <c r="XA510" s="0"/>
      <c r="XB510" s="0"/>
      <c r="XC510" s="0"/>
      <c r="XD510" s="0"/>
      <c r="XE510" s="0"/>
      <c r="XF510" s="0"/>
      <c r="XG510" s="0"/>
      <c r="XH510" s="0"/>
      <c r="XI510" s="0"/>
      <c r="XJ510" s="0"/>
      <c r="XK510" s="0"/>
      <c r="XL510" s="0"/>
      <c r="XM510" s="0"/>
      <c r="XN510" s="0"/>
      <c r="XO510" s="0"/>
      <c r="XP510" s="0"/>
      <c r="XQ510" s="0"/>
      <c r="XR510" s="0"/>
      <c r="XS510" s="0"/>
      <c r="XT510" s="0"/>
      <c r="XU510" s="0"/>
      <c r="XV510" s="0"/>
      <c r="XW510" s="0"/>
      <c r="XX510" s="0"/>
      <c r="XY510" s="0"/>
      <c r="XZ510" s="0"/>
      <c r="YA510" s="0"/>
      <c r="YB510" s="0"/>
      <c r="YC510" s="0"/>
      <c r="YD510" s="0"/>
      <c r="YE510" s="0"/>
      <c r="YF510" s="0"/>
      <c r="YG510" s="0"/>
      <c r="YH510" s="0"/>
      <c r="YI510" s="0"/>
      <c r="YJ510" s="0"/>
      <c r="YK510" s="0"/>
      <c r="YL510" s="0"/>
      <c r="YM510" s="0"/>
      <c r="YN510" s="0"/>
      <c r="YO510" s="0"/>
      <c r="YP510" s="0"/>
      <c r="YQ510" s="0"/>
      <c r="YR510" s="0"/>
      <c r="YS510" s="0"/>
      <c r="YT510" s="0"/>
      <c r="YU510" s="0"/>
      <c r="YV510" s="0"/>
      <c r="YW510" s="0"/>
      <c r="YX510" s="0"/>
      <c r="YY510" s="0"/>
      <c r="YZ510" s="0"/>
      <c r="ZA510" s="0"/>
      <c r="ZB510" s="0"/>
      <c r="ZC510" s="0"/>
      <c r="ZD510" s="0"/>
      <c r="ZE510" s="0"/>
      <c r="ZF510" s="0"/>
      <c r="ZG510" s="0"/>
      <c r="ZH510" s="0"/>
      <c r="ZI510" s="0"/>
      <c r="ZJ510" s="0"/>
      <c r="ZK510" s="0"/>
      <c r="ZL510" s="0"/>
      <c r="ZM510" s="0"/>
      <c r="ZN510" s="0"/>
      <c r="ZO510" s="0"/>
      <c r="ZP510" s="0"/>
      <c r="ZQ510" s="0"/>
      <c r="ZR510" s="0"/>
      <c r="ZS510" s="0"/>
      <c r="ZT510" s="0"/>
      <c r="ZU510" s="0"/>
      <c r="ZV510" s="0"/>
      <c r="ZW510" s="0"/>
      <c r="ZX510" s="0"/>
      <c r="ZY510" s="0"/>
      <c r="ZZ510" s="0"/>
      <c r="AAA510" s="0"/>
      <c r="AAB510" s="0"/>
      <c r="AAC510" s="0"/>
      <c r="AAD510" s="0"/>
      <c r="AAE510" s="0"/>
      <c r="AAF510" s="0"/>
      <c r="AAG510" s="0"/>
      <c r="AAH510" s="0"/>
      <c r="AAI510" s="0"/>
      <c r="AAJ510" s="0"/>
      <c r="AAK510" s="0"/>
      <c r="AAL510" s="0"/>
      <c r="AAM510" s="0"/>
      <c r="AAN510" s="0"/>
      <c r="AAO510" s="0"/>
      <c r="AAP510" s="0"/>
      <c r="AAQ510" s="0"/>
      <c r="AAR510" s="0"/>
      <c r="AAS510" s="0"/>
      <c r="AAT510" s="0"/>
      <c r="AAU510" s="0"/>
      <c r="AAV510" s="0"/>
      <c r="AAW510" s="0"/>
      <c r="AAX510" s="0"/>
      <c r="AAY510" s="0"/>
      <c r="AAZ510" s="0"/>
      <c r="ABA510" s="0"/>
      <c r="ABB510" s="0"/>
      <c r="ABC510" s="0"/>
      <c r="ABD510" s="0"/>
      <c r="ABE510" s="0"/>
      <c r="ABF510" s="0"/>
      <c r="ABG510" s="0"/>
      <c r="ABH510" s="0"/>
      <c r="ABI510" s="0"/>
      <c r="ABJ510" s="0"/>
      <c r="ABK510" s="0"/>
      <c r="ABL510" s="0"/>
      <c r="ABM510" s="0"/>
      <c r="ABN510" s="0"/>
      <c r="ABO510" s="0"/>
      <c r="ABP510" s="0"/>
      <c r="ABQ510" s="0"/>
      <c r="ABR510" s="0"/>
      <c r="ABS510" s="0"/>
      <c r="ABT510" s="0"/>
      <c r="ABU510" s="0"/>
      <c r="ABV510" s="0"/>
      <c r="ABW510" s="0"/>
      <c r="ABX510" s="0"/>
      <c r="ABY510" s="0"/>
      <c r="ABZ510" s="0"/>
      <c r="ACA510" s="0"/>
      <c r="ACB510" s="0"/>
      <c r="ACC510" s="0"/>
      <c r="ACD510" s="0"/>
      <c r="ACE510" s="0"/>
      <c r="ACF510" s="0"/>
      <c r="ACG510" s="0"/>
      <c r="ACH510" s="0"/>
      <c r="ACI510" s="0"/>
      <c r="ACJ510" s="0"/>
      <c r="ACK510" s="0"/>
      <c r="ACL510" s="0"/>
      <c r="ACM510" s="0"/>
      <c r="ACN510" s="0"/>
      <c r="ACO510" s="0"/>
      <c r="ACP510" s="0"/>
      <c r="ACQ510" s="0"/>
      <c r="ACR510" s="0"/>
      <c r="ACS510" s="0"/>
      <c r="ACT510" s="0"/>
      <c r="ACU510" s="0"/>
      <c r="ACV510" s="0"/>
      <c r="ACW510" s="0"/>
      <c r="ACX510" s="0"/>
      <c r="ACY510" s="0"/>
      <c r="ACZ510" s="0"/>
      <c r="ADA510" s="0"/>
      <c r="ADB510" s="0"/>
      <c r="ADC510" s="0"/>
      <c r="ADD510" s="0"/>
      <c r="ADE510" s="0"/>
      <c r="ADF510" s="0"/>
      <c r="ADG510" s="0"/>
      <c r="ADH510" s="0"/>
      <c r="ADI510" s="0"/>
      <c r="ADJ510" s="0"/>
      <c r="ADK510" s="0"/>
      <c r="ADL510" s="0"/>
      <c r="ADM510" s="0"/>
      <c r="ADN510" s="0"/>
      <c r="ADO510" s="0"/>
      <c r="ADP510" s="0"/>
      <c r="ADQ510" s="0"/>
      <c r="ADR510" s="0"/>
      <c r="ADS510" s="0"/>
      <c r="ADT510" s="0"/>
      <c r="ADU510" s="0"/>
      <c r="ADV510" s="0"/>
      <c r="ADW510" s="0"/>
      <c r="ADX510" s="0"/>
      <c r="ADY510" s="0"/>
      <c r="ADZ510" s="0"/>
      <c r="AEA510" s="0"/>
      <c r="AEB510" s="0"/>
      <c r="AEC510" s="0"/>
      <c r="AED510" s="0"/>
      <c r="AEE510" s="0"/>
      <c r="AEF510" s="0"/>
      <c r="AEG510" s="0"/>
      <c r="AEH510" s="0"/>
      <c r="AEI510" s="0"/>
      <c r="AEJ510" s="0"/>
      <c r="AEK510" s="0"/>
      <c r="AEL510" s="0"/>
      <c r="AEM510" s="0"/>
      <c r="AEN510" s="0"/>
      <c r="AEO510" s="0"/>
      <c r="AEP510" s="0"/>
      <c r="AEQ510" s="0"/>
      <c r="AER510" s="0"/>
      <c r="AES510" s="0"/>
      <c r="AET510" s="0"/>
      <c r="AEU510" s="0"/>
      <c r="AEV510" s="0"/>
      <c r="AEW510" s="0"/>
      <c r="AEX510" s="0"/>
      <c r="AEY510" s="0"/>
      <c r="AEZ510" s="0"/>
      <c r="AFA510" s="0"/>
      <c r="AFB510" s="0"/>
      <c r="AFC510" s="0"/>
      <c r="AFD510" s="0"/>
      <c r="AFE510" s="0"/>
      <c r="AFF510" s="0"/>
      <c r="AFG510" s="0"/>
      <c r="AFH510" s="0"/>
      <c r="AFI510" s="0"/>
      <c r="AFJ510" s="0"/>
      <c r="AFK510" s="0"/>
      <c r="AFL510" s="0"/>
      <c r="AFM510" s="0"/>
      <c r="AFN510" s="0"/>
      <c r="AFO510" s="0"/>
      <c r="AFP510" s="0"/>
      <c r="AFQ510" s="0"/>
      <c r="AFR510" s="0"/>
      <c r="AFS510" s="0"/>
      <c r="AFT510" s="0"/>
      <c r="AFU510" s="0"/>
      <c r="AFV510" s="0"/>
      <c r="AFW510" s="0"/>
      <c r="AFX510" s="0"/>
      <c r="AFY510" s="0"/>
      <c r="AFZ510" s="0"/>
      <c r="AGA510" s="0"/>
      <c r="AGB510" s="0"/>
      <c r="AGC510" s="0"/>
      <c r="AGD510" s="0"/>
      <c r="AGE510" s="0"/>
      <c r="AGF510" s="0"/>
      <c r="AGG510" s="0"/>
      <c r="AGH510" s="0"/>
      <c r="AGI510" s="0"/>
      <c r="AGJ510" s="0"/>
      <c r="AGK510" s="0"/>
      <c r="AGL510" s="0"/>
      <c r="AGM510" s="0"/>
      <c r="AGN510" s="0"/>
      <c r="AGO510" s="0"/>
      <c r="AGP510" s="0"/>
      <c r="AGQ510" s="0"/>
      <c r="AGR510" s="0"/>
      <c r="AGS510" s="0"/>
      <c r="AGT510" s="0"/>
      <c r="AGU510" s="0"/>
      <c r="AGV510" s="0"/>
      <c r="AGW510" s="0"/>
      <c r="AGX510" s="0"/>
      <c r="AGY510" s="0"/>
      <c r="AGZ510" s="0"/>
      <c r="AHA510" s="0"/>
      <c r="AHB510" s="0"/>
      <c r="AHC510" s="0"/>
      <c r="AHD510" s="0"/>
      <c r="AHE510" s="0"/>
      <c r="AHF510" s="0"/>
      <c r="AHG510" s="0"/>
      <c r="AHH510" s="0"/>
      <c r="AHI510" s="0"/>
      <c r="AHJ510" s="0"/>
      <c r="AHK510" s="0"/>
      <c r="AHL510" s="0"/>
      <c r="AHM510" s="0"/>
      <c r="AHN510" s="0"/>
      <c r="AHO510" s="0"/>
      <c r="AHP510" s="0"/>
      <c r="AHQ510" s="0"/>
      <c r="AHR510" s="0"/>
      <c r="AHS510" s="0"/>
      <c r="AHT510" s="0"/>
      <c r="AHU510" s="0"/>
      <c r="AHV510" s="0"/>
      <c r="AHW510" s="0"/>
      <c r="AHX510" s="0"/>
      <c r="AHY510" s="0"/>
      <c r="AHZ510" s="0"/>
      <c r="AIA510" s="0"/>
      <c r="AIB510" s="0"/>
      <c r="AIC510" s="0"/>
      <c r="AID510" s="0"/>
      <c r="AIE510" s="0"/>
      <c r="AIF510" s="0"/>
      <c r="AIG510" s="0"/>
      <c r="AIH510" s="0"/>
      <c r="AII510" s="0"/>
      <c r="AIJ510" s="0"/>
      <c r="AIK510" s="0"/>
      <c r="AIL510" s="0"/>
      <c r="AIM510" s="0"/>
      <c r="AIN510" s="0"/>
      <c r="AIO510" s="0"/>
      <c r="AIP510" s="0"/>
      <c r="AIQ510" s="0"/>
      <c r="AIR510" s="0"/>
      <c r="AIS510" s="0"/>
      <c r="AIT510" s="0"/>
      <c r="AIU510" s="0"/>
      <c r="AIV510" s="0"/>
      <c r="AIW510" s="0"/>
      <c r="AIX510" s="0"/>
      <c r="AIY510" s="0"/>
      <c r="AIZ510" s="0"/>
      <c r="AJA510" s="0"/>
      <c r="AJB510" s="0"/>
      <c r="AJC510" s="0"/>
      <c r="AJD510" s="0"/>
      <c r="AJE510" s="0"/>
      <c r="AJF510" s="0"/>
      <c r="AJG510" s="0"/>
      <c r="AJH510" s="0"/>
      <c r="AJI510" s="0"/>
      <c r="AJJ510" s="0"/>
      <c r="AJK510" s="0"/>
      <c r="AJL510" s="0"/>
      <c r="AJM510" s="0"/>
      <c r="AJN510" s="0"/>
      <c r="AJO510" s="0"/>
      <c r="AJP510" s="0"/>
      <c r="AJQ510" s="0"/>
      <c r="AJR510" s="0"/>
      <c r="AJS510" s="0"/>
      <c r="AJT510" s="0"/>
      <c r="AJU510" s="0"/>
      <c r="AJV510" s="0"/>
      <c r="AJW510" s="0"/>
      <c r="AJX510" s="0"/>
      <c r="AJY510" s="0"/>
      <c r="AJZ510" s="0"/>
      <c r="AKA510" s="0"/>
      <c r="AKB510" s="0"/>
      <c r="AKC510" s="0"/>
      <c r="AKD510" s="0"/>
      <c r="AKE510" s="0"/>
      <c r="AKF510" s="0"/>
      <c r="AKG510" s="0"/>
      <c r="AKH510" s="0"/>
      <c r="AKI510" s="0"/>
      <c r="AKJ510" s="0"/>
      <c r="AKK510" s="0"/>
      <c r="AKL510" s="0"/>
      <c r="AKM510" s="0"/>
      <c r="AKN510" s="0"/>
      <c r="AKO510" s="0"/>
      <c r="AKP510" s="0"/>
      <c r="AKQ510" s="0"/>
      <c r="AKR510" s="0"/>
      <c r="AKS510" s="0"/>
      <c r="AKT510" s="0"/>
      <c r="AKU510" s="0"/>
      <c r="AKV510" s="0"/>
      <c r="AKW510" s="0"/>
      <c r="AKX510" s="0"/>
      <c r="AKY510" s="0"/>
      <c r="AKZ510" s="0"/>
      <c r="ALA510" s="0"/>
      <c r="ALB510" s="0"/>
      <c r="ALC510" s="0"/>
      <c r="ALD510" s="0"/>
      <c r="ALE510" s="0"/>
      <c r="ALF510" s="0"/>
      <c r="ALG510" s="0"/>
      <c r="ALH510" s="0"/>
      <c r="ALI510" s="0"/>
      <c r="ALJ510" s="0"/>
      <c r="ALK510" s="0"/>
      <c r="ALL510" s="0"/>
      <c r="ALM510" s="0"/>
      <c r="ALN510" s="0"/>
      <c r="ALO510" s="0"/>
      <c r="ALP510" s="0"/>
      <c r="ALQ510" s="0"/>
      <c r="ALR510" s="0"/>
      <c r="ALS510" s="0"/>
      <c r="ALT510" s="0"/>
      <c r="ALU510" s="0"/>
      <c r="ALV510" s="0"/>
      <c r="ALW510" s="0"/>
      <c r="ALX510" s="0"/>
      <c r="ALY510" s="0"/>
      <c r="ALZ510" s="0"/>
      <c r="AMA510" s="0"/>
      <c r="AMB510" s="0"/>
      <c r="AMC510" s="0"/>
      <c r="AMD510" s="0"/>
      <c r="AME510" s="0"/>
      <c r="AMF510" s="0"/>
      <c r="AMG510" s="0"/>
      <c r="AMH510" s="0"/>
      <c r="AMI510" s="0"/>
      <c r="AMJ510" s="0"/>
    </row>
    <row r="511" customFormat="false" ht="14.85" hidden="false" customHeight="true" outlineLevel="0" collapsed="false">
      <c r="A511" s="118" t="str">
        <f aca="false" t="array" ref="A511:A511">IF(G511=Error_checking!$A$26,RANK(AC511,$AC$2:$AC$601),"")</f>
        <v/>
      </c>
      <c r="B511" s="118" t="n">
        <v>87</v>
      </c>
      <c r="C511" s="77" t="n">
        <f aca="false">VLOOKUP($B511,Ludo_na!$A$2:$D$601,2,0)</f>
        <v>241</v>
      </c>
      <c r="D511" s="78" t="str">
        <f aca="false">IF(VLOOKUP($B511,Ludo_voor!$A$2:$Y$601,3,0)="","",VLOOKUP($B511,Ludo_voor!$A$2:$Y$601,3,0))</f>
        <v>De Groote</v>
      </c>
      <c r="E511" s="79" t="str">
        <f aca="false">IF(VLOOKUP($B511,Ludo_voor!$A$2:$Y$601,4,0)="","",VLOOKUP($B511,Ludo_voor!$A$2:$Y$601,4,0))</f>
        <v>Nancy</v>
      </c>
      <c r="F511" s="80" t="str">
        <f aca="false">IF(VLOOKUP($B511,Ludo_voor!$A$2:$Y$601,5,0)="","",VLOOKUP($B511,Ludo_voor!$A$2:$Y$601,5,0))</f>
        <v>Spelen Op Zolder</v>
      </c>
      <c r="G511" s="81"/>
      <c r="H511" s="103"/>
      <c r="I511" s="104"/>
      <c r="J511" s="105"/>
      <c r="K511" s="105"/>
      <c r="L511" s="105"/>
      <c r="M511" s="106" t="str">
        <f aca="false" t="array" ref="M511:M511">IF($G511="","",IF(L511="",0,((SUM(IF(I511=I$2:I$601,IF(J511=J$2:J$601,1,0),0))-K511)/(SUM(IF(I511=I$2:I$601,IF(J511=J$2:J$601,1,0),0))-1)*100)+(L511/(SUM(IF(I511=I$2:I$601,IF(J511=J$2:J$601,L$2:L$601,0),0))))+IF(K511&lt;2,SUM(IF(I511=I$2:I$601,IF(J511=J$2:J$601,1,0),0)),0)))</f>
        <v/>
      </c>
      <c r="N511" s="107"/>
      <c r="O511" s="108"/>
      <c r="P511" s="108"/>
      <c r="Q511" s="108"/>
      <c r="R511" s="109" t="str">
        <f aca="false" t="array" ref="R511:R511">IF($G511="","",IF(Q511="",0,((SUM(IF(N511=N$2:N$601,IF(O511=O$2:O$601,1,0),0))-P511)/(SUM(IF(N511=N$2:N$601,IF(O511=O$2:O$601,1,0),0))-1)*100)+(Q511/(SUM(IF(N511=N$2:N$601,IF(O511=O$2:O$601,Q$2:Q$601,0),0))))+IF(P511&lt;2,SUM(IF(N511=N$2:N$601,IF(O511=O$2:O$601,1,0),0)),0)))</f>
        <v/>
      </c>
      <c r="S511" s="110"/>
      <c r="T511" s="108"/>
      <c r="U511" s="108"/>
      <c r="V511" s="108"/>
      <c r="W511" s="111" t="str">
        <f aca="false" t="array" ref="W511:W511">IF($G511="","",IF(OR(S511=Error_checking!$Q$25,S511=Error_checking!$Q$26),R511-IF(P511&lt;2,SUM(IF(N511=N$2:N$601,IF(O511=O$2:O$601,1,0),0)),0),IF(V511="",0,((SUM(IF(S511=S$2:S$601,IF(T511=T$2:T$601,1,0),0))-U511)/(SUM(IF(S511=S$2:S$601,IF(T511=T$2:T$601,1,0),0))-1)*100)+(V511/(SUM(IF(S511=S$2:S$601,IF(T511=T$2:T$601,V$2:V$601,0),0))))+IF(U511&lt;2,SUM(IF(S511=S$2:S$601,IF(T511=T$2:T$601,1,0),0)),0))))</f>
        <v/>
      </c>
      <c r="X511" s="91"/>
      <c r="Y511" s="92"/>
      <c r="Z511" s="93"/>
      <c r="AA511" s="92"/>
      <c r="AB511" s="94" t="n">
        <f aca="false">0</f>
        <v>0</v>
      </c>
      <c r="AC511" s="94" t="n">
        <f aca="false" t="array" ref="AC511:AC511">SUM(M511,R511,W511,AB511)</f>
        <v>0</v>
      </c>
      <c r="AD511" s="112" t="n">
        <f aca="false">IF(G511=Error_checking!$A$26,MAX(0,MIN(MaxBonus,$G$1)+1-RANK(AC511,$AC$2:$AC$601)),0)</f>
        <v>0</v>
      </c>
      <c r="AE511" s="111" t="n">
        <f aca="false">AC511+AD511</f>
        <v>0</v>
      </c>
      <c r="AF511" s="113" t="str">
        <f aca="false" t="array" ref="AF511:AF511">IF(G511=Error_checking!$A$26,RANK(AC511,$AC$2:$AC$601),"")</f>
        <v/>
      </c>
      <c r="AG511" s="114"/>
      <c r="AH511" s="115"/>
      <c r="AI511" s="115"/>
      <c r="AJ511" s="115"/>
      <c r="AK511" s="100"/>
      <c r="AL511" s="100"/>
      <c r="AM511" s="100"/>
      <c r="AN511" s="101"/>
      <c r="AO511" s="100"/>
      <c r="AP511" s="100"/>
      <c r="AQ511" s="100"/>
      <c r="AR511" s="100"/>
      <c r="AS511" s="100"/>
      <c r="AT511" s="100"/>
      <c r="AU511" s="100"/>
      <c r="AV511" s="100"/>
      <c r="AW511" s="100"/>
      <c r="AX511" s="100"/>
      <c r="AY511" s="100"/>
      <c r="AZ511" s="100"/>
      <c r="BA511" s="100"/>
      <c r="BB511" s="100"/>
      <c r="BC511" s="100"/>
      <c r="BD511" s="100"/>
      <c r="BE511" s="100"/>
      <c r="BF511" s="100"/>
      <c r="BG511" s="100"/>
      <c r="BH511" s="100"/>
      <c r="BI511" s="100"/>
      <c r="BJ511" s="100"/>
      <c r="BK511" s="100"/>
      <c r="BL511" s="100"/>
      <c r="BM511" s="100"/>
      <c r="BN511" s="100"/>
      <c r="BO511" s="100"/>
      <c r="BP511" s="100"/>
      <c r="BQ511" s="100"/>
      <c r="BR511" s="100"/>
      <c r="BS511" s="100"/>
      <c r="BT511" s="100"/>
      <c r="BU511" s="100"/>
      <c r="BV511" s="100"/>
      <c r="BW511" s="100"/>
      <c r="BX511" s="100"/>
      <c r="BY511" s="100"/>
      <c r="BZ511" s="10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  <c r="IX511" s="0"/>
      <c r="IY511" s="0"/>
      <c r="IZ511" s="0"/>
      <c r="JA511" s="0"/>
      <c r="JB511" s="0"/>
      <c r="JC511" s="0"/>
      <c r="JD511" s="0"/>
      <c r="JE511" s="0"/>
      <c r="JF511" s="0"/>
      <c r="JG511" s="0"/>
      <c r="JH511" s="0"/>
      <c r="JI511" s="0"/>
      <c r="JJ511" s="0"/>
      <c r="JK511" s="0"/>
      <c r="JL511" s="0"/>
      <c r="JM511" s="0"/>
      <c r="JN511" s="0"/>
      <c r="JO511" s="0"/>
      <c r="JP511" s="0"/>
      <c r="JQ511" s="0"/>
      <c r="JR511" s="0"/>
      <c r="JS511" s="0"/>
      <c r="JT511" s="0"/>
      <c r="JU511" s="0"/>
      <c r="JV511" s="0"/>
      <c r="JW511" s="0"/>
      <c r="JX511" s="0"/>
      <c r="JY511" s="0"/>
      <c r="JZ511" s="0"/>
      <c r="KA511" s="0"/>
      <c r="KB511" s="0"/>
      <c r="KC511" s="0"/>
      <c r="KD511" s="0"/>
      <c r="KE511" s="0"/>
      <c r="KF511" s="0"/>
      <c r="KG511" s="0"/>
      <c r="KH511" s="0"/>
      <c r="KI511" s="0"/>
      <c r="KJ511" s="0"/>
      <c r="KK511" s="0"/>
      <c r="KL511" s="0"/>
      <c r="KM511" s="0"/>
      <c r="KN511" s="0"/>
      <c r="KO511" s="0"/>
      <c r="KP511" s="0"/>
      <c r="KQ511" s="0"/>
      <c r="KR511" s="0"/>
      <c r="KS511" s="0"/>
      <c r="KT511" s="0"/>
      <c r="KU511" s="0"/>
      <c r="KV511" s="0"/>
      <c r="KW511" s="0"/>
      <c r="KX511" s="0"/>
      <c r="KY511" s="0"/>
      <c r="KZ511" s="0"/>
      <c r="LA511" s="0"/>
      <c r="LB511" s="0"/>
      <c r="LC511" s="0"/>
      <c r="LD511" s="0"/>
      <c r="LE511" s="0"/>
      <c r="LF511" s="0"/>
      <c r="LG511" s="0"/>
      <c r="LH511" s="0"/>
      <c r="LI511" s="0"/>
      <c r="LJ511" s="0"/>
      <c r="LK511" s="0"/>
      <c r="LL511" s="0"/>
      <c r="LM511" s="0"/>
      <c r="LN511" s="0"/>
      <c r="LO511" s="0"/>
      <c r="LP511" s="0"/>
      <c r="LQ511" s="0"/>
      <c r="LR511" s="0"/>
      <c r="LS511" s="0"/>
      <c r="LT511" s="0"/>
      <c r="LU511" s="0"/>
      <c r="LV511" s="0"/>
      <c r="LW511" s="0"/>
      <c r="LX511" s="0"/>
      <c r="LY511" s="0"/>
      <c r="LZ511" s="0"/>
      <c r="MA511" s="0"/>
      <c r="MB511" s="0"/>
      <c r="MC511" s="0"/>
      <c r="MD511" s="0"/>
      <c r="ME511" s="0"/>
      <c r="MF511" s="0"/>
      <c r="MG511" s="0"/>
      <c r="MH511" s="0"/>
      <c r="MI511" s="0"/>
      <c r="MJ511" s="0"/>
      <c r="MK511" s="0"/>
      <c r="ML511" s="0"/>
      <c r="MM511" s="0"/>
      <c r="MN511" s="0"/>
      <c r="MO511" s="0"/>
      <c r="MP511" s="0"/>
      <c r="MQ511" s="0"/>
      <c r="MR511" s="0"/>
      <c r="MS511" s="0"/>
      <c r="MT511" s="0"/>
      <c r="MU511" s="0"/>
      <c r="MV511" s="0"/>
      <c r="MW511" s="0"/>
      <c r="MX511" s="0"/>
      <c r="MY511" s="0"/>
      <c r="MZ511" s="0"/>
      <c r="NA511" s="0"/>
      <c r="NB511" s="0"/>
      <c r="NC511" s="0"/>
      <c r="ND511" s="0"/>
      <c r="NE511" s="0"/>
      <c r="NF511" s="0"/>
      <c r="NG511" s="0"/>
      <c r="NH511" s="0"/>
      <c r="NI511" s="0"/>
      <c r="NJ511" s="0"/>
      <c r="NK511" s="0"/>
      <c r="NL511" s="0"/>
      <c r="NM511" s="0"/>
      <c r="NN511" s="0"/>
      <c r="NO511" s="0"/>
      <c r="NP511" s="0"/>
      <c r="NQ511" s="0"/>
      <c r="NR511" s="0"/>
      <c r="NS511" s="0"/>
      <c r="NT511" s="0"/>
      <c r="NU511" s="0"/>
      <c r="NV511" s="0"/>
      <c r="NW511" s="0"/>
      <c r="NX511" s="0"/>
      <c r="NY511" s="0"/>
      <c r="NZ511" s="0"/>
      <c r="OA511" s="0"/>
      <c r="OB511" s="0"/>
      <c r="OC511" s="0"/>
      <c r="OD511" s="0"/>
      <c r="OE511" s="0"/>
      <c r="OF511" s="0"/>
      <c r="OG511" s="0"/>
      <c r="OH511" s="0"/>
      <c r="OI511" s="0"/>
      <c r="OJ511" s="0"/>
      <c r="OK511" s="0"/>
      <c r="OL511" s="0"/>
      <c r="OM511" s="0"/>
      <c r="ON511" s="0"/>
      <c r="OO511" s="0"/>
      <c r="OP511" s="0"/>
      <c r="OQ511" s="0"/>
      <c r="OR511" s="0"/>
      <c r="OS511" s="0"/>
      <c r="OT511" s="0"/>
      <c r="OU511" s="0"/>
      <c r="OV511" s="0"/>
      <c r="OW511" s="0"/>
      <c r="OX511" s="0"/>
      <c r="OY511" s="0"/>
      <c r="OZ511" s="0"/>
      <c r="PA511" s="0"/>
      <c r="PB511" s="0"/>
      <c r="PC511" s="0"/>
      <c r="PD511" s="0"/>
      <c r="PE511" s="0"/>
      <c r="PF511" s="0"/>
      <c r="PG511" s="0"/>
      <c r="PH511" s="0"/>
      <c r="PI511" s="0"/>
      <c r="PJ511" s="0"/>
      <c r="PK511" s="0"/>
      <c r="PL511" s="0"/>
      <c r="PM511" s="0"/>
      <c r="PN511" s="0"/>
      <c r="PO511" s="0"/>
      <c r="PP511" s="0"/>
      <c r="PQ511" s="0"/>
      <c r="PR511" s="0"/>
      <c r="PS511" s="0"/>
      <c r="PT511" s="0"/>
      <c r="PU511" s="0"/>
      <c r="PV511" s="0"/>
      <c r="PW511" s="0"/>
      <c r="PX511" s="0"/>
      <c r="PY511" s="0"/>
      <c r="PZ511" s="0"/>
      <c r="QA511" s="0"/>
      <c r="QB511" s="0"/>
      <c r="QC511" s="0"/>
      <c r="QD511" s="0"/>
      <c r="QE511" s="0"/>
      <c r="QF511" s="0"/>
      <c r="QG511" s="0"/>
      <c r="QH511" s="0"/>
      <c r="QI511" s="0"/>
      <c r="QJ511" s="0"/>
      <c r="QK511" s="0"/>
      <c r="QL511" s="0"/>
      <c r="QM511" s="0"/>
      <c r="QN511" s="0"/>
      <c r="QO511" s="0"/>
      <c r="QP511" s="0"/>
      <c r="QQ511" s="0"/>
      <c r="QR511" s="0"/>
      <c r="QS511" s="0"/>
      <c r="QT511" s="0"/>
      <c r="QU511" s="0"/>
      <c r="QV511" s="0"/>
      <c r="QW511" s="0"/>
      <c r="QX511" s="0"/>
      <c r="QY511" s="0"/>
      <c r="QZ511" s="0"/>
      <c r="RA511" s="0"/>
      <c r="RB511" s="0"/>
      <c r="RC511" s="0"/>
      <c r="RD511" s="0"/>
      <c r="RE511" s="0"/>
      <c r="RF511" s="0"/>
      <c r="RG511" s="0"/>
      <c r="RH511" s="0"/>
      <c r="RI511" s="0"/>
      <c r="RJ511" s="0"/>
      <c r="RK511" s="0"/>
      <c r="RL511" s="0"/>
      <c r="RM511" s="0"/>
      <c r="RN511" s="0"/>
      <c r="RO511" s="0"/>
      <c r="RP511" s="0"/>
      <c r="RQ511" s="0"/>
      <c r="RR511" s="0"/>
      <c r="RS511" s="0"/>
      <c r="RT511" s="0"/>
      <c r="RU511" s="0"/>
      <c r="RV511" s="0"/>
      <c r="RW511" s="0"/>
      <c r="RX511" s="0"/>
      <c r="RY511" s="0"/>
      <c r="RZ511" s="0"/>
      <c r="SA511" s="0"/>
      <c r="SB511" s="0"/>
      <c r="SC511" s="0"/>
      <c r="SD511" s="0"/>
      <c r="SE511" s="0"/>
      <c r="SF511" s="0"/>
      <c r="SG511" s="0"/>
      <c r="SH511" s="0"/>
      <c r="SI511" s="0"/>
      <c r="SJ511" s="0"/>
      <c r="SK511" s="0"/>
      <c r="SL511" s="0"/>
      <c r="SM511" s="0"/>
      <c r="SN511" s="0"/>
      <c r="SO511" s="0"/>
      <c r="SP511" s="0"/>
      <c r="SQ511" s="0"/>
      <c r="SR511" s="0"/>
      <c r="SS511" s="0"/>
      <c r="ST511" s="0"/>
      <c r="SU511" s="0"/>
      <c r="SV511" s="0"/>
      <c r="SW511" s="0"/>
      <c r="SX511" s="0"/>
      <c r="SY511" s="0"/>
      <c r="SZ511" s="0"/>
      <c r="TA511" s="0"/>
      <c r="TB511" s="0"/>
      <c r="TC511" s="0"/>
      <c r="TD511" s="0"/>
      <c r="TE511" s="0"/>
      <c r="TF511" s="0"/>
      <c r="TG511" s="0"/>
      <c r="TH511" s="0"/>
      <c r="TI511" s="0"/>
      <c r="TJ511" s="0"/>
      <c r="TK511" s="0"/>
      <c r="TL511" s="0"/>
      <c r="TM511" s="0"/>
      <c r="TN511" s="0"/>
      <c r="TO511" s="0"/>
      <c r="TP511" s="0"/>
      <c r="TQ511" s="0"/>
      <c r="TR511" s="0"/>
      <c r="TS511" s="0"/>
      <c r="TT511" s="0"/>
      <c r="TU511" s="0"/>
      <c r="TV511" s="0"/>
      <c r="TW511" s="0"/>
      <c r="TX511" s="0"/>
      <c r="TY511" s="0"/>
      <c r="TZ511" s="0"/>
      <c r="UA511" s="0"/>
      <c r="UB511" s="0"/>
      <c r="UC511" s="0"/>
      <c r="UD511" s="0"/>
      <c r="UE511" s="0"/>
      <c r="UF511" s="0"/>
      <c r="UG511" s="0"/>
      <c r="UH511" s="0"/>
      <c r="UI511" s="0"/>
      <c r="UJ511" s="0"/>
      <c r="UK511" s="0"/>
      <c r="UL511" s="0"/>
      <c r="UM511" s="0"/>
      <c r="UN511" s="0"/>
      <c r="UO511" s="0"/>
      <c r="UP511" s="0"/>
      <c r="UQ511" s="0"/>
      <c r="UR511" s="0"/>
      <c r="US511" s="0"/>
      <c r="UT511" s="0"/>
      <c r="UU511" s="0"/>
      <c r="UV511" s="0"/>
      <c r="UW511" s="0"/>
      <c r="UX511" s="0"/>
      <c r="UY511" s="0"/>
      <c r="UZ511" s="0"/>
      <c r="VA511" s="0"/>
      <c r="VB511" s="0"/>
      <c r="VC511" s="0"/>
      <c r="VD511" s="0"/>
      <c r="VE511" s="0"/>
      <c r="VF511" s="0"/>
      <c r="VG511" s="0"/>
      <c r="VH511" s="0"/>
      <c r="VI511" s="0"/>
      <c r="VJ511" s="0"/>
      <c r="VK511" s="0"/>
      <c r="VL511" s="0"/>
      <c r="VM511" s="0"/>
      <c r="VN511" s="0"/>
      <c r="VO511" s="0"/>
      <c r="VP511" s="0"/>
      <c r="VQ511" s="0"/>
      <c r="VR511" s="0"/>
      <c r="VS511" s="0"/>
      <c r="VT511" s="0"/>
      <c r="VU511" s="0"/>
      <c r="VV511" s="0"/>
      <c r="VW511" s="0"/>
      <c r="VX511" s="0"/>
      <c r="VY511" s="0"/>
      <c r="VZ511" s="0"/>
      <c r="WA511" s="0"/>
      <c r="WB511" s="0"/>
      <c r="WC511" s="0"/>
      <c r="WD511" s="0"/>
      <c r="WE511" s="0"/>
      <c r="WF511" s="0"/>
      <c r="WG511" s="0"/>
      <c r="WH511" s="0"/>
      <c r="WI511" s="0"/>
      <c r="WJ511" s="0"/>
      <c r="WK511" s="0"/>
      <c r="WL511" s="0"/>
      <c r="WM511" s="0"/>
      <c r="WN511" s="0"/>
      <c r="WO511" s="0"/>
      <c r="WP511" s="0"/>
      <c r="WQ511" s="0"/>
      <c r="WR511" s="0"/>
      <c r="WS511" s="0"/>
      <c r="WT511" s="0"/>
      <c r="WU511" s="0"/>
      <c r="WV511" s="0"/>
      <c r="WW511" s="0"/>
      <c r="WX511" s="0"/>
      <c r="WY511" s="0"/>
      <c r="WZ511" s="0"/>
      <c r="XA511" s="0"/>
      <c r="XB511" s="0"/>
      <c r="XC511" s="0"/>
      <c r="XD511" s="0"/>
      <c r="XE511" s="0"/>
      <c r="XF511" s="0"/>
      <c r="XG511" s="0"/>
      <c r="XH511" s="0"/>
      <c r="XI511" s="0"/>
      <c r="XJ511" s="0"/>
      <c r="XK511" s="0"/>
      <c r="XL511" s="0"/>
      <c r="XM511" s="0"/>
      <c r="XN511" s="0"/>
      <c r="XO511" s="0"/>
      <c r="XP511" s="0"/>
      <c r="XQ511" s="0"/>
      <c r="XR511" s="0"/>
      <c r="XS511" s="0"/>
      <c r="XT511" s="0"/>
      <c r="XU511" s="0"/>
      <c r="XV511" s="0"/>
      <c r="XW511" s="0"/>
      <c r="XX511" s="0"/>
      <c r="XY511" s="0"/>
      <c r="XZ511" s="0"/>
      <c r="YA511" s="0"/>
      <c r="YB511" s="0"/>
      <c r="YC511" s="0"/>
      <c r="YD511" s="0"/>
      <c r="YE511" s="0"/>
      <c r="YF511" s="0"/>
      <c r="YG511" s="0"/>
      <c r="YH511" s="0"/>
      <c r="YI511" s="0"/>
      <c r="YJ511" s="0"/>
      <c r="YK511" s="0"/>
      <c r="YL511" s="0"/>
      <c r="YM511" s="0"/>
      <c r="YN511" s="0"/>
      <c r="YO511" s="0"/>
      <c r="YP511" s="0"/>
      <c r="YQ511" s="0"/>
      <c r="YR511" s="0"/>
      <c r="YS511" s="0"/>
      <c r="YT511" s="0"/>
      <c r="YU511" s="0"/>
      <c r="YV511" s="0"/>
      <c r="YW511" s="0"/>
      <c r="YX511" s="0"/>
      <c r="YY511" s="0"/>
      <c r="YZ511" s="0"/>
      <c r="ZA511" s="0"/>
      <c r="ZB511" s="0"/>
      <c r="ZC511" s="0"/>
      <c r="ZD511" s="0"/>
      <c r="ZE511" s="0"/>
      <c r="ZF511" s="0"/>
      <c r="ZG511" s="0"/>
      <c r="ZH511" s="0"/>
      <c r="ZI511" s="0"/>
      <c r="ZJ511" s="0"/>
      <c r="ZK511" s="0"/>
      <c r="ZL511" s="0"/>
      <c r="ZM511" s="0"/>
      <c r="ZN511" s="0"/>
      <c r="ZO511" s="0"/>
      <c r="ZP511" s="0"/>
      <c r="ZQ511" s="0"/>
      <c r="ZR511" s="0"/>
      <c r="ZS511" s="0"/>
      <c r="ZT511" s="0"/>
      <c r="ZU511" s="0"/>
      <c r="ZV511" s="0"/>
      <c r="ZW511" s="0"/>
      <c r="ZX511" s="0"/>
      <c r="ZY511" s="0"/>
      <c r="ZZ511" s="0"/>
      <c r="AAA511" s="0"/>
      <c r="AAB511" s="0"/>
      <c r="AAC511" s="0"/>
      <c r="AAD511" s="0"/>
      <c r="AAE511" s="0"/>
      <c r="AAF511" s="0"/>
      <c r="AAG511" s="0"/>
      <c r="AAH511" s="0"/>
      <c r="AAI511" s="0"/>
      <c r="AAJ511" s="0"/>
      <c r="AAK511" s="0"/>
      <c r="AAL511" s="0"/>
      <c r="AAM511" s="0"/>
      <c r="AAN511" s="0"/>
      <c r="AAO511" s="0"/>
      <c r="AAP511" s="0"/>
      <c r="AAQ511" s="0"/>
      <c r="AAR511" s="0"/>
      <c r="AAS511" s="0"/>
      <c r="AAT511" s="0"/>
      <c r="AAU511" s="0"/>
      <c r="AAV511" s="0"/>
      <c r="AAW511" s="0"/>
      <c r="AAX511" s="0"/>
      <c r="AAY511" s="0"/>
      <c r="AAZ511" s="0"/>
      <c r="ABA511" s="0"/>
      <c r="ABB511" s="0"/>
      <c r="ABC511" s="0"/>
      <c r="ABD511" s="0"/>
      <c r="ABE511" s="0"/>
      <c r="ABF511" s="0"/>
      <c r="ABG511" s="0"/>
      <c r="ABH511" s="0"/>
      <c r="ABI511" s="0"/>
      <c r="ABJ511" s="0"/>
      <c r="ABK511" s="0"/>
      <c r="ABL511" s="0"/>
      <c r="ABM511" s="0"/>
      <c r="ABN511" s="0"/>
      <c r="ABO511" s="0"/>
      <c r="ABP511" s="0"/>
      <c r="ABQ511" s="0"/>
      <c r="ABR511" s="0"/>
      <c r="ABS511" s="0"/>
      <c r="ABT511" s="0"/>
      <c r="ABU511" s="0"/>
      <c r="ABV511" s="0"/>
      <c r="ABW511" s="0"/>
      <c r="ABX511" s="0"/>
      <c r="ABY511" s="0"/>
      <c r="ABZ511" s="0"/>
      <c r="ACA511" s="0"/>
      <c r="ACB511" s="0"/>
      <c r="ACC511" s="0"/>
      <c r="ACD511" s="0"/>
      <c r="ACE511" s="0"/>
      <c r="ACF511" s="0"/>
      <c r="ACG511" s="0"/>
      <c r="ACH511" s="0"/>
      <c r="ACI511" s="0"/>
      <c r="ACJ511" s="0"/>
      <c r="ACK511" s="0"/>
      <c r="ACL511" s="0"/>
      <c r="ACM511" s="0"/>
      <c r="ACN511" s="0"/>
      <c r="ACO511" s="0"/>
      <c r="ACP511" s="0"/>
      <c r="ACQ511" s="0"/>
      <c r="ACR511" s="0"/>
      <c r="ACS511" s="0"/>
      <c r="ACT511" s="0"/>
      <c r="ACU511" s="0"/>
      <c r="ACV511" s="0"/>
      <c r="ACW511" s="0"/>
      <c r="ACX511" s="0"/>
      <c r="ACY511" s="0"/>
      <c r="ACZ511" s="0"/>
      <c r="ADA511" s="0"/>
      <c r="ADB511" s="0"/>
      <c r="ADC511" s="0"/>
      <c r="ADD511" s="0"/>
      <c r="ADE511" s="0"/>
      <c r="ADF511" s="0"/>
      <c r="ADG511" s="0"/>
      <c r="ADH511" s="0"/>
      <c r="ADI511" s="0"/>
      <c r="ADJ511" s="0"/>
      <c r="ADK511" s="0"/>
      <c r="ADL511" s="0"/>
      <c r="ADM511" s="0"/>
      <c r="ADN511" s="0"/>
      <c r="ADO511" s="0"/>
      <c r="ADP511" s="0"/>
      <c r="ADQ511" s="0"/>
      <c r="ADR511" s="0"/>
      <c r="ADS511" s="0"/>
      <c r="ADT511" s="0"/>
      <c r="ADU511" s="0"/>
      <c r="ADV511" s="0"/>
      <c r="ADW511" s="0"/>
      <c r="ADX511" s="0"/>
      <c r="ADY511" s="0"/>
      <c r="ADZ511" s="0"/>
      <c r="AEA511" s="0"/>
      <c r="AEB511" s="0"/>
      <c r="AEC511" s="0"/>
      <c r="AED511" s="0"/>
      <c r="AEE511" s="0"/>
      <c r="AEF511" s="0"/>
      <c r="AEG511" s="0"/>
      <c r="AEH511" s="0"/>
      <c r="AEI511" s="0"/>
      <c r="AEJ511" s="0"/>
      <c r="AEK511" s="0"/>
      <c r="AEL511" s="0"/>
      <c r="AEM511" s="0"/>
      <c r="AEN511" s="0"/>
      <c r="AEO511" s="0"/>
      <c r="AEP511" s="0"/>
      <c r="AEQ511" s="0"/>
      <c r="AER511" s="0"/>
      <c r="AES511" s="0"/>
      <c r="AET511" s="0"/>
      <c r="AEU511" s="0"/>
      <c r="AEV511" s="0"/>
      <c r="AEW511" s="0"/>
      <c r="AEX511" s="0"/>
      <c r="AEY511" s="0"/>
      <c r="AEZ511" s="0"/>
      <c r="AFA511" s="0"/>
      <c r="AFB511" s="0"/>
      <c r="AFC511" s="0"/>
      <c r="AFD511" s="0"/>
      <c r="AFE511" s="0"/>
      <c r="AFF511" s="0"/>
      <c r="AFG511" s="0"/>
      <c r="AFH511" s="0"/>
      <c r="AFI511" s="0"/>
      <c r="AFJ511" s="0"/>
      <c r="AFK511" s="0"/>
      <c r="AFL511" s="0"/>
      <c r="AFM511" s="0"/>
      <c r="AFN511" s="0"/>
      <c r="AFO511" s="0"/>
      <c r="AFP511" s="0"/>
      <c r="AFQ511" s="0"/>
      <c r="AFR511" s="0"/>
      <c r="AFS511" s="0"/>
      <c r="AFT511" s="0"/>
      <c r="AFU511" s="0"/>
      <c r="AFV511" s="0"/>
      <c r="AFW511" s="0"/>
      <c r="AFX511" s="0"/>
      <c r="AFY511" s="0"/>
      <c r="AFZ511" s="0"/>
      <c r="AGA511" s="0"/>
      <c r="AGB511" s="0"/>
      <c r="AGC511" s="0"/>
      <c r="AGD511" s="0"/>
      <c r="AGE511" s="0"/>
      <c r="AGF511" s="0"/>
      <c r="AGG511" s="0"/>
      <c r="AGH511" s="0"/>
      <c r="AGI511" s="0"/>
      <c r="AGJ511" s="0"/>
      <c r="AGK511" s="0"/>
      <c r="AGL511" s="0"/>
      <c r="AGM511" s="0"/>
      <c r="AGN511" s="0"/>
      <c r="AGO511" s="0"/>
      <c r="AGP511" s="0"/>
      <c r="AGQ511" s="0"/>
      <c r="AGR511" s="0"/>
      <c r="AGS511" s="0"/>
      <c r="AGT511" s="0"/>
      <c r="AGU511" s="0"/>
      <c r="AGV511" s="0"/>
      <c r="AGW511" s="0"/>
      <c r="AGX511" s="0"/>
      <c r="AGY511" s="0"/>
      <c r="AGZ511" s="0"/>
      <c r="AHA511" s="0"/>
      <c r="AHB511" s="0"/>
      <c r="AHC511" s="0"/>
      <c r="AHD511" s="0"/>
      <c r="AHE511" s="0"/>
      <c r="AHF511" s="0"/>
      <c r="AHG511" s="0"/>
      <c r="AHH511" s="0"/>
      <c r="AHI511" s="0"/>
      <c r="AHJ511" s="0"/>
      <c r="AHK511" s="0"/>
      <c r="AHL511" s="0"/>
      <c r="AHM511" s="0"/>
      <c r="AHN511" s="0"/>
      <c r="AHO511" s="0"/>
      <c r="AHP511" s="0"/>
      <c r="AHQ511" s="0"/>
      <c r="AHR511" s="0"/>
      <c r="AHS511" s="0"/>
      <c r="AHT511" s="0"/>
      <c r="AHU511" s="0"/>
      <c r="AHV511" s="0"/>
      <c r="AHW511" s="0"/>
      <c r="AHX511" s="0"/>
      <c r="AHY511" s="0"/>
      <c r="AHZ511" s="0"/>
      <c r="AIA511" s="0"/>
      <c r="AIB511" s="0"/>
      <c r="AIC511" s="0"/>
      <c r="AID511" s="0"/>
      <c r="AIE511" s="0"/>
      <c r="AIF511" s="0"/>
      <c r="AIG511" s="0"/>
      <c r="AIH511" s="0"/>
      <c r="AII511" s="0"/>
      <c r="AIJ511" s="0"/>
      <c r="AIK511" s="0"/>
      <c r="AIL511" s="0"/>
      <c r="AIM511" s="0"/>
      <c r="AIN511" s="0"/>
      <c r="AIO511" s="0"/>
      <c r="AIP511" s="0"/>
      <c r="AIQ511" s="0"/>
      <c r="AIR511" s="0"/>
      <c r="AIS511" s="0"/>
      <c r="AIT511" s="0"/>
      <c r="AIU511" s="0"/>
      <c r="AIV511" s="0"/>
      <c r="AIW511" s="0"/>
      <c r="AIX511" s="0"/>
      <c r="AIY511" s="0"/>
      <c r="AIZ511" s="0"/>
      <c r="AJA511" s="0"/>
      <c r="AJB511" s="0"/>
      <c r="AJC511" s="0"/>
      <c r="AJD511" s="0"/>
      <c r="AJE511" s="0"/>
      <c r="AJF511" s="0"/>
      <c r="AJG511" s="0"/>
      <c r="AJH511" s="0"/>
      <c r="AJI511" s="0"/>
      <c r="AJJ511" s="0"/>
      <c r="AJK511" s="0"/>
      <c r="AJL511" s="0"/>
      <c r="AJM511" s="0"/>
      <c r="AJN511" s="0"/>
      <c r="AJO511" s="0"/>
      <c r="AJP511" s="0"/>
      <c r="AJQ511" s="0"/>
      <c r="AJR511" s="0"/>
      <c r="AJS511" s="0"/>
      <c r="AJT511" s="0"/>
      <c r="AJU511" s="0"/>
      <c r="AJV511" s="0"/>
      <c r="AJW511" s="0"/>
      <c r="AJX511" s="0"/>
      <c r="AJY511" s="0"/>
      <c r="AJZ511" s="0"/>
      <c r="AKA511" s="0"/>
      <c r="AKB511" s="0"/>
      <c r="AKC511" s="0"/>
      <c r="AKD511" s="0"/>
      <c r="AKE511" s="0"/>
      <c r="AKF511" s="0"/>
      <c r="AKG511" s="0"/>
      <c r="AKH511" s="0"/>
      <c r="AKI511" s="0"/>
      <c r="AKJ511" s="0"/>
      <c r="AKK511" s="0"/>
      <c r="AKL511" s="0"/>
      <c r="AKM511" s="0"/>
      <c r="AKN511" s="0"/>
      <c r="AKO511" s="0"/>
      <c r="AKP511" s="0"/>
      <c r="AKQ511" s="0"/>
      <c r="AKR511" s="0"/>
      <c r="AKS511" s="0"/>
      <c r="AKT511" s="0"/>
      <c r="AKU511" s="0"/>
      <c r="AKV511" s="0"/>
      <c r="AKW511" s="0"/>
      <c r="AKX511" s="0"/>
      <c r="AKY511" s="0"/>
      <c r="AKZ511" s="0"/>
      <c r="ALA511" s="0"/>
      <c r="ALB511" s="0"/>
      <c r="ALC511" s="0"/>
      <c r="ALD511" s="0"/>
      <c r="ALE511" s="0"/>
      <c r="ALF511" s="0"/>
      <c r="ALG511" s="0"/>
      <c r="ALH511" s="0"/>
      <c r="ALI511" s="0"/>
      <c r="ALJ511" s="0"/>
      <c r="ALK511" s="0"/>
      <c r="ALL511" s="0"/>
      <c r="ALM511" s="0"/>
      <c r="ALN511" s="0"/>
      <c r="ALO511" s="0"/>
      <c r="ALP511" s="0"/>
      <c r="ALQ511" s="0"/>
      <c r="ALR511" s="0"/>
      <c r="ALS511" s="0"/>
      <c r="ALT511" s="0"/>
      <c r="ALU511" s="0"/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  <c r="AMJ511" s="0"/>
    </row>
    <row r="512" s="54" customFormat="true" ht="14.85" hidden="false" customHeight="true" outlineLevel="0" collapsed="false">
      <c r="A512" s="102" t="str">
        <f aca="false" t="array" ref="A512:A512">IF(G512=Error_checking!$A$26,RANK(AC512,$AC$2:$AC$601),"")</f>
        <v/>
      </c>
      <c r="B512" s="102" t="n">
        <v>63</v>
      </c>
      <c r="C512" s="77" t="n">
        <f aca="false">VLOOKUP($B512,Ludo_na!$A$2:$D$601,2,0)</f>
        <v>210</v>
      </c>
      <c r="D512" s="78" t="str">
        <f aca="false">IF(VLOOKUP($B512,Ludo_voor!$A$2:$Y$601,3,0)="","",VLOOKUP($B512,Ludo_voor!$A$2:$Y$601,3,0))</f>
        <v>Debourgh</v>
      </c>
      <c r="E512" s="79" t="str">
        <f aca="false">IF(VLOOKUP($B512,Ludo_voor!$A$2:$Y$601,4,0)="","",VLOOKUP($B512,Ludo_voor!$A$2:$Y$601,4,0))</f>
        <v>Dries</v>
      </c>
      <c r="F512" s="80" t="str">
        <f aca="false">IF(VLOOKUP($B512,Ludo_voor!$A$2:$Y$601,5,0)="","",VLOOKUP($B512,Ludo_voor!$A$2:$Y$601,5,0))</f>
        <v>Spelen Op Zolder</v>
      </c>
      <c r="G512" s="81"/>
      <c r="H512" s="103"/>
      <c r="I512" s="104"/>
      <c r="J512" s="105"/>
      <c r="K512" s="105"/>
      <c r="L512" s="105"/>
      <c r="M512" s="106" t="str">
        <f aca="false" t="array" ref="M512:M512">IF($G512="","",IF(L512="",0,((SUM(IF(I512=I$2:I$601,IF(J512=J$2:J$601,1,0),0))-K512)/(SUM(IF(I512=I$2:I$601,IF(J512=J$2:J$601,1,0),0))-1)*100)+(L512/(SUM(IF(I512=I$2:I$601,IF(J512=J$2:J$601,L$2:L$601,0),0))))+IF(K512&lt;2,SUM(IF(I512=I$2:I$601,IF(J512=J$2:J$601,1,0),0)),0)))</f>
        <v/>
      </c>
      <c r="N512" s="107"/>
      <c r="O512" s="108"/>
      <c r="P512" s="108"/>
      <c r="Q512" s="108"/>
      <c r="R512" s="109" t="str">
        <f aca="false" t="array" ref="R512:R512">IF($G512="","",IF(Q512="",0,((SUM(IF(N512=N$2:N$601,IF(O512=O$2:O$601,1,0),0))-P512)/(SUM(IF(N512=N$2:N$601,IF(O512=O$2:O$601,1,0),0))-1)*100)+(Q512/(SUM(IF(N512=N$2:N$601,IF(O512=O$2:O$601,Q$2:Q$601,0),0))))+IF(P512&lt;2,SUM(IF(N512=N$2:N$601,IF(O512=O$2:O$601,1,0),0)),0)))</f>
        <v/>
      </c>
      <c r="S512" s="110"/>
      <c r="T512" s="108"/>
      <c r="U512" s="108"/>
      <c r="V512" s="108"/>
      <c r="W512" s="111" t="str">
        <f aca="false" t="array" ref="W512:W512">IF($G512="","",IF(OR(S512=Error_checking!$Q$25,S512=Error_checking!$Q$26),R512-IF(P512&lt;2,SUM(IF(N512=N$2:N$601,IF(O512=O$2:O$601,1,0),0)),0),IF(V512="",0,((SUM(IF(S512=S$2:S$601,IF(T512=T$2:T$601,1,0),0))-U512)/(SUM(IF(S512=S$2:S$601,IF(T512=T$2:T$601,1,0),0))-1)*100)+(V512/(SUM(IF(S512=S$2:S$601,IF(T512=T$2:T$601,V$2:V$601,0),0))))+IF(U512&lt;2,SUM(IF(S512=S$2:S$601,IF(T512=T$2:T$601,1,0),0)),0))))</f>
        <v/>
      </c>
      <c r="X512" s="91"/>
      <c r="Y512" s="92"/>
      <c r="Z512" s="93"/>
      <c r="AA512" s="92"/>
      <c r="AB512" s="94" t="n">
        <f aca="false">0</f>
        <v>0</v>
      </c>
      <c r="AC512" s="94" t="n">
        <f aca="false" t="array" ref="AC512:AC512">SUM(M512,R512,W512,AB512)</f>
        <v>0</v>
      </c>
      <c r="AD512" s="112" t="n">
        <f aca="false">IF(G512=Error_checking!$A$26,MAX(0,MIN(MaxBonus,$G$1)+1-RANK(AC512,$AC$2:$AC$601)),0)</f>
        <v>0</v>
      </c>
      <c r="AE512" s="111" t="n">
        <f aca="false">AC512+AD512</f>
        <v>0</v>
      </c>
      <c r="AF512" s="113" t="str">
        <f aca="false" t="array" ref="AF512:AF512">IF(G512=Error_checking!$A$26,RANK(AC512,$AC$2:$AC$601),"")</f>
        <v/>
      </c>
      <c r="AG512" s="114"/>
      <c r="AH512" s="115"/>
      <c r="AI512" s="115"/>
      <c r="AJ512" s="115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  <c r="AW512" s="117"/>
      <c r="AX512" s="117"/>
      <c r="AY512" s="117"/>
      <c r="AZ512" s="117"/>
      <c r="BA512" s="117"/>
      <c r="BB512" s="117"/>
      <c r="BC512" s="117"/>
      <c r="BD512" s="117"/>
      <c r="BE512" s="117"/>
      <c r="BF512" s="117"/>
      <c r="BG512" s="117"/>
      <c r="BH512" s="117"/>
      <c r="BI512" s="117"/>
      <c r="BJ512" s="117"/>
      <c r="BK512" s="117"/>
      <c r="BL512" s="117"/>
      <c r="BM512" s="117"/>
      <c r="BN512" s="117"/>
      <c r="BO512" s="117"/>
      <c r="BP512" s="117"/>
      <c r="BQ512" s="117"/>
      <c r="BR512" s="117"/>
      <c r="BS512" s="117"/>
      <c r="BT512" s="117"/>
      <c r="BU512" s="117"/>
      <c r="BV512" s="117"/>
      <c r="BW512" s="117"/>
      <c r="BX512" s="117"/>
      <c r="BY512" s="117"/>
      <c r="BZ512" s="117"/>
    </row>
    <row r="513" s="119" customFormat="true" ht="14.85" hidden="false" customHeight="true" outlineLevel="0" collapsed="false">
      <c r="A513" s="102" t="str">
        <f aca="false" t="array" ref="A513:A513">IF(G513=Error_checking!$A$26,RANK(AC513,$AC$2:$AC$601),"")</f>
        <v/>
      </c>
      <c r="B513" s="102" t="n">
        <v>126</v>
      </c>
      <c r="C513" s="77" t="n">
        <f aca="false">VLOOKUP($B513,Ludo_na!$A$2:$D$601,2,0)</f>
        <v>120</v>
      </c>
      <c r="D513" s="78" t="str">
        <f aca="false">IF(VLOOKUP($B513,Ludo_voor!$A$2:$Y$601,3,0)="","",VLOOKUP($B513,Ludo_voor!$A$2:$Y$601,3,0))</f>
        <v>Debyser</v>
      </c>
      <c r="E513" s="79" t="str">
        <f aca="false">IF(VLOOKUP($B513,Ludo_voor!$A$2:$Y$601,4,0)="","",VLOOKUP($B513,Ludo_voor!$A$2:$Y$601,4,0))</f>
        <v>Koert</v>
      </c>
      <c r="F513" s="80" t="str">
        <f aca="false">IF(VLOOKUP($B513,Ludo_voor!$A$2:$Y$601,5,0)="","",VLOOKUP($B513,Ludo_voor!$A$2:$Y$601,5,0))</f>
        <v>Spelen Op Zolder</v>
      </c>
      <c r="G513" s="81"/>
      <c r="H513" s="103"/>
      <c r="I513" s="104"/>
      <c r="J513" s="105"/>
      <c r="K513" s="105"/>
      <c r="L513" s="105"/>
      <c r="M513" s="106" t="str">
        <f aca="false" t="array" ref="M513:M513">IF($G513="","",IF(L513="",0,((SUM(IF(I513=I$2:I$601,IF(J513=J$2:J$601,1,0),0))-K513)/(SUM(IF(I513=I$2:I$601,IF(J513=J$2:J$601,1,0),0))-1)*100)+(L513/(SUM(IF(I513=I$2:I$601,IF(J513=J$2:J$601,L$2:L$601,0),0))))+IF(K513&lt;2,SUM(IF(I513=I$2:I$601,IF(J513=J$2:J$601,1,0),0)),0)))</f>
        <v/>
      </c>
      <c r="N513" s="107"/>
      <c r="O513" s="108"/>
      <c r="P513" s="108"/>
      <c r="Q513" s="108"/>
      <c r="R513" s="109" t="str">
        <f aca="false" t="array" ref="R513:R513">IF($G513="","",IF(Q513="",0,((SUM(IF(N513=N$2:N$601,IF(O513=O$2:O$601,1,0),0))-P513)/(SUM(IF(N513=N$2:N$601,IF(O513=O$2:O$601,1,0),0))-1)*100)+(Q513/(SUM(IF(N513=N$2:N$601,IF(O513=O$2:O$601,Q$2:Q$601,0),0))))+IF(P513&lt;2,SUM(IF(N513=N$2:N$601,IF(O513=O$2:O$601,1,0),0)),0)))</f>
        <v/>
      </c>
      <c r="S513" s="110"/>
      <c r="T513" s="108"/>
      <c r="U513" s="108"/>
      <c r="V513" s="108"/>
      <c r="W513" s="111" t="str">
        <f aca="false" t="array" ref="W513:W513">IF($G513="","",IF(OR(S513=Error_checking!$Q$25,S513=Error_checking!$Q$26),R513-IF(P513&lt;2,SUM(IF(N513=N$2:N$601,IF(O513=O$2:O$601,1,0),0)),0),IF(V513="",0,((SUM(IF(S513=S$2:S$601,IF(T513=T$2:T$601,1,0),0))-U513)/(SUM(IF(S513=S$2:S$601,IF(T513=T$2:T$601,1,0),0))-1)*100)+(V513/(SUM(IF(S513=S$2:S$601,IF(T513=T$2:T$601,V$2:V$601,0),0))))+IF(U513&lt;2,SUM(IF(S513=S$2:S$601,IF(T513=T$2:T$601,1,0),0)),0))))</f>
        <v/>
      </c>
      <c r="X513" s="91"/>
      <c r="Y513" s="92"/>
      <c r="Z513" s="93"/>
      <c r="AA513" s="92"/>
      <c r="AB513" s="94" t="n">
        <f aca="false">0</f>
        <v>0</v>
      </c>
      <c r="AC513" s="94" t="n">
        <f aca="false" t="array" ref="AC513:AC513">SUM(M513,R513,W513,AB513)</f>
        <v>0</v>
      </c>
      <c r="AD513" s="112" t="n">
        <f aca="false">IF(G513=Error_checking!$A$26,MAX(0,MIN(MaxBonus,$G$1)+1-RANK(AC513,$AC$2:$AC$601)),0)</f>
        <v>0</v>
      </c>
      <c r="AE513" s="111" t="n">
        <f aca="false">AC513+AD513</f>
        <v>0</v>
      </c>
      <c r="AF513" s="113" t="str">
        <f aca="false" t="array" ref="AF513:AF513">IF(G513=Error_checking!$A$26,RANK(AC513,$AC$2:$AC$601),"")</f>
        <v/>
      </c>
      <c r="AG513" s="114"/>
      <c r="AH513" s="115"/>
      <c r="AI513" s="115"/>
      <c r="AJ513" s="115"/>
      <c r="AK513" s="100"/>
      <c r="AL513" s="100"/>
      <c r="AM513" s="100"/>
      <c r="AN513" s="101"/>
      <c r="AO513" s="100"/>
      <c r="AP513" s="100"/>
      <c r="AQ513" s="100"/>
      <c r="AR513" s="100"/>
      <c r="AS513" s="100"/>
      <c r="AT513" s="100"/>
      <c r="AU513" s="100"/>
      <c r="AV513" s="100"/>
      <c r="AW513" s="100"/>
      <c r="AX513" s="100"/>
      <c r="AY513" s="100"/>
      <c r="AZ513" s="100"/>
      <c r="BA513" s="100"/>
      <c r="BB513" s="100"/>
      <c r="BC513" s="100"/>
      <c r="BD513" s="100"/>
      <c r="BE513" s="100"/>
      <c r="BF513" s="100"/>
      <c r="BG513" s="100"/>
      <c r="BH513" s="100"/>
      <c r="BI513" s="100"/>
      <c r="BJ513" s="100"/>
      <c r="BK513" s="100"/>
      <c r="BL513" s="100"/>
      <c r="BM513" s="100"/>
      <c r="BN513" s="100"/>
      <c r="BO513" s="100"/>
      <c r="BP513" s="100"/>
      <c r="BQ513" s="100"/>
      <c r="BR513" s="100"/>
      <c r="BS513" s="100"/>
      <c r="BT513" s="100"/>
      <c r="BU513" s="100"/>
      <c r="BV513" s="100"/>
      <c r="BW513" s="100"/>
      <c r="BX513" s="100"/>
      <c r="BY513" s="100"/>
      <c r="BZ513" s="100"/>
    </row>
    <row r="514" s="54" customFormat="true" ht="14.85" hidden="false" customHeight="true" outlineLevel="0" collapsed="false">
      <c r="A514" s="102" t="str">
        <f aca="false" t="array" ref="A514:A514">IF(G514=Error_checking!$A$26,RANK(AC514,$AC$2:$AC$601),"")</f>
        <v/>
      </c>
      <c r="B514" s="102" t="n">
        <v>94</v>
      </c>
      <c r="C514" s="77" t="n">
        <f aca="false">VLOOKUP($B514,Ludo_na!$A$2:$D$601,2,0)</f>
        <v>399</v>
      </c>
      <c r="D514" s="78" t="str">
        <f aca="false">IF(VLOOKUP($B514,Ludo_voor!$A$2:$Y$601,3,0)="","",VLOOKUP($B514,Ludo_voor!$A$2:$Y$601,3,0))</f>
        <v>Degrieck</v>
      </c>
      <c r="E514" s="79" t="str">
        <f aca="false">IF(VLOOKUP($B514,Ludo_voor!$A$2:$Y$601,4,0)="","",VLOOKUP($B514,Ludo_voor!$A$2:$Y$601,4,0))</f>
        <v>Els</v>
      </c>
      <c r="F514" s="80" t="str">
        <f aca="false">IF(VLOOKUP($B514,Ludo_voor!$A$2:$Y$601,5,0)="","",VLOOKUP($B514,Ludo_voor!$A$2:$Y$601,5,0))</f>
        <v>Spelen Op Zolder</v>
      </c>
      <c r="G514" s="81"/>
      <c r="H514" s="103"/>
      <c r="I514" s="104"/>
      <c r="J514" s="105"/>
      <c r="K514" s="105"/>
      <c r="L514" s="105"/>
      <c r="M514" s="106" t="str">
        <f aca="false" t="array" ref="M514:M514">IF($G514="","",IF(L514="",0,((SUM(IF(I514=I$2:I$601,IF(J514=J$2:J$601,1,0),0))-K514)/(SUM(IF(I514=I$2:I$601,IF(J514=J$2:J$601,1,0),0))-1)*100)+(L514/(SUM(IF(I514=I$2:I$601,IF(J514=J$2:J$601,L$2:L$601,0),0))))+IF(K514&lt;2,SUM(IF(I514=I$2:I$601,IF(J514=J$2:J$601,1,0),0)),0)))</f>
        <v/>
      </c>
      <c r="N514" s="107"/>
      <c r="O514" s="108"/>
      <c r="P514" s="108"/>
      <c r="Q514" s="108"/>
      <c r="R514" s="109" t="str">
        <f aca="false" t="array" ref="R514:R514">IF($G514="","",IF(Q514="",0,((SUM(IF(N514=N$2:N$601,IF(O514=O$2:O$601,1,0),0))-P514)/(SUM(IF(N514=N$2:N$601,IF(O514=O$2:O$601,1,0),0))-1)*100)+(Q514/(SUM(IF(N514=N$2:N$601,IF(O514=O$2:O$601,Q$2:Q$601,0),0))))+IF(P514&lt;2,SUM(IF(N514=N$2:N$601,IF(O514=O$2:O$601,1,0),0)),0)))</f>
        <v/>
      </c>
      <c r="S514" s="110"/>
      <c r="T514" s="108"/>
      <c r="U514" s="108"/>
      <c r="V514" s="108"/>
      <c r="W514" s="111" t="str">
        <f aca="false" t="array" ref="W514:W514">IF($G514="","",IF(OR(S514=Error_checking!$Q$25,S514=Error_checking!$Q$26),R514-IF(P514&lt;2,SUM(IF(N514=N$2:N$601,IF(O514=O$2:O$601,1,0),0)),0),IF(V514="",0,((SUM(IF(S514=S$2:S$601,IF(T514=T$2:T$601,1,0),0))-U514)/(SUM(IF(S514=S$2:S$601,IF(T514=T$2:T$601,1,0),0))-1)*100)+(V514/(SUM(IF(S514=S$2:S$601,IF(T514=T$2:T$601,V$2:V$601,0),0))))+IF(U514&lt;2,SUM(IF(S514=S$2:S$601,IF(T514=T$2:T$601,1,0),0)),0))))</f>
        <v/>
      </c>
      <c r="X514" s="91"/>
      <c r="Y514" s="92"/>
      <c r="Z514" s="93"/>
      <c r="AA514" s="92"/>
      <c r="AB514" s="94" t="n">
        <f aca="false">0</f>
        <v>0</v>
      </c>
      <c r="AC514" s="94" t="n">
        <f aca="false" t="array" ref="AC514:AC514">SUM(M514,R514,W514,AB514)</f>
        <v>0</v>
      </c>
      <c r="AD514" s="112" t="n">
        <f aca="false">IF(G514=Error_checking!$A$26,MAX(0,MIN(MaxBonus,$G$1)+1-RANK(AC514,$AC$2:$AC$601)),0)</f>
        <v>0</v>
      </c>
      <c r="AE514" s="111" t="n">
        <f aca="false">AC514+AD514</f>
        <v>0</v>
      </c>
      <c r="AF514" s="113" t="str">
        <f aca="false" t="array" ref="AF514:AF514">IF(G514=Error_checking!$A$26,RANK(AC514,$AC$2:$AC$601),"")</f>
        <v/>
      </c>
      <c r="AG514" s="114"/>
      <c r="AH514" s="115"/>
      <c r="AI514" s="115"/>
      <c r="AJ514" s="115"/>
      <c r="AK514" s="100"/>
      <c r="AL514" s="100"/>
      <c r="AM514" s="100"/>
      <c r="AN514" s="101"/>
      <c r="AO514" s="100"/>
      <c r="AP514" s="100"/>
      <c r="AQ514" s="100"/>
      <c r="AR514" s="100"/>
      <c r="AS514" s="100"/>
      <c r="AT514" s="100"/>
      <c r="AU514" s="100"/>
      <c r="AV514" s="100"/>
      <c r="AW514" s="100"/>
      <c r="AX514" s="100"/>
      <c r="AY514" s="100"/>
      <c r="AZ514" s="100"/>
      <c r="BA514" s="100"/>
      <c r="BB514" s="100"/>
      <c r="BC514" s="100"/>
      <c r="BD514" s="100"/>
      <c r="BE514" s="100"/>
      <c r="BF514" s="100"/>
      <c r="BG514" s="100"/>
      <c r="BH514" s="100"/>
      <c r="BI514" s="100"/>
      <c r="BJ514" s="100"/>
      <c r="BK514" s="100"/>
      <c r="BL514" s="100"/>
      <c r="BM514" s="100"/>
      <c r="BN514" s="100"/>
      <c r="BO514" s="100"/>
      <c r="BP514" s="100"/>
      <c r="BQ514" s="100"/>
      <c r="BR514" s="100"/>
      <c r="BS514" s="100"/>
      <c r="BT514" s="100"/>
      <c r="BU514" s="100"/>
      <c r="BV514" s="100"/>
      <c r="BW514" s="100"/>
      <c r="BX514" s="100"/>
      <c r="BY514" s="100"/>
      <c r="BZ514" s="100"/>
    </row>
    <row r="515" customFormat="false" ht="14.85" hidden="false" customHeight="true" outlineLevel="0" collapsed="false">
      <c r="A515" s="118" t="str">
        <f aca="false" t="array" ref="A515:A515">IF(G515=Error_checking!$A$26,RANK(AC515,$AC$2:$AC$601),"")</f>
        <v/>
      </c>
      <c r="B515" s="118" t="n">
        <v>284</v>
      </c>
      <c r="C515" s="77" t="n">
        <f aca="false">VLOOKUP($B515,Ludo_na!$A$2:$D$601,2,0)</f>
        <v>283</v>
      </c>
      <c r="D515" s="78" t="str">
        <f aca="false">IF(VLOOKUP($B515,Ludo_voor!$A$2:$Y$601,3,0)="","",VLOOKUP($B515,Ludo_voor!$A$2:$Y$601,3,0))</f>
        <v>Dejonghe</v>
      </c>
      <c r="E515" s="79" t="str">
        <f aca="false">IF(VLOOKUP($B515,Ludo_voor!$A$2:$Y$601,4,0)="","",VLOOKUP($B515,Ludo_voor!$A$2:$Y$601,4,0))</f>
        <v>Benny</v>
      </c>
      <c r="F515" s="80" t="str">
        <f aca="false">IF(VLOOKUP($B515,Ludo_voor!$A$2:$Y$601,5,0)="","",VLOOKUP($B515,Ludo_voor!$A$2:$Y$601,5,0))</f>
        <v>Spelen Op Zolder</v>
      </c>
      <c r="G515" s="81"/>
      <c r="H515" s="103"/>
      <c r="I515" s="104"/>
      <c r="J515" s="105"/>
      <c r="K515" s="105"/>
      <c r="L515" s="105"/>
      <c r="M515" s="106" t="str">
        <f aca="false" t="array" ref="M515:M515">IF($G515="","",IF(L515="",0,((SUM(IF(I515=I$2:I$601,IF(J515=J$2:J$601,1,0),0))-K515)/(SUM(IF(I515=I$2:I$601,IF(J515=J$2:J$601,1,0),0))-1)*100)+(L515/(SUM(IF(I515=I$2:I$601,IF(J515=J$2:J$601,L$2:L$601,0),0))))+IF(K515&lt;2,SUM(IF(I515=I$2:I$601,IF(J515=J$2:J$601,1,0),0)),0)))</f>
        <v/>
      </c>
      <c r="N515" s="107"/>
      <c r="O515" s="108"/>
      <c r="P515" s="108"/>
      <c r="Q515" s="108"/>
      <c r="R515" s="109" t="str">
        <f aca="false" t="array" ref="R515:R515">IF($G515="","",IF(Q515="",0,((SUM(IF(N515=N$2:N$601,IF(O515=O$2:O$601,1,0),0))-P515)/(SUM(IF(N515=N$2:N$601,IF(O515=O$2:O$601,1,0),0))-1)*100)+(Q515/(SUM(IF(N515=N$2:N$601,IF(O515=O$2:O$601,Q$2:Q$601,0),0))))+IF(P515&lt;2,SUM(IF(N515=N$2:N$601,IF(O515=O$2:O$601,1,0),0)),0)))</f>
        <v/>
      </c>
      <c r="S515" s="110"/>
      <c r="T515" s="108"/>
      <c r="U515" s="108"/>
      <c r="V515" s="108"/>
      <c r="W515" s="111" t="str">
        <f aca="false" t="array" ref="W515:W515">IF($G515="","",IF(OR(S515=Error_checking!$Q$25,S515=Error_checking!$Q$26),R515-IF(P515&lt;2,SUM(IF(N515=N$2:N$601,IF(O515=O$2:O$601,1,0),0)),0),IF(V515="",0,((SUM(IF(S515=S$2:S$601,IF(T515=T$2:T$601,1,0),0))-U515)/(SUM(IF(S515=S$2:S$601,IF(T515=T$2:T$601,1,0),0))-1)*100)+(V515/(SUM(IF(S515=S$2:S$601,IF(T515=T$2:T$601,V$2:V$601,0),0))))+IF(U515&lt;2,SUM(IF(S515=S$2:S$601,IF(T515=T$2:T$601,1,0),0)),0))))</f>
        <v/>
      </c>
      <c r="X515" s="91"/>
      <c r="Y515" s="92"/>
      <c r="Z515" s="93"/>
      <c r="AA515" s="92"/>
      <c r="AB515" s="94" t="n">
        <f aca="false">0</f>
        <v>0</v>
      </c>
      <c r="AC515" s="94" t="n">
        <f aca="false" t="array" ref="AC515:AC515">SUM(M515,R515,W515,AB515)</f>
        <v>0</v>
      </c>
      <c r="AD515" s="112" t="n">
        <f aca="false">IF(G515=Error_checking!$A$26,MAX(0,MIN(MaxBonus,$G$1)+1-RANK(AC515,$AC$2:$AC$601)),0)</f>
        <v>0</v>
      </c>
      <c r="AE515" s="111" t="n">
        <f aca="false">AC515+AD515</f>
        <v>0</v>
      </c>
      <c r="AF515" s="113" t="str">
        <f aca="false" t="array" ref="AF515:AF515">IF(G515=Error_checking!$A$26,RANK(AC515,$AC$2:$AC$601),"")</f>
        <v/>
      </c>
      <c r="AG515" s="114"/>
      <c r="AH515" s="115"/>
      <c r="AI515" s="115"/>
      <c r="AJ515" s="115"/>
      <c r="AK515" s="100"/>
      <c r="AL515" s="100"/>
      <c r="AM515" s="100"/>
      <c r="AN515" s="101"/>
      <c r="AO515" s="100"/>
      <c r="AP515" s="100"/>
      <c r="AQ515" s="100"/>
      <c r="AR515" s="100"/>
      <c r="AS515" s="100"/>
      <c r="AT515" s="100"/>
      <c r="AU515" s="100"/>
      <c r="AV515" s="100"/>
      <c r="AW515" s="100"/>
      <c r="AX515" s="100"/>
      <c r="AY515" s="100"/>
      <c r="AZ515" s="100"/>
      <c r="BA515" s="100"/>
      <c r="BB515" s="100"/>
      <c r="BC515" s="100"/>
      <c r="BD515" s="100"/>
      <c r="BE515" s="100"/>
      <c r="BF515" s="100"/>
      <c r="BG515" s="100"/>
      <c r="BH515" s="100"/>
      <c r="BI515" s="100"/>
      <c r="BJ515" s="100"/>
      <c r="BK515" s="100"/>
      <c r="BL515" s="100"/>
      <c r="BM515" s="100"/>
      <c r="BN515" s="100"/>
      <c r="BO515" s="100"/>
      <c r="BP515" s="100"/>
      <c r="BQ515" s="100"/>
      <c r="BR515" s="100"/>
      <c r="BS515" s="100"/>
      <c r="BT515" s="100"/>
      <c r="BU515" s="100"/>
      <c r="BV515" s="100"/>
      <c r="BW515" s="100"/>
      <c r="BX515" s="100"/>
      <c r="BY515" s="100"/>
      <c r="BZ515" s="10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  <c r="IX515" s="0"/>
      <c r="IY515" s="0"/>
      <c r="IZ515" s="0"/>
      <c r="JA515" s="0"/>
      <c r="JB515" s="0"/>
      <c r="JC515" s="0"/>
      <c r="JD515" s="0"/>
      <c r="JE515" s="0"/>
      <c r="JF515" s="0"/>
      <c r="JG515" s="0"/>
      <c r="JH515" s="0"/>
      <c r="JI515" s="0"/>
      <c r="JJ515" s="0"/>
      <c r="JK515" s="0"/>
      <c r="JL515" s="0"/>
      <c r="JM515" s="0"/>
      <c r="JN515" s="0"/>
      <c r="JO515" s="0"/>
      <c r="JP515" s="0"/>
      <c r="JQ515" s="0"/>
      <c r="JR515" s="0"/>
      <c r="JS515" s="0"/>
      <c r="JT515" s="0"/>
      <c r="JU515" s="0"/>
      <c r="JV515" s="0"/>
      <c r="JW515" s="0"/>
      <c r="JX515" s="0"/>
      <c r="JY515" s="0"/>
      <c r="JZ515" s="0"/>
      <c r="KA515" s="0"/>
      <c r="KB515" s="0"/>
      <c r="KC515" s="0"/>
      <c r="KD515" s="0"/>
      <c r="KE515" s="0"/>
      <c r="KF515" s="0"/>
      <c r="KG515" s="0"/>
      <c r="KH515" s="0"/>
      <c r="KI515" s="0"/>
      <c r="KJ515" s="0"/>
      <c r="KK515" s="0"/>
      <c r="KL515" s="0"/>
      <c r="KM515" s="0"/>
      <c r="KN515" s="0"/>
      <c r="KO515" s="0"/>
      <c r="KP515" s="0"/>
      <c r="KQ515" s="0"/>
      <c r="KR515" s="0"/>
      <c r="KS515" s="0"/>
      <c r="KT515" s="0"/>
      <c r="KU515" s="0"/>
      <c r="KV515" s="0"/>
      <c r="KW515" s="0"/>
      <c r="KX515" s="0"/>
      <c r="KY515" s="0"/>
      <c r="KZ515" s="0"/>
      <c r="LA515" s="0"/>
      <c r="LB515" s="0"/>
      <c r="LC515" s="0"/>
      <c r="LD515" s="0"/>
      <c r="LE515" s="0"/>
      <c r="LF515" s="0"/>
      <c r="LG515" s="0"/>
      <c r="LH515" s="0"/>
      <c r="LI515" s="0"/>
      <c r="LJ515" s="0"/>
      <c r="LK515" s="0"/>
      <c r="LL515" s="0"/>
      <c r="LM515" s="0"/>
      <c r="LN515" s="0"/>
      <c r="LO515" s="0"/>
      <c r="LP515" s="0"/>
      <c r="LQ515" s="0"/>
      <c r="LR515" s="0"/>
      <c r="LS515" s="0"/>
      <c r="LT515" s="0"/>
      <c r="LU515" s="0"/>
      <c r="LV515" s="0"/>
      <c r="LW515" s="0"/>
      <c r="LX515" s="0"/>
      <c r="LY515" s="0"/>
      <c r="LZ515" s="0"/>
      <c r="MA515" s="0"/>
      <c r="MB515" s="0"/>
      <c r="MC515" s="0"/>
      <c r="MD515" s="0"/>
      <c r="ME515" s="0"/>
      <c r="MF515" s="0"/>
      <c r="MG515" s="0"/>
      <c r="MH515" s="0"/>
      <c r="MI515" s="0"/>
      <c r="MJ515" s="0"/>
      <c r="MK515" s="0"/>
      <c r="ML515" s="0"/>
      <c r="MM515" s="0"/>
      <c r="MN515" s="0"/>
      <c r="MO515" s="0"/>
      <c r="MP515" s="0"/>
      <c r="MQ515" s="0"/>
      <c r="MR515" s="0"/>
      <c r="MS515" s="0"/>
      <c r="MT515" s="0"/>
      <c r="MU515" s="0"/>
      <c r="MV515" s="0"/>
      <c r="MW515" s="0"/>
      <c r="MX515" s="0"/>
      <c r="MY515" s="0"/>
      <c r="MZ515" s="0"/>
      <c r="NA515" s="0"/>
      <c r="NB515" s="0"/>
      <c r="NC515" s="0"/>
      <c r="ND515" s="0"/>
      <c r="NE515" s="0"/>
      <c r="NF515" s="0"/>
      <c r="NG515" s="0"/>
      <c r="NH515" s="0"/>
      <c r="NI515" s="0"/>
      <c r="NJ515" s="0"/>
      <c r="NK515" s="0"/>
      <c r="NL515" s="0"/>
      <c r="NM515" s="0"/>
      <c r="NN515" s="0"/>
      <c r="NO515" s="0"/>
      <c r="NP515" s="0"/>
      <c r="NQ515" s="0"/>
      <c r="NR515" s="0"/>
      <c r="NS515" s="0"/>
      <c r="NT515" s="0"/>
      <c r="NU515" s="0"/>
      <c r="NV515" s="0"/>
      <c r="NW515" s="0"/>
      <c r="NX515" s="0"/>
      <c r="NY515" s="0"/>
      <c r="NZ515" s="0"/>
      <c r="OA515" s="0"/>
      <c r="OB515" s="0"/>
      <c r="OC515" s="0"/>
      <c r="OD515" s="0"/>
      <c r="OE515" s="0"/>
      <c r="OF515" s="0"/>
      <c r="OG515" s="0"/>
      <c r="OH515" s="0"/>
      <c r="OI515" s="0"/>
      <c r="OJ515" s="0"/>
      <c r="OK515" s="0"/>
      <c r="OL515" s="0"/>
      <c r="OM515" s="0"/>
      <c r="ON515" s="0"/>
      <c r="OO515" s="0"/>
      <c r="OP515" s="0"/>
      <c r="OQ515" s="0"/>
      <c r="OR515" s="0"/>
      <c r="OS515" s="0"/>
      <c r="OT515" s="0"/>
      <c r="OU515" s="0"/>
      <c r="OV515" s="0"/>
      <c r="OW515" s="0"/>
      <c r="OX515" s="0"/>
      <c r="OY515" s="0"/>
      <c r="OZ515" s="0"/>
      <c r="PA515" s="0"/>
      <c r="PB515" s="0"/>
      <c r="PC515" s="0"/>
      <c r="PD515" s="0"/>
      <c r="PE515" s="0"/>
      <c r="PF515" s="0"/>
      <c r="PG515" s="0"/>
      <c r="PH515" s="0"/>
      <c r="PI515" s="0"/>
      <c r="PJ515" s="0"/>
      <c r="PK515" s="0"/>
      <c r="PL515" s="0"/>
      <c r="PM515" s="0"/>
      <c r="PN515" s="0"/>
      <c r="PO515" s="0"/>
      <c r="PP515" s="0"/>
      <c r="PQ515" s="0"/>
      <c r="PR515" s="0"/>
      <c r="PS515" s="0"/>
      <c r="PT515" s="0"/>
      <c r="PU515" s="0"/>
      <c r="PV515" s="0"/>
      <c r="PW515" s="0"/>
      <c r="PX515" s="0"/>
      <c r="PY515" s="0"/>
      <c r="PZ515" s="0"/>
      <c r="QA515" s="0"/>
      <c r="QB515" s="0"/>
      <c r="QC515" s="0"/>
      <c r="QD515" s="0"/>
      <c r="QE515" s="0"/>
      <c r="QF515" s="0"/>
      <c r="QG515" s="0"/>
      <c r="QH515" s="0"/>
      <c r="QI515" s="0"/>
      <c r="QJ515" s="0"/>
      <c r="QK515" s="0"/>
      <c r="QL515" s="0"/>
      <c r="QM515" s="0"/>
      <c r="QN515" s="0"/>
      <c r="QO515" s="0"/>
      <c r="QP515" s="0"/>
      <c r="QQ515" s="0"/>
      <c r="QR515" s="0"/>
      <c r="QS515" s="0"/>
      <c r="QT515" s="0"/>
      <c r="QU515" s="0"/>
      <c r="QV515" s="0"/>
      <c r="QW515" s="0"/>
      <c r="QX515" s="0"/>
      <c r="QY515" s="0"/>
      <c r="QZ515" s="0"/>
      <c r="RA515" s="0"/>
      <c r="RB515" s="0"/>
      <c r="RC515" s="0"/>
      <c r="RD515" s="0"/>
      <c r="RE515" s="0"/>
      <c r="RF515" s="0"/>
      <c r="RG515" s="0"/>
      <c r="RH515" s="0"/>
      <c r="RI515" s="0"/>
      <c r="RJ515" s="0"/>
      <c r="RK515" s="0"/>
      <c r="RL515" s="0"/>
      <c r="RM515" s="0"/>
      <c r="RN515" s="0"/>
      <c r="RO515" s="0"/>
      <c r="RP515" s="0"/>
      <c r="RQ515" s="0"/>
      <c r="RR515" s="0"/>
      <c r="RS515" s="0"/>
      <c r="RT515" s="0"/>
      <c r="RU515" s="0"/>
      <c r="RV515" s="0"/>
      <c r="RW515" s="0"/>
      <c r="RX515" s="0"/>
      <c r="RY515" s="0"/>
      <c r="RZ515" s="0"/>
      <c r="SA515" s="0"/>
      <c r="SB515" s="0"/>
      <c r="SC515" s="0"/>
      <c r="SD515" s="0"/>
      <c r="SE515" s="0"/>
      <c r="SF515" s="0"/>
      <c r="SG515" s="0"/>
      <c r="SH515" s="0"/>
      <c r="SI515" s="0"/>
      <c r="SJ515" s="0"/>
      <c r="SK515" s="0"/>
      <c r="SL515" s="0"/>
      <c r="SM515" s="0"/>
      <c r="SN515" s="0"/>
      <c r="SO515" s="0"/>
      <c r="SP515" s="0"/>
      <c r="SQ515" s="0"/>
      <c r="SR515" s="0"/>
      <c r="SS515" s="0"/>
      <c r="ST515" s="0"/>
      <c r="SU515" s="0"/>
      <c r="SV515" s="0"/>
      <c r="SW515" s="0"/>
      <c r="SX515" s="0"/>
      <c r="SY515" s="0"/>
      <c r="SZ515" s="0"/>
      <c r="TA515" s="0"/>
      <c r="TB515" s="0"/>
      <c r="TC515" s="0"/>
      <c r="TD515" s="0"/>
      <c r="TE515" s="0"/>
      <c r="TF515" s="0"/>
      <c r="TG515" s="0"/>
      <c r="TH515" s="0"/>
      <c r="TI515" s="0"/>
      <c r="TJ515" s="0"/>
      <c r="TK515" s="0"/>
      <c r="TL515" s="0"/>
      <c r="TM515" s="0"/>
      <c r="TN515" s="0"/>
      <c r="TO515" s="0"/>
      <c r="TP515" s="0"/>
      <c r="TQ515" s="0"/>
      <c r="TR515" s="0"/>
      <c r="TS515" s="0"/>
      <c r="TT515" s="0"/>
      <c r="TU515" s="0"/>
      <c r="TV515" s="0"/>
      <c r="TW515" s="0"/>
      <c r="TX515" s="0"/>
      <c r="TY515" s="0"/>
      <c r="TZ515" s="0"/>
      <c r="UA515" s="0"/>
      <c r="UB515" s="0"/>
      <c r="UC515" s="0"/>
      <c r="UD515" s="0"/>
      <c r="UE515" s="0"/>
      <c r="UF515" s="0"/>
      <c r="UG515" s="0"/>
      <c r="UH515" s="0"/>
      <c r="UI515" s="0"/>
      <c r="UJ515" s="0"/>
      <c r="UK515" s="0"/>
      <c r="UL515" s="0"/>
      <c r="UM515" s="0"/>
      <c r="UN515" s="0"/>
      <c r="UO515" s="0"/>
      <c r="UP515" s="0"/>
      <c r="UQ515" s="0"/>
      <c r="UR515" s="0"/>
      <c r="US515" s="0"/>
      <c r="UT515" s="0"/>
      <c r="UU515" s="0"/>
      <c r="UV515" s="0"/>
      <c r="UW515" s="0"/>
      <c r="UX515" s="0"/>
      <c r="UY515" s="0"/>
      <c r="UZ515" s="0"/>
      <c r="VA515" s="0"/>
      <c r="VB515" s="0"/>
      <c r="VC515" s="0"/>
      <c r="VD515" s="0"/>
      <c r="VE515" s="0"/>
      <c r="VF515" s="0"/>
      <c r="VG515" s="0"/>
      <c r="VH515" s="0"/>
      <c r="VI515" s="0"/>
      <c r="VJ515" s="0"/>
      <c r="VK515" s="0"/>
      <c r="VL515" s="0"/>
      <c r="VM515" s="0"/>
      <c r="VN515" s="0"/>
      <c r="VO515" s="0"/>
      <c r="VP515" s="0"/>
      <c r="VQ515" s="0"/>
      <c r="VR515" s="0"/>
      <c r="VS515" s="0"/>
      <c r="VT515" s="0"/>
      <c r="VU515" s="0"/>
      <c r="VV515" s="0"/>
      <c r="VW515" s="0"/>
      <c r="VX515" s="0"/>
      <c r="VY515" s="0"/>
      <c r="VZ515" s="0"/>
      <c r="WA515" s="0"/>
      <c r="WB515" s="0"/>
      <c r="WC515" s="0"/>
      <c r="WD515" s="0"/>
      <c r="WE515" s="0"/>
      <c r="WF515" s="0"/>
      <c r="WG515" s="0"/>
      <c r="WH515" s="0"/>
      <c r="WI515" s="0"/>
      <c r="WJ515" s="0"/>
      <c r="WK515" s="0"/>
      <c r="WL515" s="0"/>
      <c r="WM515" s="0"/>
      <c r="WN515" s="0"/>
      <c r="WO515" s="0"/>
      <c r="WP515" s="0"/>
      <c r="WQ515" s="0"/>
      <c r="WR515" s="0"/>
      <c r="WS515" s="0"/>
      <c r="WT515" s="0"/>
      <c r="WU515" s="0"/>
      <c r="WV515" s="0"/>
      <c r="WW515" s="0"/>
      <c r="WX515" s="0"/>
      <c r="WY515" s="0"/>
      <c r="WZ515" s="0"/>
      <c r="XA515" s="0"/>
      <c r="XB515" s="0"/>
      <c r="XC515" s="0"/>
      <c r="XD515" s="0"/>
      <c r="XE515" s="0"/>
      <c r="XF515" s="0"/>
      <c r="XG515" s="0"/>
      <c r="XH515" s="0"/>
      <c r="XI515" s="0"/>
      <c r="XJ515" s="0"/>
      <c r="XK515" s="0"/>
      <c r="XL515" s="0"/>
      <c r="XM515" s="0"/>
      <c r="XN515" s="0"/>
      <c r="XO515" s="0"/>
      <c r="XP515" s="0"/>
      <c r="XQ515" s="0"/>
      <c r="XR515" s="0"/>
      <c r="XS515" s="0"/>
      <c r="XT515" s="0"/>
      <c r="XU515" s="0"/>
      <c r="XV515" s="0"/>
      <c r="XW515" s="0"/>
      <c r="XX515" s="0"/>
      <c r="XY515" s="0"/>
      <c r="XZ515" s="0"/>
      <c r="YA515" s="0"/>
      <c r="YB515" s="0"/>
      <c r="YC515" s="0"/>
      <c r="YD515" s="0"/>
      <c r="YE515" s="0"/>
      <c r="YF515" s="0"/>
      <c r="YG515" s="0"/>
      <c r="YH515" s="0"/>
      <c r="YI515" s="0"/>
      <c r="YJ515" s="0"/>
      <c r="YK515" s="0"/>
      <c r="YL515" s="0"/>
      <c r="YM515" s="0"/>
      <c r="YN515" s="0"/>
      <c r="YO515" s="0"/>
      <c r="YP515" s="0"/>
      <c r="YQ515" s="0"/>
      <c r="YR515" s="0"/>
      <c r="YS515" s="0"/>
      <c r="YT515" s="0"/>
      <c r="YU515" s="0"/>
      <c r="YV515" s="0"/>
      <c r="YW515" s="0"/>
      <c r="YX515" s="0"/>
      <c r="YY515" s="0"/>
      <c r="YZ515" s="0"/>
      <c r="ZA515" s="0"/>
      <c r="ZB515" s="0"/>
      <c r="ZC515" s="0"/>
      <c r="ZD515" s="0"/>
      <c r="ZE515" s="0"/>
      <c r="ZF515" s="0"/>
      <c r="ZG515" s="0"/>
      <c r="ZH515" s="0"/>
      <c r="ZI515" s="0"/>
      <c r="ZJ515" s="0"/>
      <c r="ZK515" s="0"/>
      <c r="ZL515" s="0"/>
      <c r="ZM515" s="0"/>
      <c r="ZN515" s="0"/>
      <c r="ZO515" s="0"/>
      <c r="ZP515" s="0"/>
      <c r="ZQ515" s="0"/>
      <c r="ZR515" s="0"/>
      <c r="ZS515" s="0"/>
      <c r="ZT515" s="0"/>
      <c r="ZU515" s="0"/>
      <c r="ZV515" s="0"/>
      <c r="ZW515" s="0"/>
      <c r="ZX515" s="0"/>
      <c r="ZY515" s="0"/>
      <c r="ZZ515" s="0"/>
      <c r="AAA515" s="0"/>
      <c r="AAB515" s="0"/>
      <c r="AAC515" s="0"/>
      <c r="AAD515" s="0"/>
      <c r="AAE515" s="0"/>
      <c r="AAF515" s="0"/>
      <c r="AAG515" s="0"/>
      <c r="AAH515" s="0"/>
      <c r="AAI515" s="0"/>
      <c r="AAJ515" s="0"/>
      <c r="AAK515" s="0"/>
      <c r="AAL515" s="0"/>
      <c r="AAM515" s="0"/>
      <c r="AAN515" s="0"/>
      <c r="AAO515" s="0"/>
      <c r="AAP515" s="0"/>
      <c r="AAQ515" s="0"/>
      <c r="AAR515" s="0"/>
      <c r="AAS515" s="0"/>
      <c r="AAT515" s="0"/>
      <c r="AAU515" s="0"/>
      <c r="AAV515" s="0"/>
      <c r="AAW515" s="0"/>
      <c r="AAX515" s="0"/>
      <c r="AAY515" s="0"/>
      <c r="AAZ515" s="0"/>
      <c r="ABA515" s="0"/>
      <c r="ABB515" s="0"/>
      <c r="ABC515" s="0"/>
      <c r="ABD515" s="0"/>
      <c r="ABE515" s="0"/>
      <c r="ABF515" s="0"/>
      <c r="ABG515" s="0"/>
      <c r="ABH515" s="0"/>
      <c r="ABI515" s="0"/>
      <c r="ABJ515" s="0"/>
      <c r="ABK515" s="0"/>
      <c r="ABL515" s="0"/>
      <c r="ABM515" s="0"/>
      <c r="ABN515" s="0"/>
      <c r="ABO515" s="0"/>
      <c r="ABP515" s="0"/>
      <c r="ABQ515" s="0"/>
      <c r="ABR515" s="0"/>
      <c r="ABS515" s="0"/>
      <c r="ABT515" s="0"/>
      <c r="ABU515" s="0"/>
      <c r="ABV515" s="0"/>
      <c r="ABW515" s="0"/>
      <c r="ABX515" s="0"/>
      <c r="ABY515" s="0"/>
      <c r="ABZ515" s="0"/>
      <c r="ACA515" s="0"/>
      <c r="ACB515" s="0"/>
      <c r="ACC515" s="0"/>
      <c r="ACD515" s="0"/>
      <c r="ACE515" s="0"/>
      <c r="ACF515" s="0"/>
      <c r="ACG515" s="0"/>
      <c r="ACH515" s="0"/>
      <c r="ACI515" s="0"/>
      <c r="ACJ515" s="0"/>
      <c r="ACK515" s="0"/>
      <c r="ACL515" s="0"/>
      <c r="ACM515" s="0"/>
      <c r="ACN515" s="0"/>
      <c r="ACO515" s="0"/>
      <c r="ACP515" s="0"/>
      <c r="ACQ515" s="0"/>
      <c r="ACR515" s="0"/>
      <c r="ACS515" s="0"/>
      <c r="ACT515" s="0"/>
      <c r="ACU515" s="0"/>
      <c r="ACV515" s="0"/>
      <c r="ACW515" s="0"/>
      <c r="ACX515" s="0"/>
      <c r="ACY515" s="0"/>
      <c r="ACZ515" s="0"/>
      <c r="ADA515" s="0"/>
      <c r="ADB515" s="0"/>
      <c r="ADC515" s="0"/>
      <c r="ADD515" s="0"/>
      <c r="ADE515" s="0"/>
      <c r="ADF515" s="0"/>
      <c r="ADG515" s="0"/>
      <c r="ADH515" s="0"/>
      <c r="ADI515" s="0"/>
      <c r="ADJ515" s="0"/>
      <c r="ADK515" s="0"/>
      <c r="ADL515" s="0"/>
      <c r="ADM515" s="0"/>
      <c r="ADN515" s="0"/>
      <c r="ADO515" s="0"/>
      <c r="ADP515" s="0"/>
      <c r="ADQ515" s="0"/>
      <c r="ADR515" s="0"/>
      <c r="ADS515" s="0"/>
      <c r="ADT515" s="0"/>
      <c r="ADU515" s="0"/>
      <c r="ADV515" s="0"/>
      <c r="ADW515" s="0"/>
      <c r="ADX515" s="0"/>
      <c r="ADY515" s="0"/>
      <c r="ADZ515" s="0"/>
      <c r="AEA515" s="0"/>
      <c r="AEB515" s="0"/>
      <c r="AEC515" s="0"/>
      <c r="AED515" s="0"/>
      <c r="AEE515" s="0"/>
      <c r="AEF515" s="0"/>
      <c r="AEG515" s="0"/>
      <c r="AEH515" s="0"/>
      <c r="AEI515" s="0"/>
      <c r="AEJ515" s="0"/>
      <c r="AEK515" s="0"/>
      <c r="AEL515" s="0"/>
      <c r="AEM515" s="0"/>
      <c r="AEN515" s="0"/>
      <c r="AEO515" s="0"/>
      <c r="AEP515" s="0"/>
      <c r="AEQ515" s="0"/>
      <c r="AER515" s="0"/>
      <c r="AES515" s="0"/>
      <c r="AET515" s="0"/>
      <c r="AEU515" s="0"/>
      <c r="AEV515" s="0"/>
      <c r="AEW515" s="0"/>
      <c r="AEX515" s="0"/>
      <c r="AEY515" s="0"/>
      <c r="AEZ515" s="0"/>
      <c r="AFA515" s="0"/>
      <c r="AFB515" s="0"/>
      <c r="AFC515" s="0"/>
      <c r="AFD515" s="0"/>
      <c r="AFE515" s="0"/>
      <c r="AFF515" s="0"/>
      <c r="AFG515" s="0"/>
      <c r="AFH515" s="0"/>
      <c r="AFI515" s="0"/>
      <c r="AFJ515" s="0"/>
      <c r="AFK515" s="0"/>
      <c r="AFL515" s="0"/>
      <c r="AFM515" s="0"/>
      <c r="AFN515" s="0"/>
      <c r="AFO515" s="0"/>
      <c r="AFP515" s="0"/>
      <c r="AFQ515" s="0"/>
      <c r="AFR515" s="0"/>
      <c r="AFS515" s="0"/>
      <c r="AFT515" s="0"/>
      <c r="AFU515" s="0"/>
      <c r="AFV515" s="0"/>
      <c r="AFW515" s="0"/>
      <c r="AFX515" s="0"/>
      <c r="AFY515" s="0"/>
      <c r="AFZ515" s="0"/>
      <c r="AGA515" s="0"/>
      <c r="AGB515" s="0"/>
      <c r="AGC515" s="0"/>
      <c r="AGD515" s="0"/>
      <c r="AGE515" s="0"/>
      <c r="AGF515" s="0"/>
      <c r="AGG515" s="0"/>
      <c r="AGH515" s="0"/>
      <c r="AGI515" s="0"/>
      <c r="AGJ515" s="0"/>
      <c r="AGK515" s="0"/>
      <c r="AGL515" s="0"/>
      <c r="AGM515" s="0"/>
      <c r="AGN515" s="0"/>
      <c r="AGO515" s="0"/>
      <c r="AGP515" s="0"/>
      <c r="AGQ515" s="0"/>
      <c r="AGR515" s="0"/>
      <c r="AGS515" s="0"/>
      <c r="AGT515" s="0"/>
      <c r="AGU515" s="0"/>
      <c r="AGV515" s="0"/>
      <c r="AGW515" s="0"/>
      <c r="AGX515" s="0"/>
      <c r="AGY515" s="0"/>
      <c r="AGZ515" s="0"/>
      <c r="AHA515" s="0"/>
      <c r="AHB515" s="0"/>
      <c r="AHC515" s="0"/>
      <c r="AHD515" s="0"/>
      <c r="AHE515" s="0"/>
      <c r="AHF515" s="0"/>
      <c r="AHG515" s="0"/>
      <c r="AHH515" s="0"/>
      <c r="AHI515" s="0"/>
      <c r="AHJ515" s="0"/>
      <c r="AHK515" s="0"/>
      <c r="AHL515" s="0"/>
      <c r="AHM515" s="0"/>
      <c r="AHN515" s="0"/>
      <c r="AHO515" s="0"/>
      <c r="AHP515" s="0"/>
      <c r="AHQ515" s="0"/>
      <c r="AHR515" s="0"/>
      <c r="AHS515" s="0"/>
      <c r="AHT515" s="0"/>
      <c r="AHU515" s="0"/>
      <c r="AHV515" s="0"/>
      <c r="AHW515" s="0"/>
      <c r="AHX515" s="0"/>
      <c r="AHY515" s="0"/>
      <c r="AHZ515" s="0"/>
      <c r="AIA515" s="0"/>
      <c r="AIB515" s="0"/>
      <c r="AIC515" s="0"/>
      <c r="AID515" s="0"/>
      <c r="AIE515" s="0"/>
      <c r="AIF515" s="0"/>
      <c r="AIG515" s="0"/>
      <c r="AIH515" s="0"/>
      <c r="AII515" s="0"/>
      <c r="AIJ515" s="0"/>
      <c r="AIK515" s="0"/>
      <c r="AIL515" s="0"/>
      <c r="AIM515" s="0"/>
      <c r="AIN515" s="0"/>
      <c r="AIO515" s="0"/>
      <c r="AIP515" s="0"/>
      <c r="AIQ515" s="0"/>
      <c r="AIR515" s="0"/>
      <c r="AIS515" s="0"/>
      <c r="AIT515" s="0"/>
      <c r="AIU515" s="0"/>
      <c r="AIV515" s="0"/>
      <c r="AIW515" s="0"/>
      <c r="AIX515" s="0"/>
      <c r="AIY515" s="0"/>
      <c r="AIZ515" s="0"/>
      <c r="AJA515" s="0"/>
      <c r="AJB515" s="0"/>
      <c r="AJC515" s="0"/>
      <c r="AJD515" s="0"/>
      <c r="AJE515" s="0"/>
      <c r="AJF515" s="0"/>
      <c r="AJG515" s="0"/>
      <c r="AJH515" s="0"/>
      <c r="AJI515" s="0"/>
      <c r="AJJ515" s="0"/>
      <c r="AJK515" s="0"/>
      <c r="AJL515" s="0"/>
      <c r="AJM515" s="0"/>
      <c r="AJN515" s="0"/>
      <c r="AJO515" s="0"/>
      <c r="AJP515" s="0"/>
      <c r="AJQ515" s="0"/>
      <c r="AJR515" s="0"/>
      <c r="AJS515" s="0"/>
      <c r="AJT515" s="0"/>
      <c r="AJU515" s="0"/>
      <c r="AJV515" s="0"/>
      <c r="AJW515" s="0"/>
      <c r="AJX515" s="0"/>
      <c r="AJY515" s="0"/>
      <c r="AJZ515" s="0"/>
      <c r="AKA515" s="0"/>
      <c r="AKB515" s="0"/>
      <c r="AKC515" s="0"/>
      <c r="AKD515" s="0"/>
      <c r="AKE515" s="0"/>
      <c r="AKF515" s="0"/>
      <c r="AKG515" s="0"/>
      <c r="AKH515" s="0"/>
      <c r="AKI515" s="0"/>
      <c r="AKJ515" s="0"/>
      <c r="AKK515" s="0"/>
      <c r="AKL515" s="0"/>
      <c r="AKM515" s="0"/>
      <c r="AKN515" s="0"/>
      <c r="AKO515" s="0"/>
      <c r="AKP515" s="0"/>
      <c r="AKQ515" s="0"/>
      <c r="AKR515" s="0"/>
      <c r="AKS515" s="0"/>
      <c r="AKT515" s="0"/>
      <c r="AKU515" s="0"/>
      <c r="AKV515" s="0"/>
      <c r="AKW515" s="0"/>
      <c r="AKX515" s="0"/>
      <c r="AKY515" s="0"/>
      <c r="AKZ515" s="0"/>
      <c r="ALA515" s="0"/>
      <c r="ALB515" s="0"/>
      <c r="ALC515" s="0"/>
      <c r="ALD515" s="0"/>
      <c r="ALE515" s="0"/>
      <c r="ALF515" s="0"/>
      <c r="ALG515" s="0"/>
      <c r="ALH515" s="0"/>
      <c r="ALI515" s="0"/>
      <c r="ALJ515" s="0"/>
      <c r="ALK515" s="0"/>
      <c r="ALL515" s="0"/>
      <c r="ALM515" s="0"/>
      <c r="ALN515" s="0"/>
      <c r="ALO515" s="0"/>
      <c r="ALP515" s="0"/>
      <c r="ALQ515" s="0"/>
      <c r="ALR515" s="0"/>
      <c r="ALS515" s="0"/>
      <c r="ALT515" s="0"/>
      <c r="ALU515" s="0"/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  <c r="AMJ515" s="0"/>
    </row>
    <row r="516" s="116" customFormat="true" ht="14.85" hidden="false" customHeight="true" outlineLevel="0" collapsed="false">
      <c r="A516" s="102" t="str">
        <f aca="false" t="array" ref="A516:A516">IF(G516=Error_checking!$A$26,RANK(AC516,$AC$2:$AC$601),"")</f>
        <v/>
      </c>
      <c r="B516" s="102" t="n">
        <v>184</v>
      </c>
      <c r="C516" s="77" t="n">
        <f aca="false">VLOOKUP($B516,Ludo_na!$A$2:$D$601,2,0)</f>
        <v>411</v>
      </c>
      <c r="D516" s="78" t="str">
        <f aca="false">IF(VLOOKUP($B516,Ludo_voor!$A$2:$Y$601,3,0)="","",VLOOKUP($B516,Ludo_voor!$A$2:$Y$601,3,0))</f>
        <v>Delafontaine</v>
      </c>
      <c r="E516" s="79" t="str">
        <f aca="false">IF(VLOOKUP($B516,Ludo_voor!$A$2:$Y$601,4,0)="","",VLOOKUP($B516,Ludo_voor!$A$2:$Y$601,4,0))</f>
        <v>Oswald</v>
      </c>
      <c r="F516" s="80" t="str">
        <f aca="false">IF(VLOOKUP($B516,Ludo_voor!$A$2:$Y$601,5,0)="","",VLOOKUP($B516,Ludo_voor!$A$2:$Y$601,5,0))</f>
        <v>Spelen Op Zolder</v>
      </c>
      <c r="G516" s="81"/>
      <c r="H516" s="103"/>
      <c r="I516" s="104"/>
      <c r="J516" s="105"/>
      <c r="K516" s="105"/>
      <c r="L516" s="105"/>
      <c r="M516" s="106" t="str">
        <f aca="false" t="array" ref="M516:M516">IF($G516="","",IF(L516="",0,((SUM(IF(I516=I$2:I$601,IF(J516=J$2:J$601,1,0),0))-K516)/(SUM(IF(I516=I$2:I$601,IF(J516=J$2:J$601,1,0),0))-1)*100)+(L516/(SUM(IF(I516=I$2:I$601,IF(J516=J$2:J$601,L$2:L$601,0),0))))+IF(K516&lt;2,SUM(IF(I516=I$2:I$601,IF(J516=J$2:J$601,1,0),0)),0)))</f>
        <v/>
      </c>
      <c r="N516" s="107"/>
      <c r="O516" s="108"/>
      <c r="P516" s="108"/>
      <c r="Q516" s="108"/>
      <c r="R516" s="109" t="str">
        <f aca="false" t="array" ref="R516:R516">IF($G516="","",IF(Q516="",0,((SUM(IF(N516=N$2:N$601,IF(O516=O$2:O$601,1,0),0))-P516)/(SUM(IF(N516=N$2:N$601,IF(O516=O$2:O$601,1,0),0))-1)*100)+(Q516/(SUM(IF(N516=N$2:N$601,IF(O516=O$2:O$601,Q$2:Q$601,0),0))))+IF(P516&lt;2,SUM(IF(N516=N$2:N$601,IF(O516=O$2:O$601,1,0),0)),0)))</f>
        <v/>
      </c>
      <c r="S516" s="110"/>
      <c r="T516" s="108"/>
      <c r="U516" s="108"/>
      <c r="V516" s="108"/>
      <c r="W516" s="111" t="str">
        <f aca="false" t="array" ref="W516:W516">IF($G516="","",IF(OR(S516=Error_checking!$Q$25,S516=Error_checking!$Q$26),R516-IF(P516&lt;2,SUM(IF(N516=N$2:N$601,IF(O516=O$2:O$601,1,0),0)),0),IF(V516="",0,((SUM(IF(S516=S$2:S$601,IF(T516=T$2:T$601,1,0),0))-U516)/(SUM(IF(S516=S$2:S$601,IF(T516=T$2:T$601,1,0),0))-1)*100)+(V516/(SUM(IF(S516=S$2:S$601,IF(T516=T$2:T$601,V$2:V$601,0),0))))+IF(U516&lt;2,SUM(IF(S516=S$2:S$601,IF(T516=T$2:T$601,1,0),0)),0))))</f>
        <v/>
      </c>
      <c r="X516" s="91"/>
      <c r="Y516" s="92"/>
      <c r="Z516" s="93"/>
      <c r="AA516" s="92"/>
      <c r="AB516" s="94" t="n">
        <f aca="false">0</f>
        <v>0</v>
      </c>
      <c r="AC516" s="94" t="n">
        <f aca="false" t="array" ref="AC516:AC516">SUM(M516,R516,W516,AB516)</f>
        <v>0</v>
      </c>
      <c r="AD516" s="112" t="n">
        <f aca="false">IF(G516=Error_checking!$A$26,MAX(0,MIN(MaxBonus,$G$1)+1-RANK(AC516,$AC$2:$AC$601)),0)</f>
        <v>0</v>
      </c>
      <c r="AE516" s="111" t="n">
        <f aca="false">AC516+AD516</f>
        <v>0</v>
      </c>
      <c r="AF516" s="113" t="str">
        <f aca="false" t="array" ref="AF516:AF516">IF(G516=Error_checking!$A$26,RANK(AC516,$AC$2:$AC$601),"")</f>
        <v/>
      </c>
      <c r="AG516" s="114"/>
      <c r="AH516" s="115"/>
      <c r="AI516" s="115"/>
      <c r="AJ516" s="115"/>
      <c r="AK516" s="100"/>
      <c r="AL516" s="100"/>
      <c r="AM516" s="100"/>
      <c r="AN516" s="101"/>
      <c r="AO516" s="100"/>
      <c r="AP516" s="100"/>
      <c r="AQ516" s="100"/>
      <c r="AR516" s="100"/>
      <c r="AS516" s="100"/>
      <c r="AT516" s="100"/>
      <c r="AU516" s="100"/>
      <c r="AV516" s="100"/>
      <c r="AW516" s="100"/>
      <c r="AX516" s="100"/>
      <c r="AY516" s="100"/>
      <c r="AZ516" s="100"/>
      <c r="BA516" s="100"/>
      <c r="BB516" s="100"/>
      <c r="BC516" s="100"/>
      <c r="BD516" s="100"/>
      <c r="BE516" s="100"/>
      <c r="BF516" s="100"/>
      <c r="BG516" s="100"/>
      <c r="BH516" s="100"/>
      <c r="BI516" s="100"/>
      <c r="BJ516" s="100"/>
      <c r="BK516" s="100"/>
      <c r="BL516" s="100"/>
      <c r="BM516" s="100"/>
      <c r="BN516" s="100"/>
      <c r="BO516" s="100"/>
      <c r="BP516" s="100"/>
      <c r="BQ516" s="100"/>
      <c r="BR516" s="100"/>
      <c r="BS516" s="100"/>
      <c r="BT516" s="100"/>
      <c r="BU516" s="100"/>
      <c r="BV516" s="100"/>
      <c r="BW516" s="100"/>
      <c r="BX516" s="100"/>
      <c r="BY516" s="100"/>
      <c r="BZ516" s="100"/>
    </row>
    <row r="517" s="119" customFormat="true" ht="14.85" hidden="false" customHeight="true" outlineLevel="0" collapsed="false">
      <c r="A517" s="102" t="str">
        <f aca="false" t="array" ref="A517:A517">IF(G517=Error_checking!$A$26,RANK(AC517,$AC$2:$AC$601),"")</f>
        <v/>
      </c>
      <c r="B517" s="102" t="n">
        <v>26</v>
      </c>
      <c r="C517" s="77" t="n">
        <f aca="false">VLOOKUP($B517,Ludo_na!$A$2:$D$601,2,0)</f>
        <v>152</v>
      </c>
      <c r="D517" s="78" t="str">
        <f aca="false">IF(VLOOKUP($B517,Ludo_voor!$A$2:$Y$601,3,0)="","",VLOOKUP($B517,Ludo_voor!$A$2:$Y$601,3,0))</f>
        <v>Delhaye</v>
      </c>
      <c r="E517" s="79" t="str">
        <f aca="false">IF(VLOOKUP($B517,Ludo_voor!$A$2:$Y$601,4,0)="","",VLOOKUP($B517,Ludo_voor!$A$2:$Y$601,4,0))</f>
        <v>Renaat</v>
      </c>
      <c r="F517" s="80" t="str">
        <f aca="false">IF(VLOOKUP($B517,Ludo_voor!$A$2:$Y$601,5,0)="","",VLOOKUP($B517,Ludo_voor!$A$2:$Y$601,5,0))</f>
        <v>Spelen Op Zolder</v>
      </c>
      <c r="G517" s="81"/>
      <c r="H517" s="103"/>
      <c r="I517" s="104"/>
      <c r="J517" s="105"/>
      <c r="K517" s="105"/>
      <c r="L517" s="105"/>
      <c r="M517" s="106" t="str">
        <f aca="false" t="array" ref="M517:M517">IF($G517="","",IF(L517="",0,((SUM(IF(I517=I$2:I$601,IF(J517=J$2:J$601,1,0),0))-K517)/(SUM(IF(I517=I$2:I$601,IF(J517=J$2:J$601,1,0),0))-1)*100)+(L517/(SUM(IF(I517=I$2:I$601,IF(J517=J$2:J$601,L$2:L$601,0),0))))+IF(K517&lt;2,SUM(IF(I517=I$2:I$601,IF(J517=J$2:J$601,1,0),0)),0)))</f>
        <v/>
      </c>
      <c r="N517" s="107"/>
      <c r="O517" s="108"/>
      <c r="P517" s="108"/>
      <c r="Q517" s="108"/>
      <c r="R517" s="109" t="str">
        <f aca="false" t="array" ref="R517:R517">IF($G517="","",IF(Q517="",0,((SUM(IF(N517=N$2:N$601,IF(O517=O$2:O$601,1,0),0))-P517)/(SUM(IF(N517=N$2:N$601,IF(O517=O$2:O$601,1,0),0))-1)*100)+(Q517/(SUM(IF(N517=N$2:N$601,IF(O517=O$2:O$601,Q$2:Q$601,0),0))))+IF(P517&lt;2,SUM(IF(N517=N$2:N$601,IF(O517=O$2:O$601,1,0),0)),0)))</f>
        <v/>
      </c>
      <c r="S517" s="110"/>
      <c r="T517" s="108"/>
      <c r="U517" s="108"/>
      <c r="V517" s="108"/>
      <c r="W517" s="111" t="str">
        <f aca="false" t="array" ref="W517:W517">IF($G517="","",IF(OR(S517=Error_checking!$Q$25,S517=Error_checking!$Q$26),R517-IF(P517&lt;2,SUM(IF(N517=N$2:N$601,IF(O517=O$2:O$601,1,0),0)),0),IF(V517="",0,((SUM(IF(S517=S$2:S$601,IF(T517=T$2:T$601,1,0),0))-U517)/(SUM(IF(S517=S$2:S$601,IF(T517=T$2:T$601,1,0),0))-1)*100)+(V517/(SUM(IF(S517=S$2:S$601,IF(T517=T$2:T$601,V$2:V$601,0),0))))+IF(U517&lt;2,SUM(IF(S517=S$2:S$601,IF(T517=T$2:T$601,1,0),0)),0))))</f>
        <v/>
      </c>
      <c r="X517" s="91"/>
      <c r="Y517" s="92"/>
      <c r="Z517" s="93"/>
      <c r="AA517" s="92"/>
      <c r="AB517" s="94" t="n">
        <f aca="false">0</f>
        <v>0</v>
      </c>
      <c r="AC517" s="94" t="n">
        <f aca="false" t="array" ref="AC517:AC517">SUM(M517,R517,W517,AB517)</f>
        <v>0</v>
      </c>
      <c r="AD517" s="112" t="n">
        <f aca="false">IF(G517=Error_checking!$A$26,MAX(0,MIN(MaxBonus,$G$1)+1-RANK(AC517,$AC$2:$AC$601)),0)</f>
        <v>0</v>
      </c>
      <c r="AE517" s="111" t="n">
        <f aca="false">AC517+AD517</f>
        <v>0</v>
      </c>
      <c r="AF517" s="113" t="str">
        <f aca="false" t="array" ref="AF517:AF517">IF(G517=Error_checking!$A$26,RANK(AC517,$AC$2:$AC$601),"")</f>
        <v/>
      </c>
      <c r="AG517" s="114"/>
      <c r="AH517" s="115"/>
      <c r="AI517" s="115"/>
      <c r="AJ517" s="115"/>
      <c r="AK517" s="100"/>
      <c r="AL517" s="100"/>
      <c r="AM517" s="100"/>
      <c r="AN517" s="101"/>
      <c r="AO517" s="100"/>
      <c r="AP517" s="100"/>
      <c r="AQ517" s="100"/>
      <c r="AR517" s="100"/>
      <c r="AS517" s="100"/>
      <c r="AT517" s="100"/>
      <c r="AU517" s="100"/>
      <c r="AV517" s="100"/>
      <c r="AW517" s="100"/>
      <c r="AX517" s="100"/>
      <c r="AY517" s="100"/>
      <c r="AZ517" s="100"/>
      <c r="BA517" s="100"/>
      <c r="BB517" s="100"/>
      <c r="BC517" s="100"/>
      <c r="BD517" s="100"/>
      <c r="BE517" s="100"/>
      <c r="BF517" s="100"/>
      <c r="BG517" s="100"/>
      <c r="BH517" s="100"/>
      <c r="BI517" s="100"/>
      <c r="BJ517" s="100"/>
      <c r="BK517" s="100"/>
      <c r="BL517" s="100"/>
      <c r="BM517" s="100"/>
      <c r="BN517" s="100"/>
      <c r="BO517" s="100"/>
      <c r="BP517" s="100"/>
      <c r="BQ517" s="100"/>
      <c r="BR517" s="100"/>
      <c r="BS517" s="100"/>
      <c r="BT517" s="100"/>
      <c r="BU517" s="100"/>
      <c r="BV517" s="100"/>
      <c r="BW517" s="100"/>
      <c r="BX517" s="100"/>
      <c r="BY517" s="100"/>
      <c r="BZ517" s="100"/>
    </row>
    <row r="518" s="54" customFormat="true" ht="14.85" hidden="false" customHeight="true" outlineLevel="0" collapsed="false">
      <c r="A518" s="102" t="str">
        <f aca="false" t="array" ref="A518:A518">IF(G518=Error_checking!$A$26,RANK(AC518,$AC$2:$AC$601),"")</f>
        <v/>
      </c>
      <c r="B518" s="102" t="n">
        <v>154</v>
      </c>
      <c r="C518" s="77" t="n">
        <f aca="false">VLOOKUP($B518,Ludo_na!$A$2:$D$601,2,0)</f>
        <v>222</v>
      </c>
      <c r="D518" s="78" t="str">
        <f aca="false">IF(VLOOKUP($B518,Ludo_voor!$A$2:$Y$601,3,0)="","",VLOOKUP($B518,Ludo_voor!$A$2:$Y$601,3,0))</f>
        <v>Denecker</v>
      </c>
      <c r="E518" s="79" t="str">
        <f aca="false">IF(VLOOKUP($B518,Ludo_voor!$A$2:$Y$601,4,0)="","",VLOOKUP($B518,Ludo_voor!$A$2:$Y$601,4,0))</f>
        <v>Annemie</v>
      </c>
      <c r="F518" s="80" t="str">
        <f aca="false">IF(VLOOKUP($B518,Ludo_voor!$A$2:$Y$601,5,0)="","",VLOOKUP($B518,Ludo_voor!$A$2:$Y$601,5,0))</f>
        <v>Spelen Op Zolder</v>
      </c>
      <c r="G518" s="81"/>
      <c r="H518" s="103"/>
      <c r="I518" s="104"/>
      <c r="J518" s="105"/>
      <c r="K518" s="105"/>
      <c r="L518" s="105"/>
      <c r="M518" s="106" t="str">
        <f aca="false" t="array" ref="M518:M518">IF($G518="","",IF(L518="",0,((SUM(IF(I518=I$2:I$601,IF(J518=J$2:J$601,1,0),0))-K518)/(SUM(IF(I518=I$2:I$601,IF(J518=J$2:J$601,1,0),0))-1)*100)+(L518/(SUM(IF(I518=I$2:I$601,IF(J518=J$2:J$601,L$2:L$601,0),0))))+IF(K518&lt;2,SUM(IF(I518=I$2:I$601,IF(J518=J$2:J$601,1,0),0)),0)))</f>
        <v/>
      </c>
      <c r="N518" s="107"/>
      <c r="O518" s="108"/>
      <c r="P518" s="108"/>
      <c r="Q518" s="108"/>
      <c r="R518" s="109" t="str">
        <f aca="false" t="array" ref="R518:R518">IF($G518="","",IF(Q518="",0,((SUM(IF(N518=N$2:N$601,IF(O518=O$2:O$601,1,0),0))-P518)/(SUM(IF(N518=N$2:N$601,IF(O518=O$2:O$601,1,0),0))-1)*100)+(Q518/(SUM(IF(N518=N$2:N$601,IF(O518=O$2:O$601,Q$2:Q$601,0),0))))+IF(P518&lt;2,SUM(IF(N518=N$2:N$601,IF(O518=O$2:O$601,1,0),0)),0)))</f>
        <v/>
      </c>
      <c r="S518" s="110"/>
      <c r="T518" s="108"/>
      <c r="U518" s="108"/>
      <c r="V518" s="108"/>
      <c r="W518" s="111" t="str">
        <f aca="false" t="array" ref="W518:W518">IF($G518="","",IF(OR(S518=Error_checking!$Q$25,S518=Error_checking!$Q$26),R518-IF(P518&lt;2,SUM(IF(N518=N$2:N$601,IF(O518=O$2:O$601,1,0),0)),0),IF(V518="",0,((SUM(IF(S518=S$2:S$601,IF(T518=T$2:T$601,1,0),0))-U518)/(SUM(IF(S518=S$2:S$601,IF(T518=T$2:T$601,1,0),0))-1)*100)+(V518/(SUM(IF(S518=S$2:S$601,IF(T518=T$2:T$601,V$2:V$601,0),0))))+IF(U518&lt;2,SUM(IF(S518=S$2:S$601,IF(T518=T$2:T$601,1,0),0)),0))))</f>
        <v/>
      </c>
      <c r="X518" s="91"/>
      <c r="Y518" s="92"/>
      <c r="Z518" s="93"/>
      <c r="AA518" s="92"/>
      <c r="AB518" s="94" t="n">
        <f aca="false">0</f>
        <v>0</v>
      </c>
      <c r="AC518" s="94" t="n">
        <f aca="false" t="array" ref="AC518:AC518">SUM(M518,R518,W518,AB518)</f>
        <v>0</v>
      </c>
      <c r="AD518" s="112" t="n">
        <f aca="false">IF(G518=Error_checking!$A$26,MAX(0,MIN(MaxBonus,$G$1)+1-RANK(AC518,$AC$2:$AC$601)),0)</f>
        <v>0</v>
      </c>
      <c r="AE518" s="111" t="n">
        <f aca="false">AC518+AD518</f>
        <v>0</v>
      </c>
      <c r="AF518" s="113" t="str">
        <f aca="false" t="array" ref="AF518:AF518">IF(G518=Error_checking!$A$26,RANK(AC518,$AC$2:$AC$601),"")</f>
        <v/>
      </c>
      <c r="AG518" s="114"/>
      <c r="AH518" s="115"/>
      <c r="AI518" s="115"/>
      <c r="AJ518" s="115"/>
      <c r="AK518" s="100"/>
      <c r="AL518" s="100"/>
      <c r="AM518" s="100"/>
      <c r="AN518" s="101"/>
      <c r="AO518" s="100"/>
      <c r="AP518" s="100"/>
      <c r="AQ518" s="100"/>
      <c r="AR518" s="100"/>
      <c r="AS518" s="100"/>
      <c r="AT518" s="100"/>
      <c r="AU518" s="100"/>
      <c r="AV518" s="100"/>
      <c r="AW518" s="100"/>
      <c r="AX518" s="100"/>
      <c r="AY518" s="100"/>
      <c r="AZ518" s="100"/>
      <c r="BA518" s="100"/>
      <c r="BB518" s="100"/>
      <c r="BC518" s="100"/>
      <c r="BD518" s="100"/>
      <c r="BE518" s="100"/>
      <c r="BF518" s="100"/>
      <c r="BG518" s="100"/>
      <c r="BH518" s="100"/>
      <c r="BI518" s="100"/>
      <c r="BJ518" s="100"/>
      <c r="BK518" s="100"/>
      <c r="BL518" s="100"/>
      <c r="BM518" s="100"/>
      <c r="BN518" s="100"/>
      <c r="BO518" s="100"/>
      <c r="BP518" s="100"/>
      <c r="BQ518" s="100"/>
      <c r="BR518" s="100"/>
      <c r="BS518" s="100"/>
      <c r="BT518" s="100"/>
      <c r="BU518" s="100"/>
      <c r="BV518" s="100"/>
      <c r="BW518" s="100"/>
      <c r="BX518" s="100"/>
      <c r="BY518" s="100"/>
      <c r="BZ518" s="100"/>
    </row>
    <row r="519" s="119" customFormat="true" ht="14.85" hidden="false" customHeight="true" outlineLevel="0" collapsed="false">
      <c r="A519" s="102" t="str">
        <f aca="false" t="array" ref="A519:A519">IF(G519=Error_checking!$A$26,RANK(AC519,$AC$2:$AC$601),"")</f>
        <v/>
      </c>
      <c r="B519" s="102" t="n">
        <v>151</v>
      </c>
      <c r="C519" s="77" t="n">
        <f aca="false">VLOOKUP($B519,Ludo_na!$A$2:$D$601,2,0)</f>
        <v>297</v>
      </c>
      <c r="D519" s="78" t="str">
        <f aca="false">IF(VLOOKUP($B519,Ludo_voor!$A$2:$Y$601,3,0)="","",VLOOKUP($B519,Ludo_voor!$A$2:$Y$601,3,0))</f>
        <v>Denys</v>
      </c>
      <c r="E519" s="79" t="str">
        <f aca="false">IF(VLOOKUP($B519,Ludo_voor!$A$2:$Y$601,4,0)="","",VLOOKUP($B519,Ludo_voor!$A$2:$Y$601,4,0))</f>
        <v>Vincent</v>
      </c>
      <c r="F519" s="80" t="str">
        <f aca="false">IF(VLOOKUP($B519,Ludo_voor!$A$2:$Y$601,5,0)="","",VLOOKUP($B519,Ludo_voor!$A$2:$Y$601,5,0))</f>
        <v>Spelen Op Zolder</v>
      </c>
      <c r="G519" s="81"/>
      <c r="H519" s="103"/>
      <c r="I519" s="104"/>
      <c r="J519" s="105"/>
      <c r="K519" s="105"/>
      <c r="L519" s="105"/>
      <c r="M519" s="106" t="str">
        <f aca="false" t="array" ref="M519:M519">IF($G519="","",IF(L519="",0,((SUM(IF(I519=I$2:I$601,IF(J519=J$2:J$601,1,0),0))-K519)/(SUM(IF(I519=I$2:I$601,IF(J519=J$2:J$601,1,0),0))-1)*100)+(L519/(SUM(IF(I519=I$2:I$601,IF(J519=J$2:J$601,L$2:L$601,0),0))))+IF(K519&lt;2,SUM(IF(I519=I$2:I$601,IF(J519=J$2:J$601,1,0),0)),0)))</f>
        <v/>
      </c>
      <c r="N519" s="107"/>
      <c r="O519" s="108"/>
      <c r="P519" s="108"/>
      <c r="Q519" s="108"/>
      <c r="R519" s="109" t="str">
        <f aca="false" t="array" ref="R519:R519">IF($G519="","",IF(Q519="",0,((SUM(IF(N519=N$2:N$601,IF(O519=O$2:O$601,1,0),0))-P519)/(SUM(IF(N519=N$2:N$601,IF(O519=O$2:O$601,1,0),0))-1)*100)+(Q519/(SUM(IF(N519=N$2:N$601,IF(O519=O$2:O$601,Q$2:Q$601,0),0))))+IF(P519&lt;2,SUM(IF(N519=N$2:N$601,IF(O519=O$2:O$601,1,0),0)),0)))</f>
        <v/>
      </c>
      <c r="S519" s="110"/>
      <c r="T519" s="108"/>
      <c r="U519" s="108"/>
      <c r="V519" s="108"/>
      <c r="W519" s="111" t="str">
        <f aca="false" t="array" ref="W519:W519">IF($G519="","",IF(OR(S519=Error_checking!$Q$25,S519=Error_checking!$Q$26),R519-IF(P519&lt;2,SUM(IF(N519=N$2:N$601,IF(O519=O$2:O$601,1,0),0)),0),IF(V519="",0,((SUM(IF(S519=S$2:S$601,IF(T519=T$2:T$601,1,0),0))-U519)/(SUM(IF(S519=S$2:S$601,IF(T519=T$2:T$601,1,0),0))-1)*100)+(V519/(SUM(IF(S519=S$2:S$601,IF(T519=T$2:T$601,V$2:V$601,0),0))))+IF(U519&lt;2,SUM(IF(S519=S$2:S$601,IF(T519=T$2:T$601,1,0),0)),0))))</f>
        <v/>
      </c>
      <c r="X519" s="91"/>
      <c r="Y519" s="92"/>
      <c r="Z519" s="93"/>
      <c r="AA519" s="92"/>
      <c r="AB519" s="94" t="n">
        <f aca="false">0</f>
        <v>0</v>
      </c>
      <c r="AC519" s="94" t="n">
        <f aca="false" t="array" ref="AC519:AC519">SUM(M519,R519,W519,AB519)</f>
        <v>0</v>
      </c>
      <c r="AD519" s="112" t="n">
        <f aca="false">IF(G519=Error_checking!$A$26,MAX(0,MIN(MaxBonus,$G$1)+1-RANK(AC519,$AC$2:$AC$601)),0)</f>
        <v>0</v>
      </c>
      <c r="AE519" s="111" t="n">
        <f aca="false">AC519+AD519</f>
        <v>0</v>
      </c>
      <c r="AF519" s="113" t="str">
        <f aca="false" t="array" ref="AF519:AF519">IF(G519=Error_checking!$A$26,RANK(AC519,$AC$2:$AC$601),"")</f>
        <v/>
      </c>
      <c r="AG519" s="114"/>
      <c r="AH519" s="115"/>
      <c r="AI519" s="115"/>
      <c r="AJ519" s="115"/>
      <c r="AK519" s="100"/>
      <c r="AL519" s="100"/>
      <c r="AM519" s="100"/>
      <c r="AN519" s="101"/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  <c r="BD519" s="100"/>
      <c r="BE519" s="100"/>
      <c r="BF519" s="100"/>
      <c r="BG519" s="100"/>
      <c r="BH519" s="100"/>
      <c r="BI519" s="100"/>
      <c r="BJ519" s="100"/>
      <c r="BK519" s="100"/>
      <c r="BL519" s="100"/>
      <c r="BM519" s="100"/>
      <c r="BN519" s="100"/>
      <c r="BO519" s="100"/>
      <c r="BP519" s="100"/>
      <c r="BQ519" s="100"/>
      <c r="BR519" s="100"/>
      <c r="BS519" s="100"/>
      <c r="BT519" s="100"/>
      <c r="BU519" s="100"/>
      <c r="BV519" s="100"/>
      <c r="BW519" s="100"/>
      <c r="BX519" s="100"/>
      <c r="BY519" s="100"/>
      <c r="BZ519" s="100"/>
    </row>
    <row r="520" s="119" customFormat="true" ht="14.85" hidden="false" customHeight="true" outlineLevel="0" collapsed="false">
      <c r="A520" s="102" t="str">
        <f aca="false" t="array" ref="A520:A520">IF(G520=Error_checking!$A$26,RANK(AC520,$AC$2:$AC$601),"")</f>
        <v/>
      </c>
      <c r="B520" s="102" t="n">
        <v>153</v>
      </c>
      <c r="C520" s="77" t="n">
        <f aca="false">VLOOKUP($B520,Ludo_na!$A$2:$D$601,2,0)</f>
        <v>147</v>
      </c>
      <c r="D520" s="78" t="str">
        <f aca="false">IF(VLOOKUP($B520,Ludo_voor!$A$2:$Y$601,3,0)="","",VLOOKUP($B520,Ludo_voor!$A$2:$Y$601,3,0))</f>
        <v>Florizoone</v>
      </c>
      <c r="E520" s="79" t="str">
        <f aca="false">IF(VLOOKUP($B520,Ludo_voor!$A$2:$Y$601,4,0)="","",VLOOKUP($B520,Ludo_voor!$A$2:$Y$601,4,0))</f>
        <v>Michael</v>
      </c>
      <c r="F520" s="80" t="str">
        <f aca="false">IF(VLOOKUP($B520,Ludo_voor!$A$2:$Y$601,5,0)="","",VLOOKUP($B520,Ludo_voor!$A$2:$Y$601,5,0))</f>
        <v>Spelen Op Zolder</v>
      </c>
      <c r="G520" s="81"/>
      <c r="H520" s="103"/>
      <c r="I520" s="104"/>
      <c r="J520" s="105"/>
      <c r="K520" s="105"/>
      <c r="L520" s="105"/>
      <c r="M520" s="106" t="str">
        <f aca="false" t="array" ref="M520:M520">IF($G520="","",IF(L520="",0,((SUM(IF(I520=I$2:I$601,IF(J520=J$2:J$601,1,0),0))-K520)/(SUM(IF(I520=I$2:I$601,IF(J520=J$2:J$601,1,0),0))-1)*100)+(L520/(SUM(IF(I520=I$2:I$601,IF(J520=J$2:J$601,L$2:L$601,0),0))))+IF(K520&lt;2,SUM(IF(I520=I$2:I$601,IF(J520=J$2:J$601,1,0),0)),0)))</f>
        <v/>
      </c>
      <c r="N520" s="107"/>
      <c r="O520" s="108"/>
      <c r="P520" s="108"/>
      <c r="Q520" s="108"/>
      <c r="R520" s="109" t="str">
        <f aca="false" t="array" ref="R520:R520">IF($G520="","",IF(Q520="",0,((SUM(IF(N520=N$2:N$601,IF(O520=O$2:O$601,1,0),0))-P520)/(SUM(IF(N520=N$2:N$601,IF(O520=O$2:O$601,1,0),0))-1)*100)+(Q520/(SUM(IF(N520=N$2:N$601,IF(O520=O$2:O$601,Q$2:Q$601,0),0))))+IF(P520&lt;2,SUM(IF(N520=N$2:N$601,IF(O520=O$2:O$601,1,0),0)),0)))</f>
        <v/>
      </c>
      <c r="S520" s="110"/>
      <c r="T520" s="108"/>
      <c r="U520" s="108"/>
      <c r="V520" s="108"/>
      <c r="W520" s="111" t="str">
        <f aca="false" t="array" ref="W520:W520">IF($G520="","",IF(OR(S520=Error_checking!$Q$25,S520=Error_checking!$Q$26),R520-IF(P520&lt;2,SUM(IF(N520=N$2:N$601,IF(O520=O$2:O$601,1,0),0)),0),IF(V520="",0,((SUM(IF(S520=S$2:S$601,IF(T520=T$2:T$601,1,0),0))-U520)/(SUM(IF(S520=S$2:S$601,IF(T520=T$2:T$601,1,0),0))-1)*100)+(V520/(SUM(IF(S520=S$2:S$601,IF(T520=T$2:T$601,V$2:V$601,0),0))))+IF(U520&lt;2,SUM(IF(S520=S$2:S$601,IF(T520=T$2:T$601,1,0),0)),0))))</f>
        <v/>
      </c>
      <c r="X520" s="91"/>
      <c r="Y520" s="92"/>
      <c r="Z520" s="93"/>
      <c r="AA520" s="92"/>
      <c r="AB520" s="94" t="n">
        <f aca="false">0</f>
        <v>0</v>
      </c>
      <c r="AC520" s="94" t="n">
        <f aca="false" t="array" ref="AC520:AC520">SUM(M520,R520,W520,AB520)</f>
        <v>0</v>
      </c>
      <c r="AD520" s="112" t="n">
        <f aca="false">IF(G520=Error_checking!$A$26,MAX(0,MIN(MaxBonus,$G$1)+1-RANK(AC520,$AC$2:$AC$601)),0)</f>
        <v>0</v>
      </c>
      <c r="AE520" s="111" t="n">
        <f aca="false">AC520+AD520</f>
        <v>0</v>
      </c>
      <c r="AF520" s="113" t="str">
        <f aca="false" t="array" ref="AF520:AF520">IF(G520=Error_checking!$A$26,RANK(AC520,$AC$2:$AC$601),"")</f>
        <v/>
      </c>
      <c r="AG520" s="114"/>
      <c r="AH520" s="115"/>
      <c r="AI520" s="115"/>
      <c r="AJ520" s="115"/>
      <c r="AK520" s="100"/>
      <c r="AL520" s="100"/>
      <c r="AM520" s="100"/>
      <c r="AN520" s="101"/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  <c r="BI520" s="100"/>
      <c r="BJ520" s="100"/>
      <c r="BK520" s="100"/>
      <c r="BL520" s="100"/>
      <c r="BM520" s="100"/>
      <c r="BN520" s="100"/>
      <c r="BO520" s="100"/>
      <c r="BP520" s="100"/>
      <c r="BQ520" s="100"/>
      <c r="BR520" s="100"/>
      <c r="BS520" s="100"/>
      <c r="BT520" s="100"/>
      <c r="BU520" s="100"/>
      <c r="BV520" s="100"/>
      <c r="BW520" s="100"/>
      <c r="BX520" s="100"/>
      <c r="BY520" s="100"/>
      <c r="BZ520" s="100"/>
    </row>
    <row r="521" s="54" customFormat="true" ht="14.85" hidden="false" customHeight="true" outlineLevel="0" collapsed="false">
      <c r="A521" s="102" t="str">
        <f aca="false" t="array" ref="A521:A521">IF(G521=Error_checking!$A$26,RANK(AC521,$AC$2:$AC$601),"")</f>
        <v/>
      </c>
      <c r="B521" s="102" t="n">
        <v>64</v>
      </c>
      <c r="C521" s="77" t="n">
        <f aca="false">VLOOKUP($B521,Ludo_na!$A$2:$D$601,2,0)</f>
        <v>275</v>
      </c>
      <c r="D521" s="78" t="str">
        <f aca="false">IF(VLOOKUP($B521,Ludo_voor!$A$2:$Y$601,3,0)="","",VLOOKUP($B521,Ludo_voor!$A$2:$Y$601,3,0))</f>
        <v>Gardin</v>
      </c>
      <c r="E521" s="79" t="str">
        <f aca="false">IF(VLOOKUP($B521,Ludo_voor!$A$2:$Y$601,4,0)="","",VLOOKUP($B521,Ludo_voor!$A$2:$Y$601,4,0))</f>
        <v>Maïté</v>
      </c>
      <c r="F521" s="80" t="str">
        <f aca="false">IF(VLOOKUP($B521,Ludo_voor!$A$2:$Y$601,5,0)="","",VLOOKUP($B521,Ludo_voor!$A$2:$Y$601,5,0))</f>
        <v>Spelen Op Zolder</v>
      </c>
      <c r="G521" s="81"/>
      <c r="H521" s="103"/>
      <c r="I521" s="104"/>
      <c r="J521" s="105"/>
      <c r="K521" s="105"/>
      <c r="L521" s="105"/>
      <c r="M521" s="106" t="str">
        <f aca="false" t="array" ref="M521:M521">IF($G521="","",IF(L521="",0,((SUM(IF(I521=I$2:I$601,IF(J521=J$2:J$601,1,0),0))-K521)/(SUM(IF(I521=I$2:I$601,IF(J521=J$2:J$601,1,0),0))-1)*100)+(L521/(SUM(IF(I521=I$2:I$601,IF(J521=J$2:J$601,L$2:L$601,0),0))))+IF(K521&lt;2,SUM(IF(I521=I$2:I$601,IF(J521=J$2:J$601,1,0),0)),0)))</f>
        <v/>
      </c>
      <c r="N521" s="107"/>
      <c r="O521" s="108"/>
      <c r="P521" s="108"/>
      <c r="Q521" s="108"/>
      <c r="R521" s="109" t="str">
        <f aca="false" t="array" ref="R521:R521">IF($G521="","",IF(Q521="",0,((SUM(IF(N521=N$2:N$601,IF(O521=O$2:O$601,1,0),0))-P521)/(SUM(IF(N521=N$2:N$601,IF(O521=O$2:O$601,1,0),0))-1)*100)+(Q521/(SUM(IF(N521=N$2:N$601,IF(O521=O$2:O$601,Q$2:Q$601,0),0))))+IF(P521&lt;2,SUM(IF(N521=N$2:N$601,IF(O521=O$2:O$601,1,0),0)),0)))</f>
        <v/>
      </c>
      <c r="S521" s="110"/>
      <c r="T521" s="108"/>
      <c r="U521" s="108"/>
      <c r="V521" s="108"/>
      <c r="W521" s="111" t="str">
        <f aca="false" t="array" ref="W521:W521">IF($G521="","",IF(OR(S521=Error_checking!$Q$25,S521=Error_checking!$Q$26),R521-IF(P521&lt;2,SUM(IF(N521=N$2:N$601,IF(O521=O$2:O$601,1,0),0)),0),IF(V521="",0,((SUM(IF(S521=S$2:S$601,IF(T521=T$2:T$601,1,0),0))-U521)/(SUM(IF(S521=S$2:S$601,IF(T521=T$2:T$601,1,0),0))-1)*100)+(V521/(SUM(IF(S521=S$2:S$601,IF(T521=T$2:T$601,V$2:V$601,0),0))))+IF(U521&lt;2,SUM(IF(S521=S$2:S$601,IF(T521=T$2:T$601,1,0),0)),0))))</f>
        <v/>
      </c>
      <c r="X521" s="91"/>
      <c r="Y521" s="92"/>
      <c r="Z521" s="93"/>
      <c r="AA521" s="92"/>
      <c r="AB521" s="94" t="n">
        <f aca="false">0</f>
        <v>0</v>
      </c>
      <c r="AC521" s="94" t="n">
        <f aca="false" t="array" ref="AC521:AC521">SUM(M521,R521,W521,AB521)</f>
        <v>0</v>
      </c>
      <c r="AD521" s="112" t="n">
        <f aca="false">IF(G521=Error_checking!$A$26,MAX(0,MIN(MaxBonus,$G$1)+1-RANK(AC521,$AC$2:$AC$601)),0)</f>
        <v>0</v>
      </c>
      <c r="AE521" s="111" t="n">
        <f aca="false">AC521+AD521</f>
        <v>0</v>
      </c>
      <c r="AF521" s="113" t="str">
        <f aca="false" t="array" ref="AF521:AF521">IF(G521=Error_checking!$A$26,RANK(AC521,$AC$2:$AC$601),"")</f>
        <v/>
      </c>
      <c r="AG521" s="114"/>
      <c r="AH521" s="115"/>
      <c r="AI521" s="115"/>
      <c r="AJ521" s="115"/>
      <c r="AK521" s="100"/>
      <c r="AL521" s="100"/>
      <c r="AM521" s="100"/>
      <c r="AN521" s="101"/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  <c r="BI521" s="100"/>
      <c r="BJ521" s="100"/>
      <c r="BK521" s="100"/>
      <c r="BL521" s="100"/>
      <c r="BM521" s="100"/>
      <c r="BN521" s="100"/>
      <c r="BO521" s="100"/>
      <c r="BP521" s="100"/>
      <c r="BQ521" s="100"/>
      <c r="BR521" s="100"/>
      <c r="BS521" s="100"/>
      <c r="BT521" s="100"/>
      <c r="BU521" s="100"/>
      <c r="BV521" s="100"/>
      <c r="BW521" s="100"/>
      <c r="BX521" s="100"/>
      <c r="BY521" s="100"/>
      <c r="BZ521" s="100"/>
    </row>
    <row r="522" s="116" customFormat="true" ht="14.85" hidden="false" customHeight="true" outlineLevel="0" collapsed="false">
      <c r="A522" s="102" t="str">
        <f aca="false" t="array" ref="A522:A522">IF(G522=Error_checking!$A$26,RANK(AC522,$AC$2:$AC$601),"")</f>
        <v/>
      </c>
      <c r="B522" s="102" t="n">
        <v>285</v>
      </c>
      <c r="C522" s="77" t="n">
        <f aca="false">VLOOKUP($B522,Ludo_na!$A$2:$D$601,2,0)</f>
        <v>565</v>
      </c>
      <c r="D522" s="78" t="str">
        <f aca="false">IF(VLOOKUP($B522,Ludo_voor!$A$2:$Y$601,3,0)="","",VLOOKUP($B522,Ludo_voor!$A$2:$Y$601,3,0))</f>
        <v>Gavart</v>
      </c>
      <c r="E522" s="79" t="str">
        <f aca="false">IF(VLOOKUP($B522,Ludo_voor!$A$2:$Y$601,4,0)="","",VLOOKUP($B522,Ludo_voor!$A$2:$Y$601,4,0))</f>
        <v>Gaike</v>
      </c>
      <c r="F522" s="80" t="str">
        <f aca="false">IF(VLOOKUP($B522,Ludo_voor!$A$2:$Y$601,5,0)="","",VLOOKUP($B522,Ludo_voor!$A$2:$Y$601,5,0))</f>
        <v>Spelen Op Zolder</v>
      </c>
      <c r="G522" s="81"/>
      <c r="H522" s="103"/>
      <c r="I522" s="104"/>
      <c r="J522" s="105"/>
      <c r="K522" s="105"/>
      <c r="L522" s="105"/>
      <c r="M522" s="106" t="str">
        <f aca="false" t="array" ref="M522:M522">IF($G522="","",IF(L522="",0,((SUM(IF(I522=I$2:I$601,IF(J522=J$2:J$601,1,0),0))-K522)/(SUM(IF(I522=I$2:I$601,IF(J522=J$2:J$601,1,0),0))-1)*100)+(L522/(SUM(IF(I522=I$2:I$601,IF(J522=J$2:J$601,L$2:L$601,0),0))))+IF(K522&lt;2,SUM(IF(I522=I$2:I$601,IF(J522=J$2:J$601,1,0),0)),0)))</f>
        <v/>
      </c>
      <c r="N522" s="107"/>
      <c r="O522" s="108"/>
      <c r="P522" s="108"/>
      <c r="Q522" s="108"/>
      <c r="R522" s="109" t="str">
        <f aca="false" t="array" ref="R522:R522">IF($G522="","",IF(Q522="",0,((SUM(IF(N522=N$2:N$601,IF(O522=O$2:O$601,1,0),0))-P522)/(SUM(IF(N522=N$2:N$601,IF(O522=O$2:O$601,1,0),0))-1)*100)+(Q522/(SUM(IF(N522=N$2:N$601,IF(O522=O$2:O$601,Q$2:Q$601,0),0))))+IF(P522&lt;2,SUM(IF(N522=N$2:N$601,IF(O522=O$2:O$601,1,0),0)),0)))</f>
        <v/>
      </c>
      <c r="S522" s="110"/>
      <c r="T522" s="108"/>
      <c r="U522" s="108"/>
      <c r="V522" s="108"/>
      <c r="W522" s="111" t="str">
        <f aca="false" t="array" ref="W522:W522">IF($G522="","",IF(OR(S522=Error_checking!$Q$25,S522=Error_checking!$Q$26),R522-IF(P522&lt;2,SUM(IF(N522=N$2:N$601,IF(O522=O$2:O$601,1,0),0)),0),IF(V522="",0,((SUM(IF(S522=S$2:S$601,IF(T522=T$2:T$601,1,0),0))-U522)/(SUM(IF(S522=S$2:S$601,IF(T522=T$2:T$601,1,0),0))-1)*100)+(V522/(SUM(IF(S522=S$2:S$601,IF(T522=T$2:T$601,V$2:V$601,0),0))))+IF(U522&lt;2,SUM(IF(S522=S$2:S$601,IF(T522=T$2:T$601,1,0),0)),0))))</f>
        <v/>
      </c>
      <c r="X522" s="91"/>
      <c r="Y522" s="92"/>
      <c r="Z522" s="93"/>
      <c r="AA522" s="92"/>
      <c r="AB522" s="94" t="n">
        <f aca="false">0</f>
        <v>0</v>
      </c>
      <c r="AC522" s="94" t="n">
        <f aca="false" t="array" ref="AC522:AC522">SUM(M522,R522,W522,AB522)</f>
        <v>0</v>
      </c>
      <c r="AD522" s="112" t="n">
        <f aca="false">IF(G522=Error_checking!$A$26,MAX(0,MIN(MaxBonus,$G$1)+1-RANK(AC522,$AC$2:$AC$601)),0)</f>
        <v>0</v>
      </c>
      <c r="AE522" s="111" t="n">
        <f aca="false">AC522+AD522</f>
        <v>0</v>
      </c>
      <c r="AF522" s="113" t="str">
        <f aca="false" t="array" ref="AF522:AF522">IF(G522=Error_checking!$A$26,RANK(AC522,$AC$2:$AC$601),"")</f>
        <v/>
      </c>
      <c r="AG522" s="114"/>
      <c r="AH522" s="115"/>
      <c r="AI522" s="115"/>
      <c r="AJ522" s="115"/>
      <c r="AK522" s="117"/>
      <c r="AL522" s="117"/>
      <c r="AM522" s="117"/>
      <c r="AN522" s="117"/>
      <c r="AO522" s="117"/>
      <c r="AP522" s="117"/>
      <c r="AQ522" s="117"/>
      <c r="AR522" s="117"/>
      <c r="AS522" s="117"/>
      <c r="AT522" s="117"/>
      <c r="AU522" s="117"/>
      <c r="AV522" s="117"/>
      <c r="AW522" s="117"/>
      <c r="AX522" s="117"/>
      <c r="AY522" s="117"/>
      <c r="AZ522" s="117"/>
      <c r="BA522" s="117"/>
      <c r="BB522" s="117"/>
      <c r="BC522" s="117"/>
      <c r="BD522" s="117"/>
      <c r="BE522" s="117"/>
      <c r="BF522" s="117"/>
      <c r="BG522" s="117"/>
      <c r="BH522" s="117"/>
      <c r="BI522" s="117"/>
      <c r="BJ522" s="117"/>
      <c r="BK522" s="117"/>
      <c r="BL522" s="117"/>
      <c r="BM522" s="117"/>
      <c r="BN522" s="117"/>
      <c r="BO522" s="117"/>
      <c r="BP522" s="117"/>
      <c r="BQ522" s="117"/>
      <c r="BR522" s="117"/>
      <c r="BS522" s="117"/>
      <c r="BT522" s="117"/>
      <c r="BU522" s="117"/>
      <c r="BV522" s="117"/>
      <c r="BW522" s="117"/>
      <c r="BX522" s="117"/>
      <c r="BY522" s="117"/>
      <c r="BZ522" s="117"/>
    </row>
    <row r="523" s="54" customFormat="true" ht="14.85" hidden="false" customHeight="true" outlineLevel="0" collapsed="false">
      <c r="A523" s="102" t="str">
        <f aca="false" t="array" ref="A523:A523">IF(G523=Error_checking!$A$26,RANK(AC523,$AC$2:$AC$601),"")</f>
        <v/>
      </c>
      <c r="B523" s="102" t="n">
        <v>19</v>
      </c>
      <c r="C523" s="77" t="n">
        <f aca="false">VLOOKUP($B523,Ludo_na!$A$2:$D$601,2,0)</f>
        <v>115</v>
      </c>
      <c r="D523" s="78" t="str">
        <f aca="false">IF(VLOOKUP($B523,Ludo_voor!$A$2:$Y$601,3,0)="","",VLOOKUP($B523,Ludo_voor!$A$2:$Y$601,3,0))</f>
        <v>Goethals</v>
      </c>
      <c r="E523" s="79" t="str">
        <f aca="false">IF(VLOOKUP($B523,Ludo_voor!$A$2:$Y$601,4,0)="","",VLOOKUP($B523,Ludo_voor!$A$2:$Y$601,4,0))</f>
        <v>Robin</v>
      </c>
      <c r="F523" s="80" t="str">
        <f aca="false">IF(VLOOKUP($B523,Ludo_voor!$A$2:$Y$601,5,0)="","",VLOOKUP($B523,Ludo_voor!$A$2:$Y$601,5,0))</f>
        <v>Spelen Op Zolder</v>
      </c>
      <c r="G523" s="81"/>
      <c r="H523" s="103"/>
      <c r="I523" s="104"/>
      <c r="J523" s="105"/>
      <c r="K523" s="105"/>
      <c r="L523" s="105"/>
      <c r="M523" s="106" t="str">
        <f aca="false" t="array" ref="M523:M523">IF($G523="","",IF(L523="",0,((SUM(IF(I523=I$2:I$601,IF(J523=J$2:J$601,1,0),0))-K523)/(SUM(IF(I523=I$2:I$601,IF(J523=J$2:J$601,1,0),0))-1)*100)+(L523/(SUM(IF(I523=I$2:I$601,IF(J523=J$2:J$601,L$2:L$601,0),0))))+IF(K523&lt;2,SUM(IF(I523=I$2:I$601,IF(J523=J$2:J$601,1,0),0)),0)))</f>
        <v/>
      </c>
      <c r="N523" s="107"/>
      <c r="O523" s="108"/>
      <c r="P523" s="108"/>
      <c r="Q523" s="108"/>
      <c r="R523" s="109" t="str">
        <f aca="false" t="array" ref="R523:R523">IF($G523="","",IF(Q523="",0,((SUM(IF(N523=N$2:N$601,IF(O523=O$2:O$601,1,0),0))-P523)/(SUM(IF(N523=N$2:N$601,IF(O523=O$2:O$601,1,0),0))-1)*100)+(Q523/(SUM(IF(N523=N$2:N$601,IF(O523=O$2:O$601,Q$2:Q$601,0),0))))+IF(P523&lt;2,SUM(IF(N523=N$2:N$601,IF(O523=O$2:O$601,1,0),0)),0)))</f>
        <v/>
      </c>
      <c r="S523" s="110"/>
      <c r="T523" s="108"/>
      <c r="U523" s="108"/>
      <c r="V523" s="108"/>
      <c r="W523" s="111" t="str">
        <f aca="false" t="array" ref="W523:W523">IF($G523="","",IF(OR(S523=Error_checking!$Q$25,S523=Error_checking!$Q$26),R523-IF(P523&lt;2,SUM(IF(N523=N$2:N$601,IF(O523=O$2:O$601,1,0),0)),0),IF(V523="",0,((SUM(IF(S523=S$2:S$601,IF(T523=T$2:T$601,1,0),0))-U523)/(SUM(IF(S523=S$2:S$601,IF(T523=T$2:T$601,1,0),0))-1)*100)+(V523/(SUM(IF(S523=S$2:S$601,IF(T523=T$2:T$601,V$2:V$601,0),0))))+IF(U523&lt;2,SUM(IF(S523=S$2:S$601,IF(T523=T$2:T$601,1,0),0)),0))))</f>
        <v/>
      </c>
      <c r="X523" s="91"/>
      <c r="Y523" s="92"/>
      <c r="Z523" s="93"/>
      <c r="AA523" s="92"/>
      <c r="AB523" s="94" t="n">
        <f aca="false">0</f>
        <v>0</v>
      </c>
      <c r="AC523" s="94" t="n">
        <f aca="false" t="array" ref="AC523:AC523">SUM(M523,R523,W523,AB523)</f>
        <v>0</v>
      </c>
      <c r="AD523" s="112" t="n">
        <f aca="false">IF(G523=Error_checking!$A$26,MAX(0,MIN(MaxBonus,$G$1)+1-RANK(AC523,$AC$2:$AC$601)),0)</f>
        <v>0</v>
      </c>
      <c r="AE523" s="111" t="n">
        <f aca="false">AC523+AD523</f>
        <v>0</v>
      </c>
      <c r="AF523" s="113" t="str">
        <f aca="false" t="array" ref="AF523:AF523">IF(G523=Error_checking!$A$26,RANK(AC523,$AC$2:$AC$601),"")</f>
        <v/>
      </c>
      <c r="AG523" s="114"/>
      <c r="AH523" s="115"/>
      <c r="AI523" s="115"/>
      <c r="AJ523" s="115"/>
      <c r="AK523" s="100"/>
      <c r="AL523" s="100"/>
      <c r="AM523" s="100"/>
      <c r="AN523" s="101"/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  <c r="BI523" s="100"/>
      <c r="BJ523" s="100"/>
      <c r="BK523" s="100"/>
      <c r="BL523" s="100"/>
      <c r="BM523" s="100"/>
      <c r="BN523" s="100"/>
      <c r="BO523" s="100"/>
      <c r="BP523" s="100"/>
      <c r="BQ523" s="100"/>
      <c r="BR523" s="100"/>
      <c r="BS523" s="100"/>
      <c r="BT523" s="100"/>
      <c r="BU523" s="100"/>
      <c r="BV523" s="100"/>
      <c r="BW523" s="100"/>
      <c r="BX523" s="100"/>
      <c r="BY523" s="100"/>
      <c r="BZ523" s="100"/>
    </row>
    <row r="524" s="54" customFormat="true" ht="14.85" hidden="false" customHeight="true" outlineLevel="0" collapsed="false">
      <c r="A524" s="102" t="str">
        <f aca="false" t="array" ref="A524:A524">IF(G524=Error_checking!$A$26,RANK(AC524,$AC$2:$AC$601),"")</f>
        <v/>
      </c>
      <c r="B524" s="102" t="n">
        <v>335</v>
      </c>
      <c r="C524" s="77" t="n">
        <f aca="false">VLOOKUP($B524,Ludo_na!$A$2:$D$601,2,0)</f>
        <v>155</v>
      </c>
      <c r="D524" s="78" t="str">
        <f aca="false">IF(VLOOKUP($B524,Ludo_voor!$A$2:$Y$601,3,0)="","",VLOOKUP($B524,Ludo_voor!$A$2:$Y$601,3,0))</f>
        <v>Goethals</v>
      </c>
      <c r="E524" s="79" t="str">
        <f aca="false">IF(VLOOKUP($B524,Ludo_voor!$A$2:$Y$601,4,0)="","",VLOOKUP($B524,Ludo_voor!$A$2:$Y$601,4,0))</f>
        <v>Dirk</v>
      </c>
      <c r="F524" s="80" t="str">
        <f aca="false">IF(VLOOKUP($B524,Ludo_voor!$A$2:$Y$601,5,0)="","",VLOOKUP($B524,Ludo_voor!$A$2:$Y$601,5,0))</f>
        <v>Spelen Op Zolder</v>
      </c>
      <c r="G524" s="81"/>
      <c r="H524" s="103"/>
      <c r="I524" s="104"/>
      <c r="J524" s="105"/>
      <c r="K524" s="105"/>
      <c r="L524" s="105"/>
      <c r="M524" s="106" t="str">
        <f aca="false" t="array" ref="M524:M524">IF($G524="","",IF(L524="",0,((SUM(IF(I524=I$2:I$601,IF(J524=J$2:J$601,1,0),0))-K524)/(SUM(IF(I524=I$2:I$601,IF(J524=J$2:J$601,1,0),0))-1)*100)+(L524/(SUM(IF(I524=I$2:I$601,IF(J524=J$2:J$601,L$2:L$601,0),0))))+IF(K524&lt;2,SUM(IF(I524=I$2:I$601,IF(J524=J$2:J$601,1,0),0)),0)))</f>
        <v/>
      </c>
      <c r="N524" s="107"/>
      <c r="O524" s="108"/>
      <c r="P524" s="108"/>
      <c r="Q524" s="108"/>
      <c r="R524" s="109" t="str">
        <f aca="false" t="array" ref="R524:R524">IF($G524="","",IF(Q524="",0,((SUM(IF(N524=N$2:N$601,IF(O524=O$2:O$601,1,0),0))-P524)/(SUM(IF(N524=N$2:N$601,IF(O524=O$2:O$601,1,0),0))-1)*100)+(Q524/(SUM(IF(N524=N$2:N$601,IF(O524=O$2:O$601,Q$2:Q$601,0),0))))+IF(P524&lt;2,SUM(IF(N524=N$2:N$601,IF(O524=O$2:O$601,1,0),0)),0)))</f>
        <v/>
      </c>
      <c r="S524" s="110"/>
      <c r="T524" s="108"/>
      <c r="U524" s="108"/>
      <c r="V524" s="108"/>
      <c r="W524" s="111" t="str">
        <f aca="false" t="array" ref="W524:W524">IF($G524="","",IF(OR(S524=Error_checking!$Q$25,S524=Error_checking!$Q$26),R524-IF(P524&lt;2,SUM(IF(N524=N$2:N$601,IF(O524=O$2:O$601,1,0),0)),0),IF(V524="",0,((SUM(IF(S524=S$2:S$601,IF(T524=T$2:T$601,1,0),0))-U524)/(SUM(IF(S524=S$2:S$601,IF(T524=T$2:T$601,1,0),0))-1)*100)+(V524/(SUM(IF(S524=S$2:S$601,IF(T524=T$2:T$601,V$2:V$601,0),0))))+IF(U524&lt;2,SUM(IF(S524=S$2:S$601,IF(T524=T$2:T$601,1,0),0)),0))))</f>
        <v/>
      </c>
      <c r="X524" s="91"/>
      <c r="Y524" s="92"/>
      <c r="Z524" s="93"/>
      <c r="AA524" s="92"/>
      <c r="AB524" s="94" t="n">
        <f aca="false">0</f>
        <v>0</v>
      </c>
      <c r="AC524" s="94" t="n">
        <f aca="false" t="array" ref="AC524:AC524">SUM(M524,R524,W524,AB524)</f>
        <v>0</v>
      </c>
      <c r="AD524" s="112" t="n">
        <f aca="false">IF(G524=Error_checking!$A$26,MAX(0,MIN(MaxBonus,$G$1)+1-RANK(AC524,$AC$2:$AC$601)),0)</f>
        <v>0</v>
      </c>
      <c r="AE524" s="111" t="n">
        <f aca="false">AC524+AD524</f>
        <v>0</v>
      </c>
      <c r="AF524" s="113" t="str">
        <f aca="false" t="array" ref="AF524:AF524">IF(G524=Error_checking!$A$26,RANK(AC524,$AC$2:$AC$601),"")</f>
        <v/>
      </c>
      <c r="AG524" s="114"/>
      <c r="AH524" s="115"/>
      <c r="AI524" s="115"/>
      <c r="AJ524" s="115"/>
      <c r="AK524" s="100"/>
      <c r="AL524" s="100"/>
      <c r="AM524" s="100"/>
      <c r="AN524" s="101"/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  <c r="BI524" s="100"/>
      <c r="BJ524" s="100"/>
      <c r="BK524" s="100"/>
      <c r="BL524" s="100"/>
      <c r="BM524" s="100"/>
      <c r="BN524" s="100"/>
      <c r="BO524" s="100"/>
      <c r="BP524" s="100"/>
      <c r="BQ524" s="100"/>
      <c r="BR524" s="100"/>
      <c r="BS524" s="100"/>
      <c r="BT524" s="100"/>
      <c r="BU524" s="100"/>
      <c r="BV524" s="100"/>
      <c r="BW524" s="100"/>
      <c r="BX524" s="100"/>
      <c r="BY524" s="100"/>
      <c r="BZ524" s="100"/>
    </row>
    <row r="525" s="54" customFormat="true" ht="14.85" hidden="false" customHeight="true" outlineLevel="0" collapsed="false">
      <c r="A525" s="102" t="str">
        <f aca="false" t="array" ref="A525:A525">IF(G525=Error_checking!$A$26,RANK(AC525,$AC$2:$AC$601),"")</f>
        <v/>
      </c>
      <c r="B525" s="102" t="n">
        <v>41</v>
      </c>
      <c r="C525" s="77" t="n">
        <f aca="false">VLOOKUP($B525,Ludo_na!$A$2:$D$601,2,0)</f>
        <v>200</v>
      </c>
      <c r="D525" s="78" t="str">
        <f aca="false">IF(VLOOKUP($B525,Ludo_voor!$A$2:$Y$601,3,0)="","",VLOOKUP($B525,Ludo_voor!$A$2:$Y$601,3,0))</f>
        <v>Goethals</v>
      </c>
      <c r="E525" s="79" t="str">
        <f aca="false">IF(VLOOKUP($B525,Ludo_voor!$A$2:$Y$601,4,0)="","",VLOOKUP($B525,Ludo_voor!$A$2:$Y$601,4,0))</f>
        <v>Matthias</v>
      </c>
      <c r="F525" s="80" t="str">
        <f aca="false">IF(VLOOKUP($B525,Ludo_voor!$A$2:$Y$601,5,0)="","",VLOOKUP($B525,Ludo_voor!$A$2:$Y$601,5,0))</f>
        <v>Spelen Op Zolder</v>
      </c>
      <c r="G525" s="81"/>
      <c r="H525" s="103"/>
      <c r="I525" s="104"/>
      <c r="J525" s="105"/>
      <c r="K525" s="105"/>
      <c r="L525" s="105"/>
      <c r="M525" s="106" t="str">
        <f aca="false" t="array" ref="M525:M525">IF($G525="","",IF(L525="",0,((SUM(IF(I525=I$2:I$601,IF(J525=J$2:J$601,1,0),0))-K525)/(SUM(IF(I525=I$2:I$601,IF(J525=J$2:J$601,1,0),0))-1)*100)+(L525/(SUM(IF(I525=I$2:I$601,IF(J525=J$2:J$601,L$2:L$601,0),0))))+IF(K525&lt;2,SUM(IF(I525=I$2:I$601,IF(J525=J$2:J$601,1,0),0)),0)))</f>
        <v/>
      </c>
      <c r="N525" s="107"/>
      <c r="O525" s="108"/>
      <c r="P525" s="108"/>
      <c r="Q525" s="108"/>
      <c r="R525" s="109" t="str">
        <f aca="false" t="array" ref="R525:R525">IF($G525="","",IF(Q525="",0,((SUM(IF(N525=N$2:N$601,IF(O525=O$2:O$601,1,0),0))-P525)/(SUM(IF(N525=N$2:N$601,IF(O525=O$2:O$601,1,0),0))-1)*100)+(Q525/(SUM(IF(N525=N$2:N$601,IF(O525=O$2:O$601,Q$2:Q$601,0),0))))+IF(P525&lt;2,SUM(IF(N525=N$2:N$601,IF(O525=O$2:O$601,1,0),0)),0)))</f>
        <v/>
      </c>
      <c r="S525" s="110"/>
      <c r="T525" s="108"/>
      <c r="U525" s="108"/>
      <c r="V525" s="108"/>
      <c r="W525" s="111" t="str">
        <f aca="false" t="array" ref="W525:W525">IF($G525="","",IF(OR(S525=Error_checking!$Q$25,S525=Error_checking!$Q$26),R525-IF(P525&lt;2,SUM(IF(N525=N$2:N$601,IF(O525=O$2:O$601,1,0),0)),0),IF(V525="",0,((SUM(IF(S525=S$2:S$601,IF(T525=T$2:T$601,1,0),0))-U525)/(SUM(IF(S525=S$2:S$601,IF(T525=T$2:T$601,1,0),0))-1)*100)+(V525/(SUM(IF(S525=S$2:S$601,IF(T525=T$2:T$601,V$2:V$601,0),0))))+IF(U525&lt;2,SUM(IF(S525=S$2:S$601,IF(T525=T$2:T$601,1,0),0)),0))))</f>
        <v/>
      </c>
      <c r="X525" s="91"/>
      <c r="Y525" s="92"/>
      <c r="Z525" s="93"/>
      <c r="AA525" s="92"/>
      <c r="AB525" s="94" t="n">
        <f aca="false">0</f>
        <v>0</v>
      </c>
      <c r="AC525" s="94" t="n">
        <f aca="false" t="array" ref="AC525:AC525">SUM(M525,R525,W525,AB525)</f>
        <v>0</v>
      </c>
      <c r="AD525" s="112" t="n">
        <f aca="false">IF(G525=Error_checking!$A$26,MAX(0,MIN(MaxBonus,$G$1)+1-RANK(AC525,$AC$2:$AC$601)),0)</f>
        <v>0</v>
      </c>
      <c r="AE525" s="111" t="n">
        <f aca="false">AC525+AD525</f>
        <v>0</v>
      </c>
      <c r="AF525" s="113" t="str">
        <f aca="false" t="array" ref="AF525:AF525">IF(G525=Error_checking!$A$26,RANK(AC525,$AC$2:$AC$601),"")</f>
        <v/>
      </c>
      <c r="AG525" s="114"/>
      <c r="AH525" s="115"/>
      <c r="AI525" s="115"/>
      <c r="AJ525" s="115"/>
      <c r="AK525" s="100"/>
      <c r="AL525" s="100"/>
      <c r="AM525" s="100"/>
      <c r="AN525" s="101"/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  <c r="BI525" s="100"/>
      <c r="BJ525" s="100"/>
      <c r="BK525" s="100"/>
      <c r="BL525" s="100"/>
      <c r="BM525" s="100"/>
      <c r="BN525" s="100"/>
      <c r="BO525" s="100"/>
      <c r="BP525" s="100"/>
      <c r="BQ525" s="100"/>
      <c r="BR525" s="100"/>
      <c r="BS525" s="100"/>
      <c r="BT525" s="100"/>
      <c r="BU525" s="100"/>
      <c r="BV525" s="100"/>
      <c r="BW525" s="100"/>
      <c r="BX525" s="100"/>
      <c r="BY525" s="100"/>
      <c r="BZ525" s="100"/>
    </row>
    <row r="526" s="54" customFormat="true" ht="14.85" hidden="false" customHeight="true" outlineLevel="0" collapsed="false">
      <c r="A526" s="102" t="str">
        <f aca="false" t="array" ref="A526:A526">IF(G526=Error_checking!$A$26,RANK(AC526,$AC$2:$AC$601),"")</f>
        <v/>
      </c>
      <c r="B526" s="102" t="n">
        <v>1</v>
      </c>
      <c r="C526" s="77" t="n">
        <f aca="false">VLOOKUP($B526,Ludo_na!$A$2:$D$601,2,0)</f>
        <v>237</v>
      </c>
      <c r="D526" s="78" t="str">
        <f aca="false">IF(VLOOKUP($B526,Ludo_voor!$A$2:$Y$601,3,0)="","",VLOOKUP($B526,Ludo_voor!$A$2:$Y$601,3,0))</f>
        <v>Goethals</v>
      </c>
      <c r="E526" s="79" t="str">
        <f aca="false">IF(VLOOKUP($B526,Ludo_voor!$A$2:$Y$601,4,0)="","",VLOOKUP($B526,Ludo_voor!$A$2:$Y$601,4,0))</f>
        <v>Katrijn</v>
      </c>
      <c r="F526" s="80" t="str">
        <f aca="false">IF(VLOOKUP($B526,Ludo_voor!$A$2:$Y$601,5,0)="","",VLOOKUP($B526,Ludo_voor!$A$2:$Y$601,5,0))</f>
        <v>Spelen Op Zolder</v>
      </c>
      <c r="G526" s="81"/>
      <c r="H526" s="103"/>
      <c r="I526" s="104"/>
      <c r="J526" s="105"/>
      <c r="K526" s="105"/>
      <c r="L526" s="105"/>
      <c r="M526" s="106" t="str">
        <f aca="false" t="array" ref="M526:M526">IF($G526="","",IF(L526="",0,((SUM(IF(I526=I$2:I$601,IF(J526=J$2:J$601,1,0),0))-K526)/(SUM(IF(I526=I$2:I$601,IF(J526=J$2:J$601,1,0),0))-1)*100)+(L526/(SUM(IF(I526=I$2:I$601,IF(J526=J$2:J$601,L$2:L$601,0),0))))+IF(K526&lt;2,SUM(IF(I526=I$2:I$601,IF(J526=J$2:J$601,1,0),0)),0)))</f>
        <v/>
      </c>
      <c r="N526" s="107"/>
      <c r="O526" s="108"/>
      <c r="P526" s="108"/>
      <c r="Q526" s="108"/>
      <c r="R526" s="109" t="str">
        <f aca="false" t="array" ref="R526:R526">IF($G526="","",IF(Q526="",0,((SUM(IF(N526=N$2:N$601,IF(O526=O$2:O$601,1,0),0))-P526)/(SUM(IF(N526=N$2:N$601,IF(O526=O$2:O$601,1,0),0))-1)*100)+(Q526/(SUM(IF(N526=N$2:N$601,IF(O526=O$2:O$601,Q$2:Q$601,0),0))))+IF(P526&lt;2,SUM(IF(N526=N$2:N$601,IF(O526=O$2:O$601,1,0),0)),0)))</f>
        <v/>
      </c>
      <c r="S526" s="110"/>
      <c r="T526" s="108"/>
      <c r="U526" s="108"/>
      <c r="V526" s="108"/>
      <c r="W526" s="111" t="str">
        <f aca="false" t="array" ref="W526:W526">IF($G526="","",IF(OR(S526=Error_checking!$Q$25,S526=Error_checking!$Q$26),R526-IF(P526&lt;2,SUM(IF(N526=N$2:N$601,IF(O526=O$2:O$601,1,0),0)),0),IF(V526="",0,((SUM(IF(S526=S$2:S$601,IF(T526=T$2:T$601,1,0),0))-U526)/(SUM(IF(S526=S$2:S$601,IF(T526=T$2:T$601,1,0),0))-1)*100)+(V526/(SUM(IF(S526=S$2:S$601,IF(T526=T$2:T$601,V$2:V$601,0),0))))+IF(U526&lt;2,SUM(IF(S526=S$2:S$601,IF(T526=T$2:T$601,1,0),0)),0))))</f>
        <v/>
      </c>
      <c r="X526" s="91"/>
      <c r="Y526" s="92"/>
      <c r="Z526" s="93"/>
      <c r="AA526" s="92"/>
      <c r="AB526" s="94" t="n">
        <f aca="false">0</f>
        <v>0</v>
      </c>
      <c r="AC526" s="94" t="n">
        <f aca="false" t="array" ref="AC526:AC526">SUM(M526,R526,W526,AB526)</f>
        <v>0</v>
      </c>
      <c r="AD526" s="112" t="n">
        <f aca="false">IF(G526=Error_checking!$A$26,MAX(0,MIN(MaxBonus,$G$1)+1-RANK(AC526,$AC$2:$AC$601)),0)</f>
        <v>0</v>
      </c>
      <c r="AE526" s="111" t="n">
        <f aca="false">AC526+AD526</f>
        <v>0</v>
      </c>
      <c r="AF526" s="113" t="str">
        <f aca="false" t="array" ref="AF526:AF526">IF(G526=Error_checking!$A$26,RANK(AC526,$AC$2:$AC$601),"")</f>
        <v/>
      </c>
      <c r="AG526" s="114"/>
      <c r="AH526" s="115"/>
      <c r="AI526" s="115"/>
      <c r="AJ526" s="115"/>
      <c r="AK526" s="100"/>
      <c r="AL526" s="100"/>
      <c r="AM526" s="100"/>
      <c r="AN526" s="101"/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  <c r="BI526" s="100"/>
      <c r="BJ526" s="100"/>
      <c r="BK526" s="100"/>
      <c r="BL526" s="100"/>
      <c r="BM526" s="100"/>
      <c r="BN526" s="100"/>
      <c r="BO526" s="100"/>
      <c r="BP526" s="100"/>
      <c r="BQ526" s="100"/>
      <c r="BR526" s="100"/>
      <c r="BS526" s="100"/>
      <c r="BT526" s="100"/>
      <c r="BU526" s="100"/>
      <c r="BV526" s="100"/>
      <c r="BW526" s="100"/>
      <c r="BX526" s="100"/>
      <c r="BY526" s="100"/>
      <c r="BZ526" s="100"/>
    </row>
    <row r="527" s="119" customFormat="true" ht="14.85" hidden="false" customHeight="true" outlineLevel="0" collapsed="false">
      <c r="A527" s="102" t="str">
        <f aca="false" t="array" ref="A527:A527">IF(G527=Error_checking!$A$26,RANK(AC527,$AC$2:$AC$601),"")</f>
        <v/>
      </c>
      <c r="B527" s="102" t="n">
        <v>46</v>
      </c>
      <c r="C527" s="77" t="n">
        <f aca="false">VLOOKUP($B527,Ludo_na!$A$2:$D$601,2,0)</f>
        <v>82</v>
      </c>
      <c r="D527" s="78" t="str">
        <f aca="false">IF(VLOOKUP($B527,Ludo_voor!$A$2:$Y$601,3,0)="","",VLOOKUP($B527,Ludo_voor!$A$2:$Y$601,3,0))</f>
        <v>Goussaert</v>
      </c>
      <c r="E527" s="79" t="str">
        <f aca="false">IF(VLOOKUP($B527,Ludo_voor!$A$2:$Y$601,4,0)="","",VLOOKUP($B527,Ludo_voor!$A$2:$Y$601,4,0))</f>
        <v>Serge</v>
      </c>
      <c r="F527" s="80" t="str">
        <f aca="false">IF(VLOOKUP($B527,Ludo_voor!$A$2:$Y$601,5,0)="","",VLOOKUP($B527,Ludo_voor!$A$2:$Y$601,5,0))</f>
        <v>Spelen Op Zolder</v>
      </c>
      <c r="G527" s="81"/>
      <c r="H527" s="103"/>
      <c r="I527" s="104"/>
      <c r="J527" s="105"/>
      <c r="K527" s="105"/>
      <c r="L527" s="105"/>
      <c r="M527" s="106" t="str">
        <f aca="false" t="array" ref="M527:M527">IF($G527="","",IF(L527="",0,((SUM(IF(I527=I$2:I$601,IF(J527=J$2:J$601,1,0),0))-K527)/(SUM(IF(I527=I$2:I$601,IF(J527=J$2:J$601,1,0),0))-1)*100)+(L527/(SUM(IF(I527=I$2:I$601,IF(J527=J$2:J$601,L$2:L$601,0),0))))+IF(K527&lt;2,SUM(IF(I527=I$2:I$601,IF(J527=J$2:J$601,1,0),0)),0)))</f>
        <v/>
      </c>
      <c r="N527" s="107"/>
      <c r="O527" s="108"/>
      <c r="P527" s="108"/>
      <c r="Q527" s="108"/>
      <c r="R527" s="109" t="str">
        <f aca="false" t="array" ref="R527:R527">IF($G527="","",IF(Q527="",0,((SUM(IF(N527=N$2:N$601,IF(O527=O$2:O$601,1,0),0))-P527)/(SUM(IF(N527=N$2:N$601,IF(O527=O$2:O$601,1,0),0))-1)*100)+(Q527/(SUM(IF(N527=N$2:N$601,IF(O527=O$2:O$601,Q$2:Q$601,0),0))))+IF(P527&lt;2,SUM(IF(N527=N$2:N$601,IF(O527=O$2:O$601,1,0),0)),0)))</f>
        <v/>
      </c>
      <c r="S527" s="110"/>
      <c r="T527" s="108"/>
      <c r="U527" s="108"/>
      <c r="V527" s="108"/>
      <c r="W527" s="111" t="str">
        <f aca="false" t="array" ref="W527:W527">IF($G527="","",IF(OR(S527=Error_checking!$Q$25,S527=Error_checking!$Q$26),R527-IF(P527&lt;2,SUM(IF(N527=N$2:N$601,IF(O527=O$2:O$601,1,0),0)),0),IF(V527="",0,((SUM(IF(S527=S$2:S$601,IF(T527=T$2:T$601,1,0),0))-U527)/(SUM(IF(S527=S$2:S$601,IF(T527=T$2:T$601,1,0),0))-1)*100)+(V527/(SUM(IF(S527=S$2:S$601,IF(T527=T$2:T$601,V$2:V$601,0),0))))+IF(U527&lt;2,SUM(IF(S527=S$2:S$601,IF(T527=T$2:T$601,1,0),0)),0))))</f>
        <v/>
      </c>
      <c r="X527" s="91"/>
      <c r="Y527" s="92"/>
      <c r="Z527" s="93"/>
      <c r="AA527" s="92"/>
      <c r="AB527" s="94" t="n">
        <f aca="false">0</f>
        <v>0</v>
      </c>
      <c r="AC527" s="94" t="n">
        <f aca="false" t="array" ref="AC527:AC527">SUM(M527,R527,W527,AB527)</f>
        <v>0</v>
      </c>
      <c r="AD527" s="112" t="n">
        <f aca="false">IF(G527=Error_checking!$A$26,MAX(0,MIN(MaxBonus,$G$1)+1-RANK(AC527,$AC$2:$AC$601)),0)</f>
        <v>0</v>
      </c>
      <c r="AE527" s="111" t="n">
        <f aca="false">AC527+AD527</f>
        <v>0</v>
      </c>
      <c r="AF527" s="113" t="str">
        <f aca="false" t="array" ref="AF527:AF527">IF(G527=Error_checking!$A$26,RANK(AC527,$AC$2:$AC$601),"")</f>
        <v/>
      </c>
      <c r="AG527" s="114"/>
      <c r="AH527" s="115"/>
      <c r="AI527" s="115"/>
      <c r="AJ527" s="115"/>
      <c r="AK527" s="100"/>
      <c r="AL527" s="100"/>
      <c r="AM527" s="100"/>
      <c r="AN527" s="101"/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  <c r="BI527" s="100"/>
      <c r="BJ527" s="100"/>
      <c r="BK527" s="100"/>
      <c r="BL527" s="100"/>
      <c r="BM527" s="100"/>
      <c r="BN527" s="100"/>
      <c r="BO527" s="100"/>
      <c r="BP527" s="100"/>
      <c r="BQ527" s="100"/>
      <c r="BR527" s="100"/>
      <c r="BS527" s="100"/>
      <c r="BT527" s="100"/>
      <c r="BU527" s="100"/>
      <c r="BV527" s="100"/>
      <c r="BW527" s="100"/>
      <c r="BX527" s="100"/>
      <c r="BY527" s="100"/>
      <c r="BZ527" s="100"/>
    </row>
    <row r="528" s="119" customFormat="true" ht="14.85" hidden="false" customHeight="true" outlineLevel="0" collapsed="false">
      <c r="A528" s="102" t="str">
        <f aca="false" t="array" ref="A528:A528">IF(G528=Error_checking!$A$26,RANK(AC528,$AC$2:$AC$601),"")</f>
        <v/>
      </c>
      <c r="B528" s="102" t="n">
        <v>188</v>
      </c>
      <c r="C528" s="77" t="n">
        <f aca="false">VLOOKUP($B528,Ludo_na!$A$2:$D$601,2,0)</f>
        <v>446</v>
      </c>
      <c r="D528" s="78" t="str">
        <f aca="false">IF(VLOOKUP($B528,Ludo_voor!$A$2:$Y$601,3,0)="","",VLOOKUP($B528,Ludo_voor!$A$2:$Y$601,3,0))</f>
        <v>Hosseel</v>
      </c>
      <c r="E528" s="79" t="str">
        <f aca="false">IF(VLOOKUP($B528,Ludo_voor!$A$2:$Y$601,4,0)="","",VLOOKUP($B528,Ludo_voor!$A$2:$Y$601,4,0))</f>
        <v>Marie-Cecile</v>
      </c>
      <c r="F528" s="80" t="str">
        <f aca="false">IF(VLOOKUP($B528,Ludo_voor!$A$2:$Y$601,5,0)="","",VLOOKUP($B528,Ludo_voor!$A$2:$Y$601,5,0))</f>
        <v>Spelen Op Zolder</v>
      </c>
      <c r="G528" s="81"/>
      <c r="H528" s="103"/>
      <c r="I528" s="104"/>
      <c r="J528" s="105"/>
      <c r="K528" s="105"/>
      <c r="L528" s="105"/>
      <c r="M528" s="106" t="str">
        <f aca="false" t="array" ref="M528:M528">IF($G528="","",IF(L528="",0,((SUM(IF(I528=I$2:I$601,IF(J528=J$2:J$601,1,0),0))-K528)/(SUM(IF(I528=I$2:I$601,IF(J528=J$2:J$601,1,0),0))-1)*100)+(L528/(SUM(IF(I528=I$2:I$601,IF(J528=J$2:J$601,L$2:L$601,0),0))))+IF(K528&lt;2,SUM(IF(I528=I$2:I$601,IF(J528=J$2:J$601,1,0),0)),0)))</f>
        <v/>
      </c>
      <c r="N528" s="107"/>
      <c r="O528" s="108"/>
      <c r="P528" s="108"/>
      <c r="Q528" s="108"/>
      <c r="R528" s="109" t="str">
        <f aca="false" t="array" ref="R528:R528">IF($G528="","",IF(Q528="",0,((SUM(IF(N528=N$2:N$601,IF(O528=O$2:O$601,1,0),0))-P528)/(SUM(IF(N528=N$2:N$601,IF(O528=O$2:O$601,1,0),0))-1)*100)+(Q528/(SUM(IF(N528=N$2:N$601,IF(O528=O$2:O$601,Q$2:Q$601,0),0))))+IF(P528&lt;2,SUM(IF(N528=N$2:N$601,IF(O528=O$2:O$601,1,0),0)),0)))</f>
        <v/>
      </c>
      <c r="S528" s="110"/>
      <c r="T528" s="108"/>
      <c r="U528" s="108"/>
      <c r="V528" s="108"/>
      <c r="W528" s="111" t="str">
        <f aca="false" t="array" ref="W528:W528">IF($G528="","",IF(OR(S528=Error_checking!$Q$25,S528=Error_checking!$Q$26),R528-IF(P528&lt;2,SUM(IF(N528=N$2:N$601,IF(O528=O$2:O$601,1,0),0)),0),IF(V528="",0,((SUM(IF(S528=S$2:S$601,IF(T528=T$2:T$601,1,0),0))-U528)/(SUM(IF(S528=S$2:S$601,IF(T528=T$2:T$601,1,0),0))-1)*100)+(V528/(SUM(IF(S528=S$2:S$601,IF(T528=T$2:T$601,V$2:V$601,0),0))))+IF(U528&lt;2,SUM(IF(S528=S$2:S$601,IF(T528=T$2:T$601,1,0),0)),0))))</f>
        <v/>
      </c>
      <c r="X528" s="91"/>
      <c r="Y528" s="92"/>
      <c r="Z528" s="93"/>
      <c r="AA528" s="92"/>
      <c r="AB528" s="94" t="n">
        <f aca="false">0</f>
        <v>0</v>
      </c>
      <c r="AC528" s="94" t="n">
        <f aca="false" t="array" ref="AC528:AC528">SUM(M528,R528,W528,AB528)</f>
        <v>0</v>
      </c>
      <c r="AD528" s="112" t="n">
        <f aca="false">IF(G528=Error_checking!$A$26,MAX(0,MIN(MaxBonus,$G$1)+1-RANK(AC528,$AC$2:$AC$601)),0)</f>
        <v>0</v>
      </c>
      <c r="AE528" s="111" t="n">
        <f aca="false">AC528+AD528</f>
        <v>0</v>
      </c>
      <c r="AF528" s="113" t="str">
        <f aca="false" t="array" ref="AF528:AF528">IF(G528=Error_checking!$A$26,RANK(AC528,$AC$2:$AC$601),"")</f>
        <v/>
      </c>
      <c r="AG528" s="114"/>
      <c r="AH528" s="115"/>
      <c r="AI528" s="115"/>
      <c r="AJ528" s="115"/>
      <c r="AK528" s="100"/>
      <c r="AL528" s="100"/>
      <c r="AM528" s="100"/>
      <c r="AN528" s="101"/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  <c r="BI528" s="100"/>
      <c r="BJ528" s="100"/>
      <c r="BK528" s="100"/>
      <c r="BL528" s="100"/>
      <c r="BM528" s="100"/>
      <c r="BN528" s="100"/>
      <c r="BO528" s="100"/>
      <c r="BP528" s="100"/>
      <c r="BQ528" s="100"/>
      <c r="BR528" s="100"/>
      <c r="BS528" s="100"/>
      <c r="BT528" s="100"/>
      <c r="BU528" s="100"/>
      <c r="BV528" s="100"/>
      <c r="BW528" s="100"/>
      <c r="BX528" s="100"/>
      <c r="BY528" s="100"/>
      <c r="BZ528" s="100"/>
    </row>
    <row r="529" s="116" customFormat="true" ht="14.85" hidden="false" customHeight="true" outlineLevel="0" collapsed="false">
      <c r="A529" s="102" t="str">
        <f aca="false" t="array" ref="A529:A529">IF(G529=Error_checking!$A$26,RANK(AC529,$AC$2:$AC$601),"")</f>
        <v/>
      </c>
      <c r="B529" s="102" t="n">
        <v>291</v>
      </c>
      <c r="C529" s="77" t="n">
        <f aca="false">VLOOKUP($B529,Ludo_na!$A$2:$D$601,2,0)</f>
        <v>163</v>
      </c>
      <c r="D529" s="78" t="str">
        <f aca="false">IF(VLOOKUP($B529,Ludo_voor!$A$2:$Y$601,3,0)="","",VLOOKUP($B529,Ludo_voor!$A$2:$Y$601,3,0))</f>
        <v>Kerkhove</v>
      </c>
      <c r="E529" s="79" t="str">
        <f aca="false">IF(VLOOKUP($B529,Ludo_voor!$A$2:$Y$601,4,0)="","",VLOOKUP($B529,Ludo_voor!$A$2:$Y$601,4,0))</f>
        <v>Wouter</v>
      </c>
      <c r="F529" s="80" t="str">
        <f aca="false">IF(VLOOKUP($B529,Ludo_voor!$A$2:$Y$601,5,0)="","",VLOOKUP($B529,Ludo_voor!$A$2:$Y$601,5,0))</f>
        <v>Spelen Op Zolder</v>
      </c>
      <c r="G529" s="81"/>
      <c r="H529" s="103"/>
      <c r="I529" s="104"/>
      <c r="J529" s="105"/>
      <c r="K529" s="105"/>
      <c r="L529" s="105"/>
      <c r="M529" s="106" t="str">
        <f aca="false" t="array" ref="M529:M529">IF($G529="","",IF(L529="",0,((SUM(IF(I529=I$2:I$601,IF(J529=J$2:J$601,1,0),0))-K529)/(SUM(IF(I529=I$2:I$601,IF(J529=J$2:J$601,1,0),0))-1)*100)+(L529/(SUM(IF(I529=I$2:I$601,IF(J529=J$2:J$601,L$2:L$601,0),0))))+IF(K529&lt;2,SUM(IF(I529=I$2:I$601,IF(J529=J$2:J$601,1,0),0)),0)))</f>
        <v/>
      </c>
      <c r="N529" s="107"/>
      <c r="O529" s="108"/>
      <c r="P529" s="108"/>
      <c r="Q529" s="108"/>
      <c r="R529" s="109" t="str">
        <f aca="false" t="array" ref="R529:R529">IF($G529="","",IF(Q529="",0,((SUM(IF(N529=N$2:N$601,IF(O529=O$2:O$601,1,0),0))-P529)/(SUM(IF(N529=N$2:N$601,IF(O529=O$2:O$601,1,0),0))-1)*100)+(Q529/(SUM(IF(N529=N$2:N$601,IF(O529=O$2:O$601,Q$2:Q$601,0),0))))+IF(P529&lt;2,SUM(IF(N529=N$2:N$601,IF(O529=O$2:O$601,1,0),0)),0)))</f>
        <v/>
      </c>
      <c r="S529" s="110"/>
      <c r="T529" s="108"/>
      <c r="U529" s="108"/>
      <c r="V529" s="108"/>
      <c r="W529" s="111" t="str">
        <f aca="false" t="array" ref="W529:W529">IF($G529="","",IF(OR(S529=Error_checking!$Q$25,S529=Error_checking!$Q$26),R529-IF(P529&lt;2,SUM(IF(N529=N$2:N$601,IF(O529=O$2:O$601,1,0),0)),0),IF(V529="",0,((SUM(IF(S529=S$2:S$601,IF(T529=T$2:T$601,1,0),0))-U529)/(SUM(IF(S529=S$2:S$601,IF(T529=T$2:T$601,1,0),0))-1)*100)+(V529/(SUM(IF(S529=S$2:S$601,IF(T529=T$2:T$601,V$2:V$601,0),0))))+IF(U529&lt;2,SUM(IF(S529=S$2:S$601,IF(T529=T$2:T$601,1,0),0)),0))))</f>
        <v/>
      </c>
      <c r="X529" s="91"/>
      <c r="Y529" s="92"/>
      <c r="Z529" s="93"/>
      <c r="AA529" s="92"/>
      <c r="AB529" s="94" t="n">
        <f aca="false">0</f>
        <v>0</v>
      </c>
      <c r="AC529" s="94" t="n">
        <f aca="false" t="array" ref="AC529:AC529">SUM(M529,R529,W529,AB529)</f>
        <v>0</v>
      </c>
      <c r="AD529" s="112" t="n">
        <f aca="false">IF(G529=Error_checking!$A$26,MAX(0,MIN(MaxBonus,$G$1)+1-RANK(AC529,$AC$2:$AC$601)),0)</f>
        <v>0</v>
      </c>
      <c r="AE529" s="111" t="n">
        <f aca="false">AC529+AD529</f>
        <v>0</v>
      </c>
      <c r="AF529" s="113" t="str">
        <f aca="false" t="array" ref="AF529:AF529">IF(G529=Error_checking!$A$26,RANK(AC529,$AC$2:$AC$601),"")</f>
        <v/>
      </c>
      <c r="AG529" s="114"/>
      <c r="AH529" s="115"/>
      <c r="AI529" s="115"/>
      <c r="AJ529" s="115"/>
      <c r="AK529" s="100"/>
      <c r="AL529" s="100"/>
      <c r="AM529" s="100"/>
      <c r="AN529" s="101"/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  <c r="BI529" s="100"/>
      <c r="BJ529" s="100"/>
      <c r="BK529" s="100"/>
      <c r="BL529" s="100"/>
      <c r="BM529" s="100"/>
      <c r="BN529" s="100"/>
      <c r="BO529" s="100"/>
      <c r="BP529" s="100"/>
      <c r="BQ529" s="100"/>
      <c r="BR529" s="100"/>
      <c r="BS529" s="100"/>
      <c r="BT529" s="100"/>
      <c r="BU529" s="100"/>
      <c r="BV529" s="100"/>
      <c r="BW529" s="100"/>
      <c r="BX529" s="100"/>
      <c r="BY529" s="100"/>
      <c r="BZ529" s="100"/>
    </row>
    <row r="530" s="119" customFormat="true" ht="14.85" hidden="false" customHeight="true" outlineLevel="0" collapsed="false">
      <c r="A530" s="102" t="str">
        <f aca="false" t="array" ref="A530:A530">IF(G530=Error_checking!$A$26,RANK(AC530,$AC$2:$AC$601),"")</f>
        <v/>
      </c>
      <c r="B530" s="102" t="n">
        <v>112</v>
      </c>
      <c r="C530" s="77" t="n">
        <f aca="false">VLOOKUP($B530,Ludo_na!$A$2:$D$601,2,0)</f>
        <v>250</v>
      </c>
      <c r="D530" s="78" t="str">
        <f aca="false">IF(VLOOKUP($B530,Ludo_voor!$A$2:$Y$601,3,0)="","",VLOOKUP($B530,Ludo_voor!$A$2:$Y$601,3,0))</f>
        <v>Kerkhove</v>
      </c>
      <c r="E530" s="79" t="str">
        <f aca="false">IF(VLOOKUP($B530,Ludo_voor!$A$2:$Y$601,4,0)="","",VLOOKUP($B530,Ludo_voor!$A$2:$Y$601,4,0))</f>
        <v>Tom</v>
      </c>
      <c r="F530" s="80" t="str">
        <f aca="false">IF(VLOOKUP($B530,Ludo_voor!$A$2:$Y$601,5,0)="","",VLOOKUP($B530,Ludo_voor!$A$2:$Y$601,5,0))</f>
        <v>Spelen Op Zolder</v>
      </c>
      <c r="G530" s="81"/>
      <c r="H530" s="103"/>
      <c r="I530" s="104"/>
      <c r="J530" s="105"/>
      <c r="K530" s="105"/>
      <c r="L530" s="105"/>
      <c r="M530" s="106" t="str">
        <f aca="false" t="array" ref="M530:M530">IF($G530="","",IF(L530="",0,((SUM(IF(I530=I$2:I$601,IF(J530=J$2:J$601,1,0),0))-K530)/(SUM(IF(I530=I$2:I$601,IF(J530=J$2:J$601,1,0),0))-1)*100)+(L530/(SUM(IF(I530=I$2:I$601,IF(J530=J$2:J$601,L$2:L$601,0),0))))+IF(K530&lt;2,SUM(IF(I530=I$2:I$601,IF(J530=J$2:J$601,1,0),0)),0)))</f>
        <v/>
      </c>
      <c r="N530" s="107"/>
      <c r="O530" s="108"/>
      <c r="P530" s="108"/>
      <c r="Q530" s="108"/>
      <c r="R530" s="109" t="str">
        <f aca="false" t="array" ref="R530:R530">IF($G530="","",IF(Q530="",0,((SUM(IF(N530=N$2:N$601,IF(O530=O$2:O$601,1,0),0))-P530)/(SUM(IF(N530=N$2:N$601,IF(O530=O$2:O$601,1,0),0))-1)*100)+(Q530/(SUM(IF(N530=N$2:N$601,IF(O530=O$2:O$601,Q$2:Q$601,0),0))))+IF(P530&lt;2,SUM(IF(N530=N$2:N$601,IF(O530=O$2:O$601,1,0),0)),0)))</f>
        <v/>
      </c>
      <c r="S530" s="110"/>
      <c r="T530" s="108"/>
      <c r="U530" s="108"/>
      <c r="V530" s="108"/>
      <c r="W530" s="111" t="str">
        <f aca="false" t="array" ref="W530:W530">IF($G530="","",IF(OR(S530=Error_checking!$Q$25,S530=Error_checking!$Q$26),R530-IF(P530&lt;2,SUM(IF(N530=N$2:N$601,IF(O530=O$2:O$601,1,0),0)),0),IF(V530="",0,((SUM(IF(S530=S$2:S$601,IF(T530=T$2:T$601,1,0),0))-U530)/(SUM(IF(S530=S$2:S$601,IF(T530=T$2:T$601,1,0),0))-1)*100)+(V530/(SUM(IF(S530=S$2:S$601,IF(T530=T$2:T$601,V$2:V$601,0),0))))+IF(U530&lt;2,SUM(IF(S530=S$2:S$601,IF(T530=T$2:T$601,1,0),0)),0))))</f>
        <v/>
      </c>
      <c r="X530" s="91"/>
      <c r="Y530" s="92"/>
      <c r="Z530" s="93"/>
      <c r="AA530" s="92"/>
      <c r="AB530" s="94" t="n">
        <f aca="false">0</f>
        <v>0</v>
      </c>
      <c r="AC530" s="94" t="n">
        <f aca="false" t="array" ref="AC530:AC530">SUM(M530,R530,W530,AB530)</f>
        <v>0</v>
      </c>
      <c r="AD530" s="112" t="n">
        <f aca="false">IF(G530=Error_checking!$A$26,MAX(0,MIN(MaxBonus,$G$1)+1-RANK(AC530,$AC$2:$AC$601)),0)</f>
        <v>0</v>
      </c>
      <c r="AE530" s="111" t="n">
        <f aca="false">AC530+AD530</f>
        <v>0</v>
      </c>
      <c r="AF530" s="113" t="str">
        <f aca="false" t="array" ref="AF530:AF530">IF(G530=Error_checking!$A$26,RANK(AC530,$AC$2:$AC$601),"")</f>
        <v/>
      </c>
      <c r="AG530" s="114"/>
      <c r="AH530" s="115"/>
      <c r="AI530" s="115"/>
      <c r="AJ530" s="115"/>
      <c r="AK530" s="100"/>
      <c r="AL530" s="100"/>
      <c r="AM530" s="100"/>
      <c r="AN530" s="101"/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  <c r="BI530" s="100"/>
      <c r="BJ530" s="100"/>
      <c r="BK530" s="100"/>
      <c r="BL530" s="100"/>
      <c r="BM530" s="100"/>
      <c r="BN530" s="100"/>
      <c r="BO530" s="100"/>
      <c r="BP530" s="100"/>
      <c r="BQ530" s="100"/>
      <c r="BR530" s="100"/>
      <c r="BS530" s="100"/>
      <c r="BT530" s="100"/>
      <c r="BU530" s="100"/>
      <c r="BV530" s="100"/>
      <c r="BW530" s="100"/>
      <c r="BX530" s="100"/>
      <c r="BY530" s="100"/>
      <c r="BZ530" s="100"/>
    </row>
    <row r="531" s="54" customFormat="true" ht="14.85" hidden="false" customHeight="true" outlineLevel="0" collapsed="false">
      <c r="A531" s="102" t="str">
        <f aca="false" t="array" ref="A531:A531">IF(G531=Error_checking!$A$26,RANK(AC531,$AC$2:$AC$601),"")</f>
        <v/>
      </c>
      <c r="B531" s="102" t="n">
        <v>6</v>
      </c>
      <c r="C531" s="77" t="n">
        <f aca="false">VLOOKUP($B531,Ludo_na!$A$2:$D$601,2,0)</f>
        <v>272</v>
      </c>
      <c r="D531" s="78" t="str">
        <f aca="false">IF(VLOOKUP($B531,Ludo_voor!$A$2:$Y$601,3,0)="","",VLOOKUP($B531,Ludo_voor!$A$2:$Y$601,3,0))</f>
        <v>Laethem</v>
      </c>
      <c r="E531" s="79" t="str">
        <f aca="false">IF(VLOOKUP($B531,Ludo_voor!$A$2:$Y$601,4,0)="","",VLOOKUP($B531,Ludo_voor!$A$2:$Y$601,4,0))</f>
        <v>Hilde</v>
      </c>
      <c r="F531" s="80" t="str">
        <f aca="false">IF(VLOOKUP($B531,Ludo_voor!$A$2:$Y$601,5,0)="","",VLOOKUP($B531,Ludo_voor!$A$2:$Y$601,5,0))</f>
        <v>Spelen Op Zolder</v>
      </c>
      <c r="G531" s="81"/>
      <c r="H531" s="103"/>
      <c r="I531" s="104"/>
      <c r="J531" s="105"/>
      <c r="K531" s="105"/>
      <c r="L531" s="105"/>
      <c r="M531" s="106" t="str">
        <f aca="false" t="array" ref="M531:M531">IF($G531="","",IF(L531="",0,((SUM(IF(I531=I$2:I$601,IF(J531=J$2:J$601,1,0),0))-K531)/(SUM(IF(I531=I$2:I$601,IF(J531=J$2:J$601,1,0),0))-1)*100)+(L531/(SUM(IF(I531=I$2:I$601,IF(J531=J$2:J$601,L$2:L$601,0),0))))+IF(K531&lt;2,SUM(IF(I531=I$2:I$601,IF(J531=J$2:J$601,1,0),0)),0)))</f>
        <v/>
      </c>
      <c r="N531" s="107"/>
      <c r="O531" s="108"/>
      <c r="P531" s="108"/>
      <c r="Q531" s="108"/>
      <c r="R531" s="109" t="str">
        <f aca="false" t="array" ref="R531:R531">IF($G531="","",IF(Q531="",0,((SUM(IF(N531=N$2:N$601,IF(O531=O$2:O$601,1,0),0))-P531)/(SUM(IF(N531=N$2:N$601,IF(O531=O$2:O$601,1,0),0))-1)*100)+(Q531/(SUM(IF(N531=N$2:N$601,IF(O531=O$2:O$601,Q$2:Q$601,0),0))))+IF(P531&lt;2,SUM(IF(N531=N$2:N$601,IF(O531=O$2:O$601,1,0),0)),0)))</f>
        <v/>
      </c>
      <c r="S531" s="110"/>
      <c r="T531" s="108"/>
      <c r="U531" s="108"/>
      <c r="V531" s="108"/>
      <c r="W531" s="111" t="str">
        <f aca="false" t="array" ref="W531:W531">IF($G531="","",IF(OR(S531=Error_checking!$Q$25,S531=Error_checking!$Q$26),R531-IF(P531&lt;2,SUM(IF(N531=N$2:N$601,IF(O531=O$2:O$601,1,0),0)),0),IF(V531="",0,((SUM(IF(S531=S$2:S$601,IF(T531=T$2:T$601,1,0),0))-U531)/(SUM(IF(S531=S$2:S$601,IF(T531=T$2:T$601,1,0),0))-1)*100)+(V531/(SUM(IF(S531=S$2:S$601,IF(T531=T$2:T$601,V$2:V$601,0),0))))+IF(U531&lt;2,SUM(IF(S531=S$2:S$601,IF(T531=T$2:T$601,1,0),0)),0))))</f>
        <v/>
      </c>
      <c r="X531" s="91"/>
      <c r="Y531" s="92"/>
      <c r="Z531" s="93"/>
      <c r="AA531" s="92"/>
      <c r="AB531" s="94" t="n">
        <f aca="false">0</f>
        <v>0</v>
      </c>
      <c r="AC531" s="94" t="n">
        <f aca="false" t="array" ref="AC531:AC531">SUM(M531,R531,W531,AB531)</f>
        <v>0</v>
      </c>
      <c r="AD531" s="112" t="n">
        <f aca="false">IF(G531=Error_checking!$A$26,MAX(0,MIN(MaxBonus,$G$1)+1-RANK(AC531,$AC$2:$AC$601)),0)</f>
        <v>0</v>
      </c>
      <c r="AE531" s="111" t="n">
        <f aca="false">AC531+AD531</f>
        <v>0</v>
      </c>
      <c r="AF531" s="113" t="str">
        <f aca="false" t="array" ref="AF531:AF531">IF(G531=Error_checking!$A$26,RANK(AC531,$AC$2:$AC$601),"")</f>
        <v/>
      </c>
      <c r="AG531" s="114"/>
      <c r="AH531" s="115"/>
      <c r="AI531" s="115"/>
      <c r="AJ531" s="115"/>
      <c r="AK531" s="100"/>
      <c r="AL531" s="100"/>
      <c r="AM531" s="100"/>
      <c r="AN531" s="101"/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  <c r="BI531" s="100"/>
      <c r="BJ531" s="100"/>
      <c r="BK531" s="100"/>
      <c r="BL531" s="100"/>
      <c r="BM531" s="100"/>
      <c r="BN531" s="100"/>
      <c r="BO531" s="100"/>
      <c r="BP531" s="100"/>
      <c r="BQ531" s="100"/>
      <c r="BR531" s="100"/>
      <c r="BS531" s="100"/>
      <c r="BT531" s="100"/>
      <c r="BU531" s="100"/>
      <c r="BV531" s="100"/>
      <c r="BW531" s="100"/>
      <c r="BX531" s="100"/>
      <c r="BY531" s="100"/>
      <c r="BZ531" s="100"/>
    </row>
    <row r="532" s="119" customFormat="true" ht="14.85" hidden="false" customHeight="true" outlineLevel="0" collapsed="false">
      <c r="A532" s="102" t="str">
        <f aca="false" t="array" ref="A532:A532">IF(G532=Error_checking!$A$26,RANK(AC532,$AC$2:$AC$601),"")</f>
        <v/>
      </c>
      <c r="B532" s="102" t="n">
        <v>409</v>
      </c>
      <c r="C532" s="77" t="n">
        <f aca="false">VLOOKUP($B532,Ludo_na!$A$2:$D$601,2,0)</f>
        <v>121</v>
      </c>
      <c r="D532" s="78" t="str">
        <f aca="false">IF(VLOOKUP($B532,Ludo_voor!$A$2:$Y$601,3,0)="","",VLOOKUP($B532,Ludo_voor!$A$2:$Y$601,3,0))</f>
        <v>Lefevre</v>
      </c>
      <c r="E532" s="79" t="str">
        <f aca="false">IF(VLOOKUP($B532,Ludo_voor!$A$2:$Y$601,4,0)="","",VLOOKUP($B532,Ludo_voor!$A$2:$Y$601,4,0))</f>
        <v>Magda</v>
      </c>
      <c r="F532" s="80" t="str">
        <f aca="false">IF(VLOOKUP($B532,Ludo_voor!$A$2:$Y$601,5,0)="","",VLOOKUP($B532,Ludo_voor!$A$2:$Y$601,5,0))</f>
        <v>Spelen Op Zolder</v>
      </c>
      <c r="G532" s="81"/>
      <c r="H532" s="103"/>
      <c r="I532" s="104"/>
      <c r="J532" s="105"/>
      <c r="K532" s="105"/>
      <c r="L532" s="105"/>
      <c r="M532" s="106" t="str">
        <f aca="false" t="array" ref="M532:M532">IF($G532="","",IF(L532="",0,((SUM(IF(I532=I$2:I$601,IF(J532=J$2:J$601,1,0),0))-K532)/(SUM(IF(I532=I$2:I$601,IF(J532=J$2:J$601,1,0),0))-1)*100)+(L532/(SUM(IF(I532=I$2:I$601,IF(J532=J$2:J$601,L$2:L$601,0),0))))+IF(K532&lt;2,SUM(IF(I532=I$2:I$601,IF(J532=J$2:J$601,1,0),0)),0)))</f>
        <v/>
      </c>
      <c r="N532" s="107"/>
      <c r="O532" s="108"/>
      <c r="P532" s="108"/>
      <c r="Q532" s="108"/>
      <c r="R532" s="109" t="str">
        <f aca="false" t="array" ref="R532:R532">IF($G532="","",IF(Q532="",0,((SUM(IF(N532=N$2:N$601,IF(O532=O$2:O$601,1,0),0))-P532)/(SUM(IF(N532=N$2:N$601,IF(O532=O$2:O$601,1,0),0))-1)*100)+(Q532/(SUM(IF(N532=N$2:N$601,IF(O532=O$2:O$601,Q$2:Q$601,0),0))))+IF(P532&lt;2,SUM(IF(N532=N$2:N$601,IF(O532=O$2:O$601,1,0),0)),0)))</f>
        <v/>
      </c>
      <c r="S532" s="110"/>
      <c r="T532" s="108"/>
      <c r="U532" s="108"/>
      <c r="V532" s="108"/>
      <c r="W532" s="111" t="str">
        <f aca="false" t="array" ref="W532:W532">IF($G532="","",IF(OR(S532=Error_checking!$Q$25,S532=Error_checking!$Q$26),R532-IF(P532&lt;2,SUM(IF(N532=N$2:N$601,IF(O532=O$2:O$601,1,0),0)),0),IF(V532="",0,((SUM(IF(S532=S$2:S$601,IF(T532=T$2:T$601,1,0),0))-U532)/(SUM(IF(S532=S$2:S$601,IF(T532=T$2:T$601,1,0),0))-1)*100)+(V532/(SUM(IF(S532=S$2:S$601,IF(T532=T$2:T$601,V$2:V$601,0),0))))+IF(U532&lt;2,SUM(IF(S532=S$2:S$601,IF(T532=T$2:T$601,1,0),0)),0))))</f>
        <v/>
      </c>
      <c r="X532" s="91"/>
      <c r="Y532" s="92"/>
      <c r="Z532" s="93"/>
      <c r="AA532" s="92"/>
      <c r="AB532" s="94" t="n">
        <f aca="false">0</f>
        <v>0</v>
      </c>
      <c r="AC532" s="94" t="n">
        <f aca="false" t="array" ref="AC532:AC532">SUM(M532,R532,W532,AB532)</f>
        <v>0</v>
      </c>
      <c r="AD532" s="112" t="n">
        <f aca="false">IF(G532=Error_checking!$A$26,MAX(0,MIN(MaxBonus,$G$1)+1-RANK(AC532,$AC$2:$AC$601)),0)</f>
        <v>0</v>
      </c>
      <c r="AE532" s="111" t="n">
        <f aca="false">AC532+AD532</f>
        <v>0</v>
      </c>
      <c r="AF532" s="113" t="str">
        <f aca="false" t="array" ref="AF532:AF532">IF(G532=Error_checking!$A$26,RANK(AC532,$AC$2:$AC$601),"")</f>
        <v/>
      </c>
      <c r="AG532" s="114"/>
      <c r="AH532" s="115"/>
      <c r="AI532" s="115"/>
      <c r="AJ532" s="115"/>
      <c r="AK532" s="100"/>
      <c r="AL532" s="100"/>
      <c r="AM532" s="100"/>
      <c r="AN532" s="101"/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  <c r="BI532" s="100"/>
      <c r="BJ532" s="100"/>
      <c r="BK532" s="100"/>
      <c r="BL532" s="100"/>
      <c r="BM532" s="100"/>
      <c r="BN532" s="100"/>
      <c r="BO532" s="100"/>
      <c r="BP532" s="100"/>
      <c r="BQ532" s="100"/>
      <c r="BR532" s="100"/>
      <c r="BS532" s="100"/>
      <c r="BT532" s="100"/>
      <c r="BU532" s="100"/>
      <c r="BV532" s="100"/>
      <c r="BW532" s="100"/>
      <c r="BX532" s="100"/>
      <c r="BY532" s="100"/>
      <c r="BZ532" s="100"/>
    </row>
    <row r="533" customFormat="false" ht="14.85" hidden="false" customHeight="true" outlineLevel="0" collapsed="false">
      <c r="A533" s="118" t="str">
        <f aca="false" t="array" ref="A533:A533">IF(G533=Error_checking!$A$26,RANK(AC533,$AC$2:$AC$601),"")</f>
        <v/>
      </c>
      <c r="B533" s="118" t="n">
        <v>185</v>
      </c>
      <c r="C533" s="77" t="n">
        <f aca="false">VLOOKUP($B533,Ludo_na!$A$2:$D$601,2,0)</f>
        <v>126</v>
      </c>
      <c r="D533" s="78" t="str">
        <f aca="false">IF(VLOOKUP($B533,Ludo_voor!$A$2:$Y$601,3,0)="","",VLOOKUP($B533,Ludo_voor!$A$2:$Y$601,3,0))</f>
        <v>Lemahieu</v>
      </c>
      <c r="E533" s="79" t="str">
        <f aca="false">IF(VLOOKUP($B533,Ludo_voor!$A$2:$Y$601,4,0)="","",VLOOKUP($B533,Ludo_voor!$A$2:$Y$601,4,0))</f>
        <v>Chris</v>
      </c>
      <c r="F533" s="80" t="str">
        <f aca="false">IF(VLOOKUP($B533,Ludo_voor!$A$2:$Y$601,5,0)="","",VLOOKUP($B533,Ludo_voor!$A$2:$Y$601,5,0))</f>
        <v>Spelen Op Zolder</v>
      </c>
      <c r="G533" s="81"/>
      <c r="H533" s="103"/>
      <c r="I533" s="104"/>
      <c r="J533" s="105"/>
      <c r="K533" s="105"/>
      <c r="L533" s="105"/>
      <c r="M533" s="106" t="str">
        <f aca="false" t="array" ref="M533:M533">IF($G533="","",IF(L533="",0,((SUM(IF(I533=I$2:I$601,IF(J533=J$2:J$601,1,0),0))-K533)/(SUM(IF(I533=I$2:I$601,IF(J533=J$2:J$601,1,0),0))-1)*100)+(L533/(SUM(IF(I533=I$2:I$601,IF(J533=J$2:J$601,L$2:L$601,0),0))))+IF(K533&lt;2,SUM(IF(I533=I$2:I$601,IF(J533=J$2:J$601,1,0),0)),0)))</f>
        <v/>
      </c>
      <c r="N533" s="107"/>
      <c r="O533" s="108"/>
      <c r="P533" s="108"/>
      <c r="Q533" s="108"/>
      <c r="R533" s="109" t="str">
        <f aca="false" t="array" ref="R533:R533">IF($G533="","",IF(Q533="",0,((SUM(IF(N533=N$2:N$601,IF(O533=O$2:O$601,1,0),0))-P533)/(SUM(IF(N533=N$2:N$601,IF(O533=O$2:O$601,1,0),0))-1)*100)+(Q533/(SUM(IF(N533=N$2:N$601,IF(O533=O$2:O$601,Q$2:Q$601,0),0))))+IF(P533&lt;2,SUM(IF(N533=N$2:N$601,IF(O533=O$2:O$601,1,0),0)),0)))</f>
        <v/>
      </c>
      <c r="S533" s="110"/>
      <c r="T533" s="108"/>
      <c r="U533" s="108"/>
      <c r="V533" s="108"/>
      <c r="W533" s="111" t="str">
        <f aca="false" t="array" ref="W533:W533">IF($G533="","",IF(OR(S533=Error_checking!$Q$25,S533=Error_checking!$Q$26),R533-IF(P533&lt;2,SUM(IF(N533=N$2:N$601,IF(O533=O$2:O$601,1,0),0)),0),IF(V533="",0,((SUM(IF(S533=S$2:S$601,IF(T533=T$2:T$601,1,0),0))-U533)/(SUM(IF(S533=S$2:S$601,IF(T533=T$2:T$601,1,0),0))-1)*100)+(V533/(SUM(IF(S533=S$2:S$601,IF(T533=T$2:T$601,V$2:V$601,0),0))))+IF(U533&lt;2,SUM(IF(S533=S$2:S$601,IF(T533=T$2:T$601,1,0),0)),0))))</f>
        <v/>
      </c>
      <c r="X533" s="91"/>
      <c r="Y533" s="92"/>
      <c r="Z533" s="93"/>
      <c r="AA533" s="92"/>
      <c r="AB533" s="94" t="n">
        <f aca="false">0</f>
        <v>0</v>
      </c>
      <c r="AC533" s="94" t="n">
        <f aca="false" t="array" ref="AC533:AC533">SUM(M533,R533,W533,AB533)</f>
        <v>0</v>
      </c>
      <c r="AD533" s="112" t="n">
        <f aca="false">IF(G533=Error_checking!$A$26,MAX(0,MIN(MaxBonus,$G$1)+1-RANK(AC533,$AC$2:$AC$601)),0)</f>
        <v>0</v>
      </c>
      <c r="AE533" s="111" t="n">
        <f aca="false">AC533+AD533</f>
        <v>0</v>
      </c>
      <c r="AF533" s="113" t="str">
        <f aca="false" t="array" ref="AF533:AF533">IF(G533=Error_checking!$A$26,RANK(AC533,$AC$2:$AC$601),"")</f>
        <v/>
      </c>
      <c r="AG533" s="114"/>
      <c r="AH533" s="115"/>
      <c r="AI533" s="115"/>
      <c r="AJ533" s="115"/>
      <c r="AK533" s="100"/>
      <c r="AL533" s="100"/>
      <c r="AM533" s="100"/>
      <c r="AN533" s="101"/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  <c r="BI533" s="100"/>
      <c r="BJ533" s="100"/>
      <c r="BK533" s="100"/>
      <c r="BL533" s="100"/>
      <c r="BM533" s="100"/>
      <c r="BN533" s="100"/>
      <c r="BO533" s="100"/>
      <c r="BP533" s="100"/>
      <c r="BQ533" s="100"/>
      <c r="BR533" s="100"/>
      <c r="BS533" s="100"/>
      <c r="BT533" s="100"/>
      <c r="BU533" s="100"/>
      <c r="BV533" s="100"/>
      <c r="BW533" s="100"/>
      <c r="BX533" s="100"/>
      <c r="BY533" s="100"/>
      <c r="BZ533" s="10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  <c r="IX533" s="0"/>
      <c r="IY533" s="0"/>
      <c r="IZ533" s="0"/>
      <c r="JA533" s="0"/>
      <c r="JB533" s="0"/>
      <c r="JC533" s="0"/>
      <c r="JD533" s="0"/>
      <c r="JE533" s="0"/>
      <c r="JF533" s="0"/>
      <c r="JG533" s="0"/>
      <c r="JH533" s="0"/>
      <c r="JI533" s="0"/>
      <c r="JJ533" s="0"/>
      <c r="JK533" s="0"/>
      <c r="JL533" s="0"/>
      <c r="JM533" s="0"/>
      <c r="JN533" s="0"/>
      <c r="JO533" s="0"/>
      <c r="JP533" s="0"/>
      <c r="JQ533" s="0"/>
      <c r="JR533" s="0"/>
      <c r="JS533" s="0"/>
      <c r="JT533" s="0"/>
      <c r="JU533" s="0"/>
      <c r="JV533" s="0"/>
      <c r="JW533" s="0"/>
      <c r="JX533" s="0"/>
      <c r="JY533" s="0"/>
      <c r="JZ533" s="0"/>
      <c r="KA533" s="0"/>
      <c r="KB533" s="0"/>
      <c r="KC533" s="0"/>
      <c r="KD533" s="0"/>
      <c r="KE533" s="0"/>
      <c r="KF533" s="0"/>
      <c r="KG533" s="0"/>
      <c r="KH533" s="0"/>
      <c r="KI533" s="0"/>
      <c r="KJ533" s="0"/>
      <c r="KK533" s="0"/>
      <c r="KL533" s="0"/>
      <c r="KM533" s="0"/>
      <c r="KN533" s="0"/>
      <c r="KO533" s="0"/>
      <c r="KP533" s="0"/>
      <c r="KQ533" s="0"/>
      <c r="KR533" s="0"/>
      <c r="KS533" s="0"/>
      <c r="KT533" s="0"/>
      <c r="KU533" s="0"/>
      <c r="KV533" s="0"/>
      <c r="KW533" s="0"/>
      <c r="KX533" s="0"/>
      <c r="KY533" s="0"/>
      <c r="KZ533" s="0"/>
      <c r="LA533" s="0"/>
      <c r="LB533" s="0"/>
      <c r="LC533" s="0"/>
      <c r="LD533" s="0"/>
      <c r="LE533" s="0"/>
      <c r="LF533" s="0"/>
      <c r="LG533" s="0"/>
      <c r="LH533" s="0"/>
      <c r="LI533" s="0"/>
      <c r="LJ533" s="0"/>
      <c r="LK533" s="0"/>
      <c r="LL533" s="0"/>
      <c r="LM533" s="0"/>
      <c r="LN533" s="0"/>
      <c r="LO533" s="0"/>
      <c r="LP533" s="0"/>
      <c r="LQ533" s="0"/>
      <c r="LR533" s="0"/>
      <c r="LS533" s="0"/>
      <c r="LT533" s="0"/>
      <c r="LU533" s="0"/>
      <c r="LV533" s="0"/>
      <c r="LW533" s="0"/>
      <c r="LX533" s="0"/>
      <c r="LY533" s="0"/>
      <c r="LZ533" s="0"/>
      <c r="MA533" s="0"/>
      <c r="MB533" s="0"/>
      <c r="MC533" s="0"/>
      <c r="MD533" s="0"/>
      <c r="ME533" s="0"/>
      <c r="MF533" s="0"/>
      <c r="MG533" s="0"/>
      <c r="MH533" s="0"/>
      <c r="MI533" s="0"/>
      <c r="MJ533" s="0"/>
      <c r="MK533" s="0"/>
      <c r="ML533" s="0"/>
      <c r="MM533" s="0"/>
      <c r="MN533" s="0"/>
      <c r="MO533" s="0"/>
      <c r="MP533" s="0"/>
      <c r="MQ533" s="0"/>
      <c r="MR533" s="0"/>
      <c r="MS533" s="0"/>
      <c r="MT533" s="0"/>
      <c r="MU533" s="0"/>
      <c r="MV533" s="0"/>
      <c r="MW533" s="0"/>
      <c r="MX533" s="0"/>
      <c r="MY533" s="0"/>
      <c r="MZ533" s="0"/>
      <c r="NA533" s="0"/>
      <c r="NB533" s="0"/>
      <c r="NC533" s="0"/>
      <c r="ND533" s="0"/>
      <c r="NE533" s="0"/>
      <c r="NF533" s="0"/>
      <c r="NG533" s="0"/>
      <c r="NH533" s="0"/>
      <c r="NI533" s="0"/>
      <c r="NJ533" s="0"/>
      <c r="NK533" s="0"/>
      <c r="NL533" s="0"/>
      <c r="NM533" s="0"/>
      <c r="NN533" s="0"/>
      <c r="NO533" s="0"/>
      <c r="NP533" s="0"/>
      <c r="NQ533" s="0"/>
      <c r="NR533" s="0"/>
      <c r="NS533" s="0"/>
      <c r="NT533" s="0"/>
      <c r="NU533" s="0"/>
      <c r="NV533" s="0"/>
      <c r="NW533" s="0"/>
      <c r="NX533" s="0"/>
      <c r="NY533" s="0"/>
      <c r="NZ533" s="0"/>
      <c r="OA533" s="0"/>
      <c r="OB533" s="0"/>
      <c r="OC533" s="0"/>
      <c r="OD533" s="0"/>
      <c r="OE533" s="0"/>
      <c r="OF533" s="0"/>
      <c r="OG533" s="0"/>
      <c r="OH533" s="0"/>
      <c r="OI533" s="0"/>
      <c r="OJ533" s="0"/>
      <c r="OK533" s="0"/>
      <c r="OL533" s="0"/>
      <c r="OM533" s="0"/>
      <c r="ON533" s="0"/>
      <c r="OO533" s="0"/>
      <c r="OP533" s="0"/>
      <c r="OQ533" s="0"/>
      <c r="OR533" s="0"/>
      <c r="OS533" s="0"/>
      <c r="OT533" s="0"/>
      <c r="OU533" s="0"/>
      <c r="OV533" s="0"/>
      <c r="OW533" s="0"/>
      <c r="OX533" s="0"/>
      <c r="OY533" s="0"/>
      <c r="OZ533" s="0"/>
      <c r="PA533" s="0"/>
      <c r="PB533" s="0"/>
      <c r="PC533" s="0"/>
      <c r="PD533" s="0"/>
      <c r="PE533" s="0"/>
      <c r="PF533" s="0"/>
      <c r="PG533" s="0"/>
      <c r="PH533" s="0"/>
      <c r="PI533" s="0"/>
      <c r="PJ533" s="0"/>
      <c r="PK533" s="0"/>
      <c r="PL533" s="0"/>
      <c r="PM533" s="0"/>
      <c r="PN533" s="0"/>
      <c r="PO533" s="0"/>
      <c r="PP533" s="0"/>
      <c r="PQ533" s="0"/>
      <c r="PR533" s="0"/>
      <c r="PS533" s="0"/>
      <c r="PT533" s="0"/>
      <c r="PU533" s="0"/>
      <c r="PV533" s="0"/>
      <c r="PW533" s="0"/>
      <c r="PX533" s="0"/>
      <c r="PY533" s="0"/>
      <c r="PZ533" s="0"/>
      <c r="QA533" s="0"/>
      <c r="QB533" s="0"/>
      <c r="QC533" s="0"/>
      <c r="QD533" s="0"/>
      <c r="QE533" s="0"/>
      <c r="QF533" s="0"/>
      <c r="QG533" s="0"/>
      <c r="QH533" s="0"/>
      <c r="QI533" s="0"/>
      <c r="QJ533" s="0"/>
      <c r="QK533" s="0"/>
      <c r="QL533" s="0"/>
      <c r="QM533" s="0"/>
      <c r="QN533" s="0"/>
      <c r="QO533" s="0"/>
      <c r="QP533" s="0"/>
      <c r="QQ533" s="0"/>
      <c r="QR533" s="0"/>
      <c r="QS533" s="0"/>
      <c r="QT533" s="0"/>
      <c r="QU533" s="0"/>
      <c r="QV533" s="0"/>
      <c r="QW533" s="0"/>
      <c r="QX533" s="0"/>
      <c r="QY533" s="0"/>
      <c r="QZ533" s="0"/>
      <c r="RA533" s="0"/>
      <c r="RB533" s="0"/>
      <c r="RC533" s="0"/>
      <c r="RD533" s="0"/>
      <c r="RE533" s="0"/>
      <c r="RF533" s="0"/>
      <c r="RG533" s="0"/>
      <c r="RH533" s="0"/>
      <c r="RI533" s="0"/>
      <c r="RJ533" s="0"/>
      <c r="RK533" s="0"/>
      <c r="RL533" s="0"/>
      <c r="RM533" s="0"/>
      <c r="RN533" s="0"/>
      <c r="RO533" s="0"/>
      <c r="RP533" s="0"/>
      <c r="RQ533" s="0"/>
      <c r="RR533" s="0"/>
      <c r="RS533" s="0"/>
      <c r="RT533" s="0"/>
      <c r="RU533" s="0"/>
      <c r="RV533" s="0"/>
      <c r="RW533" s="0"/>
      <c r="RX533" s="0"/>
      <c r="RY533" s="0"/>
      <c r="RZ533" s="0"/>
      <c r="SA533" s="0"/>
      <c r="SB533" s="0"/>
      <c r="SC533" s="0"/>
      <c r="SD533" s="0"/>
      <c r="SE533" s="0"/>
      <c r="SF533" s="0"/>
      <c r="SG533" s="0"/>
      <c r="SH533" s="0"/>
      <c r="SI533" s="0"/>
      <c r="SJ533" s="0"/>
      <c r="SK533" s="0"/>
      <c r="SL533" s="0"/>
      <c r="SM533" s="0"/>
      <c r="SN533" s="0"/>
      <c r="SO533" s="0"/>
      <c r="SP533" s="0"/>
      <c r="SQ533" s="0"/>
      <c r="SR533" s="0"/>
      <c r="SS533" s="0"/>
      <c r="ST533" s="0"/>
      <c r="SU533" s="0"/>
      <c r="SV533" s="0"/>
      <c r="SW533" s="0"/>
      <c r="SX533" s="0"/>
      <c r="SY533" s="0"/>
      <c r="SZ533" s="0"/>
      <c r="TA533" s="0"/>
      <c r="TB533" s="0"/>
      <c r="TC533" s="0"/>
      <c r="TD533" s="0"/>
      <c r="TE533" s="0"/>
      <c r="TF533" s="0"/>
      <c r="TG533" s="0"/>
      <c r="TH533" s="0"/>
      <c r="TI533" s="0"/>
      <c r="TJ533" s="0"/>
      <c r="TK533" s="0"/>
      <c r="TL533" s="0"/>
      <c r="TM533" s="0"/>
      <c r="TN533" s="0"/>
      <c r="TO533" s="0"/>
      <c r="TP533" s="0"/>
      <c r="TQ533" s="0"/>
      <c r="TR533" s="0"/>
      <c r="TS533" s="0"/>
      <c r="TT533" s="0"/>
      <c r="TU533" s="0"/>
      <c r="TV533" s="0"/>
      <c r="TW533" s="0"/>
      <c r="TX533" s="0"/>
      <c r="TY533" s="0"/>
      <c r="TZ533" s="0"/>
      <c r="UA533" s="0"/>
      <c r="UB533" s="0"/>
      <c r="UC533" s="0"/>
      <c r="UD533" s="0"/>
      <c r="UE533" s="0"/>
      <c r="UF533" s="0"/>
      <c r="UG533" s="0"/>
      <c r="UH533" s="0"/>
      <c r="UI533" s="0"/>
      <c r="UJ533" s="0"/>
      <c r="UK533" s="0"/>
      <c r="UL533" s="0"/>
      <c r="UM533" s="0"/>
      <c r="UN533" s="0"/>
      <c r="UO533" s="0"/>
      <c r="UP533" s="0"/>
      <c r="UQ533" s="0"/>
      <c r="UR533" s="0"/>
      <c r="US533" s="0"/>
      <c r="UT533" s="0"/>
      <c r="UU533" s="0"/>
      <c r="UV533" s="0"/>
      <c r="UW533" s="0"/>
      <c r="UX533" s="0"/>
      <c r="UY533" s="0"/>
      <c r="UZ533" s="0"/>
      <c r="VA533" s="0"/>
      <c r="VB533" s="0"/>
      <c r="VC533" s="0"/>
      <c r="VD533" s="0"/>
      <c r="VE533" s="0"/>
      <c r="VF533" s="0"/>
      <c r="VG533" s="0"/>
      <c r="VH533" s="0"/>
      <c r="VI533" s="0"/>
      <c r="VJ533" s="0"/>
      <c r="VK533" s="0"/>
      <c r="VL533" s="0"/>
      <c r="VM533" s="0"/>
      <c r="VN533" s="0"/>
      <c r="VO533" s="0"/>
      <c r="VP533" s="0"/>
      <c r="VQ533" s="0"/>
      <c r="VR533" s="0"/>
      <c r="VS533" s="0"/>
      <c r="VT533" s="0"/>
      <c r="VU533" s="0"/>
      <c r="VV533" s="0"/>
      <c r="VW533" s="0"/>
      <c r="VX533" s="0"/>
      <c r="VY533" s="0"/>
      <c r="VZ533" s="0"/>
      <c r="WA533" s="0"/>
      <c r="WB533" s="0"/>
      <c r="WC533" s="0"/>
      <c r="WD533" s="0"/>
      <c r="WE533" s="0"/>
      <c r="WF533" s="0"/>
      <c r="WG533" s="0"/>
      <c r="WH533" s="0"/>
      <c r="WI533" s="0"/>
      <c r="WJ533" s="0"/>
      <c r="WK533" s="0"/>
      <c r="WL533" s="0"/>
      <c r="WM533" s="0"/>
      <c r="WN533" s="0"/>
      <c r="WO533" s="0"/>
      <c r="WP533" s="0"/>
      <c r="WQ533" s="0"/>
      <c r="WR533" s="0"/>
      <c r="WS533" s="0"/>
      <c r="WT533" s="0"/>
      <c r="WU533" s="0"/>
      <c r="WV533" s="0"/>
      <c r="WW533" s="0"/>
      <c r="WX533" s="0"/>
      <c r="WY533" s="0"/>
      <c r="WZ533" s="0"/>
      <c r="XA533" s="0"/>
      <c r="XB533" s="0"/>
      <c r="XC533" s="0"/>
      <c r="XD533" s="0"/>
      <c r="XE533" s="0"/>
      <c r="XF533" s="0"/>
      <c r="XG533" s="0"/>
      <c r="XH533" s="0"/>
      <c r="XI533" s="0"/>
      <c r="XJ533" s="0"/>
      <c r="XK533" s="0"/>
      <c r="XL533" s="0"/>
      <c r="XM533" s="0"/>
      <c r="XN533" s="0"/>
      <c r="XO533" s="0"/>
      <c r="XP533" s="0"/>
      <c r="XQ533" s="0"/>
      <c r="XR533" s="0"/>
      <c r="XS533" s="0"/>
      <c r="XT533" s="0"/>
      <c r="XU533" s="0"/>
      <c r="XV533" s="0"/>
      <c r="XW533" s="0"/>
      <c r="XX533" s="0"/>
      <c r="XY533" s="0"/>
      <c r="XZ533" s="0"/>
      <c r="YA533" s="0"/>
      <c r="YB533" s="0"/>
      <c r="YC533" s="0"/>
      <c r="YD533" s="0"/>
      <c r="YE533" s="0"/>
      <c r="YF533" s="0"/>
      <c r="YG533" s="0"/>
      <c r="YH533" s="0"/>
      <c r="YI533" s="0"/>
      <c r="YJ533" s="0"/>
      <c r="YK533" s="0"/>
      <c r="YL533" s="0"/>
      <c r="YM533" s="0"/>
      <c r="YN533" s="0"/>
      <c r="YO533" s="0"/>
      <c r="YP533" s="0"/>
      <c r="YQ533" s="0"/>
      <c r="YR533" s="0"/>
      <c r="YS533" s="0"/>
      <c r="YT533" s="0"/>
      <c r="YU533" s="0"/>
      <c r="YV533" s="0"/>
      <c r="YW533" s="0"/>
      <c r="YX533" s="0"/>
      <c r="YY533" s="0"/>
      <c r="YZ533" s="0"/>
      <c r="ZA533" s="0"/>
      <c r="ZB533" s="0"/>
      <c r="ZC533" s="0"/>
      <c r="ZD533" s="0"/>
      <c r="ZE533" s="0"/>
      <c r="ZF533" s="0"/>
      <c r="ZG533" s="0"/>
      <c r="ZH533" s="0"/>
      <c r="ZI533" s="0"/>
      <c r="ZJ533" s="0"/>
      <c r="ZK533" s="0"/>
      <c r="ZL533" s="0"/>
      <c r="ZM533" s="0"/>
      <c r="ZN533" s="0"/>
      <c r="ZO533" s="0"/>
      <c r="ZP533" s="0"/>
      <c r="ZQ533" s="0"/>
      <c r="ZR533" s="0"/>
      <c r="ZS533" s="0"/>
      <c r="ZT533" s="0"/>
      <c r="ZU533" s="0"/>
      <c r="ZV533" s="0"/>
      <c r="ZW533" s="0"/>
      <c r="ZX533" s="0"/>
      <c r="ZY533" s="0"/>
      <c r="ZZ533" s="0"/>
      <c r="AAA533" s="0"/>
      <c r="AAB533" s="0"/>
      <c r="AAC533" s="0"/>
      <c r="AAD533" s="0"/>
      <c r="AAE533" s="0"/>
      <c r="AAF533" s="0"/>
      <c r="AAG533" s="0"/>
      <c r="AAH533" s="0"/>
      <c r="AAI533" s="0"/>
      <c r="AAJ533" s="0"/>
      <c r="AAK533" s="0"/>
      <c r="AAL533" s="0"/>
      <c r="AAM533" s="0"/>
      <c r="AAN533" s="0"/>
      <c r="AAO533" s="0"/>
      <c r="AAP533" s="0"/>
      <c r="AAQ533" s="0"/>
      <c r="AAR533" s="0"/>
      <c r="AAS533" s="0"/>
      <c r="AAT533" s="0"/>
      <c r="AAU533" s="0"/>
      <c r="AAV533" s="0"/>
      <c r="AAW533" s="0"/>
      <c r="AAX533" s="0"/>
      <c r="AAY533" s="0"/>
      <c r="AAZ533" s="0"/>
      <c r="ABA533" s="0"/>
      <c r="ABB533" s="0"/>
      <c r="ABC533" s="0"/>
      <c r="ABD533" s="0"/>
      <c r="ABE533" s="0"/>
      <c r="ABF533" s="0"/>
      <c r="ABG533" s="0"/>
      <c r="ABH533" s="0"/>
      <c r="ABI533" s="0"/>
      <c r="ABJ533" s="0"/>
      <c r="ABK533" s="0"/>
      <c r="ABL533" s="0"/>
      <c r="ABM533" s="0"/>
      <c r="ABN533" s="0"/>
      <c r="ABO533" s="0"/>
      <c r="ABP533" s="0"/>
      <c r="ABQ533" s="0"/>
      <c r="ABR533" s="0"/>
      <c r="ABS533" s="0"/>
      <c r="ABT533" s="0"/>
      <c r="ABU533" s="0"/>
      <c r="ABV533" s="0"/>
      <c r="ABW533" s="0"/>
      <c r="ABX533" s="0"/>
      <c r="ABY533" s="0"/>
      <c r="ABZ533" s="0"/>
      <c r="ACA533" s="0"/>
      <c r="ACB533" s="0"/>
      <c r="ACC533" s="0"/>
      <c r="ACD533" s="0"/>
      <c r="ACE533" s="0"/>
      <c r="ACF533" s="0"/>
      <c r="ACG533" s="0"/>
      <c r="ACH533" s="0"/>
      <c r="ACI533" s="0"/>
      <c r="ACJ533" s="0"/>
      <c r="ACK533" s="0"/>
      <c r="ACL533" s="0"/>
      <c r="ACM533" s="0"/>
      <c r="ACN533" s="0"/>
      <c r="ACO533" s="0"/>
      <c r="ACP533" s="0"/>
      <c r="ACQ533" s="0"/>
      <c r="ACR533" s="0"/>
      <c r="ACS533" s="0"/>
      <c r="ACT533" s="0"/>
      <c r="ACU533" s="0"/>
      <c r="ACV533" s="0"/>
      <c r="ACW533" s="0"/>
      <c r="ACX533" s="0"/>
      <c r="ACY533" s="0"/>
      <c r="ACZ533" s="0"/>
      <c r="ADA533" s="0"/>
      <c r="ADB533" s="0"/>
      <c r="ADC533" s="0"/>
      <c r="ADD533" s="0"/>
      <c r="ADE533" s="0"/>
      <c r="ADF533" s="0"/>
      <c r="ADG533" s="0"/>
      <c r="ADH533" s="0"/>
      <c r="ADI533" s="0"/>
      <c r="ADJ533" s="0"/>
      <c r="ADK533" s="0"/>
      <c r="ADL533" s="0"/>
      <c r="ADM533" s="0"/>
      <c r="ADN533" s="0"/>
      <c r="ADO533" s="0"/>
      <c r="ADP533" s="0"/>
      <c r="ADQ533" s="0"/>
      <c r="ADR533" s="0"/>
      <c r="ADS533" s="0"/>
      <c r="ADT533" s="0"/>
      <c r="ADU533" s="0"/>
      <c r="ADV533" s="0"/>
      <c r="ADW533" s="0"/>
      <c r="ADX533" s="0"/>
      <c r="ADY533" s="0"/>
      <c r="ADZ533" s="0"/>
      <c r="AEA533" s="0"/>
      <c r="AEB533" s="0"/>
      <c r="AEC533" s="0"/>
      <c r="AED533" s="0"/>
      <c r="AEE533" s="0"/>
      <c r="AEF533" s="0"/>
      <c r="AEG533" s="0"/>
      <c r="AEH533" s="0"/>
      <c r="AEI533" s="0"/>
      <c r="AEJ533" s="0"/>
      <c r="AEK533" s="0"/>
      <c r="AEL533" s="0"/>
      <c r="AEM533" s="0"/>
      <c r="AEN533" s="0"/>
      <c r="AEO533" s="0"/>
      <c r="AEP533" s="0"/>
      <c r="AEQ533" s="0"/>
      <c r="AER533" s="0"/>
      <c r="AES533" s="0"/>
      <c r="AET533" s="0"/>
      <c r="AEU533" s="0"/>
      <c r="AEV533" s="0"/>
      <c r="AEW533" s="0"/>
      <c r="AEX533" s="0"/>
      <c r="AEY533" s="0"/>
      <c r="AEZ533" s="0"/>
      <c r="AFA533" s="0"/>
      <c r="AFB533" s="0"/>
      <c r="AFC533" s="0"/>
      <c r="AFD533" s="0"/>
      <c r="AFE533" s="0"/>
      <c r="AFF533" s="0"/>
      <c r="AFG533" s="0"/>
      <c r="AFH533" s="0"/>
      <c r="AFI533" s="0"/>
      <c r="AFJ533" s="0"/>
      <c r="AFK533" s="0"/>
      <c r="AFL533" s="0"/>
      <c r="AFM533" s="0"/>
      <c r="AFN533" s="0"/>
      <c r="AFO533" s="0"/>
      <c r="AFP533" s="0"/>
      <c r="AFQ533" s="0"/>
      <c r="AFR533" s="0"/>
      <c r="AFS533" s="0"/>
      <c r="AFT533" s="0"/>
      <c r="AFU533" s="0"/>
      <c r="AFV533" s="0"/>
      <c r="AFW533" s="0"/>
      <c r="AFX533" s="0"/>
      <c r="AFY533" s="0"/>
      <c r="AFZ533" s="0"/>
      <c r="AGA533" s="0"/>
      <c r="AGB533" s="0"/>
      <c r="AGC533" s="0"/>
      <c r="AGD533" s="0"/>
      <c r="AGE533" s="0"/>
      <c r="AGF533" s="0"/>
      <c r="AGG533" s="0"/>
      <c r="AGH533" s="0"/>
      <c r="AGI533" s="0"/>
      <c r="AGJ533" s="0"/>
      <c r="AGK533" s="0"/>
      <c r="AGL533" s="0"/>
      <c r="AGM533" s="0"/>
      <c r="AGN533" s="0"/>
      <c r="AGO533" s="0"/>
      <c r="AGP533" s="0"/>
      <c r="AGQ533" s="0"/>
      <c r="AGR533" s="0"/>
      <c r="AGS533" s="0"/>
      <c r="AGT533" s="0"/>
      <c r="AGU533" s="0"/>
      <c r="AGV533" s="0"/>
      <c r="AGW533" s="0"/>
      <c r="AGX533" s="0"/>
      <c r="AGY533" s="0"/>
      <c r="AGZ533" s="0"/>
      <c r="AHA533" s="0"/>
      <c r="AHB533" s="0"/>
      <c r="AHC533" s="0"/>
      <c r="AHD533" s="0"/>
      <c r="AHE533" s="0"/>
      <c r="AHF533" s="0"/>
      <c r="AHG533" s="0"/>
      <c r="AHH533" s="0"/>
      <c r="AHI533" s="0"/>
      <c r="AHJ533" s="0"/>
      <c r="AHK533" s="0"/>
      <c r="AHL533" s="0"/>
      <c r="AHM533" s="0"/>
      <c r="AHN533" s="0"/>
      <c r="AHO533" s="0"/>
      <c r="AHP533" s="0"/>
      <c r="AHQ533" s="0"/>
      <c r="AHR533" s="0"/>
      <c r="AHS533" s="0"/>
      <c r="AHT533" s="0"/>
      <c r="AHU533" s="0"/>
      <c r="AHV533" s="0"/>
      <c r="AHW533" s="0"/>
      <c r="AHX533" s="0"/>
      <c r="AHY533" s="0"/>
      <c r="AHZ533" s="0"/>
      <c r="AIA533" s="0"/>
      <c r="AIB533" s="0"/>
      <c r="AIC533" s="0"/>
      <c r="AID533" s="0"/>
      <c r="AIE533" s="0"/>
      <c r="AIF533" s="0"/>
      <c r="AIG533" s="0"/>
      <c r="AIH533" s="0"/>
      <c r="AII533" s="0"/>
      <c r="AIJ533" s="0"/>
      <c r="AIK533" s="0"/>
      <c r="AIL533" s="0"/>
      <c r="AIM533" s="0"/>
      <c r="AIN533" s="0"/>
      <c r="AIO533" s="0"/>
      <c r="AIP533" s="0"/>
      <c r="AIQ533" s="0"/>
      <c r="AIR533" s="0"/>
      <c r="AIS533" s="0"/>
      <c r="AIT533" s="0"/>
      <c r="AIU533" s="0"/>
      <c r="AIV533" s="0"/>
      <c r="AIW533" s="0"/>
      <c r="AIX533" s="0"/>
      <c r="AIY533" s="0"/>
      <c r="AIZ533" s="0"/>
      <c r="AJA533" s="0"/>
      <c r="AJB533" s="0"/>
      <c r="AJC533" s="0"/>
      <c r="AJD533" s="0"/>
      <c r="AJE533" s="0"/>
      <c r="AJF533" s="0"/>
      <c r="AJG533" s="0"/>
      <c r="AJH533" s="0"/>
      <c r="AJI533" s="0"/>
      <c r="AJJ533" s="0"/>
      <c r="AJK533" s="0"/>
      <c r="AJL533" s="0"/>
      <c r="AJM533" s="0"/>
      <c r="AJN533" s="0"/>
      <c r="AJO533" s="0"/>
      <c r="AJP533" s="0"/>
      <c r="AJQ533" s="0"/>
      <c r="AJR533" s="0"/>
      <c r="AJS533" s="0"/>
      <c r="AJT533" s="0"/>
      <c r="AJU533" s="0"/>
      <c r="AJV533" s="0"/>
      <c r="AJW533" s="0"/>
      <c r="AJX533" s="0"/>
      <c r="AJY533" s="0"/>
      <c r="AJZ533" s="0"/>
      <c r="AKA533" s="0"/>
      <c r="AKB533" s="0"/>
      <c r="AKC533" s="0"/>
      <c r="AKD533" s="0"/>
      <c r="AKE533" s="0"/>
      <c r="AKF533" s="0"/>
      <c r="AKG533" s="0"/>
      <c r="AKH533" s="0"/>
      <c r="AKI533" s="0"/>
      <c r="AKJ533" s="0"/>
      <c r="AKK533" s="0"/>
      <c r="AKL533" s="0"/>
      <c r="AKM533" s="0"/>
      <c r="AKN533" s="0"/>
      <c r="AKO533" s="0"/>
      <c r="AKP533" s="0"/>
      <c r="AKQ533" s="0"/>
      <c r="AKR533" s="0"/>
      <c r="AKS533" s="0"/>
      <c r="AKT533" s="0"/>
      <c r="AKU533" s="0"/>
      <c r="AKV533" s="0"/>
      <c r="AKW533" s="0"/>
      <c r="AKX533" s="0"/>
      <c r="AKY533" s="0"/>
      <c r="AKZ533" s="0"/>
      <c r="ALA533" s="0"/>
      <c r="ALB533" s="0"/>
      <c r="ALC533" s="0"/>
      <c r="ALD533" s="0"/>
      <c r="ALE533" s="0"/>
      <c r="ALF533" s="0"/>
      <c r="ALG533" s="0"/>
      <c r="ALH533" s="0"/>
      <c r="ALI533" s="0"/>
      <c r="ALJ533" s="0"/>
      <c r="ALK533" s="0"/>
      <c r="ALL533" s="0"/>
      <c r="ALM533" s="0"/>
      <c r="ALN533" s="0"/>
      <c r="ALO533" s="0"/>
      <c r="ALP533" s="0"/>
      <c r="ALQ533" s="0"/>
      <c r="ALR533" s="0"/>
      <c r="ALS533" s="0"/>
      <c r="ALT533" s="0"/>
      <c r="ALU533" s="0"/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  <c r="AMJ533" s="0"/>
    </row>
    <row r="534" customFormat="false" ht="14.85" hidden="false" customHeight="true" outlineLevel="0" collapsed="false">
      <c r="A534" s="102" t="str">
        <f aca="false" t="array" ref="A534:A534">IF(G534=Error_checking!$A$26,RANK(AC534,$AC$2:$AC$601),"")</f>
        <v/>
      </c>
      <c r="B534" s="102" t="n">
        <v>152</v>
      </c>
      <c r="C534" s="77" t="n">
        <f aca="false">VLOOKUP($B534,Ludo_na!$A$2:$D$601,2,0)</f>
        <v>166</v>
      </c>
      <c r="D534" s="78" t="str">
        <f aca="false">IF(VLOOKUP($B534,Ludo_voor!$A$2:$Y$601,3,0)="","",VLOOKUP($B534,Ludo_voor!$A$2:$Y$601,3,0))</f>
        <v>Lust</v>
      </c>
      <c r="E534" s="79" t="str">
        <f aca="false">IF(VLOOKUP($B534,Ludo_voor!$A$2:$Y$601,4,0)="","",VLOOKUP($B534,Ludo_voor!$A$2:$Y$601,4,0))</f>
        <v>Pieter</v>
      </c>
      <c r="F534" s="80" t="str">
        <f aca="false">IF(VLOOKUP($B534,Ludo_voor!$A$2:$Y$601,5,0)="","",VLOOKUP($B534,Ludo_voor!$A$2:$Y$601,5,0))</f>
        <v>Spelen Op Zolder</v>
      </c>
      <c r="G534" s="81"/>
      <c r="H534" s="103"/>
      <c r="I534" s="104"/>
      <c r="J534" s="105"/>
      <c r="K534" s="105"/>
      <c r="L534" s="105"/>
      <c r="M534" s="106" t="str">
        <f aca="false" t="array" ref="M534:M534">IF($G534="","",IF(L534="",0,((SUM(IF(I534=I$2:I$601,IF(J534=J$2:J$601,1,0),0))-K534)/(SUM(IF(I534=I$2:I$601,IF(J534=J$2:J$601,1,0),0))-1)*100)+(L534/(SUM(IF(I534=I$2:I$601,IF(J534=J$2:J$601,L$2:L$601,0),0))))+IF(K534&lt;2,SUM(IF(I534=I$2:I$601,IF(J534=J$2:J$601,1,0),0)),0)))</f>
        <v/>
      </c>
      <c r="N534" s="107"/>
      <c r="O534" s="108"/>
      <c r="P534" s="108"/>
      <c r="Q534" s="108"/>
      <c r="R534" s="109" t="str">
        <f aca="false" t="array" ref="R534:R534">IF($G534="","",IF(Q534="",0,((SUM(IF(N534=N$2:N$601,IF(O534=O$2:O$601,1,0),0))-P534)/(SUM(IF(N534=N$2:N$601,IF(O534=O$2:O$601,1,0),0))-1)*100)+(Q534/(SUM(IF(N534=N$2:N$601,IF(O534=O$2:O$601,Q$2:Q$601,0),0))))+IF(P534&lt;2,SUM(IF(N534=N$2:N$601,IF(O534=O$2:O$601,1,0),0)),0)))</f>
        <v/>
      </c>
      <c r="S534" s="110"/>
      <c r="T534" s="108"/>
      <c r="U534" s="108"/>
      <c r="V534" s="108"/>
      <c r="W534" s="111" t="str">
        <f aca="false" t="array" ref="W534:W534">IF($G534="","",IF(OR(S534=Error_checking!$Q$25,S534=Error_checking!$Q$26),R534-IF(P534&lt;2,SUM(IF(N534=N$2:N$601,IF(O534=O$2:O$601,1,0),0)),0),IF(V534="",0,((SUM(IF(S534=S$2:S$601,IF(T534=T$2:T$601,1,0),0))-U534)/(SUM(IF(S534=S$2:S$601,IF(T534=T$2:T$601,1,0),0))-1)*100)+(V534/(SUM(IF(S534=S$2:S$601,IF(T534=T$2:T$601,V$2:V$601,0),0))))+IF(U534&lt;2,SUM(IF(S534=S$2:S$601,IF(T534=T$2:T$601,1,0),0)),0))))</f>
        <v/>
      </c>
      <c r="X534" s="91"/>
      <c r="Y534" s="92"/>
      <c r="Z534" s="93"/>
      <c r="AA534" s="92"/>
      <c r="AB534" s="94" t="n">
        <f aca="false">0</f>
        <v>0</v>
      </c>
      <c r="AC534" s="94" t="n">
        <f aca="false" t="array" ref="AC534:AC534">SUM(M534,R534,W534,AB534)</f>
        <v>0</v>
      </c>
      <c r="AD534" s="112" t="n">
        <f aca="false">IF(G534=Error_checking!$A$26,MAX(0,MIN(MaxBonus,$G$1)+1-RANK(AC534,$AC$2:$AC$601)),0)</f>
        <v>0</v>
      </c>
      <c r="AE534" s="111" t="n">
        <f aca="false">AC534+AD534</f>
        <v>0</v>
      </c>
      <c r="AF534" s="113" t="str">
        <f aca="false" t="array" ref="AF534:AF534">IF(G534=Error_checking!$A$26,RANK(AC534,$AC$2:$AC$601),"")</f>
        <v/>
      </c>
      <c r="AG534" s="114"/>
      <c r="AH534" s="115"/>
      <c r="AI534" s="115"/>
      <c r="AJ534" s="115"/>
      <c r="AK534" s="100"/>
      <c r="AL534" s="100"/>
      <c r="AM534" s="100"/>
      <c r="AN534" s="101"/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  <c r="BI534" s="100"/>
      <c r="BJ534" s="100"/>
      <c r="BK534" s="100"/>
      <c r="BL534" s="100"/>
      <c r="BM534" s="100"/>
      <c r="BN534" s="100"/>
      <c r="BO534" s="100"/>
      <c r="BP534" s="100"/>
      <c r="BQ534" s="100"/>
      <c r="BR534" s="100"/>
      <c r="BS534" s="100"/>
      <c r="BT534" s="100"/>
      <c r="BU534" s="100"/>
      <c r="BV534" s="100"/>
      <c r="BW534" s="100"/>
      <c r="BX534" s="100"/>
      <c r="BY534" s="100"/>
      <c r="BZ534" s="10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  <c r="IX534" s="0"/>
      <c r="IY534" s="0"/>
      <c r="IZ534" s="0"/>
      <c r="JA534" s="0"/>
      <c r="JB534" s="0"/>
      <c r="JC534" s="0"/>
      <c r="JD534" s="0"/>
      <c r="JE534" s="0"/>
      <c r="JF534" s="0"/>
      <c r="JG534" s="0"/>
      <c r="JH534" s="0"/>
      <c r="JI534" s="0"/>
      <c r="JJ534" s="0"/>
      <c r="JK534" s="0"/>
      <c r="JL534" s="0"/>
      <c r="JM534" s="0"/>
      <c r="JN534" s="0"/>
      <c r="JO534" s="0"/>
      <c r="JP534" s="0"/>
      <c r="JQ534" s="0"/>
      <c r="JR534" s="0"/>
      <c r="JS534" s="0"/>
      <c r="JT534" s="0"/>
      <c r="JU534" s="0"/>
      <c r="JV534" s="0"/>
      <c r="JW534" s="0"/>
      <c r="JX534" s="0"/>
      <c r="JY534" s="0"/>
      <c r="JZ534" s="0"/>
      <c r="KA534" s="0"/>
      <c r="KB534" s="0"/>
      <c r="KC534" s="0"/>
      <c r="KD534" s="0"/>
      <c r="KE534" s="0"/>
      <c r="KF534" s="0"/>
      <c r="KG534" s="0"/>
      <c r="KH534" s="0"/>
      <c r="KI534" s="0"/>
      <c r="KJ534" s="0"/>
      <c r="KK534" s="0"/>
      <c r="KL534" s="0"/>
      <c r="KM534" s="0"/>
      <c r="KN534" s="0"/>
      <c r="KO534" s="0"/>
      <c r="KP534" s="0"/>
      <c r="KQ534" s="0"/>
      <c r="KR534" s="0"/>
      <c r="KS534" s="0"/>
      <c r="KT534" s="0"/>
      <c r="KU534" s="0"/>
      <c r="KV534" s="0"/>
      <c r="KW534" s="0"/>
      <c r="KX534" s="0"/>
      <c r="KY534" s="0"/>
      <c r="KZ534" s="0"/>
      <c r="LA534" s="0"/>
      <c r="LB534" s="0"/>
      <c r="LC534" s="0"/>
      <c r="LD534" s="0"/>
      <c r="LE534" s="0"/>
      <c r="LF534" s="0"/>
      <c r="LG534" s="0"/>
      <c r="LH534" s="0"/>
      <c r="LI534" s="0"/>
      <c r="LJ534" s="0"/>
      <c r="LK534" s="0"/>
      <c r="LL534" s="0"/>
      <c r="LM534" s="0"/>
      <c r="LN534" s="0"/>
      <c r="LO534" s="0"/>
      <c r="LP534" s="0"/>
      <c r="LQ534" s="0"/>
      <c r="LR534" s="0"/>
      <c r="LS534" s="0"/>
      <c r="LT534" s="0"/>
      <c r="LU534" s="0"/>
      <c r="LV534" s="0"/>
      <c r="LW534" s="0"/>
      <c r="LX534" s="0"/>
      <c r="LY534" s="0"/>
      <c r="LZ534" s="0"/>
      <c r="MA534" s="0"/>
      <c r="MB534" s="0"/>
      <c r="MC534" s="0"/>
      <c r="MD534" s="0"/>
      <c r="ME534" s="0"/>
      <c r="MF534" s="0"/>
      <c r="MG534" s="0"/>
      <c r="MH534" s="0"/>
      <c r="MI534" s="0"/>
      <c r="MJ534" s="0"/>
      <c r="MK534" s="0"/>
      <c r="ML534" s="0"/>
      <c r="MM534" s="0"/>
      <c r="MN534" s="0"/>
      <c r="MO534" s="0"/>
      <c r="MP534" s="0"/>
      <c r="MQ534" s="0"/>
      <c r="MR534" s="0"/>
      <c r="MS534" s="0"/>
      <c r="MT534" s="0"/>
      <c r="MU534" s="0"/>
      <c r="MV534" s="0"/>
      <c r="MW534" s="0"/>
      <c r="MX534" s="0"/>
      <c r="MY534" s="0"/>
      <c r="MZ534" s="0"/>
      <c r="NA534" s="0"/>
      <c r="NB534" s="0"/>
      <c r="NC534" s="0"/>
      <c r="ND534" s="0"/>
      <c r="NE534" s="0"/>
      <c r="NF534" s="0"/>
      <c r="NG534" s="0"/>
      <c r="NH534" s="0"/>
      <c r="NI534" s="0"/>
      <c r="NJ534" s="0"/>
      <c r="NK534" s="0"/>
      <c r="NL534" s="0"/>
      <c r="NM534" s="0"/>
      <c r="NN534" s="0"/>
      <c r="NO534" s="0"/>
      <c r="NP534" s="0"/>
      <c r="NQ534" s="0"/>
      <c r="NR534" s="0"/>
      <c r="NS534" s="0"/>
      <c r="NT534" s="0"/>
      <c r="NU534" s="0"/>
      <c r="NV534" s="0"/>
      <c r="NW534" s="0"/>
      <c r="NX534" s="0"/>
      <c r="NY534" s="0"/>
      <c r="NZ534" s="0"/>
      <c r="OA534" s="0"/>
      <c r="OB534" s="0"/>
      <c r="OC534" s="0"/>
      <c r="OD534" s="0"/>
      <c r="OE534" s="0"/>
      <c r="OF534" s="0"/>
      <c r="OG534" s="0"/>
      <c r="OH534" s="0"/>
      <c r="OI534" s="0"/>
      <c r="OJ534" s="0"/>
      <c r="OK534" s="0"/>
      <c r="OL534" s="0"/>
      <c r="OM534" s="0"/>
      <c r="ON534" s="0"/>
      <c r="OO534" s="0"/>
      <c r="OP534" s="0"/>
      <c r="OQ534" s="0"/>
      <c r="OR534" s="0"/>
      <c r="OS534" s="0"/>
      <c r="OT534" s="0"/>
      <c r="OU534" s="0"/>
      <c r="OV534" s="0"/>
      <c r="OW534" s="0"/>
      <c r="OX534" s="0"/>
      <c r="OY534" s="0"/>
      <c r="OZ534" s="0"/>
      <c r="PA534" s="0"/>
      <c r="PB534" s="0"/>
      <c r="PC534" s="0"/>
      <c r="PD534" s="0"/>
      <c r="PE534" s="0"/>
      <c r="PF534" s="0"/>
      <c r="PG534" s="0"/>
      <c r="PH534" s="0"/>
      <c r="PI534" s="0"/>
      <c r="PJ534" s="0"/>
      <c r="PK534" s="0"/>
      <c r="PL534" s="0"/>
      <c r="PM534" s="0"/>
      <c r="PN534" s="0"/>
      <c r="PO534" s="0"/>
      <c r="PP534" s="0"/>
      <c r="PQ534" s="0"/>
      <c r="PR534" s="0"/>
      <c r="PS534" s="0"/>
      <c r="PT534" s="0"/>
      <c r="PU534" s="0"/>
      <c r="PV534" s="0"/>
      <c r="PW534" s="0"/>
      <c r="PX534" s="0"/>
      <c r="PY534" s="0"/>
      <c r="PZ534" s="0"/>
      <c r="QA534" s="0"/>
      <c r="QB534" s="0"/>
      <c r="QC534" s="0"/>
      <c r="QD534" s="0"/>
      <c r="QE534" s="0"/>
      <c r="QF534" s="0"/>
      <c r="QG534" s="0"/>
      <c r="QH534" s="0"/>
      <c r="QI534" s="0"/>
      <c r="QJ534" s="0"/>
      <c r="QK534" s="0"/>
      <c r="QL534" s="0"/>
      <c r="QM534" s="0"/>
      <c r="QN534" s="0"/>
      <c r="QO534" s="0"/>
      <c r="QP534" s="0"/>
      <c r="QQ534" s="0"/>
      <c r="QR534" s="0"/>
      <c r="QS534" s="0"/>
      <c r="QT534" s="0"/>
      <c r="QU534" s="0"/>
      <c r="QV534" s="0"/>
      <c r="QW534" s="0"/>
      <c r="QX534" s="0"/>
      <c r="QY534" s="0"/>
      <c r="QZ534" s="0"/>
      <c r="RA534" s="0"/>
      <c r="RB534" s="0"/>
      <c r="RC534" s="0"/>
      <c r="RD534" s="0"/>
      <c r="RE534" s="0"/>
      <c r="RF534" s="0"/>
      <c r="RG534" s="0"/>
      <c r="RH534" s="0"/>
      <c r="RI534" s="0"/>
      <c r="RJ534" s="0"/>
      <c r="RK534" s="0"/>
      <c r="RL534" s="0"/>
      <c r="RM534" s="0"/>
      <c r="RN534" s="0"/>
      <c r="RO534" s="0"/>
      <c r="RP534" s="0"/>
      <c r="RQ534" s="0"/>
      <c r="RR534" s="0"/>
      <c r="RS534" s="0"/>
      <c r="RT534" s="0"/>
      <c r="RU534" s="0"/>
      <c r="RV534" s="0"/>
      <c r="RW534" s="0"/>
      <c r="RX534" s="0"/>
      <c r="RY534" s="0"/>
      <c r="RZ534" s="0"/>
      <c r="SA534" s="0"/>
      <c r="SB534" s="0"/>
      <c r="SC534" s="0"/>
      <c r="SD534" s="0"/>
      <c r="SE534" s="0"/>
      <c r="SF534" s="0"/>
      <c r="SG534" s="0"/>
      <c r="SH534" s="0"/>
      <c r="SI534" s="0"/>
      <c r="SJ534" s="0"/>
      <c r="SK534" s="0"/>
      <c r="SL534" s="0"/>
      <c r="SM534" s="0"/>
      <c r="SN534" s="0"/>
      <c r="SO534" s="0"/>
      <c r="SP534" s="0"/>
      <c r="SQ534" s="0"/>
      <c r="SR534" s="0"/>
      <c r="SS534" s="0"/>
      <c r="ST534" s="0"/>
      <c r="SU534" s="0"/>
      <c r="SV534" s="0"/>
      <c r="SW534" s="0"/>
      <c r="SX534" s="0"/>
      <c r="SY534" s="0"/>
      <c r="SZ534" s="0"/>
      <c r="TA534" s="0"/>
      <c r="TB534" s="0"/>
      <c r="TC534" s="0"/>
      <c r="TD534" s="0"/>
      <c r="TE534" s="0"/>
      <c r="TF534" s="0"/>
      <c r="TG534" s="0"/>
      <c r="TH534" s="0"/>
      <c r="TI534" s="0"/>
      <c r="TJ534" s="0"/>
      <c r="TK534" s="0"/>
      <c r="TL534" s="0"/>
      <c r="TM534" s="0"/>
      <c r="TN534" s="0"/>
      <c r="TO534" s="0"/>
      <c r="TP534" s="0"/>
      <c r="TQ534" s="0"/>
      <c r="TR534" s="0"/>
      <c r="TS534" s="0"/>
      <c r="TT534" s="0"/>
      <c r="TU534" s="0"/>
      <c r="TV534" s="0"/>
      <c r="TW534" s="0"/>
      <c r="TX534" s="0"/>
      <c r="TY534" s="0"/>
      <c r="TZ534" s="0"/>
      <c r="UA534" s="0"/>
      <c r="UB534" s="0"/>
      <c r="UC534" s="0"/>
      <c r="UD534" s="0"/>
      <c r="UE534" s="0"/>
      <c r="UF534" s="0"/>
      <c r="UG534" s="0"/>
      <c r="UH534" s="0"/>
      <c r="UI534" s="0"/>
      <c r="UJ534" s="0"/>
      <c r="UK534" s="0"/>
      <c r="UL534" s="0"/>
      <c r="UM534" s="0"/>
      <c r="UN534" s="0"/>
      <c r="UO534" s="0"/>
      <c r="UP534" s="0"/>
      <c r="UQ534" s="0"/>
      <c r="UR534" s="0"/>
      <c r="US534" s="0"/>
      <c r="UT534" s="0"/>
      <c r="UU534" s="0"/>
      <c r="UV534" s="0"/>
      <c r="UW534" s="0"/>
      <c r="UX534" s="0"/>
      <c r="UY534" s="0"/>
      <c r="UZ534" s="0"/>
      <c r="VA534" s="0"/>
      <c r="VB534" s="0"/>
      <c r="VC534" s="0"/>
      <c r="VD534" s="0"/>
      <c r="VE534" s="0"/>
      <c r="VF534" s="0"/>
      <c r="VG534" s="0"/>
      <c r="VH534" s="0"/>
      <c r="VI534" s="0"/>
      <c r="VJ534" s="0"/>
      <c r="VK534" s="0"/>
      <c r="VL534" s="0"/>
      <c r="VM534" s="0"/>
      <c r="VN534" s="0"/>
      <c r="VO534" s="0"/>
      <c r="VP534" s="0"/>
      <c r="VQ534" s="0"/>
      <c r="VR534" s="0"/>
      <c r="VS534" s="0"/>
      <c r="VT534" s="0"/>
      <c r="VU534" s="0"/>
      <c r="VV534" s="0"/>
      <c r="VW534" s="0"/>
      <c r="VX534" s="0"/>
      <c r="VY534" s="0"/>
      <c r="VZ534" s="0"/>
      <c r="WA534" s="0"/>
      <c r="WB534" s="0"/>
      <c r="WC534" s="0"/>
      <c r="WD534" s="0"/>
      <c r="WE534" s="0"/>
      <c r="WF534" s="0"/>
      <c r="WG534" s="0"/>
      <c r="WH534" s="0"/>
      <c r="WI534" s="0"/>
      <c r="WJ534" s="0"/>
      <c r="WK534" s="0"/>
      <c r="WL534" s="0"/>
      <c r="WM534" s="0"/>
      <c r="WN534" s="0"/>
      <c r="WO534" s="0"/>
      <c r="WP534" s="0"/>
      <c r="WQ534" s="0"/>
      <c r="WR534" s="0"/>
      <c r="WS534" s="0"/>
      <c r="WT534" s="0"/>
      <c r="WU534" s="0"/>
      <c r="WV534" s="0"/>
      <c r="WW534" s="0"/>
      <c r="WX534" s="0"/>
      <c r="WY534" s="0"/>
      <c r="WZ534" s="0"/>
      <c r="XA534" s="0"/>
      <c r="XB534" s="0"/>
      <c r="XC534" s="0"/>
      <c r="XD534" s="0"/>
      <c r="XE534" s="0"/>
      <c r="XF534" s="0"/>
      <c r="XG534" s="0"/>
      <c r="XH534" s="0"/>
      <c r="XI534" s="0"/>
      <c r="XJ534" s="0"/>
      <c r="XK534" s="0"/>
      <c r="XL534" s="0"/>
      <c r="XM534" s="0"/>
      <c r="XN534" s="0"/>
      <c r="XO534" s="0"/>
      <c r="XP534" s="0"/>
      <c r="XQ534" s="0"/>
      <c r="XR534" s="0"/>
      <c r="XS534" s="0"/>
      <c r="XT534" s="0"/>
      <c r="XU534" s="0"/>
      <c r="XV534" s="0"/>
      <c r="XW534" s="0"/>
      <c r="XX534" s="0"/>
      <c r="XY534" s="0"/>
      <c r="XZ534" s="0"/>
      <c r="YA534" s="0"/>
      <c r="YB534" s="0"/>
      <c r="YC534" s="0"/>
      <c r="YD534" s="0"/>
      <c r="YE534" s="0"/>
      <c r="YF534" s="0"/>
      <c r="YG534" s="0"/>
      <c r="YH534" s="0"/>
      <c r="YI534" s="0"/>
      <c r="YJ534" s="0"/>
      <c r="YK534" s="0"/>
      <c r="YL534" s="0"/>
      <c r="YM534" s="0"/>
      <c r="YN534" s="0"/>
      <c r="YO534" s="0"/>
      <c r="YP534" s="0"/>
      <c r="YQ534" s="0"/>
      <c r="YR534" s="0"/>
      <c r="YS534" s="0"/>
      <c r="YT534" s="0"/>
      <c r="YU534" s="0"/>
      <c r="YV534" s="0"/>
      <c r="YW534" s="0"/>
      <c r="YX534" s="0"/>
      <c r="YY534" s="0"/>
      <c r="YZ534" s="0"/>
      <c r="ZA534" s="0"/>
      <c r="ZB534" s="0"/>
      <c r="ZC534" s="0"/>
      <c r="ZD534" s="0"/>
      <c r="ZE534" s="0"/>
      <c r="ZF534" s="0"/>
      <c r="ZG534" s="0"/>
      <c r="ZH534" s="0"/>
      <c r="ZI534" s="0"/>
      <c r="ZJ534" s="0"/>
      <c r="ZK534" s="0"/>
      <c r="ZL534" s="0"/>
      <c r="ZM534" s="0"/>
      <c r="ZN534" s="0"/>
      <c r="ZO534" s="0"/>
      <c r="ZP534" s="0"/>
      <c r="ZQ534" s="0"/>
      <c r="ZR534" s="0"/>
      <c r="ZS534" s="0"/>
      <c r="ZT534" s="0"/>
      <c r="ZU534" s="0"/>
      <c r="ZV534" s="0"/>
      <c r="ZW534" s="0"/>
      <c r="ZX534" s="0"/>
      <c r="ZY534" s="0"/>
      <c r="ZZ534" s="0"/>
      <c r="AAA534" s="0"/>
      <c r="AAB534" s="0"/>
      <c r="AAC534" s="0"/>
      <c r="AAD534" s="0"/>
      <c r="AAE534" s="0"/>
      <c r="AAF534" s="0"/>
      <c r="AAG534" s="0"/>
      <c r="AAH534" s="0"/>
      <c r="AAI534" s="0"/>
      <c r="AAJ534" s="0"/>
      <c r="AAK534" s="0"/>
      <c r="AAL534" s="0"/>
      <c r="AAM534" s="0"/>
      <c r="AAN534" s="0"/>
      <c r="AAO534" s="0"/>
      <c r="AAP534" s="0"/>
      <c r="AAQ534" s="0"/>
      <c r="AAR534" s="0"/>
      <c r="AAS534" s="0"/>
      <c r="AAT534" s="0"/>
      <c r="AAU534" s="0"/>
      <c r="AAV534" s="0"/>
      <c r="AAW534" s="0"/>
      <c r="AAX534" s="0"/>
      <c r="AAY534" s="0"/>
      <c r="AAZ534" s="0"/>
      <c r="ABA534" s="0"/>
      <c r="ABB534" s="0"/>
      <c r="ABC534" s="0"/>
      <c r="ABD534" s="0"/>
      <c r="ABE534" s="0"/>
      <c r="ABF534" s="0"/>
      <c r="ABG534" s="0"/>
      <c r="ABH534" s="0"/>
      <c r="ABI534" s="0"/>
      <c r="ABJ534" s="0"/>
      <c r="ABK534" s="0"/>
      <c r="ABL534" s="0"/>
      <c r="ABM534" s="0"/>
      <c r="ABN534" s="0"/>
      <c r="ABO534" s="0"/>
      <c r="ABP534" s="0"/>
      <c r="ABQ534" s="0"/>
      <c r="ABR534" s="0"/>
      <c r="ABS534" s="0"/>
      <c r="ABT534" s="0"/>
      <c r="ABU534" s="0"/>
      <c r="ABV534" s="0"/>
      <c r="ABW534" s="0"/>
      <c r="ABX534" s="0"/>
      <c r="ABY534" s="0"/>
      <c r="ABZ534" s="0"/>
      <c r="ACA534" s="0"/>
      <c r="ACB534" s="0"/>
      <c r="ACC534" s="0"/>
      <c r="ACD534" s="0"/>
      <c r="ACE534" s="0"/>
      <c r="ACF534" s="0"/>
      <c r="ACG534" s="0"/>
      <c r="ACH534" s="0"/>
      <c r="ACI534" s="0"/>
      <c r="ACJ534" s="0"/>
      <c r="ACK534" s="0"/>
      <c r="ACL534" s="0"/>
      <c r="ACM534" s="0"/>
      <c r="ACN534" s="0"/>
      <c r="ACO534" s="0"/>
      <c r="ACP534" s="0"/>
      <c r="ACQ534" s="0"/>
      <c r="ACR534" s="0"/>
      <c r="ACS534" s="0"/>
      <c r="ACT534" s="0"/>
      <c r="ACU534" s="0"/>
      <c r="ACV534" s="0"/>
      <c r="ACW534" s="0"/>
      <c r="ACX534" s="0"/>
      <c r="ACY534" s="0"/>
      <c r="ACZ534" s="0"/>
      <c r="ADA534" s="0"/>
      <c r="ADB534" s="0"/>
      <c r="ADC534" s="0"/>
      <c r="ADD534" s="0"/>
      <c r="ADE534" s="0"/>
      <c r="ADF534" s="0"/>
      <c r="ADG534" s="0"/>
      <c r="ADH534" s="0"/>
      <c r="ADI534" s="0"/>
      <c r="ADJ534" s="0"/>
      <c r="ADK534" s="0"/>
      <c r="ADL534" s="0"/>
      <c r="ADM534" s="0"/>
      <c r="ADN534" s="0"/>
      <c r="ADO534" s="0"/>
      <c r="ADP534" s="0"/>
      <c r="ADQ534" s="0"/>
      <c r="ADR534" s="0"/>
      <c r="ADS534" s="0"/>
      <c r="ADT534" s="0"/>
      <c r="ADU534" s="0"/>
      <c r="ADV534" s="0"/>
      <c r="ADW534" s="0"/>
      <c r="ADX534" s="0"/>
      <c r="ADY534" s="0"/>
      <c r="ADZ534" s="0"/>
      <c r="AEA534" s="0"/>
      <c r="AEB534" s="0"/>
      <c r="AEC534" s="0"/>
      <c r="AED534" s="0"/>
      <c r="AEE534" s="0"/>
      <c r="AEF534" s="0"/>
      <c r="AEG534" s="0"/>
      <c r="AEH534" s="0"/>
      <c r="AEI534" s="0"/>
      <c r="AEJ534" s="0"/>
      <c r="AEK534" s="0"/>
      <c r="AEL534" s="0"/>
      <c r="AEM534" s="0"/>
      <c r="AEN534" s="0"/>
      <c r="AEO534" s="0"/>
      <c r="AEP534" s="0"/>
      <c r="AEQ534" s="0"/>
      <c r="AER534" s="0"/>
      <c r="AES534" s="0"/>
      <c r="AET534" s="0"/>
      <c r="AEU534" s="0"/>
      <c r="AEV534" s="0"/>
      <c r="AEW534" s="0"/>
      <c r="AEX534" s="0"/>
      <c r="AEY534" s="0"/>
      <c r="AEZ534" s="0"/>
      <c r="AFA534" s="0"/>
      <c r="AFB534" s="0"/>
      <c r="AFC534" s="0"/>
      <c r="AFD534" s="0"/>
      <c r="AFE534" s="0"/>
      <c r="AFF534" s="0"/>
      <c r="AFG534" s="0"/>
      <c r="AFH534" s="0"/>
      <c r="AFI534" s="0"/>
      <c r="AFJ534" s="0"/>
      <c r="AFK534" s="0"/>
      <c r="AFL534" s="0"/>
      <c r="AFM534" s="0"/>
      <c r="AFN534" s="0"/>
      <c r="AFO534" s="0"/>
      <c r="AFP534" s="0"/>
      <c r="AFQ534" s="0"/>
      <c r="AFR534" s="0"/>
      <c r="AFS534" s="0"/>
      <c r="AFT534" s="0"/>
      <c r="AFU534" s="0"/>
      <c r="AFV534" s="0"/>
      <c r="AFW534" s="0"/>
      <c r="AFX534" s="0"/>
      <c r="AFY534" s="0"/>
      <c r="AFZ534" s="0"/>
      <c r="AGA534" s="0"/>
      <c r="AGB534" s="0"/>
      <c r="AGC534" s="0"/>
      <c r="AGD534" s="0"/>
      <c r="AGE534" s="0"/>
      <c r="AGF534" s="0"/>
      <c r="AGG534" s="0"/>
      <c r="AGH534" s="0"/>
      <c r="AGI534" s="0"/>
      <c r="AGJ534" s="0"/>
      <c r="AGK534" s="0"/>
      <c r="AGL534" s="0"/>
      <c r="AGM534" s="0"/>
      <c r="AGN534" s="0"/>
      <c r="AGO534" s="0"/>
      <c r="AGP534" s="0"/>
      <c r="AGQ534" s="0"/>
      <c r="AGR534" s="0"/>
      <c r="AGS534" s="0"/>
      <c r="AGT534" s="0"/>
      <c r="AGU534" s="0"/>
      <c r="AGV534" s="0"/>
      <c r="AGW534" s="0"/>
      <c r="AGX534" s="0"/>
      <c r="AGY534" s="0"/>
      <c r="AGZ534" s="0"/>
      <c r="AHA534" s="0"/>
      <c r="AHB534" s="0"/>
      <c r="AHC534" s="0"/>
      <c r="AHD534" s="0"/>
      <c r="AHE534" s="0"/>
      <c r="AHF534" s="0"/>
      <c r="AHG534" s="0"/>
      <c r="AHH534" s="0"/>
      <c r="AHI534" s="0"/>
      <c r="AHJ534" s="0"/>
      <c r="AHK534" s="0"/>
      <c r="AHL534" s="0"/>
      <c r="AHM534" s="0"/>
      <c r="AHN534" s="0"/>
      <c r="AHO534" s="0"/>
      <c r="AHP534" s="0"/>
      <c r="AHQ534" s="0"/>
      <c r="AHR534" s="0"/>
      <c r="AHS534" s="0"/>
      <c r="AHT534" s="0"/>
      <c r="AHU534" s="0"/>
      <c r="AHV534" s="0"/>
      <c r="AHW534" s="0"/>
      <c r="AHX534" s="0"/>
      <c r="AHY534" s="0"/>
      <c r="AHZ534" s="0"/>
      <c r="AIA534" s="0"/>
      <c r="AIB534" s="0"/>
      <c r="AIC534" s="0"/>
      <c r="AID534" s="0"/>
      <c r="AIE534" s="0"/>
      <c r="AIF534" s="0"/>
      <c r="AIG534" s="0"/>
      <c r="AIH534" s="0"/>
      <c r="AII534" s="0"/>
      <c r="AIJ534" s="0"/>
      <c r="AIK534" s="0"/>
      <c r="AIL534" s="0"/>
      <c r="AIM534" s="0"/>
      <c r="AIN534" s="0"/>
      <c r="AIO534" s="0"/>
      <c r="AIP534" s="0"/>
      <c r="AIQ534" s="0"/>
      <c r="AIR534" s="0"/>
      <c r="AIS534" s="0"/>
      <c r="AIT534" s="0"/>
      <c r="AIU534" s="0"/>
      <c r="AIV534" s="0"/>
      <c r="AIW534" s="0"/>
      <c r="AIX534" s="0"/>
      <c r="AIY534" s="0"/>
      <c r="AIZ534" s="0"/>
      <c r="AJA534" s="0"/>
      <c r="AJB534" s="0"/>
      <c r="AJC534" s="0"/>
      <c r="AJD534" s="0"/>
      <c r="AJE534" s="0"/>
      <c r="AJF534" s="0"/>
      <c r="AJG534" s="0"/>
      <c r="AJH534" s="0"/>
      <c r="AJI534" s="0"/>
      <c r="AJJ534" s="0"/>
      <c r="AJK534" s="0"/>
      <c r="AJL534" s="0"/>
      <c r="AJM534" s="0"/>
      <c r="AJN534" s="0"/>
      <c r="AJO534" s="0"/>
      <c r="AJP534" s="0"/>
      <c r="AJQ534" s="0"/>
      <c r="AJR534" s="0"/>
      <c r="AJS534" s="0"/>
      <c r="AJT534" s="0"/>
      <c r="AJU534" s="0"/>
      <c r="AJV534" s="0"/>
      <c r="AJW534" s="0"/>
      <c r="AJX534" s="0"/>
      <c r="AJY534" s="0"/>
      <c r="AJZ534" s="0"/>
      <c r="AKA534" s="0"/>
      <c r="AKB534" s="0"/>
      <c r="AKC534" s="0"/>
      <c r="AKD534" s="0"/>
      <c r="AKE534" s="0"/>
      <c r="AKF534" s="0"/>
      <c r="AKG534" s="0"/>
      <c r="AKH534" s="0"/>
      <c r="AKI534" s="0"/>
      <c r="AKJ534" s="0"/>
      <c r="AKK534" s="0"/>
      <c r="AKL534" s="0"/>
      <c r="AKM534" s="0"/>
      <c r="AKN534" s="0"/>
      <c r="AKO534" s="0"/>
      <c r="AKP534" s="0"/>
      <c r="AKQ534" s="0"/>
      <c r="AKR534" s="0"/>
      <c r="AKS534" s="0"/>
      <c r="AKT534" s="0"/>
      <c r="AKU534" s="0"/>
      <c r="AKV534" s="0"/>
      <c r="AKW534" s="0"/>
      <c r="AKX534" s="0"/>
      <c r="AKY534" s="0"/>
      <c r="AKZ534" s="0"/>
      <c r="ALA534" s="0"/>
      <c r="ALB534" s="0"/>
      <c r="ALC534" s="0"/>
      <c r="ALD534" s="0"/>
      <c r="ALE534" s="0"/>
      <c r="ALF534" s="0"/>
      <c r="ALG534" s="0"/>
      <c r="ALH534" s="0"/>
      <c r="ALI534" s="0"/>
      <c r="ALJ534" s="0"/>
      <c r="ALK534" s="0"/>
      <c r="ALL534" s="0"/>
      <c r="ALM534" s="0"/>
      <c r="ALN534" s="0"/>
      <c r="ALO534" s="0"/>
      <c r="ALP534" s="0"/>
      <c r="ALQ534" s="0"/>
      <c r="ALR534" s="0"/>
      <c r="ALS534" s="0"/>
      <c r="ALT534" s="0"/>
      <c r="ALU534" s="0"/>
      <c r="ALV534" s="0"/>
      <c r="ALW534" s="0"/>
      <c r="ALX534" s="0"/>
      <c r="ALY534" s="0"/>
      <c r="ALZ534" s="0"/>
      <c r="AMA534" s="0"/>
      <c r="AMB534" s="0"/>
      <c r="AMC534" s="0"/>
      <c r="AMD534" s="0"/>
      <c r="AME534" s="0"/>
      <c r="AMF534" s="0"/>
      <c r="AMG534" s="0"/>
      <c r="AMH534" s="0"/>
      <c r="AMI534" s="0"/>
      <c r="AMJ534" s="0"/>
    </row>
    <row r="535" customFormat="false" ht="14.85" hidden="false" customHeight="true" outlineLevel="0" collapsed="false">
      <c r="A535" s="102" t="str">
        <f aca="false" t="array" ref="A535:A535">IF(G535=Error_checking!$A$26,RANK(AC535,$AC$2:$AC$601),"")</f>
        <v/>
      </c>
      <c r="B535" s="102" t="n">
        <v>293</v>
      </c>
      <c r="C535" s="77" t="n">
        <f aca="false">VLOOKUP($B535,Ludo_na!$A$2:$D$601,2,0)</f>
        <v>570</v>
      </c>
      <c r="D535" s="78" t="str">
        <f aca="false">IF(VLOOKUP($B535,Ludo_voor!$A$2:$Y$601,3,0)="","",VLOOKUP($B535,Ludo_voor!$A$2:$Y$601,3,0))</f>
        <v>Maes</v>
      </c>
      <c r="E535" s="79" t="str">
        <f aca="false">IF(VLOOKUP($B535,Ludo_voor!$A$2:$Y$601,4,0)="","",VLOOKUP($B535,Ludo_voor!$A$2:$Y$601,4,0))</f>
        <v>Joris</v>
      </c>
      <c r="F535" s="80" t="str">
        <f aca="false">IF(VLOOKUP($B535,Ludo_voor!$A$2:$Y$601,5,0)="","",VLOOKUP($B535,Ludo_voor!$A$2:$Y$601,5,0))</f>
        <v>Spelen Op Zolder</v>
      </c>
      <c r="G535" s="81"/>
      <c r="H535" s="103"/>
      <c r="I535" s="104"/>
      <c r="J535" s="105"/>
      <c r="K535" s="105"/>
      <c r="L535" s="105"/>
      <c r="M535" s="106" t="str">
        <f aca="false" t="array" ref="M535:M535">IF($G535="","",IF(L535="",0,((SUM(IF(I535=I$2:I$601,IF(J535=J$2:J$601,1,0),0))-K535)/(SUM(IF(I535=I$2:I$601,IF(J535=J$2:J$601,1,0),0))-1)*100)+(L535/(SUM(IF(I535=I$2:I$601,IF(J535=J$2:J$601,L$2:L$601,0),0))))+IF(K535&lt;2,SUM(IF(I535=I$2:I$601,IF(J535=J$2:J$601,1,0),0)),0)))</f>
        <v/>
      </c>
      <c r="N535" s="107"/>
      <c r="O535" s="108"/>
      <c r="P535" s="108"/>
      <c r="Q535" s="108"/>
      <c r="R535" s="109" t="str">
        <f aca="false" t="array" ref="R535:R535">IF($G535="","",IF(Q535="",0,((SUM(IF(N535=N$2:N$601,IF(O535=O$2:O$601,1,0),0))-P535)/(SUM(IF(N535=N$2:N$601,IF(O535=O$2:O$601,1,0),0))-1)*100)+(Q535/(SUM(IF(N535=N$2:N$601,IF(O535=O$2:O$601,Q$2:Q$601,0),0))))+IF(P535&lt;2,SUM(IF(N535=N$2:N$601,IF(O535=O$2:O$601,1,0),0)),0)))</f>
        <v/>
      </c>
      <c r="S535" s="110"/>
      <c r="T535" s="108"/>
      <c r="U535" s="108"/>
      <c r="V535" s="108"/>
      <c r="W535" s="111" t="str">
        <f aca="false" t="array" ref="W535:W535">IF($G535="","",IF(OR(S535=Error_checking!$Q$25,S535=Error_checking!$Q$26),R535-IF(P535&lt;2,SUM(IF(N535=N$2:N$601,IF(O535=O$2:O$601,1,0),0)),0),IF(V535="",0,((SUM(IF(S535=S$2:S$601,IF(T535=T$2:T$601,1,0),0))-U535)/(SUM(IF(S535=S$2:S$601,IF(T535=T$2:T$601,1,0),0))-1)*100)+(V535/(SUM(IF(S535=S$2:S$601,IF(T535=T$2:T$601,V$2:V$601,0),0))))+IF(U535&lt;2,SUM(IF(S535=S$2:S$601,IF(T535=T$2:T$601,1,0),0)),0))))</f>
        <v/>
      </c>
      <c r="X535" s="91"/>
      <c r="Y535" s="92"/>
      <c r="Z535" s="93"/>
      <c r="AA535" s="92"/>
      <c r="AB535" s="94" t="n">
        <f aca="false">0</f>
        <v>0</v>
      </c>
      <c r="AC535" s="94" t="n">
        <f aca="false" t="array" ref="AC535:AC535">SUM(M535,R535,W535,AB535)</f>
        <v>0</v>
      </c>
      <c r="AD535" s="112" t="n">
        <f aca="false">IF(G535=Error_checking!$A$26,MAX(0,MIN(MaxBonus,$G$1)+1-RANK(AC535,$AC$2:$AC$601)),0)</f>
        <v>0</v>
      </c>
      <c r="AE535" s="111" t="n">
        <f aca="false">AC535+AD535</f>
        <v>0</v>
      </c>
      <c r="AF535" s="113" t="str">
        <f aca="false" t="array" ref="AF535:AF535">IF(G535=Error_checking!$A$26,RANK(AC535,$AC$2:$AC$601),"")</f>
        <v/>
      </c>
      <c r="AG535" s="114"/>
      <c r="AH535" s="115"/>
      <c r="AI535" s="115"/>
      <c r="AJ535" s="115"/>
      <c r="AK535" s="117"/>
      <c r="AL535" s="117"/>
      <c r="AM535" s="117"/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17"/>
      <c r="AY535" s="117"/>
      <c r="AZ535" s="117"/>
      <c r="BA535" s="117"/>
      <c r="BB535" s="117"/>
      <c r="BC535" s="117"/>
      <c r="BD535" s="117"/>
      <c r="BE535" s="117"/>
      <c r="BF535" s="117"/>
      <c r="BG535" s="117"/>
      <c r="BH535" s="117"/>
      <c r="BI535" s="117"/>
      <c r="BJ535" s="117"/>
      <c r="BK535" s="117"/>
      <c r="BL535" s="117"/>
      <c r="BM535" s="117"/>
      <c r="BN535" s="117"/>
      <c r="BO535" s="117"/>
      <c r="BP535" s="117"/>
      <c r="BQ535" s="117"/>
      <c r="BR535" s="117"/>
      <c r="BS535" s="117"/>
      <c r="BT535" s="117"/>
      <c r="BU535" s="117"/>
      <c r="BV535" s="117"/>
      <c r="BW535" s="117"/>
      <c r="BX535" s="117"/>
      <c r="BY535" s="117"/>
      <c r="BZ535" s="117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  <c r="IX535" s="0"/>
      <c r="IY535" s="0"/>
      <c r="IZ535" s="0"/>
      <c r="JA535" s="0"/>
      <c r="JB535" s="0"/>
      <c r="JC535" s="0"/>
      <c r="JD535" s="0"/>
      <c r="JE535" s="0"/>
      <c r="JF535" s="0"/>
      <c r="JG535" s="0"/>
      <c r="JH535" s="0"/>
      <c r="JI535" s="0"/>
      <c r="JJ535" s="0"/>
      <c r="JK535" s="0"/>
      <c r="JL535" s="0"/>
      <c r="JM535" s="0"/>
      <c r="JN535" s="0"/>
      <c r="JO535" s="0"/>
      <c r="JP535" s="0"/>
      <c r="JQ535" s="0"/>
      <c r="JR535" s="0"/>
      <c r="JS535" s="0"/>
      <c r="JT535" s="0"/>
      <c r="JU535" s="0"/>
      <c r="JV535" s="0"/>
      <c r="JW535" s="0"/>
      <c r="JX535" s="0"/>
      <c r="JY535" s="0"/>
      <c r="JZ535" s="0"/>
      <c r="KA535" s="0"/>
      <c r="KB535" s="0"/>
      <c r="KC535" s="0"/>
      <c r="KD535" s="0"/>
      <c r="KE535" s="0"/>
      <c r="KF535" s="0"/>
      <c r="KG535" s="0"/>
      <c r="KH535" s="0"/>
      <c r="KI535" s="0"/>
      <c r="KJ535" s="0"/>
      <c r="KK535" s="0"/>
      <c r="KL535" s="0"/>
      <c r="KM535" s="0"/>
      <c r="KN535" s="0"/>
      <c r="KO535" s="0"/>
      <c r="KP535" s="0"/>
      <c r="KQ535" s="0"/>
      <c r="KR535" s="0"/>
      <c r="KS535" s="0"/>
      <c r="KT535" s="0"/>
      <c r="KU535" s="0"/>
      <c r="KV535" s="0"/>
      <c r="KW535" s="0"/>
      <c r="KX535" s="0"/>
      <c r="KY535" s="0"/>
      <c r="KZ535" s="0"/>
      <c r="LA535" s="0"/>
      <c r="LB535" s="0"/>
      <c r="LC535" s="0"/>
      <c r="LD535" s="0"/>
      <c r="LE535" s="0"/>
      <c r="LF535" s="0"/>
      <c r="LG535" s="0"/>
      <c r="LH535" s="0"/>
      <c r="LI535" s="0"/>
      <c r="LJ535" s="0"/>
      <c r="LK535" s="0"/>
      <c r="LL535" s="0"/>
      <c r="LM535" s="0"/>
      <c r="LN535" s="0"/>
      <c r="LO535" s="0"/>
      <c r="LP535" s="0"/>
      <c r="LQ535" s="0"/>
      <c r="LR535" s="0"/>
      <c r="LS535" s="0"/>
      <c r="LT535" s="0"/>
      <c r="LU535" s="0"/>
      <c r="LV535" s="0"/>
      <c r="LW535" s="0"/>
      <c r="LX535" s="0"/>
      <c r="LY535" s="0"/>
      <c r="LZ535" s="0"/>
      <c r="MA535" s="0"/>
      <c r="MB535" s="0"/>
      <c r="MC535" s="0"/>
      <c r="MD535" s="0"/>
      <c r="ME535" s="0"/>
      <c r="MF535" s="0"/>
      <c r="MG535" s="0"/>
      <c r="MH535" s="0"/>
      <c r="MI535" s="0"/>
      <c r="MJ535" s="0"/>
      <c r="MK535" s="0"/>
      <c r="ML535" s="0"/>
      <c r="MM535" s="0"/>
      <c r="MN535" s="0"/>
      <c r="MO535" s="0"/>
      <c r="MP535" s="0"/>
      <c r="MQ535" s="0"/>
      <c r="MR535" s="0"/>
      <c r="MS535" s="0"/>
      <c r="MT535" s="0"/>
      <c r="MU535" s="0"/>
      <c r="MV535" s="0"/>
      <c r="MW535" s="0"/>
      <c r="MX535" s="0"/>
      <c r="MY535" s="0"/>
      <c r="MZ535" s="0"/>
      <c r="NA535" s="0"/>
      <c r="NB535" s="0"/>
      <c r="NC535" s="0"/>
      <c r="ND535" s="0"/>
      <c r="NE535" s="0"/>
      <c r="NF535" s="0"/>
      <c r="NG535" s="0"/>
      <c r="NH535" s="0"/>
      <c r="NI535" s="0"/>
      <c r="NJ535" s="0"/>
      <c r="NK535" s="0"/>
      <c r="NL535" s="0"/>
      <c r="NM535" s="0"/>
      <c r="NN535" s="0"/>
      <c r="NO535" s="0"/>
      <c r="NP535" s="0"/>
      <c r="NQ535" s="0"/>
      <c r="NR535" s="0"/>
      <c r="NS535" s="0"/>
      <c r="NT535" s="0"/>
      <c r="NU535" s="0"/>
      <c r="NV535" s="0"/>
      <c r="NW535" s="0"/>
      <c r="NX535" s="0"/>
      <c r="NY535" s="0"/>
      <c r="NZ535" s="0"/>
      <c r="OA535" s="0"/>
      <c r="OB535" s="0"/>
      <c r="OC535" s="0"/>
      <c r="OD535" s="0"/>
      <c r="OE535" s="0"/>
      <c r="OF535" s="0"/>
      <c r="OG535" s="0"/>
      <c r="OH535" s="0"/>
      <c r="OI535" s="0"/>
      <c r="OJ535" s="0"/>
      <c r="OK535" s="0"/>
      <c r="OL535" s="0"/>
      <c r="OM535" s="0"/>
      <c r="ON535" s="0"/>
      <c r="OO535" s="0"/>
      <c r="OP535" s="0"/>
      <c r="OQ535" s="0"/>
      <c r="OR535" s="0"/>
      <c r="OS535" s="0"/>
      <c r="OT535" s="0"/>
      <c r="OU535" s="0"/>
      <c r="OV535" s="0"/>
      <c r="OW535" s="0"/>
      <c r="OX535" s="0"/>
      <c r="OY535" s="0"/>
      <c r="OZ535" s="0"/>
      <c r="PA535" s="0"/>
      <c r="PB535" s="0"/>
      <c r="PC535" s="0"/>
      <c r="PD535" s="0"/>
      <c r="PE535" s="0"/>
      <c r="PF535" s="0"/>
      <c r="PG535" s="0"/>
      <c r="PH535" s="0"/>
      <c r="PI535" s="0"/>
      <c r="PJ535" s="0"/>
      <c r="PK535" s="0"/>
      <c r="PL535" s="0"/>
      <c r="PM535" s="0"/>
      <c r="PN535" s="0"/>
      <c r="PO535" s="0"/>
      <c r="PP535" s="0"/>
      <c r="PQ535" s="0"/>
      <c r="PR535" s="0"/>
      <c r="PS535" s="0"/>
      <c r="PT535" s="0"/>
      <c r="PU535" s="0"/>
      <c r="PV535" s="0"/>
      <c r="PW535" s="0"/>
      <c r="PX535" s="0"/>
      <c r="PY535" s="0"/>
      <c r="PZ535" s="0"/>
      <c r="QA535" s="0"/>
      <c r="QB535" s="0"/>
      <c r="QC535" s="0"/>
      <c r="QD535" s="0"/>
      <c r="QE535" s="0"/>
      <c r="QF535" s="0"/>
      <c r="QG535" s="0"/>
      <c r="QH535" s="0"/>
      <c r="QI535" s="0"/>
      <c r="QJ535" s="0"/>
      <c r="QK535" s="0"/>
      <c r="QL535" s="0"/>
      <c r="QM535" s="0"/>
      <c r="QN535" s="0"/>
      <c r="QO535" s="0"/>
      <c r="QP535" s="0"/>
      <c r="QQ535" s="0"/>
      <c r="QR535" s="0"/>
      <c r="QS535" s="0"/>
      <c r="QT535" s="0"/>
      <c r="QU535" s="0"/>
      <c r="QV535" s="0"/>
      <c r="QW535" s="0"/>
      <c r="QX535" s="0"/>
      <c r="QY535" s="0"/>
      <c r="QZ535" s="0"/>
      <c r="RA535" s="0"/>
      <c r="RB535" s="0"/>
      <c r="RC535" s="0"/>
      <c r="RD535" s="0"/>
      <c r="RE535" s="0"/>
      <c r="RF535" s="0"/>
      <c r="RG535" s="0"/>
      <c r="RH535" s="0"/>
      <c r="RI535" s="0"/>
      <c r="RJ535" s="0"/>
      <c r="RK535" s="0"/>
      <c r="RL535" s="0"/>
      <c r="RM535" s="0"/>
      <c r="RN535" s="0"/>
      <c r="RO535" s="0"/>
      <c r="RP535" s="0"/>
      <c r="RQ535" s="0"/>
      <c r="RR535" s="0"/>
      <c r="RS535" s="0"/>
      <c r="RT535" s="0"/>
      <c r="RU535" s="0"/>
      <c r="RV535" s="0"/>
      <c r="RW535" s="0"/>
      <c r="RX535" s="0"/>
      <c r="RY535" s="0"/>
      <c r="RZ535" s="0"/>
      <c r="SA535" s="0"/>
      <c r="SB535" s="0"/>
      <c r="SC535" s="0"/>
      <c r="SD535" s="0"/>
      <c r="SE535" s="0"/>
      <c r="SF535" s="0"/>
      <c r="SG535" s="0"/>
      <c r="SH535" s="0"/>
      <c r="SI535" s="0"/>
      <c r="SJ535" s="0"/>
      <c r="SK535" s="0"/>
      <c r="SL535" s="0"/>
      <c r="SM535" s="0"/>
      <c r="SN535" s="0"/>
      <c r="SO535" s="0"/>
      <c r="SP535" s="0"/>
      <c r="SQ535" s="0"/>
      <c r="SR535" s="0"/>
      <c r="SS535" s="0"/>
      <c r="ST535" s="0"/>
      <c r="SU535" s="0"/>
      <c r="SV535" s="0"/>
      <c r="SW535" s="0"/>
      <c r="SX535" s="0"/>
      <c r="SY535" s="0"/>
      <c r="SZ535" s="0"/>
      <c r="TA535" s="0"/>
      <c r="TB535" s="0"/>
      <c r="TC535" s="0"/>
      <c r="TD535" s="0"/>
      <c r="TE535" s="0"/>
      <c r="TF535" s="0"/>
      <c r="TG535" s="0"/>
      <c r="TH535" s="0"/>
      <c r="TI535" s="0"/>
      <c r="TJ535" s="0"/>
      <c r="TK535" s="0"/>
      <c r="TL535" s="0"/>
      <c r="TM535" s="0"/>
      <c r="TN535" s="0"/>
      <c r="TO535" s="0"/>
      <c r="TP535" s="0"/>
      <c r="TQ535" s="0"/>
      <c r="TR535" s="0"/>
      <c r="TS535" s="0"/>
      <c r="TT535" s="0"/>
      <c r="TU535" s="0"/>
      <c r="TV535" s="0"/>
      <c r="TW535" s="0"/>
      <c r="TX535" s="0"/>
      <c r="TY535" s="0"/>
      <c r="TZ535" s="0"/>
      <c r="UA535" s="0"/>
      <c r="UB535" s="0"/>
      <c r="UC535" s="0"/>
      <c r="UD535" s="0"/>
      <c r="UE535" s="0"/>
      <c r="UF535" s="0"/>
      <c r="UG535" s="0"/>
      <c r="UH535" s="0"/>
      <c r="UI535" s="0"/>
      <c r="UJ535" s="0"/>
      <c r="UK535" s="0"/>
      <c r="UL535" s="0"/>
      <c r="UM535" s="0"/>
      <c r="UN535" s="0"/>
      <c r="UO535" s="0"/>
      <c r="UP535" s="0"/>
      <c r="UQ535" s="0"/>
      <c r="UR535" s="0"/>
      <c r="US535" s="0"/>
      <c r="UT535" s="0"/>
      <c r="UU535" s="0"/>
      <c r="UV535" s="0"/>
      <c r="UW535" s="0"/>
      <c r="UX535" s="0"/>
      <c r="UY535" s="0"/>
      <c r="UZ535" s="0"/>
      <c r="VA535" s="0"/>
      <c r="VB535" s="0"/>
      <c r="VC535" s="0"/>
      <c r="VD535" s="0"/>
      <c r="VE535" s="0"/>
      <c r="VF535" s="0"/>
      <c r="VG535" s="0"/>
      <c r="VH535" s="0"/>
      <c r="VI535" s="0"/>
      <c r="VJ535" s="0"/>
      <c r="VK535" s="0"/>
      <c r="VL535" s="0"/>
      <c r="VM535" s="0"/>
      <c r="VN535" s="0"/>
      <c r="VO535" s="0"/>
      <c r="VP535" s="0"/>
      <c r="VQ535" s="0"/>
      <c r="VR535" s="0"/>
      <c r="VS535" s="0"/>
      <c r="VT535" s="0"/>
      <c r="VU535" s="0"/>
      <c r="VV535" s="0"/>
      <c r="VW535" s="0"/>
      <c r="VX535" s="0"/>
      <c r="VY535" s="0"/>
      <c r="VZ535" s="0"/>
      <c r="WA535" s="0"/>
      <c r="WB535" s="0"/>
      <c r="WC535" s="0"/>
      <c r="WD535" s="0"/>
      <c r="WE535" s="0"/>
      <c r="WF535" s="0"/>
      <c r="WG535" s="0"/>
      <c r="WH535" s="0"/>
      <c r="WI535" s="0"/>
      <c r="WJ535" s="0"/>
      <c r="WK535" s="0"/>
      <c r="WL535" s="0"/>
      <c r="WM535" s="0"/>
      <c r="WN535" s="0"/>
      <c r="WO535" s="0"/>
      <c r="WP535" s="0"/>
      <c r="WQ535" s="0"/>
      <c r="WR535" s="0"/>
      <c r="WS535" s="0"/>
      <c r="WT535" s="0"/>
      <c r="WU535" s="0"/>
      <c r="WV535" s="0"/>
      <c r="WW535" s="0"/>
      <c r="WX535" s="0"/>
      <c r="WY535" s="0"/>
      <c r="WZ535" s="0"/>
      <c r="XA535" s="0"/>
      <c r="XB535" s="0"/>
      <c r="XC535" s="0"/>
      <c r="XD535" s="0"/>
      <c r="XE535" s="0"/>
      <c r="XF535" s="0"/>
      <c r="XG535" s="0"/>
      <c r="XH535" s="0"/>
      <c r="XI535" s="0"/>
      <c r="XJ535" s="0"/>
      <c r="XK535" s="0"/>
      <c r="XL535" s="0"/>
      <c r="XM535" s="0"/>
      <c r="XN535" s="0"/>
      <c r="XO535" s="0"/>
      <c r="XP535" s="0"/>
      <c r="XQ535" s="0"/>
      <c r="XR535" s="0"/>
      <c r="XS535" s="0"/>
      <c r="XT535" s="0"/>
      <c r="XU535" s="0"/>
      <c r="XV535" s="0"/>
      <c r="XW535" s="0"/>
      <c r="XX535" s="0"/>
      <c r="XY535" s="0"/>
      <c r="XZ535" s="0"/>
      <c r="YA535" s="0"/>
      <c r="YB535" s="0"/>
      <c r="YC535" s="0"/>
      <c r="YD535" s="0"/>
      <c r="YE535" s="0"/>
      <c r="YF535" s="0"/>
      <c r="YG535" s="0"/>
      <c r="YH535" s="0"/>
      <c r="YI535" s="0"/>
      <c r="YJ535" s="0"/>
      <c r="YK535" s="0"/>
      <c r="YL535" s="0"/>
      <c r="YM535" s="0"/>
      <c r="YN535" s="0"/>
      <c r="YO535" s="0"/>
      <c r="YP535" s="0"/>
      <c r="YQ535" s="0"/>
      <c r="YR535" s="0"/>
      <c r="YS535" s="0"/>
      <c r="YT535" s="0"/>
      <c r="YU535" s="0"/>
      <c r="YV535" s="0"/>
      <c r="YW535" s="0"/>
      <c r="YX535" s="0"/>
      <c r="YY535" s="0"/>
      <c r="YZ535" s="0"/>
      <c r="ZA535" s="0"/>
      <c r="ZB535" s="0"/>
      <c r="ZC535" s="0"/>
      <c r="ZD535" s="0"/>
      <c r="ZE535" s="0"/>
      <c r="ZF535" s="0"/>
      <c r="ZG535" s="0"/>
      <c r="ZH535" s="0"/>
      <c r="ZI535" s="0"/>
      <c r="ZJ535" s="0"/>
      <c r="ZK535" s="0"/>
      <c r="ZL535" s="0"/>
      <c r="ZM535" s="0"/>
      <c r="ZN535" s="0"/>
      <c r="ZO535" s="0"/>
      <c r="ZP535" s="0"/>
      <c r="ZQ535" s="0"/>
      <c r="ZR535" s="0"/>
      <c r="ZS535" s="0"/>
      <c r="ZT535" s="0"/>
      <c r="ZU535" s="0"/>
      <c r="ZV535" s="0"/>
      <c r="ZW535" s="0"/>
      <c r="ZX535" s="0"/>
      <c r="ZY535" s="0"/>
      <c r="ZZ535" s="0"/>
      <c r="AAA535" s="0"/>
      <c r="AAB535" s="0"/>
      <c r="AAC535" s="0"/>
      <c r="AAD535" s="0"/>
      <c r="AAE535" s="0"/>
      <c r="AAF535" s="0"/>
      <c r="AAG535" s="0"/>
      <c r="AAH535" s="0"/>
      <c r="AAI535" s="0"/>
      <c r="AAJ535" s="0"/>
      <c r="AAK535" s="0"/>
      <c r="AAL535" s="0"/>
      <c r="AAM535" s="0"/>
      <c r="AAN535" s="0"/>
      <c r="AAO535" s="0"/>
      <c r="AAP535" s="0"/>
      <c r="AAQ535" s="0"/>
      <c r="AAR535" s="0"/>
      <c r="AAS535" s="0"/>
      <c r="AAT535" s="0"/>
      <c r="AAU535" s="0"/>
      <c r="AAV535" s="0"/>
      <c r="AAW535" s="0"/>
      <c r="AAX535" s="0"/>
      <c r="AAY535" s="0"/>
      <c r="AAZ535" s="0"/>
      <c r="ABA535" s="0"/>
      <c r="ABB535" s="0"/>
      <c r="ABC535" s="0"/>
      <c r="ABD535" s="0"/>
      <c r="ABE535" s="0"/>
      <c r="ABF535" s="0"/>
      <c r="ABG535" s="0"/>
      <c r="ABH535" s="0"/>
      <c r="ABI535" s="0"/>
      <c r="ABJ535" s="0"/>
      <c r="ABK535" s="0"/>
      <c r="ABL535" s="0"/>
      <c r="ABM535" s="0"/>
      <c r="ABN535" s="0"/>
      <c r="ABO535" s="0"/>
      <c r="ABP535" s="0"/>
      <c r="ABQ535" s="0"/>
      <c r="ABR535" s="0"/>
      <c r="ABS535" s="0"/>
      <c r="ABT535" s="0"/>
      <c r="ABU535" s="0"/>
      <c r="ABV535" s="0"/>
      <c r="ABW535" s="0"/>
      <c r="ABX535" s="0"/>
      <c r="ABY535" s="0"/>
      <c r="ABZ535" s="0"/>
      <c r="ACA535" s="0"/>
      <c r="ACB535" s="0"/>
      <c r="ACC535" s="0"/>
      <c r="ACD535" s="0"/>
      <c r="ACE535" s="0"/>
      <c r="ACF535" s="0"/>
      <c r="ACG535" s="0"/>
      <c r="ACH535" s="0"/>
      <c r="ACI535" s="0"/>
      <c r="ACJ535" s="0"/>
      <c r="ACK535" s="0"/>
      <c r="ACL535" s="0"/>
      <c r="ACM535" s="0"/>
      <c r="ACN535" s="0"/>
      <c r="ACO535" s="0"/>
      <c r="ACP535" s="0"/>
      <c r="ACQ535" s="0"/>
      <c r="ACR535" s="0"/>
      <c r="ACS535" s="0"/>
      <c r="ACT535" s="0"/>
      <c r="ACU535" s="0"/>
      <c r="ACV535" s="0"/>
      <c r="ACW535" s="0"/>
      <c r="ACX535" s="0"/>
      <c r="ACY535" s="0"/>
      <c r="ACZ535" s="0"/>
      <c r="ADA535" s="0"/>
      <c r="ADB535" s="0"/>
      <c r="ADC535" s="0"/>
      <c r="ADD535" s="0"/>
      <c r="ADE535" s="0"/>
      <c r="ADF535" s="0"/>
      <c r="ADG535" s="0"/>
      <c r="ADH535" s="0"/>
      <c r="ADI535" s="0"/>
      <c r="ADJ535" s="0"/>
      <c r="ADK535" s="0"/>
      <c r="ADL535" s="0"/>
      <c r="ADM535" s="0"/>
      <c r="ADN535" s="0"/>
      <c r="ADO535" s="0"/>
      <c r="ADP535" s="0"/>
      <c r="ADQ535" s="0"/>
      <c r="ADR535" s="0"/>
      <c r="ADS535" s="0"/>
      <c r="ADT535" s="0"/>
      <c r="ADU535" s="0"/>
      <c r="ADV535" s="0"/>
      <c r="ADW535" s="0"/>
      <c r="ADX535" s="0"/>
      <c r="ADY535" s="0"/>
      <c r="ADZ535" s="0"/>
      <c r="AEA535" s="0"/>
      <c r="AEB535" s="0"/>
      <c r="AEC535" s="0"/>
      <c r="AED535" s="0"/>
      <c r="AEE535" s="0"/>
      <c r="AEF535" s="0"/>
      <c r="AEG535" s="0"/>
      <c r="AEH535" s="0"/>
      <c r="AEI535" s="0"/>
      <c r="AEJ535" s="0"/>
      <c r="AEK535" s="0"/>
      <c r="AEL535" s="0"/>
      <c r="AEM535" s="0"/>
      <c r="AEN535" s="0"/>
      <c r="AEO535" s="0"/>
      <c r="AEP535" s="0"/>
      <c r="AEQ535" s="0"/>
      <c r="AER535" s="0"/>
      <c r="AES535" s="0"/>
      <c r="AET535" s="0"/>
      <c r="AEU535" s="0"/>
      <c r="AEV535" s="0"/>
      <c r="AEW535" s="0"/>
      <c r="AEX535" s="0"/>
      <c r="AEY535" s="0"/>
      <c r="AEZ535" s="0"/>
      <c r="AFA535" s="0"/>
      <c r="AFB535" s="0"/>
      <c r="AFC535" s="0"/>
      <c r="AFD535" s="0"/>
      <c r="AFE535" s="0"/>
      <c r="AFF535" s="0"/>
      <c r="AFG535" s="0"/>
      <c r="AFH535" s="0"/>
      <c r="AFI535" s="0"/>
      <c r="AFJ535" s="0"/>
      <c r="AFK535" s="0"/>
      <c r="AFL535" s="0"/>
      <c r="AFM535" s="0"/>
      <c r="AFN535" s="0"/>
      <c r="AFO535" s="0"/>
      <c r="AFP535" s="0"/>
      <c r="AFQ535" s="0"/>
      <c r="AFR535" s="0"/>
      <c r="AFS535" s="0"/>
      <c r="AFT535" s="0"/>
      <c r="AFU535" s="0"/>
      <c r="AFV535" s="0"/>
      <c r="AFW535" s="0"/>
      <c r="AFX535" s="0"/>
      <c r="AFY535" s="0"/>
      <c r="AFZ535" s="0"/>
      <c r="AGA535" s="0"/>
      <c r="AGB535" s="0"/>
      <c r="AGC535" s="0"/>
      <c r="AGD535" s="0"/>
      <c r="AGE535" s="0"/>
      <c r="AGF535" s="0"/>
      <c r="AGG535" s="0"/>
      <c r="AGH535" s="0"/>
      <c r="AGI535" s="0"/>
      <c r="AGJ535" s="0"/>
      <c r="AGK535" s="0"/>
      <c r="AGL535" s="0"/>
      <c r="AGM535" s="0"/>
      <c r="AGN535" s="0"/>
      <c r="AGO535" s="0"/>
      <c r="AGP535" s="0"/>
      <c r="AGQ535" s="0"/>
      <c r="AGR535" s="0"/>
      <c r="AGS535" s="0"/>
      <c r="AGT535" s="0"/>
      <c r="AGU535" s="0"/>
      <c r="AGV535" s="0"/>
      <c r="AGW535" s="0"/>
      <c r="AGX535" s="0"/>
      <c r="AGY535" s="0"/>
      <c r="AGZ535" s="0"/>
      <c r="AHA535" s="0"/>
      <c r="AHB535" s="0"/>
      <c r="AHC535" s="0"/>
      <c r="AHD535" s="0"/>
      <c r="AHE535" s="0"/>
      <c r="AHF535" s="0"/>
      <c r="AHG535" s="0"/>
      <c r="AHH535" s="0"/>
      <c r="AHI535" s="0"/>
      <c r="AHJ535" s="0"/>
      <c r="AHK535" s="0"/>
      <c r="AHL535" s="0"/>
      <c r="AHM535" s="0"/>
      <c r="AHN535" s="0"/>
      <c r="AHO535" s="0"/>
      <c r="AHP535" s="0"/>
      <c r="AHQ535" s="0"/>
      <c r="AHR535" s="0"/>
      <c r="AHS535" s="0"/>
      <c r="AHT535" s="0"/>
      <c r="AHU535" s="0"/>
      <c r="AHV535" s="0"/>
      <c r="AHW535" s="0"/>
      <c r="AHX535" s="0"/>
      <c r="AHY535" s="0"/>
      <c r="AHZ535" s="0"/>
      <c r="AIA535" s="0"/>
      <c r="AIB535" s="0"/>
      <c r="AIC535" s="0"/>
      <c r="AID535" s="0"/>
      <c r="AIE535" s="0"/>
      <c r="AIF535" s="0"/>
      <c r="AIG535" s="0"/>
      <c r="AIH535" s="0"/>
      <c r="AII535" s="0"/>
      <c r="AIJ535" s="0"/>
      <c r="AIK535" s="0"/>
      <c r="AIL535" s="0"/>
      <c r="AIM535" s="0"/>
      <c r="AIN535" s="0"/>
      <c r="AIO535" s="0"/>
      <c r="AIP535" s="0"/>
      <c r="AIQ535" s="0"/>
      <c r="AIR535" s="0"/>
      <c r="AIS535" s="0"/>
      <c r="AIT535" s="0"/>
      <c r="AIU535" s="0"/>
      <c r="AIV535" s="0"/>
      <c r="AIW535" s="0"/>
      <c r="AIX535" s="0"/>
      <c r="AIY535" s="0"/>
      <c r="AIZ535" s="0"/>
      <c r="AJA535" s="0"/>
      <c r="AJB535" s="0"/>
      <c r="AJC535" s="0"/>
      <c r="AJD535" s="0"/>
      <c r="AJE535" s="0"/>
      <c r="AJF535" s="0"/>
      <c r="AJG535" s="0"/>
      <c r="AJH535" s="0"/>
      <c r="AJI535" s="0"/>
      <c r="AJJ535" s="0"/>
      <c r="AJK535" s="0"/>
      <c r="AJL535" s="0"/>
      <c r="AJM535" s="0"/>
      <c r="AJN535" s="0"/>
      <c r="AJO535" s="0"/>
      <c r="AJP535" s="0"/>
      <c r="AJQ535" s="0"/>
      <c r="AJR535" s="0"/>
      <c r="AJS535" s="0"/>
      <c r="AJT535" s="0"/>
      <c r="AJU535" s="0"/>
      <c r="AJV535" s="0"/>
      <c r="AJW535" s="0"/>
      <c r="AJX535" s="0"/>
      <c r="AJY535" s="0"/>
      <c r="AJZ535" s="0"/>
      <c r="AKA535" s="0"/>
      <c r="AKB535" s="0"/>
      <c r="AKC535" s="0"/>
      <c r="AKD535" s="0"/>
      <c r="AKE535" s="0"/>
      <c r="AKF535" s="0"/>
      <c r="AKG535" s="0"/>
      <c r="AKH535" s="0"/>
      <c r="AKI535" s="0"/>
      <c r="AKJ535" s="0"/>
      <c r="AKK535" s="0"/>
      <c r="AKL535" s="0"/>
      <c r="AKM535" s="0"/>
      <c r="AKN535" s="0"/>
      <c r="AKO535" s="0"/>
      <c r="AKP535" s="0"/>
      <c r="AKQ535" s="0"/>
      <c r="AKR535" s="0"/>
      <c r="AKS535" s="0"/>
      <c r="AKT535" s="0"/>
      <c r="AKU535" s="0"/>
      <c r="AKV535" s="0"/>
      <c r="AKW535" s="0"/>
      <c r="AKX535" s="0"/>
      <c r="AKY535" s="0"/>
      <c r="AKZ535" s="0"/>
      <c r="ALA535" s="0"/>
      <c r="ALB535" s="0"/>
      <c r="ALC535" s="0"/>
      <c r="ALD535" s="0"/>
      <c r="ALE535" s="0"/>
      <c r="ALF535" s="0"/>
      <c r="ALG535" s="0"/>
      <c r="ALH535" s="0"/>
      <c r="ALI535" s="0"/>
      <c r="ALJ535" s="0"/>
      <c r="ALK535" s="0"/>
      <c r="ALL535" s="0"/>
      <c r="ALM535" s="0"/>
      <c r="ALN535" s="0"/>
      <c r="ALO535" s="0"/>
      <c r="ALP535" s="0"/>
      <c r="ALQ535" s="0"/>
      <c r="ALR535" s="0"/>
      <c r="ALS535" s="0"/>
      <c r="ALT535" s="0"/>
      <c r="ALU535" s="0"/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  <c r="AMJ535" s="0"/>
    </row>
    <row r="536" customFormat="false" ht="14.85" hidden="false" customHeight="true" outlineLevel="0" collapsed="false">
      <c r="A536" s="102" t="str">
        <f aca="false" t="array" ref="A536:A536">IF(G536=Error_checking!$A$26,RANK(AC536,$AC$2:$AC$601),"")</f>
        <v/>
      </c>
      <c r="B536" s="102" t="n">
        <v>160</v>
      </c>
      <c r="C536" s="77" t="n">
        <f aca="false">VLOOKUP($B536,Ludo_na!$A$2:$D$601,2,0)</f>
        <v>202</v>
      </c>
      <c r="D536" s="78" t="str">
        <f aca="false">IF(VLOOKUP($B536,Ludo_voor!$A$2:$Y$601,3,0)="","",VLOOKUP($B536,Ludo_voor!$A$2:$Y$601,3,0))</f>
        <v>Meersschaert</v>
      </c>
      <c r="E536" s="79" t="str">
        <f aca="false">IF(VLOOKUP($B536,Ludo_voor!$A$2:$Y$601,4,0)="","",VLOOKUP($B536,Ludo_voor!$A$2:$Y$601,4,0))</f>
        <v>Helen</v>
      </c>
      <c r="F536" s="80" t="str">
        <f aca="false">IF(VLOOKUP($B536,Ludo_voor!$A$2:$Y$601,5,0)="","",VLOOKUP($B536,Ludo_voor!$A$2:$Y$601,5,0))</f>
        <v>Spelen Op Zolder</v>
      </c>
      <c r="G536" s="81"/>
      <c r="H536" s="103"/>
      <c r="I536" s="104"/>
      <c r="J536" s="105"/>
      <c r="K536" s="105"/>
      <c r="L536" s="105"/>
      <c r="M536" s="106" t="str">
        <f aca="false" t="array" ref="M536:M536">IF($G536="","",IF(L536="",0,((SUM(IF(I536=I$2:I$601,IF(J536=J$2:J$601,1,0),0))-K536)/(SUM(IF(I536=I$2:I$601,IF(J536=J$2:J$601,1,0),0))-1)*100)+(L536/(SUM(IF(I536=I$2:I$601,IF(J536=J$2:J$601,L$2:L$601,0),0))))+IF(K536&lt;2,SUM(IF(I536=I$2:I$601,IF(J536=J$2:J$601,1,0),0)),0)))</f>
        <v/>
      </c>
      <c r="N536" s="107"/>
      <c r="O536" s="108"/>
      <c r="P536" s="108"/>
      <c r="Q536" s="108"/>
      <c r="R536" s="109" t="str">
        <f aca="false" t="array" ref="R536:R536">IF($G536="","",IF(Q536="",0,((SUM(IF(N536=N$2:N$601,IF(O536=O$2:O$601,1,0),0))-P536)/(SUM(IF(N536=N$2:N$601,IF(O536=O$2:O$601,1,0),0))-1)*100)+(Q536/(SUM(IF(N536=N$2:N$601,IF(O536=O$2:O$601,Q$2:Q$601,0),0))))+IF(P536&lt;2,SUM(IF(N536=N$2:N$601,IF(O536=O$2:O$601,1,0),0)),0)))</f>
        <v/>
      </c>
      <c r="S536" s="110"/>
      <c r="T536" s="108"/>
      <c r="U536" s="108"/>
      <c r="V536" s="108"/>
      <c r="W536" s="111" t="str">
        <f aca="false" t="array" ref="W536:W536">IF($G536="","",IF(OR(S536=Error_checking!$Q$25,S536=Error_checking!$Q$26),R536-IF(P536&lt;2,SUM(IF(N536=N$2:N$601,IF(O536=O$2:O$601,1,0),0)),0),IF(V536="",0,((SUM(IF(S536=S$2:S$601,IF(T536=T$2:T$601,1,0),0))-U536)/(SUM(IF(S536=S$2:S$601,IF(T536=T$2:T$601,1,0),0))-1)*100)+(V536/(SUM(IF(S536=S$2:S$601,IF(T536=T$2:T$601,V$2:V$601,0),0))))+IF(U536&lt;2,SUM(IF(S536=S$2:S$601,IF(T536=T$2:T$601,1,0),0)),0))))</f>
        <v/>
      </c>
      <c r="X536" s="91"/>
      <c r="Y536" s="92"/>
      <c r="Z536" s="93"/>
      <c r="AA536" s="92"/>
      <c r="AB536" s="94" t="n">
        <f aca="false">0</f>
        <v>0</v>
      </c>
      <c r="AC536" s="94" t="n">
        <f aca="false" t="array" ref="AC536:AC536">SUM(M536,R536,W536,AB536)</f>
        <v>0</v>
      </c>
      <c r="AD536" s="112" t="n">
        <f aca="false">IF(G536=Error_checking!$A$26,MAX(0,MIN(MaxBonus,$G$1)+1-RANK(AC536,$AC$2:$AC$601)),0)</f>
        <v>0</v>
      </c>
      <c r="AE536" s="111" t="n">
        <f aca="false">AC536+AD536</f>
        <v>0</v>
      </c>
      <c r="AF536" s="113" t="str">
        <f aca="false" t="array" ref="AF536:AF536">IF(G536=Error_checking!$A$26,RANK(AC536,$AC$2:$AC$601),"")</f>
        <v/>
      </c>
      <c r="AG536" s="114"/>
      <c r="AH536" s="115"/>
      <c r="AI536" s="115"/>
      <c r="AJ536" s="115"/>
      <c r="AK536" s="100"/>
      <c r="AL536" s="100"/>
      <c r="AM536" s="100"/>
      <c r="AN536" s="101"/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  <c r="BI536" s="100"/>
      <c r="BJ536" s="100"/>
      <c r="BK536" s="100"/>
      <c r="BL536" s="100"/>
      <c r="BM536" s="100"/>
      <c r="BN536" s="100"/>
      <c r="BO536" s="100"/>
      <c r="BP536" s="100"/>
      <c r="BQ536" s="100"/>
      <c r="BR536" s="100"/>
      <c r="BS536" s="100"/>
      <c r="BT536" s="100"/>
      <c r="BU536" s="100"/>
      <c r="BV536" s="100"/>
      <c r="BW536" s="100"/>
      <c r="BX536" s="100"/>
      <c r="BY536" s="100"/>
      <c r="BZ536" s="10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  <c r="IX536" s="0"/>
      <c r="IY536" s="0"/>
      <c r="IZ536" s="0"/>
      <c r="JA536" s="0"/>
      <c r="JB536" s="0"/>
      <c r="JC536" s="0"/>
      <c r="JD536" s="0"/>
      <c r="JE536" s="0"/>
      <c r="JF536" s="0"/>
      <c r="JG536" s="0"/>
      <c r="JH536" s="0"/>
      <c r="JI536" s="0"/>
      <c r="JJ536" s="0"/>
      <c r="JK536" s="0"/>
      <c r="JL536" s="0"/>
      <c r="JM536" s="0"/>
      <c r="JN536" s="0"/>
      <c r="JO536" s="0"/>
      <c r="JP536" s="0"/>
      <c r="JQ536" s="0"/>
      <c r="JR536" s="0"/>
      <c r="JS536" s="0"/>
      <c r="JT536" s="0"/>
      <c r="JU536" s="0"/>
      <c r="JV536" s="0"/>
      <c r="JW536" s="0"/>
      <c r="JX536" s="0"/>
      <c r="JY536" s="0"/>
      <c r="JZ536" s="0"/>
      <c r="KA536" s="0"/>
      <c r="KB536" s="0"/>
      <c r="KC536" s="0"/>
      <c r="KD536" s="0"/>
      <c r="KE536" s="0"/>
      <c r="KF536" s="0"/>
      <c r="KG536" s="0"/>
      <c r="KH536" s="0"/>
      <c r="KI536" s="0"/>
      <c r="KJ536" s="0"/>
      <c r="KK536" s="0"/>
      <c r="KL536" s="0"/>
      <c r="KM536" s="0"/>
      <c r="KN536" s="0"/>
      <c r="KO536" s="0"/>
      <c r="KP536" s="0"/>
      <c r="KQ536" s="0"/>
      <c r="KR536" s="0"/>
      <c r="KS536" s="0"/>
      <c r="KT536" s="0"/>
      <c r="KU536" s="0"/>
      <c r="KV536" s="0"/>
      <c r="KW536" s="0"/>
      <c r="KX536" s="0"/>
      <c r="KY536" s="0"/>
      <c r="KZ536" s="0"/>
      <c r="LA536" s="0"/>
      <c r="LB536" s="0"/>
      <c r="LC536" s="0"/>
      <c r="LD536" s="0"/>
      <c r="LE536" s="0"/>
      <c r="LF536" s="0"/>
      <c r="LG536" s="0"/>
      <c r="LH536" s="0"/>
      <c r="LI536" s="0"/>
      <c r="LJ536" s="0"/>
      <c r="LK536" s="0"/>
      <c r="LL536" s="0"/>
      <c r="LM536" s="0"/>
      <c r="LN536" s="0"/>
      <c r="LO536" s="0"/>
      <c r="LP536" s="0"/>
      <c r="LQ536" s="0"/>
      <c r="LR536" s="0"/>
      <c r="LS536" s="0"/>
      <c r="LT536" s="0"/>
      <c r="LU536" s="0"/>
      <c r="LV536" s="0"/>
      <c r="LW536" s="0"/>
      <c r="LX536" s="0"/>
      <c r="LY536" s="0"/>
      <c r="LZ536" s="0"/>
      <c r="MA536" s="0"/>
      <c r="MB536" s="0"/>
      <c r="MC536" s="0"/>
      <c r="MD536" s="0"/>
      <c r="ME536" s="0"/>
      <c r="MF536" s="0"/>
      <c r="MG536" s="0"/>
      <c r="MH536" s="0"/>
      <c r="MI536" s="0"/>
      <c r="MJ536" s="0"/>
      <c r="MK536" s="0"/>
      <c r="ML536" s="0"/>
      <c r="MM536" s="0"/>
      <c r="MN536" s="0"/>
      <c r="MO536" s="0"/>
      <c r="MP536" s="0"/>
      <c r="MQ536" s="0"/>
      <c r="MR536" s="0"/>
      <c r="MS536" s="0"/>
      <c r="MT536" s="0"/>
      <c r="MU536" s="0"/>
      <c r="MV536" s="0"/>
      <c r="MW536" s="0"/>
      <c r="MX536" s="0"/>
      <c r="MY536" s="0"/>
      <c r="MZ536" s="0"/>
      <c r="NA536" s="0"/>
      <c r="NB536" s="0"/>
      <c r="NC536" s="0"/>
      <c r="ND536" s="0"/>
      <c r="NE536" s="0"/>
      <c r="NF536" s="0"/>
      <c r="NG536" s="0"/>
      <c r="NH536" s="0"/>
      <c r="NI536" s="0"/>
      <c r="NJ536" s="0"/>
      <c r="NK536" s="0"/>
      <c r="NL536" s="0"/>
      <c r="NM536" s="0"/>
      <c r="NN536" s="0"/>
      <c r="NO536" s="0"/>
      <c r="NP536" s="0"/>
      <c r="NQ536" s="0"/>
      <c r="NR536" s="0"/>
      <c r="NS536" s="0"/>
      <c r="NT536" s="0"/>
      <c r="NU536" s="0"/>
      <c r="NV536" s="0"/>
      <c r="NW536" s="0"/>
      <c r="NX536" s="0"/>
      <c r="NY536" s="0"/>
      <c r="NZ536" s="0"/>
      <c r="OA536" s="0"/>
      <c r="OB536" s="0"/>
      <c r="OC536" s="0"/>
      <c r="OD536" s="0"/>
      <c r="OE536" s="0"/>
      <c r="OF536" s="0"/>
      <c r="OG536" s="0"/>
      <c r="OH536" s="0"/>
      <c r="OI536" s="0"/>
      <c r="OJ536" s="0"/>
      <c r="OK536" s="0"/>
      <c r="OL536" s="0"/>
      <c r="OM536" s="0"/>
      <c r="ON536" s="0"/>
      <c r="OO536" s="0"/>
      <c r="OP536" s="0"/>
      <c r="OQ536" s="0"/>
      <c r="OR536" s="0"/>
      <c r="OS536" s="0"/>
      <c r="OT536" s="0"/>
      <c r="OU536" s="0"/>
      <c r="OV536" s="0"/>
      <c r="OW536" s="0"/>
      <c r="OX536" s="0"/>
      <c r="OY536" s="0"/>
      <c r="OZ536" s="0"/>
      <c r="PA536" s="0"/>
      <c r="PB536" s="0"/>
      <c r="PC536" s="0"/>
      <c r="PD536" s="0"/>
      <c r="PE536" s="0"/>
      <c r="PF536" s="0"/>
      <c r="PG536" s="0"/>
      <c r="PH536" s="0"/>
      <c r="PI536" s="0"/>
      <c r="PJ536" s="0"/>
      <c r="PK536" s="0"/>
      <c r="PL536" s="0"/>
      <c r="PM536" s="0"/>
      <c r="PN536" s="0"/>
      <c r="PO536" s="0"/>
      <c r="PP536" s="0"/>
      <c r="PQ536" s="0"/>
      <c r="PR536" s="0"/>
      <c r="PS536" s="0"/>
      <c r="PT536" s="0"/>
      <c r="PU536" s="0"/>
      <c r="PV536" s="0"/>
      <c r="PW536" s="0"/>
      <c r="PX536" s="0"/>
      <c r="PY536" s="0"/>
      <c r="PZ536" s="0"/>
      <c r="QA536" s="0"/>
      <c r="QB536" s="0"/>
      <c r="QC536" s="0"/>
      <c r="QD536" s="0"/>
      <c r="QE536" s="0"/>
      <c r="QF536" s="0"/>
      <c r="QG536" s="0"/>
      <c r="QH536" s="0"/>
      <c r="QI536" s="0"/>
      <c r="QJ536" s="0"/>
      <c r="QK536" s="0"/>
      <c r="QL536" s="0"/>
      <c r="QM536" s="0"/>
      <c r="QN536" s="0"/>
      <c r="QO536" s="0"/>
      <c r="QP536" s="0"/>
      <c r="QQ536" s="0"/>
      <c r="QR536" s="0"/>
      <c r="QS536" s="0"/>
      <c r="QT536" s="0"/>
      <c r="QU536" s="0"/>
      <c r="QV536" s="0"/>
      <c r="QW536" s="0"/>
      <c r="QX536" s="0"/>
      <c r="QY536" s="0"/>
      <c r="QZ536" s="0"/>
      <c r="RA536" s="0"/>
      <c r="RB536" s="0"/>
      <c r="RC536" s="0"/>
      <c r="RD536" s="0"/>
      <c r="RE536" s="0"/>
      <c r="RF536" s="0"/>
      <c r="RG536" s="0"/>
      <c r="RH536" s="0"/>
      <c r="RI536" s="0"/>
      <c r="RJ536" s="0"/>
      <c r="RK536" s="0"/>
      <c r="RL536" s="0"/>
      <c r="RM536" s="0"/>
      <c r="RN536" s="0"/>
      <c r="RO536" s="0"/>
      <c r="RP536" s="0"/>
      <c r="RQ536" s="0"/>
      <c r="RR536" s="0"/>
      <c r="RS536" s="0"/>
      <c r="RT536" s="0"/>
      <c r="RU536" s="0"/>
      <c r="RV536" s="0"/>
      <c r="RW536" s="0"/>
      <c r="RX536" s="0"/>
      <c r="RY536" s="0"/>
      <c r="RZ536" s="0"/>
      <c r="SA536" s="0"/>
      <c r="SB536" s="0"/>
      <c r="SC536" s="0"/>
      <c r="SD536" s="0"/>
      <c r="SE536" s="0"/>
      <c r="SF536" s="0"/>
      <c r="SG536" s="0"/>
      <c r="SH536" s="0"/>
      <c r="SI536" s="0"/>
      <c r="SJ536" s="0"/>
      <c r="SK536" s="0"/>
      <c r="SL536" s="0"/>
      <c r="SM536" s="0"/>
      <c r="SN536" s="0"/>
      <c r="SO536" s="0"/>
      <c r="SP536" s="0"/>
      <c r="SQ536" s="0"/>
      <c r="SR536" s="0"/>
      <c r="SS536" s="0"/>
      <c r="ST536" s="0"/>
      <c r="SU536" s="0"/>
      <c r="SV536" s="0"/>
      <c r="SW536" s="0"/>
      <c r="SX536" s="0"/>
      <c r="SY536" s="0"/>
      <c r="SZ536" s="0"/>
      <c r="TA536" s="0"/>
      <c r="TB536" s="0"/>
      <c r="TC536" s="0"/>
      <c r="TD536" s="0"/>
      <c r="TE536" s="0"/>
      <c r="TF536" s="0"/>
      <c r="TG536" s="0"/>
      <c r="TH536" s="0"/>
      <c r="TI536" s="0"/>
      <c r="TJ536" s="0"/>
      <c r="TK536" s="0"/>
      <c r="TL536" s="0"/>
      <c r="TM536" s="0"/>
      <c r="TN536" s="0"/>
      <c r="TO536" s="0"/>
      <c r="TP536" s="0"/>
      <c r="TQ536" s="0"/>
      <c r="TR536" s="0"/>
      <c r="TS536" s="0"/>
      <c r="TT536" s="0"/>
      <c r="TU536" s="0"/>
      <c r="TV536" s="0"/>
      <c r="TW536" s="0"/>
      <c r="TX536" s="0"/>
      <c r="TY536" s="0"/>
      <c r="TZ536" s="0"/>
      <c r="UA536" s="0"/>
      <c r="UB536" s="0"/>
      <c r="UC536" s="0"/>
      <c r="UD536" s="0"/>
      <c r="UE536" s="0"/>
      <c r="UF536" s="0"/>
      <c r="UG536" s="0"/>
      <c r="UH536" s="0"/>
      <c r="UI536" s="0"/>
      <c r="UJ536" s="0"/>
      <c r="UK536" s="0"/>
      <c r="UL536" s="0"/>
      <c r="UM536" s="0"/>
      <c r="UN536" s="0"/>
      <c r="UO536" s="0"/>
      <c r="UP536" s="0"/>
      <c r="UQ536" s="0"/>
      <c r="UR536" s="0"/>
      <c r="US536" s="0"/>
      <c r="UT536" s="0"/>
      <c r="UU536" s="0"/>
      <c r="UV536" s="0"/>
      <c r="UW536" s="0"/>
      <c r="UX536" s="0"/>
      <c r="UY536" s="0"/>
      <c r="UZ536" s="0"/>
      <c r="VA536" s="0"/>
      <c r="VB536" s="0"/>
      <c r="VC536" s="0"/>
      <c r="VD536" s="0"/>
      <c r="VE536" s="0"/>
      <c r="VF536" s="0"/>
      <c r="VG536" s="0"/>
      <c r="VH536" s="0"/>
      <c r="VI536" s="0"/>
      <c r="VJ536" s="0"/>
      <c r="VK536" s="0"/>
      <c r="VL536" s="0"/>
      <c r="VM536" s="0"/>
      <c r="VN536" s="0"/>
      <c r="VO536" s="0"/>
      <c r="VP536" s="0"/>
      <c r="VQ536" s="0"/>
      <c r="VR536" s="0"/>
      <c r="VS536" s="0"/>
      <c r="VT536" s="0"/>
      <c r="VU536" s="0"/>
      <c r="VV536" s="0"/>
      <c r="VW536" s="0"/>
      <c r="VX536" s="0"/>
      <c r="VY536" s="0"/>
      <c r="VZ536" s="0"/>
      <c r="WA536" s="0"/>
      <c r="WB536" s="0"/>
      <c r="WC536" s="0"/>
      <c r="WD536" s="0"/>
      <c r="WE536" s="0"/>
      <c r="WF536" s="0"/>
      <c r="WG536" s="0"/>
      <c r="WH536" s="0"/>
      <c r="WI536" s="0"/>
      <c r="WJ536" s="0"/>
      <c r="WK536" s="0"/>
      <c r="WL536" s="0"/>
      <c r="WM536" s="0"/>
      <c r="WN536" s="0"/>
      <c r="WO536" s="0"/>
      <c r="WP536" s="0"/>
      <c r="WQ536" s="0"/>
      <c r="WR536" s="0"/>
      <c r="WS536" s="0"/>
      <c r="WT536" s="0"/>
      <c r="WU536" s="0"/>
      <c r="WV536" s="0"/>
      <c r="WW536" s="0"/>
      <c r="WX536" s="0"/>
      <c r="WY536" s="0"/>
      <c r="WZ536" s="0"/>
      <c r="XA536" s="0"/>
      <c r="XB536" s="0"/>
      <c r="XC536" s="0"/>
      <c r="XD536" s="0"/>
      <c r="XE536" s="0"/>
      <c r="XF536" s="0"/>
      <c r="XG536" s="0"/>
      <c r="XH536" s="0"/>
      <c r="XI536" s="0"/>
      <c r="XJ536" s="0"/>
      <c r="XK536" s="0"/>
      <c r="XL536" s="0"/>
      <c r="XM536" s="0"/>
      <c r="XN536" s="0"/>
      <c r="XO536" s="0"/>
      <c r="XP536" s="0"/>
      <c r="XQ536" s="0"/>
      <c r="XR536" s="0"/>
      <c r="XS536" s="0"/>
      <c r="XT536" s="0"/>
      <c r="XU536" s="0"/>
      <c r="XV536" s="0"/>
      <c r="XW536" s="0"/>
      <c r="XX536" s="0"/>
      <c r="XY536" s="0"/>
      <c r="XZ536" s="0"/>
      <c r="YA536" s="0"/>
      <c r="YB536" s="0"/>
      <c r="YC536" s="0"/>
      <c r="YD536" s="0"/>
      <c r="YE536" s="0"/>
      <c r="YF536" s="0"/>
      <c r="YG536" s="0"/>
      <c r="YH536" s="0"/>
      <c r="YI536" s="0"/>
      <c r="YJ536" s="0"/>
      <c r="YK536" s="0"/>
      <c r="YL536" s="0"/>
      <c r="YM536" s="0"/>
      <c r="YN536" s="0"/>
      <c r="YO536" s="0"/>
      <c r="YP536" s="0"/>
      <c r="YQ536" s="0"/>
      <c r="YR536" s="0"/>
      <c r="YS536" s="0"/>
      <c r="YT536" s="0"/>
      <c r="YU536" s="0"/>
      <c r="YV536" s="0"/>
      <c r="YW536" s="0"/>
      <c r="YX536" s="0"/>
      <c r="YY536" s="0"/>
      <c r="YZ536" s="0"/>
      <c r="ZA536" s="0"/>
      <c r="ZB536" s="0"/>
      <c r="ZC536" s="0"/>
      <c r="ZD536" s="0"/>
      <c r="ZE536" s="0"/>
      <c r="ZF536" s="0"/>
      <c r="ZG536" s="0"/>
      <c r="ZH536" s="0"/>
      <c r="ZI536" s="0"/>
      <c r="ZJ536" s="0"/>
      <c r="ZK536" s="0"/>
      <c r="ZL536" s="0"/>
      <c r="ZM536" s="0"/>
      <c r="ZN536" s="0"/>
      <c r="ZO536" s="0"/>
      <c r="ZP536" s="0"/>
      <c r="ZQ536" s="0"/>
      <c r="ZR536" s="0"/>
      <c r="ZS536" s="0"/>
      <c r="ZT536" s="0"/>
      <c r="ZU536" s="0"/>
      <c r="ZV536" s="0"/>
      <c r="ZW536" s="0"/>
      <c r="ZX536" s="0"/>
      <c r="ZY536" s="0"/>
      <c r="ZZ536" s="0"/>
      <c r="AAA536" s="0"/>
      <c r="AAB536" s="0"/>
      <c r="AAC536" s="0"/>
      <c r="AAD536" s="0"/>
      <c r="AAE536" s="0"/>
      <c r="AAF536" s="0"/>
      <c r="AAG536" s="0"/>
      <c r="AAH536" s="0"/>
      <c r="AAI536" s="0"/>
      <c r="AAJ536" s="0"/>
      <c r="AAK536" s="0"/>
      <c r="AAL536" s="0"/>
      <c r="AAM536" s="0"/>
      <c r="AAN536" s="0"/>
      <c r="AAO536" s="0"/>
      <c r="AAP536" s="0"/>
      <c r="AAQ536" s="0"/>
      <c r="AAR536" s="0"/>
      <c r="AAS536" s="0"/>
      <c r="AAT536" s="0"/>
      <c r="AAU536" s="0"/>
      <c r="AAV536" s="0"/>
      <c r="AAW536" s="0"/>
      <c r="AAX536" s="0"/>
      <c r="AAY536" s="0"/>
      <c r="AAZ536" s="0"/>
      <c r="ABA536" s="0"/>
      <c r="ABB536" s="0"/>
      <c r="ABC536" s="0"/>
      <c r="ABD536" s="0"/>
      <c r="ABE536" s="0"/>
      <c r="ABF536" s="0"/>
      <c r="ABG536" s="0"/>
      <c r="ABH536" s="0"/>
      <c r="ABI536" s="0"/>
      <c r="ABJ536" s="0"/>
      <c r="ABK536" s="0"/>
      <c r="ABL536" s="0"/>
      <c r="ABM536" s="0"/>
      <c r="ABN536" s="0"/>
      <c r="ABO536" s="0"/>
      <c r="ABP536" s="0"/>
      <c r="ABQ536" s="0"/>
      <c r="ABR536" s="0"/>
      <c r="ABS536" s="0"/>
      <c r="ABT536" s="0"/>
      <c r="ABU536" s="0"/>
      <c r="ABV536" s="0"/>
      <c r="ABW536" s="0"/>
      <c r="ABX536" s="0"/>
      <c r="ABY536" s="0"/>
      <c r="ABZ536" s="0"/>
      <c r="ACA536" s="0"/>
      <c r="ACB536" s="0"/>
      <c r="ACC536" s="0"/>
      <c r="ACD536" s="0"/>
      <c r="ACE536" s="0"/>
      <c r="ACF536" s="0"/>
      <c r="ACG536" s="0"/>
      <c r="ACH536" s="0"/>
      <c r="ACI536" s="0"/>
      <c r="ACJ536" s="0"/>
      <c r="ACK536" s="0"/>
      <c r="ACL536" s="0"/>
      <c r="ACM536" s="0"/>
      <c r="ACN536" s="0"/>
      <c r="ACO536" s="0"/>
      <c r="ACP536" s="0"/>
      <c r="ACQ536" s="0"/>
      <c r="ACR536" s="0"/>
      <c r="ACS536" s="0"/>
      <c r="ACT536" s="0"/>
      <c r="ACU536" s="0"/>
      <c r="ACV536" s="0"/>
      <c r="ACW536" s="0"/>
      <c r="ACX536" s="0"/>
      <c r="ACY536" s="0"/>
      <c r="ACZ536" s="0"/>
      <c r="ADA536" s="0"/>
      <c r="ADB536" s="0"/>
      <c r="ADC536" s="0"/>
      <c r="ADD536" s="0"/>
      <c r="ADE536" s="0"/>
      <c r="ADF536" s="0"/>
      <c r="ADG536" s="0"/>
      <c r="ADH536" s="0"/>
      <c r="ADI536" s="0"/>
      <c r="ADJ536" s="0"/>
      <c r="ADK536" s="0"/>
      <c r="ADL536" s="0"/>
      <c r="ADM536" s="0"/>
      <c r="ADN536" s="0"/>
      <c r="ADO536" s="0"/>
      <c r="ADP536" s="0"/>
      <c r="ADQ536" s="0"/>
      <c r="ADR536" s="0"/>
      <c r="ADS536" s="0"/>
      <c r="ADT536" s="0"/>
      <c r="ADU536" s="0"/>
      <c r="ADV536" s="0"/>
      <c r="ADW536" s="0"/>
      <c r="ADX536" s="0"/>
      <c r="ADY536" s="0"/>
      <c r="ADZ536" s="0"/>
      <c r="AEA536" s="0"/>
      <c r="AEB536" s="0"/>
      <c r="AEC536" s="0"/>
      <c r="AED536" s="0"/>
      <c r="AEE536" s="0"/>
      <c r="AEF536" s="0"/>
      <c r="AEG536" s="0"/>
      <c r="AEH536" s="0"/>
      <c r="AEI536" s="0"/>
      <c r="AEJ536" s="0"/>
      <c r="AEK536" s="0"/>
      <c r="AEL536" s="0"/>
      <c r="AEM536" s="0"/>
      <c r="AEN536" s="0"/>
      <c r="AEO536" s="0"/>
      <c r="AEP536" s="0"/>
      <c r="AEQ536" s="0"/>
      <c r="AER536" s="0"/>
      <c r="AES536" s="0"/>
      <c r="AET536" s="0"/>
      <c r="AEU536" s="0"/>
      <c r="AEV536" s="0"/>
      <c r="AEW536" s="0"/>
      <c r="AEX536" s="0"/>
      <c r="AEY536" s="0"/>
      <c r="AEZ536" s="0"/>
      <c r="AFA536" s="0"/>
      <c r="AFB536" s="0"/>
      <c r="AFC536" s="0"/>
      <c r="AFD536" s="0"/>
      <c r="AFE536" s="0"/>
      <c r="AFF536" s="0"/>
      <c r="AFG536" s="0"/>
      <c r="AFH536" s="0"/>
      <c r="AFI536" s="0"/>
      <c r="AFJ536" s="0"/>
      <c r="AFK536" s="0"/>
      <c r="AFL536" s="0"/>
      <c r="AFM536" s="0"/>
      <c r="AFN536" s="0"/>
      <c r="AFO536" s="0"/>
      <c r="AFP536" s="0"/>
      <c r="AFQ536" s="0"/>
      <c r="AFR536" s="0"/>
      <c r="AFS536" s="0"/>
      <c r="AFT536" s="0"/>
      <c r="AFU536" s="0"/>
      <c r="AFV536" s="0"/>
      <c r="AFW536" s="0"/>
      <c r="AFX536" s="0"/>
      <c r="AFY536" s="0"/>
      <c r="AFZ536" s="0"/>
      <c r="AGA536" s="0"/>
      <c r="AGB536" s="0"/>
      <c r="AGC536" s="0"/>
      <c r="AGD536" s="0"/>
      <c r="AGE536" s="0"/>
      <c r="AGF536" s="0"/>
      <c r="AGG536" s="0"/>
      <c r="AGH536" s="0"/>
      <c r="AGI536" s="0"/>
      <c r="AGJ536" s="0"/>
      <c r="AGK536" s="0"/>
      <c r="AGL536" s="0"/>
      <c r="AGM536" s="0"/>
      <c r="AGN536" s="0"/>
      <c r="AGO536" s="0"/>
      <c r="AGP536" s="0"/>
      <c r="AGQ536" s="0"/>
      <c r="AGR536" s="0"/>
      <c r="AGS536" s="0"/>
      <c r="AGT536" s="0"/>
      <c r="AGU536" s="0"/>
      <c r="AGV536" s="0"/>
      <c r="AGW536" s="0"/>
      <c r="AGX536" s="0"/>
      <c r="AGY536" s="0"/>
      <c r="AGZ536" s="0"/>
      <c r="AHA536" s="0"/>
      <c r="AHB536" s="0"/>
      <c r="AHC536" s="0"/>
      <c r="AHD536" s="0"/>
      <c r="AHE536" s="0"/>
      <c r="AHF536" s="0"/>
      <c r="AHG536" s="0"/>
      <c r="AHH536" s="0"/>
      <c r="AHI536" s="0"/>
      <c r="AHJ536" s="0"/>
      <c r="AHK536" s="0"/>
      <c r="AHL536" s="0"/>
      <c r="AHM536" s="0"/>
      <c r="AHN536" s="0"/>
      <c r="AHO536" s="0"/>
      <c r="AHP536" s="0"/>
      <c r="AHQ536" s="0"/>
      <c r="AHR536" s="0"/>
      <c r="AHS536" s="0"/>
      <c r="AHT536" s="0"/>
      <c r="AHU536" s="0"/>
      <c r="AHV536" s="0"/>
      <c r="AHW536" s="0"/>
      <c r="AHX536" s="0"/>
      <c r="AHY536" s="0"/>
      <c r="AHZ536" s="0"/>
      <c r="AIA536" s="0"/>
      <c r="AIB536" s="0"/>
      <c r="AIC536" s="0"/>
      <c r="AID536" s="0"/>
      <c r="AIE536" s="0"/>
      <c r="AIF536" s="0"/>
      <c r="AIG536" s="0"/>
      <c r="AIH536" s="0"/>
      <c r="AII536" s="0"/>
      <c r="AIJ536" s="0"/>
      <c r="AIK536" s="0"/>
      <c r="AIL536" s="0"/>
      <c r="AIM536" s="0"/>
      <c r="AIN536" s="0"/>
      <c r="AIO536" s="0"/>
      <c r="AIP536" s="0"/>
      <c r="AIQ536" s="0"/>
      <c r="AIR536" s="0"/>
      <c r="AIS536" s="0"/>
      <c r="AIT536" s="0"/>
      <c r="AIU536" s="0"/>
      <c r="AIV536" s="0"/>
      <c r="AIW536" s="0"/>
      <c r="AIX536" s="0"/>
      <c r="AIY536" s="0"/>
      <c r="AIZ536" s="0"/>
      <c r="AJA536" s="0"/>
      <c r="AJB536" s="0"/>
      <c r="AJC536" s="0"/>
      <c r="AJD536" s="0"/>
      <c r="AJE536" s="0"/>
      <c r="AJF536" s="0"/>
      <c r="AJG536" s="0"/>
      <c r="AJH536" s="0"/>
      <c r="AJI536" s="0"/>
      <c r="AJJ536" s="0"/>
      <c r="AJK536" s="0"/>
      <c r="AJL536" s="0"/>
      <c r="AJM536" s="0"/>
      <c r="AJN536" s="0"/>
      <c r="AJO536" s="0"/>
      <c r="AJP536" s="0"/>
      <c r="AJQ536" s="0"/>
      <c r="AJR536" s="0"/>
      <c r="AJS536" s="0"/>
      <c r="AJT536" s="0"/>
      <c r="AJU536" s="0"/>
      <c r="AJV536" s="0"/>
      <c r="AJW536" s="0"/>
      <c r="AJX536" s="0"/>
      <c r="AJY536" s="0"/>
      <c r="AJZ536" s="0"/>
      <c r="AKA536" s="0"/>
      <c r="AKB536" s="0"/>
      <c r="AKC536" s="0"/>
      <c r="AKD536" s="0"/>
      <c r="AKE536" s="0"/>
      <c r="AKF536" s="0"/>
      <c r="AKG536" s="0"/>
      <c r="AKH536" s="0"/>
      <c r="AKI536" s="0"/>
      <c r="AKJ536" s="0"/>
      <c r="AKK536" s="0"/>
      <c r="AKL536" s="0"/>
      <c r="AKM536" s="0"/>
      <c r="AKN536" s="0"/>
      <c r="AKO536" s="0"/>
      <c r="AKP536" s="0"/>
      <c r="AKQ536" s="0"/>
      <c r="AKR536" s="0"/>
      <c r="AKS536" s="0"/>
      <c r="AKT536" s="0"/>
      <c r="AKU536" s="0"/>
      <c r="AKV536" s="0"/>
      <c r="AKW536" s="0"/>
      <c r="AKX536" s="0"/>
      <c r="AKY536" s="0"/>
      <c r="AKZ536" s="0"/>
      <c r="ALA536" s="0"/>
      <c r="ALB536" s="0"/>
      <c r="ALC536" s="0"/>
      <c r="ALD536" s="0"/>
      <c r="ALE536" s="0"/>
      <c r="ALF536" s="0"/>
      <c r="ALG536" s="0"/>
      <c r="ALH536" s="0"/>
      <c r="ALI536" s="0"/>
      <c r="ALJ536" s="0"/>
      <c r="ALK536" s="0"/>
      <c r="ALL536" s="0"/>
      <c r="ALM536" s="0"/>
      <c r="ALN536" s="0"/>
      <c r="ALO536" s="0"/>
      <c r="ALP536" s="0"/>
      <c r="ALQ536" s="0"/>
      <c r="ALR536" s="0"/>
      <c r="ALS536" s="0"/>
      <c r="ALT536" s="0"/>
      <c r="ALU536" s="0"/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  <c r="AMJ536" s="0"/>
    </row>
    <row r="537" s="54" customFormat="true" ht="14.85" hidden="false" customHeight="true" outlineLevel="0" collapsed="false">
      <c r="A537" s="102" t="str">
        <f aca="false" t="array" ref="A537:A537">IF(G537=Error_checking!$A$26,RANK(AC537,$AC$2:$AC$601),"")</f>
        <v/>
      </c>
      <c r="B537" s="102" t="n">
        <v>103</v>
      </c>
      <c r="C537" s="77" t="n">
        <f aca="false">VLOOKUP($B537,Ludo_na!$A$2:$D$601,2,0)</f>
        <v>243</v>
      </c>
      <c r="D537" s="78" t="str">
        <f aca="false">IF(VLOOKUP($B537,Ludo_voor!$A$2:$Y$601,3,0)="","",VLOOKUP($B537,Ludo_voor!$A$2:$Y$601,3,0))</f>
        <v>Monbailliu</v>
      </c>
      <c r="E537" s="79" t="str">
        <f aca="false">IF(VLOOKUP($B537,Ludo_voor!$A$2:$Y$601,4,0)="","",VLOOKUP($B537,Ludo_voor!$A$2:$Y$601,4,0))</f>
        <v>Hubert</v>
      </c>
      <c r="F537" s="80" t="str">
        <f aca="false">IF(VLOOKUP($B537,Ludo_voor!$A$2:$Y$601,5,0)="","",VLOOKUP($B537,Ludo_voor!$A$2:$Y$601,5,0))</f>
        <v>Spelen Op Zolder</v>
      </c>
      <c r="G537" s="81"/>
      <c r="H537" s="103"/>
      <c r="I537" s="104"/>
      <c r="J537" s="105"/>
      <c r="K537" s="105"/>
      <c r="L537" s="105"/>
      <c r="M537" s="106" t="str">
        <f aca="false" t="array" ref="M537:M537">IF($G537="","",IF(L537="",0,((SUM(IF(I537=I$2:I$601,IF(J537=J$2:J$601,1,0),0))-K537)/(SUM(IF(I537=I$2:I$601,IF(J537=J$2:J$601,1,0),0))-1)*100)+(L537/(SUM(IF(I537=I$2:I$601,IF(J537=J$2:J$601,L$2:L$601,0),0))))+IF(K537&lt;2,SUM(IF(I537=I$2:I$601,IF(J537=J$2:J$601,1,0),0)),0)))</f>
        <v/>
      </c>
      <c r="N537" s="107"/>
      <c r="O537" s="108"/>
      <c r="P537" s="108"/>
      <c r="Q537" s="108"/>
      <c r="R537" s="109" t="str">
        <f aca="false" t="array" ref="R537:R537">IF($G537="","",IF(Q537="",0,((SUM(IF(N537=N$2:N$601,IF(O537=O$2:O$601,1,0),0))-P537)/(SUM(IF(N537=N$2:N$601,IF(O537=O$2:O$601,1,0),0))-1)*100)+(Q537/(SUM(IF(N537=N$2:N$601,IF(O537=O$2:O$601,Q$2:Q$601,0),0))))+IF(P537&lt;2,SUM(IF(N537=N$2:N$601,IF(O537=O$2:O$601,1,0),0)),0)))</f>
        <v/>
      </c>
      <c r="S537" s="110"/>
      <c r="T537" s="108"/>
      <c r="U537" s="108"/>
      <c r="V537" s="108"/>
      <c r="W537" s="111" t="str">
        <f aca="false" t="array" ref="W537:W537">IF($G537="","",IF(OR(S537=Error_checking!$Q$25,S537=Error_checking!$Q$26),R537-IF(P537&lt;2,SUM(IF(N537=N$2:N$601,IF(O537=O$2:O$601,1,0),0)),0),IF(V537="",0,((SUM(IF(S537=S$2:S$601,IF(T537=T$2:T$601,1,0),0))-U537)/(SUM(IF(S537=S$2:S$601,IF(T537=T$2:T$601,1,0),0))-1)*100)+(V537/(SUM(IF(S537=S$2:S$601,IF(T537=T$2:T$601,V$2:V$601,0),0))))+IF(U537&lt;2,SUM(IF(S537=S$2:S$601,IF(T537=T$2:T$601,1,0),0)),0))))</f>
        <v/>
      </c>
      <c r="X537" s="91"/>
      <c r="Y537" s="92"/>
      <c r="Z537" s="93"/>
      <c r="AA537" s="92"/>
      <c r="AB537" s="94" t="n">
        <f aca="false">0</f>
        <v>0</v>
      </c>
      <c r="AC537" s="94" t="n">
        <f aca="false" t="array" ref="AC537:AC537">SUM(M537,R537,W537,AB537)</f>
        <v>0</v>
      </c>
      <c r="AD537" s="112" t="n">
        <f aca="false">IF(G537=Error_checking!$A$26,MAX(0,MIN(MaxBonus,$G$1)+1-RANK(AC537,$AC$2:$AC$601)),0)</f>
        <v>0</v>
      </c>
      <c r="AE537" s="111" t="n">
        <f aca="false">AC537+AD537</f>
        <v>0</v>
      </c>
      <c r="AF537" s="113" t="str">
        <f aca="false" t="array" ref="AF537:AF537">IF(G537=Error_checking!$A$26,RANK(AC537,$AC$2:$AC$601),"")</f>
        <v/>
      </c>
      <c r="AG537" s="114"/>
      <c r="AH537" s="115"/>
      <c r="AI537" s="115"/>
      <c r="AJ537" s="115"/>
      <c r="AK537" s="100"/>
      <c r="AL537" s="100"/>
      <c r="AM537" s="100"/>
      <c r="AN537" s="101"/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  <c r="BB537" s="100"/>
      <c r="BC537" s="100"/>
      <c r="BD537" s="100"/>
      <c r="BE537" s="100"/>
      <c r="BF537" s="100"/>
      <c r="BG537" s="100"/>
      <c r="BH537" s="100"/>
      <c r="BI537" s="100"/>
      <c r="BJ537" s="100"/>
      <c r="BK537" s="100"/>
      <c r="BL537" s="100"/>
      <c r="BM537" s="100"/>
      <c r="BN537" s="100"/>
      <c r="BO537" s="100"/>
      <c r="BP537" s="100"/>
      <c r="BQ537" s="100"/>
      <c r="BR537" s="100"/>
      <c r="BS537" s="100"/>
      <c r="BT537" s="100"/>
      <c r="BU537" s="100"/>
      <c r="BV537" s="100"/>
      <c r="BW537" s="100"/>
      <c r="BX537" s="100"/>
      <c r="BY537" s="100"/>
      <c r="BZ537" s="100"/>
    </row>
    <row r="538" s="54" customFormat="true" ht="14.85" hidden="false" customHeight="true" outlineLevel="0" collapsed="false">
      <c r="A538" s="102" t="str">
        <f aca="false" t="array" ref="A538:A538">IF(G538=Error_checking!$A$26,RANK(AC538,$AC$2:$AC$601),"")</f>
        <v/>
      </c>
      <c r="B538" s="102" t="n">
        <v>142</v>
      </c>
      <c r="C538" s="77" t="n">
        <f aca="false">VLOOKUP($B538,Ludo_na!$A$2:$D$601,2,0)</f>
        <v>453</v>
      </c>
      <c r="D538" s="78" t="str">
        <f aca="false">IF(VLOOKUP($B538,Ludo_voor!$A$2:$Y$601,3,0)="","",VLOOKUP($B538,Ludo_voor!$A$2:$Y$601,3,0))</f>
        <v>Neels</v>
      </c>
      <c r="E538" s="79" t="str">
        <f aca="false">IF(VLOOKUP($B538,Ludo_voor!$A$2:$Y$601,4,0)="","",VLOOKUP($B538,Ludo_voor!$A$2:$Y$601,4,0))</f>
        <v>Raf</v>
      </c>
      <c r="F538" s="80" t="str">
        <f aca="false">IF(VLOOKUP($B538,Ludo_voor!$A$2:$Y$601,5,0)="","",VLOOKUP($B538,Ludo_voor!$A$2:$Y$601,5,0))</f>
        <v>Spelen Op Zolder</v>
      </c>
      <c r="G538" s="81"/>
      <c r="H538" s="103"/>
      <c r="I538" s="104"/>
      <c r="J538" s="105"/>
      <c r="K538" s="105"/>
      <c r="L538" s="105"/>
      <c r="M538" s="106" t="str">
        <f aca="false" t="array" ref="M538:M538">IF($G538="","",IF(L538="",0,((SUM(IF(I538=I$2:I$601,IF(J538=J$2:J$601,1,0),0))-K538)/(SUM(IF(I538=I$2:I$601,IF(J538=J$2:J$601,1,0),0))-1)*100)+(L538/(SUM(IF(I538=I$2:I$601,IF(J538=J$2:J$601,L$2:L$601,0),0))))+IF(K538&lt;2,SUM(IF(I538=I$2:I$601,IF(J538=J$2:J$601,1,0),0)),0)))</f>
        <v/>
      </c>
      <c r="N538" s="107"/>
      <c r="O538" s="108"/>
      <c r="P538" s="108"/>
      <c r="Q538" s="108"/>
      <c r="R538" s="109" t="str">
        <f aca="false" t="array" ref="R538:R538">IF($G538="","",IF(Q538="",0,((SUM(IF(N538=N$2:N$601,IF(O538=O$2:O$601,1,0),0))-P538)/(SUM(IF(N538=N$2:N$601,IF(O538=O$2:O$601,1,0),0))-1)*100)+(Q538/(SUM(IF(N538=N$2:N$601,IF(O538=O$2:O$601,Q$2:Q$601,0),0))))+IF(P538&lt;2,SUM(IF(N538=N$2:N$601,IF(O538=O$2:O$601,1,0),0)),0)))</f>
        <v/>
      </c>
      <c r="S538" s="110"/>
      <c r="T538" s="108"/>
      <c r="U538" s="108"/>
      <c r="V538" s="108"/>
      <c r="W538" s="111" t="str">
        <f aca="false" t="array" ref="W538:W538">IF($G538="","",IF(OR(S538=Error_checking!$Q$25,S538=Error_checking!$Q$26),R538-IF(P538&lt;2,SUM(IF(N538=N$2:N$601,IF(O538=O$2:O$601,1,0),0)),0),IF(V538="",0,((SUM(IF(S538=S$2:S$601,IF(T538=T$2:T$601,1,0),0))-U538)/(SUM(IF(S538=S$2:S$601,IF(T538=T$2:T$601,1,0),0))-1)*100)+(V538/(SUM(IF(S538=S$2:S$601,IF(T538=T$2:T$601,V$2:V$601,0),0))))+IF(U538&lt;2,SUM(IF(S538=S$2:S$601,IF(T538=T$2:T$601,1,0),0)),0))))</f>
        <v/>
      </c>
      <c r="X538" s="91"/>
      <c r="Y538" s="92"/>
      <c r="Z538" s="93"/>
      <c r="AA538" s="92"/>
      <c r="AB538" s="94" t="n">
        <f aca="false">0</f>
        <v>0</v>
      </c>
      <c r="AC538" s="94" t="n">
        <f aca="false" t="array" ref="AC538:AC538">SUM(M538,R538,W538,AB538)</f>
        <v>0</v>
      </c>
      <c r="AD538" s="112" t="n">
        <f aca="false">IF(G538=Error_checking!$A$26,MAX(0,MIN(MaxBonus,$G$1)+1-RANK(AC538,$AC$2:$AC$601)),0)</f>
        <v>0</v>
      </c>
      <c r="AE538" s="111" t="n">
        <f aca="false">AC538+AD538</f>
        <v>0</v>
      </c>
      <c r="AF538" s="113" t="str">
        <f aca="false" t="array" ref="AF538:AF538">IF(G538=Error_checking!$A$26,RANK(AC538,$AC$2:$AC$601),"")</f>
        <v/>
      </c>
      <c r="AG538" s="114"/>
      <c r="AH538" s="115"/>
      <c r="AI538" s="115"/>
      <c r="AJ538" s="115"/>
      <c r="AK538" s="100"/>
      <c r="AL538" s="100"/>
      <c r="AM538" s="100"/>
      <c r="AN538" s="101"/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  <c r="BB538" s="100"/>
      <c r="BC538" s="100"/>
      <c r="BD538" s="100"/>
      <c r="BE538" s="100"/>
      <c r="BF538" s="100"/>
      <c r="BG538" s="100"/>
      <c r="BH538" s="100"/>
      <c r="BI538" s="100"/>
      <c r="BJ538" s="100"/>
      <c r="BK538" s="100"/>
      <c r="BL538" s="100"/>
      <c r="BM538" s="100"/>
      <c r="BN538" s="100"/>
      <c r="BO538" s="100"/>
      <c r="BP538" s="100"/>
      <c r="BQ538" s="100"/>
      <c r="BR538" s="100"/>
      <c r="BS538" s="100"/>
      <c r="BT538" s="100"/>
      <c r="BU538" s="100"/>
      <c r="BV538" s="100"/>
      <c r="BW538" s="100"/>
      <c r="BX538" s="100"/>
      <c r="BY538" s="100"/>
      <c r="BZ538" s="100"/>
    </row>
    <row r="539" s="119" customFormat="true" ht="14.85" hidden="false" customHeight="true" outlineLevel="0" collapsed="false">
      <c r="A539" s="102" t="str">
        <f aca="false" t="array" ref="A539:A539">IF(G539=Error_checking!$A$26,RANK(AC539,$AC$2:$AC$601),"")</f>
        <v/>
      </c>
      <c r="B539" s="102" t="n">
        <v>109</v>
      </c>
      <c r="C539" s="77" t="n">
        <f aca="false">VLOOKUP($B539,Ludo_na!$A$2:$D$601,2,0)</f>
        <v>295</v>
      </c>
      <c r="D539" s="78" t="str">
        <f aca="false">IF(VLOOKUP($B539,Ludo_voor!$A$2:$Y$601,3,0)="","",VLOOKUP($B539,Ludo_voor!$A$2:$Y$601,3,0))</f>
        <v>Passchyn</v>
      </c>
      <c r="E539" s="79" t="str">
        <f aca="false">IF(VLOOKUP($B539,Ludo_voor!$A$2:$Y$601,4,0)="","",VLOOKUP($B539,Ludo_voor!$A$2:$Y$601,4,0))</f>
        <v>Davy</v>
      </c>
      <c r="F539" s="80" t="str">
        <f aca="false">IF(VLOOKUP($B539,Ludo_voor!$A$2:$Y$601,5,0)="","",VLOOKUP($B539,Ludo_voor!$A$2:$Y$601,5,0))</f>
        <v>Spelen Op Zolder</v>
      </c>
      <c r="G539" s="81"/>
      <c r="H539" s="103"/>
      <c r="I539" s="104"/>
      <c r="J539" s="105"/>
      <c r="K539" s="105"/>
      <c r="L539" s="105"/>
      <c r="M539" s="106" t="str">
        <f aca="false" t="array" ref="M539:M539">IF($G539="","",IF(L539="",0,((SUM(IF(I539=I$2:I$601,IF(J539=J$2:J$601,1,0),0))-K539)/(SUM(IF(I539=I$2:I$601,IF(J539=J$2:J$601,1,0),0))-1)*100)+(L539/(SUM(IF(I539=I$2:I$601,IF(J539=J$2:J$601,L$2:L$601,0),0))))+IF(K539&lt;2,SUM(IF(I539=I$2:I$601,IF(J539=J$2:J$601,1,0),0)),0)))</f>
        <v/>
      </c>
      <c r="N539" s="107"/>
      <c r="O539" s="108"/>
      <c r="P539" s="108"/>
      <c r="Q539" s="108"/>
      <c r="R539" s="109" t="str">
        <f aca="false" t="array" ref="R539:R539">IF($G539="","",IF(Q539="",0,((SUM(IF(N539=N$2:N$601,IF(O539=O$2:O$601,1,0),0))-P539)/(SUM(IF(N539=N$2:N$601,IF(O539=O$2:O$601,1,0),0))-1)*100)+(Q539/(SUM(IF(N539=N$2:N$601,IF(O539=O$2:O$601,Q$2:Q$601,0),0))))+IF(P539&lt;2,SUM(IF(N539=N$2:N$601,IF(O539=O$2:O$601,1,0),0)),0)))</f>
        <v/>
      </c>
      <c r="S539" s="110"/>
      <c r="T539" s="108"/>
      <c r="U539" s="108"/>
      <c r="V539" s="108"/>
      <c r="W539" s="111" t="str">
        <f aca="false" t="array" ref="W539:W539">IF($G539="","",IF(OR(S539=Error_checking!$Q$25,S539=Error_checking!$Q$26),R539-IF(P539&lt;2,SUM(IF(N539=N$2:N$601,IF(O539=O$2:O$601,1,0),0)),0),IF(V539="",0,((SUM(IF(S539=S$2:S$601,IF(T539=T$2:T$601,1,0),0))-U539)/(SUM(IF(S539=S$2:S$601,IF(T539=T$2:T$601,1,0),0))-1)*100)+(V539/(SUM(IF(S539=S$2:S$601,IF(T539=T$2:T$601,V$2:V$601,0),0))))+IF(U539&lt;2,SUM(IF(S539=S$2:S$601,IF(T539=T$2:T$601,1,0),0)),0))))</f>
        <v/>
      </c>
      <c r="X539" s="91"/>
      <c r="Y539" s="92"/>
      <c r="Z539" s="93"/>
      <c r="AA539" s="92"/>
      <c r="AB539" s="94" t="n">
        <f aca="false">0</f>
        <v>0</v>
      </c>
      <c r="AC539" s="94" t="n">
        <f aca="false" t="array" ref="AC539:AC539">SUM(M539,R539,W539,AB539)</f>
        <v>0</v>
      </c>
      <c r="AD539" s="112" t="n">
        <f aca="false">IF(G539=Error_checking!$A$26,MAX(0,MIN(MaxBonus,$G$1)+1-RANK(AC539,$AC$2:$AC$601)),0)</f>
        <v>0</v>
      </c>
      <c r="AE539" s="111" t="n">
        <f aca="false">AC539+AD539</f>
        <v>0</v>
      </c>
      <c r="AF539" s="113" t="str">
        <f aca="false" t="array" ref="AF539:AF539">IF(G539=Error_checking!$A$26,RANK(AC539,$AC$2:$AC$601),"")</f>
        <v/>
      </c>
      <c r="AG539" s="114"/>
      <c r="AH539" s="115"/>
      <c r="AI539" s="115"/>
      <c r="AJ539" s="115"/>
      <c r="AK539" s="100"/>
      <c r="AL539" s="100"/>
      <c r="AM539" s="100"/>
      <c r="AN539" s="101"/>
      <c r="AO539" s="100"/>
      <c r="AP539" s="100"/>
      <c r="AQ539" s="100"/>
      <c r="AR539" s="100"/>
      <c r="AS539" s="100"/>
      <c r="AT539" s="100"/>
      <c r="AU539" s="100"/>
      <c r="AV539" s="100"/>
      <c r="AW539" s="100"/>
      <c r="AX539" s="100"/>
      <c r="AY539" s="100"/>
      <c r="AZ539" s="100"/>
      <c r="BA539" s="100"/>
      <c r="BB539" s="100"/>
      <c r="BC539" s="100"/>
      <c r="BD539" s="100"/>
      <c r="BE539" s="100"/>
      <c r="BF539" s="100"/>
      <c r="BG539" s="100"/>
      <c r="BH539" s="100"/>
      <c r="BI539" s="100"/>
      <c r="BJ539" s="100"/>
      <c r="BK539" s="100"/>
      <c r="BL539" s="100"/>
      <c r="BM539" s="100"/>
      <c r="BN539" s="100"/>
      <c r="BO539" s="100"/>
      <c r="BP539" s="100"/>
      <c r="BQ539" s="100"/>
      <c r="BR539" s="100"/>
      <c r="BS539" s="100"/>
      <c r="BT539" s="100"/>
      <c r="BU539" s="100"/>
      <c r="BV539" s="100"/>
      <c r="BW539" s="100"/>
      <c r="BX539" s="100"/>
      <c r="BY539" s="100"/>
      <c r="BZ539" s="100"/>
    </row>
    <row r="540" s="54" customFormat="true" ht="14.85" hidden="false" customHeight="true" outlineLevel="0" collapsed="false">
      <c r="A540" s="102" t="str">
        <f aca="false" t="array" ref="A540:A540">IF(G540=Error_checking!$A$26,RANK(AC540,$AC$2:$AC$601),"")</f>
        <v/>
      </c>
      <c r="B540" s="102" t="n">
        <v>192</v>
      </c>
      <c r="C540" s="77" t="n">
        <f aca="false">VLOOKUP($B540,Ludo_na!$A$2:$D$601,2,0)</f>
        <v>136</v>
      </c>
      <c r="D540" s="78" t="str">
        <f aca="false">IF(VLOOKUP($B540,Ludo_voor!$A$2:$Y$601,3,0)="","",VLOOKUP($B540,Ludo_voor!$A$2:$Y$601,3,0))</f>
        <v>Pattyn</v>
      </c>
      <c r="E540" s="79" t="str">
        <f aca="false">IF(VLOOKUP($B540,Ludo_voor!$A$2:$Y$601,4,0)="","",VLOOKUP($B540,Ludo_voor!$A$2:$Y$601,4,0))</f>
        <v>Thierry</v>
      </c>
      <c r="F540" s="80" t="str">
        <f aca="false">IF(VLOOKUP($B540,Ludo_voor!$A$2:$Y$601,5,0)="","",VLOOKUP($B540,Ludo_voor!$A$2:$Y$601,5,0))</f>
        <v>Spelen Op Zolder</v>
      </c>
      <c r="G540" s="81"/>
      <c r="H540" s="103"/>
      <c r="I540" s="104"/>
      <c r="J540" s="105"/>
      <c r="K540" s="105"/>
      <c r="L540" s="105"/>
      <c r="M540" s="106" t="str">
        <f aca="false" t="array" ref="M540:M540">IF($G540="","",IF(L540="",0,((SUM(IF(I540=I$2:I$601,IF(J540=J$2:J$601,1,0),0))-K540)/(SUM(IF(I540=I$2:I$601,IF(J540=J$2:J$601,1,0),0))-1)*100)+(L540/(SUM(IF(I540=I$2:I$601,IF(J540=J$2:J$601,L$2:L$601,0),0))))+IF(K540&lt;2,SUM(IF(I540=I$2:I$601,IF(J540=J$2:J$601,1,0),0)),0)))</f>
        <v/>
      </c>
      <c r="N540" s="107"/>
      <c r="O540" s="108"/>
      <c r="P540" s="108"/>
      <c r="Q540" s="108"/>
      <c r="R540" s="109" t="str">
        <f aca="false" t="array" ref="R540:R540">IF($G540="","",IF(Q540="",0,((SUM(IF(N540=N$2:N$601,IF(O540=O$2:O$601,1,0),0))-P540)/(SUM(IF(N540=N$2:N$601,IF(O540=O$2:O$601,1,0),0))-1)*100)+(Q540/(SUM(IF(N540=N$2:N$601,IF(O540=O$2:O$601,Q$2:Q$601,0),0))))+IF(P540&lt;2,SUM(IF(N540=N$2:N$601,IF(O540=O$2:O$601,1,0),0)),0)))</f>
        <v/>
      </c>
      <c r="S540" s="110"/>
      <c r="T540" s="108"/>
      <c r="U540" s="108"/>
      <c r="V540" s="108"/>
      <c r="W540" s="111" t="str">
        <f aca="false" t="array" ref="W540:W540">IF($G540="","",IF(OR(S540=Error_checking!$Q$25,S540=Error_checking!$Q$26),R540-IF(P540&lt;2,SUM(IF(N540=N$2:N$601,IF(O540=O$2:O$601,1,0),0)),0),IF(V540="",0,((SUM(IF(S540=S$2:S$601,IF(T540=T$2:T$601,1,0),0))-U540)/(SUM(IF(S540=S$2:S$601,IF(T540=T$2:T$601,1,0),0))-1)*100)+(V540/(SUM(IF(S540=S$2:S$601,IF(T540=T$2:T$601,V$2:V$601,0),0))))+IF(U540&lt;2,SUM(IF(S540=S$2:S$601,IF(T540=T$2:T$601,1,0),0)),0))))</f>
        <v/>
      </c>
      <c r="X540" s="91"/>
      <c r="Y540" s="92"/>
      <c r="Z540" s="93"/>
      <c r="AA540" s="92"/>
      <c r="AB540" s="94" t="n">
        <f aca="false">0</f>
        <v>0</v>
      </c>
      <c r="AC540" s="94" t="n">
        <f aca="false" t="array" ref="AC540:AC540">SUM(M540,R540,W540,AB540)</f>
        <v>0</v>
      </c>
      <c r="AD540" s="112" t="n">
        <f aca="false">IF(G540=Error_checking!$A$26,MAX(0,MIN(MaxBonus,$G$1)+1-RANK(AC540,$AC$2:$AC$601)),0)</f>
        <v>0</v>
      </c>
      <c r="AE540" s="111" t="n">
        <f aca="false">AC540+AD540</f>
        <v>0</v>
      </c>
      <c r="AF540" s="113" t="str">
        <f aca="false" t="array" ref="AF540:AF540">IF(G540=Error_checking!$A$26,RANK(AC540,$AC$2:$AC$601),"")</f>
        <v/>
      </c>
      <c r="AG540" s="114"/>
      <c r="AH540" s="115"/>
      <c r="AI540" s="115"/>
      <c r="AJ540" s="115"/>
      <c r="AK540" s="100"/>
      <c r="AL540" s="100"/>
      <c r="AM540" s="100"/>
      <c r="AN540" s="101"/>
      <c r="AO540" s="100"/>
      <c r="AP540" s="100"/>
      <c r="AQ540" s="100"/>
      <c r="AR540" s="100"/>
      <c r="AS540" s="100"/>
      <c r="AT540" s="100"/>
      <c r="AU540" s="100"/>
      <c r="AV540" s="100"/>
      <c r="AW540" s="100"/>
      <c r="AX540" s="100"/>
      <c r="AY540" s="100"/>
      <c r="AZ540" s="100"/>
      <c r="BA540" s="100"/>
      <c r="BB540" s="100"/>
      <c r="BC540" s="100"/>
      <c r="BD540" s="100"/>
      <c r="BE540" s="100"/>
      <c r="BF540" s="100"/>
      <c r="BG540" s="100"/>
      <c r="BH540" s="100"/>
      <c r="BI540" s="100"/>
      <c r="BJ540" s="100"/>
      <c r="BK540" s="100"/>
      <c r="BL540" s="100"/>
      <c r="BM540" s="100"/>
      <c r="BN540" s="100"/>
      <c r="BO540" s="100"/>
      <c r="BP540" s="100"/>
      <c r="BQ540" s="100"/>
      <c r="BR540" s="100"/>
      <c r="BS540" s="100"/>
      <c r="BT540" s="100"/>
      <c r="BU540" s="100"/>
      <c r="BV540" s="100"/>
      <c r="BW540" s="100"/>
      <c r="BX540" s="100"/>
      <c r="BY540" s="100"/>
      <c r="BZ540" s="100"/>
    </row>
    <row r="541" s="119" customFormat="true" ht="14.85" hidden="false" customHeight="true" outlineLevel="0" collapsed="false">
      <c r="A541" s="102" t="str">
        <f aca="false" t="array" ref="A541:A541">IF(G541=Error_checking!$A$26,RANK(AC541,$AC$2:$AC$601),"")</f>
        <v/>
      </c>
      <c r="B541" s="102" t="n">
        <v>161</v>
      </c>
      <c r="C541" s="77" t="n">
        <f aca="false">VLOOKUP($B541,Ludo_na!$A$2:$D$601,2,0)</f>
        <v>318</v>
      </c>
      <c r="D541" s="78" t="str">
        <f aca="false">IF(VLOOKUP($B541,Ludo_voor!$A$2:$Y$601,3,0)="","",VLOOKUP($B541,Ludo_voor!$A$2:$Y$601,3,0))</f>
        <v>Pluvier</v>
      </c>
      <c r="E541" s="79" t="str">
        <f aca="false">IF(VLOOKUP($B541,Ludo_voor!$A$2:$Y$601,4,0)="","",VLOOKUP($B541,Ludo_voor!$A$2:$Y$601,4,0))</f>
        <v>Koen</v>
      </c>
      <c r="F541" s="80" t="str">
        <f aca="false">IF(VLOOKUP($B541,Ludo_voor!$A$2:$Y$601,5,0)="","",VLOOKUP($B541,Ludo_voor!$A$2:$Y$601,5,0))</f>
        <v>Spelen Op Zolder</v>
      </c>
      <c r="G541" s="81"/>
      <c r="H541" s="103"/>
      <c r="I541" s="104"/>
      <c r="J541" s="105"/>
      <c r="K541" s="105"/>
      <c r="L541" s="105"/>
      <c r="M541" s="106" t="str">
        <f aca="false" t="array" ref="M541:M541">IF($G541="","",IF(L541="",0,((SUM(IF(I541=I$2:I$601,IF(J541=J$2:J$601,1,0),0))-K541)/(SUM(IF(I541=I$2:I$601,IF(J541=J$2:J$601,1,0),0))-1)*100)+(L541/(SUM(IF(I541=I$2:I$601,IF(J541=J$2:J$601,L$2:L$601,0),0))))+IF(K541&lt;2,SUM(IF(I541=I$2:I$601,IF(J541=J$2:J$601,1,0),0)),0)))</f>
        <v/>
      </c>
      <c r="N541" s="107"/>
      <c r="O541" s="108"/>
      <c r="P541" s="108"/>
      <c r="Q541" s="108"/>
      <c r="R541" s="109" t="str">
        <f aca="false" t="array" ref="R541:R541">IF($G541="","",IF(Q541="",0,((SUM(IF(N541=N$2:N$601,IF(O541=O$2:O$601,1,0),0))-P541)/(SUM(IF(N541=N$2:N$601,IF(O541=O$2:O$601,1,0),0))-1)*100)+(Q541/(SUM(IF(N541=N$2:N$601,IF(O541=O$2:O$601,Q$2:Q$601,0),0))))+IF(P541&lt;2,SUM(IF(N541=N$2:N$601,IF(O541=O$2:O$601,1,0),0)),0)))</f>
        <v/>
      </c>
      <c r="S541" s="110"/>
      <c r="T541" s="108"/>
      <c r="U541" s="108"/>
      <c r="V541" s="108"/>
      <c r="W541" s="111" t="str">
        <f aca="false" t="array" ref="W541:W541">IF($G541="","",IF(OR(S541=Error_checking!$Q$25,S541=Error_checking!$Q$26),R541-IF(P541&lt;2,SUM(IF(N541=N$2:N$601,IF(O541=O$2:O$601,1,0),0)),0),IF(V541="",0,((SUM(IF(S541=S$2:S$601,IF(T541=T$2:T$601,1,0),0))-U541)/(SUM(IF(S541=S$2:S$601,IF(T541=T$2:T$601,1,0),0))-1)*100)+(V541/(SUM(IF(S541=S$2:S$601,IF(T541=T$2:T$601,V$2:V$601,0),0))))+IF(U541&lt;2,SUM(IF(S541=S$2:S$601,IF(T541=T$2:T$601,1,0),0)),0))))</f>
        <v/>
      </c>
      <c r="X541" s="91"/>
      <c r="Y541" s="92"/>
      <c r="Z541" s="93"/>
      <c r="AA541" s="92"/>
      <c r="AB541" s="94" t="n">
        <f aca="false">0</f>
        <v>0</v>
      </c>
      <c r="AC541" s="94" t="n">
        <f aca="false" t="array" ref="AC541:AC541">SUM(M541,R541,W541,AB541)</f>
        <v>0</v>
      </c>
      <c r="AD541" s="112" t="n">
        <f aca="false">IF(G541=Error_checking!$A$26,MAX(0,MIN(MaxBonus,$G$1)+1-RANK(AC541,$AC$2:$AC$601)),0)</f>
        <v>0</v>
      </c>
      <c r="AE541" s="111" t="n">
        <f aca="false">AC541+AD541</f>
        <v>0</v>
      </c>
      <c r="AF541" s="113" t="str">
        <f aca="false" t="array" ref="AF541:AF541">IF(G541=Error_checking!$A$26,RANK(AC541,$AC$2:$AC$601),"")</f>
        <v/>
      </c>
      <c r="AG541" s="114"/>
      <c r="AH541" s="115"/>
      <c r="AI541" s="115"/>
      <c r="AJ541" s="115"/>
      <c r="AK541" s="100"/>
      <c r="AL541" s="100"/>
      <c r="AM541" s="100"/>
      <c r="AN541" s="101"/>
      <c r="AO541" s="100"/>
      <c r="AP541" s="100"/>
      <c r="AQ541" s="100"/>
      <c r="AR541" s="100"/>
      <c r="AS541" s="100"/>
      <c r="AT541" s="100"/>
      <c r="AU541" s="100"/>
      <c r="AV541" s="100"/>
      <c r="AW541" s="100"/>
      <c r="AX541" s="100"/>
      <c r="AY541" s="100"/>
      <c r="AZ541" s="100"/>
      <c r="BA541" s="100"/>
      <c r="BB541" s="100"/>
      <c r="BC541" s="100"/>
      <c r="BD541" s="100"/>
      <c r="BE541" s="100"/>
      <c r="BF541" s="100"/>
      <c r="BG541" s="100"/>
      <c r="BH541" s="100"/>
      <c r="BI541" s="100"/>
      <c r="BJ541" s="100"/>
      <c r="BK541" s="100"/>
      <c r="BL541" s="100"/>
      <c r="BM541" s="100"/>
      <c r="BN541" s="100"/>
      <c r="BO541" s="100"/>
      <c r="BP541" s="100"/>
      <c r="BQ541" s="100"/>
      <c r="BR541" s="100"/>
      <c r="BS541" s="100"/>
      <c r="BT541" s="100"/>
      <c r="BU541" s="100"/>
      <c r="BV541" s="100"/>
      <c r="BW541" s="100"/>
      <c r="BX541" s="100"/>
      <c r="BY541" s="100"/>
      <c r="BZ541" s="100"/>
    </row>
    <row r="542" s="119" customFormat="true" ht="14.85" hidden="false" customHeight="true" outlineLevel="0" collapsed="false">
      <c r="A542" s="102" t="str">
        <f aca="false" t="array" ref="A542:A542">IF(G542=Error_checking!$A$26,RANK(AC542,$AC$2:$AC$601),"")</f>
        <v/>
      </c>
      <c r="B542" s="102" t="n">
        <v>256</v>
      </c>
      <c r="C542" s="77" t="n">
        <f aca="false">VLOOKUP($B542,Ludo_na!$A$2:$D$601,2,0)</f>
        <v>577</v>
      </c>
      <c r="D542" s="78" t="str">
        <f aca="false">IF(VLOOKUP($B542,Ludo_voor!$A$2:$Y$601,3,0)="","",VLOOKUP($B542,Ludo_voor!$A$2:$Y$601,3,0))</f>
        <v>Saeys</v>
      </c>
      <c r="E542" s="79" t="str">
        <f aca="false">IF(VLOOKUP($B542,Ludo_voor!$A$2:$Y$601,4,0)="","",VLOOKUP($B542,Ludo_voor!$A$2:$Y$601,4,0))</f>
        <v>Angeline</v>
      </c>
      <c r="F542" s="80" t="str">
        <f aca="false">IF(VLOOKUP($B542,Ludo_voor!$A$2:$Y$601,5,0)="","",VLOOKUP($B542,Ludo_voor!$A$2:$Y$601,5,0))</f>
        <v>Spelen Op Zolder</v>
      </c>
      <c r="G542" s="81"/>
      <c r="H542" s="103"/>
      <c r="I542" s="104"/>
      <c r="J542" s="105"/>
      <c r="K542" s="105"/>
      <c r="L542" s="105"/>
      <c r="M542" s="106" t="str">
        <f aca="false" t="array" ref="M542:M542">IF($G542="","",IF(L542="",0,((SUM(IF(I542=I$2:I$601,IF(J542=J$2:J$601,1,0),0))-K542)/(SUM(IF(I542=I$2:I$601,IF(J542=J$2:J$601,1,0),0))-1)*100)+(L542/(SUM(IF(I542=I$2:I$601,IF(J542=J$2:J$601,L$2:L$601,0),0))))+IF(K542&lt;2,SUM(IF(I542=I$2:I$601,IF(J542=J$2:J$601,1,0),0)),0)))</f>
        <v/>
      </c>
      <c r="N542" s="107"/>
      <c r="O542" s="108"/>
      <c r="P542" s="108"/>
      <c r="Q542" s="108"/>
      <c r="R542" s="109" t="str">
        <f aca="false" t="array" ref="R542:R542">IF($G542="","",IF(Q542="",0,((SUM(IF(N542=N$2:N$601,IF(O542=O$2:O$601,1,0),0))-P542)/(SUM(IF(N542=N$2:N$601,IF(O542=O$2:O$601,1,0),0))-1)*100)+(Q542/(SUM(IF(N542=N$2:N$601,IF(O542=O$2:O$601,Q$2:Q$601,0),0))))+IF(P542&lt;2,SUM(IF(N542=N$2:N$601,IF(O542=O$2:O$601,1,0),0)),0)))</f>
        <v/>
      </c>
      <c r="S542" s="110"/>
      <c r="T542" s="108"/>
      <c r="U542" s="108"/>
      <c r="V542" s="108"/>
      <c r="W542" s="111" t="str">
        <f aca="false" t="array" ref="W542:W542">IF($G542="","",IF(OR(S542=Error_checking!$Q$25,S542=Error_checking!$Q$26),R542-IF(P542&lt;2,SUM(IF(N542=N$2:N$601,IF(O542=O$2:O$601,1,0),0)),0),IF(V542="",0,((SUM(IF(S542=S$2:S$601,IF(T542=T$2:T$601,1,0),0))-U542)/(SUM(IF(S542=S$2:S$601,IF(T542=T$2:T$601,1,0),0))-1)*100)+(V542/(SUM(IF(S542=S$2:S$601,IF(T542=T$2:T$601,V$2:V$601,0),0))))+IF(U542&lt;2,SUM(IF(S542=S$2:S$601,IF(T542=T$2:T$601,1,0),0)),0))))</f>
        <v/>
      </c>
      <c r="X542" s="91"/>
      <c r="Y542" s="92"/>
      <c r="Z542" s="93"/>
      <c r="AA542" s="92"/>
      <c r="AB542" s="94" t="n">
        <f aca="false">0</f>
        <v>0</v>
      </c>
      <c r="AC542" s="94" t="n">
        <f aca="false" t="array" ref="AC542:AC542">SUM(M542,R542,W542,AB542)</f>
        <v>0</v>
      </c>
      <c r="AD542" s="112" t="n">
        <f aca="false">IF(G542=Error_checking!$A$26,MAX(0,MIN(MaxBonus,$G$1)+1-RANK(AC542,$AC$2:$AC$601)),0)</f>
        <v>0</v>
      </c>
      <c r="AE542" s="111" t="n">
        <f aca="false">AC542+AD542</f>
        <v>0</v>
      </c>
      <c r="AF542" s="113" t="str">
        <f aca="false" t="array" ref="AF542:AF542">IF(G542=Error_checking!$A$26,RANK(AC542,$AC$2:$AC$601),"")</f>
        <v/>
      </c>
      <c r="AG542" s="114"/>
      <c r="AH542" s="115"/>
      <c r="AI542" s="115"/>
      <c r="AJ542" s="115"/>
      <c r="AK542" s="100"/>
      <c r="AL542" s="100"/>
      <c r="AM542" s="100"/>
      <c r="AN542" s="101"/>
      <c r="AO542" s="100"/>
      <c r="AP542" s="100"/>
      <c r="AQ542" s="100"/>
      <c r="AR542" s="100"/>
      <c r="AS542" s="100"/>
      <c r="AT542" s="100"/>
      <c r="AU542" s="100"/>
      <c r="AV542" s="100"/>
      <c r="AW542" s="100"/>
      <c r="AX542" s="100"/>
      <c r="AY542" s="100"/>
      <c r="AZ542" s="100"/>
      <c r="BA542" s="100"/>
      <c r="BB542" s="100"/>
      <c r="BC542" s="100"/>
      <c r="BD542" s="100"/>
      <c r="BE542" s="100"/>
      <c r="BF542" s="100"/>
      <c r="BG542" s="100"/>
      <c r="BH542" s="100"/>
      <c r="BI542" s="100"/>
      <c r="BJ542" s="100"/>
      <c r="BK542" s="100"/>
      <c r="BL542" s="100"/>
      <c r="BM542" s="100"/>
      <c r="BN542" s="100"/>
      <c r="BO542" s="100"/>
      <c r="BP542" s="100"/>
      <c r="BQ542" s="100"/>
      <c r="BR542" s="100"/>
      <c r="BS542" s="100"/>
      <c r="BT542" s="100"/>
      <c r="BU542" s="100"/>
      <c r="BV542" s="100"/>
      <c r="BW542" s="100"/>
      <c r="BX542" s="100"/>
      <c r="BY542" s="100"/>
      <c r="BZ542" s="100"/>
    </row>
    <row r="543" s="54" customFormat="true" ht="14.85" hidden="false" customHeight="true" outlineLevel="0" collapsed="false">
      <c r="A543" s="102" t="str">
        <f aca="false" t="array" ref="A543:A543">IF(G543=Error_checking!$A$26,RANK(AC543,$AC$2:$AC$601),"")</f>
        <v/>
      </c>
      <c r="B543" s="102" t="n">
        <v>9</v>
      </c>
      <c r="C543" s="77" t="n">
        <f aca="false">VLOOKUP($B543,Ludo_na!$A$2:$D$601,2,0)</f>
        <v>178</v>
      </c>
      <c r="D543" s="78" t="str">
        <f aca="false">IF(VLOOKUP($B543,Ludo_voor!$A$2:$Y$601,3,0)="","",VLOOKUP($B543,Ludo_voor!$A$2:$Y$601,3,0))</f>
        <v>Schepens</v>
      </c>
      <c r="E543" s="79" t="str">
        <f aca="false">IF(VLOOKUP($B543,Ludo_voor!$A$2:$Y$601,4,0)="","",VLOOKUP($B543,Ludo_voor!$A$2:$Y$601,4,0))</f>
        <v>Marion</v>
      </c>
      <c r="F543" s="80" t="str">
        <f aca="false">IF(VLOOKUP($B543,Ludo_voor!$A$2:$Y$601,5,0)="","",VLOOKUP($B543,Ludo_voor!$A$2:$Y$601,5,0))</f>
        <v>Spelen Op Zolder</v>
      </c>
      <c r="G543" s="81"/>
      <c r="H543" s="103"/>
      <c r="I543" s="104"/>
      <c r="J543" s="105"/>
      <c r="K543" s="105"/>
      <c r="L543" s="105"/>
      <c r="M543" s="106" t="str">
        <f aca="false" t="array" ref="M543:M543">IF($G543="","",IF(L543="",0,((SUM(IF(I543=I$2:I$601,IF(J543=J$2:J$601,1,0),0))-K543)/(SUM(IF(I543=I$2:I$601,IF(J543=J$2:J$601,1,0),0))-1)*100)+(L543/(SUM(IF(I543=I$2:I$601,IF(J543=J$2:J$601,L$2:L$601,0),0))))+IF(K543&lt;2,SUM(IF(I543=I$2:I$601,IF(J543=J$2:J$601,1,0),0)),0)))</f>
        <v/>
      </c>
      <c r="N543" s="107"/>
      <c r="O543" s="108"/>
      <c r="P543" s="108"/>
      <c r="Q543" s="108"/>
      <c r="R543" s="109" t="str">
        <f aca="false" t="array" ref="R543:R543">IF($G543="","",IF(Q543="",0,((SUM(IF(N543=N$2:N$601,IF(O543=O$2:O$601,1,0),0))-P543)/(SUM(IF(N543=N$2:N$601,IF(O543=O$2:O$601,1,0),0))-1)*100)+(Q543/(SUM(IF(N543=N$2:N$601,IF(O543=O$2:O$601,Q$2:Q$601,0),0))))+IF(P543&lt;2,SUM(IF(N543=N$2:N$601,IF(O543=O$2:O$601,1,0),0)),0)))</f>
        <v/>
      </c>
      <c r="S543" s="110"/>
      <c r="T543" s="108"/>
      <c r="U543" s="108"/>
      <c r="V543" s="108"/>
      <c r="W543" s="111" t="str">
        <f aca="false" t="array" ref="W543:W543">IF($G543="","",IF(OR(S543=Error_checking!$Q$25,S543=Error_checking!$Q$26),R543-IF(P543&lt;2,SUM(IF(N543=N$2:N$601,IF(O543=O$2:O$601,1,0),0)),0),IF(V543="",0,((SUM(IF(S543=S$2:S$601,IF(T543=T$2:T$601,1,0),0))-U543)/(SUM(IF(S543=S$2:S$601,IF(T543=T$2:T$601,1,0),0))-1)*100)+(V543/(SUM(IF(S543=S$2:S$601,IF(T543=T$2:T$601,V$2:V$601,0),0))))+IF(U543&lt;2,SUM(IF(S543=S$2:S$601,IF(T543=T$2:T$601,1,0),0)),0))))</f>
        <v/>
      </c>
      <c r="X543" s="91"/>
      <c r="Y543" s="92"/>
      <c r="Z543" s="93"/>
      <c r="AA543" s="92"/>
      <c r="AB543" s="94" t="n">
        <f aca="false">0</f>
        <v>0</v>
      </c>
      <c r="AC543" s="94" t="n">
        <f aca="false" t="array" ref="AC543:AC543">SUM(M543,R543,W543,AB543)</f>
        <v>0</v>
      </c>
      <c r="AD543" s="112" t="n">
        <f aca="false">IF(G543=Error_checking!$A$26,MAX(0,MIN(MaxBonus,$G$1)+1-RANK(AC543,$AC$2:$AC$601)),0)</f>
        <v>0</v>
      </c>
      <c r="AE543" s="111" t="n">
        <f aca="false">AC543+AD543</f>
        <v>0</v>
      </c>
      <c r="AF543" s="113" t="str">
        <f aca="false" t="array" ref="AF543:AF543">IF(G543=Error_checking!$A$26,RANK(AC543,$AC$2:$AC$601),"")</f>
        <v/>
      </c>
      <c r="AG543" s="114"/>
      <c r="AH543" s="115"/>
      <c r="AI543" s="115"/>
      <c r="AJ543" s="115"/>
      <c r="AK543" s="100"/>
      <c r="AL543" s="100"/>
      <c r="AM543" s="100"/>
      <c r="AN543" s="101"/>
      <c r="AO543" s="100"/>
      <c r="AP543" s="100"/>
      <c r="AQ543" s="100"/>
      <c r="AR543" s="100"/>
      <c r="AS543" s="100"/>
      <c r="AT543" s="100"/>
      <c r="AU543" s="100"/>
      <c r="AV543" s="100"/>
      <c r="AW543" s="100"/>
      <c r="AX543" s="100"/>
      <c r="AY543" s="100"/>
      <c r="AZ543" s="100"/>
      <c r="BA543" s="100"/>
      <c r="BB543" s="100"/>
      <c r="BC543" s="100"/>
      <c r="BD543" s="100"/>
      <c r="BE543" s="100"/>
      <c r="BF543" s="100"/>
      <c r="BG543" s="100"/>
      <c r="BH543" s="100"/>
      <c r="BI543" s="100"/>
      <c r="BJ543" s="100"/>
      <c r="BK543" s="100"/>
      <c r="BL543" s="100"/>
      <c r="BM543" s="100"/>
      <c r="BN543" s="100"/>
      <c r="BO543" s="100"/>
      <c r="BP543" s="100"/>
      <c r="BQ543" s="100"/>
      <c r="BR543" s="100"/>
      <c r="BS543" s="100"/>
      <c r="BT543" s="100"/>
      <c r="BU543" s="100"/>
      <c r="BV543" s="100"/>
      <c r="BW543" s="100"/>
      <c r="BX543" s="100"/>
      <c r="BY543" s="100"/>
      <c r="BZ543" s="100"/>
    </row>
    <row r="544" s="119" customFormat="true" ht="14.85" hidden="false" customHeight="true" outlineLevel="0" collapsed="false">
      <c r="A544" s="102" t="str">
        <f aca="false" t="array" ref="A544:A544">IF(G544=Error_checking!$A$26,RANK(AC544,$AC$2:$AC$601),"")</f>
        <v/>
      </c>
      <c r="B544" s="102" t="n">
        <v>165</v>
      </c>
      <c r="C544" s="77" t="n">
        <f aca="false">VLOOKUP($B544,Ludo_na!$A$2:$D$601,2,0)</f>
        <v>195</v>
      </c>
      <c r="D544" s="78" t="str">
        <f aca="false">IF(VLOOKUP($B544,Ludo_voor!$A$2:$Y$601,3,0)="","",VLOOKUP($B544,Ludo_voor!$A$2:$Y$601,3,0))</f>
        <v>Schepens</v>
      </c>
      <c r="E544" s="79" t="str">
        <f aca="false">IF(VLOOKUP($B544,Ludo_voor!$A$2:$Y$601,4,0)="","",VLOOKUP($B544,Ludo_voor!$A$2:$Y$601,4,0))</f>
        <v>Bart</v>
      </c>
      <c r="F544" s="80" t="str">
        <f aca="false">IF(VLOOKUP($B544,Ludo_voor!$A$2:$Y$601,5,0)="","",VLOOKUP($B544,Ludo_voor!$A$2:$Y$601,5,0))</f>
        <v>Spelen Op Zolder</v>
      </c>
      <c r="G544" s="81"/>
      <c r="H544" s="103"/>
      <c r="I544" s="104"/>
      <c r="J544" s="105"/>
      <c r="K544" s="105"/>
      <c r="L544" s="105"/>
      <c r="M544" s="106" t="str">
        <f aca="false" t="array" ref="M544:M544">IF($G544="","",IF(L544="",0,((SUM(IF(I544=I$2:I$601,IF(J544=J$2:J$601,1,0),0))-K544)/(SUM(IF(I544=I$2:I$601,IF(J544=J$2:J$601,1,0),0))-1)*100)+(L544/(SUM(IF(I544=I$2:I$601,IF(J544=J$2:J$601,L$2:L$601,0),0))))+IF(K544&lt;2,SUM(IF(I544=I$2:I$601,IF(J544=J$2:J$601,1,0),0)),0)))</f>
        <v/>
      </c>
      <c r="N544" s="107"/>
      <c r="O544" s="108"/>
      <c r="P544" s="108"/>
      <c r="Q544" s="108"/>
      <c r="R544" s="109" t="str">
        <f aca="false" t="array" ref="R544:R544">IF($G544="","",IF(Q544="",0,((SUM(IF(N544=N$2:N$601,IF(O544=O$2:O$601,1,0),0))-P544)/(SUM(IF(N544=N$2:N$601,IF(O544=O$2:O$601,1,0),0))-1)*100)+(Q544/(SUM(IF(N544=N$2:N$601,IF(O544=O$2:O$601,Q$2:Q$601,0),0))))+IF(P544&lt;2,SUM(IF(N544=N$2:N$601,IF(O544=O$2:O$601,1,0),0)),0)))</f>
        <v/>
      </c>
      <c r="S544" s="110"/>
      <c r="T544" s="108"/>
      <c r="U544" s="108"/>
      <c r="V544" s="108"/>
      <c r="W544" s="111" t="str">
        <f aca="false" t="array" ref="W544:W544">IF($G544="","",IF(OR(S544=Error_checking!$Q$25,S544=Error_checking!$Q$26),R544-IF(P544&lt;2,SUM(IF(N544=N$2:N$601,IF(O544=O$2:O$601,1,0),0)),0),IF(V544="",0,((SUM(IF(S544=S$2:S$601,IF(T544=T$2:T$601,1,0),0))-U544)/(SUM(IF(S544=S$2:S$601,IF(T544=T$2:T$601,1,0),0))-1)*100)+(V544/(SUM(IF(S544=S$2:S$601,IF(T544=T$2:T$601,V$2:V$601,0),0))))+IF(U544&lt;2,SUM(IF(S544=S$2:S$601,IF(T544=T$2:T$601,1,0),0)),0))))</f>
        <v/>
      </c>
      <c r="X544" s="91"/>
      <c r="Y544" s="92"/>
      <c r="Z544" s="93"/>
      <c r="AA544" s="92"/>
      <c r="AB544" s="94" t="n">
        <f aca="false">0</f>
        <v>0</v>
      </c>
      <c r="AC544" s="94" t="n">
        <f aca="false" t="array" ref="AC544:AC544">SUM(M544,R544,W544,AB544)</f>
        <v>0</v>
      </c>
      <c r="AD544" s="112" t="n">
        <f aca="false">IF(G544=Error_checking!$A$26,MAX(0,MIN(MaxBonus,$G$1)+1-RANK(AC544,$AC$2:$AC$601)),0)</f>
        <v>0</v>
      </c>
      <c r="AE544" s="111" t="n">
        <f aca="false">AC544+AD544</f>
        <v>0</v>
      </c>
      <c r="AF544" s="113" t="str">
        <f aca="false" t="array" ref="AF544:AF544">IF(G544=Error_checking!$A$26,RANK(AC544,$AC$2:$AC$601),"")</f>
        <v/>
      </c>
      <c r="AG544" s="114"/>
      <c r="AH544" s="115"/>
      <c r="AI544" s="115"/>
      <c r="AJ544" s="115"/>
      <c r="AK544" s="100"/>
      <c r="AL544" s="100"/>
      <c r="AM544" s="100"/>
      <c r="AN544" s="101"/>
      <c r="AO544" s="100"/>
      <c r="AP544" s="100"/>
      <c r="AQ544" s="100"/>
      <c r="AR544" s="100"/>
      <c r="AS544" s="100"/>
      <c r="AT544" s="100"/>
      <c r="AU544" s="100"/>
      <c r="AV544" s="100"/>
      <c r="AW544" s="100"/>
      <c r="AX544" s="100"/>
      <c r="AY544" s="100"/>
      <c r="AZ544" s="100"/>
      <c r="BA544" s="100"/>
      <c r="BB544" s="100"/>
      <c r="BC544" s="100"/>
      <c r="BD544" s="100"/>
      <c r="BE544" s="100"/>
      <c r="BF544" s="100"/>
      <c r="BG544" s="100"/>
      <c r="BH544" s="100"/>
      <c r="BI544" s="100"/>
      <c r="BJ544" s="100"/>
      <c r="BK544" s="100"/>
      <c r="BL544" s="100"/>
      <c r="BM544" s="100"/>
      <c r="BN544" s="100"/>
      <c r="BO544" s="100"/>
      <c r="BP544" s="100"/>
      <c r="BQ544" s="100"/>
      <c r="BR544" s="100"/>
      <c r="BS544" s="100"/>
      <c r="BT544" s="100"/>
      <c r="BU544" s="100"/>
      <c r="BV544" s="100"/>
      <c r="BW544" s="100"/>
      <c r="BX544" s="100"/>
      <c r="BY544" s="100"/>
      <c r="BZ544" s="100"/>
    </row>
    <row r="545" s="54" customFormat="true" ht="14.85" hidden="false" customHeight="true" outlineLevel="0" collapsed="false">
      <c r="A545" s="102" t="str">
        <f aca="false" t="array" ref="A545:A545">IF(G545=Error_checking!$A$26,RANK(AC545,$AC$2:$AC$601),"")</f>
        <v/>
      </c>
      <c r="B545" s="102" t="n">
        <v>139</v>
      </c>
      <c r="C545" s="77" t="n">
        <f aca="false">VLOOKUP($B545,Ludo_na!$A$2:$D$601,2,0)</f>
        <v>189</v>
      </c>
      <c r="D545" s="78" t="str">
        <f aca="false">IF(VLOOKUP($B545,Ludo_voor!$A$2:$Y$601,3,0)="","",VLOOKUP($B545,Ludo_voor!$A$2:$Y$601,3,0))</f>
        <v>Stael</v>
      </c>
      <c r="E545" s="79" t="str">
        <f aca="false">IF(VLOOKUP($B545,Ludo_voor!$A$2:$Y$601,4,0)="","",VLOOKUP($B545,Ludo_voor!$A$2:$Y$601,4,0))</f>
        <v>Marc</v>
      </c>
      <c r="F545" s="80" t="str">
        <f aca="false">IF(VLOOKUP($B545,Ludo_voor!$A$2:$Y$601,5,0)="","",VLOOKUP($B545,Ludo_voor!$A$2:$Y$601,5,0))</f>
        <v>Spelen Op Zolder</v>
      </c>
      <c r="G545" s="81"/>
      <c r="H545" s="103"/>
      <c r="I545" s="104"/>
      <c r="J545" s="105"/>
      <c r="K545" s="105"/>
      <c r="L545" s="105"/>
      <c r="M545" s="106" t="str">
        <f aca="false" t="array" ref="M545:M545">IF($G545="","",IF(L545="",0,((SUM(IF(I545=I$2:I$601,IF(J545=J$2:J$601,1,0),0))-K545)/(SUM(IF(I545=I$2:I$601,IF(J545=J$2:J$601,1,0),0))-1)*100)+(L545/(SUM(IF(I545=I$2:I$601,IF(J545=J$2:J$601,L$2:L$601,0),0))))+IF(K545&lt;2,SUM(IF(I545=I$2:I$601,IF(J545=J$2:J$601,1,0),0)),0)))</f>
        <v/>
      </c>
      <c r="N545" s="107"/>
      <c r="O545" s="108"/>
      <c r="P545" s="108"/>
      <c r="Q545" s="108"/>
      <c r="R545" s="109" t="str">
        <f aca="false" t="array" ref="R545:R545">IF($G545="","",IF(Q545="",0,((SUM(IF(N545=N$2:N$601,IF(O545=O$2:O$601,1,0),0))-P545)/(SUM(IF(N545=N$2:N$601,IF(O545=O$2:O$601,1,0),0))-1)*100)+(Q545/(SUM(IF(N545=N$2:N$601,IF(O545=O$2:O$601,Q$2:Q$601,0),0))))+IF(P545&lt;2,SUM(IF(N545=N$2:N$601,IF(O545=O$2:O$601,1,0),0)),0)))</f>
        <v/>
      </c>
      <c r="S545" s="110"/>
      <c r="T545" s="108"/>
      <c r="U545" s="108"/>
      <c r="V545" s="108"/>
      <c r="W545" s="111" t="str">
        <f aca="false" t="array" ref="W545:W545">IF($G545="","",IF(OR(S545=Error_checking!$Q$25,S545=Error_checking!$Q$26),R545-IF(P545&lt;2,SUM(IF(N545=N$2:N$601,IF(O545=O$2:O$601,1,0),0)),0),IF(V545="",0,((SUM(IF(S545=S$2:S$601,IF(T545=T$2:T$601,1,0),0))-U545)/(SUM(IF(S545=S$2:S$601,IF(T545=T$2:T$601,1,0),0))-1)*100)+(V545/(SUM(IF(S545=S$2:S$601,IF(T545=T$2:T$601,V$2:V$601,0),0))))+IF(U545&lt;2,SUM(IF(S545=S$2:S$601,IF(T545=T$2:T$601,1,0),0)),0))))</f>
        <v/>
      </c>
      <c r="X545" s="91"/>
      <c r="Y545" s="92"/>
      <c r="Z545" s="93"/>
      <c r="AA545" s="92"/>
      <c r="AB545" s="94" t="n">
        <f aca="false">0</f>
        <v>0</v>
      </c>
      <c r="AC545" s="94" t="n">
        <f aca="false" t="array" ref="AC545:AC545">SUM(M545,R545,W545,AB545)</f>
        <v>0</v>
      </c>
      <c r="AD545" s="112" t="n">
        <f aca="false">IF(G545=Error_checking!$A$26,MAX(0,MIN(MaxBonus,$G$1)+1-RANK(AC545,$AC$2:$AC$601)),0)</f>
        <v>0</v>
      </c>
      <c r="AE545" s="111" t="n">
        <f aca="false">AC545+AD545</f>
        <v>0</v>
      </c>
      <c r="AF545" s="113" t="str">
        <f aca="false" t="array" ref="AF545:AF545">IF(G545=Error_checking!$A$26,RANK(AC545,$AC$2:$AC$601),"")</f>
        <v/>
      </c>
      <c r="AG545" s="114"/>
      <c r="AH545" s="115"/>
      <c r="AI545" s="115"/>
      <c r="AJ545" s="115"/>
      <c r="AK545" s="100"/>
      <c r="AL545" s="100"/>
      <c r="AM545" s="100"/>
      <c r="AN545" s="101"/>
      <c r="AO545" s="100"/>
      <c r="AP545" s="100"/>
      <c r="AQ545" s="100"/>
      <c r="AR545" s="100"/>
      <c r="AS545" s="100"/>
      <c r="AT545" s="100"/>
      <c r="AU545" s="100"/>
      <c r="AV545" s="100"/>
      <c r="AW545" s="100"/>
      <c r="AX545" s="100"/>
      <c r="AY545" s="100"/>
      <c r="AZ545" s="100"/>
      <c r="BA545" s="100"/>
      <c r="BB545" s="100"/>
      <c r="BC545" s="100"/>
      <c r="BD545" s="100"/>
      <c r="BE545" s="100"/>
      <c r="BF545" s="100"/>
      <c r="BG545" s="100"/>
      <c r="BH545" s="100"/>
      <c r="BI545" s="100"/>
      <c r="BJ545" s="100"/>
      <c r="BK545" s="100"/>
      <c r="BL545" s="100"/>
      <c r="BM545" s="100"/>
      <c r="BN545" s="100"/>
      <c r="BO545" s="100"/>
      <c r="BP545" s="100"/>
      <c r="BQ545" s="100"/>
      <c r="BR545" s="100"/>
      <c r="BS545" s="100"/>
      <c r="BT545" s="100"/>
      <c r="BU545" s="100"/>
      <c r="BV545" s="100"/>
      <c r="BW545" s="100"/>
      <c r="BX545" s="100"/>
      <c r="BY545" s="100"/>
      <c r="BZ545" s="100"/>
    </row>
    <row r="546" s="119" customFormat="true" ht="14.85" hidden="false" customHeight="true" outlineLevel="0" collapsed="false">
      <c r="A546" s="118" t="str">
        <f aca="false" t="array" ref="A546:A546">IF(G546=Error_checking!$A$26,RANK(AC546,$AC$2:$AC$601),"")</f>
        <v/>
      </c>
      <c r="B546" s="118" t="n">
        <v>52</v>
      </c>
      <c r="C546" s="77" t="n">
        <f aca="false">VLOOKUP($B546,Ludo_na!$A$2:$D$601,2,0)</f>
        <v>224</v>
      </c>
      <c r="D546" s="78" t="str">
        <f aca="false">IF(VLOOKUP($B546,Ludo_voor!$A$2:$Y$601,3,0)="","",VLOOKUP($B546,Ludo_voor!$A$2:$Y$601,3,0))</f>
        <v>Storme</v>
      </c>
      <c r="E546" s="79" t="str">
        <f aca="false">IF(VLOOKUP($B546,Ludo_voor!$A$2:$Y$601,4,0)="","",VLOOKUP($B546,Ludo_voor!$A$2:$Y$601,4,0))</f>
        <v>Nikolaas</v>
      </c>
      <c r="F546" s="80" t="str">
        <f aca="false">IF(VLOOKUP($B546,Ludo_voor!$A$2:$Y$601,5,0)="","",VLOOKUP($B546,Ludo_voor!$A$2:$Y$601,5,0))</f>
        <v>Spelen Op Zolder</v>
      </c>
      <c r="G546" s="81"/>
      <c r="H546" s="103"/>
      <c r="I546" s="104"/>
      <c r="J546" s="105"/>
      <c r="K546" s="105"/>
      <c r="L546" s="105"/>
      <c r="M546" s="106" t="str">
        <f aca="false" t="array" ref="M546:M546">IF($G546="","",IF(L546="",0,((SUM(IF(I546=I$2:I$601,IF(J546=J$2:J$601,1,0),0))-K546)/(SUM(IF(I546=I$2:I$601,IF(J546=J$2:J$601,1,0),0))-1)*100)+(L546/(SUM(IF(I546=I$2:I$601,IF(J546=J$2:J$601,L$2:L$601,0),0))))+IF(K546&lt;2,SUM(IF(I546=I$2:I$601,IF(J546=J$2:J$601,1,0),0)),0)))</f>
        <v/>
      </c>
      <c r="N546" s="107"/>
      <c r="O546" s="108"/>
      <c r="P546" s="108"/>
      <c r="Q546" s="108"/>
      <c r="R546" s="109" t="str">
        <f aca="false" t="array" ref="R546:R546">IF($G546="","",IF(Q546="",0,((SUM(IF(N546=N$2:N$601,IF(O546=O$2:O$601,1,0),0))-P546)/(SUM(IF(N546=N$2:N$601,IF(O546=O$2:O$601,1,0),0))-1)*100)+(Q546/(SUM(IF(N546=N$2:N$601,IF(O546=O$2:O$601,Q$2:Q$601,0),0))))+IF(P546&lt;2,SUM(IF(N546=N$2:N$601,IF(O546=O$2:O$601,1,0),0)),0)))</f>
        <v/>
      </c>
      <c r="S546" s="110"/>
      <c r="T546" s="108"/>
      <c r="U546" s="108"/>
      <c r="V546" s="108"/>
      <c r="W546" s="111" t="str">
        <f aca="false" t="array" ref="W546:W546">IF($G546="","",IF(OR(S546=Error_checking!$Q$25,S546=Error_checking!$Q$26),R546-IF(P546&lt;2,SUM(IF(N546=N$2:N$601,IF(O546=O$2:O$601,1,0),0)),0),IF(V546="",0,((SUM(IF(S546=S$2:S$601,IF(T546=T$2:T$601,1,0),0))-U546)/(SUM(IF(S546=S$2:S$601,IF(T546=T$2:T$601,1,0),0))-1)*100)+(V546/(SUM(IF(S546=S$2:S$601,IF(T546=T$2:T$601,V$2:V$601,0),0))))+IF(U546&lt;2,SUM(IF(S546=S$2:S$601,IF(T546=T$2:T$601,1,0),0)),0))))</f>
        <v/>
      </c>
      <c r="X546" s="91"/>
      <c r="Y546" s="92"/>
      <c r="Z546" s="93"/>
      <c r="AA546" s="92"/>
      <c r="AB546" s="94" t="n">
        <f aca="false">0</f>
        <v>0</v>
      </c>
      <c r="AC546" s="94" t="n">
        <f aca="false" t="array" ref="AC546:AC546">SUM(M546,R546,W546,AB546)</f>
        <v>0</v>
      </c>
      <c r="AD546" s="112" t="n">
        <f aca="false">IF(G546=Error_checking!$A$26,MAX(0,MIN(MaxBonus,$G$1)+1-RANK(AC546,$AC$2:$AC$601)),0)</f>
        <v>0</v>
      </c>
      <c r="AE546" s="111" t="n">
        <f aca="false">AC546+AD546</f>
        <v>0</v>
      </c>
      <c r="AF546" s="113" t="str">
        <f aca="false" t="array" ref="AF546:AF546">IF(G546=Error_checking!$A$26,RANK(AC546,$AC$2:$AC$601),"")</f>
        <v/>
      </c>
      <c r="AG546" s="114"/>
      <c r="AH546" s="115"/>
      <c r="AI546" s="115"/>
      <c r="AJ546" s="115"/>
      <c r="AK546" s="100"/>
      <c r="AL546" s="100"/>
      <c r="AM546" s="100"/>
      <c r="AN546" s="101"/>
      <c r="AO546" s="100"/>
      <c r="AP546" s="100"/>
      <c r="AQ546" s="100"/>
      <c r="AR546" s="100"/>
      <c r="AS546" s="100"/>
      <c r="AT546" s="100"/>
      <c r="AU546" s="100"/>
      <c r="AV546" s="100"/>
      <c r="AW546" s="100"/>
      <c r="AX546" s="100"/>
      <c r="AY546" s="100"/>
      <c r="AZ546" s="100"/>
      <c r="BA546" s="100"/>
      <c r="BB546" s="100"/>
      <c r="BC546" s="100"/>
      <c r="BD546" s="100"/>
      <c r="BE546" s="100"/>
      <c r="BF546" s="100"/>
      <c r="BG546" s="100"/>
      <c r="BH546" s="100"/>
      <c r="BI546" s="100"/>
      <c r="BJ546" s="100"/>
      <c r="BK546" s="100"/>
      <c r="BL546" s="100"/>
      <c r="BM546" s="100"/>
      <c r="BN546" s="100"/>
      <c r="BO546" s="100"/>
      <c r="BP546" s="100"/>
      <c r="BQ546" s="100"/>
      <c r="BR546" s="100"/>
      <c r="BS546" s="100"/>
      <c r="BT546" s="100"/>
      <c r="BU546" s="100"/>
      <c r="BV546" s="100"/>
      <c r="BW546" s="100"/>
      <c r="BX546" s="100"/>
      <c r="BY546" s="100"/>
      <c r="BZ546" s="100"/>
    </row>
    <row r="547" customFormat="false" ht="14.85" hidden="false" customHeight="true" outlineLevel="0" collapsed="false">
      <c r="A547" s="102" t="str">
        <f aca="false" t="array" ref="A547:A547">IF(G547=Error_checking!$A$26,RANK(AC547,$AC$2:$AC$601),"")</f>
        <v/>
      </c>
      <c r="B547" s="102" t="n">
        <v>58</v>
      </c>
      <c r="C547" s="77" t="n">
        <f aca="false">VLOOKUP($B547,Ludo_na!$A$2:$D$601,2,0)</f>
        <v>89</v>
      </c>
      <c r="D547" s="78" t="str">
        <f aca="false">IF(VLOOKUP($B547,Ludo_voor!$A$2:$Y$601,3,0)="","",VLOOKUP($B547,Ludo_voor!$A$2:$Y$601,3,0))</f>
        <v>Struye</v>
      </c>
      <c r="E547" s="79" t="str">
        <f aca="false">IF(VLOOKUP($B547,Ludo_voor!$A$2:$Y$601,4,0)="","",VLOOKUP($B547,Ludo_voor!$A$2:$Y$601,4,0))</f>
        <v>Inge</v>
      </c>
      <c r="F547" s="80" t="str">
        <f aca="false">IF(VLOOKUP($B547,Ludo_voor!$A$2:$Y$601,5,0)="","",VLOOKUP($B547,Ludo_voor!$A$2:$Y$601,5,0))</f>
        <v>Spelen Op Zolder</v>
      </c>
      <c r="G547" s="81"/>
      <c r="H547" s="103"/>
      <c r="I547" s="104"/>
      <c r="J547" s="105"/>
      <c r="K547" s="105"/>
      <c r="L547" s="105"/>
      <c r="M547" s="106" t="str">
        <f aca="false" t="array" ref="M547:M547">IF($G547="","",IF(L547="",0,((SUM(IF(I547=I$2:I$601,IF(J547=J$2:J$601,1,0),0))-K547)/(SUM(IF(I547=I$2:I$601,IF(J547=J$2:J$601,1,0),0))-1)*100)+(L547/(SUM(IF(I547=I$2:I$601,IF(J547=J$2:J$601,L$2:L$601,0),0))))+IF(K547&lt;2,SUM(IF(I547=I$2:I$601,IF(J547=J$2:J$601,1,0),0)),0)))</f>
        <v/>
      </c>
      <c r="N547" s="107"/>
      <c r="O547" s="108"/>
      <c r="P547" s="108"/>
      <c r="Q547" s="108"/>
      <c r="R547" s="109" t="str">
        <f aca="false" t="array" ref="R547:R547">IF($G547="","",IF(Q547="",0,((SUM(IF(N547=N$2:N$601,IF(O547=O$2:O$601,1,0),0))-P547)/(SUM(IF(N547=N$2:N$601,IF(O547=O$2:O$601,1,0),0))-1)*100)+(Q547/(SUM(IF(N547=N$2:N$601,IF(O547=O$2:O$601,Q$2:Q$601,0),0))))+IF(P547&lt;2,SUM(IF(N547=N$2:N$601,IF(O547=O$2:O$601,1,0),0)),0)))</f>
        <v/>
      </c>
      <c r="S547" s="110"/>
      <c r="T547" s="108"/>
      <c r="U547" s="108"/>
      <c r="V547" s="108"/>
      <c r="W547" s="111" t="str">
        <f aca="false" t="array" ref="W547:W547">IF($G547="","",IF(OR(S547=Error_checking!$Q$25,S547=Error_checking!$Q$26),R547-IF(P547&lt;2,SUM(IF(N547=N$2:N$601,IF(O547=O$2:O$601,1,0),0)),0),IF(V547="",0,((SUM(IF(S547=S$2:S$601,IF(T547=T$2:T$601,1,0),0))-U547)/(SUM(IF(S547=S$2:S$601,IF(T547=T$2:T$601,1,0),0))-1)*100)+(V547/(SUM(IF(S547=S$2:S$601,IF(T547=T$2:T$601,V$2:V$601,0),0))))+IF(U547&lt;2,SUM(IF(S547=S$2:S$601,IF(T547=T$2:T$601,1,0),0)),0))))</f>
        <v/>
      </c>
      <c r="X547" s="91"/>
      <c r="Y547" s="92"/>
      <c r="Z547" s="93"/>
      <c r="AA547" s="92"/>
      <c r="AB547" s="94" t="n">
        <f aca="false">0</f>
        <v>0</v>
      </c>
      <c r="AC547" s="94" t="n">
        <f aca="false" t="array" ref="AC547:AC547">SUM(M547,R547,W547,AB547)</f>
        <v>0</v>
      </c>
      <c r="AD547" s="112" t="n">
        <f aca="false">IF(G547=Error_checking!$A$26,MAX(0,MIN(MaxBonus,$G$1)+1-RANK(AC547,$AC$2:$AC$601)),0)</f>
        <v>0</v>
      </c>
      <c r="AE547" s="111" t="n">
        <f aca="false">AC547+AD547</f>
        <v>0</v>
      </c>
      <c r="AF547" s="113" t="str">
        <f aca="false" t="array" ref="AF547:AF547">IF(G547=Error_checking!$A$26,RANK(AC547,$AC$2:$AC$601),"")</f>
        <v/>
      </c>
      <c r="AG547" s="114"/>
      <c r="AH547" s="115"/>
      <c r="AI547" s="115"/>
      <c r="AJ547" s="115"/>
      <c r="AK547" s="100"/>
      <c r="AL547" s="100"/>
      <c r="AM547" s="100"/>
      <c r="AN547" s="101"/>
      <c r="AO547" s="100"/>
      <c r="AP547" s="100"/>
      <c r="AQ547" s="100"/>
      <c r="AR547" s="100"/>
      <c r="AS547" s="100"/>
      <c r="AT547" s="100"/>
      <c r="AU547" s="100"/>
      <c r="AV547" s="100"/>
      <c r="AW547" s="100"/>
      <c r="AX547" s="100"/>
      <c r="AY547" s="100"/>
      <c r="AZ547" s="100"/>
      <c r="BA547" s="100"/>
      <c r="BB547" s="100"/>
      <c r="BC547" s="100"/>
      <c r="BD547" s="100"/>
      <c r="BE547" s="100"/>
      <c r="BF547" s="100"/>
      <c r="BG547" s="100"/>
      <c r="BH547" s="100"/>
      <c r="BI547" s="100"/>
      <c r="BJ547" s="100"/>
      <c r="BK547" s="100"/>
      <c r="BL547" s="100"/>
      <c r="BM547" s="100"/>
      <c r="BN547" s="100"/>
      <c r="BO547" s="100"/>
      <c r="BP547" s="100"/>
      <c r="BQ547" s="100"/>
      <c r="BR547" s="100"/>
      <c r="BS547" s="100"/>
      <c r="BT547" s="100"/>
      <c r="BU547" s="100"/>
      <c r="BV547" s="100"/>
      <c r="BW547" s="100"/>
      <c r="BX547" s="100"/>
      <c r="BY547" s="100"/>
      <c r="BZ547" s="10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  <c r="IX547" s="0"/>
      <c r="IY547" s="0"/>
      <c r="IZ547" s="0"/>
      <c r="JA547" s="0"/>
      <c r="JB547" s="0"/>
      <c r="JC547" s="0"/>
      <c r="JD547" s="0"/>
      <c r="JE547" s="0"/>
      <c r="JF547" s="0"/>
      <c r="JG547" s="0"/>
      <c r="JH547" s="0"/>
      <c r="JI547" s="0"/>
      <c r="JJ547" s="0"/>
      <c r="JK547" s="0"/>
      <c r="JL547" s="0"/>
      <c r="JM547" s="0"/>
      <c r="JN547" s="0"/>
      <c r="JO547" s="0"/>
      <c r="JP547" s="0"/>
      <c r="JQ547" s="0"/>
      <c r="JR547" s="0"/>
      <c r="JS547" s="0"/>
      <c r="JT547" s="0"/>
      <c r="JU547" s="0"/>
      <c r="JV547" s="0"/>
      <c r="JW547" s="0"/>
      <c r="JX547" s="0"/>
      <c r="JY547" s="0"/>
      <c r="JZ547" s="0"/>
      <c r="KA547" s="0"/>
      <c r="KB547" s="0"/>
      <c r="KC547" s="0"/>
      <c r="KD547" s="0"/>
      <c r="KE547" s="0"/>
      <c r="KF547" s="0"/>
      <c r="KG547" s="0"/>
      <c r="KH547" s="0"/>
      <c r="KI547" s="0"/>
      <c r="KJ547" s="0"/>
      <c r="KK547" s="0"/>
      <c r="KL547" s="0"/>
      <c r="KM547" s="0"/>
      <c r="KN547" s="0"/>
      <c r="KO547" s="0"/>
      <c r="KP547" s="0"/>
      <c r="KQ547" s="0"/>
      <c r="KR547" s="0"/>
      <c r="KS547" s="0"/>
      <c r="KT547" s="0"/>
      <c r="KU547" s="0"/>
      <c r="KV547" s="0"/>
      <c r="KW547" s="0"/>
      <c r="KX547" s="0"/>
      <c r="KY547" s="0"/>
      <c r="KZ547" s="0"/>
      <c r="LA547" s="0"/>
      <c r="LB547" s="0"/>
      <c r="LC547" s="0"/>
      <c r="LD547" s="0"/>
      <c r="LE547" s="0"/>
      <c r="LF547" s="0"/>
      <c r="LG547" s="0"/>
      <c r="LH547" s="0"/>
      <c r="LI547" s="0"/>
      <c r="LJ547" s="0"/>
      <c r="LK547" s="0"/>
      <c r="LL547" s="0"/>
      <c r="LM547" s="0"/>
      <c r="LN547" s="0"/>
      <c r="LO547" s="0"/>
      <c r="LP547" s="0"/>
      <c r="LQ547" s="0"/>
      <c r="LR547" s="0"/>
      <c r="LS547" s="0"/>
      <c r="LT547" s="0"/>
      <c r="LU547" s="0"/>
      <c r="LV547" s="0"/>
      <c r="LW547" s="0"/>
      <c r="LX547" s="0"/>
      <c r="LY547" s="0"/>
      <c r="LZ547" s="0"/>
      <c r="MA547" s="0"/>
      <c r="MB547" s="0"/>
      <c r="MC547" s="0"/>
      <c r="MD547" s="0"/>
      <c r="ME547" s="0"/>
      <c r="MF547" s="0"/>
      <c r="MG547" s="0"/>
      <c r="MH547" s="0"/>
      <c r="MI547" s="0"/>
      <c r="MJ547" s="0"/>
      <c r="MK547" s="0"/>
      <c r="ML547" s="0"/>
      <c r="MM547" s="0"/>
      <c r="MN547" s="0"/>
      <c r="MO547" s="0"/>
      <c r="MP547" s="0"/>
      <c r="MQ547" s="0"/>
      <c r="MR547" s="0"/>
      <c r="MS547" s="0"/>
      <c r="MT547" s="0"/>
      <c r="MU547" s="0"/>
      <c r="MV547" s="0"/>
      <c r="MW547" s="0"/>
      <c r="MX547" s="0"/>
      <c r="MY547" s="0"/>
      <c r="MZ547" s="0"/>
      <c r="NA547" s="0"/>
      <c r="NB547" s="0"/>
      <c r="NC547" s="0"/>
      <c r="ND547" s="0"/>
      <c r="NE547" s="0"/>
      <c r="NF547" s="0"/>
      <c r="NG547" s="0"/>
      <c r="NH547" s="0"/>
      <c r="NI547" s="0"/>
      <c r="NJ547" s="0"/>
      <c r="NK547" s="0"/>
      <c r="NL547" s="0"/>
      <c r="NM547" s="0"/>
      <c r="NN547" s="0"/>
      <c r="NO547" s="0"/>
      <c r="NP547" s="0"/>
      <c r="NQ547" s="0"/>
      <c r="NR547" s="0"/>
      <c r="NS547" s="0"/>
      <c r="NT547" s="0"/>
      <c r="NU547" s="0"/>
      <c r="NV547" s="0"/>
      <c r="NW547" s="0"/>
      <c r="NX547" s="0"/>
      <c r="NY547" s="0"/>
      <c r="NZ547" s="0"/>
      <c r="OA547" s="0"/>
      <c r="OB547" s="0"/>
      <c r="OC547" s="0"/>
      <c r="OD547" s="0"/>
      <c r="OE547" s="0"/>
      <c r="OF547" s="0"/>
      <c r="OG547" s="0"/>
      <c r="OH547" s="0"/>
      <c r="OI547" s="0"/>
      <c r="OJ547" s="0"/>
      <c r="OK547" s="0"/>
      <c r="OL547" s="0"/>
      <c r="OM547" s="0"/>
      <c r="ON547" s="0"/>
      <c r="OO547" s="0"/>
      <c r="OP547" s="0"/>
      <c r="OQ547" s="0"/>
      <c r="OR547" s="0"/>
      <c r="OS547" s="0"/>
      <c r="OT547" s="0"/>
      <c r="OU547" s="0"/>
      <c r="OV547" s="0"/>
      <c r="OW547" s="0"/>
      <c r="OX547" s="0"/>
      <c r="OY547" s="0"/>
      <c r="OZ547" s="0"/>
      <c r="PA547" s="0"/>
      <c r="PB547" s="0"/>
      <c r="PC547" s="0"/>
      <c r="PD547" s="0"/>
      <c r="PE547" s="0"/>
      <c r="PF547" s="0"/>
      <c r="PG547" s="0"/>
      <c r="PH547" s="0"/>
      <c r="PI547" s="0"/>
      <c r="PJ547" s="0"/>
      <c r="PK547" s="0"/>
      <c r="PL547" s="0"/>
      <c r="PM547" s="0"/>
      <c r="PN547" s="0"/>
      <c r="PO547" s="0"/>
      <c r="PP547" s="0"/>
      <c r="PQ547" s="0"/>
      <c r="PR547" s="0"/>
      <c r="PS547" s="0"/>
      <c r="PT547" s="0"/>
      <c r="PU547" s="0"/>
      <c r="PV547" s="0"/>
      <c r="PW547" s="0"/>
      <c r="PX547" s="0"/>
      <c r="PY547" s="0"/>
      <c r="PZ547" s="0"/>
      <c r="QA547" s="0"/>
      <c r="QB547" s="0"/>
      <c r="QC547" s="0"/>
      <c r="QD547" s="0"/>
      <c r="QE547" s="0"/>
      <c r="QF547" s="0"/>
      <c r="QG547" s="0"/>
      <c r="QH547" s="0"/>
      <c r="QI547" s="0"/>
      <c r="QJ547" s="0"/>
      <c r="QK547" s="0"/>
      <c r="QL547" s="0"/>
      <c r="QM547" s="0"/>
      <c r="QN547" s="0"/>
      <c r="QO547" s="0"/>
      <c r="QP547" s="0"/>
      <c r="QQ547" s="0"/>
      <c r="QR547" s="0"/>
      <c r="QS547" s="0"/>
      <c r="QT547" s="0"/>
      <c r="QU547" s="0"/>
      <c r="QV547" s="0"/>
      <c r="QW547" s="0"/>
      <c r="QX547" s="0"/>
      <c r="QY547" s="0"/>
      <c r="QZ547" s="0"/>
      <c r="RA547" s="0"/>
      <c r="RB547" s="0"/>
      <c r="RC547" s="0"/>
      <c r="RD547" s="0"/>
      <c r="RE547" s="0"/>
      <c r="RF547" s="0"/>
      <c r="RG547" s="0"/>
      <c r="RH547" s="0"/>
      <c r="RI547" s="0"/>
      <c r="RJ547" s="0"/>
      <c r="RK547" s="0"/>
      <c r="RL547" s="0"/>
      <c r="RM547" s="0"/>
      <c r="RN547" s="0"/>
      <c r="RO547" s="0"/>
      <c r="RP547" s="0"/>
      <c r="RQ547" s="0"/>
      <c r="RR547" s="0"/>
      <c r="RS547" s="0"/>
      <c r="RT547" s="0"/>
      <c r="RU547" s="0"/>
      <c r="RV547" s="0"/>
      <c r="RW547" s="0"/>
      <c r="RX547" s="0"/>
      <c r="RY547" s="0"/>
      <c r="RZ547" s="0"/>
      <c r="SA547" s="0"/>
      <c r="SB547" s="0"/>
      <c r="SC547" s="0"/>
      <c r="SD547" s="0"/>
      <c r="SE547" s="0"/>
      <c r="SF547" s="0"/>
      <c r="SG547" s="0"/>
      <c r="SH547" s="0"/>
      <c r="SI547" s="0"/>
      <c r="SJ547" s="0"/>
      <c r="SK547" s="0"/>
      <c r="SL547" s="0"/>
      <c r="SM547" s="0"/>
      <c r="SN547" s="0"/>
      <c r="SO547" s="0"/>
      <c r="SP547" s="0"/>
      <c r="SQ547" s="0"/>
      <c r="SR547" s="0"/>
      <c r="SS547" s="0"/>
      <c r="ST547" s="0"/>
      <c r="SU547" s="0"/>
      <c r="SV547" s="0"/>
      <c r="SW547" s="0"/>
      <c r="SX547" s="0"/>
      <c r="SY547" s="0"/>
      <c r="SZ547" s="0"/>
      <c r="TA547" s="0"/>
      <c r="TB547" s="0"/>
      <c r="TC547" s="0"/>
      <c r="TD547" s="0"/>
      <c r="TE547" s="0"/>
      <c r="TF547" s="0"/>
      <c r="TG547" s="0"/>
      <c r="TH547" s="0"/>
      <c r="TI547" s="0"/>
      <c r="TJ547" s="0"/>
      <c r="TK547" s="0"/>
      <c r="TL547" s="0"/>
      <c r="TM547" s="0"/>
      <c r="TN547" s="0"/>
      <c r="TO547" s="0"/>
      <c r="TP547" s="0"/>
      <c r="TQ547" s="0"/>
      <c r="TR547" s="0"/>
      <c r="TS547" s="0"/>
      <c r="TT547" s="0"/>
      <c r="TU547" s="0"/>
      <c r="TV547" s="0"/>
      <c r="TW547" s="0"/>
      <c r="TX547" s="0"/>
      <c r="TY547" s="0"/>
      <c r="TZ547" s="0"/>
      <c r="UA547" s="0"/>
      <c r="UB547" s="0"/>
      <c r="UC547" s="0"/>
      <c r="UD547" s="0"/>
      <c r="UE547" s="0"/>
      <c r="UF547" s="0"/>
      <c r="UG547" s="0"/>
      <c r="UH547" s="0"/>
      <c r="UI547" s="0"/>
      <c r="UJ547" s="0"/>
      <c r="UK547" s="0"/>
      <c r="UL547" s="0"/>
      <c r="UM547" s="0"/>
      <c r="UN547" s="0"/>
      <c r="UO547" s="0"/>
      <c r="UP547" s="0"/>
      <c r="UQ547" s="0"/>
      <c r="UR547" s="0"/>
      <c r="US547" s="0"/>
      <c r="UT547" s="0"/>
      <c r="UU547" s="0"/>
      <c r="UV547" s="0"/>
      <c r="UW547" s="0"/>
      <c r="UX547" s="0"/>
      <c r="UY547" s="0"/>
      <c r="UZ547" s="0"/>
      <c r="VA547" s="0"/>
      <c r="VB547" s="0"/>
      <c r="VC547" s="0"/>
      <c r="VD547" s="0"/>
      <c r="VE547" s="0"/>
      <c r="VF547" s="0"/>
      <c r="VG547" s="0"/>
      <c r="VH547" s="0"/>
      <c r="VI547" s="0"/>
      <c r="VJ547" s="0"/>
      <c r="VK547" s="0"/>
      <c r="VL547" s="0"/>
      <c r="VM547" s="0"/>
      <c r="VN547" s="0"/>
      <c r="VO547" s="0"/>
      <c r="VP547" s="0"/>
      <c r="VQ547" s="0"/>
      <c r="VR547" s="0"/>
      <c r="VS547" s="0"/>
      <c r="VT547" s="0"/>
      <c r="VU547" s="0"/>
      <c r="VV547" s="0"/>
      <c r="VW547" s="0"/>
      <c r="VX547" s="0"/>
      <c r="VY547" s="0"/>
      <c r="VZ547" s="0"/>
      <c r="WA547" s="0"/>
      <c r="WB547" s="0"/>
      <c r="WC547" s="0"/>
      <c r="WD547" s="0"/>
      <c r="WE547" s="0"/>
      <c r="WF547" s="0"/>
      <c r="WG547" s="0"/>
      <c r="WH547" s="0"/>
      <c r="WI547" s="0"/>
      <c r="WJ547" s="0"/>
      <c r="WK547" s="0"/>
      <c r="WL547" s="0"/>
      <c r="WM547" s="0"/>
      <c r="WN547" s="0"/>
      <c r="WO547" s="0"/>
      <c r="WP547" s="0"/>
      <c r="WQ547" s="0"/>
      <c r="WR547" s="0"/>
      <c r="WS547" s="0"/>
      <c r="WT547" s="0"/>
      <c r="WU547" s="0"/>
      <c r="WV547" s="0"/>
      <c r="WW547" s="0"/>
      <c r="WX547" s="0"/>
      <c r="WY547" s="0"/>
      <c r="WZ547" s="0"/>
      <c r="XA547" s="0"/>
      <c r="XB547" s="0"/>
      <c r="XC547" s="0"/>
      <c r="XD547" s="0"/>
      <c r="XE547" s="0"/>
      <c r="XF547" s="0"/>
      <c r="XG547" s="0"/>
      <c r="XH547" s="0"/>
      <c r="XI547" s="0"/>
      <c r="XJ547" s="0"/>
      <c r="XK547" s="0"/>
      <c r="XL547" s="0"/>
      <c r="XM547" s="0"/>
      <c r="XN547" s="0"/>
      <c r="XO547" s="0"/>
      <c r="XP547" s="0"/>
      <c r="XQ547" s="0"/>
      <c r="XR547" s="0"/>
      <c r="XS547" s="0"/>
      <c r="XT547" s="0"/>
      <c r="XU547" s="0"/>
      <c r="XV547" s="0"/>
      <c r="XW547" s="0"/>
      <c r="XX547" s="0"/>
      <c r="XY547" s="0"/>
      <c r="XZ547" s="0"/>
      <c r="YA547" s="0"/>
      <c r="YB547" s="0"/>
      <c r="YC547" s="0"/>
      <c r="YD547" s="0"/>
      <c r="YE547" s="0"/>
      <c r="YF547" s="0"/>
      <c r="YG547" s="0"/>
      <c r="YH547" s="0"/>
      <c r="YI547" s="0"/>
      <c r="YJ547" s="0"/>
      <c r="YK547" s="0"/>
      <c r="YL547" s="0"/>
      <c r="YM547" s="0"/>
      <c r="YN547" s="0"/>
      <c r="YO547" s="0"/>
      <c r="YP547" s="0"/>
      <c r="YQ547" s="0"/>
      <c r="YR547" s="0"/>
      <c r="YS547" s="0"/>
      <c r="YT547" s="0"/>
      <c r="YU547" s="0"/>
      <c r="YV547" s="0"/>
      <c r="YW547" s="0"/>
      <c r="YX547" s="0"/>
      <c r="YY547" s="0"/>
      <c r="YZ547" s="0"/>
      <c r="ZA547" s="0"/>
      <c r="ZB547" s="0"/>
      <c r="ZC547" s="0"/>
      <c r="ZD547" s="0"/>
      <c r="ZE547" s="0"/>
      <c r="ZF547" s="0"/>
      <c r="ZG547" s="0"/>
      <c r="ZH547" s="0"/>
      <c r="ZI547" s="0"/>
      <c r="ZJ547" s="0"/>
      <c r="ZK547" s="0"/>
      <c r="ZL547" s="0"/>
      <c r="ZM547" s="0"/>
      <c r="ZN547" s="0"/>
      <c r="ZO547" s="0"/>
      <c r="ZP547" s="0"/>
      <c r="ZQ547" s="0"/>
      <c r="ZR547" s="0"/>
      <c r="ZS547" s="0"/>
      <c r="ZT547" s="0"/>
      <c r="ZU547" s="0"/>
      <c r="ZV547" s="0"/>
      <c r="ZW547" s="0"/>
      <c r="ZX547" s="0"/>
      <c r="ZY547" s="0"/>
      <c r="ZZ547" s="0"/>
      <c r="AAA547" s="0"/>
      <c r="AAB547" s="0"/>
      <c r="AAC547" s="0"/>
      <c r="AAD547" s="0"/>
      <c r="AAE547" s="0"/>
      <c r="AAF547" s="0"/>
      <c r="AAG547" s="0"/>
      <c r="AAH547" s="0"/>
      <c r="AAI547" s="0"/>
      <c r="AAJ547" s="0"/>
      <c r="AAK547" s="0"/>
      <c r="AAL547" s="0"/>
      <c r="AAM547" s="0"/>
      <c r="AAN547" s="0"/>
      <c r="AAO547" s="0"/>
      <c r="AAP547" s="0"/>
      <c r="AAQ547" s="0"/>
      <c r="AAR547" s="0"/>
      <c r="AAS547" s="0"/>
      <c r="AAT547" s="0"/>
      <c r="AAU547" s="0"/>
      <c r="AAV547" s="0"/>
      <c r="AAW547" s="0"/>
      <c r="AAX547" s="0"/>
      <c r="AAY547" s="0"/>
      <c r="AAZ547" s="0"/>
      <c r="ABA547" s="0"/>
      <c r="ABB547" s="0"/>
      <c r="ABC547" s="0"/>
      <c r="ABD547" s="0"/>
      <c r="ABE547" s="0"/>
      <c r="ABF547" s="0"/>
      <c r="ABG547" s="0"/>
      <c r="ABH547" s="0"/>
      <c r="ABI547" s="0"/>
      <c r="ABJ547" s="0"/>
      <c r="ABK547" s="0"/>
      <c r="ABL547" s="0"/>
      <c r="ABM547" s="0"/>
      <c r="ABN547" s="0"/>
      <c r="ABO547" s="0"/>
      <c r="ABP547" s="0"/>
      <c r="ABQ547" s="0"/>
      <c r="ABR547" s="0"/>
      <c r="ABS547" s="0"/>
      <c r="ABT547" s="0"/>
      <c r="ABU547" s="0"/>
      <c r="ABV547" s="0"/>
      <c r="ABW547" s="0"/>
      <c r="ABX547" s="0"/>
      <c r="ABY547" s="0"/>
      <c r="ABZ547" s="0"/>
      <c r="ACA547" s="0"/>
      <c r="ACB547" s="0"/>
      <c r="ACC547" s="0"/>
      <c r="ACD547" s="0"/>
      <c r="ACE547" s="0"/>
      <c r="ACF547" s="0"/>
      <c r="ACG547" s="0"/>
      <c r="ACH547" s="0"/>
      <c r="ACI547" s="0"/>
      <c r="ACJ547" s="0"/>
      <c r="ACK547" s="0"/>
      <c r="ACL547" s="0"/>
      <c r="ACM547" s="0"/>
      <c r="ACN547" s="0"/>
      <c r="ACO547" s="0"/>
      <c r="ACP547" s="0"/>
      <c r="ACQ547" s="0"/>
      <c r="ACR547" s="0"/>
      <c r="ACS547" s="0"/>
      <c r="ACT547" s="0"/>
      <c r="ACU547" s="0"/>
      <c r="ACV547" s="0"/>
      <c r="ACW547" s="0"/>
      <c r="ACX547" s="0"/>
      <c r="ACY547" s="0"/>
      <c r="ACZ547" s="0"/>
      <c r="ADA547" s="0"/>
      <c r="ADB547" s="0"/>
      <c r="ADC547" s="0"/>
      <c r="ADD547" s="0"/>
      <c r="ADE547" s="0"/>
      <c r="ADF547" s="0"/>
      <c r="ADG547" s="0"/>
      <c r="ADH547" s="0"/>
      <c r="ADI547" s="0"/>
      <c r="ADJ547" s="0"/>
      <c r="ADK547" s="0"/>
      <c r="ADL547" s="0"/>
      <c r="ADM547" s="0"/>
      <c r="ADN547" s="0"/>
      <c r="ADO547" s="0"/>
      <c r="ADP547" s="0"/>
      <c r="ADQ547" s="0"/>
      <c r="ADR547" s="0"/>
      <c r="ADS547" s="0"/>
      <c r="ADT547" s="0"/>
      <c r="ADU547" s="0"/>
      <c r="ADV547" s="0"/>
      <c r="ADW547" s="0"/>
      <c r="ADX547" s="0"/>
      <c r="ADY547" s="0"/>
      <c r="ADZ547" s="0"/>
      <c r="AEA547" s="0"/>
      <c r="AEB547" s="0"/>
      <c r="AEC547" s="0"/>
      <c r="AED547" s="0"/>
      <c r="AEE547" s="0"/>
      <c r="AEF547" s="0"/>
      <c r="AEG547" s="0"/>
      <c r="AEH547" s="0"/>
      <c r="AEI547" s="0"/>
      <c r="AEJ547" s="0"/>
      <c r="AEK547" s="0"/>
      <c r="AEL547" s="0"/>
      <c r="AEM547" s="0"/>
      <c r="AEN547" s="0"/>
      <c r="AEO547" s="0"/>
      <c r="AEP547" s="0"/>
      <c r="AEQ547" s="0"/>
      <c r="AER547" s="0"/>
      <c r="AES547" s="0"/>
      <c r="AET547" s="0"/>
      <c r="AEU547" s="0"/>
      <c r="AEV547" s="0"/>
      <c r="AEW547" s="0"/>
      <c r="AEX547" s="0"/>
      <c r="AEY547" s="0"/>
      <c r="AEZ547" s="0"/>
      <c r="AFA547" s="0"/>
      <c r="AFB547" s="0"/>
      <c r="AFC547" s="0"/>
      <c r="AFD547" s="0"/>
      <c r="AFE547" s="0"/>
      <c r="AFF547" s="0"/>
      <c r="AFG547" s="0"/>
      <c r="AFH547" s="0"/>
      <c r="AFI547" s="0"/>
      <c r="AFJ547" s="0"/>
      <c r="AFK547" s="0"/>
      <c r="AFL547" s="0"/>
      <c r="AFM547" s="0"/>
      <c r="AFN547" s="0"/>
      <c r="AFO547" s="0"/>
      <c r="AFP547" s="0"/>
      <c r="AFQ547" s="0"/>
      <c r="AFR547" s="0"/>
      <c r="AFS547" s="0"/>
      <c r="AFT547" s="0"/>
      <c r="AFU547" s="0"/>
      <c r="AFV547" s="0"/>
      <c r="AFW547" s="0"/>
      <c r="AFX547" s="0"/>
      <c r="AFY547" s="0"/>
      <c r="AFZ547" s="0"/>
      <c r="AGA547" s="0"/>
      <c r="AGB547" s="0"/>
      <c r="AGC547" s="0"/>
      <c r="AGD547" s="0"/>
      <c r="AGE547" s="0"/>
      <c r="AGF547" s="0"/>
      <c r="AGG547" s="0"/>
      <c r="AGH547" s="0"/>
      <c r="AGI547" s="0"/>
      <c r="AGJ547" s="0"/>
      <c r="AGK547" s="0"/>
      <c r="AGL547" s="0"/>
      <c r="AGM547" s="0"/>
      <c r="AGN547" s="0"/>
      <c r="AGO547" s="0"/>
      <c r="AGP547" s="0"/>
      <c r="AGQ547" s="0"/>
      <c r="AGR547" s="0"/>
      <c r="AGS547" s="0"/>
      <c r="AGT547" s="0"/>
      <c r="AGU547" s="0"/>
      <c r="AGV547" s="0"/>
      <c r="AGW547" s="0"/>
      <c r="AGX547" s="0"/>
      <c r="AGY547" s="0"/>
      <c r="AGZ547" s="0"/>
      <c r="AHA547" s="0"/>
      <c r="AHB547" s="0"/>
      <c r="AHC547" s="0"/>
      <c r="AHD547" s="0"/>
      <c r="AHE547" s="0"/>
      <c r="AHF547" s="0"/>
      <c r="AHG547" s="0"/>
      <c r="AHH547" s="0"/>
      <c r="AHI547" s="0"/>
      <c r="AHJ547" s="0"/>
      <c r="AHK547" s="0"/>
      <c r="AHL547" s="0"/>
      <c r="AHM547" s="0"/>
      <c r="AHN547" s="0"/>
      <c r="AHO547" s="0"/>
      <c r="AHP547" s="0"/>
      <c r="AHQ547" s="0"/>
      <c r="AHR547" s="0"/>
      <c r="AHS547" s="0"/>
      <c r="AHT547" s="0"/>
      <c r="AHU547" s="0"/>
      <c r="AHV547" s="0"/>
      <c r="AHW547" s="0"/>
      <c r="AHX547" s="0"/>
      <c r="AHY547" s="0"/>
      <c r="AHZ547" s="0"/>
      <c r="AIA547" s="0"/>
      <c r="AIB547" s="0"/>
      <c r="AIC547" s="0"/>
      <c r="AID547" s="0"/>
      <c r="AIE547" s="0"/>
      <c r="AIF547" s="0"/>
      <c r="AIG547" s="0"/>
      <c r="AIH547" s="0"/>
      <c r="AII547" s="0"/>
      <c r="AIJ547" s="0"/>
      <c r="AIK547" s="0"/>
      <c r="AIL547" s="0"/>
      <c r="AIM547" s="0"/>
      <c r="AIN547" s="0"/>
      <c r="AIO547" s="0"/>
      <c r="AIP547" s="0"/>
      <c r="AIQ547" s="0"/>
      <c r="AIR547" s="0"/>
      <c r="AIS547" s="0"/>
      <c r="AIT547" s="0"/>
      <c r="AIU547" s="0"/>
      <c r="AIV547" s="0"/>
      <c r="AIW547" s="0"/>
      <c r="AIX547" s="0"/>
      <c r="AIY547" s="0"/>
      <c r="AIZ547" s="0"/>
      <c r="AJA547" s="0"/>
      <c r="AJB547" s="0"/>
      <c r="AJC547" s="0"/>
      <c r="AJD547" s="0"/>
      <c r="AJE547" s="0"/>
      <c r="AJF547" s="0"/>
      <c r="AJG547" s="0"/>
      <c r="AJH547" s="0"/>
      <c r="AJI547" s="0"/>
      <c r="AJJ547" s="0"/>
      <c r="AJK547" s="0"/>
      <c r="AJL547" s="0"/>
      <c r="AJM547" s="0"/>
      <c r="AJN547" s="0"/>
      <c r="AJO547" s="0"/>
      <c r="AJP547" s="0"/>
      <c r="AJQ547" s="0"/>
      <c r="AJR547" s="0"/>
      <c r="AJS547" s="0"/>
      <c r="AJT547" s="0"/>
      <c r="AJU547" s="0"/>
      <c r="AJV547" s="0"/>
      <c r="AJW547" s="0"/>
      <c r="AJX547" s="0"/>
      <c r="AJY547" s="0"/>
      <c r="AJZ547" s="0"/>
      <c r="AKA547" s="0"/>
      <c r="AKB547" s="0"/>
      <c r="AKC547" s="0"/>
      <c r="AKD547" s="0"/>
      <c r="AKE547" s="0"/>
      <c r="AKF547" s="0"/>
      <c r="AKG547" s="0"/>
      <c r="AKH547" s="0"/>
      <c r="AKI547" s="0"/>
      <c r="AKJ547" s="0"/>
      <c r="AKK547" s="0"/>
      <c r="AKL547" s="0"/>
      <c r="AKM547" s="0"/>
      <c r="AKN547" s="0"/>
      <c r="AKO547" s="0"/>
      <c r="AKP547" s="0"/>
      <c r="AKQ547" s="0"/>
      <c r="AKR547" s="0"/>
      <c r="AKS547" s="0"/>
      <c r="AKT547" s="0"/>
      <c r="AKU547" s="0"/>
      <c r="AKV547" s="0"/>
      <c r="AKW547" s="0"/>
      <c r="AKX547" s="0"/>
      <c r="AKY547" s="0"/>
      <c r="AKZ547" s="0"/>
      <c r="ALA547" s="0"/>
      <c r="ALB547" s="0"/>
      <c r="ALC547" s="0"/>
      <c r="ALD547" s="0"/>
      <c r="ALE547" s="0"/>
      <c r="ALF547" s="0"/>
      <c r="ALG547" s="0"/>
      <c r="ALH547" s="0"/>
      <c r="ALI547" s="0"/>
      <c r="ALJ547" s="0"/>
      <c r="ALK547" s="0"/>
      <c r="ALL547" s="0"/>
      <c r="ALM547" s="0"/>
      <c r="ALN547" s="0"/>
      <c r="ALO547" s="0"/>
      <c r="ALP547" s="0"/>
      <c r="ALQ547" s="0"/>
      <c r="ALR547" s="0"/>
      <c r="ALS547" s="0"/>
      <c r="ALT547" s="0"/>
      <c r="ALU547" s="0"/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  <c r="AMJ547" s="0"/>
    </row>
    <row r="548" s="54" customFormat="true" ht="14.85" hidden="false" customHeight="true" outlineLevel="0" collapsed="false">
      <c r="A548" s="118" t="str">
        <f aca="false" t="array" ref="A548:A548">IF(G548=Error_checking!$A$26,RANK(AC548,$AC$2:$AC$601),"")</f>
        <v/>
      </c>
      <c r="B548" s="118" t="n">
        <v>471</v>
      </c>
      <c r="C548" s="77" t="n">
        <f aca="false">VLOOKUP($B548,Ludo_na!$A$2:$D$601,2,0)</f>
        <v>192</v>
      </c>
      <c r="D548" s="78" t="str">
        <f aca="false">IF(VLOOKUP($B548,Ludo_voor!$A$2:$Y$601,3,0)="","",VLOOKUP($B548,Ludo_voor!$A$2:$Y$601,3,0))</f>
        <v>Vackier</v>
      </c>
      <c r="E548" s="79" t="str">
        <f aca="false">IF(VLOOKUP($B548,Ludo_voor!$A$2:$Y$601,4,0)="","",VLOOKUP($B548,Ludo_voor!$A$2:$Y$601,4,0))</f>
        <v>Bruno</v>
      </c>
      <c r="F548" s="80" t="str">
        <f aca="false">IF(VLOOKUP($B548,Ludo_voor!$A$2:$Y$601,5,0)="","",VLOOKUP($B548,Ludo_voor!$A$2:$Y$601,5,0))</f>
        <v>Spelen Op Zolder</v>
      </c>
      <c r="G548" s="81"/>
      <c r="H548" s="103"/>
      <c r="I548" s="104"/>
      <c r="J548" s="105"/>
      <c r="K548" s="105"/>
      <c r="L548" s="105"/>
      <c r="M548" s="106" t="str">
        <f aca="false" t="array" ref="M548:M548">IF($G548="","",IF(L548="",0,((SUM(IF(I548=I$2:I$601,IF(J548=J$2:J$601,1,0),0))-K548)/(SUM(IF(I548=I$2:I$601,IF(J548=J$2:J$601,1,0),0))-1)*100)+(L548/(SUM(IF(I548=I$2:I$601,IF(J548=J$2:J$601,L$2:L$601,0),0))))+IF(K548&lt;2,SUM(IF(I548=I$2:I$601,IF(J548=J$2:J$601,1,0),0)),0)))</f>
        <v/>
      </c>
      <c r="N548" s="107"/>
      <c r="O548" s="108"/>
      <c r="P548" s="108"/>
      <c r="Q548" s="108"/>
      <c r="R548" s="109" t="str">
        <f aca="false" t="array" ref="R548:R548">IF($G548="","",IF(Q548="",0,((SUM(IF(N548=N$2:N$601,IF(O548=O$2:O$601,1,0),0))-P548)/(SUM(IF(N548=N$2:N$601,IF(O548=O$2:O$601,1,0),0))-1)*100)+(Q548/(SUM(IF(N548=N$2:N$601,IF(O548=O$2:O$601,Q$2:Q$601,0),0))))+IF(P548&lt;2,SUM(IF(N548=N$2:N$601,IF(O548=O$2:O$601,1,0),0)),0)))</f>
        <v/>
      </c>
      <c r="S548" s="110"/>
      <c r="T548" s="108"/>
      <c r="U548" s="108"/>
      <c r="V548" s="108"/>
      <c r="W548" s="111" t="str">
        <f aca="false" t="array" ref="W548:W548">IF($G548="","",IF(OR(S548=Error_checking!$Q$25,S548=Error_checking!$Q$26),R548-IF(P548&lt;2,SUM(IF(N548=N$2:N$601,IF(O548=O$2:O$601,1,0),0)),0),IF(V548="",0,((SUM(IF(S548=S$2:S$601,IF(T548=T$2:T$601,1,0),0))-U548)/(SUM(IF(S548=S$2:S$601,IF(T548=T$2:T$601,1,0),0))-1)*100)+(V548/(SUM(IF(S548=S$2:S$601,IF(T548=T$2:T$601,V$2:V$601,0),0))))+IF(U548&lt;2,SUM(IF(S548=S$2:S$601,IF(T548=T$2:T$601,1,0),0)),0))))</f>
        <v/>
      </c>
      <c r="X548" s="91"/>
      <c r="Y548" s="92"/>
      <c r="Z548" s="93"/>
      <c r="AA548" s="92"/>
      <c r="AB548" s="94" t="n">
        <f aca="false">0</f>
        <v>0</v>
      </c>
      <c r="AC548" s="94" t="n">
        <f aca="false" t="array" ref="AC548:AC548">SUM(M548,R548,W548,AB548)</f>
        <v>0</v>
      </c>
      <c r="AD548" s="112" t="n">
        <f aca="false">IF(G548=Error_checking!$A$26,MAX(0,MIN(MaxBonus,$G$1)+1-RANK(AC548,$AC$2:$AC$601)),0)</f>
        <v>0</v>
      </c>
      <c r="AE548" s="111" t="n">
        <f aca="false">AC548+AD548</f>
        <v>0</v>
      </c>
      <c r="AF548" s="113" t="str">
        <f aca="false" t="array" ref="AF548:AF548">IF(G548=Error_checking!$A$26,RANK(AC548,$AC$2:$AC$601),"")</f>
        <v/>
      </c>
      <c r="AG548" s="114"/>
      <c r="AH548" s="115"/>
      <c r="AI548" s="115"/>
      <c r="AJ548" s="115"/>
      <c r="AK548" s="100"/>
      <c r="AL548" s="100"/>
      <c r="AM548" s="100"/>
      <c r="AN548" s="101"/>
      <c r="AO548" s="100"/>
      <c r="AP548" s="100"/>
      <c r="AQ548" s="100"/>
      <c r="AR548" s="100"/>
      <c r="AS548" s="100"/>
      <c r="AT548" s="100"/>
      <c r="AU548" s="100"/>
      <c r="AV548" s="100"/>
      <c r="AW548" s="100"/>
      <c r="AX548" s="100"/>
      <c r="AY548" s="100"/>
      <c r="AZ548" s="100"/>
      <c r="BA548" s="100"/>
      <c r="BB548" s="100"/>
      <c r="BC548" s="100"/>
      <c r="BD548" s="100"/>
      <c r="BE548" s="100"/>
      <c r="BF548" s="100"/>
      <c r="BG548" s="100"/>
      <c r="BH548" s="100"/>
      <c r="BI548" s="100"/>
      <c r="BJ548" s="100"/>
      <c r="BK548" s="100"/>
      <c r="BL548" s="100"/>
      <c r="BM548" s="100"/>
      <c r="BN548" s="100"/>
      <c r="BO548" s="100"/>
      <c r="BP548" s="100"/>
      <c r="BQ548" s="100"/>
      <c r="BR548" s="100"/>
      <c r="BS548" s="100"/>
      <c r="BT548" s="100"/>
      <c r="BU548" s="100"/>
      <c r="BV548" s="100"/>
      <c r="BW548" s="100"/>
      <c r="BX548" s="100"/>
      <c r="BY548" s="100"/>
      <c r="BZ548" s="100"/>
    </row>
    <row r="549" s="119" customFormat="true" ht="14.85" hidden="false" customHeight="true" outlineLevel="0" collapsed="false">
      <c r="A549" s="102" t="str">
        <f aca="false" t="array" ref="A549:A549">IF(G549=Error_checking!$A$26,RANK(AC549,$AC$2:$AC$601),"")</f>
        <v/>
      </c>
      <c r="B549" s="102" t="n">
        <v>178</v>
      </c>
      <c r="C549" s="77" t="n">
        <f aca="false">VLOOKUP($B549,Ludo_na!$A$2:$D$601,2,0)</f>
        <v>391</v>
      </c>
      <c r="D549" s="78" t="str">
        <f aca="false">IF(VLOOKUP($B549,Ludo_voor!$A$2:$Y$601,3,0)="","",VLOOKUP($B549,Ludo_voor!$A$2:$Y$601,3,0))</f>
        <v>Van Colen</v>
      </c>
      <c r="E549" s="79" t="str">
        <f aca="false">IF(VLOOKUP($B549,Ludo_voor!$A$2:$Y$601,4,0)="","",VLOOKUP($B549,Ludo_voor!$A$2:$Y$601,4,0))</f>
        <v>Glenn</v>
      </c>
      <c r="F549" s="80" t="str">
        <f aca="false">IF(VLOOKUP($B549,Ludo_voor!$A$2:$Y$601,5,0)="","",VLOOKUP($B549,Ludo_voor!$A$2:$Y$601,5,0))</f>
        <v>Spelen Op Zolder</v>
      </c>
      <c r="G549" s="81"/>
      <c r="H549" s="103"/>
      <c r="I549" s="104"/>
      <c r="J549" s="105"/>
      <c r="K549" s="105"/>
      <c r="L549" s="105"/>
      <c r="M549" s="106" t="str">
        <f aca="false" t="array" ref="M549:M549">IF($G549="","",IF(L549="",0,((SUM(IF(I549=I$2:I$601,IF(J549=J$2:J$601,1,0),0))-K549)/(SUM(IF(I549=I$2:I$601,IF(J549=J$2:J$601,1,0),0))-1)*100)+(L549/(SUM(IF(I549=I$2:I$601,IF(J549=J$2:J$601,L$2:L$601,0),0))))+IF(K549&lt;2,SUM(IF(I549=I$2:I$601,IF(J549=J$2:J$601,1,0),0)),0)))</f>
        <v/>
      </c>
      <c r="N549" s="107"/>
      <c r="O549" s="108"/>
      <c r="P549" s="108"/>
      <c r="Q549" s="108"/>
      <c r="R549" s="109" t="str">
        <f aca="false" t="array" ref="R549:R549">IF($G549="","",IF(Q549="",0,((SUM(IF(N549=N$2:N$601,IF(O549=O$2:O$601,1,0),0))-P549)/(SUM(IF(N549=N$2:N$601,IF(O549=O$2:O$601,1,0),0))-1)*100)+(Q549/(SUM(IF(N549=N$2:N$601,IF(O549=O$2:O$601,Q$2:Q$601,0),0))))+IF(P549&lt;2,SUM(IF(N549=N$2:N$601,IF(O549=O$2:O$601,1,0),0)),0)))</f>
        <v/>
      </c>
      <c r="S549" s="110"/>
      <c r="T549" s="108"/>
      <c r="U549" s="108"/>
      <c r="V549" s="108"/>
      <c r="W549" s="111" t="str">
        <f aca="false" t="array" ref="W549:W549">IF($G549="","",IF(OR(S549=Error_checking!$Q$25,S549=Error_checking!$Q$26),R549-IF(P549&lt;2,SUM(IF(N549=N$2:N$601,IF(O549=O$2:O$601,1,0),0)),0),IF(V549="",0,((SUM(IF(S549=S$2:S$601,IF(T549=T$2:T$601,1,0),0))-U549)/(SUM(IF(S549=S$2:S$601,IF(T549=T$2:T$601,1,0),0))-1)*100)+(V549/(SUM(IF(S549=S$2:S$601,IF(T549=T$2:T$601,V$2:V$601,0),0))))+IF(U549&lt;2,SUM(IF(S549=S$2:S$601,IF(T549=T$2:T$601,1,0),0)),0))))</f>
        <v/>
      </c>
      <c r="X549" s="91"/>
      <c r="Y549" s="92"/>
      <c r="Z549" s="93"/>
      <c r="AA549" s="92"/>
      <c r="AB549" s="94" t="n">
        <f aca="false">0</f>
        <v>0</v>
      </c>
      <c r="AC549" s="94" t="n">
        <f aca="false" t="array" ref="AC549:AC549">SUM(M549,R549,W549,AB549)</f>
        <v>0</v>
      </c>
      <c r="AD549" s="112" t="n">
        <f aca="false">IF(G549=Error_checking!$A$26,MAX(0,MIN(MaxBonus,$G$1)+1-RANK(AC549,$AC$2:$AC$601)),0)</f>
        <v>0</v>
      </c>
      <c r="AE549" s="111" t="n">
        <f aca="false">AC549+AD549</f>
        <v>0</v>
      </c>
      <c r="AF549" s="113" t="str">
        <f aca="false" t="array" ref="AF549:AF549">IF(G549=Error_checking!$A$26,RANK(AC549,$AC$2:$AC$601),"")</f>
        <v/>
      </c>
      <c r="AG549" s="114"/>
      <c r="AH549" s="115"/>
      <c r="AI549" s="115"/>
      <c r="AJ549" s="115"/>
      <c r="AK549" s="100"/>
      <c r="AL549" s="100"/>
      <c r="AM549" s="100"/>
      <c r="AN549" s="101"/>
      <c r="AO549" s="100"/>
      <c r="AP549" s="100"/>
      <c r="AQ549" s="100"/>
      <c r="AR549" s="100"/>
      <c r="AS549" s="100"/>
      <c r="AT549" s="100"/>
      <c r="AU549" s="100"/>
      <c r="AV549" s="100"/>
      <c r="AW549" s="100"/>
      <c r="AX549" s="100"/>
      <c r="AY549" s="100"/>
      <c r="AZ549" s="100"/>
      <c r="BA549" s="100"/>
      <c r="BB549" s="100"/>
      <c r="BC549" s="100"/>
      <c r="BD549" s="100"/>
      <c r="BE549" s="100"/>
      <c r="BF549" s="100"/>
      <c r="BG549" s="100"/>
      <c r="BH549" s="100"/>
      <c r="BI549" s="100"/>
      <c r="BJ549" s="100"/>
      <c r="BK549" s="100"/>
      <c r="BL549" s="100"/>
      <c r="BM549" s="100"/>
      <c r="BN549" s="100"/>
      <c r="BO549" s="100"/>
      <c r="BP549" s="100"/>
      <c r="BQ549" s="100"/>
      <c r="BR549" s="100"/>
      <c r="BS549" s="100"/>
      <c r="BT549" s="100"/>
      <c r="BU549" s="100"/>
      <c r="BV549" s="100"/>
      <c r="BW549" s="100"/>
      <c r="BX549" s="100"/>
      <c r="BY549" s="100"/>
      <c r="BZ549" s="100"/>
    </row>
    <row r="550" s="54" customFormat="true" ht="14.85" hidden="false" customHeight="true" outlineLevel="0" collapsed="false">
      <c r="A550" s="102" t="str">
        <f aca="false" t="array" ref="A550:A550">IF(G550=Error_checking!$A$26,RANK(AC550,$AC$2:$AC$601),"")</f>
        <v/>
      </c>
      <c r="B550" s="102" t="n">
        <v>68</v>
      </c>
      <c r="C550" s="77" t="n">
        <f aca="false">VLOOKUP($B550,Ludo_na!$A$2:$D$601,2,0)</f>
        <v>454</v>
      </c>
      <c r="D550" s="78" t="str">
        <f aca="false">IF(VLOOKUP($B550,Ludo_voor!$A$2:$Y$601,3,0)="","",VLOOKUP($B550,Ludo_voor!$A$2:$Y$601,3,0))</f>
        <v>Van Kerschaver</v>
      </c>
      <c r="E550" s="79" t="str">
        <f aca="false">IF(VLOOKUP($B550,Ludo_voor!$A$2:$Y$601,4,0)="","",VLOOKUP($B550,Ludo_voor!$A$2:$Y$601,4,0))</f>
        <v>Joke</v>
      </c>
      <c r="F550" s="80" t="str">
        <f aca="false">IF(VLOOKUP($B550,Ludo_voor!$A$2:$Y$601,5,0)="","",VLOOKUP($B550,Ludo_voor!$A$2:$Y$601,5,0))</f>
        <v>Spelen Op Zolder</v>
      </c>
      <c r="G550" s="81"/>
      <c r="H550" s="103"/>
      <c r="I550" s="104"/>
      <c r="J550" s="105"/>
      <c r="K550" s="105"/>
      <c r="L550" s="105"/>
      <c r="M550" s="106" t="str">
        <f aca="false" t="array" ref="M550:M550">IF($G550="","",IF(L550="",0,((SUM(IF(I550=I$2:I$601,IF(J550=J$2:J$601,1,0),0))-K550)/(SUM(IF(I550=I$2:I$601,IF(J550=J$2:J$601,1,0),0))-1)*100)+(L550/(SUM(IF(I550=I$2:I$601,IF(J550=J$2:J$601,L$2:L$601,0),0))))+IF(K550&lt;2,SUM(IF(I550=I$2:I$601,IF(J550=J$2:J$601,1,0),0)),0)))</f>
        <v/>
      </c>
      <c r="N550" s="107"/>
      <c r="O550" s="108"/>
      <c r="P550" s="108"/>
      <c r="Q550" s="108"/>
      <c r="R550" s="109" t="str">
        <f aca="false" t="array" ref="R550:R550">IF($G550="","",IF(Q550="",0,((SUM(IF(N550=N$2:N$601,IF(O550=O$2:O$601,1,0),0))-P550)/(SUM(IF(N550=N$2:N$601,IF(O550=O$2:O$601,1,0),0))-1)*100)+(Q550/(SUM(IF(N550=N$2:N$601,IF(O550=O$2:O$601,Q$2:Q$601,0),0))))+IF(P550&lt;2,SUM(IF(N550=N$2:N$601,IF(O550=O$2:O$601,1,0),0)),0)))</f>
        <v/>
      </c>
      <c r="S550" s="110"/>
      <c r="T550" s="108"/>
      <c r="U550" s="108"/>
      <c r="V550" s="108"/>
      <c r="W550" s="111" t="str">
        <f aca="false" t="array" ref="W550:W550">IF($G550="","",IF(OR(S550=Error_checking!$Q$25,S550=Error_checking!$Q$26),R550-IF(P550&lt;2,SUM(IF(N550=N$2:N$601,IF(O550=O$2:O$601,1,0),0)),0),IF(V550="",0,((SUM(IF(S550=S$2:S$601,IF(T550=T$2:T$601,1,0),0))-U550)/(SUM(IF(S550=S$2:S$601,IF(T550=T$2:T$601,1,0),0))-1)*100)+(V550/(SUM(IF(S550=S$2:S$601,IF(T550=T$2:T$601,V$2:V$601,0),0))))+IF(U550&lt;2,SUM(IF(S550=S$2:S$601,IF(T550=T$2:T$601,1,0),0)),0))))</f>
        <v/>
      </c>
      <c r="X550" s="91"/>
      <c r="Y550" s="92"/>
      <c r="Z550" s="93"/>
      <c r="AA550" s="92"/>
      <c r="AB550" s="94" t="n">
        <f aca="false">0</f>
        <v>0</v>
      </c>
      <c r="AC550" s="94" t="n">
        <f aca="false" t="array" ref="AC550:AC550">SUM(M550,R550,W550,AB550)</f>
        <v>0</v>
      </c>
      <c r="AD550" s="112" t="n">
        <f aca="false">IF(G550=Error_checking!$A$26,MAX(0,MIN(MaxBonus,$G$1)+1-RANK(AC550,$AC$2:$AC$601)),0)</f>
        <v>0</v>
      </c>
      <c r="AE550" s="111" t="n">
        <f aca="false">AC550+AD550</f>
        <v>0</v>
      </c>
      <c r="AF550" s="113" t="str">
        <f aca="false" t="array" ref="AF550:AF550">IF(G550=Error_checking!$A$26,RANK(AC550,$AC$2:$AC$601),"")</f>
        <v/>
      </c>
      <c r="AG550" s="114"/>
      <c r="AH550" s="115"/>
      <c r="AI550" s="115"/>
      <c r="AJ550" s="115"/>
      <c r="AK550" s="100"/>
      <c r="AL550" s="100"/>
      <c r="AM550" s="100"/>
      <c r="AN550" s="101"/>
      <c r="AO550" s="100"/>
      <c r="AP550" s="100"/>
      <c r="AQ550" s="100"/>
      <c r="AR550" s="100"/>
      <c r="AS550" s="100"/>
      <c r="AT550" s="100"/>
      <c r="AU550" s="100"/>
      <c r="AV550" s="100"/>
      <c r="AW550" s="100"/>
      <c r="AX550" s="100"/>
      <c r="AY550" s="100"/>
      <c r="AZ550" s="100"/>
      <c r="BA550" s="100"/>
      <c r="BB550" s="100"/>
      <c r="BC550" s="100"/>
      <c r="BD550" s="100"/>
      <c r="BE550" s="100"/>
      <c r="BF550" s="100"/>
      <c r="BG550" s="100"/>
      <c r="BH550" s="100"/>
      <c r="BI550" s="100"/>
      <c r="BJ550" s="100"/>
      <c r="BK550" s="100"/>
      <c r="BL550" s="100"/>
      <c r="BM550" s="100"/>
      <c r="BN550" s="100"/>
      <c r="BO550" s="100"/>
      <c r="BP550" s="100"/>
      <c r="BQ550" s="100"/>
      <c r="BR550" s="100"/>
      <c r="BS550" s="100"/>
      <c r="BT550" s="100"/>
      <c r="BU550" s="100"/>
      <c r="BV550" s="100"/>
      <c r="BW550" s="100"/>
      <c r="BX550" s="100"/>
      <c r="BY550" s="100"/>
      <c r="BZ550" s="100"/>
    </row>
    <row r="551" s="54" customFormat="true" ht="14.85" hidden="false" customHeight="true" outlineLevel="0" collapsed="false">
      <c r="A551" s="102" t="str">
        <f aca="false" t="array" ref="A551:A551">IF(G551=Error_checking!$A$26,RANK(AC551,$AC$2:$AC$601),"")</f>
        <v/>
      </c>
      <c r="B551" s="102" t="n">
        <v>189</v>
      </c>
      <c r="C551" s="77" t="n">
        <f aca="false">VLOOKUP($B551,Ludo_na!$A$2:$D$601,2,0)</f>
        <v>331</v>
      </c>
      <c r="D551" s="78" t="str">
        <f aca="false">IF(VLOOKUP($B551,Ludo_voor!$A$2:$Y$601,3,0)="","",VLOOKUP($B551,Ludo_voor!$A$2:$Y$601,3,0))</f>
        <v>Vancompernolle</v>
      </c>
      <c r="E551" s="79" t="str">
        <f aca="false">IF(VLOOKUP($B551,Ludo_voor!$A$2:$Y$601,4,0)="","",VLOOKUP($B551,Ludo_voor!$A$2:$Y$601,4,0))</f>
        <v>Kenny</v>
      </c>
      <c r="F551" s="80" t="str">
        <f aca="false">IF(VLOOKUP($B551,Ludo_voor!$A$2:$Y$601,5,0)="","",VLOOKUP($B551,Ludo_voor!$A$2:$Y$601,5,0))</f>
        <v>Spelen Op Zolder</v>
      </c>
      <c r="G551" s="81"/>
      <c r="H551" s="103"/>
      <c r="I551" s="104"/>
      <c r="J551" s="105"/>
      <c r="K551" s="105"/>
      <c r="L551" s="105"/>
      <c r="M551" s="106" t="str">
        <f aca="false" t="array" ref="M551:M551">IF($G551="","",IF(L551="",0,((SUM(IF(I551=I$2:I$601,IF(J551=J$2:J$601,1,0),0))-K551)/(SUM(IF(I551=I$2:I$601,IF(J551=J$2:J$601,1,0),0))-1)*100)+(L551/(SUM(IF(I551=I$2:I$601,IF(J551=J$2:J$601,L$2:L$601,0),0))))+IF(K551&lt;2,SUM(IF(I551=I$2:I$601,IF(J551=J$2:J$601,1,0),0)),0)))</f>
        <v/>
      </c>
      <c r="N551" s="107"/>
      <c r="O551" s="108"/>
      <c r="P551" s="108"/>
      <c r="Q551" s="108"/>
      <c r="R551" s="109" t="str">
        <f aca="false" t="array" ref="R551:R551">IF($G551="","",IF(Q551="",0,((SUM(IF(N551=N$2:N$601,IF(O551=O$2:O$601,1,0),0))-P551)/(SUM(IF(N551=N$2:N$601,IF(O551=O$2:O$601,1,0),0))-1)*100)+(Q551/(SUM(IF(N551=N$2:N$601,IF(O551=O$2:O$601,Q$2:Q$601,0),0))))+IF(P551&lt;2,SUM(IF(N551=N$2:N$601,IF(O551=O$2:O$601,1,0),0)),0)))</f>
        <v/>
      </c>
      <c r="S551" s="110"/>
      <c r="T551" s="108"/>
      <c r="U551" s="108"/>
      <c r="V551" s="108"/>
      <c r="W551" s="111" t="str">
        <f aca="false" t="array" ref="W551:W551">IF($G551="","",IF(OR(S551=Error_checking!$Q$25,S551=Error_checking!$Q$26),R551-IF(P551&lt;2,SUM(IF(N551=N$2:N$601,IF(O551=O$2:O$601,1,0),0)),0),IF(V551="",0,((SUM(IF(S551=S$2:S$601,IF(T551=T$2:T$601,1,0),0))-U551)/(SUM(IF(S551=S$2:S$601,IF(T551=T$2:T$601,1,0),0))-1)*100)+(V551/(SUM(IF(S551=S$2:S$601,IF(T551=T$2:T$601,V$2:V$601,0),0))))+IF(U551&lt;2,SUM(IF(S551=S$2:S$601,IF(T551=T$2:T$601,1,0),0)),0))))</f>
        <v/>
      </c>
      <c r="X551" s="91"/>
      <c r="Y551" s="92"/>
      <c r="Z551" s="93"/>
      <c r="AA551" s="92"/>
      <c r="AB551" s="94" t="n">
        <f aca="false">0</f>
        <v>0</v>
      </c>
      <c r="AC551" s="94" t="n">
        <f aca="false" t="array" ref="AC551:AC551">SUM(M551,R551,W551,AB551)</f>
        <v>0</v>
      </c>
      <c r="AD551" s="112" t="n">
        <f aca="false">IF(G551=Error_checking!$A$26,MAX(0,MIN(MaxBonus,$G$1)+1-RANK(AC551,$AC$2:$AC$601)),0)</f>
        <v>0</v>
      </c>
      <c r="AE551" s="111" t="n">
        <f aca="false">AC551+AD551</f>
        <v>0</v>
      </c>
      <c r="AF551" s="113" t="str">
        <f aca="false" t="array" ref="AF551:AF551">IF(G551=Error_checking!$A$26,RANK(AC551,$AC$2:$AC$601),"")</f>
        <v/>
      </c>
      <c r="AG551" s="114"/>
      <c r="AH551" s="115"/>
      <c r="AI551" s="115"/>
      <c r="AJ551" s="115"/>
      <c r="AK551" s="100"/>
      <c r="AL551" s="100"/>
      <c r="AM551" s="100"/>
      <c r="AN551" s="101"/>
      <c r="AO551" s="100"/>
      <c r="AP551" s="100"/>
      <c r="AQ551" s="100"/>
      <c r="AR551" s="100"/>
      <c r="AS551" s="100"/>
      <c r="AT551" s="100"/>
      <c r="AU551" s="100"/>
      <c r="AV551" s="100"/>
      <c r="AW551" s="100"/>
      <c r="AX551" s="100"/>
      <c r="AY551" s="100"/>
      <c r="AZ551" s="100"/>
      <c r="BA551" s="100"/>
      <c r="BB551" s="100"/>
      <c r="BC551" s="100"/>
      <c r="BD551" s="100"/>
      <c r="BE551" s="100"/>
      <c r="BF551" s="100"/>
      <c r="BG551" s="100"/>
      <c r="BH551" s="100"/>
      <c r="BI551" s="100"/>
      <c r="BJ551" s="100"/>
      <c r="BK551" s="100"/>
      <c r="BL551" s="100"/>
      <c r="BM551" s="100"/>
      <c r="BN551" s="100"/>
      <c r="BO551" s="100"/>
      <c r="BP551" s="100"/>
      <c r="BQ551" s="100"/>
      <c r="BR551" s="100"/>
      <c r="BS551" s="100"/>
      <c r="BT551" s="100"/>
      <c r="BU551" s="100"/>
      <c r="BV551" s="100"/>
      <c r="BW551" s="100"/>
      <c r="BX551" s="100"/>
      <c r="BY551" s="100"/>
      <c r="BZ551" s="100"/>
    </row>
    <row r="552" s="54" customFormat="true" ht="14.85" hidden="false" customHeight="true" outlineLevel="0" collapsed="false">
      <c r="A552" s="102" t="str">
        <f aca="false" t="array" ref="A552:A552">IF(G552=Error_checking!$A$26,RANK(AC552,$AC$2:$AC$601),"")</f>
        <v/>
      </c>
      <c r="B552" s="102" t="n">
        <v>194</v>
      </c>
      <c r="C552" s="77" t="n">
        <f aca="false">VLOOKUP($B552,Ludo_na!$A$2:$D$601,2,0)</f>
        <v>396</v>
      </c>
      <c r="D552" s="78" t="str">
        <f aca="false">IF(VLOOKUP($B552,Ludo_voor!$A$2:$Y$601,3,0)="","",VLOOKUP($B552,Ludo_voor!$A$2:$Y$601,3,0))</f>
        <v>Vancompernolle</v>
      </c>
      <c r="E552" s="79" t="str">
        <f aca="false">IF(VLOOKUP($B552,Ludo_voor!$A$2:$Y$601,4,0)="","",VLOOKUP($B552,Ludo_voor!$A$2:$Y$601,4,0))</f>
        <v>Davy</v>
      </c>
      <c r="F552" s="80" t="str">
        <f aca="false">IF(VLOOKUP($B552,Ludo_voor!$A$2:$Y$601,5,0)="","",VLOOKUP($B552,Ludo_voor!$A$2:$Y$601,5,0))</f>
        <v>Spelen Op Zolder</v>
      </c>
      <c r="G552" s="81"/>
      <c r="H552" s="103"/>
      <c r="I552" s="104"/>
      <c r="J552" s="105"/>
      <c r="K552" s="105"/>
      <c r="L552" s="105"/>
      <c r="M552" s="106" t="str">
        <f aca="false" t="array" ref="M552:M552">IF($G552="","",IF(L552="",0,((SUM(IF(I552=I$2:I$601,IF(J552=J$2:J$601,1,0),0))-K552)/(SUM(IF(I552=I$2:I$601,IF(J552=J$2:J$601,1,0),0))-1)*100)+(L552/(SUM(IF(I552=I$2:I$601,IF(J552=J$2:J$601,L$2:L$601,0),0))))+IF(K552&lt;2,SUM(IF(I552=I$2:I$601,IF(J552=J$2:J$601,1,0),0)),0)))</f>
        <v/>
      </c>
      <c r="N552" s="107"/>
      <c r="O552" s="108"/>
      <c r="P552" s="108"/>
      <c r="Q552" s="108"/>
      <c r="R552" s="109" t="str">
        <f aca="false" t="array" ref="R552:R552">IF($G552="","",IF(Q552="",0,((SUM(IF(N552=N$2:N$601,IF(O552=O$2:O$601,1,0),0))-P552)/(SUM(IF(N552=N$2:N$601,IF(O552=O$2:O$601,1,0),0))-1)*100)+(Q552/(SUM(IF(N552=N$2:N$601,IF(O552=O$2:O$601,Q$2:Q$601,0),0))))+IF(P552&lt;2,SUM(IF(N552=N$2:N$601,IF(O552=O$2:O$601,1,0),0)),0)))</f>
        <v/>
      </c>
      <c r="S552" s="110"/>
      <c r="T552" s="108"/>
      <c r="U552" s="108"/>
      <c r="V552" s="108"/>
      <c r="W552" s="111" t="str">
        <f aca="false" t="array" ref="W552:W552">IF($G552="","",IF(OR(S552=Error_checking!$Q$25,S552=Error_checking!$Q$26),R552-IF(P552&lt;2,SUM(IF(N552=N$2:N$601,IF(O552=O$2:O$601,1,0),0)),0),IF(V552="",0,((SUM(IF(S552=S$2:S$601,IF(T552=T$2:T$601,1,0),0))-U552)/(SUM(IF(S552=S$2:S$601,IF(T552=T$2:T$601,1,0),0))-1)*100)+(V552/(SUM(IF(S552=S$2:S$601,IF(T552=T$2:T$601,V$2:V$601,0),0))))+IF(U552&lt;2,SUM(IF(S552=S$2:S$601,IF(T552=T$2:T$601,1,0),0)),0))))</f>
        <v/>
      </c>
      <c r="X552" s="91"/>
      <c r="Y552" s="92"/>
      <c r="Z552" s="93"/>
      <c r="AA552" s="92"/>
      <c r="AB552" s="94" t="n">
        <f aca="false">0</f>
        <v>0</v>
      </c>
      <c r="AC552" s="94" t="n">
        <f aca="false" t="array" ref="AC552:AC552">SUM(M552,R552,W552,AB552)</f>
        <v>0</v>
      </c>
      <c r="AD552" s="112" t="n">
        <f aca="false">IF(G552=Error_checking!$A$26,MAX(0,MIN(MaxBonus,$G$1)+1-RANK(AC552,$AC$2:$AC$601)),0)</f>
        <v>0</v>
      </c>
      <c r="AE552" s="111" t="n">
        <f aca="false">AC552+AD552</f>
        <v>0</v>
      </c>
      <c r="AF552" s="113" t="str">
        <f aca="false" t="array" ref="AF552:AF552">IF(G552=Error_checking!$A$26,RANK(AC552,$AC$2:$AC$601),"")</f>
        <v/>
      </c>
      <c r="AG552" s="114"/>
      <c r="AH552" s="115"/>
      <c r="AI552" s="115"/>
      <c r="AJ552" s="115"/>
      <c r="AK552" s="100"/>
      <c r="AL552" s="100"/>
      <c r="AM552" s="100"/>
      <c r="AN552" s="101"/>
      <c r="AO552" s="100"/>
      <c r="AP552" s="100"/>
      <c r="AQ552" s="100"/>
      <c r="AR552" s="100"/>
      <c r="AS552" s="100"/>
      <c r="AT552" s="100"/>
      <c r="AU552" s="100"/>
      <c r="AV552" s="100"/>
      <c r="AW552" s="100"/>
      <c r="AX552" s="100"/>
      <c r="AY552" s="100"/>
      <c r="AZ552" s="100"/>
      <c r="BA552" s="100"/>
      <c r="BB552" s="100"/>
      <c r="BC552" s="100"/>
      <c r="BD552" s="100"/>
      <c r="BE552" s="100"/>
      <c r="BF552" s="100"/>
      <c r="BG552" s="100"/>
      <c r="BH552" s="100"/>
      <c r="BI552" s="100"/>
      <c r="BJ552" s="100"/>
      <c r="BK552" s="100"/>
      <c r="BL552" s="100"/>
      <c r="BM552" s="100"/>
      <c r="BN552" s="100"/>
      <c r="BO552" s="100"/>
      <c r="BP552" s="100"/>
      <c r="BQ552" s="100"/>
      <c r="BR552" s="100"/>
      <c r="BS552" s="100"/>
      <c r="BT552" s="100"/>
      <c r="BU552" s="100"/>
      <c r="BV552" s="100"/>
      <c r="BW552" s="100"/>
      <c r="BX552" s="100"/>
      <c r="BY552" s="100"/>
      <c r="BZ552" s="100"/>
    </row>
    <row r="553" s="54" customFormat="true" ht="14.85" hidden="false" customHeight="true" outlineLevel="0" collapsed="false">
      <c r="A553" s="102" t="str">
        <f aca="false" t="array" ref="A553:A553">IF(G553=Error_checking!$A$26,RANK(AC553,$AC$2:$AC$601),"")</f>
        <v/>
      </c>
      <c r="B553" s="102" t="n">
        <v>373</v>
      </c>
      <c r="C553" s="77" t="n">
        <f aca="false">VLOOKUP($B553,Ludo_na!$A$2:$D$601,2,0)</f>
        <v>287</v>
      </c>
      <c r="D553" s="78" t="str">
        <f aca="false">IF(VLOOKUP($B553,Ludo_voor!$A$2:$Y$601,3,0)="","",VLOOKUP($B553,Ludo_voor!$A$2:$Y$601,3,0))</f>
        <v>Vandamme</v>
      </c>
      <c r="E553" s="79" t="str">
        <f aca="false">IF(VLOOKUP($B553,Ludo_voor!$A$2:$Y$601,4,0)="","",VLOOKUP($B553,Ludo_voor!$A$2:$Y$601,4,0))</f>
        <v>Koen</v>
      </c>
      <c r="F553" s="80" t="str">
        <f aca="false">IF(VLOOKUP($B553,Ludo_voor!$A$2:$Y$601,5,0)="","",VLOOKUP($B553,Ludo_voor!$A$2:$Y$601,5,0))</f>
        <v>Spelen Op Zolder</v>
      </c>
      <c r="G553" s="81"/>
      <c r="H553" s="103"/>
      <c r="I553" s="104"/>
      <c r="J553" s="105"/>
      <c r="K553" s="105"/>
      <c r="L553" s="105"/>
      <c r="M553" s="106" t="str">
        <f aca="false" t="array" ref="M553:M553">IF($G553="","",IF(L553="",0,((SUM(IF(I553=I$2:I$601,IF(J553=J$2:J$601,1,0),0))-K553)/(SUM(IF(I553=I$2:I$601,IF(J553=J$2:J$601,1,0),0))-1)*100)+(L553/(SUM(IF(I553=I$2:I$601,IF(J553=J$2:J$601,L$2:L$601,0),0))))+IF(K553&lt;2,SUM(IF(I553=I$2:I$601,IF(J553=J$2:J$601,1,0),0)),0)))</f>
        <v/>
      </c>
      <c r="N553" s="107"/>
      <c r="O553" s="108"/>
      <c r="P553" s="108"/>
      <c r="Q553" s="108"/>
      <c r="R553" s="109" t="str">
        <f aca="false" t="array" ref="R553:R553">IF($G553="","",IF(Q553="",0,((SUM(IF(N553=N$2:N$601,IF(O553=O$2:O$601,1,0),0))-P553)/(SUM(IF(N553=N$2:N$601,IF(O553=O$2:O$601,1,0),0))-1)*100)+(Q553/(SUM(IF(N553=N$2:N$601,IF(O553=O$2:O$601,Q$2:Q$601,0),0))))+IF(P553&lt;2,SUM(IF(N553=N$2:N$601,IF(O553=O$2:O$601,1,0),0)),0)))</f>
        <v/>
      </c>
      <c r="S553" s="110"/>
      <c r="T553" s="108"/>
      <c r="U553" s="108"/>
      <c r="V553" s="108"/>
      <c r="W553" s="111" t="str">
        <f aca="false" t="array" ref="W553:W553">IF($G553="","",IF(OR(S553=Error_checking!$Q$25,S553=Error_checking!$Q$26),R553-IF(P553&lt;2,SUM(IF(N553=N$2:N$601,IF(O553=O$2:O$601,1,0),0)),0),IF(V553="",0,((SUM(IF(S553=S$2:S$601,IF(T553=T$2:T$601,1,0),0))-U553)/(SUM(IF(S553=S$2:S$601,IF(T553=T$2:T$601,1,0),0))-1)*100)+(V553/(SUM(IF(S553=S$2:S$601,IF(T553=T$2:T$601,V$2:V$601,0),0))))+IF(U553&lt;2,SUM(IF(S553=S$2:S$601,IF(T553=T$2:T$601,1,0),0)),0))))</f>
        <v/>
      </c>
      <c r="X553" s="91"/>
      <c r="Y553" s="92"/>
      <c r="Z553" s="93"/>
      <c r="AA553" s="92"/>
      <c r="AB553" s="94" t="n">
        <f aca="false">0</f>
        <v>0</v>
      </c>
      <c r="AC553" s="94" t="n">
        <f aca="false" t="array" ref="AC553:AC553">SUM(M553,R553,W553,AB553)</f>
        <v>0</v>
      </c>
      <c r="AD553" s="112" t="n">
        <f aca="false">IF(G553=Error_checking!$A$26,MAX(0,MIN(MaxBonus,$G$1)+1-RANK(AC553,$AC$2:$AC$601)),0)</f>
        <v>0</v>
      </c>
      <c r="AE553" s="111" t="n">
        <f aca="false">AC553+AD553</f>
        <v>0</v>
      </c>
      <c r="AF553" s="113" t="str">
        <f aca="false" t="array" ref="AF553:AF553">IF(G553=Error_checking!$A$26,RANK(AC553,$AC$2:$AC$601),"")</f>
        <v/>
      </c>
      <c r="AG553" s="114"/>
      <c r="AH553" s="115"/>
      <c r="AI553" s="115"/>
      <c r="AJ553" s="115"/>
      <c r="AK553" s="100"/>
      <c r="AL553" s="100"/>
      <c r="AM553" s="100"/>
      <c r="AN553" s="101"/>
      <c r="AO553" s="100"/>
      <c r="AP553" s="100"/>
      <c r="AQ553" s="100"/>
      <c r="AR553" s="100"/>
      <c r="AS553" s="100"/>
      <c r="AT553" s="100"/>
      <c r="AU553" s="100"/>
      <c r="AV553" s="100"/>
      <c r="AW553" s="100"/>
      <c r="AX553" s="100"/>
      <c r="AY553" s="100"/>
      <c r="AZ553" s="100"/>
      <c r="BA553" s="100"/>
      <c r="BB553" s="100"/>
      <c r="BC553" s="100"/>
      <c r="BD553" s="100"/>
      <c r="BE553" s="100"/>
      <c r="BF553" s="100"/>
      <c r="BG553" s="100"/>
      <c r="BH553" s="100"/>
      <c r="BI553" s="100"/>
      <c r="BJ553" s="100"/>
      <c r="BK553" s="100"/>
      <c r="BL553" s="100"/>
      <c r="BM553" s="100"/>
      <c r="BN553" s="100"/>
      <c r="BO553" s="100"/>
      <c r="BP553" s="100"/>
      <c r="BQ553" s="100"/>
      <c r="BR553" s="100"/>
      <c r="BS553" s="100"/>
      <c r="BT553" s="100"/>
      <c r="BU553" s="100"/>
      <c r="BV553" s="100"/>
      <c r="BW553" s="100"/>
      <c r="BX553" s="100"/>
      <c r="BY553" s="100"/>
      <c r="BZ553" s="100"/>
    </row>
    <row r="554" s="119" customFormat="true" ht="14.85" hidden="false" customHeight="true" outlineLevel="0" collapsed="false">
      <c r="A554" s="118" t="str">
        <f aca="false" t="array" ref="A554:A554">IF(G554=Error_checking!$A$26,RANK(AC554,$AC$2:$AC$601),"")</f>
        <v/>
      </c>
      <c r="B554" s="118" t="n">
        <v>141</v>
      </c>
      <c r="C554" s="77" t="n">
        <f aca="false">VLOOKUP($B554,Ludo_na!$A$2:$D$601,2,0)</f>
        <v>129</v>
      </c>
      <c r="D554" s="78" t="str">
        <f aca="false">IF(VLOOKUP($B554,Ludo_voor!$A$2:$Y$601,3,0)="","",VLOOKUP($B554,Ludo_voor!$A$2:$Y$601,3,0))</f>
        <v>Vandenabeele</v>
      </c>
      <c r="E554" s="79" t="str">
        <f aca="false">IF(VLOOKUP($B554,Ludo_voor!$A$2:$Y$601,4,0)="","",VLOOKUP($B554,Ludo_voor!$A$2:$Y$601,4,0))</f>
        <v>Steven</v>
      </c>
      <c r="F554" s="80" t="str">
        <f aca="false">IF(VLOOKUP($B554,Ludo_voor!$A$2:$Y$601,5,0)="","",VLOOKUP($B554,Ludo_voor!$A$2:$Y$601,5,0))</f>
        <v>Spelen Op Zolder</v>
      </c>
      <c r="G554" s="81"/>
      <c r="H554" s="103"/>
      <c r="I554" s="104"/>
      <c r="J554" s="105"/>
      <c r="K554" s="105"/>
      <c r="L554" s="105"/>
      <c r="M554" s="106" t="str">
        <f aca="false" t="array" ref="M554:M554">IF($G554="","",IF(L554="",0,((SUM(IF(I554=I$2:I$601,IF(J554=J$2:J$601,1,0),0))-K554)/(SUM(IF(I554=I$2:I$601,IF(J554=J$2:J$601,1,0),0))-1)*100)+(L554/(SUM(IF(I554=I$2:I$601,IF(J554=J$2:J$601,L$2:L$601,0),0))))+IF(K554&lt;2,SUM(IF(I554=I$2:I$601,IF(J554=J$2:J$601,1,0),0)),0)))</f>
        <v/>
      </c>
      <c r="N554" s="107"/>
      <c r="O554" s="108"/>
      <c r="P554" s="108"/>
      <c r="Q554" s="108"/>
      <c r="R554" s="109" t="str">
        <f aca="false" t="array" ref="R554:R554">IF($G554="","",IF(Q554="",0,((SUM(IF(N554=N$2:N$601,IF(O554=O$2:O$601,1,0),0))-P554)/(SUM(IF(N554=N$2:N$601,IF(O554=O$2:O$601,1,0),0))-1)*100)+(Q554/(SUM(IF(N554=N$2:N$601,IF(O554=O$2:O$601,Q$2:Q$601,0),0))))+IF(P554&lt;2,SUM(IF(N554=N$2:N$601,IF(O554=O$2:O$601,1,0),0)),0)))</f>
        <v/>
      </c>
      <c r="S554" s="110"/>
      <c r="T554" s="108"/>
      <c r="U554" s="108"/>
      <c r="V554" s="108"/>
      <c r="W554" s="111" t="str">
        <f aca="false" t="array" ref="W554:W554">IF($G554="","",IF(OR(S554=Error_checking!$Q$25,S554=Error_checking!$Q$26),R554-IF(P554&lt;2,SUM(IF(N554=N$2:N$601,IF(O554=O$2:O$601,1,0),0)),0),IF(V554="",0,((SUM(IF(S554=S$2:S$601,IF(T554=T$2:T$601,1,0),0))-U554)/(SUM(IF(S554=S$2:S$601,IF(T554=T$2:T$601,1,0),0))-1)*100)+(V554/(SUM(IF(S554=S$2:S$601,IF(T554=T$2:T$601,V$2:V$601,0),0))))+IF(U554&lt;2,SUM(IF(S554=S$2:S$601,IF(T554=T$2:T$601,1,0),0)),0))))</f>
        <v/>
      </c>
      <c r="X554" s="91"/>
      <c r="Y554" s="92"/>
      <c r="Z554" s="93"/>
      <c r="AA554" s="92"/>
      <c r="AB554" s="94" t="n">
        <f aca="false">0</f>
        <v>0</v>
      </c>
      <c r="AC554" s="94" t="n">
        <f aca="false" t="array" ref="AC554:AC554">SUM(M554,R554,W554,AB554)</f>
        <v>0</v>
      </c>
      <c r="AD554" s="112" t="n">
        <f aca="false">IF(G554=Error_checking!$A$26,MAX(0,MIN(MaxBonus,$G$1)+1-RANK(AC554,$AC$2:$AC$601)),0)</f>
        <v>0</v>
      </c>
      <c r="AE554" s="111" t="n">
        <f aca="false">AC554+AD554</f>
        <v>0</v>
      </c>
      <c r="AF554" s="113" t="str">
        <f aca="false" t="array" ref="AF554:AF554">IF(G554=Error_checking!$A$26,RANK(AC554,$AC$2:$AC$601),"")</f>
        <v/>
      </c>
      <c r="AG554" s="114"/>
      <c r="AH554" s="115"/>
      <c r="AI554" s="115"/>
      <c r="AJ554" s="115"/>
      <c r="AK554" s="100"/>
      <c r="AL554" s="100"/>
      <c r="AM554" s="100"/>
      <c r="AN554" s="101"/>
      <c r="AO554" s="100"/>
      <c r="AP554" s="100"/>
      <c r="AQ554" s="100"/>
      <c r="AR554" s="100"/>
      <c r="AS554" s="100"/>
      <c r="AT554" s="100"/>
      <c r="AU554" s="100"/>
      <c r="AV554" s="100"/>
      <c r="AW554" s="100"/>
      <c r="AX554" s="100"/>
      <c r="AY554" s="100"/>
      <c r="AZ554" s="100"/>
      <c r="BA554" s="100"/>
      <c r="BB554" s="100"/>
      <c r="BC554" s="100"/>
      <c r="BD554" s="100"/>
      <c r="BE554" s="100"/>
      <c r="BF554" s="100"/>
      <c r="BG554" s="100"/>
      <c r="BH554" s="100"/>
      <c r="BI554" s="100"/>
      <c r="BJ554" s="100"/>
      <c r="BK554" s="100"/>
      <c r="BL554" s="100"/>
      <c r="BM554" s="100"/>
      <c r="BN554" s="100"/>
      <c r="BO554" s="100"/>
      <c r="BP554" s="100"/>
      <c r="BQ554" s="100"/>
      <c r="BR554" s="100"/>
      <c r="BS554" s="100"/>
      <c r="BT554" s="100"/>
      <c r="BU554" s="100"/>
      <c r="BV554" s="100"/>
      <c r="BW554" s="100"/>
      <c r="BX554" s="100"/>
      <c r="BY554" s="100"/>
      <c r="BZ554" s="100"/>
    </row>
    <row r="555" customFormat="false" ht="14.85" hidden="false" customHeight="true" outlineLevel="0" collapsed="false">
      <c r="A555" s="102" t="str">
        <f aca="false" t="array" ref="A555:A555">IF(G555=Error_checking!$A$26,RANK(AC555,$AC$2:$AC$601),"")</f>
        <v/>
      </c>
      <c r="B555" s="102" t="n">
        <v>146</v>
      </c>
      <c r="C555" s="77" t="n">
        <f aca="false">VLOOKUP($B555,Ludo_na!$A$2:$D$601,2,0)</f>
        <v>138</v>
      </c>
      <c r="D555" s="78" t="str">
        <f aca="false">IF(VLOOKUP($B555,Ludo_voor!$A$2:$Y$601,3,0)="","",VLOOKUP($B555,Ludo_voor!$A$2:$Y$601,3,0))</f>
        <v>Vandenabeele</v>
      </c>
      <c r="E555" s="79" t="str">
        <f aca="false">IF(VLOOKUP($B555,Ludo_voor!$A$2:$Y$601,4,0)="","",VLOOKUP($B555,Ludo_voor!$A$2:$Y$601,4,0))</f>
        <v>Aaron</v>
      </c>
      <c r="F555" s="80" t="str">
        <f aca="false">IF(VLOOKUP($B555,Ludo_voor!$A$2:$Y$601,5,0)="","",VLOOKUP($B555,Ludo_voor!$A$2:$Y$601,5,0))</f>
        <v>Spelen Op Zolder</v>
      </c>
      <c r="G555" s="81"/>
      <c r="H555" s="103"/>
      <c r="I555" s="104"/>
      <c r="J555" s="105"/>
      <c r="K555" s="105"/>
      <c r="L555" s="105"/>
      <c r="M555" s="106" t="str">
        <f aca="false" t="array" ref="M555:M555">IF($G555="","",IF(L555="",0,((SUM(IF(I555=I$2:I$601,IF(J555=J$2:J$601,1,0),0))-K555)/(SUM(IF(I555=I$2:I$601,IF(J555=J$2:J$601,1,0),0))-1)*100)+(L555/(SUM(IF(I555=I$2:I$601,IF(J555=J$2:J$601,L$2:L$601,0),0))))+IF(K555&lt;2,SUM(IF(I555=I$2:I$601,IF(J555=J$2:J$601,1,0),0)),0)))</f>
        <v/>
      </c>
      <c r="N555" s="107"/>
      <c r="O555" s="108"/>
      <c r="P555" s="108"/>
      <c r="Q555" s="108"/>
      <c r="R555" s="109" t="str">
        <f aca="false" t="array" ref="R555:R555">IF($G555="","",IF(Q555="",0,((SUM(IF(N555=N$2:N$601,IF(O555=O$2:O$601,1,0),0))-P555)/(SUM(IF(N555=N$2:N$601,IF(O555=O$2:O$601,1,0),0))-1)*100)+(Q555/(SUM(IF(N555=N$2:N$601,IF(O555=O$2:O$601,Q$2:Q$601,0),0))))+IF(P555&lt;2,SUM(IF(N555=N$2:N$601,IF(O555=O$2:O$601,1,0),0)),0)))</f>
        <v/>
      </c>
      <c r="S555" s="110"/>
      <c r="T555" s="108"/>
      <c r="U555" s="108"/>
      <c r="V555" s="108"/>
      <c r="W555" s="111" t="str">
        <f aca="false" t="array" ref="W555:W555">IF($G555="","",IF(OR(S555=Error_checking!$Q$25,S555=Error_checking!$Q$26),R555-IF(P555&lt;2,SUM(IF(N555=N$2:N$601,IF(O555=O$2:O$601,1,0),0)),0),IF(V555="",0,((SUM(IF(S555=S$2:S$601,IF(T555=T$2:T$601,1,0),0))-U555)/(SUM(IF(S555=S$2:S$601,IF(T555=T$2:T$601,1,0),0))-1)*100)+(V555/(SUM(IF(S555=S$2:S$601,IF(T555=T$2:T$601,V$2:V$601,0),0))))+IF(U555&lt;2,SUM(IF(S555=S$2:S$601,IF(T555=T$2:T$601,1,0),0)),0))))</f>
        <v/>
      </c>
      <c r="X555" s="91"/>
      <c r="Y555" s="92"/>
      <c r="Z555" s="93"/>
      <c r="AA555" s="92"/>
      <c r="AB555" s="94" t="n">
        <f aca="false">0</f>
        <v>0</v>
      </c>
      <c r="AC555" s="94" t="n">
        <f aca="false" t="array" ref="AC555:AC555">SUM(M555,R555,W555,AB555)</f>
        <v>0</v>
      </c>
      <c r="AD555" s="112" t="n">
        <f aca="false">IF(G555=Error_checking!$A$26,MAX(0,MIN(MaxBonus,$G$1)+1-RANK(AC555,$AC$2:$AC$601)),0)</f>
        <v>0</v>
      </c>
      <c r="AE555" s="111" t="n">
        <f aca="false">AC555+AD555</f>
        <v>0</v>
      </c>
      <c r="AF555" s="113" t="str">
        <f aca="false" t="array" ref="AF555:AF555">IF(G555=Error_checking!$A$26,RANK(AC555,$AC$2:$AC$601),"")</f>
        <v/>
      </c>
      <c r="AG555" s="114"/>
      <c r="AH555" s="115"/>
      <c r="AI555" s="115"/>
      <c r="AJ555" s="115"/>
      <c r="AK555" s="100"/>
      <c r="AL555" s="100"/>
      <c r="AM555" s="100"/>
      <c r="AN555" s="101"/>
      <c r="AO555" s="100"/>
      <c r="AP555" s="100"/>
      <c r="AQ555" s="100"/>
      <c r="AR555" s="100"/>
      <c r="AS555" s="100"/>
      <c r="AT555" s="100"/>
      <c r="AU555" s="100"/>
      <c r="AV555" s="100"/>
      <c r="AW555" s="100"/>
      <c r="AX555" s="100"/>
      <c r="AY555" s="100"/>
      <c r="AZ555" s="100"/>
      <c r="BA555" s="100"/>
      <c r="BB555" s="100"/>
      <c r="BC555" s="100"/>
      <c r="BD555" s="100"/>
      <c r="BE555" s="100"/>
      <c r="BF555" s="100"/>
      <c r="BG555" s="100"/>
      <c r="BH555" s="100"/>
      <c r="BI555" s="100"/>
      <c r="BJ555" s="100"/>
      <c r="BK555" s="100"/>
      <c r="BL555" s="100"/>
      <c r="BM555" s="100"/>
      <c r="BN555" s="100"/>
      <c r="BO555" s="100"/>
      <c r="BP555" s="100"/>
      <c r="BQ555" s="100"/>
      <c r="BR555" s="100"/>
      <c r="BS555" s="100"/>
      <c r="BT555" s="100"/>
      <c r="BU555" s="100"/>
      <c r="BV555" s="100"/>
      <c r="BW555" s="100"/>
      <c r="BX555" s="100"/>
      <c r="BY555" s="100"/>
      <c r="BZ555" s="10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  <c r="EE555" s="0"/>
      <c r="EF555" s="0"/>
      <c r="EG555" s="0"/>
      <c r="EH555" s="0"/>
      <c r="EI555" s="0"/>
      <c r="EJ555" s="0"/>
      <c r="EK555" s="0"/>
      <c r="EL555" s="0"/>
      <c r="EM555" s="0"/>
      <c r="EN555" s="0"/>
      <c r="EO555" s="0"/>
      <c r="EP555" s="0"/>
      <c r="EQ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  <c r="IX555" s="0"/>
      <c r="IY555" s="0"/>
      <c r="IZ555" s="0"/>
      <c r="JA555" s="0"/>
      <c r="JB555" s="0"/>
      <c r="JC555" s="0"/>
      <c r="JD555" s="0"/>
      <c r="JE555" s="0"/>
      <c r="JF555" s="0"/>
      <c r="JG555" s="0"/>
      <c r="JH555" s="0"/>
      <c r="JI555" s="0"/>
      <c r="JJ555" s="0"/>
      <c r="JK555" s="0"/>
      <c r="JL555" s="0"/>
      <c r="JM555" s="0"/>
      <c r="JN555" s="0"/>
      <c r="JO555" s="0"/>
      <c r="JP555" s="0"/>
      <c r="JQ555" s="0"/>
      <c r="JR555" s="0"/>
      <c r="JS555" s="0"/>
      <c r="JT555" s="0"/>
      <c r="JU555" s="0"/>
      <c r="JV555" s="0"/>
      <c r="JW555" s="0"/>
      <c r="JX555" s="0"/>
      <c r="JY555" s="0"/>
      <c r="JZ555" s="0"/>
      <c r="KA555" s="0"/>
      <c r="KB555" s="0"/>
      <c r="KC555" s="0"/>
      <c r="KD555" s="0"/>
      <c r="KE555" s="0"/>
      <c r="KF555" s="0"/>
      <c r="KG555" s="0"/>
      <c r="KH555" s="0"/>
      <c r="KI555" s="0"/>
      <c r="KJ555" s="0"/>
      <c r="KK555" s="0"/>
      <c r="KL555" s="0"/>
      <c r="KM555" s="0"/>
      <c r="KN555" s="0"/>
      <c r="KO555" s="0"/>
      <c r="KP555" s="0"/>
      <c r="KQ555" s="0"/>
      <c r="KR555" s="0"/>
      <c r="KS555" s="0"/>
      <c r="KT555" s="0"/>
      <c r="KU555" s="0"/>
      <c r="KV555" s="0"/>
      <c r="KW555" s="0"/>
      <c r="KX555" s="0"/>
      <c r="KY555" s="0"/>
      <c r="KZ555" s="0"/>
      <c r="LA555" s="0"/>
      <c r="LB555" s="0"/>
      <c r="LC555" s="0"/>
      <c r="LD555" s="0"/>
      <c r="LE555" s="0"/>
      <c r="LF555" s="0"/>
      <c r="LG555" s="0"/>
      <c r="LH555" s="0"/>
      <c r="LI555" s="0"/>
      <c r="LJ555" s="0"/>
      <c r="LK555" s="0"/>
      <c r="LL555" s="0"/>
      <c r="LM555" s="0"/>
      <c r="LN555" s="0"/>
      <c r="LO555" s="0"/>
      <c r="LP555" s="0"/>
      <c r="LQ555" s="0"/>
      <c r="LR555" s="0"/>
      <c r="LS555" s="0"/>
      <c r="LT555" s="0"/>
      <c r="LU555" s="0"/>
      <c r="LV555" s="0"/>
      <c r="LW555" s="0"/>
      <c r="LX555" s="0"/>
      <c r="LY555" s="0"/>
      <c r="LZ555" s="0"/>
      <c r="MA555" s="0"/>
      <c r="MB555" s="0"/>
      <c r="MC555" s="0"/>
      <c r="MD555" s="0"/>
      <c r="ME555" s="0"/>
      <c r="MF555" s="0"/>
      <c r="MG555" s="0"/>
      <c r="MH555" s="0"/>
      <c r="MI555" s="0"/>
      <c r="MJ555" s="0"/>
      <c r="MK555" s="0"/>
      <c r="ML555" s="0"/>
      <c r="MM555" s="0"/>
      <c r="MN555" s="0"/>
      <c r="MO555" s="0"/>
      <c r="MP555" s="0"/>
      <c r="MQ555" s="0"/>
      <c r="MR555" s="0"/>
      <c r="MS555" s="0"/>
      <c r="MT555" s="0"/>
      <c r="MU555" s="0"/>
      <c r="MV555" s="0"/>
      <c r="MW555" s="0"/>
      <c r="MX555" s="0"/>
      <c r="MY555" s="0"/>
      <c r="MZ555" s="0"/>
      <c r="NA555" s="0"/>
      <c r="NB555" s="0"/>
      <c r="NC555" s="0"/>
      <c r="ND555" s="0"/>
      <c r="NE555" s="0"/>
      <c r="NF555" s="0"/>
      <c r="NG555" s="0"/>
      <c r="NH555" s="0"/>
      <c r="NI555" s="0"/>
      <c r="NJ555" s="0"/>
      <c r="NK555" s="0"/>
      <c r="NL555" s="0"/>
      <c r="NM555" s="0"/>
      <c r="NN555" s="0"/>
      <c r="NO555" s="0"/>
      <c r="NP555" s="0"/>
      <c r="NQ555" s="0"/>
      <c r="NR555" s="0"/>
      <c r="NS555" s="0"/>
      <c r="NT555" s="0"/>
      <c r="NU555" s="0"/>
      <c r="NV555" s="0"/>
      <c r="NW555" s="0"/>
      <c r="NX555" s="0"/>
      <c r="NY555" s="0"/>
      <c r="NZ555" s="0"/>
      <c r="OA555" s="0"/>
      <c r="OB555" s="0"/>
      <c r="OC555" s="0"/>
      <c r="OD555" s="0"/>
      <c r="OE555" s="0"/>
      <c r="OF555" s="0"/>
      <c r="OG555" s="0"/>
      <c r="OH555" s="0"/>
      <c r="OI555" s="0"/>
      <c r="OJ555" s="0"/>
      <c r="OK555" s="0"/>
      <c r="OL555" s="0"/>
      <c r="OM555" s="0"/>
      <c r="ON555" s="0"/>
      <c r="OO555" s="0"/>
      <c r="OP555" s="0"/>
      <c r="OQ555" s="0"/>
      <c r="OR555" s="0"/>
      <c r="OS555" s="0"/>
      <c r="OT555" s="0"/>
      <c r="OU555" s="0"/>
      <c r="OV555" s="0"/>
      <c r="OW555" s="0"/>
      <c r="OX555" s="0"/>
      <c r="OY555" s="0"/>
      <c r="OZ555" s="0"/>
      <c r="PA555" s="0"/>
      <c r="PB555" s="0"/>
      <c r="PC555" s="0"/>
      <c r="PD555" s="0"/>
      <c r="PE555" s="0"/>
      <c r="PF555" s="0"/>
      <c r="PG555" s="0"/>
      <c r="PH555" s="0"/>
      <c r="PI555" s="0"/>
      <c r="PJ555" s="0"/>
      <c r="PK555" s="0"/>
      <c r="PL555" s="0"/>
      <c r="PM555" s="0"/>
      <c r="PN555" s="0"/>
      <c r="PO555" s="0"/>
      <c r="PP555" s="0"/>
      <c r="PQ555" s="0"/>
      <c r="PR555" s="0"/>
      <c r="PS555" s="0"/>
      <c r="PT555" s="0"/>
      <c r="PU555" s="0"/>
      <c r="PV555" s="0"/>
      <c r="PW555" s="0"/>
      <c r="PX555" s="0"/>
      <c r="PY555" s="0"/>
      <c r="PZ555" s="0"/>
      <c r="QA555" s="0"/>
      <c r="QB555" s="0"/>
      <c r="QC555" s="0"/>
      <c r="QD555" s="0"/>
      <c r="QE555" s="0"/>
      <c r="QF555" s="0"/>
      <c r="QG555" s="0"/>
      <c r="QH555" s="0"/>
      <c r="QI555" s="0"/>
      <c r="QJ555" s="0"/>
      <c r="QK555" s="0"/>
      <c r="QL555" s="0"/>
      <c r="QM555" s="0"/>
      <c r="QN555" s="0"/>
      <c r="QO555" s="0"/>
      <c r="QP555" s="0"/>
      <c r="QQ555" s="0"/>
      <c r="QR555" s="0"/>
      <c r="QS555" s="0"/>
      <c r="QT555" s="0"/>
      <c r="QU555" s="0"/>
      <c r="QV555" s="0"/>
      <c r="QW555" s="0"/>
      <c r="QX555" s="0"/>
      <c r="QY555" s="0"/>
      <c r="QZ555" s="0"/>
      <c r="RA555" s="0"/>
      <c r="RB555" s="0"/>
      <c r="RC555" s="0"/>
      <c r="RD555" s="0"/>
      <c r="RE555" s="0"/>
      <c r="RF555" s="0"/>
      <c r="RG555" s="0"/>
      <c r="RH555" s="0"/>
      <c r="RI555" s="0"/>
      <c r="RJ555" s="0"/>
      <c r="RK555" s="0"/>
      <c r="RL555" s="0"/>
      <c r="RM555" s="0"/>
      <c r="RN555" s="0"/>
      <c r="RO555" s="0"/>
      <c r="RP555" s="0"/>
      <c r="RQ555" s="0"/>
      <c r="RR555" s="0"/>
      <c r="RS555" s="0"/>
      <c r="RT555" s="0"/>
      <c r="RU555" s="0"/>
      <c r="RV555" s="0"/>
      <c r="RW555" s="0"/>
      <c r="RX555" s="0"/>
      <c r="RY555" s="0"/>
      <c r="RZ555" s="0"/>
      <c r="SA555" s="0"/>
      <c r="SB555" s="0"/>
      <c r="SC555" s="0"/>
      <c r="SD555" s="0"/>
      <c r="SE555" s="0"/>
      <c r="SF555" s="0"/>
      <c r="SG555" s="0"/>
      <c r="SH555" s="0"/>
      <c r="SI555" s="0"/>
      <c r="SJ555" s="0"/>
      <c r="SK555" s="0"/>
      <c r="SL555" s="0"/>
      <c r="SM555" s="0"/>
      <c r="SN555" s="0"/>
      <c r="SO555" s="0"/>
      <c r="SP555" s="0"/>
      <c r="SQ555" s="0"/>
      <c r="SR555" s="0"/>
      <c r="SS555" s="0"/>
      <c r="ST555" s="0"/>
      <c r="SU555" s="0"/>
      <c r="SV555" s="0"/>
      <c r="SW555" s="0"/>
      <c r="SX555" s="0"/>
      <c r="SY555" s="0"/>
      <c r="SZ555" s="0"/>
      <c r="TA555" s="0"/>
      <c r="TB555" s="0"/>
      <c r="TC555" s="0"/>
      <c r="TD555" s="0"/>
      <c r="TE555" s="0"/>
      <c r="TF555" s="0"/>
      <c r="TG555" s="0"/>
      <c r="TH555" s="0"/>
      <c r="TI555" s="0"/>
      <c r="TJ555" s="0"/>
      <c r="TK555" s="0"/>
      <c r="TL555" s="0"/>
      <c r="TM555" s="0"/>
      <c r="TN555" s="0"/>
      <c r="TO555" s="0"/>
      <c r="TP555" s="0"/>
      <c r="TQ555" s="0"/>
      <c r="TR555" s="0"/>
      <c r="TS555" s="0"/>
      <c r="TT555" s="0"/>
      <c r="TU555" s="0"/>
      <c r="TV555" s="0"/>
      <c r="TW555" s="0"/>
      <c r="TX555" s="0"/>
      <c r="TY555" s="0"/>
      <c r="TZ555" s="0"/>
      <c r="UA555" s="0"/>
      <c r="UB555" s="0"/>
      <c r="UC555" s="0"/>
      <c r="UD555" s="0"/>
      <c r="UE555" s="0"/>
      <c r="UF555" s="0"/>
      <c r="UG555" s="0"/>
      <c r="UH555" s="0"/>
      <c r="UI555" s="0"/>
      <c r="UJ555" s="0"/>
      <c r="UK555" s="0"/>
      <c r="UL555" s="0"/>
      <c r="UM555" s="0"/>
      <c r="UN555" s="0"/>
      <c r="UO555" s="0"/>
      <c r="UP555" s="0"/>
      <c r="UQ555" s="0"/>
      <c r="UR555" s="0"/>
      <c r="US555" s="0"/>
      <c r="UT555" s="0"/>
      <c r="UU555" s="0"/>
      <c r="UV555" s="0"/>
      <c r="UW555" s="0"/>
      <c r="UX555" s="0"/>
      <c r="UY555" s="0"/>
      <c r="UZ555" s="0"/>
      <c r="VA555" s="0"/>
      <c r="VB555" s="0"/>
      <c r="VC555" s="0"/>
      <c r="VD555" s="0"/>
      <c r="VE555" s="0"/>
      <c r="VF555" s="0"/>
      <c r="VG555" s="0"/>
      <c r="VH555" s="0"/>
      <c r="VI555" s="0"/>
      <c r="VJ555" s="0"/>
      <c r="VK555" s="0"/>
      <c r="VL555" s="0"/>
      <c r="VM555" s="0"/>
      <c r="VN555" s="0"/>
      <c r="VO555" s="0"/>
      <c r="VP555" s="0"/>
      <c r="VQ555" s="0"/>
      <c r="VR555" s="0"/>
      <c r="VS555" s="0"/>
      <c r="VT555" s="0"/>
      <c r="VU555" s="0"/>
      <c r="VV555" s="0"/>
      <c r="VW555" s="0"/>
      <c r="VX555" s="0"/>
      <c r="VY555" s="0"/>
      <c r="VZ555" s="0"/>
      <c r="WA555" s="0"/>
      <c r="WB555" s="0"/>
      <c r="WC555" s="0"/>
      <c r="WD555" s="0"/>
      <c r="WE555" s="0"/>
      <c r="WF555" s="0"/>
      <c r="WG555" s="0"/>
      <c r="WH555" s="0"/>
      <c r="WI555" s="0"/>
      <c r="WJ555" s="0"/>
      <c r="WK555" s="0"/>
      <c r="WL555" s="0"/>
      <c r="WM555" s="0"/>
      <c r="WN555" s="0"/>
      <c r="WO555" s="0"/>
      <c r="WP555" s="0"/>
      <c r="WQ555" s="0"/>
      <c r="WR555" s="0"/>
      <c r="WS555" s="0"/>
      <c r="WT555" s="0"/>
      <c r="WU555" s="0"/>
      <c r="WV555" s="0"/>
      <c r="WW555" s="0"/>
      <c r="WX555" s="0"/>
      <c r="WY555" s="0"/>
      <c r="WZ555" s="0"/>
      <c r="XA555" s="0"/>
      <c r="XB555" s="0"/>
      <c r="XC555" s="0"/>
      <c r="XD555" s="0"/>
      <c r="XE555" s="0"/>
      <c r="XF555" s="0"/>
      <c r="XG555" s="0"/>
      <c r="XH555" s="0"/>
      <c r="XI555" s="0"/>
      <c r="XJ555" s="0"/>
      <c r="XK555" s="0"/>
      <c r="XL555" s="0"/>
      <c r="XM555" s="0"/>
      <c r="XN555" s="0"/>
      <c r="XO555" s="0"/>
      <c r="XP555" s="0"/>
      <c r="XQ555" s="0"/>
      <c r="XR555" s="0"/>
      <c r="XS555" s="0"/>
      <c r="XT555" s="0"/>
      <c r="XU555" s="0"/>
      <c r="XV555" s="0"/>
      <c r="XW555" s="0"/>
      <c r="XX555" s="0"/>
      <c r="XY555" s="0"/>
      <c r="XZ555" s="0"/>
      <c r="YA555" s="0"/>
      <c r="YB555" s="0"/>
      <c r="YC555" s="0"/>
      <c r="YD555" s="0"/>
      <c r="YE555" s="0"/>
      <c r="YF555" s="0"/>
      <c r="YG555" s="0"/>
      <c r="YH555" s="0"/>
      <c r="YI555" s="0"/>
      <c r="YJ555" s="0"/>
      <c r="YK555" s="0"/>
      <c r="YL555" s="0"/>
      <c r="YM555" s="0"/>
      <c r="YN555" s="0"/>
      <c r="YO555" s="0"/>
      <c r="YP555" s="0"/>
      <c r="YQ555" s="0"/>
      <c r="YR555" s="0"/>
      <c r="YS555" s="0"/>
      <c r="YT555" s="0"/>
      <c r="YU555" s="0"/>
      <c r="YV555" s="0"/>
      <c r="YW555" s="0"/>
      <c r="YX555" s="0"/>
      <c r="YY555" s="0"/>
      <c r="YZ555" s="0"/>
      <c r="ZA555" s="0"/>
      <c r="ZB555" s="0"/>
      <c r="ZC555" s="0"/>
      <c r="ZD555" s="0"/>
      <c r="ZE555" s="0"/>
      <c r="ZF555" s="0"/>
      <c r="ZG555" s="0"/>
      <c r="ZH555" s="0"/>
      <c r="ZI555" s="0"/>
      <c r="ZJ555" s="0"/>
      <c r="ZK555" s="0"/>
      <c r="ZL555" s="0"/>
      <c r="ZM555" s="0"/>
      <c r="ZN555" s="0"/>
      <c r="ZO555" s="0"/>
      <c r="ZP555" s="0"/>
      <c r="ZQ555" s="0"/>
      <c r="ZR555" s="0"/>
      <c r="ZS555" s="0"/>
      <c r="ZT555" s="0"/>
      <c r="ZU555" s="0"/>
      <c r="ZV555" s="0"/>
      <c r="ZW555" s="0"/>
      <c r="ZX555" s="0"/>
      <c r="ZY555" s="0"/>
      <c r="ZZ555" s="0"/>
      <c r="AAA555" s="0"/>
      <c r="AAB555" s="0"/>
      <c r="AAC555" s="0"/>
      <c r="AAD555" s="0"/>
      <c r="AAE555" s="0"/>
      <c r="AAF555" s="0"/>
      <c r="AAG555" s="0"/>
      <c r="AAH555" s="0"/>
      <c r="AAI555" s="0"/>
      <c r="AAJ555" s="0"/>
      <c r="AAK555" s="0"/>
      <c r="AAL555" s="0"/>
      <c r="AAM555" s="0"/>
      <c r="AAN555" s="0"/>
      <c r="AAO555" s="0"/>
      <c r="AAP555" s="0"/>
      <c r="AAQ555" s="0"/>
      <c r="AAR555" s="0"/>
      <c r="AAS555" s="0"/>
      <c r="AAT555" s="0"/>
      <c r="AAU555" s="0"/>
      <c r="AAV555" s="0"/>
      <c r="AAW555" s="0"/>
      <c r="AAX555" s="0"/>
      <c r="AAY555" s="0"/>
      <c r="AAZ555" s="0"/>
      <c r="ABA555" s="0"/>
      <c r="ABB555" s="0"/>
      <c r="ABC555" s="0"/>
      <c r="ABD555" s="0"/>
      <c r="ABE555" s="0"/>
      <c r="ABF555" s="0"/>
      <c r="ABG555" s="0"/>
      <c r="ABH555" s="0"/>
      <c r="ABI555" s="0"/>
      <c r="ABJ555" s="0"/>
      <c r="ABK555" s="0"/>
      <c r="ABL555" s="0"/>
      <c r="ABM555" s="0"/>
      <c r="ABN555" s="0"/>
      <c r="ABO555" s="0"/>
      <c r="ABP555" s="0"/>
      <c r="ABQ555" s="0"/>
      <c r="ABR555" s="0"/>
      <c r="ABS555" s="0"/>
      <c r="ABT555" s="0"/>
      <c r="ABU555" s="0"/>
      <c r="ABV555" s="0"/>
      <c r="ABW555" s="0"/>
      <c r="ABX555" s="0"/>
      <c r="ABY555" s="0"/>
      <c r="ABZ555" s="0"/>
      <c r="ACA555" s="0"/>
      <c r="ACB555" s="0"/>
      <c r="ACC555" s="0"/>
      <c r="ACD555" s="0"/>
      <c r="ACE555" s="0"/>
      <c r="ACF555" s="0"/>
      <c r="ACG555" s="0"/>
      <c r="ACH555" s="0"/>
      <c r="ACI555" s="0"/>
      <c r="ACJ555" s="0"/>
      <c r="ACK555" s="0"/>
      <c r="ACL555" s="0"/>
      <c r="ACM555" s="0"/>
      <c r="ACN555" s="0"/>
      <c r="ACO555" s="0"/>
      <c r="ACP555" s="0"/>
      <c r="ACQ555" s="0"/>
      <c r="ACR555" s="0"/>
      <c r="ACS555" s="0"/>
      <c r="ACT555" s="0"/>
      <c r="ACU555" s="0"/>
      <c r="ACV555" s="0"/>
      <c r="ACW555" s="0"/>
      <c r="ACX555" s="0"/>
      <c r="ACY555" s="0"/>
      <c r="ACZ555" s="0"/>
      <c r="ADA555" s="0"/>
      <c r="ADB555" s="0"/>
      <c r="ADC555" s="0"/>
      <c r="ADD555" s="0"/>
      <c r="ADE555" s="0"/>
      <c r="ADF555" s="0"/>
      <c r="ADG555" s="0"/>
      <c r="ADH555" s="0"/>
      <c r="ADI555" s="0"/>
      <c r="ADJ555" s="0"/>
      <c r="ADK555" s="0"/>
      <c r="ADL555" s="0"/>
      <c r="ADM555" s="0"/>
      <c r="ADN555" s="0"/>
      <c r="ADO555" s="0"/>
      <c r="ADP555" s="0"/>
      <c r="ADQ555" s="0"/>
      <c r="ADR555" s="0"/>
      <c r="ADS555" s="0"/>
      <c r="ADT555" s="0"/>
      <c r="ADU555" s="0"/>
      <c r="ADV555" s="0"/>
      <c r="ADW555" s="0"/>
      <c r="ADX555" s="0"/>
      <c r="ADY555" s="0"/>
      <c r="ADZ555" s="0"/>
      <c r="AEA555" s="0"/>
      <c r="AEB555" s="0"/>
      <c r="AEC555" s="0"/>
      <c r="AED555" s="0"/>
      <c r="AEE555" s="0"/>
      <c r="AEF555" s="0"/>
      <c r="AEG555" s="0"/>
      <c r="AEH555" s="0"/>
      <c r="AEI555" s="0"/>
      <c r="AEJ555" s="0"/>
      <c r="AEK555" s="0"/>
      <c r="AEL555" s="0"/>
      <c r="AEM555" s="0"/>
      <c r="AEN555" s="0"/>
      <c r="AEO555" s="0"/>
      <c r="AEP555" s="0"/>
      <c r="AEQ555" s="0"/>
      <c r="AER555" s="0"/>
      <c r="AES555" s="0"/>
      <c r="AET555" s="0"/>
      <c r="AEU555" s="0"/>
      <c r="AEV555" s="0"/>
      <c r="AEW555" s="0"/>
      <c r="AEX555" s="0"/>
      <c r="AEY555" s="0"/>
      <c r="AEZ555" s="0"/>
      <c r="AFA555" s="0"/>
      <c r="AFB555" s="0"/>
      <c r="AFC555" s="0"/>
      <c r="AFD555" s="0"/>
      <c r="AFE555" s="0"/>
      <c r="AFF555" s="0"/>
      <c r="AFG555" s="0"/>
      <c r="AFH555" s="0"/>
      <c r="AFI555" s="0"/>
      <c r="AFJ555" s="0"/>
      <c r="AFK555" s="0"/>
      <c r="AFL555" s="0"/>
      <c r="AFM555" s="0"/>
      <c r="AFN555" s="0"/>
      <c r="AFO555" s="0"/>
      <c r="AFP555" s="0"/>
      <c r="AFQ555" s="0"/>
      <c r="AFR555" s="0"/>
      <c r="AFS555" s="0"/>
      <c r="AFT555" s="0"/>
      <c r="AFU555" s="0"/>
      <c r="AFV555" s="0"/>
      <c r="AFW555" s="0"/>
      <c r="AFX555" s="0"/>
      <c r="AFY555" s="0"/>
      <c r="AFZ555" s="0"/>
      <c r="AGA555" s="0"/>
      <c r="AGB555" s="0"/>
      <c r="AGC555" s="0"/>
      <c r="AGD555" s="0"/>
      <c r="AGE555" s="0"/>
      <c r="AGF555" s="0"/>
      <c r="AGG555" s="0"/>
      <c r="AGH555" s="0"/>
      <c r="AGI555" s="0"/>
      <c r="AGJ555" s="0"/>
      <c r="AGK555" s="0"/>
      <c r="AGL555" s="0"/>
      <c r="AGM555" s="0"/>
      <c r="AGN555" s="0"/>
      <c r="AGO555" s="0"/>
      <c r="AGP555" s="0"/>
      <c r="AGQ555" s="0"/>
      <c r="AGR555" s="0"/>
      <c r="AGS555" s="0"/>
      <c r="AGT555" s="0"/>
      <c r="AGU555" s="0"/>
      <c r="AGV555" s="0"/>
      <c r="AGW555" s="0"/>
      <c r="AGX555" s="0"/>
      <c r="AGY555" s="0"/>
      <c r="AGZ555" s="0"/>
      <c r="AHA555" s="0"/>
      <c r="AHB555" s="0"/>
      <c r="AHC555" s="0"/>
      <c r="AHD555" s="0"/>
      <c r="AHE555" s="0"/>
      <c r="AHF555" s="0"/>
      <c r="AHG555" s="0"/>
      <c r="AHH555" s="0"/>
      <c r="AHI555" s="0"/>
      <c r="AHJ555" s="0"/>
      <c r="AHK555" s="0"/>
      <c r="AHL555" s="0"/>
      <c r="AHM555" s="0"/>
      <c r="AHN555" s="0"/>
      <c r="AHO555" s="0"/>
      <c r="AHP555" s="0"/>
      <c r="AHQ555" s="0"/>
      <c r="AHR555" s="0"/>
      <c r="AHS555" s="0"/>
      <c r="AHT555" s="0"/>
      <c r="AHU555" s="0"/>
      <c r="AHV555" s="0"/>
      <c r="AHW555" s="0"/>
      <c r="AHX555" s="0"/>
      <c r="AHY555" s="0"/>
      <c r="AHZ555" s="0"/>
      <c r="AIA555" s="0"/>
      <c r="AIB555" s="0"/>
      <c r="AIC555" s="0"/>
      <c r="AID555" s="0"/>
      <c r="AIE555" s="0"/>
      <c r="AIF555" s="0"/>
      <c r="AIG555" s="0"/>
      <c r="AIH555" s="0"/>
      <c r="AII555" s="0"/>
      <c r="AIJ555" s="0"/>
      <c r="AIK555" s="0"/>
      <c r="AIL555" s="0"/>
      <c r="AIM555" s="0"/>
      <c r="AIN555" s="0"/>
      <c r="AIO555" s="0"/>
      <c r="AIP555" s="0"/>
      <c r="AIQ555" s="0"/>
      <c r="AIR555" s="0"/>
      <c r="AIS555" s="0"/>
      <c r="AIT555" s="0"/>
      <c r="AIU555" s="0"/>
      <c r="AIV555" s="0"/>
      <c r="AIW555" s="0"/>
      <c r="AIX555" s="0"/>
      <c r="AIY555" s="0"/>
      <c r="AIZ555" s="0"/>
      <c r="AJA555" s="0"/>
      <c r="AJB555" s="0"/>
      <c r="AJC555" s="0"/>
      <c r="AJD555" s="0"/>
      <c r="AJE555" s="0"/>
      <c r="AJF555" s="0"/>
      <c r="AJG555" s="0"/>
      <c r="AJH555" s="0"/>
      <c r="AJI555" s="0"/>
      <c r="AJJ555" s="0"/>
      <c r="AJK555" s="0"/>
      <c r="AJL555" s="0"/>
      <c r="AJM555" s="0"/>
      <c r="AJN555" s="0"/>
      <c r="AJO555" s="0"/>
      <c r="AJP555" s="0"/>
      <c r="AJQ555" s="0"/>
      <c r="AJR555" s="0"/>
      <c r="AJS555" s="0"/>
      <c r="AJT555" s="0"/>
      <c r="AJU555" s="0"/>
      <c r="AJV555" s="0"/>
      <c r="AJW555" s="0"/>
      <c r="AJX555" s="0"/>
      <c r="AJY555" s="0"/>
      <c r="AJZ555" s="0"/>
      <c r="AKA555" s="0"/>
      <c r="AKB555" s="0"/>
      <c r="AKC555" s="0"/>
      <c r="AKD555" s="0"/>
      <c r="AKE555" s="0"/>
      <c r="AKF555" s="0"/>
      <c r="AKG555" s="0"/>
      <c r="AKH555" s="0"/>
      <c r="AKI555" s="0"/>
      <c r="AKJ555" s="0"/>
      <c r="AKK555" s="0"/>
      <c r="AKL555" s="0"/>
      <c r="AKM555" s="0"/>
      <c r="AKN555" s="0"/>
      <c r="AKO555" s="0"/>
      <c r="AKP555" s="0"/>
      <c r="AKQ555" s="0"/>
      <c r="AKR555" s="0"/>
      <c r="AKS555" s="0"/>
      <c r="AKT555" s="0"/>
      <c r="AKU555" s="0"/>
      <c r="AKV555" s="0"/>
      <c r="AKW555" s="0"/>
      <c r="AKX555" s="0"/>
      <c r="AKY555" s="0"/>
      <c r="AKZ555" s="0"/>
      <c r="ALA555" s="0"/>
      <c r="ALB555" s="0"/>
      <c r="ALC555" s="0"/>
      <c r="ALD555" s="0"/>
      <c r="ALE555" s="0"/>
      <c r="ALF555" s="0"/>
      <c r="ALG555" s="0"/>
      <c r="ALH555" s="0"/>
      <c r="ALI555" s="0"/>
      <c r="ALJ555" s="0"/>
      <c r="ALK555" s="0"/>
      <c r="ALL555" s="0"/>
      <c r="ALM555" s="0"/>
      <c r="ALN555" s="0"/>
      <c r="ALO555" s="0"/>
      <c r="ALP555" s="0"/>
      <c r="ALQ555" s="0"/>
      <c r="ALR555" s="0"/>
      <c r="ALS555" s="0"/>
      <c r="ALT555" s="0"/>
      <c r="ALU555" s="0"/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  <c r="AMJ555" s="0"/>
    </row>
    <row r="556" customFormat="false" ht="14.85" hidden="false" customHeight="true" outlineLevel="0" collapsed="false">
      <c r="A556" s="102" t="str">
        <f aca="false" t="array" ref="A556:A556">IF(G556=Error_checking!$A$26,RANK(AC556,$AC$2:$AC$601),"")</f>
        <v/>
      </c>
      <c r="B556" s="102" t="n">
        <v>158</v>
      </c>
      <c r="C556" s="77" t="n">
        <f aca="false">VLOOKUP($B556,Ludo_na!$A$2:$D$601,2,0)</f>
        <v>140</v>
      </c>
      <c r="D556" s="78" t="str">
        <f aca="false">IF(VLOOKUP($B556,Ludo_voor!$A$2:$Y$601,3,0)="","",VLOOKUP($B556,Ludo_voor!$A$2:$Y$601,3,0))</f>
        <v>Vandenabeele</v>
      </c>
      <c r="E556" s="79" t="str">
        <f aca="false">IF(VLOOKUP($B556,Ludo_voor!$A$2:$Y$601,4,0)="","",VLOOKUP($B556,Ludo_voor!$A$2:$Y$601,4,0))</f>
        <v>Risa</v>
      </c>
      <c r="F556" s="80" t="str">
        <f aca="false">IF(VLOOKUP($B556,Ludo_voor!$A$2:$Y$601,5,0)="","",VLOOKUP($B556,Ludo_voor!$A$2:$Y$601,5,0))</f>
        <v>Spelen Op Zolder</v>
      </c>
      <c r="G556" s="81"/>
      <c r="H556" s="103"/>
      <c r="I556" s="104"/>
      <c r="J556" s="105"/>
      <c r="K556" s="105"/>
      <c r="L556" s="105"/>
      <c r="M556" s="106" t="str">
        <f aca="false" t="array" ref="M556:M556">IF($G556="","",IF(L556="",0,((SUM(IF(I556=I$2:I$601,IF(J556=J$2:J$601,1,0),0))-K556)/(SUM(IF(I556=I$2:I$601,IF(J556=J$2:J$601,1,0),0))-1)*100)+(L556/(SUM(IF(I556=I$2:I$601,IF(J556=J$2:J$601,L$2:L$601,0),0))))+IF(K556&lt;2,SUM(IF(I556=I$2:I$601,IF(J556=J$2:J$601,1,0),0)),0)))</f>
        <v/>
      </c>
      <c r="N556" s="107"/>
      <c r="O556" s="108"/>
      <c r="P556" s="108"/>
      <c r="Q556" s="108"/>
      <c r="R556" s="109" t="str">
        <f aca="false" t="array" ref="R556:R556">IF($G556="","",IF(Q556="",0,((SUM(IF(N556=N$2:N$601,IF(O556=O$2:O$601,1,0),0))-P556)/(SUM(IF(N556=N$2:N$601,IF(O556=O$2:O$601,1,0),0))-1)*100)+(Q556/(SUM(IF(N556=N$2:N$601,IF(O556=O$2:O$601,Q$2:Q$601,0),0))))+IF(P556&lt;2,SUM(IF(N556=N$2:N$601,IF(O556=O$2:O$601,1,0),0)),0)))</f>
        <v/>
      </c>
      <c r="S556" s="110"/>
      <c r="T556" s="108"/>
      <c r="U556" s="108"/>
      <c r="V556" s="108"/>
      <c r="W556" s="111" t="str">
        <f aca="false" t="array" ref="W556:W556">IF($G556="","",IF(OR(S556=Error_checking!$Q$25,S556=Error_checking!$Q$26),R556-IF(P556&lt;2,SUM(IF(N556=N$2:N$601,IF(O556=O$2:O$601,1,0),0)),0),IF(V556="",0,((SUM(IF(S556=S$2:S$601,IF(T556=T$2:T$601,1,0),0))-U556)/(SUM(IF(S556=S$2:S$601,IF(T556=T$2:T$601,1,0),0))-1)*100)+(V556/(SUM(IF(S556=S$2:S$601,IF(T556=T$2:T$601,V$2:V$601,0),0))))+IF(U556&lt;2,SUM(IF(S556=S$2:S$601,IF(T556=T$2:T$601,1,0),0)),0))))</f>
        <v/>
      </c>
      <c r="X556" s="91"/>
      <c r="Y556" s="92"/>
      <c r="Z556" s="93"/>
      <c r="AA556" s="92"/>
      <c r="AB556" s="94" t="n">
        <f aca="false">0</f>
        <v>0</v>
      </c>
      <c r="AC556" s="94" t="n">
        <f aca="false" t="array" ref="AC556:AC556">SUM(M556,R556,W556,AB556)</f>
        <v>0</v>
      </c>
      <c r="AD556" s="112" t="n">
        <f aca="false">IF(G556=Error_checking!$A$26,MAX(0,MIN(MaxBonus,$G$1)+1-RANK(AC556,$AC$2:$AC$601)),0)</f>
        <v>0</v>
      </c>
      <c r="AE556" s="111" t="n">
        <f aca="false">AC556+AD556</f>
        <v>0</v>
      </c>
      <c r="AF556" s="113" t="str">
        <f aca="false" t="array" ref="AF556:AF556">IF(G556=Error_checking!$A$26,RANK(AC556,$AC$2:$AC$601),"")</f>
        <v/>
      </c>
      <c r="AG556" s="114"/>
      <c r="AH556" s="115"/>
      <c r="AI556" s="115"/>
      <c r="AJ556" s="115"/>
      <c r="AK556" s="100"/>
      <c r="AL556" s="100"/>
      <c r="AM556" s="100"/>
      <c r="AN556" s="101"/>
      <c r="AO556" s="100"/>
      <c r="AP556" s="100"/>
      <c r="AQ556" s="100"/>
      <c r="AR556" s="100"/>
      <c r="AS556" s="100"/>
      <c r="AT556" s="100"/>
      <c r="AU556" s="100"/>
      <c r="AV556" s="100"/>
      <c r="AW556" s="100"/>
      <c r="AX556" s="100"/>
      <c r="AY556" s="100"/>
      <c r="AZ556" s="100"/>
      <c r="BA556" s="100"/>
      <c r="BB556" s="100"/>
      <c r="BC556" s="100"/>
      <c r="BD556" s="100"/>
      <c r="BE556" s="100"/>
      <c r="BF556" s="100"/>
      <c r="BG556" s="100"/>
      <c r="BH556" s="100"/>
      <c r="BI556" s="100"/>
      <c r="BJ556" s="100"/>
      <c r="BK556" s="100"/>
      <c r="BL556" s="100"/>
      <c r="BM556" s="100"/>
      <c r="BN556" s="100"/>
      <c r="BO556" s="100"/>
      <c r="BP556" s="100"/>
      <c r="BQ556" s="100"/>
      <c r="BR556" s="100"/>
      <c r="BS556" s="100"/>
      <c r="BT556" s="100"/>
      <c r="BU556" s="100"/>
      <c r="BV556" s="100"/>
      <c r="BW556" s="100"/>
      <c r="BX556" s="100"/>
      <c r="BY556" s="100"/>
      <c r="BZ556" s="10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  <c r="IX556" s="0"/>
      <c r="IY556" s="0"/>
      <c r="IZ556" s="0"/>
      <c r="JA556" s="0"/>
      <c r="JB556" s="0"/>
      <c r="JC556" s="0"/>
      <c r="JD556" s="0"/>
      <c r="JE556" s="0"/>
      <c r="JF556" s="0"/>
      <c r="JG556" s="0"/>
      <c r="JH556" s="0"/>
      <c r="JI556" s="0"/>
      <c r="JJ556" s="0"/>
      <c r="JK556" s="0"/>
      <c r="JL556" s="0"/>
      <c r="JM556" s="0"/>
      <c r="JN556" s="0"/>
      <c r="JO556" s="0"/>
      <c r="JP556" s="0"/>
      <c r="JQ556" s="0"/>
      <c r="JR556" s="0"/>
      <c r="JS556" s="0"/>
      <c r="JT556" s="0"/>
      <c r="JU556" s="0"/>
      <c r="JV556" s="0"/>
      <c r="JW556" s="0"/>
      <c r="JX556" s="0"/>
      <c r="JY556" s="0"/>
      <c r="JZ556" s="0"/>
      <c r="KA556" s="0"/>
      <c r="KB556" s="0"/>
      <c r="KC556" s="0"/>
      <c r="KD556" s="0"/>
      <c r="KE556" s="0"/>
      <c r="KF556" s="0"/>
      <c r="KG556" s="0"/>
      <c r="KH556" s="0"/>
      <c r="KI556" s="0"/>
      <c r="KJ556" s="0"/>
      <c r="KK556" s="0"/>
      <c r="KL556" s="0"/>
      <c r="KM556" s="0"/>
      <c r="KN556" s="0"/>
      <c r="KO556" s="0"/>
      <c r="KP556" s="0"/>
      <c r="KQ556" s="0"/>
      <c r="KR556" s="0"/>
      <c r="KS556" s="0"/>
      <c r="KT556" s="0"/>
      <c r="KU556" s="0"/>
      <c r="KV556" s="0"/>
      <c r="KW556" s="0"/>
      <c r="KX556" s="0"/>
      <c r="KY556" s="0"/>
      <c r="KZ556" s="0"/>
      <c r="LA556" s="0"/>
      <c r="LB556" s="0"/>
      <c r="LC556" s="0"/>
      <c r="LD556" s="0"/>
      <c r="LE556" s="0"/>
      <c r="LF556" s="0"/>
      <c r="LG556" s="0"/>
      <c r="LH556" s="0"/>
      <c r="LI556" s="0"/>
      <c r="LJ556" s="0"/>
      <c r="LK556" s="0"/>
      <c r="LL556" s="0"/>
      <c r="LM556" s="0"/>
      <c r="LN556" s="0"/>
      <c r="LO556" s="0"/>
      <c r="LP556" s="0"/>
      <c r="LQ556" s="0"/>
      <c r="LR556" s="0"/>
      <c r="LS556" s="0"/>
      <c r="LT556" s="0"/>
      <c r="LU556" s="0"/>
      <c r="LV556" s="0"/>
      <c r="LW556" s="0"/>
      <c r="LX556" s="0"/>
      <c r="LY556" s="0"/>
      <c r="LZ556" s="0"/>
      <c r="MA556" s="0"/>
      <c r="MB556" s="0"/>
      <c r="MC556" s="0"/>
      <c r="MD556" s="0"/>
      <c r="ME556" s="0"/>
      <c r="MF556" s="0"/>
      <c r="MG556" s="0"/>
      <c r="MH556" s="0"/>
      <c r="MI556" s="0"/>
      <c r="MJ556" s="0"/>
      <c r="MK556" s="0"/>
      <c r="ML556" s="0"/>
      <c r="MM556" s="0"/>
      <c r="MN556" s="0"/>
      <c r="MO556" s="0"/>
      <c r="MP556" s="0"/>
      <c r="MQ556" s="0"/>
      <c r="MR556" s="0"/>
      <c r="MS556" s="0"/>
      <c r="MT556" s="0"/>
      <c r="MU556" s="0"/>
      <c r="MV556" s="0"/>
      <c r="MW556" s="0"/>
      <c r="MX556" s="0"/>
      <c r="MY556" s="0"/>
      <c r="MZ556" s="0"/>
      <c r="NA556" s="0"/>
      <c r="NB556" s="0"/>
      <c r="NC556" s="0"/>
      <c r="ND556" s="0"/>
      <c r="NE556" s="0"/>
      <c r="NF556" s="0"/>
      <c r="NG556" s="0"/>
      <c r="NH556" s="0"/>
      <c r="NI556" s="0"/>
      <c r="NJ556" s="0"/>
      <c r="NK556" s="0"/>
      <c r="NL556" s="0"/>
      <c r="NM556" s="0"/>
      <c r="NN556" s="0"/>
      <c r="NO556" s="0"/>
      <c r="NP556" s="0"/>
      <c r="NQ556" s="0"/>
      <c r="NR556" s="0"/>
      <c r="NS556" s="0"/>
      <c r="NT556" s="0"/>
      <c r="NU556" s="0"/>
      <c r="NV556" s="0"/>
      <c r="NW556" s="0"/>
      <c r="NX556" s="0"/>
      <c r="NY556" s="0"/>
      <c r="NZ556" s="0"/>
      <c r="OA556" s="0"/>
      <c r="OB556" s="0"/>
      <c r="OC556" s="0"/>
      <c r="OD556" s="0"/>
      <c r="OE556" s="0"/>
      <c r="OF556" s="0"/>
      <c r="OG556" s="0"/>
      <c r="OH556" s="0"/>
      <c r="OI556" s="0"/>
      <c r="OJ556" s="0"/>
      <c r="OK556" s="0"/>
      <c r="OL556" s="0"/>
      <c r="OM556" s="0"/>
      <c r="ON556" s="0"/>
      <c r="OO556" s="0"/>
      <c r="OP556" s="0"/>
      <c r="OQ556" s="0"/>
      <c r="OR556" s="0"/>
      <c r="OS556" s="0"/>
      <c r="OT556" s="0"/>
      <c r="OU556" s="0"/>
      <c r="OV556" s="0"/>
      <c r="OW556" s="0"/>
      <c r="OX556" s="0"/>
      <c r="OY556" s="0"/>
      <c r="OZ556" s="0"/>
      <c r="PA556" s="0"/>
      <c r="PB556" s="0"/>
      <c r="PC556" s="0"/>
      <c r="PD556" s="0"/>
      <c r="PE556" s="0"/>
      <c r="PF556" s="0"/>
      <c r="PG556" s="0"/>
      <c r="PH556" s="0"/>
      <c r="PI556" s="0"/>
      <c r="PJ556" s="0"/>
      <c r="PK556" s="0"/>
      <c r="PL556" s="0"/>
      <c r="PM556" s="0"/>
      <c r="PN556" s="0"/>
      <c r="PO556" s="0"/>
      <c r="PP556" s="0"/>
      <c r="PQ556" s="0"/>
      <c r="PR556" s="0"/>
      <c r="PS556" s="0"/>
      <c r="PT556" s="0"/>
      <c r="PU556" s="0"/>
      <c r="PV556" s="0"/>
      <c r="PW556" s="0"/>
      <c r="PX556" s="0"/>
      <c r="PY556" s="0"/>
      <c r="PZ556" s="0"/>
      <c r="QA556" s="0"/>
      <c r="QB556" s="0"/>
      <c r="QC556" s="0"/>
      <c r="QD556" s="0"/>
      <c r="QE556" s="0"/>
      <c r="QF556" s="0"/>
      <c r="QG556" s="0"/>
      <c r="QH556" s="0"/>
      <c r="QI556" s="0"/>
      <c r="QJ556" s="0"/>
      <c r="QK556" s="0"/>
      <c r="QL556" s="0"/>
      <c r="QM556" s="0"/>
      <c r="QN556" s="0"/>
      <c r="QO556" s="0"/>
      <c r="QP556" s="0"/>
      <c r="QQ556" s="0"/>
      <c r="QR556" s="0"/>
      <c r="QS556" s="0"/>
      <c r="QT556" s="0"/>
      <c r="QU556" s="0"/>
      <c r="QV556" s="0"/>
      <c r="QW556" s="0"/>
      <c r="QX556" s="0"/>
      <c r="QY556" s="0"/>
      <c r="QZ556" s="0"/>
      <c r="RA556" s="0"/>
      <c r="RB556" s="0"/>
      <c r="RC556" s="0"/>
      <c r="RD556" s="0"/>
      <c r="RE556" s="0"/>
      <c r="RF556" s="0"/>
      <c r="RG556" s="0"/>
      <c r="RH556" s="0"/>
      <c r="RI556" s="0"/>
      <c r="RJ556" s="0"/>
      <c r="RK556" s="0"/>
      <c r="RL556" s="0"/>
      <c r="RM556" s="0"/>
      <c r="RN556" s="0"/>
      <c r="RO556" s="0"/>
      <c r="RP556" s="0"/>
      <c r="RQ556" s="0"/>
      <c r="RR556" s="0"/>
      <c r="RS556" s="0"/>
      <c r="RT556" s="0"/>
      <c r="RU556" s="0"/>
      <c r="RV556" s="0"/>
      <c r="RW556" s="0"/>
      <c r="RX556" s="0"/>
      <c r="RY556" s="0"/>
      <c r="RZ556" s="0"/>
      <c r="SA556" s="0"/>
      <c r="SB556" s="0"/>
      <c r="SC556" s="0"/>
      <c r="SD556" s="0"/>
      <c r="SE556" s="0"/>
      <c r="SF556" s="0"/>
      <c r="SG556" s="0"/>
      <c r="SH556" s="0"/>
      <c r="SI556" s="0"/>
      <c r="SJ556" s="0"/>
      <c r="SK556" s="0"/>
      <c r="SL556" s="0"/>
      <c r="SM556" s="0"/>
      <c r="SN556" s="0"/>
      <c r="SO556" s="0"/>
      <c r="SP556" s="0"/>
      <c r="SQ556" s="0"/>
      <c r="SR556" s="0"/>
      <c r="SS556" s="0"/>
      <c r="ST556" s="0"/>
      <c r="SU556" s="0"/>
      <c r="SV556" s="0"/>
      <c r="SW556" s="0"/>
      <c r="SX556" s="0"/>
      <c r="SY556" s="0"/>
      <c r="SZ556" s="0"/>
      <c r="TA556" s="0"/>
      <c r="TB556" s="0"/>
      <c r="TC556" s="0"/>
      <c r="TD556" s="0"/>
      <c r="TE556" s="0"/>
      <c r="TF556" s="0"/>
      <c r="TG556" s="0"/>
      <c r="TH556" s="0"/>
      <c r="TI556" s="0"/>
      <c r="TJ556" s="0"/>
      <c r="TK556" s="0"/>
      <c r="TL556" s="0"/>
      <c r="TM556" s="0"/>
      <c r="TN556" s="0"/>
      <c r="TO556" s="0"/>
      <c r="TP556" s="0"/>
      <c r="TQ556" s="0"/>
      <c r="TR556" s="0"/>
      <c r="TS556" s="0"/>
      <c r="TT556" s="0"/>
      <c r="TU556" s="0"/>
      <c r="TV556" s="0"/>
      <c r="TW556" s="0"/>
      <c r="TX556" s="0"/>
      <c r="TY556" s="0"/>
      <c r="TZ556" s="0"/>
      <c r="UA556" s="0"/>
      <c r="UB556" s="0"/>
      <c r="UC556" s="0"/>
      <c r="UD556" s="0"/>
      <c r="UE556" s="0"/>
      <c r="UF556" s="0"/>
      <c r="UG556" s="0"/>
      <c r="UH556" s="0"/>
      <c r="UI556" s="0"/>
      <c r="UJ556" s="0"/>
      <c r="UK556" s="0"/>
      <c r="UL556" s="0"/>
      <c r="UM556" s="0"/>
      <c r="UN556" s="0"/>
      <c r="UO556" s="0"/>
      <c r="UP556" s="0"/>
      <c r="UQ556" s="0"/>
      <c r="UR556" s="0"/>
      <c r="US556" s="0"/>
      <c r="UT556" s="0"/>
      <c r="UU556" s="0"/>
      <c r="UV556" s="0"/>
      <c r="UW556" s="0"/>
      <c r="UX556" s="0"/>
      <c r="UY556" s="0"/>
      <c r="UZ556" s="0"/>
      <c r="VA556" s="0"/>
      <c r="VB556" s="0"/>
      <c r="VC556" s="0"/>
      <c r="VD556" s="0"/>
      <c r="VE556" s="0"/>
      <c r="VF556" s="0"/>
      <c r="VG556" s="0"/>
      <c r="VH556" s="0"/>
      <c r="VI556" s="0"/>
      <c r="VJ556" s="0"/>
      <c r="VK556" s="0"/>
      <c r="VL556" s="0"/>
      <c r="VM556" s="0"/>
      <c r="VN556" s="0"/>
      <c r="VO556" s="0"/>
      <c r="VP556" s="0"/>
      <c r="VQ556" s="0"/>
      <c r="VR556" s="0"/>
      <c r="VS556" s="0"/>
      <c r="VT556" s="0"/>
      <c r="VU556" s="0"/>
      <c r="VV556" s="0"/>
      <c r="VW556" s="0"/>
      <c r="VX556" s="0"/>
      <c r="VY556" s="0"/>
      <c r="VZ556" s="0"/>
      <c r="WA556" s="0"/>
      <c r="WB556" s="0"/>
      <c r="WC556" s="0"/>
      <c r="WD556" s="0"/>
      <c r="WE556" s="0"/>
      <c r="WF556" s="0"/>
      <c r="WG556" s="0"/>
      <c r="WH556" s="0"/>
      <c r="WI556" s="0"/>
      <c r="WJ556" s="0"/>
      <c r="WK556" s="0"/>
      <c r="WL556" s="0"/>
      <c r="WM556" s="0"/>
      <c r="WN556" s="0"/>
      <c r="WO556" s="0"/>
      <c r="WP556" s="0"/>
      <c r="WQ556" s="0"/>
      <c r="WR556" s="0"/>
      <c r="WS556" s="0"/>
      <c r="WT556" s="0"/>
      <c r="WU556" s="0"/>
      <c r="WV556" s="0"/>
      <c r="WW556" s="0"/>
      <c r="WX556" s="0"/>
      <c r="WY556" s="0"/>
      <c r="WZ556" s="0"/>
      <c r="XA556" s="0"/>
      <c r="XB556" s="0"/>
      <c r="XC556" s="0"/>
      <c r="XD556" s="0"/>
      <c r="XE556" s="0"/>
      <c r="XF556" s="0"/>
      <c r="XG556" s="0"/>
      <c r="XH556" s="0"/>
      <c r="XI556" s="0"/>
      <c r="XJ556" s="0"/>
      <c r="XK556" s="0"/>
      <c r="XL556" s="0"/>
      <c r="XM556" s="0"/>
      <c r="XN556" s="0"/>
      <c r="XO556" s="0"/>
      <c r="XP556" s="0"/>
      <c r="XQ556" s="0"/>
      <c r="XR556" s="0"/>
      <c r="XS556" s="0"/>
      <c r="XT556" s="0"/>
      <c r="XU556" s="0"/>
      <c r="XV556" s="0"/>
      <c r="XW556" s="0"/>
      <c r="XX556" s="0"/>
      <c r="XY556" s="0"/>
      <c r="XZ556" s="0"/>
      <c r="YA556" s="0"/>
      <c r="YB556" s="0"/>
      <c r="YC556" s="0"/>
      <c r="YD556" s="0"/>
      <c r="YE556" s="0"/>
      <c r="YF556" s="0"/>
      <c r="YG556" s="0"/>
      <c r="YH556" s="0"/>
      <c r="YI556" s="0"/>
      <c r="YJ556" s="0"/>
      <c r="YK556" s="0"/>
      <c r="YL556" s="0"/>
      <c r="YM556" s="0"/>
      <c r="YN556" s="0"/>
      <c r="YO556" s="0"/>
      <c r="YP556" s="0"/>
      <c r="YQ556" s="0"/>
      <c r="YR556" s="0"/>
      <c r="YS556" s="0"/>
      <c r="YT556" s="0"/>
      <c r="YU556" s="0"/>
      <c r="YV556" s="0"/>
      <c r="YW556" s="0"/>
      <c r="YX556" s="0"/>
      <c r="YY556" s="0"/>
      <c r="YZ556" s="0"/>
      <c r="ZA556" s="0"/>
      <c r="ZB556" s="0"/>
      <c r="ZC556" s="0"/>
      <c r="ZD556" s="0"/>
      <c r="ZE556" s="0"/>
      <c r="ZF556" s="0"/>
      <c r="ZG556" s="0"/>
      <c r="ZH556" s="0"/>
      <c r="ZI556" s="0"/>
      <c r="ZJ556" s="0"/>
      <c r="ZK556" s="0"/>
      <c r="ZL556" s="0"/>
      <c r="ZM556" s="0"/>
      <c r="ZN556" s="0"/>
      <c r="ZO556" s="0"/>
      <c r="ZP556" s="0"/>
      <c r="ZQ556" s="0"/>
      <c r="ZR556" s="0"/>
      <c r="ZS556" s="0"/>
      <c r="ZT556" s="0"/>
      <c r="ZU556" s="0"/>
      <c r="ZV556" s="0"/>
      <c r="ZW556" s="0"/>
      <c r="ZX556" s="0"/>
      <c r="ZY556" s="0"/>
      <c r="ZZ556" s="0"/>
      <c r="AAA556" s="0"/>
      <c r="AAB556" s="0"/>
      <c r="AAC556" s="0"/>
      <c r="AAD556" s="0"/>
      <c r="AAE556" s="0"/>
      <c r="AAF556" s="0"/>
      <c r="AAG556" s="0"/>
      <c r="AAH556" s="0"/>
      <c r="AAI556" s="0"/>
      <c r="AAJ556" s="0"/>
      <c r="AAK556" s="0"/>
      <c r="AAL556" s="0"/>
      <c r="AAM556" s="0"/>
      <c r="AAN556" s="0"/>
      <c r="AAO556" s="0"/>
      <c r="AAP556" s="0"/>
      <c r="AAQ556" s="0"/>
      <c r="AAR556" s="0"/>
      <c r="AAS556" s="0"/>
      <c r="AAT556" s="0"/>
      <c r="AAU556" s="0"/>
      <c r="AAV556" s="0"/>
      <c r="AAW556" s="0"/>
      <c r="AAX556" s="0"/>
      <c r="AAY556" s="0"/>
      <c r="AAZ556" s="0"/>
      <c r="ABA556" s="0"/>
      <c r="ABB556" s="0"/>
      <c r="ABC556" s="0"/>
      <c r="ABD556" s="0"/>
      <c r="ABE556" s="0"/>
      <c r="ABF556" s="0"/>
      <c r="ABG556" s="0"/>
      <c r="ABH556" s="0"/>
      <c r="ABI556" s="0"/>
      <c r="ABJ556" s="0"/>
      <c r="ABK556" s="0"/>
      <c r="ABL556" s="0"/>
      <c r="ABM556" s="0"/>
      <c r="ABN556" s="0"/>
      <c r="ABO556" s="0"/>
      <c r="ABP556" s="0"/>
      <c r="ABQ556" s="0"/>
      <c r="ABR556" s="0"/>
      <c r="ABS556" s="0"/>
      <c r="ABT556" s="0"/>
      <c r="ABU556" s="0"/>
      <c r="ABV556" s="0"/>
      <c r="ABW556" s="0"/>
      <c r="ABX556" s="0"/>
      <c r="ABY556" s="0"/>
      <c r="ABZ556" s="0"/>
      <c r="ACA556" s="0"/>
      <c r="ACB556" s="0"/>
      <c r="ACC556" s="0"/>
      <c r="ACD556" s="0"/>
      <c r="ACE556" s="0"/>
      <c r="ACF556" s="0"/>
      <c r="ACG556" s="0"/>
      <c r="ACH556" s="0"/>
      <c r="ACI556" s="0"/>
      <c r="ACJ556" s="0"/>
      <c r="ACK556" s="0"/>
      <c r="ACL556" s="0"/>
      <c r="ACM556" s="0"/>
      <c r="ACN556" s="0"/>
      <c r="ACO556" s="0"/>
      <c r="ACP556" s="0"/>
      <c r="ACQ556" s="0"/>
      <c r="ACR556" s="0"/>
      <c r="ACS556" s="0"/>
      <c r="ACT556" s="0"/>
      <c r="ACU556" s="0"/>
      <c r="ACV556" s="0"/>
      <c r="ACW556" s="0"/>
      <c r="ACX556" s="0"/>
      <c r="ACY556" s="0"/>
      <c r="ACZ556" s="0"/>
      <c r="ADA556" s="0"/>
      <c r="ADB556" s="0"/>
      <c r="ADC556" s="0"/>
      <c r="ADD556" s="0"/>
      <c r="ADE556" s="0"/>
      <c r="ADF556" s="0"/>
      <c r="ADG556" s="0"/>
      <c r="ADH556" s="0"/>
      <c r="ADI556" s="0"/>
      <c r="ADJ556" s="0"/>
      <c r="ADK556" s="0"/>
      <c r="ADL556" s="0"/>
      <c r="ADM556" s="0"/>
      <c r="ADN556" s="0"/>
      <c r="ADO556" s="0"/>
      <c r="ADP556" s="0"/>
      <c r="ADQ556" s="0"/>
      <c r="ADR556" s="0"/>
      <c r="ADS556" s="0"/>
      <c r="ADT556" s="0"/>
      <c r="ADU556" s="0"/>
      <c r="ADV556" s="0"/>
      <c r="ADW556" s="0"/>
      <c r="ADX556" s="0"/>
      <c r="ADY556" s="0"/>
      <c r="ADZ556" s="0"/>
      <c r="AEA556" s="0"/>
      <c r="AEB556" s="0"/>
      <c r="AEC556" s="0"/>
      <c r="AED556" s="0"/>
      <c r="AEE556" s="0"/>
      <c r="AEF556" s="0"/>
      <c r="AEG556" s="0"/>
      <c r="AEH556" s="0"/>
      <c r="AEI556" s="0"/>
      <c r="AEJ556" s="0"/>
      <c r="AEK556" s="0"/>
      <c r="AEL556" s="0"/>
      <c r="AEM556" s="0"/>
      <c r="AEN556" s="0"/>
      <c r="AEO556" s="0"/>
      <c r="AEP556" s="0"/>
      <c r="AEQ556" s="0"/>
      <c r="AER556" s="0"/>
      <c r="AES556" s="0"/>
      <c r="AET556" s="0"/>
      <c r="AEU556" s="0"/>
      <c r="AEV556" s="0"/>
      <c r="AEW556" s="0"/>
      <c r="AEX556" s="0"/>
      <c r="AEY556" s="0"/>
      <c r="AEZ556" s="0"/>
      <c r="AFA556" s="0"/>
      <c r="AFB556" s="0"/>
      <c r="AFC556" s="0"/>
      <c r="AFD556" s="0"/>
      <c r="AFE556" s="0"/>
      <c r="AFF556" s="0"/>
      <c r="AFG556" s="0"/>
      <c r="AFH556" s="0"/>
      <c r="AFI556" s="0"/>
      <c r="AFJ556" s="0"/>
      <c r="AFK556" s="0"/>
      <c r="AFL556" s="0"/>
      <c r="AFM556" s="0"/>
      <c r="AFN556" s="0"/>
      <c r="AFO556" s="0"/>
      <c r="AFP556" s="0"/>
      <c r="AFQ556" s="0"/>
      <c r="AFR556" s="0"/>
      <c r="AFS556" s="0"/>
      <c r="AFT556" s="0"/>
      <c r="AFU556" s="0"/>
      <c r="AFV556" s="0"/>
      <c r="AFW556" s="0"/>
      <c r="AFX556" s="0"/>
      <c r="AFY556" s="0"/>
      <c r="AFZ556" s="0"/>
      <c r="AGA556" s="0"/>
      <c r="AGB556" s="0"/>
      <c r="AGC556" s="0"/>
      <c r="AGD556" s="0"/>
      <c r="AGE556" s="0"/>
      <c r="AGF556" s="0"/>
      <c r="AGG556" s="0"/>
      <c r="AGH556" s="0"/>
      <c r="AGI556" s="0"/>
      <c r="AGJ556" s="0"/>
      <c r="AGK556" s="0"/>
      <c r="AGL556" s="0"/>
      <c r="AGM556" s="0"/>
      <c r="AGN556" s="0"/>
      <c r="AGO556" s="0"/>
      <c r="AGP556" s="0"/>
      <c r="AGQ556" s="0"/>
      <c r="AGR556" s="0"/>
      <c r="AGS556" s="0"/>
      <c r="AGT556" s="0"/>
      <c r="AGU556" s="0"/>
      <c r="AGV556" s="0"/>
      <c r="AGW556" s="0"/>
      <c r="AGX556" s="0"/>
      <c r="AGY556" s="0"/>
      <c r="AGZ556" s="0"/>
      <c r="AHA556" s="0"/>
      <c r="AHB556" s="0"/>
      <c r="AHC556" s="0"/>
      <c r="AHD556" s="0"/>
      <c r="AHE556" s="0"/>
      <c r="AHF556" s="0"/>
      <c r="AHG556" s="0"/>
      <c r="AHH556" s="0"/>
      <c r="AHI556" s="0"/>
      <c r="AHJ556" s="0"/>
      <c r="AHK556" s="0"/>
      <c r="AHL556" s="0"/>
      <c r="AHM556" s="0"/>
      <c r="AHN556" s="0"/>
      <c r="AHO556" s="0"/>
      <c r="AHP556" s="0"/>
      <c r="AHQ556" s="0"/>
      <c r="AHR556" s="0"/>
      <c r="AHS556" s="0"/>
      <c r="AHT556" s="0"/>
      <c r="AHU556" s="0"/>
      <c r="AHV556" s="0"/>
      <c r="AHW556" s="0"/>
      <c r="AHX556" s="0"/>
      <c r="AHY556" s="0"/>
      <c r="AHZ556" s="0"/>
      <c r="AIA556" s="0"/>
      <c r="AIB556" s="0"/>
      <c r="AIC556" s="0"/>
      <c r="AID556" s="0"/>
      <c r="AIE556" s="0"/>
      <c r="AIF556" s="0"/>
      <c r="AIG556" s="0"/>
      <c r="AIH556" s="0"/>
      <c r="AII556" s="0"/>
      <c r="AIJ556" s="0"/>
      <c r="AIK556" s="0"/>
      <c r="AIL556" s="0"/>
      <c r="AIM556" s="0"/>
      <c r="AIN556" s="0"/>
      <c r="AIO556" s="0"/>
      <c r="AIP556" s="0"/>
      <c r="AIQ556" s="0"/>
      <c r="AIR556" s="0"/>
      <c r="AIS556" s="0"/>
      <c r="AIT556" s="0"/>
      <c r="AIU556" s="0"/>
      <c r="AIV556" s="0"/>
      <c r="AIW556" s="0"/>
      <c r="AIX556" s="0"/>
      <c r="AIY556" s="0"/>
      <c r="AIZ556" s="0"/>
      <c r="AJA556" s="0"/>
      <c r="AJB556" s="0"/>
      <c r="AJC556" s="0"/>
      <c r="AJD556" s="0"/>
      <c r="AJE556" s="0"/>
      <c r="AJF556" s="0"/>
      <c r="AJG556" s="0"/>
      <c r="AJH556" s="0"/>
      <c r="AJI556" s="0"/>
      <c r="AJJ556" s="0"/>
      <c r="AJK556" s="0"/>
      <c r="AJL556" s="0"/>
      <c r="AJM556" s="0"/>
      <c r="AJN556" s="0"/>
      <c r="AJO556" s="0"/>
      <c r="AJP556" s="0"/>
      <c r="AJQ556" s="0"/>
      <c r="AJR556" s="0"/>
      <c r="AJS556" s="0"/>
      <c r="AJT556" s="0"/>
      <c r="AJU556" s="0"/>
      <c r="AJV556" s="0"/>
      <c r="AJW556" s="0"/>
      <c r="AJX556" s="0"/>
      <c r="AJY556" s="0"/>
      <c r="AJZ556" s="0"/>
      <c r="AKA556" s="0"/>
      <c r="AKB556" s="0"/>
      <c r="AKC556" s="0"/>
      <c r="AKD556" s="0"/>
      <c r="AKE556" s="0"/>
      <c r="AKF556" s="0"/>
      <c r="AKG556" s="0"/>
      <c r="AKH556" s="0"/>
      <c r="AKI556" s="0"/>
      <c r="AKJ556" s="0"/>
      <c r="AKK556" s="0"/>
      <c r="AKL556" s="0"/>
      <c r="AKM556" s="0"/>
      <c r="AKN556" s="0"/>
      <c r="AKO556" s="0"/>
      <c r="AKP556" s="0"/>
      <c r="AKQ556" s="0"/>
      <c r="AKR556" s="0"/>
      <c r="AKS556" s="0"/>
      <c r="AKT556" s="0"/>
      <c r="AKU556" s="0"/>
      <c r="AKV556" s="0"/>
      <c r="AKW556" s="0"/>
      <c r="AKX556" s="0"/>
      <c r="AKY556" s="0"/>
      <c r="AKZ556" s="0"/>
      <c r="ALA556" s="0"/>
      <c r="ALB556" s="0"/>
      <c r="ALC556" s="0"/>
      <c r="ALD556" s="0"/>
      <c r="ALE556" s="0"/>
      <c r="ALF556" s="0"/>
      <c r="ALG556" s="0"/>
      <c r="ALH556" s="0"/>
      <c r="ALI556" s="0"/>
      <c r="ALJ556" s="0"/>
      <c r="ALK556" s="0"/>
      <c r="ALL556" s="0"/>
      <c r="ALM556" s="0"/>
      <c r="ALN556" s="0"/>
      <c r="ALO556" s="0"/>
      <c r="ALP556" s="0"/>
      <c r="ALQ556" s="0"/>
      <c r="ALR556" s="0"/>
      <c r="ALS556" s="0"/>
      <c r="ALT556" s="0"/>
      <c r="ALU556" s="0"/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  <c r="AMJ556" s="0"/>
    </row>
    <row r="557" s="54" customFormat="true" ht="14.85" hidden="false" customHeight="true" outlineLevel="0" collapsed="false">
      <c r="A557" s="102" t="str">
        <f aca="false" t="array" ref="A557:A557">IF(G557=Error_checking!$A$26,RANK(AC557,$AC$2:$AC$601),"")</f>
        <v/>
      </c>
      <c r="B557" s="102" t="n">
        <v>181</v>
      </c>
      <c r="C557" s="77" t="n">
        <f aca="false">VLOOKUP($B557,Ludo_na!$A$2:$D$601,2,0)</f>
        <v>77</v>
      </c>
      <c r="D557" s="78" t="str">
        <f aca="false">IF(VLOOKUP($B557,Ludo_voor!$A$2:$Y$601,3,0)="","",VLOOKUP($B557,Ludo_voor!$A$2:$Y$601,3,0))</f>
        <v>Vandenplas</v>
      </c>
      <c r="E557" s="79" t="str">
        <f aca="false">IF(VLOOKUP($B557,Ludo_voor!$A$2:$Y$601,4,0)="","",VLOOKUP($B557,Ludo_voor!$A$2:$Y$601,4,0))</f>
        <v>Ken</v>
      </c>
      <c r="F557" s="80" t="str">
        <f aca="false">IF(VLOOKUP($B557,Ludo_voor!$A$2:$Y$601,5,0)="","",VLOOKUP($B557,Ludo_voor!$A$2:$Y$601,5,0))</f>
        <v>Spelen Op Zolder</v>
      </c>
      <c r="G557" s="81"/>
      <c r="H557" s="103"/>
      <c r="I557" s="104"/>
      <c r="J557" s="105"/>
      <c r="K557" s="105"/>
      <c r="L557" s="105"/>
      <c r="M557" s="106" t="str">
        <f aca="false" t="array" ref="M557:M557">IF($G557="","",IF(L557="",0,((SUM(IF(I557=I$2:I$601,IF(J557=J$2:J$601,1,0),0))-K557)/(SUM(IF(I557=I$2:I$601,IF(J557=J$2:J$601,1,0),0))-1)*100)+(L557/(SUM(IF(I557=I$2:I$601,IF(J557=J$2:J$601,L$2:L$601,0),0))))+IF(K557&lt;2,SUM(IF(I557=I$2:I$601,IF(J557=J$2:J$601,1,0),0)),0)))</f>
        <v/>
      </c>
      <c r="N557" s="107"/>
      <c r="O557" s="108"/>
      <c r="P557" s="108"/>
      <c r="Q557" s="108"/>
      <c r="R557" s="109" t="str">
        <f aca="false" t="array" ref="R557:R557">IF($G557="","",IF(Q557="",0,((SUM(IF(N557=N$2:N$601,IF(O557=O$2:O$601,1,0),0))-P557)/(SUM(IF(N557=N$2:N$601,IF(O557=O$2:O$601,1,0),0))-1)*100)+(Q557/(SUM(IF(N557=N$2:N$601,IF(O557=O$2:O$601,Q$2:Q$601,0),0))))+IF(P557&lt;2,SUM(IF(N557=N$2:N$601,IF(O557=O$2:O$601,1,0),0)),0)))</f>
        <v/>
      </c>
      <c r="S557" s="110"/>
      <c r="T557" s="108"/>
      <c r="U557" s="108"/>
      <c r="V557" s="108"/>
      <c r="W557" s="111" t="str">
        <f aca="false" t="array" ref="W557:W557">IF($G557="","",IF(OR(S557=Error_checking!$Q$25,S557=Error_checking!$Q$26),R557-IF(P557&lt;2,SUM(IF(N557=N$2:N$601,IF(O557=O$2:O$601,1,0),0)),0),IF(V557="",0,((SUM(IF(S557=S$2:S$601,IF(T557=T$2:T$601,1,0),0))-U557)/(SUM(IF(S557=S$2:S$601,IF(T557=T$2:T$601,1,0),0))-1)*100)+(V557/(SUM(IF(S557=S$2:S$601,IF(T557=T$2:T$601,V$2:V$601,0),0))))+IF(U557&lt;2,SUM(IF(S557=S$2:S$601,IF(T557=T$2:T$601,1,0),0)),0))))</f>
        <v/>
      </c>
      <c r="X557" s="91"/>
      <c r="Y557" s="92"/>
      <c r="Z557" s="93"/>
      <c r="AA557" s="92"/>
      <c r="AB557" s="94" t="n">
        <f aca="false">0</f>
        <v>0</v>
      </c>
      <c r="AC557" s="94" t="n">
        <f aca="false" t="array" ref="AC557:AC557">SUM(M557,R557,W557,AB557)</f>
        <v>0</v>
      </c>
      <c r="AD557" s="112" t="n">
        <f aca="false">IF(G557=Error_checking!$A$26,MAX(0,MIN(MaxBonus,$G$1)+1-RANK(AC557,$AC$2:$AC$601)),0)</f>
        <v>0</v>
      </c>
      <c r="AE557" s="111" t="n">
        <f aca="false">AC557+AD557</f>
        <v>0</v>
      </c>
      <c r="AF557" s="113" t="str">
        <f aca="false" t="array" ref="AF557:AF557">IF(G557=Error_checking!$A$26,RANK(AC557,$AC$2:$AC$601),"")</f>
        <v/>
      </c>
      <c r="AG557" s="114"/>
      <c r="AH557" s="115"/>
      <c r="AI557" s="115"/>
      <c r="AJ557" s="115"/>
      <c r="AK557" s="100"/>
      <c r="AL557" s="100"/>
      <c r="AM557" s="100"/>
      <c r="AN557" s="101"/>
      <c r="AO557" s="100"/>
      <c r="AP557" s="100"/>
      <c r="AQ557" s="100"/>
      <c r="AR557" s="100"/>
      <c r="AS557" s="100"/>
      <c r="AT557" s="100"/>
      <c r="AU557" s="100"/>
      <c r="AV557" s="100"/>
      <c r="AW557" s="100"/>
      <c r="AX557" s="100"/>
      <c r="AY557" s="100"/>
      <c r="AZ557" s="100"/>
      <c r="BA557" s="100"/>
      <c r="BB557" s="100"/>
      <c r="BC557" s="100"/>
      <c r="BD557" s="100"/>
      <c r="BE557" s="100"/>
      <c r="BF557" s="100"/>
      <c r="BG557" s="100"/>
      <c r="BH557" s="100"/>
      <c r="BI557" s="100"/>
      <c r="BJ557" s="100"/>
      <c r="BK557" s="100"/>
      <c r="BL557" s="100"/>
      <c r="BM557" s="100"/>
      <c r="BN557" s="100"/>
      <c r="BO557" s="100"/>
      <c r="BP557" s="100"/>
      <c r="BQ557" s="100"/>
      <c r="BR557" s="100"/>
      <c r="BS557" s="100"/>
      <c r="BT557" s="100"/>
      <c r="BU557" s="100"/>
      <c r="BV557" s="100"/>
      <c r="BW557" s="100"/>
      <c r="BX557" s="100"/>
      <c r="BY557" s="100"/>
      <c r="BZ557" s="100"/>
    </row>
    <row r="558" s="54" customFormat="true" ht="14.85" hidden="false" customHeight="true" outlineLevel="0" collapsed="false">
      <c r="A558" s="102" t="str">
        <f aca="false" t="array" ref="A558:A558">IF(G558=Error_checking!$A$26,RANK(AC558,$AC$2:$AC$601),"")</f>
        <v/>
      </c>
      <c r="B558" s="102" t="n">
        <v>85</v>
      </c>
      <c r="C558" s="77" t="n">
        <f aca="false">VLOOKUP($B558,Ludo_na!$A$2:$D$601,2,0)</f>
        <v>105</v>
      </c>
      <c r="D558" s="78" t="str">
        <f aca="false">IF(VLOOKUP($B558,Ludo_voor!$A$2:$Y$601,3,0)="","",VLOOKUP($B558,Ludo_voor!$A$2:$Y$601,3,0))</f>
        <v>Vanderbeke</v>
      </c>
      <c r="E558" s="79" t="str">
        <f aca="false">IF(VLOOKUP($B558,Ludo_voor!$A$2:$Y$601,4,0)="","",VLOOKUP($B558,Ludo_voor!$A$2:$Y$601,4,0))</f>
        <v>Jurgen</v>
      </c>
      <c r="F558" s="80" t="str">
        <f aca="false">IF(VLOOKUP($B558,Ludo_voor!$A$2:$Y$601,5,0)="","",VLOOKUP($B558,Ludo_voor!$A$2:$Y$601,5,0))</f>
        <v>Spelen Op Zolder</v>
      </c>
      <c r="G558" s="81"/>
      <c r="H558" s="103"/>
      <c r="I558" s="104"/>
      <c r="J558" s="105"/>
      <c r="K558" s="105"/>
      <c r="L558" s="105"/>
      <c r="M558" s="106" t="str">
        <f aca="false" t="array" ref="M558:M558">IF($G558="","",IF(L558="",0,((SUM(IF(I558=I$2:I$601,IF(J558=J$2:J$601,1,0),0))-K558)/(SUM(IF(I558=I$2:I$601,IF(J558=J$2:J$601,1,0),0))-1)*100)+(L558/(SUM(IF(I558=I$2:I$601,IF(J558=J$2:J$601,L$2:L$601,0),0))))+IF(K558&lt;2,SUM(IF(I558=I$2:I$601,IF(J558=J$2:J$601,1,0),0)),0)))</f>
        <v/>
      </c>
      <c r="N558" s="107"/>
      <c r="O558" s="108"/>
      <c r="P558" s="108"/>
      <c r="Q558" s="108"/>
      <c r="R558" s="109" t="str">
        <f aca="false" t="array" ref="R558:R558">IF($G558="","",IF(Q558="",0,((SUM(IF(N558=N$2:N$601,IF(O558=O$2:O$601,1,0),0))-P558)/(SUM(IF(N558=N$2:N$601,IF(O558=O$2:O$601,1,0),0))-1)*100)+(Q558/(SUM(IF(N558=N$2:N$601,IF(O558=O$2:O$601,Q$2:Q$601,0),0))))+IF(P558&lt;2,SUM(IF(N558=N$2:N$601,IF(O558=O$2:O$601,1,0),0)),0)))</f>
        <v/>
      </c>
      <c r="S558" s="110"/>
      <c r="T558" s="108"/>
      <c r="U558" s="108"/>
      <c r="V558" s="108"/>
      <c r="W558" s="111" t="str">
        <f aca="false" t="array" ref="W558:W558">IF($G558="","",IF(OR(S558=Error_checking!$Q$25,S558=Error_checking!$Q$26),R558-IF(P558&lt;2,SUM(IF(N558=N$2:N$601,IF(O558=O$2:O$601,1,0),0)),0),IF(V558="",0,((SUM(IF(S558=S$2:S$601,IF(T558=T$2:T$601,1,0),0))-U558)/(SUM(IF(S558=S$2:S$601,IF(T558=T$2:T$601,1,0),0))-1)*100)+(V558/(SUM(IF(S558=S$2:S$601,IF(T558=T$2:T$601,V$2:V$601,0),0))))+IF(U558&lt;2,SUM(IF(S558=S$2:S$601,IF(T558=T$2:T$601,1,0),0)),0))))</f>
        <v/>
      </c>
      <c r="X558" s="91"/>
      <c r="Y558" s="92"/>
      <c r="Z558" s="93"/>
      <c r="AA558" s="92"/>
      <c r="AB558" s="94" t="n">
        <f aca="false">0</f>
        <v>0</v>
      </c>
      <c r="AC558" s="94" t="n">
        <f aca="false" t="array" ref="AC558:AC558">SUM(M558,R558,W558,AB558)</f>
        <v>0</v>
      </c>
      <c r="AD558" s="112" t="n">
        <f aca="false">IF(G558=Error_checking!$A$26,MAX(0,MIN(MaxBonus,$G$1)+1-RANK(AC558,$AC$2:$AC$601)),0)</f>
        <v>0</v>
      </c>
      <c r="AE558" s="111" t="n">
        <f aca="false">AC558+AD558</f>
        <v>0</v>
      </c>
      <c r="AF558" s="113" t="str">
        <f aca="false" t="array" ref="AF558:AF558">IF(G558=Error_checking!$A$26,RANK(AC558,$AC$2:$AC$601),"")</f>
        <v/>
      </c>
      <c r="AG558" s="114"/>
      <c r="AH558" s="115"/>
      <c r="AI558" s="115"/>
      <c r="AJ558" s="115"/>
      <c r="AK558" s="100"/>
      <c r="AL558" s="100"/>
      <c r="AM558" s="100"/>
      <c r="AN558" s="101"/>
      <c r="AO558" s="100"/>
      <c r="AP558" s="100"/>
      <c r="AQ558" s="100"/>
      <c r="AR558" s="100"/>
      <c r="AS558" s="100"/>
      <c r="AT558" s="100"/>
      <c r="AU558" s="100"/>
      <c r="AV558" s="100"/>
      <c r="AW558" s="100"/>
      <c r="AX558" s="100"/>
      <c r="AY558" s="100"/>
      <c r="AZ558" s="100"/>
      <c r="BA558" s="100"/>
      <c r="BB558" s="100"/>
      <c r="BC558" s="100"/>
      <c r="BD558" s="100"/>
      <c r="BE558" s="100"/>
      <c r="BF558" s="100"/>
      <c r="BG558" s="100"/>
      <c r="BH558" s="100"/>
      <c r="BI558" s="100"/>
      <c r="BJ558" s="100"/>
      <c r="BK558" s="100"/>
      <c r="BL558" s="100"/>
      <c r="BM558" s="100"/>
      <c r="BN558" s="100"/>
      <c r="BO558" s="100"/>
      <c r="BP558" s="100"/>
      <c r="BQ558" s="100"/>
      <c r="BR558" s="100"/>
      <c r="BS558" s="100"/>
      <c r="BT558" s="100"/>
      <c r="BU558" s="100"/>
      <c r="BV558" s="100"/>
      <c r="BW558" s="100"/>
      <c r="BX558" s="100"/>
      <c r="BY558" s="100"/>
      <c r="BZ558" s="100"/>
    </row>
    <row r="559" s="119" customFormat="true" ht="14.85" hidden="false" customHeight="true" outlineLevel="0" collapsed="false">
      <c r="A559" s="102" t="str">
        <f aca="false" t="array" ref="A559:A559">IF(G559=Error_checking!$A$26,RANK(AC559,$AC$2:$AC$601),"")</f>
        <v/>
      </c>
      <c r="B559" s="102" t="n">
        <v>111</v>
      </c>
      <c r="C559" s="77" t="n">
        <f aca="false">VLOOKUP($B559,Ludo_na!$A$2:$D$601,2,0)</f>
        <v>304</v>
      </c>
      <c r="D559" s="78" t="str">
        <f aca="false">IF(VLOOKUP($B559,Ludo_voor!$A$2:$Y$601,3,0)="","",VLOOKUP($B559,Ludo_voor!$A$2:$Y$601,3,0))</f>
        <v>Vandierendonck</v>
      </c>
      <c r="E559" s="79" t="str">
        <f aca="false">IF(VLOOKUP($B559,Ludo_voor!$A$2:$Y$601,4,0)="","",VLOOKUP($B559,Ludo_voor!$A$2:$Y$601,4,0))</f>
        <v>Rune</v>
      </c>
      <c r="F559" s="80" t="str">
        <f aca="false">IF(VLOOKUP($B559,Ludo_voor!$A$2:$Y$601,5,0)="","",VLOOKUP($B559,Ludo_voor!$A$2:$Y$601,5,0))</f>
        <v>Spelen Op Zolder</v>
      </c>
      <c r="G559" s="81"/>
      <c r="H559" s="103"/>
      <c r="I559" s="104"/>
      <c r="J559" s="105"/>
      <c r="K559" s="105"/>
      <c r="L559" s="105"/>
      <c r="M559" s="106" t="str">
        <f aca="false" t="array" ref="M559:M559">IF($G559="","",IF(L559="",0,((SUM(IF(I559=I$2:I$601,IF(J559=J$2:J$601,1,0),0))-K559)/(SUM(IF(I559=I$2:I$601,IF(J559=J$2:J$601,1,0),0))-1)*100)+(L559/(SUM(IF(I559=I$2:I$601,IF(J559=J$2:J$601,L$2:L$601,0),0))))+IF(K559&lt;2,SUM(IF(I559=I$2:I$601,IF(J559=J$2:J$601,1,0),0)),0)))</f>
        <v/>
      </c>
      <c r="N559" s="107"/>
      <c r="O559" s="108"/>
      <c r="P559" s="108"/>
      <c r="Q559" s="108"/>
      <c r="R559" s="109" t="str">
        <f aca="false" t="array" ref="R559:R559">IF($G559="","",IF(Q559="",0,((SUM(IF(N559=N$2:N$601,IF(O559=O$2:O$601,1,0),0))-P559)/(SUM(IF(N559=N$2:N$601,IF(O559=O$2:O$601,1,0),0))-1)*100)+(Q559/(SUM(IF(N559=N$2:N$601,IF(O559=O$2:O$601,Q$2:Q$601,0),0))))+IF(P559&lt;2,SUM(IF(N559=N$2:N$601,IF(O559=O$2:O$601,1,0),0)),0)))</f>
        <v/>
      </c>
      <c r="S559" s="110"/>
      <c r="T559" s="108"/>
      <c r="U559" s="108"/>
      <c r="V559" s="108"/>
      <c r="W559" s="111" t="str">
        <f aca="false" t="array" ref="W559:W559">IF($G559="","",IF(OR(S559=Error_checking!$Q$25,S559=Error_checking!$Q$26),R559-IF(P559&lt;2,SUM(IF(N559=N$2:N$601,IF(O559=O$2:O$601,1,0),0)),0),IF(V559="",0,((SUM(IF(S559=S$2:S$601,IF(T559=T$2:T$601,1,0),0))-U559)/(SUM(IF(S559=S$2:S$601,IF(T559=T$2:T$601,1,0),0))-1)*100)+(V559/(SUM(IF(S559=S$2:S$601,IF(T559=T$2:T$601,V$2:V$601,0),0))))+IF(U559&lt;2,SUM(IF(S559=S$2:S$601,IF(T559=T$2:T$601,1,0),0)),0))))</f>
        <v/>
      </c>
      <c r="X559" s="91"/>
      <c r="Y559" s="92"/>
      <c r="Z559" s="93"/>
      <c r="AA559" s="92"/>
      <c r="AB559" s="94" t="n">
        <f aca="false">0</f>
        <v>0</v>
      </c>
      <c r="AC559" s="94" t="n">
        <f aca="false" t="array" ref="AC559:AC559">SUM(M559,R559,W559,AB559)</f>
        <v>0</v>
      </c>
      <c r="AD559" s="112" t="n">
        <f aca="false">IF(G559=Error_checking!$A$26,MAX(0,MIN(MaxBonus,$G$1)+1-RANK(AC559,$AC$2:$AC$601)),0)</f>
        <v>0</v>
      </c>
      <c r="AE559" s="111" t="n">
        <f aca="false">AC559+AD559</f>
        <v>0</v>
      </c>
      <c r="AF559" s="113" t="str">
        <f aca="false" t="array" ref="AF559:AF559">IF(G559=Error_checking!$A$26,RANK(AC559,$AC$2:$AC$601),"")</f>
        <v/>
      </c>
      <c r="AG559" s="114"/>
      <c r="AH559" s="115"/>
      <c r="AI559" s="115"/>
      <c r="AJ559" s="115"/>
      <c r="AK559" s="100"/>
      <c r="AL559" s="100"/>
      <c r="AM559" s="100"/>
      <c r="AN559" s="101"/>
      <c r="AO559" s="100"/>
      <c r="AP559" s="100"/>
      <c r="AQ559" s="100"/>
      <c r="AR559" s="100"/>
      <c r="AS559" s="100"/>
      <c r="AT559" s="100"/>
      <c r="AU559" s="100"/>
      <c r="AV559" s="100"/>
      <c r="AW559" s="100"/>
      <c r="AX559" s="100"/>
      <c r="AY559" s="100"/>
      <c r="AZ559" s="100"/>
      <c r="BA559" s="100"/>
      <c r="BB559" s="100"/>
      <c r="BC559" s="100"/>
      <c r="BD559" s="100"/>
      <c r="BE559" s="100"/>
      <c r="BF559" s="100"/>
      <c r="BG559" s="100"/>
      <c r="BH559" s="100"/>
      <c r="BI559" s="100"/>
      <c r="BJ559" s="100"/>
      <c r="BK559" s="100"/>
      <c r="BL559" s="100"/>
      <c r="BM559" s="100"/>
      <c r="BN559" s="100"/>
      <c r="BO559" s="100"/>
      <c r="BP559" s="100"/>
      <c r="BQ559" s="100"/>
      <c r="BR559" s="100"/>
      <c r="BS559" s="100"/>
      <c r="BT559" s="100"/>
      <c r="BU559" s="100"/>
      <c r="BV559" s="100"/>
      <c r="BW559" s="100"/>
      <c r="BX559" s="100"/>
      <c r="BY559" s="100"/>
      <c r="BZ559" s="100"/>
    </row>
    <row r="560" s="119" customFormat="true" ht="14.85" hidden="false" customHeight="true" outlineLevel="0" collapsed="false">
      <c r="A560" s="102" t="str">
        <f aca="false" t="array" ref="A560:A560">IF(G560=Error_checking!$A$26,RANK(AC560,$AC$2:$AC$601),"")</f>
        <v/>
      </c>
      <c r="B560" s="102" t="n">
        <v>166</v>
      </c>
      <c r="C560" s="77" t="n">
        <f aca="false">VLOOKUP($B560,Ludo_na!$A$2:$D$601,2,0)</f>
        <v>458</v>
      </c>
      <c r="D560" s="78" t="str">
        <f aca="false">IF(VLOOKUP($B560,Ludo_voor!$A$2:$Y$601,3,0)="","",VLOOKUP($B560,Ludo_voor!$A$2:$Y$601,3,0))</f>
        <v>Vandierendonck</v>
      </c>
      <c r="E560" s="79" t="str">
        <f aca="false">IF(VLOOKUP($B560,Ludo_voor!$A$2:$Y$601,4,0)="","",VLOOKUP($B560,Ludo_voor!$A$2:$Y$601,4,0))</f>
        <v>Noor</v>
      </c>
      <c r="F560" s="80" t="str">
        <f aca="false">IF(VLOOKUP($B560,Ludo_voor!$A$2:$Y$601,5,0)="","",VLOOKUP($B560,Ludo_voor!$A$2:$Y$601,5,0))</f>
        <v>Spelen Op Zolder</v>
      </c>
      <c r="G560" s="81"/>
      <c r="H560" s="103"/>
      <c r="I560" s="104"/>
      <c r="J560" s="105"/>
      <c r="K560" s="105"/>
      <c r="L560" s="105"/>
      <c r="M560" s="106" t="str">
        <f aca="false" t="array" ref="M560:M560">IF($G560="","",IF(L560="",0,((SUM(IF(I560=I$2:I$601,IF(J560=J$2:J$601,1,0),0))-K560)/(SUM(IF(I560=I$2:I$601,IF(J560=J$2:J$601,1,0),0))-1)*100)+(L560/(SUM(IF(I560=I$2:I$601,IF(J560=J$2:J$601,L$2:L$601,0),0))))+IF(K560&lt;2,SUM(IF(I560=I$2:I$601,IF(J560=J$2:J$601,1,0),0)),0)))</f>
        <v/>
      </c>
      <c r="N560" s="107"/>
      <c r="O560" s="108"/>
      <c r="P560" s="108"/>
      <c r="Q560" s="108"/>
      <c r="R560" s="109" t="str">
        <f aca="false" t="array" ref="R560:R560">IF($G560="","",IF(Q560="",0,((SUM(IF(N560=N$2:N$601,IF(O560=O$2:O$601,1,0),0))-P560)/(SUM(IF(N560=N$2:N$601,IF(O560=O$2:O$601,1,0),0))-1)*100)+(Q560/(SUM(IF(N560=N$2:N$601,IF(O560=O$2:O$601,Q$2:Q$601,0),0))))+IF(P560&lt;2,SUM(IF(N560=N$2:N$601,IF(O560=O$2:O$601,1,0),0)),0)))</f>
        <v/>
      </c>
      <c r="S560" s="110"/>
      <c r="T560" s="108"/>
      <c r="U560" s="108"/>
      <c r="V560" s="108"/>
      <c r="W560" s="111" t="str">
        <f aca="false" t="array" ref="W560:W560">IF($G560="","",IF(OR(S560=Error_checking!$Q$25,S560=Error_checking!$Q$26),R560-IF(P560&lt;2,SUM(IF(N560=N$2:N$601,IF(O560=O$2:O$601,1,0),0)),0),IF(V560="",0,((SUM(IF(S560=S$2:S$601,IF(T560=T$2:T$601,1,0),0))-U560)/(SUM(IF(S560=S$2:S$601,IF(T560=T$2:T$601,1,0),0))-1)*100)+(V560/(SUM(IF(S560=S$2:S$601,IF(T560=T$2:T$601,V$2:V$601,0),0))))+IF(U560&lt;2,SUM(IF(S560=S$2:S$601,IF(T560=T$2:T$601,1,0),0)),0))))</f>
        <v/>
      </c>
      <c r="X560" s="91"/>
      <c r="Y560" s="92"/>
      <c r="Z560" s="93"/>
      <c r="AA560" s="92"/>
      <c r="AB560" s="94" t="n">
        <f aca="false">0</f>
        <v>0</v>
      </c>
      <c r="AC560" s="94" t="n">
        <f aca="false" t="array" ref="AC560:AC560">SUM(M560,R560,W560,AB560)</f>
        <v>0</v>
      </c>
      <c r="AD560" s="112" t="n">
        <f aca="false">IF(G560=Error_checking!$A$26,MAX(0,MIN(MaxBonus,$G$1)+1-RANK(AC560,$AC$2:$AC$601)),0)</f>
        <v>0</v>
      </c>
      <c r="AE560" s="111" t="n">
        <f aca="false">AC560+AD560</f>
        <v>0</v>
      </c>
      <c r="AF560" s="113" t="str">
        <f aca="false" t="array" ref="AF560:AF560">IF(G560=Error_checking!$A$26,RANK(AC560,$AC$2:$AC$601),"")</f>
        <v/>
      </c>
      <c r="AG560" s="114"/>
      <c r="AH560" s="115"/>
      <c r="AI560" s="115"/>
      <c r="AJ560" s="115"/>
      <c r="AK560" s="100"/>
      <c r="AL560" s="100"/>
      <c r="AM560" s="100"/>
      <c r="AN560" s="101"/>
      <c r="AO560" s="100"/>
      <c r="AP560" s="100"/>
      <c r="AQ560" s="100"/>
      <c r="AR560" s="100"/>
      <c r="AS560" s="100"/>
      <c r="AT560" s="100"/>
      <c r="AU560" s="100"/>
      <c r="AV560" s="100"/>
      <c r="AW560" s="100"/>
      <c r="AX560" s="100"/>
      <c r="AY560" s="100"/>
      <c r="AZ560" s="100"/>
      <c r="BA560" s="100"/>
      <c r="BB560" s="100"/>
      <c r="BC560" s="100"/>
      <c r="BD560" s="100"/>
      <c r="BE560" s="100"/>
      <c r="BF560" s="100"/>
      <c r="BG560" s="100"/>
      <c r="BH560" s="100"/>
      <c r="BI560" s="100"/>
      <c r="BJ560" s="100"/>
      <c r="BK560" s="100"/>
      <c r="BL560" s="100"/>
      <c r="BM560" s="100"/>
      <c r="BN560" s="100"/>
      <c r="BO560" s="100"/>
      <c r="BP560" s="100"/>
      <c r="BQ560" s="100"/>
      <c r="BR560" s="100"/>
      <c r="BS560" s="100"/>
      <c r="BT560" s="100"/>
      <c r="BU560" s="100"/>
      <c r="BV560" s="100"/>
      <c r="BW560" s="100"/>
      <c r="BX560" s="100"/>
      <c r="BY560" s="100"/>
      <c r="BZ560" s="100"/>
    </row>
    <row r="561" s="54" customFormat="true" ht="14.85" hidden="false" customHeight="true" outlineLevel="0" collapsed="false">
      <c r="A561" s="102" t="str">
        <f aca="false" t="array" ref="A561:A561">IF(G561=Error_checking!$A$26,RANK(AC561,$AC$2:$AC$601),"")</f>
        <v/>
      </c>
      <c r="B561" s="102" t="n">
        <v>267</v>
      </c>
      <c r="C561" s="77" t="n">
        <f aca="false">VLOOKUP($B561,Ludo_na!$A$2:$D$601,2,0)</f>
        <v>574</v>
      </c>
      <c r="D561" s="78" t="str">
        <f aca="false">IF(VLOOKUP($B561,Ludo_voor!$A$2:$Y$601,3,0)="","",VLOOKUP($B561,Ludo_voor!$A$2:$Y$601,3,0))</f>
        <v>Vandierendonck</v>
      </c>
      <c r="E561" s="79" t="str">
        <f aca="false">IF(VLOOKUP($B561,Ludo_voor!$A$2:$Y$601,4,0)="","",VLOOKUP($B561,Ludo_voor!$A$2:$Y$601,4,0))</f>
        <v>Johan</v>
      </c>
      <c r="F561" s="80" t="str">
        <f aca="false">IF(VLOOKUP($B561,Ludo_voor!$A$2:$Y$601,5,0)="","",VLOOKUP($B561,Ludo_voor!$A$2:$Y$601,5,0))</f>
        <v>Spelen Op Zolder</v>
      </c>
      <c r="G561" s="81"/>
      <c r="H561" s="103"/>
      <c r="I561" s="104"/>
      <c r="J561" s="105"/>
      <c r="K561" s="105"/>
      <c r="L561" s="105"/>
      <c r="M561" s="106" t="str">
        <f aca="false" t="array" ref="M561:M561">IF($G561="","",IF(L561="",0,((SUM(IF(I561=I$2:I$601,IF(J561=J$2:J$601,1,0),0))-K561)/(SUM(IF(I561=I$2:I$601,IF(J561=J$2:J$601,1,0),0))-1)*100)+(L561/(SUM(IF(I561=I$2:I$601,IF(J561=J$2:J$601,L$2:L$601,0),0))))+IF(K561&lt;2,SUM(IF(I561=I$2:I$601,IF(J561=J$2:J$601,1,0),0)),0)))</f>
        <v/>
      </c>
      <c r="N561" s="107"/>
      <c r="O561" s="108"/>
      <c r="P561" s="108"/>
      <c r="Q561" s="108"/>
      <c r="R561" s="109" t="str">
        <f aca="false" t="array" ref="R561:R561">IF($G561="","",IF(Q561="",0,((SUM(IF(N561=N$2:N$601,IF(O561=O$2:O$601,1,0),0))-P561)/(SUM(IF(N561=N$2:N$601,IF(O561=O$2:O$601,1,0),0))-1)*100)+(Q561/(SUM(IF(N561=N$2:N$601,IF(O561=O$2:O$601,Q$2:Q$601,0),0))))+IF(P561&lt;2,SUM(IF(N561=N$2:N$601,IF(O561=O$2:O$601,1,0),0)),0)))</f>
        <v/>
      </c>
      <c r="S561" s="110"/>
      <c r="T561" s="108"/>
      <c r="U561" s="108"/>
      <c r="V561" s="108"/>
      <c r="W561" s="111" t="str">
        <f aca="false" t="array" ref="W561:W561">IF($G561="","",IF(OR(S561=Error_checking!$Q$25,S561=Error_checking!$Q$26),R561-IF(P561&lt;2,SUM(IF(N561=N$2:N$601,IF(O561=O$2:O$601,1,0),0)),0),IF(V561="",0,((SUM(IF(S561=S$2:S$601,IF(T561=T$2:T$601,1,0),0))-U561)/(SUM(IF(S561=S$2:S$601,IF(T561=T$2:T$601,1,0),0))-1)*100)+(V561/(SUM(IF(S561=S$2:S$601,IF(T561=T$2:T$601,V$2:V$601,0),0))))+IF(U561&lt;2,SUM(IF(S561=S$2:S$601,IF(T561=T$2:T$601,1,0),0)),0))))</f>
        <v/>
      </c>
      <c r="X561" s="91"/>
      <c r="Y561" s="92"/>
      <c r="Z561" s="93"/>
      <c r="AA561" s="92"/>
      <c r="AB561" s="94" t="n">
        <f aca="false">0</f>
        <v>0</v>
      </c>
      <c r="AC561" s="94" t="n">
        <f aca="false" t="array" ref="AC561:AC561">SUM(M561,R561,W561,AB561)</f>
        <v>0</v>
      </c>
      <c r="AD561" s="112" t="n">
        <f aca="false">IF(G561=Error_checking!$A$26,MAX(0,MIN(MaxBonus,$G$1)+1-RANK(AC561,$AC$2:$AC$601)),0)</f>
        <v>0</v>
      </c>
      <c r="AE561" s="111" t="n">
        <f aca="false">AC561+AD561</f>
        <v>0</v>
      </c>
      <c r="AF561" s="113" t="str">
        <f aca="false" t="array" ref="AF561:AF561">IF(G561=Error_checking!$A$26,RANK(AC561,$AC$2:$AC$601),"")</f>
        <v/>
      </c>
      <c r="AG561" s="114"/>
      <c r="AH561" s="115"/>
      <c r="AI561" s="115"/>
      <c r="AJ561" s="115"/>
      <c r="AK561" s="117"/>
      <c r="AL561" s="117"/>
      <c r="AM561" s="117"/>
      <c r="AN561" s="117"/>
      <c r="AO561" s="117"/>
      <c r="AP561" s="117"/>
      <c r="AQ561" s="117"/>
      <c r="AR561" s="117"/>
      <c r="AS561" s="117"/>
      <c r="AT561" s="117"/>
      <c r="AU561" s="117"/>
      <c r="AV561" s="117"/>
      <c r="AW561" s="117"/>
      <c r="AX561" s="117"/>
      <c r="AY561" s="117"/>
      <c r="AZ561" s="117"/>
      <c r="BA561" s="117"/>
      <c r="BB561" s="117"/>
      <c r="BC561" s="117"/>
      <c r="BD561" s="117"/>
      <c r="BE561" s="117"/>
      <c r="BF561" s="117"/>
      <c r="BG561" s="117"/>
      <c r="BH561" s="117"/>
      <c r="BI561" s="117"/>
      <c r="BJ561" s="117"/>
      <c r="BK561" s="117"/>
      <c r="BL561" s="117"/>
      <c r="BM561" s="117"/>
      <c r="BN561" s="117"/>
      <c r="BO561" s="117"/>
      <c r="BP561" s="117"/>
      <c r="BQ561" s="117"/>
      <c r="BR561" s="117"/>
      <c r="BS561" s="117"/>
      <c r="BT561" s="117"/>
      <c r="BU561" s="117"/>
      <c r="BV561" s="117"/>
      <c r="BW561" s="117"/>
      <c r="BX561" s="117"/>
      <c r="BY561" s="117"/>
      <c r="BZ561" s="117"/>
    </row>
    <row r="562" customFormat="false" ht="14.85" hidden="false" customHeight="true" outlineLevel="0" collapsed="false">
      <c r="A562" s="76" t="str">
        <f aca="false" t="array" ref="A562:A562">IF(G562=Error_checking!$A$26,RANK(AC562,$AC$2:$AC$601),"")</f>
        <v/>
      </c>
      <c r="B562" s="76" t="n">
        <v>499</v>
      </c>
      <c r="C562" s="77" t="n">
        <f aca="false">VLOOKUP($B562,Ludo_na!$A$2:$D$601,2,0)</f>
        <v>135</v>
      </c>
      <c r="D562" s="78" t="str">
        <f aca="false">IF(VLOOKUP($B562,Ludo_voor!$A$2:$Y$601,3,0)="","",VLOOKUP($B562,Ludo_voor!$A$2:$Y$601,3,0))</f>
        <v>Vanhoorne</v>
      </c>
      <c r="E562" s="79" t="str">
        <f aca="false">IF(VLOOKUP($B562,Ludo_voor!$A$2:$Y$601,4,0)="","",VLOOKUP($B562,Ludo_voor!$A$2:$Y$601,4,0))</f>
        <v>Jo</v>
      </c>
      <c r="F562" s="80" t="str">
        <f aca="false">IF(VLOOKUP($B562,Ludo_voor!$A$2:$Y$601,5,0)="","",VLOOKUP($B562,Ludo_voor!$A$2:$Y$601,5,0))</f>
        <v>Spelen Op Zolder</v>
      </c>
      <c r="G562" s="81"/>
      <c r="H562" s="103"/>
      <c r="I562" s="104"/>
      <c r="J562" s="105"/>
      <c r="K562" s="105"/>
      <c r="L562" s="105"/>
      <c r="M562" s="106" t="str">
        <f aca="false" t="array" ref="M562:M562">IF($G562="","",IF(L562="",0,((SUM(IF(I562=I$2:I$601,IF(J562=J$2:J$601,1,0),0))-K562)/(SUM(IF(I562=I$2:I$601,IF(J562=J$2:J$601,1,0),0))-1)*100)+(L562/(SUM(IF(I562=I$2:I$601,IF(J562=J$2:J$601,L$2:L$601,0),0))))+IF(K562&lt;2,SUM(IF(I562=I$2:I$601,IF(J562=J$2:J$601,1,0),0)),0)))</f>
        <v/>
      </c>
      <c r="N562" s="107"/>
      <c r="O562" s="108"/>
      <c r="P562" s="108"/>
      <c r="Q562" s="108"/>
      <c r="R562" s="109" t="str">
        <f aca="false" t="array" ref="R562:R562">IF($G562="","",IF(Q562="",0,((SUM(IF(N562=N$2:N$601,IF(O562=O$2:O$601,1,0),0))-P562)/(SUM(IF(N562=N$2:N$601,IF(O562=O$2:O$601,1,0),0))-1)*100)+(Q562/(SUM(IF(N562=N$2:N$601,IF(O562=O$2:O$601,Q$2:Q$601,0),0))))+IF(P562&lt;2,SUM(IF(N562=N$2:N$601,IF(O562=O$2:O$601,1,0),0)),0)))</f>
        <v/>
      </c>
      <c r="S562" s="110"/>
      <c r="T562" s="108"/>
      <c r="U562" s="108"/>
      <c r="V562" s="108"/>
      <c r="W562" s="111" t="str">
        <f aca="false" t="array" ref="W562:W562">IF($G562="","",IF(OR(S562=Error_checking!$Q$25,S562=Error_checking!$Q$26),R562-IF(P562&lt;2,SUM(IF(N562=N$2:N$601,IF(O562=O$2:O$601,1,0),0)),0),IF(V562="",0,((SUM(IF(S562=S$2:S$601,IF(T562=T$2:T$601,1,0),0))-U562)/(SUM(IF(S562=S$2:S$601,IF(T562=T$2:T$601,1,0),0))-1)*100)+(V562/(SUM(IF(S562=S$2:S$601,IF(T562=T$2:T$601,V$2:V$601,0),0))))+IF(U562&lt;2,SUM(IF(S562=S$2:S$601,IF(T562=T$2:T$601,1,0),0)),0))))</f>
        <v/>
      </c>
      <c r="X562" s="91"/>
      <c r="Y562" s="92"/>
      <c r="Z562" s="93"/>
      <c r="AA562" s="92"/>
      <c r="AB562" s="94" t="n">
        <f aca="false">0</f>
        <v>0</v>
      </c>
      <c r="AC562" s="94" t="n">
        <f aca="false" t="array" ref="AC562:AC562">SUM(M562,R562,W562,AB562)</f>
        <v>0</v>
      </c>
      <c r="AD562" s="112" t="n">
        <f aca="false">IF(G562=Error_checking!$A$26,MAX(0,MIN(MaxBonus,$G$1)+1-RANK(AC562,$AC$2:$AC$601)),0)</f>
        <v>0</v>
      </c>
      <c r="AE562" s="111" t="n">
        <f aca="false">AC562+AD562</f>
        <v>0</v>
      </c>
      <c r="AF562" s="113" t="str">
        <f aca="false" t="array" ref="AF562:AF562">IF(G562=Error_checking!$A$26,RANK(AC562,$AC$2:$AC$601),"")</f>
        <v/>
      </c>
      <c r="AG562" s="114"/>
      <c r="AH562" s="115"/>
      <c r="AI562" s="115"/>
      <c r="AJ562" s="115"/>
      <c r="AK562" s="100"/>
      <c r="AL562" s="100"/>
      <c r="AM562" s="100"/>
      <c r="AN562" s="101"/>
      <c r="AO562" s="100"/>
      <c r="AP562" s="100"/>
      <c r="AQ562" s="100"/>
      <c r="AR562" s="100"/>
      <c r="AS562" s="100"/>
      <c r="AT562" s="100"/>
      <c r="AU562" s="100"/>
      <c r="AV562" s="100"/>
      <c r="AW562" s="100"/>
      <c r="AX562" s="100"/>
      <c r="AY562" s="100"/>
      <c r="AZ562" s="100"/>
      <c r="BA562" s="100"/>
      <c r="BB562" s="100"/>
      <c r="BC562" s="100"/>
      <c r="BD562" s="100"/>
      <c r="BE562" s="100"/>
      <c r="BF562" s="100"/>
      <c r="BG562" s="100"/>
      <c r="BH562" s="100"/>
      <c r="BI562" s="100"/>
      <c r="BJ562" s="100"/>
      <c r="BK562" s="100"/>
      <c r="BL562" s="100"/>
      <c r="BM562" s="100"/>
      <c r="BN562" s="100"/>
      <c r="BO562" s="100"/>
      <c r="BP562" s="100"/>
      <c r="BQ562" s="100"/>
      <c r="BR562" s="100"/>
      <c r="BS562" s="100"/>
      <c r="BT562" s="100"/>
      <c r="BU562" s="100"/>
      <c r="BV562" s="100"/>
      <c r="BW562" s="100"/>
      <c r="BX562" s="100"/>
      <c r="BY562" s="100"/>
      <c r="BZ562" s="10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  <c r="IX562" s="0"/>
      <c r="IY562" s="0"/>
      <c r="IZ562" s="0"/>
      <c r="JA562" s="0"/>
      <c r="JB562" s="0"/>
      <c r="JC562" s="0"/>
      <c r="JD562" s="0"/>
      <c r="JE562" s="0"/>
      <c r="JF562" s="0"/>
      <c r="JG562" s="0"/>
      <c r="JH562" s="0"/>
      <c r="JI562" s="0"/>
      <c r="JJ562" s="0"/>
      <c r="JK562" s="0"/>
      <c r="JL562" s="0"/>
      <c r="JM562" s="0"/>
      <c r="JN562" s="0"/>
      <c r="JO562" s="0"/>
      <c r="JP562" s="0"/>
      <c r="JQ562" s="0"/>
      <c r="JR562" s="0"/>
      <c r="JS562" s="0"/>
      <c r="JT562" s="0"/>
      <c r="JU562" s="0"/>
      <c r="JV562" s="0"/>
      <c r="JW562" s="0"/>
      <c r="JX562" s="0"/>
      <c r="JY562" s="0"/>
      <c r="JZ562" s="0"/>
      <c r="KA562" s="0"/>
      <c r="KB562" s="0"/>
      <c r="KC562" s="0"/>
      <c r="KD562" s="0"/>
      <c r="KE562" s="0"/>
      <c r="KF562" s="0"/>
      <c r="KG562" s="0"/>
      <c r="KH562" s="0"/>
      <c r="KI562" s="0"/>
      <c r="KJ562" s="0"/>
      <c r="KK562" s="0"/>
      <c r="KL562" s="0"/>
      <c r="KM562" s="0"/>
      <c r="KN562" s="0"/>
      <c r="KO562" s="0"/>
      <c r="KP562" s="0"/>
      <c r="KQ562" s="0"/>
      <c r="KR562" s="0"/>
      <c r="KS562" s="0"/>
      <c r="KT562" s="0"/>
      <c r="KU562" s="0"/>
      <c r="KV562" s="0"/>
      <c r="KW562" s="0"/>
      <c r="KX562" s="0"/>
      <c r="KY562" s="0"/>
      <c r="KZ562" s="0"/>
      <c r="LA562" s="0"/>
      <c r="LB562" s="0"/>
      <c r="LC562" s="0"/>
      <c r="LD562" s="0"/>
      <c r="LE562" s="0"/>
      <c r="LF562" s="0"/>
      <c r="LG562" s="0"/>
      <c r="LH562" s="0"/>
      <c r="LI562" s="0"/>
      <c r="LJ562" s="0"/>
      <c r="LK562" s="0"/>
      <c r="LL562" s="0"/>
      <c r="LM562" s="0"/>
      <c r="LN562" s="0"/>
      <c r="LO562" s="0"/>
      <c r="LP562" s="0"/>
      <c r="LQ562" s="0"/>
      <c r="LR562" s="0"/>
      <c r="LS562" s="0"/>
      <c r="LT562" s="0"/>
      <c r="LU562" s="0"/>
      <c r="LV562" s="0"/>
      <c r="LW562" s="0"/>
      <c r="LX562" s="0"/>
      <c r="LY562" s="0"/>
      <c r="LZ562" s="0"/>
      <c r="MA562" s="0"/>
      <c r="MB562" s="0"/>
      <c r="MC562" s="0"/>
      <c r="MD562" s="0"/>
      <c r="ME562" s="0"/>
      <c r="MF562" s="0"/>
      <c r="MG562" s="0"/>
      <c r="MH562" s="0"/>
      <c r="MI562" s="0"/>
      <c r="MJ562" s="0"/>
      <c r="MK562" s="0"/>
      <c r="ML562" s="0"/>
      <c r="MM562" s="0"/>
      <c r="MN562" s="0"/>
      <c r="MO562" s="0"/>
      <c r="MP562" s="0"/>
      <c r="MQ562" s="0"/>
      <c r="MR562" s="0"/>
      <c r="MS562" s="0"/>
      <c r="MT562" s="0"/>
      <c r="MU562" s="0"/>
      <c r="MV562" s="0"/>
      <c r="MW562" s="0"/>
      <c r="MX562" s="0"/>
      <c r="MY562" s="0"/>
      <c r="MZ562" s="0"/>
      <c r="NA562" s="0"/>
      <c r="NB562" s="0"/>
      <c r="NC562" s="0"/>
      <c r="ND562" s="0"/>
      <c r="NE562" s="0"/>
      <c r="NF562" s="0"/>
      <c r="NG562" s="0"/>
      <c r="NH562" s="0"/>
      <c r="NI562" s="0"/>
      <c r="NJ562" s="0"/>
      <c r="NK562" s="0"/>
      <c r="NL562" s="0"/>
      <c r="NM562" s="0"/>
      <c r="NN562" s="0"/>
      <c r="NO562" s="0"/>
      <c r="NP562" s="0"/>
      <c r="NQ562" s="0"/>
      <c r="NR562" s="0"/>
      <c r="NS562" s="0"/>
      <c r="NT562" s="0"/>
      <c r="NU562" s="0"/>
      <c r="NV562" s="0"/>
      <c r="NW562" s="0"/>
      <c r="NX562" s="0"/>
      <c r="NY562" s="0"/>
      <c r="NZ562" s="0"/>
      <c r="OA562" s="0"/>
      <c r="OB562" s="0"/>
      <c r="OC562" s="0"/>
      <c r="OD562" s="0"/>
      <c r="OE562" s="0"/>
      <c r="OF562" s="0"/>
      <c r="OG562" s="0"/>
      <c r="OH562" s="0"/>
      <c r="OI562" s="0"/>
      <c r="OJ562" s="0"/>
      <c r="OK562" s="0"/>
      <c r="OL562" s="0"/>
      <c r="OM562" s="0"/>
      <c r="ON562" s="0"/>
      <c r="OO562" s="0"/>
      <c r="OP562" s="0"/>
      <c r="OQ562" s="0"/>
      <c r="OR562" s="0"/>
      <c r="OS562" s="0"/>
      <c r="OT562" s="0"/>
      <c r="OU562" s="0"/>
      <c r="OV562" s="0"/>
      <c r="OW562" s="0"/>
      <c r="OX562" s="0"/>
      <c r="OY562" s="0"/>
      <c r="OZ562" s="0"/>
      <c r="PA562" s="0"/>
      <c r="PB562" s="0"/>
      <c r="PC562" s="0"/>
      <c r="PD562" s="0"/>
      <c r="PE562" s="0"/>
      <c r="PF562" s="0"/>
      <c r="PG562" s="0"/>
      <c r="PH562" s="0"/>
      <c r="PI562" s="0"/>
      <c r="PJ562" s="0"/>
      <c r="PK562" s="0"/>
      <c r="PL562" s="0"/>
      <c r="PM562" s="0"/>
      <c r="PN562" s="0"/>
      <c r="PO562" s="0"/>
      <c r="PP562" s="0"/>
      <c r="PQ562" s="0"/>
      <c r="PR562" s="0"/>
      <c r="PS562" s="0"/>
      <c r="PT562" s="0"/>
      <c r="PU562" s="0"/>
      <c r="PV562" s="0"/>
      <c r="PW562" s="0"/>
      <c r="PX562" s="0"/>
      <c r="PY562" s="0"/>
      <c r="PZ562" s="0"/>
      <c r="QA562" s="0"/>
      <c r="QB562" s="0"/>
      <c r="QC562" s="0"/>
      <c r="QD562" s="0"/>
      <c r="QE562" s="0"/>
      <c r="QF562" s="0"/>
      <c r="QG562" s="0"/>
      <c r="QH562" s="0"/>
      <c r="QI562" s="0"/>
      <c r="QJ562" s="0"/>
      <c r="QK562" s="0"/>
      <c r="QL562" s="0"/>
      <c r="QM562" s="0"/>
      <c r="QN562" s="0"/>
      <c r="QO562" s="0"/>
      <c r="QP562" s="0"/>
      <c r="QQ562" s="0"/>
      <c r="QR562" s="0"/>
      <c r="QS562" s="0"/>
      <c r="QT562" s="0"/>
      <c r="QU562" s="0"/>
      <c r="QV562" s="0"/>
      <c r="QW562" s="0"/>
      <c r="QX562" s="0"/>
      <c r="QY562" s="0"/>
      <c r="QZ562" s="0"/>
      <c r="RA562" s="0"/>
      <c r="RB562" s="0"/>
      <c r="RC562" s="0"/>
      <c r="RD562" s="0"/>
      <c r="RE562" s="0"/>
      <c r="RF562" s="0"/>
      <c r="RG562" s="0"/>
      <c r="RH562" s="0"/>
      <c r="RI562" s="0"/>
      <c r="RJ562" s="0"/>
      <c r="RK562" s="0"/>
      <c r="RL562" s="0"/>
      <c r="RM562" s="0"/>
      <c r="RN562" s="0"/>
      <c r="RO562" s="0"/>
      <c r="RP562" s="0"/>
      <c r="RQ562" s="0"/>
      <c r="RR562" s="0"/>
      <c r="RS562" s="0"/>
      <c r="RT562" s="0"/>
      <c r="RU562" s="0"/>
      <c r="RV562" s="0"/>
      <c r="RW562" s="0"/>
      <c r="RX562" s="0"/>
      <c r="RY562" s="0"/>
      <c r="RZ562" s="0"/>
      <c r="SA562" s="0"/>
      <c r="SB562" s="0"/>
      <c r="SC562" s="0"/>
      <c r="SD562" s="0"/>
      <c r="SE562" s="0"/>
      <c r="SF562" s="0"/>
      <c r="SG562" s="0"/>
      <c r="SH562" s="0"/>
      <c r="SI562" s="0"/>
      <c r="SJ562" s="0"/>
      <c r="SK562" s="0"/>
      <c r="SL562" s="0"/>
      <c r="SM562" s="0"/>
      <c r="SN562" s="0"/>
      <c r="SO562" s="0"/>
      <c r="SP562" s="0"/>
      <c r="SQ562" s="0"/>
      <c r="SR562" s="0"/>
      <c r="SS562" s="0"/>
      <c r="ST562" s="0"/>
      <c r="SU562" s="0"/>
      <c r="SV562" s="0"/>
      <c r="SW562" s="0"/>
      <c r="SX562" s="0"/>
      <c r="SY562" s="0"/>
      <c r="SZ562" s="0"/>
      <c r="TA562" s="0"/>
      <c r="TB562" s="0"/>
      <c r="TC562" s="0"/>
      <c r="TD562" s="0"/>
      <c r="TE562" s="0"/>
      <c r="TF562" s="0"/>
      <c r="TG562" s="0"/>
      <c r="TH562" s="0"/>
      <c r="TI562" s="0"/>
      <c r="TJ562" s="0"/>
      <c r="TK562" s="0"/>
      <c r="TL562" s="0"/>
      <c r="TM562" s="0"/>
      <c r="TN562" s="0"/>
      <c r="TO562" s="0"/>
      <c r="TP562" s="0"/>
      <c r="TQ562" s="0"/>
      <c r="TR562" s="0"/>
      <c r="TS562" s="0"/>
      <c r="TT562" s="0"/>
      <c r="TU562" s="0"/>
      <c r="TV562" s="0"/>
      <c r="TW562" s="0"/>
      <c r="TX562" s="0"/>
      <c r="TY562" s="0"/>
      <c r="TZ562" s="0"/>
      <c r="UA562" s="0"/>
      <c r="UB562" s="0"/>
      <c r="UC562" s="0"/>
      <c r="UD562" s="0"/>
      <c r="UE562" s="0"/>
      <c r="UF562" s="0"/>
      <c r="UG562" s="0"/>
      <c r="UH562" s="0"/>
      <c r="UI562" s="0"/>
      <c r="UJ562" s="0"/>
      <c r="UK562" s="0"/>
      <c r="UL562" s="0"/>
      <c r="UM562" s="0"/>
      <c r="UN562" s="0"/>
      <c r="UO562" s="0"/>
      <c r="UP562" s="0"/>
      <c r="UQ562" s="0"/>
      <c r="UR562" s="0"/>
      <c r="US562" s="0"/>
      <c r="UT562" s="0"/>
      <c r="UU562" s="0"/>
      <c r="UV562" s="0"/>
      <c r="UW562" s="0"/>
      <c r="UX562" s="0"/>
      <c r="UY562" s="0"/>
      <c r="UZ562" s="0"/>
      <c r="VA562" s="0"/>
      <c r="VB562" s="0"/>
      <c r="VC562" s="0"/>
      <c r="VD562" s="0"/>
      <c r="VE562" s="0"/>
      <c r="VF562" s="0"/>
      <c r="VG562" s="0"/>
      <c r="VH562" s="0"/>
      <c r="VI562" s="0"/>
      <c r="VJ562" s="0"/>
      <c r="VK562" s="0"/>
      <c r="VL562" s="0"/>
      <c r="VM562" s="0"/>
      <c r="VN562" s="0"/>
      <c r="VO562" s="0"/>
      <c r="VP562" s="0"/>
      <c r="VQ562" s="0"/>
      <c r="VR562" s="0"/>
      <c r="VS562" s="0"/>
      <c r="VT562" s="0"/>
      <c r="VU562" s="0"/>
      <c r="VV562" s="0"/>
      <c r="VW562" s="0"/>
      <c r="VX562" s="0"/>
      <c r="VY562" s="0"/>
      <c r="VZ562" s="0"/>
      <c r="WA562" s="0"/>
      <c r="WB562" s="0"/>
      <c r="WC562" s="0"/>
      <c r="WD562" s="0"/>
      <c r="WE562" s="0"/>
      <c r="WF562" s="0"/>
      <c r="WG562" s="0"/>
      <c r="WH562" s="0"/>
      <c r="WI562" s="0"/>
      <c r="WJ562" s="0"/>
      <c r="WK562" s="0"/>
      <c r="WL562" s="0"/>
      <c r="WM562" s="0"/>
      <c r="WN562" s="0"/>
      <c r="WO562" s="0"/>
      <c r="WP562" s="0"/>
      <c r="WQ562" s="0"/>
      <c r="WR562" s="0"/>
      <c r="WS562" s="0"/>
      <c r="WT562" s="0"/>
      <c r="WU562" s="0"/>
      <c r="WV562" s="0"/>
      <c r="WW562" s="0"/>
      <c r="WX562" s="0"/>
      <c r="WY562" s="0"/>
      <c r="WZ562" s="0"/>
      <c r="XA562" s="0"/>
      <c r="XB562" s="0"/>
      <c r="XC562" s="0"/>
      <c r="XD562" s="0"/>
      <c r="XE562" s="0"/>
      <c r="XF562" s="0"/>
      <c r="XG562" s="0"/>
      <c r="XH562" s="0"/>
      <c r="XI562" s="0"/>
      <c r="XJ562" s="0"/>
      <c r="XK562" s="0"/>
      <c r="XL562" s="0"/>
      <c r="XM562" s="0"/>
      <c r="XN562" s="0"/>
      <c r="XO562" s="0"/>
      <c r="XP562" s="0"/>
      <c r="XQ562" s="0"/>
      <c r="XR562" s="0"/>
      <c r="XS562" s="0"/>
      <c r="XT562" s="0"/>
      <c r="XU562" s="0"/>
      <c r="XV562" s="0"/>
      <c r="XW562" s="0"/>
      <c r="XX562" s="0"/>
      <c r="XY562" s="0"/>
      <c r="XZ562" s="0"/>
      <c r="YA562" s="0"/>
      <c r="YB562" s="0"/>
      <c r="YC562" s="0"/>
      <c r="YD562" s="0"/>
      <c r="YE562" s="0"/>
      <c r="YF562" s="0"/>
      <c r="YG562" s="0"/>
      <c r="YH562" s="0"/>
      <c r="YI562" s="0"/>
      <c r="YJ562" s="0"/>
      <c r="YK562" s="0"/>
      <c r="YL562" s="0"/>
      <c r="YM562" s="0"/>
      <c r="YN562" s="0"/>
      <c r="YO562" s="0"/>
      <c r="YP562" s="0"/>
      <c r="YQ562" s="0"/>
      <c r="YR562" s="0"/>
      <c r="YS562" s="0"/>
      <c r="YT562" s="0"/>
      <c r="YU562" s="0"/>
      <c r="YV562" s="0"/>
      <c r="YW562" s="0"/>
      <c r="YX562" s="0"/>
      <c r="YY562" s="0"/>
      <c r="YZ562" s="0"/>
      <c r="ZA562" s="0"/>
      <c r="ZB562" s="0"/>
      <c r="ZC562" s="0"/>
      <c r="ZD562" s="0"/>
      <c r="ZE562" s="0"/>
      <c r="ZF562" s="0"/>
      <c r="ZG562" s="0"/>
      <c r="ZH562" s="0"/>
      <c r="ZI562" s="0"/>
      <c r="ZJ562" s="0"/>
      <c r="ZK562" s="0"/>
      <c r="ZL562" s="0"/>
      <c r="ZM562" s="0"/>
      <c r="ZN562" s="0"/>
      <c r="ZO562" s="0"/>
      <c r="ZP562" s="0"/>
      <c r="ZQ562" s="0"/>
      <c r="ZR562" s="0"/>
      <c r="ZS562" s="0"/>
      <c r="ZT562" s="0"/>
      <c r="ZU562" s="0"/>
      <c r="ZV562" s="0"/>
      <c r="ZW562" s="0"/>
      <c r="ZX562" s="0"/>
      <c r="ZY562" s="0"/>
      <c r="ZZ562" s="0"/>
      <c r="AAA562" s="0"/>
      <c r="AAB562" s="0"/>
      <c r="AAC562" s="0"/>
      <c r="AAD562" s="0"/>
      <c r="AAE562" s="0"/>
      <c r="AAF562" s="0"/>
      <c r="AAG562" s="0"/>
      <c r="AAH562" s="0"/>
      <c r="AAI562" s="0"/>
      <c r="AAJ562" s="0"/>
      <c r="AAK562" s="0"/>
      <c r="AAL562" s="0"/>
      <c r="AAM562" s="0"/>
      <c r="AAN562" s="0"/>
      <c r="AAO562" s="0"/>
      <c r="AAP562" s="0"/>
      <c r="AAQ562" s="0"/>
      <c r="AAR562" s="0"/>
      <c r="AAS562" s="0"/>
      <c r="AAT562" s="0"/>
      <c r="AAU562" s="0"/>
      <c r="AAV562" s="0"/>
      <c r="AAW562" s="0"/>
      <c r="AAX562" s="0"/>
      <c r="AAY562" s="0"/>
      <c r="AAZ562" s="0"/>
      <c r="ABA562" s="0"/>
      <c r="ABB562" s="0"/>
      <c r="ABC562" s="0"/>
      <c r="ABD562" s="0"/>
      <c r="ABE562" s="0"/>
      <c r="ABF562" s="0"/>
      <c r="ABG562" s="0"/>
      <c r="ABH562" s="0"/>
      <c r="ABI562" s="0"/>
      <c r="ABJ562" s="0"/>
      <c r="ABK562" s="0"/>
      <c r="ABL562" s="0"/>
      <c r="ABM562" s="0"/>
      <c r="ABN562" s="0"/>
      <c r="ABO562" s="0"/>
      <c r="ABP562" s="0"/>
      <c r="ABQ562" s="0"/>
      <c r="ABR562" s="0"/>
      <c r="ABS562" s="0"/>
      <c r="ABT562" s="0"/>
      <c r="ABU562" s="0"/>
      <c r="ABV562" s="0"/>
      <c r="ABW562" s="0"/>
      <c r="ABX562" s="0"/>
      <c r="ABY562" s="0"/>
      <c r="ABZ562" s="0"/>
      <c r="ACA562" s="0"/>
      <c r="ACB562" s="0"/>
      <c r="ACC562" s="0"/>
      <c r="ACD562" s="0"/>
      <c r="ACE562" s="0"/>
      <c r="ACF562" s="0"/>
      <c r="ACG562" s="0"/>
      <c r="ACH562" s="0"/>
      <c r="ACI562" s="0"/>
      <c r="ACJ562" s="0"/>
      <c r="ACK562" s="0"/>
      <c r="ACL562" s="0"/>
      <c r="ACM562" s="0"/>
      <c r="ACN562" s="0"/>
      <c r="ACO562" s="0"/>
      <c r="ACP562" s="0"/>
      <c r="ACQ562" s="0"/>
      <c r="ACR562" s="0"/>
      <c r="ACS562" s="0"/>
      <c r="ACT562" s="0"/>
      <c r="ACU562" s="0"/>
      <c r="ACV562" s="0"/>
      <c r="ACW562" s="0"/>
      <c r="ACX562" s="0"/>
      <c r="ACY562" s="0"/>
      <c r="ACZ562" s="0"/>
      <c r="ADA562" s="0"/>
      <c r="ADB562" s="0"/>
      <c r="ADC562" s="0"/>
      <c r="ADD562" s="0"/>
      <c r="ADE562" s="0"/>
      <c r="ADF562" s="0"/>
      <c r="ADG562" s="0"/>
      <c r="ADH562" s="0"/>
      <c r="ADI562" s="0"/>
      <c r="ADJ562" s="0"/>
      <c r="ADK562" s="0"/>
      <c r="ADL562" s="0"/>
      <c r="ADM562" s="0"/>
      <c r="ADN562" s="0"/>
      <c r="ADO562" s="0"/>
      <c r="ADP562" s="0"/>
      <c r="ADQ562" s="0"/>
      <c r="ADR562" s="0"/>
      <c r="ADS562" s="0"/>
      <c r="ADT562" s="0"/>
      <c r="ADU562" s="0"/>
      <c r="ADV562" s="0"/>
      <c r="ADW562" s="0"/>
      <c r="ADX562" s="0"/>
      <c r="ADY562" s="0"/>
      <c r="ADZ562" s="0"/>
      <c r="AEA562" s="0"/>
      <c r="AEB562" s="0"/>
      <c r="AEC562" s="0"/>
      <c r="AED562" s="0"/>
      <c r="AEE562" s="0"/>
      <c r="AEF562" s="0"/>
      <c r="AEG562" s="0"/>
      <c r="AEH562" s="0"/>
      <c r="AEI562" s="0"/>
      <c r="AEJ562" s="0"/>
      <c r="AEK562" s="0"/>
      <c r="AEL562" s="0"/>
      <c r="AEM562" s="0"/>
      <c r="AEN562" s="0"/>
      <c r="AEO562" s="0"/>
      <c r="AEP562" s="0"/>
      <c r="AEQ562" s="0"/>
      <c r="AER562" s="0"/>
      <c r="AES562" s="0"/>
      <c r="AET562" s="0"/>
      <c r="AEU562" s="0"/>
      <c r="AEV562" s="0"/>
      <c r="AEW562" s="0"/>
      <c r="AEX562" s="0"/>
      <c r="AEY562" s="0"/>
      <c r="AEZ562" s="0"/>
      <c r="AFA562" s="0"/>
      <c r="AFB562" s="0"/>
      <c r="AFC562" s="0"/>
      <c r="AFD562" s="0"/>
      <c r="AFE562" s="0"/>
      <c r="AFF562" s="0"/>
      <c r="AFG562" s="0"/>
      <c r="AFH562" s="0"/>
      <c r="AFI562" s="0"/>
      <c r="AFJ562" s="0"/>
      <c r="AFK562" s="0"/>
      <c r="AFL562" s="0"/>
      <c r="AFM562" s="0"/>
      <c r="AFN562" s="0"/>
      <c r="AFO562" s="0"/>
      <c r="AFP562" s="0"/>
      <c r="AFQ562" s="0"/>
      <c r="AFR562" s="0"/>
      <c r="AFS562" s="0"/>
      <c r="AFT562" s="0"/>
      <c r="AFU562" s="0"/>
      <c r="AFV562" s="0"/>
      <c r="AFW562" s="0"/>
      <c r="AFX562" s="0"/>
      <c r="AFY562" s="0"/>
      <c r="AFZ562" s="0"/>
      <c r="AGA562" s="0"/>
      <c r="AGB562" s="0"/>
      <c r="AGC562" s="0"/>
      <c r="AGD562" s="0"/>
      <c r="AGE562" s="0"/>
      <c r="AGF562" s="0"/>
      <c r="AGG562" s="0"/>
      <c r="AGH562" s="0"/>
      <c r="AGI562" s="0"/>
      <c r="AGJ562" s="0"/>
      <c r="AGK562" s="0"/>
      <c r="AGL562" s="0"/>
      <c r="AGM562" s="0"/>
      <c r="AGN562" s="0"/>
      <c r="AGO562" s="0"/>
      <c r="AGP562" s="0"/>
      <c r="AGQ562" s="0"/>
      <c r="AGR562" s="0"/>
      <c r="AGS562" s="0"/>
      <c r="AGT562" s="0"/>
      <c r="AGU562" s="0"/>
      <c r="AGV562" s="0"/>
      <c r="AGW562" s="0"/>
      <c r="AGX562" s="0"/>
      <c r="AGY562" s="0"/>
      <c r="AGZ562" s="0"/>
      <c r="AHA562" s="0"/>
      <c r="AHB562" s="0"/>
      <c r="AHC562" s="0"/>
      <c r="AHD562" s="0"/>
      <c r="AHE562" s="0"/>
      <c r="AHF562" s="0"/>
      <c r="AHG562" s="0"/>
      <c r="AHH562" s="0"/>
      <c r="AHI562" s="0"/>
      <c r="AHJ562" s="0"/>
      <c r="AHK562" s="0"/>
      <c r="AHL562" s="0"/>
      <c r="AHM562" s="0"/>
      <c r="AHN562" s="0"/>
      <c r="AHO562" s="0"/>
      <c r="AHP562" s="0"/>
      <c r="AHQ562" s="0"/>
      <c r="AHR562" s="0"/>
      <c r="AHS562" s="0"/>
      <c r="AHT562" s="0"/>
      <c r="AHU562" s="0"/>
      <c r="AHV562" s="0"/>
      <c r="AHW562" s="0"/>
      <c r="AHX562" s="0"/>
      <c r="AHY562" s="0"/>
      <c r="AHZ562" s="0"/>
      <c r="AIA562" s="0"/>
      <c r="AIB562" s="0"/>
      <c r="AIC562" s="0"/>
      <c r="AID562" s="0"/>
      <c r="AIE562" s="0"/>
      <c r="AIF562" s="0"/>
      <c r="AIG562" s="0"/>
      <c r="AIH562" s="0"/>
      <c r="AII562" s="0"/>
      <c r="AIJ562" s="0"/>
      <c r="AIK562" s="0"/>
      <c r="AIL562" s="0"/>
      <c r="AIM562" s="0"/>
      <c r="AIN562" s="0"/>
      <c r="AIO562" s="0"/>
      <c r="AIP562" s="0"/>
      <c r="AIQ562" s="0"/>
      <c r="AIR562" s="0"/>
      <c r="AIS562" s="0"/>
      <c r="AIT562" s="0"/>
      <c r="AIU562" s="0"/>
      <c r="AIV562" s="0"/>
      <c r="AIW562" s="0"/>
      <c r="AIX562" s="0"/>
      <c r="AIY562" s="0"/>
      <c r="AIZ562" s="0"/>
      <c r="AJA562" s="0"/>
      <c r="AJB562" s="0"/>
      <c r="AJC562" s="0"/>
      <c r="AJD562" s="0"/>
      <c r="AJE562" s="0"/>
      <c r="AJF562" s="0"/>
      <c r="AJG562" s="0"/>
      <c r="AJH562" s="0"/>
      <c r="AJI562" s="0"/>
      <c r="AJJ562" s="0"/>
      <c r="AJK562" s="0"/>
      <c r="AJL562" s="0"/>
      <c r="AJM562" s="0"/>
      <c r="AJN562" s="0"/>
      <c r="AJO562" s="0"/>
      <c r="AJP562" s="0"/>
      <c r="AJQ562" s="0"/>
      <c r="AJR562" s="0"/>
      <c r="AJS562" s="0"/>
      <c r="AJT562" s="0"/>
      <c r="AJU562" s="0"/>
      <c r="AJV562" s="0"/>
      <c r="AJW562" s="0"/>
      <c r="AJX562" s="0"/>
      <c r="AJY562" s="0"/>
      <c r="AJZ562" s="0"/>
      <c r="AKA562" s="0"/>
      <c r="AKB562" s="0"/>
      <c r="AKC562" s="0"/>
      <c r="AKD562" s="0"/>
      <c r="AKE562" s="0"/>
      <c r="AKF562" s="0"/>
      <c r="AKG562" s="0"/>
      <c r="AKH562" s="0"/>
      <c r="AKI562" s="0"/>
      <c r="AKJ562" s="0"/>
      <c r="AKK562" s="0"/>
      <c r="AKL562" s="0"/>
      <c r="AKM562" s="0"/>
      <c r="AKN562" s="0"/>
      <c r="AKO562" s="0"/>
      <c r="AKP562" s="0"/>
      <c r="AKQ562" s="0"/>
      <c r="AKR562" s="0"/>
      <c r="AKS562" s="0"/>
      <c r="AKT562" s="0"/>
      <c r="AKU562" s="0"/>
      <c r="AKV562" s="0"/>
      <c r="AKW562" s="0"/>
      <c r="AKX562" s="0"/>
      <c r="AKY562" s="0"/>
      <c r="AKZ562" s="0"/>
      <c r="ALA562" s="0"/>
      <c r="ALB562" s="0"/>
      <c r="ALC562" s="0"/>
      <c r="ALD562" s="0"/>
      <c r="ALE562" s="0"/>
      <c r="ALF562" s="0"/>
      <c r="ALG562" s="0"/>
      <c r="ALH562" s="0"/>
      <c r="ALI562" s="0"/>
      <c r="ALJ562" s="0"/>
      <c r="ALK562" s="0"/>
      <c r="ALL562" s="0"/>
      <c r="ALM562" s="0"/>
      <c r="ALN562" s="0"/>
      <c r="ALO562" s="0"/>
      <c r="ALP562" s="0"/>
      <c r="ALQ562" s="0"/>
      <c r="ALR562" s="0"/>
      <c r="ALS562" s="0"/>
      <c r="ALT562" s="0"/>
      <c r="ALU562" s="0"/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  <c r="AMJ562" s="0"/>
    </row>
    <row r="563" s="116" customFormat="true" ht="14.85" hidden="false" customHeight="true" outlineLevel="0" collapsed="false">
      <c r="A563" s="102" t="str">
        <f aca="false" t="array" ref="A563:A563">IF(G563=Error_checking!$A$26,RANK(AC563,$AC$2:$AC$601),"")</f>
        <v/>
      </c>
      <c r="B563" s="102" t="n">
        <v>130</v>
      </c>
      <c r="C563" s="77" t="n">
        <f aca="false">VLOOKUP($B563,Ludo_na!$A$2:$D$601,2,0)</f>
        <v>252</v>
      </c>
      <c r="D563" s="78" t="str">
        <f aca="false">IF(VLOOKUP($B563,Ludo_voor!$A$2:$Y$601,3,0)="","",VLOOKUP($B563,Ludo_voor!$A$2:$Y$601,3,0))</f>
        <v>Vansteenkiste</v>
      </c>
      <c r="E563" s="79" t="str">
        <f aca="false">IF(VLOOKUP($B563,Ludo_voor!$A$2:$Y$601,4,0)="","",VLOOKUP($B563,Ludo_voor!$A$2:$Y$601,4,0))</f>
        <v>Alexander</v>
      </c>
      <c r="F563" s="80" t="str">
        <f aca="false">IF(VLOOKUP($B563,Ludo_voor!$A$2:$Y$601,5,0)="","",VLOOKUP($B563,Ludo_voor!$A$2:$Y$601,5,0))</f>
        <v>Spelen Op Zolder</v>
      </c>
      <c r="G563" s="81"/>
      <c r="H563" s="103"/>
      <c r="I563" s="104"/>
      <c r="J563" s="105"/>
      <c r="K563" s="105"/>
      <c r="L563" s="105"/>
      <c r="M563" s="106" t="str">
        <f aca="false" t="array" ref="M563:M563">IF($G563="","",IF(L563="",0,((SUM(IF(I563=I$2:I$601,IF(J563=J$2:J$601,1,0),0))-K563)/(SUM(IF(I563=I$2:I$601,IF(J563=J$2:J$601,1,0),0))-1)*100)+(L563/(SUM(IF(I563=I$2:I$601,IF(J563=J$2:J$601,L$2:L$601,0),0))))+IF(K563&lt;2,SUM(IF(I563=I$2:I$601,IF(J563=J$2:J$601,1,0),0)),0)))</f>
        <v/>
      </c>
      <c r="N563" s="107"/>
      <c r="O563" s="108"/>
      <c r="P563" s="108"/>
      <c r="Q563" s="108"/>
      <c r="R563" s="109" t="str">
        <f aca="false" t="array" ref="R563:R563">IF($G563="","",IF(Q563="",0,((SUM(IF(N563=N$2:N$601,IF(O563=O$2:O$601,1,0),0))-P563)/(SUM(IF(N563=N$2:N$601,IF(O563=O$2:O$601,1,0),0))-1)*100)+(Q563/(SUM(IF(N563=N$2:N$601,IF(O563=O$2:O$601,Q$2:Q$601,0),0))))+IF(P563&lt;2,SUM(IF(N563=N$2:N$601,IF(O563=O$2:O$601,1,0),0)),0)))</f>
        <v/>
      </c>
      <c r="S563" s="110"/>
      <c r="T563" s="108"/>
      <c r="U563" s="108"/>
      <c r="V563" s="108"/>
      <c r="W563" s="111" t="str">
        <f aca="false" t="array" ref="W563:W563">IF($G563="","",IF(OR(S563=Error_checking!$Q$25,S563=Error_checking!$Q$26),R563-IF(P563&lt;2,SUM(IF(N563=N$2:N$601,IF(O563=O$2:O$601,1,0),0)),0),IF(V563="",0,((SUM(IF(S563=S$2:S$601,IF(T563=T$2:T$601,1,0),0))-U563)/(SUM(IF(S563=S$2:S$601,IF(T563=T$2:T$601,1,0),0))-1)*100)+(V563/(SUM(IF(S563=S$2:S$601,IF(T563=T$2:T$601,V$2:V$601,0),0))))+IF(U563&lt;2,SUM(IF(S563=S$2:S$601,IF(T563=T$2:T$601,1,0),0)),0))))</f>
        <v/>
      </c>
      <c r="X563" s="91"/>
      <c r="Y563" s="92"/>
      <c r="Z563" s="93"/>
      <c r="AA563" s="92"/>
      <c r="AB563" s="94" t="n">
        <f aca="false">0</f>
        <v>0</v>
      </c>
      <c r="AC563" s="94" t="n">
        <f aca="false" t="array" ref="AC563:AC563">SUM(M563,R563,W563,AB563)</f>
        <v>0</v>
      </c>
      <c r="AD563" s="112" t="n">
        <f aca="false">IF(G563=Error_checking!$A$26,MAX(0,MIN(MaxBonus,$G$1)+1-RANK(AC563,$AC$2:$AC$601)),0)</f>
        <v>0</v>
      </c>
      <c r="AE563" s="111" t="n">
        <f aca="false">AC563+AD563</f>
        <v>0</v>
      </c>
      <c r="AF563" s="113" t="str">
        <f aca="false" t="array" ref="AF563:AF563">IF(G563=Error_checking!$A$26,RANK(AC563,$AC$2:$AC$601),"")</f>
        <v/>
      </c>
      <c r="AG563" s="114"/>
      <c r="AH563" s="115"/>
      <c r="AI563" s="115"/>
      <c r="AJ563" s="115"/>
      <c r="AK563" s="100"/>
      <c r="AL563" s="100"/>
      <c r="AM563" s="100"/>
      <c r="AN563" s="101"/>
      <c r="AO563" s="100"/>
      <c r="AP563" s="100"/>
      <c r="AQ563" s="100"/>
      <c r="AR563" s="100"/>
      <c r="AS563" s="100"/>
      <c r="AT563" s="100"/>
      <c r="AU563" s="100"/>
      <c r="AV563" s="100"/>
      <c r="AW563" s="100"/>
      <c r="AX563" s="100"/>
      <c r="AY563" s="100"/>
      <c r="AZ563" s="100"/>
      <c r="BA563" s="100"/>
      <c r="BB563" s="100"/>
      <c r="BC563" s="100"/>
      <c r="BD563" s="100"/>
      <c r="BE563" s="100"/>
      <c r="BF563" s="100"/>
      <c r="BG563" s="100"/>
      <c r="BH563" s="100"/>
      <c r="BI563" s="100"/>
      <c r="BJ563" s="100"/>
      <c r="BK563" s="100"/>
      <c r="BL563" s="100"/>
      <c r="BM563" s="100"/>
      <c r="BN563" s="100"/>
      <c r="BO563" s="100"/>
      <c r="BP563" s="100"/>
      <c r="BQ563" s="100"/>
      <c r="BR563" s="100"/>
      <c r="BS563" s="100"/>
      <c r="BT563" s="100"/>
      <c r="BU563" s="100"/>
      <c r="BV563" s="100"/>
      <c r="BW563" s="100"/>
      <c r="BX563" s="100"/>
      <c r="BY563" s="100"/>
      <c r="BZ563" s="100"/>
    </row>
    <row r="564" s="54" customFormat="true" ht="14.85" hidden="false" customHeight="true" outlineLevel="0" collapsed="false">
      <c r="A564" s="118" t="str">
        <f aca="false" t="array" ref="A564:A564">IF(G564=Error_checking!$A$26,RANK(AC564,$AC$2:$AC$601),"")</f>
        <v/>
      </c>
      <c r="B564" s="118" t="n">
        <v>18</v>
      </c>
      <c r="C564" s="77" t="n">
        <f aca="false">VLOOKUP($B564,Ludo_na!$A$2:$D$601,2,0)</f>
        <v>203</v>
      </c>
      <c r="D564" s="78" t="str">
        <f aca="false">IF(VLOOKUP($B564,Ludo_voor!$A$2:$Y$601,3,0)="","",VLOOKUP($B564,Ludo_voor!$A$2:$Y$601,3,0))</f>
        <v>Verwaerde</v>
      </c>
      <c r="E564" s="79" t="str">
        <f aca="false">IF(VLOOKUP($B564,Ludo_voor!$A$2:$Y$601,4,0)="","",VLOOKUP($B564,Ludo_voor!$A$2:$Y$601,4,0))</f>
        <v>Luc</v>
      </c>
      <c r="F564" s="80" t="str">
        <f aca="false">IF(VLOOKUP($B564,Ludo_voor!$A$2:$Y$601,5,0)="","",VLOOKUP($B564,Ludo_voor!$A$2:$Y$601,5,0))</f>
        <v>Spelen Op Zolder</v>
      </c>
      <c r="G564" s="81"/>
      <c r="H564" s="103"/>
      <c r="I564" s="104"/>
      <c r="J564" s="105"/>
      <c r="K564" s="105"/>
      <c r="L564" s="105"/>
      <c r="M564" s="106" t="str">
        <f aca="false" t="array" ref="M564:M564">IF($G564="","",IF(L564="",0,((SUM(IF(I564=I$2:I$601,IF(J564=J$2:J$601,1,0),0))-K564)/(SUM(IF(I564=I$2:I$601,IF(J564=J$2:J$601,1,0),0))-1)*100)+(L564/(SUM(IF(I564=I$2:I$601,IF(J564=J$2:J$601,L$2:L$601,0),0))))+IF(K564&lt;2,SUM(IF(I564=I$2:I$601,IF(J564=J$2:J$601,1,0),0)),0)))</f>
        <v/>
      </c>
      <c r="N564" s="107"/>
      <c r="O564" s="108"/>
      <c r="P564" s="108"/>
      <c r="Q564" s="108"/>
      <c r="R564" s="109" t="str">
        <f aca="false" t="array" ref="R564:R564">IF($G564="","",IF(Q564="",0,((SUM(IF(N564=N$2:N$601,IF(O564=O$2:O$601,1,0),0))-P564)/(SUM(IF(N564=N$2:N$601,IF(O564=O$2:O$601,1,0),0))-1)*100)+(Q564/(SUM(IF(N564=N$2:N$601,IF(O564=O$2:O$601,Q$2:Q$601,0),0))))+IF(P564&lt;2,SUM(IF(N564=N$2:N$601,IF(O564=O$2:O$601,1,0),0)),0)))</f>
        <v/>
      </c>
      <c r="S564" s="110"/>
      <c r="T564" s="108"/>
      <c r="U564" s="108"/>
      <c r="V564" s="108"/>
      <c r="W564" s="111" t="str">
        <f aca="false" t="array" ref="W564:W564">IF($G564="","",IF(OR(S564=Error_checking!$Q$25,S564=Error_checking!$Q$26),R564-IF(P564&lt;2,SUM(IF(N564=N$2:N$601,IF(O564=O$2:O$601,1,0),0)),0),IF(V564="",0,((SUM(IF(S564=S$2:S$601,IF(T564=T$2:T$601,1,0),0))-U564)/(SUM(IF(S564=S$2:S$601,IF(T564=T$2:T$601,1,0),0))-1)*100)+(V564/(SUM(IF(S564=S$2:S$601,IF(T564=T$2:T$601,V$2:V$601,0),0))))+IF(U564&lt;2,SUM(IF(S564=S$2:S$601,IF(T564=T$2:T$601,1,0),0)),0))))</f>
        <v/>
      </c>
      <c r="X564" s="91"/>
      <c r="Y564" s="92"/>
      <c r="Z564" s="93"/>
      <c r="AA564" s="92"/>
      <c r="AB564" s="94" t="n">
        <f aca="false">0</f>
        <v>0</v>
      </c>
      <c r="AC564" s="94" t="n">
        <f aca="false" t="array" ref="AC564:AC564">SUM(M564,R564,W564,AB564)</f>
        <v>0</v>
      </c>
      <c r="AD564" s="112" t="n">
        <f aca="false">IF(G564=Error_checking!$A$26,MAX(0,MIN(MaxBonus,$G$1)+1-RANK(AC564,$AC$2:$AC$601)),0)</f>
        <v>0</v>
      </c>
      <c r="AE564" s="111" t="n">
        <f aca="false">AC564+AD564</f>
        <v>0</v>
      </c>
      <c r="AF564" s="113" t="str">
        <f aca="false" t="array" ref="AF564:AF564">IF(G564=Error_checking!$A$26,RANK(AC564,$AC$2:$AC$601),"")</f>
        <v/>
      </c>
      <c r="AG564" s="114"/>
      <c r="AH564" s="115"/>
      <c r="AI564" s="115"/>
      <c r="AJ564" s="115"/>
      <c r="AK564" s="100"/>
      <c r="AL564" s="100"/>
      <c r="AM564" s="100"/>
      <c r="AN564" s="101"/>
      <c r="AO564" s="100"/>
      <c r="AP564" s="100"/>
      <c r="AQ564" s="100"/>
      <c r="AR564" s="100"/>
      <c r="AS564" s="100"/>
      <c r="AT564" s="100"/>
      <c r="AU564" s="100"/>
      <c r="AV564" s="100"/>
      <c r="AW564" s="100"/>
      <c r="AX564" s="100"/>
      <c r="AY564" s="100"/>
      <c r="AZ564" s="100"/>
      <c r="BA564" s="100"/>
      <c r="BB564" s="100"/>
      <c r="BC564" s="100"/>
      <c r="BD564" s="100"/>
      <c r="BE564" s="100"/>
      <c r="BF564" s="100"/>
      <c r="BG564" s="100"/>
      <c r="BH564" s="100"/>
      <c r="BI564" s="100"/>
      <c r="BJ564" s="100"/>
      <c r="BK564" s="100"/>
      <c r="BL564" s="100"/>
      <c r="BM564" s="100"/>
      <c r="BN564" s="100"/>
      <c r="BO564" s="100"/>
      <c r="BP564" s="100"/>
      <c r="BQ564" s="100"/>
      <c r="BR564" s="100"/>
      <c r="BS564" s="100"/>
      <c r="BT564" s="100"/>
      <c r="BU564" s="100"/>
      <c r="BV564" s="100"/>
      <c r="BW564" s="100"/>
      <c r="BX564" s="100"/>
      <c r="BY564" s="100"/>
      <c r="BZ564" s="100"/>
    </row>
    <row r="565" s="116" customFormat="true" ht="14.85" hidden="false" customHeight="true" outlineLevel="0" collapsed="false">
      <c r="A565" s="102" t="str">
        <f aca="false" t="array" ref="A565:A565">IF(G565=Error_checking!$A$26,RANK(AC565,$AC$2:$AC$601),"")</f>
        <v/>
      </c>
      <c r="B565" s="102" t="n">
        <v>554</v>
      </c>
      <c r="C565" s="77" t="n">
        <f aca="false">VLOOKUP($B565,Ludo_na!$A$2:$D$601,2,0)</f>
        <v>184</v>
      </c>
      <c r="D565" s="78" t="str">
        <f aca="false">IF(VLOOKUP($B565,Ludo_voor!$A$2:$Y$601,3,0)="","",VLOOKUP($B565,Ludo_voor!$A$2:$Y$601,3,0))</f>
        <v>Vosters</v>
      </c>
      <c r="E565" s="79" t="str">
        <f aca="false">IF(VLOOKUP($B565,Ludo_voor!$A$2:$Y$601,4,0)="","",VLOOKUP($B565,Ludo_voor!$A$2:$Y$601,4,0))</f>
        <v>Peter</v>
      </c>
      <c r="F565" s="80" t="str">
        <f aca="false">IF(VLOOKUP($B565,Ludo_voor!$A$2:$Y$601,5,0)="","",VLOOKUP($B565,Ludo_voor!$A$2:$Y$601,5,0))</f>
        <v>Spelen Op Zolder</v>
      </c>
      <c r="G565" s="81"/>
      <c r="H565" s="103"/>
      <c r="I565" s="104"/>
      <c r="J565" s="105"/>
      <c r="K565" s="105"/>
      <c r="L565" s="105"/>
      <c r="M565" s="106" t="str">
        <f aca="false" t="array" ref="M565:M565">IF($G565="","",IF(L565="",0,((SUM(IF(I565=I$2:I$601,IF(J565=J$2:J$601,1,0),0))-K565)/(SUM(IF(I565=I$2:I$601,IF(J565=J$2:J$601,1,0),0))-1)*100)+(L565/(SUM(IF(I565=I$2:I$601,IF(J565=J$2:J$601,L$2:L$601,0),0))))+IF(K565&lt;2,SUM(IF(I565=I$2:I$601,IF(J565=J$2:J$601,1,0),0)),0)))</f>
        <v/>
      </c>
      <c r="N565" s="107"/>
      <c r="O565" s="108"/>
      <c r="P565" s="108"/>
      <c r="Q565" s="108"/>
      <c r="R565" s="109" t="str">
        <f aca="false" t="array" ref="R565:R565">IF($G565="","",IF(Q565="",0,((SUM(IF(N565=N$2:N$601,IF(O565=O$2:O$601,1,0),0))-P565)/(SUM(IF(N565=N$2:N$601,IF(O565=O$2:O$601,1,0),0))-1)*100)+(Q565/(SUM(IF(N565=N$2:N$601,IF(O565=O$2:O$601,Q$2:Q$601,0),0))))+IF(P565&lt;2,SUM(IF(N565=N$2:N$601,IF(O565=O$2:O$601,1,0),0)),0)))</f>
        <v/>
      </c>
      <c r="S565" s="110"/>
      <c r="T565" s="108"/>
      <c r="U565" s="108"/>
      <c r="V565" s="108"/>
      <c r="W565" s="111" t="str">
        <f aca="false" t="array" ref="W565:W565">IF($G565="","",IF(OR(S565=Error_checking!$Q$25,S565=Error_checking!$Q$26),R565-IF(P565&lt;2,SUM(IF(N565=N$2:N$601,IF(O565=O$2:O$601,1,0),0)),0),IF(V565="",0,((SUM(IF(S565=S$2:S$601,IF(T565=T$2:T$601,1,0),0))-U565)/(SUM(IF(S565=S$2:S$601,IF(T565=T$2:T$601,1,0),0))-1)*100)+(V565/(SUM(IF(S565=S$2:S$601,IF(T565=T$2:T$601,V$2:V$601,0),0))))+IF(U565&lt;2,SUM(IF(S565=S$2:S$601,IF(T565=T$2:T$601,1,0),0)),0))))</f>
        <v/>
      </c>
      <c r="X565" s="91"/>
      <c r="Y565" s="92"/>
      <c r="Z565" s="93"/>
      <c r="AA565" s="92"/>
      <c r="AB565" s="94" t="n">
        <f aca="false">0</f>
        <v>0</v>
      </c>
      <c r="AC565" s="94" t="n">
        <f aca="false" t="array" ref="AC565:AC565">SUM(M565,R565,W565,AB565)</f>
        <v>0</v>
      </c>
      <c r="AD565" s="112" t="n">
        <f aca="false">IF(G565=Error_checking!$A$26,MAX(0,MIN(MaxBonus,$G$1)+1-RANK(AC565,$AC$2:$AC$601)),0)</f>
        <v>0</v>
      </c>
      <c r="AE565" s="111" t="n">
        <f aca="false">AC565+AD565</f>
        <v>0</v>
      </c>
      <c r="AF565" s="113" t="str">
        <f aca="false" t="array" ref="AF565:AF565">IF(G565=Error_checking!$A$26,RANK(AC565,$AC$2:$AC$601),"")</f>
        <v/>
      </c>
      <c r="AG565" s="114"/>
      <c r="AH565" s="115"/>
      <c r="AI565" s="115"/>
      <c r="AJ565" s="115"/>
      <c r="AK565" s="100"/>
      <c r="AL565" s="100"/>
      <c r="AM565" s="100"/>
      <c r="AN565" s="101"/>
      <c r="AO565" s="100"/>
      <c r="AP565" s="100"/>
      <c r="AQ565" s="100"/>
      <c r="AR565" s="100"/>
      <c r="AS565" s="100"/>
      <c r="AT565" s="100"/>
      <c r="AU565" s="100"/>
      <c r="AV565" s="100"/>
      <c r="AW565" s="100"/>
      <c r="AX565" s="100"/>
      <c r="AY565" s="100"/>
      <c r="AZ565" s="100"/>
      <c r="BA565" s="100"/>
      <c r="BB565" s="100"/>
      <c r="BC565" s="100"/>
      <c r="BD565" s="100"/>
      <c r="BE565" s="100"/>
      <c r="BF565" s="100"/>
      <c r="BG565" s="100"/>
      <c r="BH565" s="100"/>
      <c r="BI565" s="100"/>
      <c r="BJ565" s="100"/>
      <c r="BK565" s="100"/>
      <c r="BL565" s="100"/>
      <c r="BM565" s="100"/>
      <c r="BN565" s="100"/>
      <c r="BO565" s="100"/>
      <c r="BP565" s="100"/>
      <c r="BQ565" s="100"/>
      <c r="BR565" s="100"/>
      <c r="BS565" s="100"/>
      <c r="BT565" s="100"/>
      <c r="BU565" s="100"/>
      <c r="BV565" s="100"/>
      <c r="BW565" s="100"/>
      <c r="BX565" s="100"/>
      <c r="BY565" s="100"/>
      <c r="BZ565" s="100"/>
    </row>
    <row r="566" s="119" customFormat="true" ht="14.85" hidden="false" customHeight="true" outlineLevel="0" collapsed="false">
      <c r="A566" s="48" t="str">
        <f aca="false" t="array" ref="A566:A566">IF(G566=Error_checking!$A$26,RANK(AC566,$AC$2:$AC$601),"")</f>
        <v/>
      </c>
      <c r="B566" s="48" t="n">
        <v>12</v>
      </c>
      <c r="C566" s="77" t="n">
        <f aca="false">VLOOKUP($B566,Ludo_na!$A$2:$D$601,2,0)</f>
        <v>22</v>
      </c>
      <c r="D566" s="78" t="str">
        <f aca="false">IF(VLOOKUP($B566,Ludo_voor!$A$2:$Y$601,3,0)="","",VLOOKUP($B566,Ludo_voor!$A$2:$Y$601,3,0))</f>
        <v>Bultijnck</v>
      </c>
      <c r="E566" s="79" t="str">
        <f aca="false">IF(VLOOKUP($B566,Ludo_voor!$A$2:$Y$601,4,0)="","",VLOOKUP($B566,Ludo_voor!$A$2:$Y$601,4,0))</f>
        <v>Stijn</v>
      </c>
      <c r="F566" s="80" t="str">
        <f aca="false">IF(VLOOKUP($B566,Ludo_voor!$A$2:$Y$601,5,0)="","",VLOOKUP($B566,Ludo_voor!$A$2:$Y$601,5,0))</f>
        <v>t Gezelschap</v>
      </c>
      <c r="G566" s="81"/>
      <c r="H566" s="103"/>
      <c r="I566" s="104"/>
      <c r="J566" s="105"/>
      <c r="K566" s="105"/>
      <c r="L566" s="105"/>
      <c r="M566" s="106" t="str">
        <f aca="false" t="array" ref="M566:M566">IF($G566="","",IF(L566="",0,((SUM(IF(I566=I$2:I$601,IF(J566=J$2:J$601,1,0),0))-K566)/(SUM(IF(I566=I$2:I$601,IF(J566=J$2:J$601,1,0),0))-1)*100)+(L566/(SUM(IF(I566=I$2:I$601,IF(J566=J$2:J$601,L$2:L$601,0),0))))+IF(K566&lt;2,SUM(IF(I566=I$2:I$601,IF(J566=J$2:J$601,1,0),0)),0)))</f>
        <v/>
      </c>
      <c r="N566" s="107"/>
      <c r="O566" s="108"/>
      <c r="P566" s="108"/>
      <c r="Q566" s="108"/>
      <c r="R566" s="109" t="str">
        <f aca="false" t="array" ref="R566:R566">IF($G566="","",IF(Q566="",0,((SUM(IF(N566=N$2:N$601,IF(O566=O$2:O$601,1,0),0))-P566)/(SUM(IF(N566=N$2:N$601,IF(O566=O$2:O$601,1,0),0))-1)*100)+(Q566/(SUM(IF(N566=N$2:N$601,IF(O566=O$2:O$601,Q$2:Q$601,0),0))))+IF(P566&lt;2,SUM(IF(N566=N$2:N$601,IF(O566=O$2:O$601,1,0),0)),0)))</f>
        <v/>
      </c>
      <c r="S566" s="110"/>
      <c r="T566" s="108"/>
      <c r="U566" s="108"/>
      <c r="V566" s="108"/>
      <c r="W566" s="111" t="str">
        <f aca="false" t="array" ref="W566:W566">IF($G566="","",IF(OR(S566=Error_checking!$Q$25,S566=Error_checking!$Q$26),R566-IF(P566&lt;2,SUM(IF(N566=N$2:N$601,IF(O566=O$2:O$601,1,0),0)),0),IF(V566="",0,((SUM(IF(S566=S$2:S$601,IF(T566=T$2:T$601,1,0),0))-U566)/(SUM(IF(S566=S$2:S$601,IF(T566=T$2:T$601,1,0),0))-1)*100)+(V566/(SUM(IF(S566=S$2:S$601,IF(T566=T$2:T$601,V$2:V$601,0),0))))+IF(U566&lt;2,SUM(IF(S566=S$2:S$601,IF(T566=T$2:T$601,1,0),0)),0))))</f>
        <v/>
      </c>
      <c r="X566" s="91"/>
      <c r="Y566" s="92"/>
      <c r="Z566" s="93"/>
      <c r="AA566" s="92"/>
      <c r="AB566" s="94" t="n">
        <f aca="false">0</f>
        <v>0</v>
      </c>
      <c r="AC566" s="94" t="n">
        <f aca="false" t="array" ref="AC566:AC566">SUM(M566,R566,W566,AB566)</f>
        <v>0</v>
      </c>
      <c r="AD566" s="112" t="n">
        <f aca="false">IF(G566=Error_checking!$A$26,MAX(0,MIN(MaxBonus,$G$1)+1-RANK(AC566,$AC$2:$AC$601)),0)</f>
        <v>0</v>
      </c>
      <c r="AE566" s="111" t="n">
        <f aca="false">AC566+AD566</f>
        <v>0</v>
      </c>
      <c r="AF566" s="113" t="str">
        <f aca="false" t="array" ref="AF566:AF566">IF(G566=Error_checking!$A$26,RANK(AC566,$AC$2:$AC$601),"")</f>
        <v/>
      </c>
      <c r="AG566" s="114"/>
      <c r="AH566" s="115"/>
      <c r="AI566" s="115"/>
      <c r="AJ566" s="115"/>
      <c r="AK566" s="100"/>
      <c r="AL566" s="100"/>
      <c r="AM566" s="100"/>
      <c r="AN566" s="101"/>
      <c r="AO566" s="100"/>
      <c r="AP566" s="100"/>
      <c r="AQ566" s="100"/>
      <c r="AR566" s="100"/>
      <c r="AS566" s="100"/>
      <c r="AT566" s="100"/>
      <c r="AU566" s="100"/>
      <c r="AV566" s="100"/>
      <c r="AW566" s="100"/>
      <c r="AX566" s="100"/>
      <c r="AY566" s="100"/>
      <c r="AZ566" s="100"/>
      <c r="BA566" s="100"/>
      <c r="BB566" s="100"/>
      <c r="BC566" s="100"/>
      <c r="BD566" s="100"/>
      <c r="BE566" s="100"/>
      <c r="BF566" s="100"/>
      <c r="BG566" s="100"/>
      <c r="BH566" s="100"/>
      <c r="BI566" s="100"/>
      <c r="BJ566" s="100"/>
      <c r="BK566" s="100"/>
      <c r="BL566" s="100"/>
      <c r="BM566" s="100"/>
      <c r="BN566" s="100"/>
      <c r="BO566" s="100"/>
      <c r="BP566" s="100"/>
      <c r="BQ566" s="100"/>
      <c r="BR566" s="100"/>
      <c r="BS566" s="100"/>
      <c r="BT566" s="100"/>
      <c r="BU566" s="100"/>
      <c r="BV566" s="100"/>
      <c r="BW566" s="100"/>
      <c r="BX566" s="100"/>
      <c r="BY566" s="100"/>
      <c r="BZ566" s="100"/>
    </row>
    <row r="567" s="54" customFormat="true" ht="14.85" hidden="false" customHeight="true" outlineLevel="0" collapsed="false">
      <c r="A567" s="76" t="str">
        <f aca="false" t="array" ref="A567:A567">IF(G567=Error_checking!$A$26,RANK(AC567,$AC$2:$AC$601),"")</f>
        <v/>
      </c>
      <c r="B567" s="76" t="n">
        <v>214</v>
      </c>
      <c r="C567" s="77" t="n">
        <f aca="false">VLOOKUP($B567,Ludo_na!$A$2:$D$601,2,0)</f>
        <v>23</v>
      </c>
      <c r="D567" s="78" t="str">
        <f aca="false">IF(VLOOKUP($B567,Ludo_voor!$A$2:$Y$601,3,0)="","",VLOOKUP($B567,Ludo_voor!$A$2:$Y$601,3,0))</f>
        <v>Geeraerts</v>
      </c>
      <c r="E567" s="79" t="str">
        <f aca="false">IF(VLOOKUP($B567,Ludo_voor!$A$2:$Y$601,4,0)="","",VLOOKUP($B567,Ludo_voor!$A$2:$Y$601,4,0))</f>
        <v>Tamara</v>
      </c>
      <c r="F567" s="80" t="str">
        <f aca="false">IF(VLOOKUP($B567,Ludo_voor!$A$2:$Y$601,5,0)="","",VLOOKUP($B567,Ludo_voor!$A$2:$Y$601,5,0))</f>
        <v>t Gezelschap</v>
      </c>
      <c r="G567" s="81"/>
      <c r="H567" s="103"/>
      <c r="I567" s="104"/>
      <c r="J567" s="105"/>
      <c r="K567" s="105"/>
      <c r="L567" s="105"/>
      <c r="M567" s="106" t="str">
        <f aca="false" t="array" ref="M567:M567">IF($G567="","",IF(L567="",0,((SUM(IF(I567=I$2:I$601,IF(J567=J$2:J$601,1,0),0))-K567)/(SUM(IF(I567=I$2:I$601,IF(J567=J$2:J$601,1,0),0))-1)*100)+(L567/(SUM(IF(I567=I$2:I$601,IF(J567=J$2:J$601,L$2:L$601,0),0))))+IF(K567&lt;2,SUM(IF(I567=I$2:I$601,IF(J567=J$2:J$601,1,0),0)),0)))</f>
        <v/>
      </c>
      <c r="N567" s="107"/>
      <c r="O567" s="108"/>
      <c r="P567" s="108"/>
      <c r="Q567" s="108"/>
      <c r="R567" s="109" t="str">
        <f aca="false" t="array" ref="R567:R567">IF($G567="","",IF(Q567="",0,((SUM(IF(N567=N$2:N$601,IF(O567=O$2:O$601,1,0),0))-P567)/(SUM(IF(N567=N$2:N$601,IF(O567=O$2:O$601,1,0),0))-1)*100)+(Q567/(SUM(IF(N567=N$2:N$601,IF(O567=O$2:O$601,Q$2:Q$601,0),0))))+IF(P567&lt;2,SUM(IF(N567=N$2:N$601,IF(O567=O$2:O$601,1,0),0)),0)))</f>
        <v/>
      </c>
      <c r="S567" s="110"/>
      <c r="T567" s="108"/>
      <c r="U567" s="108"/>
      <c r="V567" s="108"/>
      <c r="W567" s="111" t="str">
        <f aca="false" t="array" ref="W567:W567">IF($G567="","",IF(OR(S567=Error_checking!$Q$25,S567=Error_checking!$Q$26),R567-IF(P567&lt;2,SUM(IF(N567=N$2:N$601,IF(O567=O$2:O$601,1,0),0)),0),IF(V567="",0,((SUM(IF(S567=S$2:S$601,IF(T567=T$2:T$601,1,0),0))-U567)/(SUM(IF(S567=S$2:S$601,IF(T567=T$2:T$601,1,0),0))-1)*100)+(V567/(SUM(IF(S567=S$2:S$601,IF(T567=T$2:T$601,V$2:V$601,0),0))))+IF(U567&lt;2,SUM(IF(S567=S$2:S$601,IF(T567=T$2:T$601,1,0),0)),0))))</f>
        <v/>
      </c>
      <c r="X567" s="91"/>
      <c r="Y567" s="92"/>
      <c r="Z567" s="93"/>
      <c r="AA567" s="92"/>
      <c r="AB567" s="94" t="n">
        <f aca="false">0</f>
        <v>0</v>
      </c>
      <c r="AC567" s="94" t="n">
        <f aca="false" t="array" ref="AC567:AC567">SUM(M567,R567,W567,AB567)</f>
        <v>0</v>
      </c>
      <c r="AD567" s="112" t="n">
        <f aca="false">IF(G567=Error_checking!$A$26,MAX(0,MIN(MaxBonus,$G$1)+1-RANK(AC567,$AC$2:$AC$601)),0)</f>
        <v>0</v>
      </c>
      <c r="AE567" s="111" t="n">
        <f aca="false">AC567+AD567</f>
        <v>0</v>
      </c>
      <c r="AF567" s="113" t="str">
        <f aca="false" t="array" ref="AF567:AF567">IF(G567=Error_checking!$A$26,RANK(AC567,$AC$2:$AC$601),"")</f>
        <v/>
      </c>
      <c r="AG567" s="114"/>
      <c r="AH567" s="115"/>
      <c r="AI567" s="115"/>
      <c r="AJ567" s="115"/>
      <c r="AK567" s="100"/>
      <c r="AL567" s="100"/>
      <c r="AM567" s="100"/>
      <c r="AN567" s="101"/>
      <c r="AO567" s="100"/>
      <c r="AP567" s="100"/>
      <c r="AQ567" s="100"/>
      <c r="AR567" s="100"/>
      <c r="AS567" s="100"/>
      <c r="AT567" s="100"/>
      <c r="AU567" s="100"/>
      <c r="AV567" s="100"/>
      <c r="AW567" s="100"/>
      <c r="AX567" s="100"/>
      <c r="AY567" s="100"/>
      <c r="AZ567" s="100"/>
      <c r="BA567" s="100"/>
      <c r="BB567" s="100"/>
      <c r="BC567" s="100"/>
      <c r="BD567" s="100"/>
      <c r="BE567" s="100"/>
      <c r="BF567" s="100"/>
      <c r="BG567" s="100"/>
      <c r="BH567" s="100"/>
      <c r="BI567" s="100"/>
      <c r="BJ567" s="100"/>
      <c r="BK567" s="100"/>
      <c r="BL567" s="100"/>
      <c r="BM567" s="100"/>
      <c r="BN567" s="100"/>
      <c r="BO567" s="100"/>
      <c r="BP567" s="100"/>
      <c r="BQ567" s="100"/>
      <c r="BR567" s="100"/>
      <c r="BS567" s="100"/>
      <c r="BT567" s="100"/>
      <c r="BU567" s="100"/>
      <c r="BV567" s="100"/>
      <c r="BW567" s="100"/>
      <c r="BX567" s="100"/>
      <c r="BY567" s="100"/>
      <c r="BZ567" s="100"/>
    </row>
    <row r="568" s="119" customFormat="true" ht="14.85" hidden="false" customHeight="true" outlineLevel="0" collapsed="false">
      <c r="A568" s="102" t="str">
        <f aca="false" t="array" ref="A568:A568">IF(G568=Error_checking!$A$26,RANK(AC568,$AC$2:$AC$601),"")</f>
        <v/>
      </c>
      <c r="B568" s="102" t="n">
        <v>128</v>
      </c>
      <c r="C568" s="77" t="n">
        <f aca="false">VLOOKUP($B568,Ludo_na!$A$2:$D$601,2,0)</f>
        <v>19</v>
      </c>
      <c r="D568" s="78" t="str">
        <f aca="false">IF(VLOOKUP($B568,Ludo_voor!$A$2:$Y$601,3,0)="","",VLOOKUP($B568,Ludo_voor!$A$2:$Y$601,3,0))</f>
        <v>Goddeeris</v>
      </c>
      <c r="E568" s="79" t="str">
        <f aca="false">IF(VLOOKUP($B568,Ludo_voor!$A$2:$Y$601,4,0)="","",VLOOKUP($B568,Ludo_voor!$A$2:$Y$601,4,0))</f>
        <v>Martine</v>
      </c>
      <c r="F568" s="80" t="str">
        <f aca="false">IF(VLOOKUP($B568,Ludo_voor!$A$2:$Y$601,5,0)="","",VLOOKUP($B568,Ludo_voor!$A$2:$Y$601,5,0))</f>
        <v>t Gezelschap</v>
      </c>
      <c r="G568" s="81"/>
      <c r="H568" s="103"/>
      <c r="I568" s="104"/>
      <c r="J568" s="105"/>
      <c r="K568" s="105"/>
      <c r="L568" s="105"/>
      <c r="M568" s="106" t="str">
        <f aca="false" t="array" ref="M568:M568">IF($G568="","",IF(L568="",0,((SUM(IF(I568=I$2:I$601,IF(J568=J$2:J$601,1,0),0))-K568)/(SUM(IF(I568=I$2:I$601,IF(J568=J$2:J$601,1,0),0))-1)*100)+(L568/(SUM(IF(I568=I$2:I$601,IF(J568=J$2:J$601,L$2:L$601,0),0))))+IF(K568&lt;2,SUM(IF(I568=I$2:I$601,IF(J568=J$2:J$601,1,0),0)),0)))</f>
        <v/>
      </c>
      <c r="N568" s="107"/>
      <c r="O568" s="108"/>
      <c r="P568" s="108"/>
      <c r="Q568" s="108"/>
      <c r="R568" s="109" t="str">
        <f aca="false" t="array" ref="R568:R568">IF($G568="","",IF(Q568="",0,((SUM(IF(N568=N$2:N$601,IF(O568=O$2:O$601,1,0),0))-P568)/(SUM(IF(N568=N$2:N$601,IF(O568=O$2:O$601,1,0),0))-1)*100)+(Q568/(SUM(IF(N568=N$2:N$601,IF(O568=O$2:O$601,Q$2:Q$601,0),0))))+IF(P568&lt;2,SUM(IF(N568=N$2:N$601,IF(O568=O$2:O$601,1,0),0)),0)))</f>
        <v/>
      </c>
      <c r="S568" s="110"/>
      <c r="T568" s="108"/>
      <c r="U568" s="108"/>
      <c r="V568" s="108"/>
      <c r="W568" s="111" t="str">
        <f aca="false" t="array" ref="W568:W568">IF($G568="","",IF(OR(S568=Error_checking!$Q$25,S568=Error_checking!$Q$26),R568-IF(P568&lt;2,SUM(IF(N568=N$2:N$601,IF(O568=O$2:O$601,1,0),0)),0),IF(V568="",0,((SUM(IF(S568=S$2:S$601,IF(T568=T$2:T$601,1,0),0))-U568)/(SUM(IF(S568=S$2:S$601,IF(T568=T$2:T$601,1,0),0))-1)*100)+(V568/(SUM(IF(S568=S$2:S$601,IF(T568=T$2:T$601,V$2:V$601,0),0))))+IF(U568&lt;2,SUM(IF(S568=S$2:S$601,IF(T568=T$2:T$601,1,0),0)),0))))</f>
        <v/>
      </c>
      <c r="X568" s="91"/>
      <c r="Y568" s="92"/>
      <c r="Z568" s="93"/>
      <c r="AA568" s="92"/>
      <c r="AB568" s="94" t="n">
        <f aca="false">0</f>
        <v>0</v>
      </c>
      <c r="AC568" s="94" t="n">
        <f aca="false" t="array" ref="AC568:AC568">SUM(M568,R568,W568,AB568)</f>
        <v>0</v>
      </c>
      <c r="AD568" s="112" t="n">
        <f aca="false">IF(G568=Error_checking!$A$26,MAX(0,MIN(MaxBonus,$G$1)+1-RANK(AC568,$AC$2:$AC$601)),0)</f>
        <v>0</v>
      </c>
      <c r="AE568" s="111" t="n">
        <f aca="false">AC568+AD568</f>
        <v>0</v>
      </c>
      <c r="AF568" s="113" t="str">
        <f aca="false" t="array" ref="AF568:AF568">IF(G568=Error_checking!$A$26,RANK(AC568,$AC$2:$AC$601),"")</f>
        <v/>
      </c>
      <c r="AG568" s="114"/>
      <c r="AH568" s="115"/>
      <c r="AI568" s="115"/>
      <c r="AJ568" s="115"/>
      <c r="AK568" s="100"/>
      <c r="AL568" s="100"/>
      <c r="AM568" s="100"/>
      <c r="AN568" s="101"/>
      <c r="AO568" s="100"/>
      <c r="AP568" s="100"/>
      <c r="AQ568" s="100"/>
      <c r="AR568" s="100"/>
      <c r="AS568" s="100"/>
      <c r="AT568" s="100"/>
      <c r="AU568" s="100"/>
      <c r="AV568" s="100"/>
      <c r="AW568" s="100"/>
      <c r="AX568" s="100"/>
      <c r="AY568" s="100"/>
      <c r="AZ568" s="100"/>
      <c r="BA568" s="100"/>
      <c r="BB568" s="100"/>
      <c r="BC568" s="100"/>
      <c r="BD568" s="100"/>
      <c r="BE568" s="100"/>
      <c r="BF568" s="100"/>
      <c r="BG568" s="100"/>
      <c r="BH568" s="100"/>
      <c r="BI568" s="100"/>
      <c r="BJ568" s="100"/>
      <c r="BK568" s="100"/>
      <c r="BL568" s="100"/>
      <c r="BM568" s="100"/>
      <c r="BN568" s="100"/>
      <c r="BO568" s="100"/>
      <c r="BP568" s="100"/>
      <c r="BQ568" s="100"/>
      <c r="BR568" s="100"/>
      <c r="BS568" s="100"/>
      <c r="BT568" s="100"/>
      <c r="BU568" s="100"/>
      <c r="BV568" s="100"/>
      <c r="BW568" s="100"/>
      <c r="BX568" s="100"/>
      <c r="BY568" s="100"/>
      <c r="BZ568" s="100"/>
    </row>
    <row r="569" customFormat="false" ht="14.85" hidden="false" customHeight="true" outlineLevel="0" collapsed="false">
      <c r="A569" s="76" t="str">
        <f aca="false" t="array" ref="A569:A569">IF(G569=Error_checking!$A$26,RANK(AC569,$AC$2:$AC$601),"")</f>
        <v/>
      </c>
      <c r="B569" s="76" t="n">
        <v>195</v>
      </c>
      <c r="C569" s="77" t="n">
        <f aca="false">VLOOKUP($B569,Ludo_na!$A$2:$D$601,2,0)</f>
        <v>78</v>
      </c>
      <c r="D569" s="78" t="str">
        <f aca="false">IF(VLOOKUP($B569,Ludo_voor!$A$2:$Y$601,3,0)="","",VLOOKUP($B569,Ludo_voor!$A$2:$Y$601,3,0))</f>
        <v>Peerens</v>
      </c>
      <c r="E569" s="79" t="str">
        <f aca="false">IF(VLOOKUP($B569,Ludo_voor!$A$2:$Y$601,4,0)="","",VLOOKUP($B569,Ludo_voor!$A$2:$Y$601,4,0))</f>
        <v>Suzy</v>
      </c>
      <c r="F569" s="80" t="str">
        <f aca="false">IF(VLOOKUP($B569,Ludo_voor!$A$2:$Y$601,5,0)="","",VLOOKUP($B569,Ludo_voor!$A$2:$Y$601,5,0))</f>
        <v>t Gezelschap</v>
      </c>
      <c r="G569" s="81"/>
      <c r="H569" s="82"/>
      <c r="I569" s="83"/>
      <c r="J569" s="84"/>
      <c r="K569" s="84"/>
      <c r="L569" s="84"/>
      <c r="M569" s="85" t="str">
        <f aca="false" t="array" ref="M569:M569">IF($G569="","",IF(L569="",0,((SUM(IF(I569=I$2:I$601,IF(J569=J$2:J$601,1,0),0))-K569)/(SUM(IF(I569=I$2:I$601,IF(J569=J$2:J$601,1,0),0))-1)*100)+(L569/(SUM(IF(I569=I$2:I$601,IF(J569=J$2:J$601,L$2:L$601,0),0))))+IF(K569&lt;2,SUM(IF(I569=I$2:I$601,IF(J569=J$2:J$601,1,0),0)),0)))</f>
        <v/>
      </c>
      <c r="N569" s="86"/>
      <c r="O569" s="87"/>
      <c r="P569" s="87"/>
      <c r="Q569" s="87"/>
      <c r="R569" s="88" t="str">
        <f aca="false" t="array" ref="R569:R569">IF($G569="","",IF(Q569="",0,((SUM(IF(N569=N$2:N$601,IF(O569=O$2:O$601,1,0),0))-P569)/(SUM(IF(N569=N$2:N$601,IF(O569=O$2:O$601,1,0),0))-1)*100)+(Q569/(SUM(IF(N569=N$2:N$601,IF(O569=O$2:O$601,Q$2:Q$601,0),0))))+IF(P569&lt;2,SUM(IF(N569=N$2:N$601,IF(O569=O$2:O$601,1,0),0)),0)))</f>
        <v/>
      </c>
      <c r="S569" s="89"/>
      <c r="T569" s="87"/>
      <c r="U569" s="87"/>
      <c r="V569" s="87"/>
      <c r="W569" s="90" t="str">
        <f aca="false" t="array" ref="W569:W569">IF($G569="","",IF(OR(S569=Error_checking!$Q$25,S569=Error_checking!$Q$26),R569-IF(P569&lt;2,SUM(IF(N569=N$2:N$601,IF(O569=O$2:O$601,1,0),0)),0),IF(V569="",0,((SUM(IF(S569=S$2:S$601,IF(T569=T$2:T$601,1,0),0))-U569)/(SUM(IF(S569=S$2:S$601,IF(T569=T$2:T$601,1,0),0))-1)*100)+(V569/(SUM(IF(S569=S$2:S$601,IF(T569=T$2:T$601,V$2:V$601,0),0))))+IF(U569&lt;2,SUM(IF(S569=S$2:S$601,IF(T569=T$2:T$601,1,0),0)),0))))</f>
        <v/>
      </c>
      <c r="X569" s="91"/>
      <c r="Y569" s="92"/>
      <c r="Z569" s="93"/>
      <c r="AA569" s="92"/>
      <c r="AB569" s="94" t="n">
        <f aca="false">0</f>
        <v>0</v>
      </c>
      <c r="AC569" s="95" t="n">
        <f aca="false" t="array" ref="AC569:AC569">SUM(M569,R569,W569,AB569)</f>
        <v>0</v>
      </c>
      <c r="AD569" s="96" t="n">
        <f aca="false">IF(G569=Error_checking!$A$26,MAX(0,MIN(MaxBonus,$G$1)+1-RANK(AC569,$AC$2:$AC$601)),0)</f>
        <v>0</v>
      </c>
      <c r="AE569" s="90" t="n">
        <f aca="false">AC569+AD569</f>
        <v>0</v>
      </c>
      <c r="AF569" s="97" t="str">
        <f aca="false" t="array" ref="AF569:AF569">IF(G569=Error_checking!$A$26,RANK(AC569,$AC$2:$AC$601),"")</f>
        <v/>
      </c>
      <c r="AG569" s="98"/>
      <c r="AH569" s="99"/>
      <c r="AI569" s="99"/>
      <c r="AJ569" s="99"/>
      <c r="AK569" s="100"/>
      <c r="AL569" s="100"/>
      <c r="AM569" s="100"/>
      <c r="AN569" s="101"/>
      <c r="AO569" s="100"/>
      <c r="AP569" s="100"/>
      <c r="AQ569" s="100"/>
      <c r="AR569" s="100"/>
      <c r="AS569" s="100"/>
      <c r="AT569" s="100"/>
      <c r="AU569" s="100"/>
      <c r="AV569" s="100"/>
      <c r="AW569" s="100"/>
      <c r="AX569" s="100"/>
      <c r="AY569" s="100"/>
      <c r="AZ569" s="100"/>
      <c r="BA569" s="100"/>
      <c r="BB569" s="100"/>
      <c r="BC569" s="100"/>
      <c r="BD569" s="100"/>
      <c r="BE569" s="100"/>
      <c r="BF569" s="100"/>
      <c r="BG569" s="100"/>
      <c r="BH569" s="100"/>
      <c r="BI569" s="100"/>
      <c r="BJ569" s="100"/>
      <c r="BK569" s="100"/>
      <c r="BL569" s="100"/>
      <c r="BM569" s="100"/>
      <c r="BN569" s="100"/>
      <c r="BO569" s="100"/>
      <c r="BP569" s="100"/>
      <c r="BQ569" s="100"/>
      <c r="BR569" s="100"/>
      <c r="BS569" s="100"/>
      <c r="BT569" s="100"/>
      <c r="BU569" s="100"/>
      <c r="BV569" s="100"/>
      <c r="BW569" s="100"/>
      <c r="BX569" s="100"/>
      <c r="BY569" s="100"/>
      <c r="BZ569" s="100"/>
      <c r="CA569" s="0"/>
      <c r="CB569" s="0"/>
      <c r="CC569" s="0"/>
      <c r="CD569" s="0"/>
      <c r="CE569" s="0"/>
      <c r="CF569" s="0"/>
      <c r="CG569" s="0"/>
      <c r="CH569" s="0"/>
      <c r="CI569" s="0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0"/>
      <c r="DA569" s="0"/>
      <c r="DB569" s="0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  <c r="IX569" s="0"/>
      <c r="IY569" s="0"/>
      <c r="IZ569" s="0"/>
      <c r="JA569" s="0"/>
      <c r="JB569" s="0"/>
      <c r="JC569" s="0"/>
      <c r="JD569" s="0"/>
      <c r="JE569" s="0"/>
      <c r="JF569" s="0"/>
      <c r="JG569" s="0"/>
      <c r="JH569" s="0"/>
      <c r="JI569" s="0"/>
      <c r="JJ569" s="0"/>
      <c r="JK569" s="0"/>
      <c r="JL569" s="0"/>
      <c r="JM569" s="0"/>
      <c r="JN569" s="0"/>
      <c r="JO569" s="0"/>
      <c r="JP569" s="0"/>
      <c r="JQ569" s="0"/>
      <c r="JR569" s="0"/>
      <c r="JS569" s="0"/>
      <c r="JT569" s="0"/>
      <c r="JU569" s="0"/>
      <c r="JV569" s="0"/>
      <c r="JW569" s="0"/>
      <c r="JX569" s="0"/>
      <c r="JY569" s="0"/>
      <c r="JZ569" s="0"/>
      <c r="KA569" s="0"/>
      <c r="KB569" s="0"/>
      <c r="KC569" s="0"/>
      <c r="KD569" s="0"/>
      <c r="KE569" s="0"/>
      <c r="KF569" s="0"/>
      <c r="KG569" s="0"/>
      <c r="KH569" s="0"/>
      <c r="KI569" s="0"/>
      <c r="KJ569" s="0"/>
      <c r="KK569" s="0"/>
      <c r="KL569" s="0"/>
      <c r="KM569" s="0"/>
      <c r="KN569" s="0"/>
      <c r="KO569" s="0"/>
      <c r="KP569" s="0"/>
      <c r="KQ569" s="0"/>
      <c r="KR569" s="0"/>
      <c r="KS569" s="0"/>
      <c r="KT569" s="0"/>
      <c r="KU569" s="0"/>
      <c r="KV569" s="0"/>
      <c r="KW569" s="0"/>
      <c r="KX569" s="0"/>
      <c r="KY569" s="0"/>
      <c r="KZ569" s="0"/>
      <c r="LA569" s="0"/>
      <c r="LB569" s="0"/>
      <c r="LC569" s="0"/>
      <c r="LD569" s="0"/>
      <c r="LE569" s="0"/>
      <c r="LF569" s="0"/>
      <c r="LG569" s="0"/>
      <c r="LH569" s="0"/>
      <c r="LI569" s="0"/>
      <c r="LJ569" s="0"/>
      <c r="LK569" s="0"/>
      <c r="LL569" s="0"/>
      <c r="LM569" s="0"/>
      <c r="LN569" s="0"/>
      <c r="LO569" s="0"/>
      <c r="LP569" s="0"/>
      <c r="LQ569" s="0"/>
      <c r="LR569" s="0"/>
      <c r="LS569" s="0"/>
      <c r="LT569" s="0"/>
      <c r="LU569" s="0"/>
      <c r="LV569" s="0"/>
      <c r="LW569" s="0"/>
      <c r="LX569" s="0"/>
      <c r="LY569" s="0"/>
      <c r="LZ569" s="0"/>
      <c r="MA569" s="0"/>
      <c r="MB569" s="0"/>
      <c r="MC569" s="0"/>
      <c r="MD569" s="0"/>
      <c r="ME569" s="0"/>
      <c r="MF569" s="0"/>
      <c r="MG569" s="0"/>
      <c r="MH569" s="0"/>
      <c r="MI569" s="0"/>
      <c r="MJ569" s="0"/>
      <c r="MK569" s="0"/>
      <c r="ML569" s="0"/>
      <c r="MM569" s="0"/>
      <c r="MN569" s="0"/>
      <c r="MO569" s="0"/>
      <c r="MP569" s="0"/>
      <c r="MQ569" s="0"/>
      <c r="MR569" s="0"/>
      <c r="MS569" s="0"/>
      <c r="MT569" s="0"/>
      <c r="MU569" s="0"/>
      <c r="MV569" s="0"/>
      <c r="MW569" s="0"/>
      <c r="MX569" s="0"/>
      <c r="MY569" s="0"/>
      <c r="MZ569" s="0"/>
      <c r="NA569" s="0"/>
      <c r="NB569" s="0"/>
      <c r="NC569" s="0"/>
      <c r="ND569" s="0"/>
      <c r="NE569" s="0"/>
      <c r="NF569" s="0"/>
      <c r="NG569" s="0"/>
      <c r="NH569" s="0"/>
      <c r="NI569" s="0"/>
      <c r="NJ569" s="0"/>
      <c r="NK569" s="0"/>
      <c r="NL569" s="0"/>
      <c r="NM569" s="0"/>
      <c r="NN569" s="0"/>
      <c r="NO569" s="0"/>
      <c r="NP569" s="0"/>
      <c r="NQ569" s="0"/>
      <c r="NR569" s="0"/>
      <c r="NS569" s="0"/>
      <c r="NT569" s="0"/>
      <c r="NU569" s="0"/>
      <c r="NV569" s="0"/>
      <c r="NW569" s="0"/>
      <c r="NX569" s="0"/>
      <c r="NY569" s="0"/>
      <c r="NZ569" s="0"/>
      <c r="OA569" s="0"/>
      <c r="OB569" s="0"/>
      <c r="OC569" s="0"/>
      <c r="OD569" s="0"/>
      <c r="OE569" s="0"/>
      <c r="OF569" s="0"/>
      <c r="OG569" s="0"/>
      <c r="OH569" s="0"/>
      <c r="OI569" s="0"/>
      <c r="OJ569" s="0"/>
      <c r="OK569" s="0"/>
      <c r="OL569" s="0"/>
      <c r="OM569" s="0"/>
      <c r="ON569" s="0"/>
      <c r="OO569" s="0"/>
      <c r="OP569" s="0"/>
      <c r="OQ569" s="0"/>
      <c r="OR569" s="0"/>
      <c r="OS569" s="0"/>
      <c r="OT569" s="0"/>
      <c r="OU569" s="0"/>
      <c r="OV569" s="0"/>
      <c r="OW569" s="0"/>
      <c r="OX569" s="0"/>
      <c r="OY569" s="0"/>
      <c r="OZ569" s="0"/>
      <c r="PA569" s="0"/>
      <c r="PB569" s="0"/>
      <c r="PC569" s="0"/>
      <c r="PD569" s="0"/>
      <c r="PE569" s="0"/>
      <c r="PF569" s="0"/>
      <c r="PG569" s="0"/>
      <c r="PH569" s="0"/>
      <c r="PI569" s="0"/>
      <c r="PJ569" s="0"/>
      <c r="PK569" s="0"/>
      <c r="PL569" s="0"/>
      <c r="PM569" s="0"/>
      <c r="PN569" s="0"/>
      <c r="PO569" s="0"/>
      <c r="PP569" s="0"/>
      <c r="PQ569" s="0"/>
      <c r="PR569" s="0"/>
      <c r="PS569" s="0"/>
      <c r="PT569" s="0"/>
      <c r="PU569" s="0"/>
      <c r="PV569" s="0"/>
      <c r="PW569" s="0"/>
      <c r="PX569" s="0"/>
      <c r="PY569" s="0"/>
      <c r="PZ569" s="0"/>
      <c r="QA569" s="0"/>
      <c r="QB569" s="0"/>
      <c r="QC569" s="0"/>
      <c r="QD569" s="0"/>
      <c r="QE569" s="0"/>
      <c r="QF569" s="0"/>
      <c r="QG569" s="0"/>
      <c r="QH569" s="0"/>
      <c r="QI569" s="0"/>
      <c r="QJ569" s="0"/>
      <c r="QK569" s="0"/>
      <c r="QL569" s="0"/>
      <c r="QM569" s="0"/>
      <c r="QN569" s="0"/>
      <c r="QO569" s="0"/>
      <c r="QP569" s="0"/>
      <c r="QQ569" s="0"/>
      <c r="QR569" s="0"/>
      <c r="QS569" s="0"/>
      <c r="QT569" s="0"/>
      <c r="QU569" s="0"/>
      <c r="QV569" s="0"/>
      <c r="QW569" s="0"/>
      <c r="QX569" s="0"/>
      <c r="QY569" s="0"/>
      <c r="QZ569" s="0"/>
      <c r="RA569" s="0"/>
      <c r="RB569" s="0"/>
      <c r="RC569" s="0"/>
      <c r="RD569" s="0"/>
      <c r="RE569" s="0"/>
      <c r="RF569" s="0"/>
      <c r="RG569" s="0"/>
      <c r="RH569" s="0"/>
      <c r="RI569" s="0"/>
      <c r="RJ569" s="0"/>
      <c r="RK569" s="0"/>
      <c r="RL569" s="0"/>
      <c r="RM569" s="0"/>
      <c r="RN569" s="0"/>
      <c r="RO569" s="0"/>
      <c r="RP569" s="0"/>
      <c r="RQ569" s="0"/>
      <c r="RR569" s="0"/>
      <c r="RS569" s="0"/>
      <c r="RT569" s="0"/>
      <c r="RU569" s="0"/>
      <c r="RV569" s="0"/>
      <c r="RW569" s="0"/>
      <c r="RX569" s="0"/>
      <c r="RY569" s="0"/>
      <c r="RZ569" s="0"/>
      <c r="SA569" s="0"/>
      <c r="SB569" s="0"/>
      <c r="SC569" s="0"/>
      <c r="SD569" s="0"/>
      <c r="SE569" s="0"/>
      <c r="SF569" s="0"/>
      <c r="SG569" s="0"/>
      <c r="SH569" s="0"/>
      <c r="SI569" s="0"/>
      <c r="SJ569" s="0"/>
      <c r="SK569" s="0"/>
      <c r="SL569" s="0"/>
      <c r="SM569" s="0"/>
      <c r="SN569" s="0"/>
      <c r="SO569" s="0"/>
      <c r="SP569" s="0"/>
      <c r="SQ569" s="0"/>
      <c r="SR569" s="0"/>
      <c r="SS569" s="0"/>
      <c r="ST569" s="0"/>
      <c r="SU569" s="0"/>
      <c r="SV569" s="0"/>
      <c r="SW569" s="0"/>
      <c r="SX569" s="0"/>
      <c r="SY569" s="0"/>
      <c r="SZ569" s="0"/>
      <c r="TA569" s="0"/>
      <c r="TB569" s="0"/>
      <c r="TC569" s="0"/>
      <c r="TD569" s="0"/>
      <c r="TE569" s="0"/>
      <c r="TF569" s="0"/>
      <c r="TG569" s="0"/>
      <c r="TH569" s="0"/>
      <c r="TI569" s="0"/>
      <c r="TJ569" s="0"/>
      <c r="TK569" s="0"/>
      <c r="TL569" s="0"/>
      <c r="TM569" s="0"/>
      <c r="TN569" s="0"/>
      <c r="TO569" s="0"/>
      <c r="TP569" s="0"/>
      <c r="TQ569" s="0"/>
      <c r="TR569" s="0"/>
      <c r="TS569" s="0"/>
      <c r="TT569" s="0"/>
      <c r="TU569" s="0"/>
      <c r="TV569" s="0"/>
      <c r="TW569" s="0"/>
      <c r="TX569" s="0"/>
      <c r="TY569" s="0"/>
      <c r="TZ569" s="0"/>
      <c r="UA569" s="0"/>
      <c r="UB569" s="0"/>
      <c r="UC569" s="0"/>
      <c r="UD569" s="0"/>
      <c r="UE569" s="0"/>
      <c r="UF569" s="0"/>
      <c r="UG569" s="0"/>
      <c r="UH569" s="0"/>
      <c r="UI569" s="0"/>
      <c r="UJ569" s="0"/>
      <c r="UK569" s="0"/>
      <c r="UL569" s="0"/>
      <c r="UM569" s="0"/>
      <c r="UN569" s="0"/>
      <c r="UO569" s="0"/>
      <c r="UP569" s="0"/>
      <c r="UQ569" s="0"/>
      <c r="UR569" s="0"/>
      <c r="US569" s="0"/>
      <c r="UT569" s="0"/>
      <c r="UU569" s="0"/>
      <c r="UV569" s="0"/>
      <c r="UW569" s="0"/>
      <c r="UX569" s="0"/>
      <c r="UY569" s="0"/>
      <c r="UZ569" s="0"/>
      <c r="VA569" s="0"/>
      <c r="VB569" s="0"/>
      <c r="VC569" s="0"/>
      <c r="VD569" s="0"/>
      <c r="VE569" s="0"/>
      <c r="VF569" s="0"/>
      <c r="VG569" s="0"/>
      <c r="VH569" s="0"/>
      <c r="VI569" s="0"/>
      <c r="VJ569" s="0"/>
      <c r="VK569" s="0"/>
      <c r="VL569" s="0"/>
      <c r="VM569" s="0"/>
      <c r="VN569" s="0"/>
      <c r="VO569" s="0"/>
      <c r="VP569" s="0"/>
      <c r="VQ569" s="0"/>
      <c r="VR569" s="0"/>
      <c r="VS569" s="0"/>
      <c r="VT569" s="0"/>
      <c r="VU569" s="0"/>
      <c r="VV569" s="0"/>
      <c r="VW569" s="0"/>
      <c r="VX569" s="0"/>
      <c r="VY569" s="0"/>
      <c r="VZ569" s="0"/>
      <c r="WA569" s="0"/>
      <c r="WB569" s="0"/>
      <c r="WC569" s="0"/>
      <c r="WD569" s="0"/>
      <c r="WE569" s="0"/>
      <c r="WF569" s="0"/>
      <c r="WG569" s="0"/>
      <c r="WH569" s="0"/>
      <c r="WI569" s="0"/>
      <c r="WJ569" s="0"/>
      <c r="WK569" s="0"/>
      <c r="WL569" s="0"/>
      <c r="WM569" s="0"/>
      <c r="WN569" s="0"/>
      <c r="WO569" s="0"/>
      <c r="WP569" s="0"/>
      <c r="WQ569" s="0"/>
      <c r="WR569" s="0"/>
      <c r="WS569" s="0"/>
      <c r="WT569" s="0"/>
      <c r="WU569" s="0"/>
      <c r="WV569" s="0"/>
      <c r="WW569" s="0"/>
      <c r="WX569" s="0"/>
      <c r="WY569" s="0"/>
      <c r="WZ569" s="0"/>
      <c r="XA569" s="0"/>
      <c r="XB569" s="0"/>
      <c r="XC569" s="0"/>
      <c r="XD569" s="0"/>
      <c r="XE569" s="0"/>
      <c r="XF569" s="0"/>
      <c r="XG569" s="0"/>
      <c r="XH569" s="0"/>
      <c r="XI569" s="0"/>
      <c r="XJ569" s="0"/>
      <c r="XK569" s="0"/>
      <c r="XL569" s="0"/>
      <c r="XM569" s="0"/>
      <c r="XN569" s="0"/>
      <c r="XO569" s="0"/>
      <c r="XP569" s="0"/>
      <c r="XQ569" s="0"/>
      <c r="XR569" s="0"/>
      <c r="XS569" s="0"/>
      <c r="XT569" s="0"/>
      <c r="XU569" s="0"/>
      <c r="XV569" s="0"/>
      <c r="XW569" s="0"/>
      <c r="XX569" s="0"/>
      <c r="XY569" s="0"/>
      <c r="XZ569" s="0"/>
      <c r="YA569" s="0"/>
      <c r="YB569" s="0"/>
      <c r="YC569" s="0"/>
      <c r="YD569" s="0"/>
      <c r="YE569" s="0"/>
      <c r="YF569" s="0"/>
      <c r="YG569" s="0"/>
      <c r="YH569" s="0"/>
      <c r="YI569" s="0"/>
      <c r="YJ569" s="0"/>
      <c r="YK569" s="0"/>
      <c r="YL569" s="0"/>
      <c r="YM569" s="0"/>
      <c r="YN569" s="0"/>
      <c r="YO569" s="0"/>
      <c r="YP569" s="0"/>
      <c r="YQ569" s="0"/>
      <c r="YR569" s="0"/>
      <c r="YS569" s="0"/>
      <c r="YT569" s="0"/>
      <c r="YU569" s="0"/>
      <c r="YV569" s="0"/>
      <c r="YW569" s="0"/>
      <c r="YX569" s="0"/>
      <c r="YY569" s="0"/>
      <c r="YZ569" s="0"/>
      <c r="ZA569" s="0"/>
      <c r="ZB569" s="0"/>
      <c r="ZC569" s="0"/>
      <c r="ZD569" s="0"/>
      <c r="ZE569" s="0"/>
      <c r="ZF569" s="0"/>
      <c r="ZG569" s="0"/>
      <c r="ZH569" s="0"/>
      <c r="ZI569" s="0"/>
      <c r="ZJ569" s="0"/>
      <c r="ZK569" s="0"/>
      <c r="ZL569" s="0"/>
      <c r="ZM569" s="0"/>
      <c r="ZN569" s="0"/>
      <c r="ZO569" s="0"/>
      <c r="ZP569" s="0"/>
      <c r="ZQ569" s="0"/>
      <c r="ZR569" s="0"/>
      <c r="ZS569" s="0"/>
      <c r="ZT569" s="0"/>
      <c r="ZU569" s="0"/>
      <c r="ZV569" s="0"/>
      <c r="ZW569" s="0"/>
      <c r="ZX569" s="0"/>
      <c r="ZY569" s="0"/>
      <c r="ZZ569" s="0"/>
      <c r="AAA569" s="0"/>
      <c r="AAB569" s="0"/>
      <c r="AAC569" s="0"/>
      <c r="AAD569" s="0"/>
      <c r="AAE569" s="0"/>
      <c r="AAF569" s="0"/>
      <c r="AAG569" s="0"/>
      <c r="AAH569" s="0"/>
      <c r="AAI569" s="0"/>
      <c r="AAJ569" s="0"/>
      <c r="AAK569" s="0"/>
      <c r="AAL569" s="0"/>
      <c r="AAM569" s="0"/>
      <c r="AAN569" s="0"/>
      <c r="AAO569" s="0"/>
      <c r="AAP569" s="0"/>
      <c r="AAQ569" s="0"/>
      <c r="AAR569" s="0"/>
      <c r="AAS569" s="0"/>
      <c r="AAT569" s="0"/>
      <c r="AAU569" s="0"/>
      <c r="AAV569" s="0"/>
      <c r="AAW569" s="0"/>
      <c r="AAX569" s="0"/>
      <c r="AAY569" s="0"/>
      <c r="AAZ569" s="0"/>
      <c r="ABA569" s="0"/>
      <c r="ABB569" s="0"/>
      <c r="ABC569" s="0"/>
      <c r="ABD569" s="0"/>
      <c r="ABE569" s="0"/>
      <c r="ABF569" s="0"/>
      <c r="ABG569" s="0"/>
      <c r="ABH569" s="0"/>
      <c r="ABI569" s="0"/>
      <c r="ABJ569" s="0"/>
      <c r="ABK569" s="0"/>
      <c r="ABL569" s="0"/>
      <c r="ABM569" s="0"/>
      <c r="ABN569" s="0"/>
      <c r="ABO569" s="0"/>
      <c r="ABP569" s="0"/>
      <c r="ABQ569" s="0"/>
      <c r="ABR569" s="0"/>
      <c r="ABS569" s="0"/>
      <c r="ABT569" s="0"/>
      <c r="ABU569" s="0"/>
      <c r="ABV569" s="0"/>
      <c r="ABW569" s="0"/>
      <c r="ABX569" s="0"/>
      <c r="ABY569" s="0"/>
      <c r="ABZ569" s="0"/>
      <c r="ACA569" s="0"/>
      <c r="ACB569" s="0"/>
      <c r="ACC569" s="0"/>
      <c r="ACD569" s="0"/>
      <c r="ACE569" s="0"/>
      <c r="ACF569" s="0"/>
      <c r="ACG569" s="0"/>
      <c r="ACH569" s="0"/>
      <c r="ACI569" s="0"/>
      <c r="ACJ569" s="0"/>
      <c r="ACK569" s="0"/>
      <c r="ACL569" s="0"/>
      <c r="ACM569" s="0"/>
      <c r="ACN569" s="0"/>
      <c r="ACO569" s="0"/>
      <c r="ACP569" s="0"/>
      <c r="ACQ569" s="0"/>
      <c r="ACR569" s="0"/>
      <c r="ACS569" s="0"/>
      <c r="ACT569" s="0"/>
      <c r="ACU569" s="0"/>
      <c r="ACV569" s="0"/>
      <c r="ACW569" s="0"/>
      <c r="ACX569" s="0"/>
      <c r="ACY569" s="0"/>
      <c r="ACZ569" s="0"/>
      <c r="ADA569" s="0"/>
      <c r="ADB569" s="0"/>
      <c r="ADC569" s="0"/>
      <c r="ADD569" s="0"/>
      <c r="ADE569" s="0"/>
      <c r="ADF569" s="0"/>
      <c r="ADG569" s="0"/>
      <c r="ADH569" s="0"/>
      <c r="ADI569" s="0"/>
      <c r="ADJ569" s="0"/>
      <c r="ADK569" s="0"/>
      <c r="ADL569" s="0"/>
      <c r="ADM569" s="0"/>
      <c r="ADN569" s="0"/>
      <c r="ADO569" s="0"/>
      <c r="ADP569" s="0"/>
      <c r="ADQ569" s="0"/>
      <c r="ADR569" s="0"/>
      <c r="ADS569" s="0"/>
      <c r="ADT569" s="0"/>
      <c r="ADU569" s="0"/>
      <c r="ADV569" s="0"/>
      <c r="ADW569" s="0"/>
      <c r="ADX569" s="0"/>
      <c r="ADY569" s="0"/>
      <c r="ADZ569" s="0"/>
      <c r="AEA569" s="0"/>
      <c r="AEB569" s="0"/>
      <c r="AEC569" s="0"/>
      <c r="AED569" s="0"/>
      <c r="AEE569" s="0"/>
      <c r="AEF569" s="0"/>
      <c r="AEG569" s="0"/>
      <c r="AEH569" s="0"/>
      <c r="AEI569" s="0"/>
      <c r="AEJ569" s="0"/>
      <c r="AEK569" s="0"/>
      <c r="AEL569" s="0"/>
      <c r="AEM569" s="0"/>
      <c r="AEN569" s="0"/>
      <c r="AEO569" s="0"/>
      <c r="AEP569" s="0"/>
      <c r="AEQ569" s="0"/>
      <c r="AER569" s="0"/>
      <c r="AES569" s="0"/>
      <c r="AET569" s="0"/>
      <c r="AEU569" s="0"/>
      <c r="AEV569" s="0"/>
      <c r="AEW569" s="0"/>
      <c r="AEX569" s="0"/>
      <c r="AEY569" s="0"/>
      <c r="AEZ569" s="0"/>
      <c r="AFA569" s="0"/>
      <c r="AFB569" s="0"/>
      <c r="AFC569" s="0"/>
      <c r="AFD569" s="0"/>
      <c r="AFE569" s="0"/>
      <c r="AFF569" s="0"/>
      <c r="AFG569" s="0"/>
      <c r="AFH569" s="0"/>
      <c r="AFI569" s="0"/>
      <c r="AFJ569" s="0"/>
      <c r="AFK569" s="0"/>
      <c r="AFL569" s="0"/>
      <c r="AFM569" s="0"/>
      <c r="AFN569" s="0"/>
      <c r="AFO569" s="0"/>
      <c r="AFP569" s="0"/>
      <c r="AFQ569" s="0"/>
      <c r="AFR569" s="0"/>
      <c r="AFS569" s="0"/>
      <c r="AFT569" s="0"/>
      <c r="AFU569" s="0"/>
      <c r="AFV569" s="0"/>
      <c r="AFW569" s="0"/>
      <c r="AFX569" s="0"/>
      <c r="AFY569" s="0"/>
      <c r="AFZ569" s="0"/>
      <c r="AGA569" s="0"/>
      <c r="AGB569" s="0"/>
      <c r="AGC569" s="0"/>
      <c r="AGD569" s="0"/>
      <c r="AGE569" s="0"/>
      <c r="AGF569" s="0"/>
      <c r="AGG569" s="0"/>
      <c r="AGH569" s="0"/>
      <c r="AGI569" s="0"/>
      <c r="AGJ569" s="0"/>
      <c r="AGK569" s="0"/>
      <c r="AGL569" s="0"/>
      <c r="AGM569" s="0"/>
      <c r="AGN569" s="0"/>
      <c r="AGO569" s="0"/>
      <c r="AGP569" s="0"/>
      <c r="AGQ569" s="0"/>
      <c r="AGR569" s="0"/>
      <c r="AGS569" s="0"/>
      <c r="AGT569" s="0"/>
      <c r="AGU569" s="0"/>
      <c r="AGV569" s="0"/>
      <c r="AGW569" s="0"/>
      <c r="AGX569" s="0"/>
      <c r="AGY569" s="0"/>
      <c r="AGZ569" s="0"/>
      <c r="AHA569" s="0"/>
      <c r="AHB569" s="0"/>
      <c r="AHC569" s="0"/>
      <c r="AHD569" s="0"/>
      <c r="AHE569" s="0"/>
      <c r="AHF569" s="0"/>
      <c r="AHG569" s="0"/>
      <c r="AHH569" s="0"/>
      <c r="AHI569" s="0"/>
      <c r="AHJ569" s="0"/>
      <c r="AHK569" s="0"/>
      <c r="AHL569" s="0"/>
      <c r="AHM569" s="0"/>
      <c r="AHN569" s="0"/>
      <c r="AHO569" s="0"/>
      <c r="AHP569" s="0"/>
      <c r="AHQ569" s="0"/>
      <c r="AHR569" s="0"/>
      <c r="AHS569" s="0"/>
      <c r="AHT569" s="0"/>
      <c r="AHU569" s="0"/>
      <c r="AHV569" s="0"/>
      <c r="AHW569" s="0"/>
      <c r="AHX569" s="0"/>
      <c r="AHY569" s="0"/>
      <c r="AHZ569" s="0"/>
      <c r="AIA569" s="0"/>
      <c r="AIB569" s="0"/>
      <c r="AIC569" s="0"/>
      <c r="AID569" s="0"/>
      <c r="AIE569" s="0"/>
      <c r="AIF569" s="0"/>
      <c r="AIG569" s="0"/>
      <c r="AIH569" s="0"/>
      <c r="AII569" s="0"/>
      <c r="AIJ569" s="0"/>
      <c r="AIK569" s="0"/>
      <c r="AIL569" s="0"/>
      <c r="AIM569" s="0"/>
      <c r="AIN569" s="0"/>
      <c r="AIO569" s="0"/>
      <c r="AIP569" s="0"/>
      <c r="AIQ569" s="0"/>
      <c r="AIR569" s="0"/>
      <c r="AIS569" s="0"/>
      <c r="AIT569" s="0"/>
      <c r="AIU569" s="0"/>
      <c r="AIV569" s="0"/>
      <c r="AIW569" s="0"/>
      <c r="AIX569" s="0"/>
      <c r="AIY569" s="0"/>
      <c r="AIZ569" s="0"/>
      <c r="AJA569" s="0"/>
      <c r="AJB569" s="0"/>
      <c r="AJC569" s="0"/>
      <c r="AJD569" s="0"/>
      <c r="AJE569" s="0"/>
      <c r="AJF569" s="0"/>
      <c r="AJG569" s="0"/>
      <c r="AJH569" s="0"/>
      <c r="AJI569" s="0"/>
      <c r="AJJ569" s="0"/>
      <c r="AJK569" s="0"/>
      <c r="AJL569" s="0"/>
      <c r="AJM569" s="0"/>
      <c r="AJN569" s="0"/>
      <c r="AJO569" s="0"/>
      <c r="AJP569" s="0"/>
      <c r="AJQ569" s="0"/>
      <c r="AJR569" s="0"/>
      <c r="AJS569" s="0"/>
      <c r="AJT569" s="0"/>
      <c r="AJU569" s="0"/>
      <c r="AJV569" s="0"/>
      <c r="AJW569" s="0"/>
      <c r="AJX569" s="0"/>
      <c r="AJY569" s="0"/>
      <c r="AJZ569" s="0"/>
      <c r="AKA569" s="0"/>
      <c r="AKB569" s="0"/>
      <c r="AKC569" s="0"/>
      <c r="AKD569" s="0"/>
      <c r="AKE569" s="0"/>
      <c r="AKF569" s="0"/>
      <c r="AKG569" s="0"/>
      <c r="AKH569" s="0"/>
      <c r="AKI569" s="0"/>
      <c r="AKJ569" s="0"/>
      <c r="AKK569" s="0"/>
      <c r="AKL569" s="0"/>
      <c r="AKM569" s="0"/>
      <c r="AKN569" s="0"/>
      <c r="AKO569" s="0"/>
      <c r="AKP569" s="0"/>
      <c r="AKQ569" s="0"/>
      <c r="AKR569" s="0"/>
      <c r="AKS569" s="0"/>
      <c r="AKT569" s="0"/>
      <c r="AKU569" s="0"/>
      <c r="AKV569" s="0"/>
      <c r="AKW569" s="0"/>
      <c r="AKX569" s="0"/>
      <c r="AKY569" s="0"/>
      <c r="AKZ569" s="0"/>
      <c r="ALA569" s="0"/>
      <c r="ALB569" s="0"/>
      <c r="ALC569" s="0"/>
      <c r="ALD569" s="0"/>
      <c r="ALE569" s="0"/>
      <c r="ALF569" s="0"/>
      <c r="ALG569" s="0"/>
      <c r="ALH569" s="0"/>
      <c r="ALI569" s="0"/>
      <c r="ALJ569" s="0"/>
      <c r="ALK569" s="0"/>
      <c r="ALL569" s="0"/>
      <c r="ALM569" s="0"/>
      <c r="ALN569" s="0"/>
      <c r="ALO569" s="0"/>
      <c r="ALP569" s="0"/>
      <c r="ALQ569" s="0"/>
      <c r="ALR569" s="0"/>
      <c r="ALS569" s="0"/>
      <c r="ALT569" s="0"/>
      <c r="ALU569" s="0"/>
      <c r="ALV569" s="0"/>
      <c r="ALW569" s="0"/>
      <c r="ALX569" s="0"/>
      <c r="ALY569" s="0"/>
      <c r="ALZ569" s="0"/>
      <c r="AMA569" s="0"/>
      <c r="AMB569" s="0"/>
      <c r="AMC569" s="0"/>
      <c r="AMD569" s="0"/>
      <c r="AME569" s="0"/>
      <c r="AMF569" s="0"/>
      <c r="AMG569" s="0"/>
      <c r="AMH569" s="0"/>
      <c r="AMI569" s="0"/>
      <c r="AMJ569" s="0"/>
    </row>
    <row r="570" s="119" customFormat="true" ht="14.85" hidden="false" customHeight="true" outlineLevel="0" collapsed="false">
      <c r="A570" s="102" t="str">
        <f aca="false" t="array" ref="A570:A570">IF(G570=Error_checking!$A$26,RANK(AC570,$AC$2:$AC$601),"")</f>
        <v/>
      </c>
      <c r="B570" s="102" t="n">
        <v>51</v>
      </c>
      <c r="C570" s="77" t="n">
        <f aca="false">VLOOKUP($B570,Ludo_na!$A$2:$D$601,2,0)</f>
        <v>330</v>
      </c>
      <c r="D570" s="78" t="str">
        <f aca="false">IF(VLOOKUP($B570,Ludo_voor!$A$2:$Y$601,3,0)="","",VLOOKUP($B570,Ludo_voor!$A$2:$Y$601,3,0))</f>
        <v>Debaere</v>
      </c>
      <c r="E570" s="79" t="str">
        <f aca="false">IF(VLOOKUP($B570,Ludo_voor!$A$2:$Y$601,4,0)="","",VLOOKUP($B570,Ludo_voor!$A$2:$Y$601,4,0))</f>
        <v>Brenda</v>
      </c>
      <c r="F570" s="80" t="str">
        <f aca="false">IF(VLOOKUP($B570,Ludo_voor!$A$2:$Y$601,5,0)="","",VLOOKUP($B570,Ludo_voor!$A$2:$Y$601,5,0))</f>
        <v>Teenentander</v>
      </c>
      <c r="G570" s="81"/>
      <c r="H570" s="103"/>
      <c r="I570" s="104"/>
      <c r="J570" s="105"/>
      <c r="K570" s="105"/>
      <c r="L570" s="105"/>
      <c r="M570" s="106" t="str">
        <f aca="false" t="array" ref="M570:M570">IF($G570="","",IF(L570="",0,((SUM(IF(I570=I$2:I$601,IF(J570=J$2:J$601,1,0),0))-K570)/(SUM(IF(I570=I$2:I$601,IF(J570=J$2:J$601,1,0),0))-1)*100)+(L570/(SUM(IF(I570=I$2:I$601,IF(J570=J$2:J$601,L$2:L$601,0),0))))+IF(K570&lt;2,SUM(IF(I570=I$2:I$601,IF(J570=J$2:J$601,1,0),0)),0)))</f>
        <v/>
      </c>
      <c r="N570" s="107"/>
      <c r="O570" s="108"/>
      <c r="P570" s="108"/>
      <c r="Q570" s="108"/>
      <c r="R570" s="109" t="str">
        <f aca="false" t="array" ref="R570:R570">IF($G570="","",IF(Q570="",0,((SUM(IF(N570=N$2:N$601,IF(O570=O$2:O$601,1,0),0))-P570)/(SUM(IF(N570=N$2:N$601,IF(O570=O$2:O$601,1,0),0))-1)*100)+(Q570/(SUM(IF(N570=N$2:N$601,IF(O570=O$2:O$601,Q$2:Q$601,0),0))))+IF(P570&lt;2,SUM(IF(N570=N$2:N$601,IF(O570=O$2:O$601,1,0),0)),0)))</f>
        <v/>
      </c>
      <c r="S570" s="110"/>
      <c r="T570" s="108"/>
      <c r="U570" s="108"/>
      <c r="V570" s="108"/>
      <c r="W570" s="111" t="str">
        <f aca="false" t="array" ref="W570:W570">IF($G570="","",IF(OR(S570=Error_checking!$Q$25,S570=Error_checking!$Q$26),R570-IF(P570&lt;2,SUM(IF(N570=N$2:N$601,IF(O570=O$2:O$601,1,0),0)),0),IF(V570="",0,((SUM(IF(S570=S$2:S$601,IF(T570=T$2:T$601,1,0),0))-U570)/(SUM(IF(S570=S$2:S$601,IF(T570=T$2:T$601,1,0),0))-1)*100)+(V570/(SUM(IF(S570=S$2:S$601,IF(T570=T$2:T$601,V$2:V$601,0),0))))+IF(U570&lt;2,SUM(IF(S570=S$2:S$601,IF(T570=T$2:T$601,1,0),0)),0))))</f>
        <v/>
      </c>
      <c r="X570" s="91"/>
      <c r="Y570" s="92"/>
      <c r="Z570" s="93"/>
      <c r="AA570" s="92"/>
      <c r="AB570" s="94" t="n">
        <f aca="false">0</f>
        <v>0</v>
      </c>
      <c r="AC570" s="94" t="n">
        <f aca="false" t="array" ref="AC570:AC570">SUM(M570,R570,W570,AB570)</f>
        <v>0</v>
      </c>
      <c r="AD570" s="112" t="n">
        <f aca="false">IF(G570=Error_checking!$A$26,MAX(0,MIN(MaxBonus,$G$1)+1-RANK(AC570,$AC$2:$AC$601)),0)</f>
        <v>0</v>
      </c>
      <c r="AE570" s="111" t="n">
        <f aca="false">AC570+AD570</f>
        <v>0</v>
      </c>
      <c r="AF570" s="113" t="str">
        <f aca="false" t="array" ref="AF570:AF570">IF(G570=Error_checking!$A$26,RANK(AC570,$AC$2:$AC$601),"")</f>
        <v/>
      </c>
      <c r="AG570" s="114"/>
      <c r="AH570" s="115"/>
      <c r="AI570" s="115"/>
      <c r="AJ570" s="115"/>
      <c r="AK570" s="100"/>
      <c r="AL570" s="100"/>
      <c r="AM570" s="100"/>
      <c r="AN570" s="101"/>
      <c r="AO570" s="100"/>
      <c r="AP570" s="100"/>
      <c r="AQ570" s="100"/>
      <c r="AR570" s="100"/>
      <c r="AS570" s="100"/>
      <c r="AT570" s="100"/>
      <c r="AU570" s="100"/>
      <c r="AV570" s="100"/>
      <c r="AW570" s="100"/>
      <c r="AX570" s="100"/>
      <c r="AY570" s="100"/>
      <c r="AZ570" s="100"/>
      <c r="BA570" s="100"/>
      <c r="BB570" s="100"/>
      <c r="BC570" s="100"/>
      <c r="BD570" s="100"/>
      <c r="BE570" s="100"/>
      <c r="BF570" s="100"/>
      <c r="BG570" s="100"/>
      <c r="BH570" s="100"/>
      <c r="BI570" s="100"/>
      <c r="BJ570" s="100"/>
      <c r="BK570" s="100"/>
      <c r="BL570" s="100"/>
      <c r="BM570" s="100"/>
      <c r="BN570" s="100"/>
      <c r="BO570" s="100"/>
      <c r="BP570" s="100"/>
      <c r="BQ570" s="100"/>
      <c r="BR570" s="100"/>
      <c r="BS570" s="100"/>
      <c r="BT570" s="100"/>
      <c r="BU570" s="100"/>
      <c r="BV570" s="100"/>
      <c r="BW570" s="100"/>
      <c r="BX570" s="100"/>
      <c r="BY570" s="100"/>
      <c r="BZ570" s="100"/>
    </row>
    <row r="571" s="116" customFormat="true" ht="14.85" hidden="false" customHeight="true" outlineLevel="0" collapsed="false">
      <c r="A571" s="102" t="str">
        <f aca="false" t="array" ref="A571:A571">IF(G571=Error_checking!$A$26,RANK(AC571,$AC$2:$AC$601),"")</f>
        <v/>
      </c>
      <c r="B571" s="102" t="n">
        <v>196</v>
      </c>
      <c r="C571" s="77" t="n">
        <f aca="false">VLOOKUP($B571,Ludo_na!$A$2:$D$601,2,0)</f>
        <v>229</v>
      </c>
      <c r="D571" s="78" t="str">
        <f aca="false">IF(VLOOKUP($B571,Ludo_voor!$A$2:$Y$601,3,0)="","",VLOOKUP($B571,Ludo_voor!$A$2:$Y$601,3,0))</f>
        <v>Devlaminck</v>
      </c>
      <c r="E571" s="79" t="str">
        <f aca="false">IF(VLOOKUP($B571,Ludo_voor!$A$2:$Y$601,4,0)="","",VLOOKUP($B571,Ludo_voor!$A$2:$Y$601,4,0))</f>
        <v>Stephan</v>
      </c>
      <c r="F571" s="80" t="str">
        <f aca="false">IF(VLOOKUP($B571,Ludo_voor!$A$2:$Y$601,5,0)="","",VLOOKUP($B571,Ludo_voor!$A$2:$Y$601,5,0))</f>
        <v>Teenentander</v>
      </c>
      <c r="G571" s="81"/>
      <c r="H571" s="103"/>
      <c r="I571" s="104"/>
      <c r="J571" s="105"/>
      <c r="K571" s="105"/>
      <c r="L571" s="105"/>
      <c r="M571" s="106" t="str">
        <f aca="false" t="array" ref="M571:M571">IF($G571="","",IF(L571="",0,((SUM(IF(I571=I$2:I$601,IF(J571=J$2:J$601,1,0),0))-K571)/(SUM(IF(I571=I$2:I$601,IF(J571=J$2:J$601,1,0),0))-1)*100)+(L571/(SUM(IF(I571=I$2:I$601,IF(J571=J$2:J$601,L$2:L$601,0),0))))+IF(K571&lt;2,SUM(IF(I571=I$2:I$601,IF(J571=J$2:J$601,1,0),0)),0)))</f>
        <v/>
      </c>
      <c r="N571" s="107"/>
      <c r="O571" s="108"/>
      <c r="P571" s="108"/>
      <c r="Q571" s="108"/>
      <c r="R571" s="109" t="str">
        <f aca="false" t="array" ref="R571:R571">IF($G571="","",IF(Q571="",0,((SUM(IF(N571=N$2:N$601,IF(O571=O$2:O$601,1,0),0))-P571)/(SUM(IF(N571=N$2:N$601,IF(O571=O$2:O$601,1,0),0))-1)*100)+(Q571/(SUM(IF(N571=N$2:N$601,IF(O571=O$2:O$601,Q$2:Q$601,0),0))))+IF(P571&lt;2,SUM(IF(N571=N$2:N$601,IF(O571=O$2:O$601,1,0),0)),0)))</f>
        <v/>
      </c>
      <c r="S571" s="110"/>
      <c r="T571" s="108"/>
      <c r="U571" s="108"/>
      <c r="V571" s="108"/>
      <c r="W571" s="111" t="str">
        <f aca="false" t="array" ref="W571:W571">IF($G571="","",IF(OR(S571=Error_checking!$Q$25,S571=Error_checking!$Q$26),R571-IF(P571&lt;2,SUM(IF(N571=N$2:N$601,IF(O571=O$2:O$601,1,0),0)),0),IF(V571="",0,((SUM(IF(S571=S$2:S$601,IF(T571=T$2:T$601,1,0),0))-U571)/(SUM(IF(S571=S$2:S$601,IF(T571=T$2:T$601,1,0),0))-1)*100)+(V571/(SUM(IF(S571=S$2:S$601,IF(T571=T$2:T$601,V$2:V$601,0),0))))+IF(U571&lt;2,SUM(IF(S571=S$2:S$601,IF(T571=T$2:T$601,1,0),0)),0))))</f>
        <v/>
      </c>
      <c r="X571" s="91"/>
      <c r="Y571" s="92"/>
      <c r="Z571" s="93"/>
      <c r="AA571" s="92"/>
      <c r="AB571" s="94" t="n">
        <f aca="false">0</f>
        <v>0</v>
      </c>
      <c r="AC571" s="94" t="n">
        <f aca="false" t="array" ref="AC571:AC571">SUM(M571,R571,W571,AB571)</f>
        <v>0</v>
      </c>
      <c r="AD571" s="112" t="n">
        <f aca="false">IF(G571=Error_checking!$A$26,MAX(0,MIN(MaxBonus,$G$1)+1-RANK(AC571,$AC$2:$AC$601)),0)</f>
        <v>0</v>
      </c>
      <c r="AE571" s="111" t="n">
        <f aca="false">AC571+AD571</f>
        <v>0</v>
      </c>
      <c r="AF571" s="113" t="str">
        <f aca="false" t="array" ref="AF571:AF571">IF(G571=Error_checking!$A$26,RANK(AC571,$AC$2:$AC$601),"")</f>
        <v/>
      </c>
      <c r="AG571" s="114"/>
      <c r="AH571" s="115"/>
      <c r="AI571" s="115"/>
      <c r="AJ571" s="115"/>
      <c r="AK571" s="100"/>
      <c r="AL571" s="100"/>
      <c r="AM571" s="100"/>
      <c r="AN571" s="101"/>
      <c r="AO571" s="100"/>
      <c r="AP571" s="100"/>
      <c r="AQ571" s="100"/>
      <c r="AR571" s="100"/>
      <c r="AS571" s="100"/>
      <c r="AT571" s="100"/>
      <c r="AU571" s="100"/>
      <c r="AV571" s="100"/>
      <c r="AW571" s="100"/>
      <c r="AX571" s="100"/>
      <c r="AY571" s="100"/>
      <c r="AZ571" s="100"/>
      <c r="BA571" s="100"/>
      <c r="BB571" s="100"/>
      <c r="BC571" s="100"/>
      <c r="BD571" s="100"/>
      <c r="BE571" s="100"/>
      <c r="BF571" s="100"/>
      <c r="BG571" s="100"/>
      <c r="BH571" s="100"/>
      <c r="BI571" s="100"/>
      <c r="BJ571" s="100"/>
      <c r="BK571" s="100"/>
      <c r="BL571" s="100"/>
      <c r="BM571" s="100"/>
      <c r="BN571" s="100"/>
      <c r="BO571" s="100"/>
      <c r="BP571" s="100"/>
      <c r="BQ571" s="100"/>
      <c r="BR571" s="100"/>
      <c r="BS571" s="100"/>
      <c r="BT571" s="100"/>
      <c r="BU571" s="100"/>
      <c r="BV571" s="100"/>
      <c r="BW571" s="100"/>
      <c r="BX571" s="100"/>
      <c r="BY571" s="100"/>
      <c r="BZ571" s="100"/>
    </row>
    <row r="572" s="54" customFormat="true" ht="14.85" hidden="false" customHeight="true" outlineLevel="0" collapsed="false">
      <c r="A572" s="102" t="str">
        <f aca="false" t="array" ref="A572:A572">IF(G572=Error_checking!$A$26,RANK(AC572,$AC$2:$AC$601),"")</f>
        <v/>
      </c>
      <c r="B572" s="102" t="n">
        <v>20</v>
      </c>
      <c r="C572" s="77" t="n">
        <f aca="false">VLOOKUP($B572,Ludo_na!$A$2:$D$601,2,0)</f>
        <v>102</v>
      </c>
      <c r="D572" s="78" t="str">
        <f aca="false">IF(VLOOKUP($B572,Ludo_voor!$A$2:$Y$601,3,0)="","",VLOOKUP($B572,Ludo_voor!$A$2:$Y$601,3,0))</f>
        <v>Lenssens</v>
      </c>
      <c r="E572" s="79" t="str">
        <f aca="false">IF(VLOOKUP($B572,Ludo_voor!$A$2:$Y$601,4,0)="","",VLOOKUP($B572,Ludo_voor!$A$2:$Y$601,4,0))</f>
        <v>Koen</v>
      </c>
      <c r="F572" s="80" t="str">
        <f aca="false">IF(VLOOKUP($B572,Ludo_voor!$A$2:$Y$601,5,0)="","",VLOOKUP($B572,Ludo_voor!$A$2:$Y$601,5,0))</f>
        <v>Teenentander</v>
      </c>
      <c r="G572" s="81"/>
      <c r="H572" s="103"/>
      <c r="I572" s="104"/>
      <c r="J572" s="105"/>
      <c r="K572" s="105"/>
      <c r="L572" s="105"/>
      <c r="M572" s="106" t="str">
        <f aca="false" t="array" ref="M572:M572">IF($G572="","",IF(L572="",0,((SUM(IF(I572=I$2:I$601,IF(J572=J$2:J$601,1,0),0))-K572)/(SUM(IF(I572=I$2:I$601,IF(J572=J$2:J$601,1,0),0))-1)*100)+(L572/(SUM(IF(I572=I$2:I$601,IF(J572=J$2:J$601,L$2:L$601,0),0))))+IF(K572&lt;2,SUM(IF(I572=I$2:I$601,IF(J572=J$2:J$601,1,0),0)),0)))</f>
        <v/>
      </c>
      <c r="N572" s="107"/>
      <c r="O572" s="108"/>
      <c r="P572" s="108"/>
      <c r="Q572" s="108"/>
      <c r="R572" s="109" t="str">
        <f aca="false" t="array" ref="R572:R572">IF($G572="","",IF(Q572="",0,((SUM(IF(N572=N$2:N$601,IF(O572=O$2:O$601,1,0),0))-P572)/(SUM(IF(N572=N$2:N$601,IF(O572=O$2:O$601,1,0),0))-1)*100)+(Q572/(SUM(IF(N572=N$2:N$601,IF(O572=O$2:O$601,Q$2:Q$601,0),0))))+IF(P572&lt;2,SUM(IF(N572=N$2:N$601,IF(O572=O$2:O$601,1,0),0)),0)))</f>
        <v/>
      </c>
      <c r="S572" s="110"/>
      <c r="T572" s="108"/>
      <c r="U572" s="108"/>
      <c r="V572" s="108"/>
      <c r="W572" s="111" t="str">
        <f aca="false" t="array" ref="W572:W572">IF($G572="","",IF(OR(S572=Error_checking!$Q$25,S572=Error_checking!$Q$26),R572-IF(P572&lt;2,SUM(IF(N572=N$2:N$601,IF(O572=O$2:O$601,1,0),0)),0),IF(V572="",0,((SUM(IF(S572=S$2:S$601,IF(T572=T$2:T$601,1,0),0))-U572)/(SUM(IF(S572=S$2:S$601,IF(T572=T$2:T$601,1,0),0))-1)*100)+(V572/(SUM(IF(S572=S$2:S$601,IF(T572=T$2:T$601,V$2:V$601,0),0))))+IF(U572&lt;2,SUM(IF(S572=S$2:S$601,IF(T572=T$2:T$601,1,0),0)),0))))</f>
        <v/>
      </c>
      <c r="X572" s="91"/>
      <c r="Y572" s="92"/>
      <c r="Z572" s="93"/>
      <c r="AA572" s="92"/>
      <c r="AB572" s="94" t="n">
        <f aca="false">0</f>
        <v>0</v>
      </c>
      <c r="AC572" s="94" t="n">
        <f aca="false" t="array" ref="AC572:AC572">SUM(M572,R572,W572,AB572)</f>
        <v>0</v>
      </c>
      <c r="AD572" s="112" t="n">
        <f aca="false">IF(G572=Error_checking!$A$26,MAX(0,MIN(MaxBonus,$G$1)+1-RANK(AC572,$AC$2:$AC$601)),0)</f>
        <v>0</v>
      </c>
      <c r="AE572" s="111" t="n">
        <f aca="false">AC572+AD572</f>
        <v>0</v>
      </c>
      <c r="AF572" s="113" t="str">
        <f aca="false" t="array" ref="AF572:AF572">IF(G572=Error_checking!$A$26,RANK(AC572,$AC$2:$AC$601),"")</f>
        <v/>
      </c>
      <c r="AG572" s="114"/>
      <c r="AH572" s="115"/>
      <c r="AI572" s="115"/>
      <c r="AJ572" s="115"/>
      <c r="AK572" s="100"/>
      <c r="AL572" s="100"/>
      <c r="AM572" s="100"/>
      <c r="AN572" s="101"/>
      <c r="AO572" s="100"/>
      <c r="AP572" s="100"/>
      <c r="AQ572" s="100"/>
      <c r="AR572" s="100"/>
      <c r="AS572" s="100"/>
      <c r="AT572" s="100"/>
      <c r="AU572" s="100"/>
      <c r="AV572" s="100"/>
      <c r="AW572" s="100"/>
      <c r="AX572" s="100"/>
      <c r="AY572" s="100"/>
      <c r="AZ572" s="100"/>
      <c r="BA572" s="100"/>
      <c r="BB572" s="100"/>
      <c r="BC572" s="100"/>
      <c r="BD572" s="100"/>
      <c r="BE572" s="100"/>
      <c r="BF572" s="100"/>
      <c r="BG572" s="100"/>
      <c r="BH572" s="100"/>
      <c r="BI572" s="100"/>
      <c r="BJ572" s="100"/>
      <c r="BK572" s="100"/>
      <c r="BL572" s="100"/>
      <c r="BM572" s="100"/>
      <c r="BN572" s="100"/>
      <c r="BO572" s="100"/>
      <c r="BP572" s="100"/>
      <c r="BQ572" s="100"/>
      <c r="BR572" s="100"/>
      <c r="BS572" s="100"/>
      <c r="BT572" s="100"/>
      <c r="BU572" s="100"/>
      <c r="BV572" s="100"/>
      <c r="BW572" s="100"/>
      <c r="BX572" s="100"/>
      <c r="BY572" s="100"/>
      <c r="BZ572" s="100"/>
    </row>
    <row r="573" s="54" customFormat="true" ht="14.85" hidden="false" customHeight="true" outlineLevel="0" collapsed="false">
      <c r="A573" s="102" t="str">
        <f aca="false" t="array" ref="A573:A573">IF(G573=Error_checking!$A$26,RANK(AC573,$AC$2:$AC$601),"")</f>
        <v/>
      </c>
      <c r="B573" s="102" t="n">
        <v>123</v>
      </c>
      <c r="C573" s="77" t="n">
        <f aca="false">VLOOKUP($B573,Ludo_na!$A$2:$D$601,2,0)</f>
        <v>393</v>
      </c>
      <c r="D573" s="78" t="str">
        <f aca="false">IF(VLOOKUP($B573,Ludo_voor!$A$2:$Y$601,3,0)="","",VLOOKUP($B573,Ludo_voor!$A$2:$Y$601,3,0))</f>
        <v>Lenssens</v>
      </c>
      <c r="E573" s="79" t="str">
        <f aca="false">IF(VLOOKUP($B573,Ludo_voor!$A$2:$Y$601,4,0)="","",VLOOKUP($B573,Ludo_voor!$A$2:$Y$601,4,0))</f>
        <v>Pieter-Jan</v>
      </c>
      <c r="F573" s="80" t="str">
        <f aca="false">IF(VLOOKUP($B573,Ludo_voor!$A$2:$Y$601,5,0)="","",VLOOKUP($B573,Ludo_voor!$A$2:$Y$601,5,0))</f>
        <v>Teenentander</v>
      </c>
      <c r="G573" s="81"/>
      <c r="H573" s="103"/>
      <c r="I573" s="104"/>
      <c r="J573" s="105"/>
      <c r="K573" s="105"/>
      <c r="L573" s="105"/>
      <c r="M573" s="106" t="str">
        <f aca="false" t="array" ref="M573:M573">IF($G573="","",IF(L573="",0,((SUM(IF(I573=I$2:I$601,IF(J573=J$2:J$601,1,0),0))-K573)/(SUM(IF(I573=I$2:I$601,IF(J573=J$2:J$601,1,0),0))-1)*100)+(L573/(SUM(IF(I573=I$2:I$601,IF(J573=J$2:J$601,L$2:L$601,0),0))))+IF(K573&lt;2,SUM(IF(I573=I$2:I$601,IF(J573=J$2:J$601,1,0),0)),0)))</f>
        <v/>
      </c>
      <c r="N573" s="107"/>
      <c r="O573" s="108"/>
      <c r="P573" s="108"/>
      <c r="Q573" s="108"/>
      <c r="R573" s="109" t="str">
        <f aca="false" t="array" ref="R573:R573">IF($G573="","",IF(Q573="",0,((SUM(IF(N573=N$2:N$601,IF(O573=O$2:O$601,1,0),0))-P573)/(SUM(IF(N573=N$2:N$601,IF(O573=O$2:O$601,1,0),0))-1)*100)+(Q573/(SUM(IF(N573=N$2:N$601,IF(O573=O$2:O$601,Q$2:Q$601,0),0))))+IF(P573&lt;2,SUM(IF(N573=N$2:N$601,IF(O573=O$2:O$601,1,0),0)),0)))</f>
        <v/>
      </c>
      <c r="S573" s="110"/>
      <c r="T573" s="108"/>
      <c r="U573" s="108"/>
      <c r="V573" s="108"/>
      <c r="W573" s="111" t="str">
        <f aca="false" t="array" ref="W573:W573">IF($G573="","",IF(OR(S573=Error_checking!$Q$25,S573=Error_checking!$Q$26),R573-IF(P573&lt;2,SUM(IF(N573=N$2:N$601,IF(O573=O$2:O$601,1,0),0)),0),IF(V573="",0,((SUM(IF(S573=S$2:S$601,IF(T573=T$2:T$601,1,0),0))-U573)/(SUM(IF(S573=S$2:S$601,IF(T573=T$2:T$601,1,0),0))-1)*100)+(V573/(SUM(IF(S573=S$2:S$601,IF(T573=T$2:T$601,V$2:V$601,0),0))))+IF(U573&lt;2,SUM(IF(S573=S$2:S$601,IF(T573=T$2:T$601,1,0),0)),0))))</f>
        <v/>
      </c>
      <c r="X573" s="91"/>
      <c r="Y573" s="92"/>
      <c r="Z573" s="93"/>
      <c r="AA573" s="92"/>
      <c r="AB573" s="94" t="n">
        <f aca="false">0</f>
        <v>0</v>
      </c>
      <c r="AC573" s="94" t="n">
        <f aca="false" t="array" ref="AC573:AC573">SUM(M573,R573,W573,AB573)</f>
        <v>0</v>
      </c>
      <c r="AD573" s="112" t="n">
        <f aca="false">IF(G573=Error_checking!$A$26,MAX(0,MIN(MaxBonus,$G$1)+1-RANK(AC573,$AC$2:$AC$601)),0)</f>
        <v>0</v>
      </c>
      <c r="AE573" s="111" t="n">
        <f aca="false">AC573+AD573</f>
        <v>0</v>
      </c>
      <c r="AF573" s="113" t="str">
        <f aca="false" t="array" ref="AF573:AF573">IF(G573=Error_checking!$A$26,RANK(AC573,$AC$2:$AC$601),"")</f>
        <v/>
      </c>
      <c r="AG573" s="114"/>
      <c r="AH573" s="115"/>
      <c r="AI573" s="115"/>
      <c r="AJ573" s="115"/>
      <c r="AK573" s="100"/>
      <c r="AL573" s="100"/>
      <c r="AM573" s="100"/>
      <c r="AN573" s="101"/>
      <c r="AO573" s="100"/>
      <c r="AP573" s="100"/>
      <c r="AQ573" s="100"/>
      <c r="AR573" s="100"/>
      <c r="AS573" s="100"/>
      <c r="AT573" s="100"/>
      <c r="AU573" s="100"/>
      <c r="AV573" s="100"/>
      <c r="AW573" s="100"/>
      <c r="AX573" s="100"/>
      <c r="AY573" s="100"/>
      <c r="AZ573" s="100"/>
      <c r="BA573" s="100"/>
      <c r="BB573" s="100"/>
      <c r="BC573" s="100"/>
      <c r="BD573" s="100"/>
      <c r="BE573" s="100"/>
      <c r="BF573" s="100"/>
      <c r="BG573" s="100"/>
      <c r="BH573" s="100"/>
      <c r="BI573" s="100"/>
      <c r="BJ573" s="100"/>
      <c r="BK573" s="100"/>
      <c r="BL573" s="100"/>
      <c r="BM573" s="100"/>
      <c r="BN573" s="100"/>
      <c r="BO573" s="100"/>
      <c r="BP573" s="100"/>
      <c r="BQ573" s="100"/>
      <c r="BR573" s="100"/>
      <c r="BS573" s="100"/>
      <c r="BT573" s="100"/>
      <c r="BU573" s="100"/>
      <c r="BV573" s="100"/>
      <c r="BW573" s="100"/>
      <c r="BX573" s="100"/>
      <c r="BY573" s="100"/>
      <c r="BZ573" s="100"/>
    </row>
    <row r="574" customFormat="false" ht="14.85" hidden="false" customHeight="true" outlineLevel="0" collapsed="false">
      <c r="A574" s="48" t="str">
        <f aca="false" t="array" ref="A574:A574">IF(G574=Error_checking!$A$26,RANK(AC574,$AC$2:$AC$601),"")</f>
        <v/>
      </c>
      <c r="B574" s="48" t="n">
        <v>198</v>
      </c>
      <c r="C574" s="77" t="n">
        <f aca="false">VLOOKUP($B574,Ludo_na!$A$2:$D$601,2,0)</f>
        <v>96</v>
      </c>
      <c r="D574" s="78" t="str">
        <f aca="false">IF(VLOOKUP($B574,Ludo_voor!$A$2:$Y$601,3,0)="","",VLOOKUP($B574,Ludo_voor!$A$2:$Y$601,3,0))</f>
        <v>Bracke</v>
      </c>
      <c r="E574" s="79" t="str">
        <f aca="false">IF(VLOOKUP($B574,Ludo_voor!$A$2:$Y$601,4,0)="","",VLOOKUP($B574,Ludo_voor!$A$2:$Y$601,4,0))</f>
        <v>Julio</v>
      </c>
      <c r="F574" s="80" t="str">
        <f aca="false">IF(VLOOKUP($B574,Ludo_voor!$A$2:$Y$601,5,0)="","",VLOOKUP($B574,Ludo_voor!$A$2:$Y$601,5,0))</f>
        <v>The Boardgame Society</v>
      </c>
      <c r="G574" s="81"/>
      <c r="H574" s="103"/>
      <c r="I574" s="104"/>
      <c r="J574" s="105"/>
      <c r="K574" s="105"/>
      <c r="L574" s="105"/>
      <c r="M574" s="106" t="str">
        <f aca="false" t="array" ref="M574:M574">IF($G574="","",IF(L574="",0,((SUM(IF(I574=I$2:I$601,IF(J574=J$2:J$601,1,0),0))-K574)/(SUM(IF(I574=I$2:I$601,IF(J574=J$2:J$601,1,0),0))-1)*100)+(L574/(SUM(IF(I574=I$2:I$601,IF(J574=J$2:J$601,L$2:L$601,0),0))))+IF(K574&lt;2,SUM(IF(I574=I$2:I$601,IF(J574=J$2:J$601,1,0),0)),0)))</f>
        <v/>
      </c>
      <c r="N574" s="107"/>
      <c r="O574" s="108"/>
      <c r="P574" s="108"/>
      <c r="Q574" s="108"/>
      <c r="R574" s="109" t="str">
        <f aca="false" t="array" ref="R574:R574">IF($G574="","",IF(Q574="",0,((SUM(IF(N574=N$2:N$601,IF(O574=O$2:O$601,1,0),0))-P574)/(SUM(IF(N574=N$2:N$601,IF(O574=O$2:O$601,1,0),0))-1)*100)+(Q574/(SUM(IF(N574=N$2:N$601,IF(O574=O$2:O$601,Q$2:Q$601,0),0))))+IF(P574&lt;2,SUM(IF(N574=N$2:N$601,IF(O574=O$2:O$601,1,0),0)),0)))</f>
        <v/>
      </c>
      <c r="S574" s="110"/>
      <c r="T574" s="108"/>
      <c r="U574" s="108"/>
      <c r="V574" s="108"/>
      <c r="W574" s="111" t="str">
        <f aca="false" t="array" ref="W574:W574">IF($G574="","",IF(OR(S574=Error_checking!$Q$25,S574=Error_checking!$Q$26),R574-IF(P574&lt;2,SUM(IF(N574=N$2:N$601,IF(O574=O$2:O$601,1,0),0)),0),IF(V574="",0,((SUM(IF(S574=S$2:S$601,IF(T574=T$2:T$601,1,0),0))-U574)/(SUM(IF(S574=S$2:S$601,IF(T574=T$2:T$601,1,0),0))-1)*100)+(V574/(SUM(IF(S574=S$2:S$601,IF(T574=T$2:T$601,V$2:V$601,0),0))))+IF(U574&lt;2,SUM(IF(S574=S$2:S$601,IF(T574=T$2:T$601,1,0),0)),0))))</f>
        <v/>
      </c>
      <c r="X574" s="91"/>
      <c r="Y574" s="92"/>
      <c r="Z574" s="93"/>
      <c r="AA574" s="92"/>
      <c r="AB574" s="94" t="n">
        <f aca="false">0</f>
        <v>0</v>
      </c>
      <c r="AC574" s="94" t="n">
        <f aca="false" t="array" ref="AC574:AC574">SUM(M574,R574,W574,AB574)</f>
        <v>0</v>
      </c>
      <c r="AD574" s="112" t="n">
        <f aca="false">IF(G574=Error_checking!$A$26,MAX(0,MIN(MaxBonus,$G$1)+1-RANK(AC574,$AC$2:$AC$601)),0)</f>
        <v>0</v>
      </c>
      <c r="AE574" s="111" t="n">
        <f aca="false">AC574+AD574</f>
        <v>0</v>
      </c>
      <c r="AF574" s="113" t="str">
        <f aca="false" t="array" ref="AF574:AF574">IF(G574=Error_checking!$A$26,RANK(AC574,$AC$2:$AC$601),"")</f>
        <v/>
      </c>
      <c r="AG574" s="114"/>
      <c r="AH574" s="115"/>
      <c r="AI574" s="115"/>
      <c r="AJ574" s="115"/>
      <c r="AK574" s="100"/>
      <c r="AL574" s="100"/>
      <c r="AM574" s="100"/>
      <c r="AN574" s="101"/>
      <c r="AO574" s="100"/>
      <c r="AP574" s="100"/>
      <c r="AQ574" s="100"/>
      <c r="AR574" s="100"/>
      <c r="AS574" s="100"/>
      <c r="AT574" s="100"/>
      <c r="AU574" s="100"/>
      <c r="AV574" s="100"/>
      <c r="AW574" s="100"/>
      <c r="AX574" s="100"/>
      <c r="AY574" s="100"/>
      <c r="AZ574" s="100"/>
      <c r="BA574" s="100"/>
      <c r="BB574" s="100"/>
      <c r="BC574" s="100"/>
      <c r="BD574" s="100"/>
      <c r="BE574" s="100"/>
      <c r="BF574" s="100"/>
      <c r="BG574" s="100"/>
      <c r="BH574" s="100"/>
      <c r="BI574" s="100"/>
      <c r="BJ574" s="100"/>
      <c r="BK574" s="100"/>
      <c r="BL574" s="100"/>
      <c r="BM574" s="100"/>
      <c r="BN574" s="100"/>
      <c r="BO574" s="100"/>
      <c r="BP574" s="100"/>
      <c r="BQ574" s="100"/>
      <c r="BR574" s="100"/>
      <c r="BS574" s="100"/>
      <c r="BT574" s="100"/>
      <c r="BU574" s="100"/>
      <c r="BV574" s="100"/>
      <c r="BW574" s="100"/>
      <c r="BX574" s="100"/>
      <c r="BY574" s="100"/>
      <c r="BZ574" s="100"/>
      <c r="CA574" s="0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  <c r="IX574" s="0"/>
      <c r="IY574" s="0"/>
      <c r="IZ574" s="0"/>
      <c r="JA574" s="0"/>
      <c r="JB574" s="0"/>
      <c r="JC574" s="0"/>
      <c r="JD574" s="0"/>
      <c r="JE574" s="0"/>
      <c r="JF574" s="0"/>
      <c r="JG574" s="0"/>
      <c r="JH574" s="0"/>
      <c r="JI574" s="0"/>
      <c r="JJ574" s="0"/>
      <c r="JK574" s="0"/>
      <c r="JL574" s="0"/>
      <c r="JM574" s="0"/>
      <c r="JN574" s="0"/>
      <c r="JO574" s="0"/>
      <c r="JP574" s="0"/>
      <c r="JQ574" s="0"/>
      <c r="JR574" s="0"/>
      <c r="JS574" s="0"/>
      <c r="JT574" s="0"/>
      <c r="JU574" s="0"/>
      <c r="JV574" s="0"/>
      <c r="JW574" s="0"/>
      <c r="JX574" s="0"/>
      <c r="JY574" s="0"/>
      <c r="JZ574" s="0"/>
      <c r="KA574" s="0"/>
      <c r="KB574" s="0"/>
      <c r="KC574" s="0"/>
      <c r="KD574" s="0"/>
      <c r="KE574" s="0"/>
      <c r="KF574" s="0"/>
      <c r="KG574" s="0"/>
      <c r="KH574" s="0"/>
      <c r="KI574" s="0"/>
      <c r="KJ574" s="0"/>
      <c r="KK574" s="0"/>
      <c r="KL574" s="0"/>
      <c r="KM574" s="0"/>
      <c r="KN574" s="0"/>
      <c r="KO574" s="0"/>
      <c r="KP574" s="0"/>
      <c r="KQ574" s="0"/>
      <c r="KR574" s="0"/>
      <c r="KS574" s="0"/>
      <c r="KT574" s="0"/>
      <c r="KU574" s="0"/>
      <c r="KV574" s="0"/>
      <c r="KW574" s="0"/>
      <c r="KX574" s="0"/>
      <c r="KY574" s="0"/>
      <c r="KZ574" s="0"/>
      <c r="LA574" s="0"/>
      <c r="LB574" s="0"/>
      <c r="LC574" s="0"/>
      <c r="LD574" s="0"/>
      <c r="LE574" s="0"/>
      <c r="LF574" s="0"/>
      <c r="LG574" s="0"/>
      <c r="LH574" s="0"/>
      <c r="LI574" s="0"/>
      <c r="LJ574" s="0"/>
      <c r="LK574" s="0"/>
      <c r="LL574" s="0"/>
      <c r="LM574" s="0"/>
      <c r="LN574" s="0"/>
      <c r="LO574" s="0"/>
      <c r="LP574" s="0"/>
      <c r="LQ574" s="0"/>
      <c r="LR574" s="0"/>
      <c r="LS574" s="0"/>
      <c r="LT574" s="0"/>
      <c r="LU574" s="0"/>
      <c r="LV574" s="0"/>
      <c r="LW574" s="0"/>
      <c r="LX574" s="0"/>
      <c r="LY574" s="0"/>
      <c r="LZ574" s="0"/>
      <c r="MA574" s="0"/>
      <c r="MB574" s="0"/>
      <c r="MC574" s="0"/>
      <c r="MD574" s="0"/>
      <c r="ME574" s="0"/>
      <c r="MF574" s="0"/>
      <c r="MG574" s="0"/>
      <c r="MH574" s="0"/>
      <c r="MI574" s="0"/>
      <c r="MJ574" s="0"/>
      <c r="MK574" s="0"/>
      <c r="ML574" s="0"/>
      <c r="MM574" s="0"/>
      <c r="MN574" s="0"/>
      <c r="MO574" s="0"/>
      <c r="MP574" s="0"/>
      <c r="MQ574" s="0"/>
      <c r="MR574" s="0"/>
      <c r="MS574" s="0"/>
      <c r="MT574" s="0"/>
      <c r="MU574" s="0"/>
      <c r="MV574" s="0"/>
      <c r="MW574" s="0"/>
      <c r="MX574" s="0"/>
      <c r="MY574" s="0"/>
      <c r="MZ574" s="0"/>
      <c r="NA574" s="0"/>
      <c r="NB574" s="0"/>
      <c r="NC574" s="0"/>
      <c r="ND574" s="0"/>
      <c r="NE574" s="0"/>
      <c r="NF574" s="0"/>
      <c r="NG574" s="0"/>
      <c r="NH574" s="0"/>
      <c r="NI574" s="0"/>
      <c r="NJ574" s="0"/>
      <c r="NK574" s="0"/>
      <c r="NL574" s="0"/>
      <c r="NM574" s="0"/>
      <c r="NN574" s="0"/>
      <c r="NO574" s="0"/>
      <c r="NP574" s="0"/>
      <c r="NQ574" s="0"/>
      <c r="NR574" s="0"/>
      <c r="NS574" s="0"/>
      <c r="NT574" s="0"/>
      <c r="NU574" s="0"/>
      <c r="NV574" s="0"/>
      <c r="NW574" s="0"/>
      <c r="NX574" s="0"/>
      <c r="NY574" s="0"/>
      <c r="NZ574" s="0"/>
      <c r="OA574" s="0"/>
      <c r="OB574" s="0"/>
      <c r="OC574" s="0"/>
      <c r="OD574" s="0"/>
      <c r="OE574" s="0"/>
      <c r="OF574" s="0"/>
      <c r="OG574" s="0"/>
      <c r="OH574" s="0"/>
      <c r="OI574" s="0"/>
      <c r="OJ574" s="0"/>
      <c r="OK574" s="0"/>
      <c r="OL574" s="0"/>
      <c r="OM574" s="0"/>
      <c r="ON574" s="0"/>
      <c r="OO574" s="0"/>
      <c r="OP574" s="0"/>
      <c r="OQ574" s="0"/>
      <c r="OR574" s="0"/>
      <c r="OS574" s="0"/>
      <c r="OT574" s="0"/>
      <c r="OU574" s="0"/>
      <c r="OV574" s="0"/>
      <c r="OW574" s="0"/>
      <c r="OX574" s="0"/>
      <c r="OY574" s="0"/>
      <c r="OZ574" s="0"/>
      <c r="PA574" s="0"/>
      <c r="PB574" s="0"/>
      <c r="PC574" s="0"/>
      <c r="PD574" s="0"/>
      <c r="PE574" s="0"/>
      <c r="PF574" s="0"/>
      <c r="PG574" s="0"/>
      <c r="PH574" s="0"/>
      <c r="PI574" s="0"/>
      <c r="PJ574" s="0"/>
      <c r="PK574" s="0"/>
      <c r="PL574" s="0"/>
      <c r="PM574" s="0"/>
      <c r="PN574" s="0"/>
      <c r="PO574" s="0"/>
      <c r="PP574" s="0"/>
      <c r="PQ574" s="0"/>
      <c r="PR574" s="0"/>
      <c r="PS574" s="0"/>
      <c r="PT574" s="0"/>
      <c r="PU574" s="0"/>
      <c r="PV574" s="0"/>
      <c r="PW574" s="0"/>
      <c r="PX574" s="0"/>
      <c r="PY574" s="0"/>
      <c r="PZ574" s="0"/>
      <c r="QA574" s="0"/>
      <c r="QB574" s="0"/>
      <c r="QC574" s="0"/>
      <c r="QD574" s="0"/>
      <c r="QE574" s="0"/>
      <c r="QF574" s="0"/>
      <c r="QG574" s="0"/>
      <c r="QH574" s="0"/>
      <c r="QI574" s="0"/>
      <c r="QJ574" s="0"/>
      <c r="QK574" s="0"/>
      <c r="QL574" s="0"/>
      <c r="QM574" s="0"/>
      <c r="QN574" s="0"/>
      <c r="QO574" s="0"/>
      <c r="QP574" s="0"/>
      <c r="QQ574" s="0"/>
      <c r="QR574" s="0"/>
      <c r="QS574" s="0"/>
      <c r="QT574" s="0"/>
      <c r="QU574" s="0"/>
      <c r="QV574" s="0"/>
      <c r="QW574" s="0"/>
      <c r="QX574" s="0"/>
      <c r="QY574" s="0"/>
      <c r="QZ574" s="0"/>
      <c r="RA574" s="0"/>
      <c r="RB574" s="0"/>
      <c r="RC574" s="0"/>
      <c r="RD574" s="0"/>
      <c r="RE574" s="0"/>
      <c r="RF574" s="0"/>
      <c r="RG574" s="0"/>
      <c r="RH574" s="0"/>
      <c r="RI574" s="0"/>
      <c r="RJ574" s="0"/>
      <c r="RK574" s="0"/>
      <c r="RL574" s="0"/>
      <c r="RM574" s="0"/>
      <c r="RN574" s="0"/>
      <c r="RO574" s="0"/>
      <c r="RP574" s="0"/>
      <c r="RQ574" s="0"/>
      <c r="RR574" s="0"/>
      <c r="RS574" s="0"/>
      <c r="RT574" s="0"/>
      <c r="RU574" s="0"/>
      <c r="RV574" s="0"/>
      <c r="RW574" s="0"/>
      <c r="RX574" s="0"/>
      <c r="RY574" s="0"/>
      <c r="RZ574" s="0"/>
      <c r="SA574" s="0"/>
      <c r="SB574" s="0"/>
      <c r="SC574" s="0"/>
      <c r="SD574" s="0"/>
      <c r="SE574" s="0"/>
      <c r="SF574" s="0"/>
      <c r="SG574" s="0"/>
      <c r="SH574" s="0"/>
      <c r="SI574" s="0"/>
      <c r="SJ574" s="0"/>
      <c r="SK574" s="0"/>
      <c r="SL574" s="0"/>
      <c r="SM574" s="0"/>
      <c r="SN574" s="0"/>
      <c r="SO574" s="0"/>
      <c r="SP574" s="0"/>
      <c r="SQ574" s="0"/>
      <c r="SR574" s="0"/>
      <c r="SS574" s="0"/>
      <c r="ST574" s="0"/>
      <c r="SU574" s="0"/>
      <c r="SV574" s="0"/>
      <c r="SW574" s="0"/>
      <c r="SX574" s="0"/>
      <c r="SY574" s="0"/>
      <c r="SZ574" s="0"/>
      <c r="TA574" s="0"/>
      <c r="TB574" s="0"/>
      <c r="TC574" s="0"/>
      <c r="TD574" s="0"/>
      <c r="TE574" s="0"/>
      <c r="TF574" s="0"/>
      <c r="TG574" s="0"/>
      <c r="TH574" s="0"/>
      <c r="TI574" s="0"/>
      <c r="TJ574" s="0"/>
      <c r="TK574" s="0"/>
      <c r="TL574" s="0"/>
      <c r="TM574" s="0"/>
      <c r="TN574" s="0"/>
      <c r="TO574" s="0"/>
      <c r="TP574" s="0"/>
      <c r="TQ574" s="0"/>
      <c r="TR574" s="0"/>
      <c r="TS574" s="0"/>
      <c r="TT574" s="0"/>
      <c r="TU574" s="0"/>
      <c r="TV574" s="0"/>
      <c r="TW574" s="0"/>
      <c r="TX574" s="0"/>
      <c r="TY574" s="0"/>
      <c r="TZ574" s="0"/>
      <c r="UA574" s="0"/>
      <c r="UB574" s="0"/>
      <c r="UC574" s="0"/>
      <c r="UD574" s="0"/>
      <c r="UE574" s="0"/>
      <c r="UF574" s="0"/>
      <c r="UG574" s="0"/>
      <c r="UH574" s="0"/>
      <c r="UI574" s="0"/>
      <c r="UJ574" s="0"/>
      <c r="UK574" s="0"/>
      <c r="UL574" s="0"/>
      <c r="UM574" s="0"/>
      <c r="UN574" s="0"/>
      <c r="UO574" s="0"/>
      <c r="UP574" s="0"/>
      <c r="UQ574" s="0"/>
      <c r="UR574" s="0"/>
      <c r="US574" s="0"/>
      <c r="UT574" s="0"/>
      <c r="UU574" s="0"/>
      <c r="UV574" s="0"/>
      <c r="UW574" s="0"/>
      <c r="UX574" s="0"/>
      <c r="UY574" s="0"/>
      <c r="UZ574" s="0"/>
      <c r="VA574" s="0"/>
      <c r="VB574" s="0"/>
      <c r="VC574" s="0"/>
      <c r="VD574" s="0"/>
      <c r="VE574" s="0"/>
      <c r="VF574" s="0"/>
      <c r="VG574" s="0"/>
      <c r="VH574" s="0"/>
      <c r="VI574" s="0"/>
      <c r="VJ574" s="0"/>
      <c r="VK574" s="0"/>
      <c r="VL574" s="0"/>
      <c r="VM574" s="0"/>
      <c r="VN574" s="0"/>
      <c r="VO574" s="0"/>
      <c r="VP574" s="0"/>
      <c r="VQ574" s="0"/>
      <c r="VR574" s="0"/>
      <c r="VS574" s="0"/>
      <c r="VT574" s="0"/>
      <c r="VU574" s="0"/>
      <c r="VV574" s="0"/>
      <c r="VW574" s="0"/>
      <c r="VX574" s="0"/>
      <c r="VY574" s="0"/>
      <c r="VZ574" s="0"/>
      <c r="WA574" s="0"/>
      <c r="WB574" s="0"/>
      <c r="WC574" s="0"/>
      <c r="WD574" s="0"/>
      <c r="WE574" s="0"/>
      <c r="WF574" s="0"/>
      <c r="WG574" s="0"/>
      <c r="WH574" s="0"/>
      <c r="WI574" s="0"/>
      <c r="WJ574" s="0"/>
      <c r="WK574" s="0"/>
      <c r="WL574" s="0"/>
      <c r="WM574" s="0"/>
      <c r="WN574" s="0"/>
      <c r="WO574" s="0"/>
      <c r="WP574" s="0"/>
      <c r="WQ574" s="0"/>
      <c r="WR574" s="0"/>
      <c r="WS574" s="0"/>
      <c r="WT574" s="0"/>
      <c r="WU574" s="0"/>
      <c r="WV574" s="0"/>
      <c r="WW574" s="0"/>
      <c r="WX574" s="0"/>
      <c r="WY574" s="0"/>
      <c r="WZ574" s="0"/>
      <c r="XA574" s="0"/>
      <c r="XB574" s="0"/>
      <c r="XC574" s="0"/>
      <c r="XD574" s="0"/>
      <c r="XE574" s="0"/>
      <c r="XF574" s="0"/>
      <c r="XG574" s="0"/>
      <c r="XH574" s="0"/>
      <c r="XI574" s="0"/>
      <c r="XJ574" s="0"/>
      <c r="XK574" s="0"/>
      <c r="XL574" s="0"/>
      <c r="XM574" s="0"/>
      <c r="XN574" s="0"/>
      <c r="XO574" s="0"/>
      <c r="XP574" s="0"/>
      <c r="XQ574" s="0"/>
      <c r="XR574" s="0"/>
      <c r="XS574" s="0"/>
      <c r="XT574" s="0"/>
      <c r="XU574" s="0"/>
      <c r="XV574" s="0"/>
      <c r="XW574" s="0"/>
      <c r="XX574" s="0"/>
      <c r="XY574" s="0"/>
      <c r="XZ574" s="0"/>
      <c r="YA574" s="0"/>
      <c r="YB574" s="0"/>
      <c r="YC574" s="0"/>
      <c r="YD574" s="0"/>
      <c r="YE574" s="0"/>
      <c r="YF574" s="0"/>
      <c r="YG574" s="0"/>
      <c r="YH574" s="0"/>
      <c r="YI574" s="0"/>
      <c r="YJ574" s="0"/>
      <c r="YK574" s="0"/>
      <c r="YL574" s="0"/>
      <c r="YM574" s="0"/>
      <c r="YN574" s="0"/>
      <c r="YO574" s="0"/>
      <c r="YP574" s="0"/>
      <c r="YQ574" s="0"/>
      <c r="YR574" s="0"/>
      <c r="YS574" s="0"/>
      <c r="YT574" s="0"/>
      <c r="YU574" s="0"/>
      <c r="YV574" s="0"/>
      <c r="YW574" s="0"/>
      <c r="YX574" s="0"/>
      <c r="YY574" s="0"/>
      <c r="YZ574" s="0"/>
      <c r="ZA574" s="0"/>
      <c r="ZB574" s="0"/>
      <c r="ZC574" s="0"/>
      <c r="ZD574" s="0"/>
      <c r="ZE574" s="0"/>
      <c r="ZF574" s="0"/>
      <c r="ZG574" s="0"/>
      <c r="ZH574" s="0"/>
      <c r="ZI574" s="0"/>
      <c r="ZJ574" s="0"/>
      <c r="ZK574" s="0"/>
      <c r="ZL574" s="0"/>
      <c r="ZM574" s="0"/>
      <c r="ZN574" s="0"/>
      <c r="ZO574" s="0"/>
      <c r="ZP574" s="0"/>
      <c r="ZQ574" s="0"/>
      <c r="ZR574" s="0"/>
      <c r="ZS574" s="0"/>
      <c r="ZT574" s="0"/>
      <c r="ZU574" s="0"/>
      <c r="ZV574" s="0"/>
      <c r="ZW574" s="0"/>
      <c r="ZX574" s="0"/>
      <c r="ZY574" s="0"/>
      <c r="ZZ574" s="0"/>
      <c r="AAA574" s="0"/>
      <c r="AAB574" s="0"/>
      <c r="AAC574" s="0"/>
      <c r="AAD574" s="0"/>
      <c r="AAE574" s="0"/>
      <c r="AAF574" s="0"/>
      <c r="AAG574" s="0"/>
      <c r="AAH574" s="0"/>
      <c r="AAI574" s="0"/>
      <c r="AAJ574" s="0"/>
      <c r="AAK574" s="0"/>
      <c r="AAL574" s="0"/>
      <c r="AAM574" s="0"/>
      <c r="AAN574" s="0"/>
      <c r="AAO574" s="0"/>
      <c r="AAP574" s="0"/>
      <c r="AAQ574" s="0"/>
      <c r="AAR574" s="0"/>
      <c r="AAS574" s="0"/>
      <c r="AAT574" s="0"/>
      <c r="AAU574" s="0"/>
      <c r="AAV574" s="0"/>
      <c r="AAW574" s="0"/>
      <c r="AAX574" s="0"/>
      <c r="AAY574" s="0"/>
      <c r="AAZ574" s="0"/>
      <c r="ABA574" s="0"/>
      <c r="ABB574" s="0"/>
      <c r="ABC574" s="0"/>
      <c r="ABD574" s="0"/>
      <c r="ABE574" s="0"/>
      <c r="ABF574" s="0"/>
      <c r="ABG574" s="0"/>
      <c r="ABH574" s="0"/>
      <c r="ABI574" s="0"/>
      <c r="ABJ574" s="0"/>
      <c r="ABK574" s="0"/>
      <c r="ABL574" s="0"/>
      <c r="ABM574" s="0"/>
      <c r="ABN574" s="0"/>
      <c r="ABO574" s="0"/>
      <c r="ABP574" s="0"/>
      <c r="ABQ574" s="0"/>
      <c r="ABR574" s="0"/>
      <c r="ABS574" s="0"/>
      <c r="ABT574" s="0"/>
      <c r="ABU574" s="0"/>
      <c r="ABV574" s="0"/>
      <c r="ABW574" s="0"/>
      <c r="ABX574" s="0"/>
      <c r="ABY574" s="0"/>
      <c r="ABZ574" s="0"/>
      <c r="ACA574" s="0"/>
      <c r="ACB574" s="0"/>
      <c r="ACC574" s="0"/>
      <c r="ACD574" s="0"/>
      <c r="ACE574" s="0"/>
      <c r="ACF574" s="0"/>
      <c r="ACG574" s="0"/>
      <c r="ACH574" s="0"/>
      <c r="ACI574" s="0"/>
      <c r="ACJ574" s="0"/>
      <c r="ACK574" s="0"/>
      <c r="ACL574" s="0"/>
      <c r="ACM574" s="0"/>
      <c r="ACN574" s="0"/>
      <c r="ACO574" s="0"/>
      <c r="ACP574" s="0"/>
      <c r="ACQ574" s="0"/>
      <c r="ACR574" s="0"/>
      <c r="ACS574" s="0"/>
      <c r="ACT574" s="0"/>
      <c r="ACU574" s="0"/>
      <c r="ACV574" s="0"/>
      <c r="ACW574" s="0"/>
      <c r="ACX574" s="0"/>
      <c r="ACY574" s="0"/>
      <c r="ACZ574" s="0"/>
      <c r="ADA574" s="0"/>
      <c r="ADB574" s="0"/>
      <c r="ADC574" s="0"/>
      <c r="ADD574" s="0"/>
      <c r="ADE574" s="0"/>
      <c r="ADF574" s="0"/>
      <c r="ADG574" s="0"/>
      <c r="ADH574" s="0"/>
      <c r="ADI574" s="0"/>
      <c r="ADJ574" s="0"/>
      <c r="ADK574" s="0"/>
      <c r="ADL574" s="0"/>
      <c r="ADM574" s="0"/>
      <c r="ADN574" s="0"/>
      <c r="ADO574" s="0"/>
      <c r="ADP574" s="0"/>
      <c r="ADQ574" s="0"/>
      <c r="ADR574" s="0"/>
      <c r="ADS574" s="0"/>
      <c r="ADT574" s="0"/>
      <c r="ADU574" s="0"/>
      <c r="ADV574" s="0"/>
      <c r="ADW574" s="0"/>
      <c r="ADX574" s="0"/>
      <c r="ADY574" s="0"/>
      <c r="ADZ574" s="0"/>
      <c r="AEA574" s="0"/>
      <c r="AEB574" s="0"/>
      <c r="AEC574" s="0"/>
      <c r="AED574" s="0"/>
      <c r="AEE574" s="0"/>
      <c r="AEF574" s="0"/>
      <c r="AEG574" s="0"/>
      <c r="AEH574" s="0"/>
      <c r="AEI574" s="0"/>
      <c r="AEJ574" s="0"/>
      <c r="AEK574" s="0"/>
      <c r="AEL574" s="0"/>
      <c r="AEM574" s="0"/>
      <c r="AEN574" s="0"/>
      <c r="AEO574" s="0"/>
      <c r="AEP574" s="0"/>
      <c r="AEQ574" s="0"/>
      <c r="AER574" s="0"/>
      <c r="AES574" s="0"/>
      <c r="AET574" s="0"/>
      <c r="AEU574" s="0"/>
      <c r="AEV574" s="0"/>
      <c r="AEW574" s="0"/>
      <c r="AEX574" s="0"/>
      <c r="AEY574" s="0"/>
      <c r="AEZ574" s="0"/>
      <c r="AFA574" s="0"/>
      <c r="AFB574" s="0"/>
      <c r="AFC574" s="0"/>
      <c r="AFD574" s="0"/>
      <c r="AFE574" s="0"/>
      <c r="AFF574" s="0"/>
      <c r="AFG574" s="0"/>
      <c r="AFH574" s="0"/>
      <c r="AFI574" s="0"/>
      <c r="AFJ574" s="0"/>
      <c r="AFK574" s="0"/>
      <c r="AFL574" s="0"/>
      <c r="AFM574" s="0"/>
      <c r="AFN574" s="0"/>
      <c r="AFO574" s="0"/>
      <c r="AFP574" s="0"/>
      <c r="AFQ574" s="0"/>
      <c r="AFR574" s="0"/>
      <c r="AFS574" s="0"/>
      <c r="AFT574" s="0"/>
      <c r="AFU574" s="0"/>
      <c r="AFV574" s="0"/>
      <c r="AFW574" s="0"/>
      <c r="AFX574" s="0"/>
      <c r="AFY574" s="0"/>
      <c r="AFZ574" s="0"/>
      <c r="AGA574" s="0"/>
      <c r="AGB574" s="0"/>
      <c r="AGC574" s="0"/>
      <c r="AGD574" s="0"/>
      <c r="AGE574" s="0"/>
      <c r="AGF574" s="0"/>
      <c r="AGG574" s="0"/>
      <c r="AGH574" s="0"/>
      <c r="AGI574" s="0"/>
      <c r="AGJ574" s="0"/>
      <c r="AGK574" s="0"/>
      <c r="AGL574" s="0"/>
      <c r="AGM574" s="0"/>
      <c r="AGN574" s="0"/>
      <c r="AGO574" s="0"/>
      <c r="AGP574" s="0"/>
      <c r="AGQ574" s="0"/>
      <c r="AGR574" s="0"/>
      <c r="AGS574" s="0"/>
      <c r="AGT574" s="0"/>
      <c r="AGU574" s="0"/>
      <c r="AGV574" s="0"/>
      <c r="AGW574" s="0"/>
      <c r="AGX574" s="0"/>
      <c r="AGY574" s="0"/>
      <c r="AGZ574" s="0"/>
      <c r="AHA574" s="0"/>
      <c r="AHB574" s="0"/>
      <c r="AHC574" s="0"/>
      <c r="AHD574" s="0"/>
      <c r="AHE574" s="0"/>
      <c r="AHF574" s="0"/>
      <c r="AHG574" s="0"/>
      <c r="AHH574" s="0"/>
      <c r="AHI574" s="0"/>
      <c r="AHJ574" s="0"/>
      <c r="AHK574" s="0"/>
      <c r="AHL574" s="0"/>
      <c r="AHM574" s="0"/>
      <c r="AHN574" s="0"/>
      <c r="AHO574" s="0"/>
      <c r="AHP574" s="0"/>
      <c r="AHQ574" s="0"/>
      <c r="AHR574" s="0"/>
      <c r="AHS574" s="0"/>
      <c r="AHT574" s="0"/>
      <c r="AHU574" s="0"/>
      <c r="AHV574" s="0"/>
      <c r="AHW574" s="0"/>
      <c r="AHX574" s="0"/>
      <c r="AHY574" s="0"/>
      <c r="AHZ574" s="0"/>
      <c r="AIA574" s="0"/>
      <c r="AIB574" s="0"/>
      <c r="AIC574" s="0"/>
      <c r="AID574" s="0"/>
      <c r="AIE574" s="0"/>
      <c r="AIF574" s="0"/>
      <c r="AIG574" s="0"/>
      <c r="AIH574" s="0"/>
      <c r="AII574" s="0"/>
      <c r="AIJ574" s="0"/>
      <c r="AIK574" s="0"/>
      <c r="AIL574" s="0"/>
      <c r="AIM574" s="0"/>
      <c r="AIN574" s="0"/>
      <c r="AIO574" s="0"/>
      <c r="AIP574" s="0"/>
      <c r="AIQ574" s="0"/>
      <c r="AIR574" s="0"/>
      <c r="AIS574" s="0"/>
      <c r="AIT574" s="0"/>
      <c r="AIU574" s="0"/>
      <c r="AIV574" s="0"/>
      <c r="AIW574" s="0"/>
      <c r="AIX574" s="0"/>
      <c r="AIY574" s="0"/>
      <c r="AIZ574" s="0"/>
      <c r="AJA574" s="0"/>
      <c r="AJB574" s="0"/>
      <c r="AJC574" s="0"/>
      <c r="AJD574" s="0"/>
      <c r="AJE574" s="0"/>
      <c r="AJF574" s="0"/>
      <c r="AJG574" s="0"/>
      <c r="AJH574" s="0"/>
      <c r="AJI574" s="0"/>
      <c r="AJJ574" s="0"/>
      <c r="AJK574" s="0"/>
      <c r="AJL574" s="0"/>
      <c r="AJM574" s="0"/>
      <c r="AJN574" s="0"/>
      <c r="AJO574" s="0"/>
      <c r="AJP574" s="0"/>
      <c r="AJQ574" s="0"/>
      <c r="AJR574" s="0"/>
      <c r="AJS574" s="0"/>
      <c r="AJT574" s="0"/>
      <c r="AJU574" s="0"/>
      <c r="AJV574" s="0"/>
      <c r="AJW574" s="0"/>
      <c r="AJX574" s="0"/>
      <c r="AJY574" s="0"/>
      <c r="AJZ574" s="0"/>
      <c r="AKA574" s="0"/>
      <c r="AKB574" s="0"/>
      <c r="AKC574" s="0"/>
      <c r="AKD574" s="0"/>
      <c r="AKE574" s="0"/>
      <c r="AKF574" s="0"/>
      <c r="AKG574" s="0"/>
      <c r="AKH574" s="0"/>
      <c r="AKI574" s="0"/>
      <c r="AKJ574" s="0"/>
      <c r="AKK574" s="0"/>
      <c r="AKL574" s="0"/>
      <c r="AKM574" s="0"/>
      <c r="AKN574" s="0"/>
      <c r="AKO574" s="0"/>
      <c r="AKP574" s="0"/>
      <c r="AKQ574" s="0"/>
      <c r="AKR574" s="0"/>
      <c r="AKS574" s="0"/>
      <c r="AKT574" s="0"/>
      <c r="AKU574" s="0"/>
      <c r="AKV574" s="0"/>
      <c r="AKW574" s="0"/>
      <c r="AKX574" s="0"/>
      <c r="AKY574" s="0"/>
      <c r="AKZ574" s="0"/>
      <c r="ALA574" s="0"/>
      <c r="ALB574" s="0"/>
      <c r="ALC574" s="0"/>
      <c r="ALD574" s="0"/>
      <c r="ALE574" s="0"/>
      <c r="ALF574" s="0"/>
      <c r="ALG574" s="0"/>
      <c r="ALH574" s="0"/>
      <c r="ALI574" s="0"/>
      <c r="ALJ574" s="0"/>
      <c r="ALK574" s="0"/>
      <c r="ALL574" s="0"/>
      <c r="ALM574" s="0"/>
      <c r="ALN574" s="0"/>
      <c r="ALO574" s="0"/>
      <c r="ALP574" s="0"/>
      <c r="ALQ574" s="0"/>
      <c r="ALR574" s="0"/>
      <c r="ALS574" s="0"/>
      <c r="ALT574" s="0"/>
      <c r="ALU574" s="0"/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  <c r="AMJ574" s="0"/>
    </row>
    <row r="575" s="119" customFormat="true" ht="14.85" hidden="false" customHeight="true" outlineLevel="0" collapsed="false">
      <c r="A575" s="76" t="str">
        <f aca="false" t="array" ref="A575:A575">IF(G575=Error_checking!$A$26,RANK(AC575,$AC$2:$AC$601),"")</f>
        <v/>
      </c>
      <c r="B575" s="76" t="n">
        <v>496</v>
      </c>
      <c r="C575" s="77" t="n">
        <f aca="false">VLOOKUP($B575,Ludo_na!$A$2:$D$601,2,0)</f>
        <v>83</v>
      </c>
      <c r="D575" s="78" t="str">
        <f aca="false">IF(VLOOKUP($B575,Ludo_voor!$A$2:$Y$601,3,0)="","",VLOOKUP($B575,Ludo_voor!$A$2:$Y$601,3,0))</f>
        <v>Van den Abbeele</v>
      </c>
      <c r="E575" s="79" t="str">
        <f aca="false">IF(VLOOKUP($B575,Ludo_voor!$A$2:$Y$601,4,0)="","",VLOOKUP($B575,Ludo_voor!$A$2:$Y$601,4,0))</f>
        <v>Ken</v>
      </c>
      <c r="F575" s="80" t="str">
        <f aca="false">IF(VLOOKUP($B575,Ludo_voor!$A$2:$Y$601,5,0)="","",VLOOKUP($B575,Ludo_voor!$A$2:$Y$601,5,0))</f>
        <v>The Boardgame Society</v>
      </c>
      <c r="G575" s="81"/>
      <c r="H575" s="103"/>
      <c r="I575" s="104"/>
      <c r="J575" s="105"/>
      <c r="K575" s="105"/>
      <c r="L575" s="105"/>
      <c r="M575" s="106" t="str">
        <f aca="false" t="array" ref="M575:M575">IF($G575="","",IF(L575="",0,((SUM(IF(I575=I$2:I$601,IF(J575=J$2:J$601,1,0),0))-K575)/(SUM(IF(I575=I$2:I$601,IF(J575=J$2:J$601,1,0),0))-1)*100)+(L575/(SUM(IF(I575=I$2:I$601,IF(J575=J$2:J$601,L$2:L$601,0),0))))+IF(K575&lt;2,SUM(IF(I575=I$2:I$601,IF(J575=J$2:J$601,1,0),0)),0)))</f>
        <v/>
      </c>
      <c r="N575" s="107"/>
      <c r="O575" s="108"/>
      <c r="P575" s="108"/>
      <c r="Q575" s="108"/>
      <c r="R575" s="109" t="str">
        <f aca="false" t="array" ref="R575:R575">IF($G575="","",IF(Q575="",0,((SUM(IF(N575=N$2:N$601,IF(O575=O$2:O$601,1,0),0))-P575)/(SUM(IF(N575=N$2:N$601,IF(O575=O$2:O$601,1,0),0))-1)*100)+(Q575/(SUM(IF(N575=N$2:N$601,IF(O575=O$2:O$601,Q$2:Q$601,0),0))))+IF(P575&lt;2,SUM(IF(N575=N$2:N$601,IF(O575=O$2:O$601,1,0),0)),0)))</f>
        <v/>
      </c>
      <c r="S575" s="110"/>
      <c r="T575" s="108"/>
      <c r="U575" s="108"/>
      <c r="V575" s="108"/>
      <c r="W575" s="111" t="str">
        <f aca="false" t="array" ref="W575:W575">IF($G575="","",IF(OR(S575=Error_checking!$Q$25,S575=Error_checking!$Q$26),R575-IF(P575&lt;2,SUM(IF(N575=N$2:N$601,IF(O575=O$2:O$601,1,0),0)),0),IF(V575="",0,((SUM(IF(S575=S$2:S$601,IF(T575=T$2:T$601,1,0),0))-U575)/(SUM(IF(S575=S$2:S$601,IF(T575=T$2:T$601,1,0),0))-1)*100)+(V575/(SUM(IF(S575=S$2:S$601,IF(T575=T$2:T$601,V$2:V$601,0),0))))+IF(U575&lt;2,SUM(IF(S575=S$2:S$601,IF(T575=T$2:T$601,1,0),0)),0))))</f>
        <v/>
      </c>
      <c r="X575" s="91"/>
      <c r="Y575" s="92"/>
      <c r="Z575" s="93"/>
      <c r="AA575" s="92"/>
      <c r="AB575" s="94" t="n">
        <f aca="false">0</f>
        <v>0</v>
      </c>
      <c r="AC575" s="94" t="n">
        <f aca="false" t="array" ref="AC575:AC575">SUM(M575,R575,W575,AB575)</f>
        <v>0</v>
      </c>
      <c r="AD575" s="112" t="n">
        <f aca="false">IF(G575=Error_checking!$A$26,MAX(0,MIN(MaxBonus,$G$1)+1-RANK(AC575,$AC$2:$AC$601)),0)</f>
        <v>0</v>
      </c>
      <c r="AE575" s="111" t="n">
        <f aca="false">AC575+AD575</f>
        <v>0</v>
      </c>
      <c r="AF575" s="113" t="str">
        <f aca="false" t="array" ref="AF575:AF575">IF(G575=Error_checking!$A$26,RANK(AC575,$AC$2:$AC$601),"")</f>
        <v/>
      </c>
      <c r="AG575" s="114"/>
      <c r="AH575" s="115"/>
      <c r="AI575" s="115"/>
      <c r="AJ575" s="115"/>
      <c r="AK575" s="100"/>
      <c r="AL575" s="100"/>
      <c r="AM575" s="100"/>
      <c r="AN575" s="101"/>
      <c r="AO575" s="100"/>
      <c r="AP575" s="100"/>
      <c r="AQ575" s="100"/>
      <c r="AR575" s="100"/>
      <c r="AS575" s="100"/>
      <c r="AT575" s="100"/>
      <c r="AU575" s="100"/>
      <c r="AV575" s="100"/>
      <c r="AW575" s="100"/>
      <c r="AX575" s="100"/>
      <c r="AY575" s="100"/>
      <c r="AZ575" s="100"/>
      <c r="BA575" s="100"/>
      <c r="BB575" s="100"/>
      <c r="BC575" s="100"/>
      <c r="BD575" s="100"/>
      <c r="BE575" s="100"/>
      <c r="BF575" s="100"/>
      <c r="BG575" s="100"/>
      <c r="BH575" s="100"/>
      <c r="BI575" s="100"/>
      <c r="BJ575" s="100"/>
      <c r="BK575" s="100"/>
      <c r="BL575" s="100"/>
      <c r="BM575" s="100"/>
      <c r="BN575" s="100"/>
      <c r="BO575" s="100"/>
      <c r="BP575" s="100"/>
      <c r="BQ575" s="100"/>
      <c r="BR575" s="100"/>
      <c r="BS575" s="100"/>
      <c r="BT575" s="100"/>
      <c r="BU575" s="100"/>
      <c r="BV575" s="100"/>
      <c r="BW575" s="100"/>
      <c r="BX575" s="100"/>
      <c r="BY575" s="100"/>
      <c r="BZ575" s="100"/>
    </row>
    <row r="576" customFormat="false" ht="14.85" hidden="false" customHeight="true" outlineLevel="0" collapsed="false">
      <c r="A576" s="102" t="str">
        <f aca="false" t="array" ref="A576:A576">IF(G576=Error_checking!$A$26,RANK(AC576,$AC$2:$AC$601),"")</f>
        <v/>
      </c>
      <c r="B576" s="102" t="n">
        <v>169</v>
      </c>
      <c r="C576" s="77" t="n">
        <f aca="false">VLOOKUP($B576,Ludo_na!$A$2:$D$601,2,0)</f>
        <v>313</v>
      </c>
      <c r="D576" s="78" t="str">
        <f aca="false">IF(VLOOKUP($B576,Ludo_voor!$A$2:$Y$601,3,0)="","",VLOOKUP($B576,Ludo_voor!$A$2:$Y$601,3,0))</f>
        <v>Dauwe</v>
      </c>
      <c r="E576" s="79" t="str">
        <f aca="false">IF(VLOOKUP($B576,Ludo_voor!$A$2:$Y$601,4,0)="","",VLOOKUP($B576,Ludo_voor!$A$2:$Y$601,4,0))</f>
        <v>Emily</v>
      </c>
      <c r="F576" s="80" t="str">
        <f aca="false">IF(VLOOKUP($B576,Ludo_voor!$A$2:$Y$601,5,0)="","",VLOOKUP($B576,Ludo_voor!$A$2:$Y$601,5,0))</f>
        <v>Tumblin' Dice</v>
      </c>
      <c r="G576" s="81"/>
      <c r="H576" s="103"/>
      <c r="I576" s="104"/>
      <c r="J576" s="105"/>
      <c r="K576" s="105"/>
      <c r="L576" s="105"/>
      <c r="M576" s="106" t="str">
        <f aca="false" t="array" ref="M576:M576">IF($G576="","",IF(L576="",0,((SUM(IF(I576=I$2:I$601,IF(J576=J$2:J$601,1,0),0))-K576)/(SUM(IF(I576=I$2:I$601,IF(J576=J$2:J$601,1,0),0))-1)*100)+(L576/(SUM(IF(I576=I$2:I$601,IF(J576=J$2:J$601,L$2:L$601,0),0))))+IF(K576&lt;2,SUM(IF(I576=I$2:I$601,IF(J576=J$2:J$601,1,0),0)),0)))</f>
        <v/>
      </c>
      <c r="N576" s="107"/>
      <c r="O576" s="108"/>
      <c r="P576" s="108"/>
      <c r="Q576" s="108"/>
      <c r="R576" s="109" t="str">
        <f aca="false" t="array" ref="R576:R576">IF($G576="","",IF(Q576="",0,((SUM(IF(N576=N$2:N$601,IF(O576=O$2:O$601,1,0),0))-P576)/(SUM(IF(N576=N$2:N$601,IF(O576=O$2:O$601,1,0),0))-1)*100)+(Q576/(SUM(IF(N576=N$2:N$601,IF(O576=O$2:O$601,Q$2:Q$601,0),0))))+IF(P576&lt;2,SUM(IF(N576=N$2:N$601,IF(O576=O$2:O$601,1,0),0)),0)))</f>
        <v/>
      </c>
      <c r="S576" s="110"/>
      <c r="T576" s="108"/>
      <c r="U576" s="108"/>
      <c r="V576" s="108"/>
      <c r="W576" s="111" t="str">
        <f aca="false" t="array" ref="W576:W576">IF($G576="","",IF(OR(S576=Error_checking!$Q$25,S576=Error_checking!$Q$26),R576-IF(P576&lt;2,SUM(IF(N576=N$2:N$601,IF(O576=O$2:O$601,1,0),0)),0),IF(V576="",0,((SUM(IF(S576=S$2:S$601,IF(T576=T$2:T$601,1,0),0))-U576)/(SUM(IF(S576=S$2:S$601,IF(T576=T$2:T$601,1,0),0))-1)*100)+(V576/(SUM(IF(S576=S$2:S$601,IF(T576=T$2:T$601,V$2:V$601,0),0))))+IF(U576&lt;2,SUM(IF(S576=S$2:S$601,IF(T576=T$2:T$601,1,0),0)),0))))</f>
        <v/>
      </c>
      <c r="X576" s="91"/>
      <c r="Y576" s="92"/>
      <c r="Z576" s="93"/>
      <c r="AA576" s="92"/>
      <c r="AB576" s="94" t="n">
        <f aca="false">0</f>
        <v>0</v>
      </c>
      <c r="AC576" s="94" t="n">
        <f aca="false" t="array" ref="AC576:AC576">SUM(M576,R576,W576,AB576)</f>
        <v>0</v>
      </c>
      <c r="AD576" s="112" t="n">
        <f aca="false">IF(G576=Error_checking!$A$26,MAX(0,MIN(MaxBonus,$G$1)+1-RANK(AC576,$AC$2:$AC$601)),0)</f>
        <v>0</v>
      </c>
      <c r="AE576" s="111" t="n">
        <f aca="false">AC576+AD576</f>
        <v>0</v>
      </c>
      <c r="AF576" s="113" t="str">
        <f aca="false" t="array" ref="AF576:AF576">IF(G576=Error_checking!$A$26,RANK(AC576,$AC$2:$AC$601),"")</f>
        <v/>
      </c>
      <c r="AG576" s="114"/>
      <c r="AH576" s="115"/>
      <c r="AI576" s="115"/>
      <c r="AJ576" s="115"/>
      <c r="AK576" s="100"/>
      <c r="AL576" s="100"/>
      <c r="AM576" s="100"/>
      <c r="AN576" s="101"/>
      <c r="AO576" s="100"/>
      <c r="AP576" s="100"/>
      <c r="AQ576" s="100"/>
      <c r="AR576" s="100"/>
      <c r="AS576" s="100"/>
      <c r="AT576" s="100"/>
      <c r="AU576" s="100"/>
      <c r="AV576" s="100"/>
      <c r="AW576" s="100"/>
      <c r="AX576" s="100"/>
      <c r="AY576" s="100"/>
      <c r="AZ576" s="100"/>
      <c r="BA576" s="100"/>
      <c r="BB576" s="100"/>
      <c r="BC576" s="100"/>
      <c r="BD576" s="100"/>
      <c r="BE576" s="100"/>
      <c r="BF576" s="100"/>
      <c r="BG576" s="100"/>
      <c r="BH576" s="100"/>
      <c r="BI576" s="100"/>
      <c r="BJ576" s="100"/>
      <c r="BK576" s="100"/>
      <c r="BL576" s="100"/>
      <c r="BM576" s="100"/>
      <c r="BN576" s="100"/>
      <c r="BO576" s="100"/>
      <c r="BP576" s="100"/>
      <c r="BQ576" s="100"/>
      <c r="BR576" s="100"/>
      <c r="BS576" s="100"/>
      <c r="BT576" s="100"/>
      <c r="BU576" s="100"/>
      <c r="BV576" s="100"/>
      <c r="BW576" s="100"/>
      <c r="BX576" s="100"/>
      <c r="BY576" s="100"/>
      <c r="BZ576" s="10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  <c r="IX576" s="0"/>
      <c r="IY576" s="0"/>
      <c r="IZ576" s="0"/>
      <c r="JA576" s="0"/>
      <c r="JB576" s="0"/>
      <c r="JC576" s="0"/>
      <c r="JD576" s="0"/>
      <c r="JE576" s="0"/>
      <c r="JF576" s="0"/>
      <c r="JG576" s="0"/>
      <c r="JH576" s="0"/>
      <c r="JI576" s="0"/>
      <c r="JJ576" s="0"/>
      <c r="JK576" s="0"/>
      <c r="JL576" s="0"/>
      <c r="JM576" s="0"/>
      <c r="JN576" s="0"/>
      <c r="JO576" s="0"/>
      <c r="JP576" s="0"/>
      <c r="JQ576" s="0"/>
      <c r="JR576" s="0"/>
      <c r="JS576" s="0"/>
      <c r="JT576" s="0"/>
      <c r="JU576" s="0"/>
      <c r="JV576" s="0"/>
      <c r="JW576" s="0"/>
      <c r="JX576" s="0"/>
      <c r="JY576" s="0"/>
      <c r="JZ576" s="0"/>
      <c r="KA576" s="0"/>
      <c r="KB576" s="0"/>
      <c r="KC576" s="0"/>
      <c r="KD576" s="0"/>
      <c r="KE576" s="0"/>
      <c r="KF576" s="0"/>
      <c r="KG576" s="0"/>
      <c r="KH576" s="0"/>
      <c r="KI576" s="0"/>
      <c r="KJ576" s="0"/>
      <c r="KK576" s="0"/>
      <c r="KL576" s="0"/>
      <c r="KM576" s="0"/>
      <c r="KN576" s="0"/>
      <c r="KO576" s="0"/>
      <c r="KP576" s="0"/>
      <c r="KQ576" s="0"/>
      <c r="KR576" s="0"/>
      <c r="KS576" s="0"/>
      <c r="KT576" s="0"/>
      <c r="KU576" s="0"/>
      <c r="KV576" s="0"/>
      <c r="KW576" s="0"/>
      <c r="KX576" s="0"/>
      <c r="KY576" s="0"/>
      <c r="KZ576" s="0"/>
      <c r="LA576" s="0"/>
      <c r="LB576" s="0"/>
      <c r="LC576" s="0"/>
      <c r="LD576" s="0"/>
      <c r="LE576" s="0"/>
      <c r="LF576" s="0"/>
      <c r="LG576" s="0"/>
      <c r="LH576" s="0"/>
      <c r="LI576" s="0"/>
      <c r="LJ576" s="0"/>
      <c r="LK576" s="0"/>
      <c r="LL576" s="0"/>
      <c r="LM576" s="0"/>
      <c r="LN576" s="0"/>
      <c r="LO576" s="0"/>
      <c r="LP576" s="0"/>
      <c r="LQ576" s="0"/>
      <c r="LR576" s="0"/>
      <c r="LS576" s="0"/>
      <c r="LT576" s="0"/>
      <c r="LU576" s="0"/>
      <c r="LV576" s="0"/>
      <c r="LW576" s="0"/>
      <c r="LX576" s="0"/>
      <c r="LY576" s="0"/>
      <c r="LZ576" s="0"/>
      <c r="MA576" s="0"/>
      <c r="MB576" s="0"/>
      <c r="MC576" s="0"/>
      <c r="MD576" s="0"/>
      <c r="ME576" s="0"/>
      <c r="MF576" s="0"/>
      <c r="MG576" s="0"/>
      <c r="MH576" s="0"/>
      <c r="MI576" s="0"/>
      <c r="MJ576" s="0"/>
      <c r="MK576" s="0"/>
      <c r="ML576" s="0"/>
      <c r="MM576" s="0"/>
      <c r="MN576" s="0"/>
      <c r="MO576" s="0"/>
      <c r="MP576" s="0"/>
      <c r="MQ576" s="0"/>
      <c r="MR576" s="0"/>
      <c r="MS576" s="0"/>
      <c r="MT576" s="0"/>
      <c r="MU576" s="0"/>
      <c r="MV576" s="0"/>
      <c r="MW576" s="0"/>
      <c r="MX576" s="0"/>
      <c r="MY576" s="0"/>
      <c r="MZ576" s="0"/>
      <c r="NA576" s="0"/>
      <c r="NB576" s="0"/>
      <c r="NC576" s="0"/>
      <c r="ND576" s="0"/>
      <c r="NE576" s="0"/>
      <c r="NF576" s="0"/>
      <c r="NG576" s="0"/>
      <c r="NH576" s="0"/>
      <c r="NI576" s="0"/>
      <c r="NJ576" s="0"/>
      <c r="NK576" s="0"/>
      <c r="NL576" s="0"/>
      <c r="NM576" s="0"/>
      <c r="NN576" s="0"/>
      <c r="NO576" s="0"/>
      <c r="NP576" s="0"/>
      <c r="NQ576" s="0"/>
      <c r="NR576" s="0"/>
      <c r="NS576" s="0"/>
      <c r="NT576" s="0"/>
      <c r="NU576" s="0"/>
      <c r="NV576" s="0"/>
      <c r="NW576" s="0"/>
      <c r="NX576" s="0"/>
      <c r="NY576" s="0"/>
      <c r="NZ576" s="0"/>
      <c r="OA576" s="0"/>
      <c r="OB576" s="0"/>
      <c r="OC576" s="0"/>
      <c r="OD576" s="0"/>
      <c r="OE576" s="0"/>
      <c r="OF576" s="0"/>
      <c r="OG576" s="0"/>
      <c r="OH576" s="0"/>
      <c r="OI576" s="0"/>
      <c r="OJ576" s="0"/>
      <c r="OK576" s="0"/>
      <c r="OL576" s="0"/>
      <c r="OM576" s="0"/>
      <c r="ON576" s="0"/>
      <c r="OO576" s="0"/>
      <c r="OP576" s="0"/>
      <c r="OQ576" s="0"/>
      <c r="OR576" s="0"/>
      <c r="OS576" s="0"/>
      <c r="OT576" s="0"/>
      <c r="OU576" s="0"/>
      <c r="OV576" s="0"/>
      <c r="OW576" s="0"/>
      <c r="OX576" s="0"/>
      <c r="OY576" s="0"/>
      <c r="OZ576" s="0"/>
      <c r="PA576" s="0"/>
      <c r="PB576" s="0"/>
      <c r="PC576" s="0"/>
      <c r="PD576" s="0"/>
      <c r="PE576" s="0"/>
      <c r="PF576" s="0"/>
      <c r="PG576" s="0"/>
      <c r="PH576" s="0"/>
      <c r="PI576" s="0"/>
      <c r="PJ576" s="0"/>
      <c r="PK576" s="0"/>
      <c r="PL576" s="0"/>
      <c r="PM576" s="0"/>
      <c r="PN576" s="0"/>
      <c r="PO576" s="0"/>
      <c r="PP576" s="0"/>
      <c r="PQ576" s="0"/>
      <c r="PR576" s="0"/>
      <c r="PS576" s="0"/>
      <c r="PT576" s="0"/>
      <c r="PU576" s="0"/>
      <c r="PV576" s="0"/>
      <c r="PW576" s="0"/>
      <c r="PX576" s="0"/>
      <c r="PY576" s="0"/>
      <c r="PZ576" s="0"/>
      <c r="QA576" s="0"/>
      <c r="QB576" s="0"/>
      <c r="QC576" s="0"/>
      <c r="QD576" s="0"/>
      <c r="QE576" s="0"/>
      <c r="QF576" s="0"/>
      <c r="QG576" s="0"/>
      <c r="QH576" s="0"/>
      <c r="QI576" s="0"/>
      <c r="QJ576" s="0"/>
      <c r="QK576" s="0"/>
      <c r="QL576" s="0"/>
      <c r="QM576" s="0"/>
      <c r="QN576" s="0"/>
      <c r="QO576" s="0"/>
      <c r="QP576" s="0"/>
      <c r="QQ576" s="0"/>
      <c r="QR576" s="0"/>
      <c r="QS576" s="0"/>
      <c r="QT576" s="0"/>
      <c r="QU576" s="0"/>
      <c r="QV576" s="0"/>
      <c r="QW576" s="0"/>
      <c r="QX576" s="0"/>
      <c r="QY576" s="0"/>
      <c r="QZ576" s="0"/>
      <c r="RA576" s="0"/>
      <c r="RB576" s="0"/>
      <c r="RC576" s="0"/>
      <c r="RD576" s="0"/>
      <c r="RE576" s="0"/>
      <c r="RF576" s="0"/>
      <c r="RG576" s="0"/>
      <c r="RH576" s="0"/>
      <c r="RI576" s="0"/>
      <c r="RJ576" s="0"/>
      <c r="RK576" s="0"/>
      <c r="RL576" s="0"/>
      <c r="RM576" s="0"/>
      <c r="RN576" s="0"/>
      <c r="RO576" s="0"/>
      <c r="RP576" s="0"/>
      <c r="RQ576" s="0"/>
      <c r="RR576" s="0"/>
      <c r="RS576" s="0"/>
      <c r="RT576" s="0"/>
      <c r="RU576" s="0"/>
      <c r="RV576" s="0"/>
      <c r="RW576" s="0"/>
      <c r="RX576" s="0"/>
      <c r="RY576" s="0"/>
      <c r="RZ576" s="0"/>
      <c r="SA576" s="0"/>
      <c r="SB576" s="0"/>
      <c r="SC576" s="0"/>
      <c r="SD576" s="0"/>
      <c r="SE576" s="0"/>
      <c r="SF576" s="0"/>
      <c r="SG576" s="0"/>
      <c r="SH576" s="0"/>
      <c r="SI576" s="0"/>
      <c r="SJ576" s="0"/>
      <c r="SK576" s="0"/>
      <c r="SL576" s="0"/>
      <c r="SM576" s="0"/>
      <c r="SN576" s="0"/>
      <c r="SO576" s="0"/>
      <c r="SP576" s="0"/>
      <c r="SQ576" s="0"/>
      <c r="SR576" s="0"/>
      <c r="SS576" s="0"/>
      <c r="ST576" s="0"/>
      <c r="SU576" s="0"/>
      <c r="SV576" s="0"/>
      <c r="SW576" s="0"/>
      <c r="SX576" s="0"/>
      <c r="SY576" s="0"/>
      <c r="SZ576" s="0"/>
      <c r="TA576" s="0"/>
      <c r="TB576" s="0"/>
      <c r="TC576" s="0"/>
      <c r="TD576" s="0"/>
      <c r="TE576" s="0"/>
      <c r="TF576" s="0"/>
      <c r="TG576" s="0"/>
      <c r="TH576" s="0"/>
      <c r="TI576" s="0"/>
      <c r="TJ576" s="0"/>
      <c r="TK576" s="0"/>
      <c r="TL576" s="0"/>
      <c r="TM576" s="0"/>
      <c r="TN576" s="0"/>
      <c r="TO576" s="0"/>
      <c r="TP576" s="0"/>
      <c r="TQ576" s="0"/>
      <c r="TR576" s="0"/>
      <c r="TS576" s="0"/>
      <c r="TT576" s="0"/>
      <c r="TU576" s="0"/>
      <c r="TV576" s="0"/>
      <c r="TW576" s="0"/>
      <c r="TX576" s="0"/>
      <c r="TY576" s="0"/>
      <c r="TZ576" s="0"/>
      <c r="UA576" s="0"/>
      <c r="UB576" s="0"/>
      <c r="UC576" s="0"/>
      <c r="UD576" s="0"/>
      <c r="UE576" s="0"/>
      <c r="UF576" s="0"/>
      <c r="UG576" s="0"/>
      <c r="UH576" s="0"/>
      <c r="UI576" s="0"/>
      <c r="UJ576" s="0"/>
      <c r="UK576" s="0"/>
      <c r="UL576" s="0"/>
      <c r="UM576" s="0"/>
      <c r="UN576" s="0"/>
      <c r="UO576" s="0"/>
      <c r="UP576" s="0"/>
      <c r="UQ576" s="0"/>
      <c r="UR576" s="0"/>
      <c r="US576" s="0"/>
      <c r="UT576" s="0"/>
      <c r="UU576" s="0"/>
      <c r="UV576" s="0"/>
      <c r="UW576" s="0"/>
      <c r="UX576" s="0"/>
      <c r="UY576" s="0"/>
      <c r="UZ576" s="0"/>
      <c r="VA576" s="0"/>
      <c r="VB576" s="0"/>
      <c r="VC576" s="0"/>
      <c r="VD576" s="0"/>
      <c r="VE576" s="0"/>
      <c r="VF576" s="0"/>
      <c r="VG576" s="0"/>
      <c r="VH576" s="0"/>
      <c r="VI576" s="0"/>
      <c r="VJ576" s="0"/>
      <c r="VK576" s="0"/>
      <c r="VL576" s="0"/>
      <c r="VM576" s="0"/>
      <c r="VN576" s="0"/>
      <c r="VO576" s="0"/>
      <c r="VP576" s="0"/>
      <c r="VQ576" s="0"/>
      <c r="VR576" s="0"/>
      <c r="VS576" s="0"/>
      <c r="VT576" s="0"/>
      <c r="VU576" s="0"/>
      <c r="VV576" s="0"/>
      <c r="VW576" s="0"/>
      <c r="VX576" s="0"/>
      <c r="VY576" s="0"/>
      <c r="VZ576" s="0"/>
      <c r="WA576" s="0"/>
      <c r="WB576" s="0"/>
      <c r="WC576" s="0"/>
      <c r="WD576" s="0"/>
      <c r="WE576" s="0"/>
      <c r="WF576" s="0"/>
      <c r="WG576" s="0"/>
      <c r="WH576" s="0"/>
      <c r="WI576" s="0"/>
      <c r="WJ576" s="0"/>
      <c r="WK576" s="0"/>
      <c r="WL576" s="0"/>
      <c r="WM576" s="0"/>
      <c r="WN576" s="0"/>
      <c r="WO576" s="0"/>
      <c r="WP576" s="0"/>
      <c r="WQ576" s="0"/>
      <c r="WR576" s="0"/>
      <c r="WS576" s="0"/>
      <c r="WT576" s="0"/>
      <c r="WU576" s="0"/>
      <c r="WV576" s="0"/>
      <c r="WW576" s="0"/>
      <c r="WX576" s="0"/>
      <c r="WY576" s="0"/>
      <c r="WZ576" s="0"/>
      <c r="XA576" s="0"/>
      <c r="XB576" s="0"/>
      <c r="XC576" s="0"/>
      <c r="XD576" s="0"/>
      <c r="XE576" s="0"/>
      <c r="XF576" s="0"/>
      <c r="XG576" s="0"/>
      <c r="XH576" s="0"/>
      <c r="XI576" s="0"/>
      <c r="XJ576" s="0"/>
      <c r="XK576" s="0"/>
      <c r="XL576" s="0"/>
      <c r="XM576" s="0"/>
      <c r="XN576" s="0"/>
      <c r="XO576" s="0"/>
      <c r="XP576" s="0"/>
      <c r="XQ576" s="0"/>
      <c r="XR576" s="0"/>
      <c r="XS576" s="0"/>
      <c r="XT576" s="0"/>
      <c r="XU576" s="0"/>
      <c r="XV576" s="0"/>
      <c r="XW576" s="0"/>
      <c r="XX576" s="0"/>
      <c r="XY576" s="0"/>
      <c r="XZ576" s="0"/>
      <c r="YA576" s="0"/>
      <c r="YB576" s="0"/>
      <c r="YC576" s="0"/>
      <c r="YD576" s="0"/>
      <c r="YE576" s="0"/>
      <c r="YF576" s="0"/>
      <c r="YG576" s="0"/>
      <c r="YH576" s="0"/>
      <c r="YI576" s="0"/>
      <c r="YJ576" s="0"/>
      <c r="YK576" s="0"/>
      <c r="YL576" s="0"/>
      <c r="YM576" s="0"/>
      <c r="YN576" s="0"/>
      <c r="YO576" s="0"/>
      <c r="YP576" s="0"/>
      <c r="YQ576" s="0"/>
      <c r="YR576" s="0"/>
      <c r="YS576" s="0"/>
      <c r="YT576" s="0"/>
      <c r="YU576" s="0"/>
      <c r="YV576" s="0"/>
      <c r="YW576" s="0"/>
      <c r="YX576" s="0"/>
      <c r="YY576" s="0"/>
      <c r="YZ576" s="0"/>
      <c r="ZA576" s="0"/>
      <c r="ZB576" s="0"/>
      <c r="ZC576" s="0"/>
      <c r="ZD576" s="0"/>
      <c r="ZE576" s="0"/>
      <c r="ZF576" s="0"/>
      <c r="ZG576" s="0"/>
      <c r="ZH576" s="0"/>
      <c r="ZI576" s="0"/>
      <c r="ZJ576" s="0"/>
      <c r="ZK576" s="0"/>
      <c r="ZL576" s="0"/>
      <c r="ZM576" s="0"/>
      <c r="ZN576" s="0"/>
      <c r="ZO576" s="0"/>
      <c r="ZP576" s="0"/>
      <c r="ZQ576" s="0"/>
      <c r="ZR576" s="0"/>
      <c r="ZS576" s="0"/>
      <c r="ZT576" s="0"/>
      <c r="ZU576" s="0"/>
      <c r="ZV576" s="0"/>
      <c r="ZW576" s="0"/>
      <c r="ZX576" s="0"/>
      <c r="ZY576" s="0"/>
      <c r="ZZ576" s="0"/>
      <c r="AAA576" s="0"/>
      <c r="AAB576" s="0"/>
      <c r="AAC576" s="0"/>
      <c r="AAD576" s="0"/>
      <c r="AAE576" s="0"/>
      <c r="AAF576" s="0"/>
      <c r="AAG576" s="0"/>
      <c r="AAH576" s="0"/>
      <c r="AAI576" s="0"/>
      <c r="AAJ576" s="0"/>
      <c r="AAK576" s="0"/>
      <c r="AAL576" s="0"/>
      <c r="AAM576" s="0"/>
      <c r="AAN576" s="0"/>
      <c r="AAO576" s="0"/>
      <c r="AAP576" s="0"/>
      <c r="AAQ576" s="0"/>
      <c r="AAR576" s="0"/>
      <c r="AAS576" s="0"/>
      <c r="AAT576" s="0"/>
      <c r="AAU576" s="0"/>
      <c r="AAV576" s="0"/>
      <c r="AAW576" s="0"/>
      <c r="AAX576" s="0"/>
      <c r="AAY576" s="0"/>
      <c r="AAZ576" s="0"/>
      <c r="ABA576" s="0"/>
      <c r="ABB576" s="0"/>
      <c r="ABC576" s="0"/>
      <c r="ABD576" s="0"/>
      <c r="ABE576" s="0"/>
      <c r="ABF576" s="0"/>
      <c r="ABG576" s="0"/>
      <c r="ABH576" s="0"/>
      <c r="ABI576" s="0"/>
      <c r="ABJ576" s="0"/>
      <c r="ABK576" s="0"/>
      <c r="ABL576" s="0"/>
      <c r="ABM576" s="0"/>
      <c r="ABN576" s="0"/>
      <c r="ABO576" s="0"/>
      <c r="ABP576" s="0"/>
      <c r="ABQ576" s="0"/>
      <c r="ABR576" s="0"/>
      <c r="ABS576" s="0"/>
      <c r="ABT576" s="0"/>
      <c r="ABU576" s="0"/>
      <c r="ABV576" s="0"/>
      <c r="ABW576" s="0"/>
      <c r="ABX576" s="0"/>
      <c r="ABY576" s="0"/>
      <c r="ABZ576" s="0"/>
      <c r="ACA576" s="0"/>
      <c r="ACB576" s="0"/>
      <c r="ACC576" s="0"/>
      <c r="ACD576" s="0"/>
      <c r="ACE576" s="0"/>
      <c r="ACF576" s="0"/>
      <c r="ACG576" s="0"/>
      <c r="ACH576" s="0"/>
      <c r="ACI576" s="0"/>
      <c r="ACJ576" s="0"/>
      <c r="ACK576" s="0"/>
      <c r="ACL576" s="0"/>
      <c r="ACM576" s="0"/>
      <c r="ACN576" s="0"/>
      <c r="ACO576" s="0"/>
      <c r="ACP576" s="0"/>
      <c r="ACQ576" s="0"/>
      <c r="ACR576" s="0"/>
      <c r="ACS576" s="0"/>
      <c r="ACT576" s="0"/>
      <c r="ACU576" s="0"/>
      <c r="ACV576" s="0"/>
      <c r="ACW576" s="0"/>
      <c r="ACX576" s="0"/>
      <c r="ACY576" s="0"/>
      <c r="ACZ576" s="0"/>
      <c r="ADA576" s="0"/>
      <c r="ADB576" s="0"/>
      <c r="ADC576" s="0"/>
      <c r="ADD576" s="0"/>
      <c r="ADE576" s="0"/>
      <c r="ADF576" s="0"/>
      <c r="ADG576" s="0"/>
      <c r="ADH576" s="0"/>
      <c r="ADI576" s="0"/>
      <c r="ADJ576" s="0"/>
      <c r="ADK576" s="0"/>
      <c r="ADL576" s="0"/>
      <c r="ADM576" s="0"/>
      <c r="ADN576" s="0"/>
      <c r="ADO576" s="0"/>
      <c r="ADP576" s="0"/>
      <c r="ADQ576" s="0"/>
      <c r="ADR576" s="0"/>
      <c r="ADS576" s="0"/>
      <c r="ADT576" s="0"/>
      <c r="ADU576" s="0"/>
      <c r="ADV576" s="0"/>
      <c r="ADW576" s="0"/>
      <c r="ADX576" s="0"/>
      <c r="ADY576" s="0"/>
      <c r="ADZ576" s="0"/>
      <c r="AEA576" s="0"/>
      <c r="AEB576" s="0"/>
      <c r="AEC576" s="0"/>
      <c r="AED576" s="0"/>
      <c r="AEE576" s="0"/>
      <c r="AEF576" s="0"/>
      <c r="AEG576" s="0"/>
      <c r="AEH576" s="0"/>
      <c r="AEI576" s="0"/>
      <c r="AEJ576" s="0"/>
      <c r="AEK576" s="0"/>
      <c r="AEL576" s="0"/>
      <c r="AEM576" s="0"/>
      <c r="AEN576" s="0"/>
      <c r="AEO576" s="0"/>
      <c r="AEP576" s="0"/>
      <c r="AEQ576" s="0"/>
      <c r="AER576" s="0"/>
      <c r="AES576" s="0"/>
      <c r="AET576" s="0"/>
      <c r="AEU576" s="0"/>
      <c r="AEV576" s="0"/>
      <c r="AEW576" s="0"/>
      <c r="AEX576" s="0"/>
      <c r="AEY576" s="0"/>
      <c r="AEZ576" s="0"/>
      <c r="AFA576" s="0"/>
      <c r="AFB576" s="0"/>
      <c r="AFC576" s="0"/>
      <c r="AFD576" s="0"/>
      <c r="AFE576" s="0"/>
      <c r="AFF576" s="0"/>
      <c r="AFG576" s="0"/>
      <c r="AFH576" s="0"/>
      <c r="AFI576" s="0"/>
      <c r="AFJ576" s="0"/>
      <c r="AFK576" s="0"/>
      <c r="AFL576" s="0"/>
      <c r="AFM576" s="0"/>
      <c r="AFN576" s="0"/>
      <c r="AFO576" s="0"/>
      <c r="AFP576" s="0"/>
      <c r="AFQ576" s="0"/>
      <c r="AFR576" s="0"/>
      <c r="AFS576" s="0"/>
      <c r="AFT576" s="0"/>
      <c r="AFU576" s="0"/>
      <c r="AFV576" s="0"/>
      <c r="AFW576" s="0"/>
      <c r="AFX576" s="0"/>
      <c r="AFY576" s="0"/>
      <c r="AFZ576" s="0"/>
      <c r="AGA576" s="0"/>
      <c r="AGB576" s="0"/>
      <c r="AGC576" s="0"/>
      <c r="AGD576" s="0"/>
      <c r="AGE576" s="0"/>
      <c r="AGF576" s="0"/>
      <c r="AGG576" s="0"/>
      <c r="AGH576" s="0"/>
      <c r="AGI576" s="0"/>
      <c r="AGJ576" s="0"/>
      <c r="AGK576" s="0"/>
      <c r="AGL576" s="0"/>
      <c r="AGM576" s="0"/>
      <c r="AGN576" s="0"/>
      <c r="AGO576" s="0"/>
      <c r="AGP576" s="0"/>
      <c r="AGQ576" s="0"/>
      <c r="AGR576" s="0"/>
      <c r="AGS576" s="0"/>
      <c r="AGT576" s="0"/>
      <c r="AGU576" s="0"/>
      <c r="AGV576" s="0"/>
      <c r="AGW576" s="0"/>
      <c r="AGX576" s="0"/>
      <c r="AGY576" s="0"/>
      <c r="AGZ576" s="0"/>
      <c r="AHA576" s="0"/>
      <c r="AHB576" s="0"/>
      <c r="AHC576" s="0"/>
      <c r="AHD576" s="0"/>
      <c r="AHE576" s="0"/>
      <c r="AHF576" s="0"/>
      <c r="AHG576" s="0"/>
      <c r="AHH576" s="0"/>
      <c r="AHI576" s="0"/>
      <c r="AHJ576" s="0"/>
      <c r="AHK576" s="0"/>
      <c r="AHL576" s="0"/>
      <c r="AHM576" s="0"/>
      <c r="AHN576" s="0"/>
      <c r="AHO576" s="0"/>
      <c r="AHP576" s="0"/>
      <c r="AHQ576" s="0"/>
      <c r="AHR576" s="0"/>
      <c r="AHS576" s="0"/>
      <c r="AHT576" s="0"/>
      <c r="AHU576" s="0"/>
      <c r="AHV576" s="0"/>
      <c r="AHW576" s="0"/>
      <c r="AHX576" s="0"/>
      <c r="AHY576" s="0"/>
      <c r="AHZ576" s="0"/>
      <c r="AIA576" s="0"/>
      <c r="AIB576" s="0"/>
      <c r="AIC576" s="0"/>
      <c r="AID576" s="0"/>
      <c r="AIE576" s="0"/>
      <c r="AIF576" s="0"/>
      <c r="AIG576" s="0"/>
      <c r="AIH576" s="0"/>
      <c r="AII576" s="0"/>
      <c r="AIJ576" s="0"/>
      <c r="AIK576" s="0"/>
      <c r="AIL576" s="0"/>
      <c r="AIM576" s="0"/>
      <c r="AIN576" s="0"/>
      <c r="AIO576" s="0"/>
      <c r="AIP576" s="0"/>
      <c r="AIQ576" s="0"/>
      <c r="AIR576" s="0"/>
      <c r="AIS576" s="0"/>
      <c r="AIT576" s="0"/>
      <c r="AIU576" s="0"/>
      <c r="AIV576" s="0"/>
      <c r="AIW576" s="0"/>
      <c r="AIX576" s="0"/>
      <c r="AIY576" s="0"/>
      <c r="AIZ576" s="0"/>
      <c r="AJA576" s="0"/>
      <c r="AJB576" s="0"/>
      <c r="AJC576" s="0"/>
      <c r="AJD576" s="0"/>
      <c r="AJE576" s="0"/>
      <c r="AJF576" s="0"/>
      <c r="AJG576" s="0"/>
      <c r="AJH576" s="0"/>
      <c r="AJI576" s="0"/>
      <c r="AJJ576" s="0"/>
      <c r="AJK576" s="0"/>
      <c r="AJL576" s="0"/>
      <c r="AJM576" s="0"/>
      <c r="AJN576" s="0"/>
      <c r="AJO576" s="0"/>
      <c r="AJP576" s="0"/>
      <c r="AJQ576" s="0"/>
      <c r="AJR576" s="0"/>
      <c r="AJS576" s="0"/>
      <c r="AJT576" s="0"/>
      <c r="AJU576" s="0"/>
      <c r="AJV576" s="0"/>
      <c r="AJW576" s="0"/>
      <c r="AJX576" s="0"/>
      <c r="AJY576" s="0"/>
      <c r="AJZ576" s="0"/>
      <c r="AKA576" s="0"/>
      <c r="AKB576" s="0"/>
      <c r="AKC576" s="0"/>
      <c r="AKD576" s="0"/>
      <c r="AKE576" s="0"/>
      <c r="AKF576" s="0"/>
      <c r="AKG576" s="0"/>
      <c r="AKH576" s="0"/>
      <c r="AKI576" s="0"/>
      <c r="AKJ576" s="0"/>
      <c r="AKK576" s="0"/>
      <c r="AKL576" s="0"/>
      <c r="AKM576" s="0"/>
      <c r="AKN576" s="0"/>
      <c r="AKO576" s="0"/>
      <c r="AKP576" s="0"/>
      <c r="AKQ576" s="0"/>
      <c r="AKR576" s="0"/>
      <c r="AKS576" s="0"/>
      <c r="AKT576" s="0"/>
      <c r="AKU576" s="0"/>
      <c r="AKV576" s="0"/>
      <c r="AKW576" s="0"/>
      <c r="AKX576" s="0"/>
      <c r="AKY576" s="0"/>
      <c r="AKZ576" s="0"/>
      <c r="ALA576" s="0"/>
      <c r="ALB576" s="0"/>
      <c r="ALC576" s="0"/>
      <c r="ALD576" s="0"/>
      <c r="ALE576" s="0"/>
      <c r="ALF576" s="0"/>
      <c r="ALG576" s="0"/>
      <c r="ALH576" s="0"/>
      <c r="ALI576" s="0"/>
      <c r="ALJ576" s="0"/>
      <c r="ALK576" s="0"/>
      <c r="ALL576" s="0"/>
      <c r="ALM576" s="0"/>
      <c r="ALN576" s="0"/>
      <c r="ALO576" s="0"/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s="54" customFormat="true" ht="14.85" hidden="false" customHeight="true" outlineLevel="0" collapsed="false">
      <c r="A577" s="102" t="str">
        <f aca="false" t="array" ref="A577:A577">IF(G577=Error_checking!$A$26,RANK(AC577,$AC$2:$AC$601),"")</f>
        <v/>
      </c>
      <c r="B577" s="102" t="n">
        <v>132</v>
      </c>
      <c r="C577" s="77" t="n">
        <f aca="false">VLOOKUP($B577,Ludo_na!$A$2:$D$601,2,0)</f>
        <v>112</v>
      </c>
      <c r="D577" s="78" t="str">
        <f aca="false">IF(VLOOKUP($B577,Ludo_voor!$A$2:$Y$601,3,0)="","",VLOOKUP($B577,Ludo_voor!$A$2:$Y$601,3,0))</f>
        <v>Mariën</v>
      </c>
      <c r="E577" s="79" t="str">
        <f aca="false">IF(VLOOKUP($B577,Ludo_voor!$A$2:$Y$601,4,0)="","",VLOOKUP($B577,Ludo_voor!$A$2:$Y$601,4,0))</f>
        <v>Hans</v>
      </c>
      <c r="F577" s="80" t="str">
        <f aca="false">IF(VLOOKUP($B577,Ludo_voor!$A$2:$Y$601,5,0)="","",VLOOKUP($B577,Ludo_voor!$A$2:$Y$601,5,0))</f>
        <v>Tumblin' Dice</v>
      </c>
      <c r="G577" s="81"/>
      <c r="H577" s="103"/>
      <c r="I577" s="104"/>
      <c r="J577" s="105"/>
      <c r="K577" s="105"/>
      <c r="L577" s="105"/>
      <c r="M577" s="106" t="str">
        <f aca="false" t="array" ref="M577:M577">IF($G577="","",IF(L577="",0,((SUM(IF(I577=I$2:I$601,IF(J577=J$2:J$601,1,0),0))-K577)/(SUM(IF(I577=I$2:I$601,IF(J577=J$2:J$601,1,0),0))-1)*100)+(L577/(SUM(IF(I577=I$2:I$601,IF(J577=J$2:J$601,L$2:L$601,0),0))))+IF(K577&lt;2,SUM(IF(I577=I$2:I$601,IF(J577=J$2:J$601,1,0),0)),0)))</f>
        <v/>
      </c>
      <c r="N577" s="107"/>
      <c r="O577" s="108"/>
      <c r="P577" s="108"/>
      <c r="Q577" s="108"/>
      <c r="R577" s="109" t="str">
        <f aca="false" t="array" ref="R577:R577">IF($G577="","",IF(Q577="",0,((SUM(IF(N577=N$2:N$601,IF(O577=O$2:O$601,1,0),0))-P577)/(SUM(IF(N577=N$2:N$601,IF(O577=O$2:O$601,1,0),0))-1)*100)+(Q577/(SUM(IF(N577=N$2:N$601,IF(O577=O$2:O$601,Q$2:Q$601,0),0))))+IF(P577&lt;2,SUM(IF(N577=N$2:N$601,IF(O577=O$2:O$601,1,0),0)),0)))</f>
        <v/>
      </c>
      <c r="S577" s="110"/>
      <c r="T577" s="108"/>
      <c r="U577" s="108"/>
      <c r="V577" s="108"/>
      <c r="W577" s="111" t="str">
        <f aca="false" t="array" ref="W577:W577">IF($G577="","",IF(OR(S577=Error_checking!$Q$25,S577=Error_checking!$Q$26),R577-IF(P577&lt;2,SUM(IF(N577=N$2:N$601,IF(O577=O$2:O$601,1,0),0)),0),IF(V577="",0,((SUM(IF(S577=S$2:S$601,IF(T577=T$2:T$601,1,0),0))-U577)/(SUM(IF(S577=S$2:S$601,IF(T577=T$2:T$601,1,0),0))-1)*100)+(V577/(SUM(IF(S577=S$2:S$601,IF(T577=T$2:T$601,V$2:V$601,0),0))))+IF(U577&lt;2,SUM(IF(S577=S$2:S$601,IF(T577=T$2:T$601,1,0),0)),0))))</f>
        <v/>
      </c>
      <c r="X577" s="91"/>
      <c r="Y577" s="92"/>
      <c r="Z577" s="93"/>
      <c r="AA577" s="92"/>
      <c r="AB577" s="94" t="n">
        <f aca="false">0</f>
        <v>0</v>
      </c>
      <c r="AC577" s="94" t="n">
        <f aca="false" t="array" ref="AC577:AC577">SUM(M577,R577,W577,AB577)</f>
        <v>0</v>
      </c>
      <c r="AD577" s="112" t="n">
        <f aca="false">IF(G577=Error_checking!$A$26,MAX(0,MIN(MaxBonus,$G$1)+1-RANK(AC577,$AC$2:$AC$601)),0)</f>
        <v>0</v>
      </c>
      <c r="AE577" s="111" t="n">
        <f aca="false">AC577+AD577</f>
        <v>0</v>
      </c>
      <c r="AF577" s="113" t="str">
        <f aca="false" t="array" ref="AF577:AF577">IF(G577=Error_checking!$A$26,RANK(AC577,$AC$2:$AC$601),"")</f>
        <v/>
      </c>
      <c r="AG577" s="114"/>
      <c r="AH577" s="115"/>
      <c r="AI577" s="115"/>
      <c r="AJ577" s="115"/>
      <c r="AK577" s="100"/>
      <c r="AL577" s="100"/>
      <c r="AM577" s="100"/>
      <c r="AN577" s="101"/>
      <c r="AO577" s="100"/>
      <c r="AP577" s="100"/>
      <c r="AQ577" s="100"/>
      <c r="AR577" s="100"/>
      <c r="AS577" s="100"/>
      <c r="AT577" s="100"/>
      <c r="AU577" s="100"/>
      <c r="AV577" s="100"/>
      <c r="AW577" s="100"/>
      <c r="AX577" s="100"/>
      <c r="AY577" s="100"/>
      <c r="AZ577" s="100"/>
      <c r="BA577" s="100"/>
      <c r="BB577" s="100"/>
      <c r="BC577" s="100"/>
      <c r="BD577" s="100"/>
      <c r="BE577" s="100"/>
      <c r="BF577" s="100"/>
      <c r="BG577" s="100"/>
      <c r="BH577" s="100"/>
      <c r="BI577" s="100"/>
      <c r="BJ577" s="100"/>
      <c r="BK577" s="100"/>
      <c r="BL577" s="100"/>
      <c r="BM577" s="100"/>
      <c r="BN577" s="100"/>
      <c r="BO577" s="100"/>
      <c r="BP577" s="100"/>
      <c r="BQ577" s="100"/>
      <c r="BR577" s="100"/>
      <c r="BS577" s="100"/>
      <c r="BT577" s="100"/>
      <c r="BU577" s="100"/>
      <c r="BV577" s="100"/>
      <c r="BW577" s="100"/>
      <c r="BX577" s="100"/>
      <c r="BY577" s="100"/>
      <c r="BZ577" s="100"/>
    </row>
    <row r="578" s="119" customFormat="true" ht="14.85" hidden="false" customHeight="true" outlineLevel="0" collapsed="false">
      <c r="A578" s="102" t="str">
        <f aca="false" t="array" ref="A578:A578">IF(G578=Error_checking!$A$26,RANK(AC578,$AC$2:$AC$601),"")</f>
        <v/>
      </c>
      <c r="B578" s="102" t="n">
        <v>133</v>
      </c>
      <c r="C578" s="77" t="n">
        <f aca="false">VLOOKUP($B578,Ludo_na!$A$2:$D$601,2,0)</f>
        <v>146</v>
      </c>
      <c r="D578" s="78" t="str">
        <f aca="false">IF(VLOOKUP($B578,Ludo_voor!$A$2:$Y$601,3,0)="","",VLOOKUP($B578,Ludo_voor!$A$2:$Y$601,3,0))</f>
        <v>Mariën</v>
      </c>
      <c r="E578" s="79" t="str">
        <f aca="false">IF(VLOOKUP($B578,Ludo_voor!$A$2:$Y$601,4,0)="","",VLOOKUP($B578,Ludo_voor!$A$2:$Y$601,4,0))</f>
        <v>Lies</v>
      </c>
      <c r="F578" s="80" t="str">
        <f aca="false">IF(VLOOKUP($B578,Ludo_voor!$A$2:$Y$601,5,0)="","",VLOOKUP($B578,Ludo_voor!$A$2:$Y$601,5,0))</f>
        <v>Tumblin' Dice</v>
      </c>
      <c r="G578" s="81"/>
      <c r="H578" s="103"/>
      <c r="I578" s="104"/>
      <c r="J578" s="105"/>
      <c r="K578" s="105"/>
      <c r="L578" s="105"/>
      <c r="M578" s="106" t="str">
        <f aca="false" t="array" ref="M578:M578">IF($G578="","",IF(L578="",0,((SUM(IF(I578=I$2:I$601,IF(J578=J$2:J$601,1,0),0))-K578)/(SUM(IF(I578=I$2:I$601,IF(J578=J$2:J$601,1,0),0))-1)*100)+(L578/(SUM(IF(I578=I$2:I$601,IF(J578=J$2:J$601,L$2:L$601,0),0))))+IF(K578&lt;2,SUM(IF(I578=I$2:I$601,IF(J578=J$2:J$601,1,0),0)),0)))</f>
        <v/>
      </c>
      <c r="N578" s="107"/>
      <c r="O578" s="108"/>
      <c r="P578" s="108"/>
      <c r="Q578" s="108"/>
      <c r="R578" s="109" t="str">
        <f aca="false" t="array" ref="R578:R578">IF($G578="","",IF(Q578="",0,((SUM(IF(N578=N$2:N$601,IF(O578=O$2:O$601,1,0),0))-P578)/(SUM(IF(N578=N$2:N$601,IF(O578=O$2:O$601,1,0),0))-1)*100)+(Q578/(SUM(IF(N578=N$2:N$601,IF(O578=O$2:O$601,Q$2:Q$601,0),0))))+IF(P578&lt;2,SUM(IF(N578=N$2:N$601,IF(O578=O$2:O$601,1,0),0)),0)))</f>
        <v/>
      </c>
      <c r="S578" s="110"/>
      <c r="T578" s="108"/>
      <c r="U578" s="108"/>
      <c r="V578" s="108"/>
      <c r="W578" s="111" t="str">
        <f aca="false" t="array" ref="W578:W578">IF($G578="","",IF(OR(S578=Error_checking!$Q$25,S578=Error_checking!$Q$26),R578-IF(P578&lt;2,SUM(IF(N578=N$2:N$601,IF(O578=O$2:O$601,1,0),0)),0),IF(V578="",0,((SUM(IF(S578=S$2:S$601,IF(T578=T$2:T$601,1,0),0))-U578)/(SUM(IF(S578=S$2:S$601,IF(T578=T$2:T$601,1,0),0))-1)*100)+(V578/(SUM(IF(S578=S$2:S$601,IF(T578=T$2:T$601,V$2:V$601,0),0))))+IF(U578&lt;2,SUM(IF(S578=S$2:S$601,IF(T578=T$2:T$601,1,0),0)),0))))</f>
        <v/>
      </c>
      <c r="X578" s="91"/>
      <c r="Y578" s="92"/>
      <c r="Z578" s="93"/>
      <c r="AA578" s="92"/>
      <c r="AB578" s="94" t="n">
        <f aca="false">0</f>
        <v>0</v>
      </c>
      <c r="AC578" s="94" t="n">
        <f aca="false" t="array" ref="AC578:AC578">SUM(M578,R578,W578,AB578)</f>
        <v>0</v>
      </c>
      <c r="AD578" s="112" t="n">
        <f aca="false">IF(G578=Error_checking!$A$26,MAX(0,MIN(MaxBonus,$G$1)+1-RANK(AC578,$AC$2:$AC$601)),0)</f>
        <v>0</v>
      </c>
      <c r="AE578" s="111" t="n">
        <f aca="false">AC578+AD578</f>
        <v>0</v>
      </c>
      <c r="AF578" s="113" t="str">
        <f aca="false" t="array" ref="AF578:AF578">IF(G578=Error_checking!$A$26,RANK(AC578,$AC$2:$AC$601),"")</f>
        <v/>
      </c>
      <c r="AG578" s="114"/>
      <c r="AH578" s="115"/>
      <c r="AI578" s="115"/>
      <c r="AJ578" s="115"/>
      <c r="AK578" s="100"/>
      <c r="AL578" s="100"/>
      <c r="AM578" s="100"/>
      <c r="AN578" s="101"/>
      <c r="AO578" s="100"/>
      <c r="AP578" s="100"/>
      <c r="AQ578" s="100"/>
      <c r="AR578" s="100"/>
      <c r="AS578" s="100"/>
      <c r="AT578" s="100"/>
      <c r="AU578" s="100"/>
      <c r="AV578" s="100"/>
      <c r="AW578" s="100"/>
      <c r="AX578" s="100"/>
      <c r="AY578" s="100"/>
      <c r="AZ578" s="100"/>
      <c r="BA578" s="100"/>
      <c r="BB578" s="100"/>
      <c r="BC578" s="100"/>
      <c r="BD578" s="100"/>
      <c r="BE578" s="100"/>
      <c r="BF578" s="100"/>
      <c r="BG578" s="100"/>
      <c r="BH578" s="100"/>
      <c r="BI578" s="100"/>
      <c r="BJ578" s="100"/>
      <c r="BK578" s="100"/>
      <c r="BL578" s="100"/>
      <c r="BM578" s="100"/>
      <c r="BN578" s="100"/>
      <c r="BO578" s="100"/>
      <c r="BP578" s="100"/>
      <c r="BQ578" s="100"/>
      <c r="BR578" s="100"/>
      <c r="BS578" s="100"/>
      <c r="BT578" s="100"/>
      <c r="BU578" s="100"/>
      <c r="BV578" s="100"/>
      <c r="BW578" s="100"/>
      <c r="BX578" s="100"/>
      <c r="BY578" s="100"/>
      <c r="BZ578" s="100"/>
    </row>
    <row r="579" s="119" customFormat="true" ht="14.85" hidden="false" customHeight="true" outlineLevel="0" collapsed="false">
      <c r="A579" s="102" t="str">
        <f aca="false" t="array" ref="A579:A579">IF(G579=Error_checking!$A$26,RANK(AC579,$AC$2:$AC$601),"")</f>
        <v/>
      </c>
      <c r="B579" s="102" t="n">
        <v>170</v>
      </c>
      <c r="C579" s="77" t="n">
        <f aca="false">VLOOKUP($B579,Ludo_na!$A$2:$D$601,2,0)</f>
        <v>141</v>
      </c>
      <c r="D579" s="78" t="str">
        <f aca="false">IF(VLOOKUP($B579,Ludo_voor!$A$2:$Y$601,3,0)="","",VLOOKUP($B579,Ludo_voor!$A$2:$Y$601,3,0))</f>
        <v>Siccard</v>
      </c>
      <c r="E579" s="79" t="str">
        <f aca="false">IF(VLOOKUP($B579,Ludo_voor!$A$2:$Y$601,4,0)="","",VLOOKUP($B579,Ludo_voor!$A$2:$Y$601,4,0))</f>
        <v>Jana</v>
      </c>
      <c r="F579" s="80" t="str">
        <f aca="false">IF(VLOOKUP($B579,Ludo_voor!$A$2:$Y$601,5,0)="","",VLOOKUP($B579,Ludo_voor!$A$2:$Y$601,5,0))</f>
        <v>Tumblin' Dice</v>
      </c>
      <c r="G579" s="81"/>
      <c r="H579" s="103"/>
      <c r="I579" s="104"/>
      <c r="J579" s="105"/>
      <c r="K579" s="105"/>
      <c r="L579" s="105"/>
      <c r="M579" s="106" t="str">
        <f aca="false" t="array" ref="M579:M579">IF($G579="","",IF(L579="",0,((SUM(IF(I579=I$2:I$601,IF(J579=J$2:J$601,1,0),0))-K579)/(SUM(IF(I579=I$2:I$601,IF(J579=J$2:J$601,1,0),0))-1)*100)+(L579/(SUM(IF(I579=I$2:I$601,IF(J579=J$2:J$601,L$2:L$601,0),0))))+IF(K579&lt;2,SUM(IF(I579=I$2:I$601,IF(J579=J$2:J$601,1,0),0)),0)))</f>
        <v/>
      </c>
      <c r="N579" s="107"/>
      <c r="O579" s="108"/>
      <c r="P579" s="108"/>
      <c r="Q579" s="108"/>
      <c r="R579" s="109" t="str">
        <f aca="false" t="array" ref="R579:R579">IF($G579="","",IF(Q579="",0,((SUM(IF(N579=N$2:N$601,IF(O579=O$2:O$601,1,0),0))-P579)/(SUM(IF(N579=N$2:N$601,IF(O579=O$2:O$601,1,0),0))-1)*100)+(Q579/(SUM(IF(N579=N$2:N$601,IF(O579=O$2:O$601,Q$2:Q$601,0),0))))+IF(P579&lt;2,SUM(IF(N579=N$2:N$601,IF(O579=O$2:O$601,1,0),0)),0)))</f>
        <v/>
      </c>
      <c r="S579" s="110"/>
      <c r="T579" s="108"/>
      <c r="U579" s="108"/>
      <c r="V579" s="108"/>
      <c r="W579" s="111" t="str">
        <f aca="false" t="array" ref="W579:W579">IF($G579="","",IF(OR(S579=Error_checking!$Q$25,S579=Error_checking!$Q$26),R579-IF(P579&lt;2,SUM(IF(N579=N$2:N$601,IF(O579=O$2:O$601,1,0),0)),0),IF(V579="",0,((SUM(IF(S579=S$2:S$601,IF(T579=T$2:T$601,1,0),0))-U579)/(SUM(IF(S579=S$2:S$601,IF(T579=T$2:T$601,1,0),0))-1)*100)+(V579/(SUM(IF(S579=S$2:S$601,IF(T579=T$2:T$601,V$2:V$601,0),0))))+IF(U579&lt;2,SUM(IF(S579=S$2:S$601,IF(T579=T$2:T$601,1,0),0)),0))))</f>
        <v/>
      </c>
      <c r="X579" s="91"/>
      <c r="Y579" s="92"/>
      <c r="Z579" s="93"/>
      <c r="AA579" s="92"/>
      <c r="AB579" s="94" t="n">
        <f aca="false">0</f>
        <v>0</v>
      </c>
      <c r="AC579" s="94" t="n">
        <f aca="false" t="array" ref="AC579:AC579">SUM(M579,R579,W579,AB579)</f>
        <v>0</v>
      </c>
      <c r="AD579" s="112" t="n">
        <f aca="false">IF(G579=Error_checking!$A$26,MAX(0,MIN(MaxBonus,$G$1)+1-RANK(AC579,$AC$2:$AC$601)),0)</f>
        <v>0</v>
      </c>
      <c r="AE579" s="111" t="n">
        <f aca="false">AC579+AD579</f>
        <v>0</v>
      </c>
      <c r="AF579" s="113" t="str">
        <f aca="false" t="array" ref="AF579:AF579">IF(G579=Error_checking!$A$26,RANK(AC579,$AC$2:$AC$601),"")</f>
        <v/>
      </c>
      <c r="AG579" s="114"/>
      <c r="AH579" s="115"/>
      <c r="AI579" s="115"/>
      <c r="AJ579" s="115"/>
      <c r="AK579" s="100"/>
      <c r="AL579" s="100"/>
      <c r="AM579" s="100"/>
      <c r="AN579" s="101"/>
      <c r="AO579" s="100"/>
      <c r="AP579" s="100"/>
      <c r="AQ579" s="100"/>
      <c r="AR579" s="100"/>
      <c r="AS579" s="100"/>
      <c r="AT579" s="100"/>
      <c r="AU579" s="100"/>
      <c r="AV579" s="100"/>
      <c r="AW579" s="100"/>
      <c r="AX579" s="100"/>
      <c r="AY579" s="100"/>
      <c r="AZ579" s="100"/>
      <c r="BA579" s="100"/>
      <c r="BB579" s="100"/>
      <c r="BC579" s="100"/>
      <c r="BD579" s="100"/>
      <c r="BE579" s="100"/>
      <c r="BF579" s="100"/>
      <c r="BG579" s="100"/>
      <c r="BH579" s="100"/>
      <c r="BI579" s="100"/>
      <c r="BJ579" s="100"/>
      <c r="BK579" s="100"/>
      <c r="BL579" s="100"/>
      <c r="BM579" s="100"/>
      <c r="BN579" s="100"/>
      <c r="BO579" s="100"/>
      <c r="BP579" s="100"/>
      <c r="BQ579" s="100"/>
      <c r="BR579" s="100"/>
      <c r="BS579" s="100"/>
      <c r="BT579" s="100"/>
      <c r="BU579" s="100"/>
      <c r="BV579" s="100"/>
      <c r="BW579" s="100"/>
      <c r="BX579" s="100"/>
      <c r="BY579" s="100"/>
      <c r="BZ579" s="100"/>
    </row>
    <row r="580" s="116" customFormat="true" ht="14.85" hidden="false" customHeight="true" outlineLevel="0" collapsed="false">
      <c r="A580" s="112" t="str">
        <f aca="false" t="array" ref="A580:A580">IF(G580=Error_checking!$A$26,RANK(AC580,$AC$2:$AC$601),"")</f>
        <v/>
      </c>
      <c r="B580" s="112" t="n">
        <v>35</v>
      </c>
      <c r="C580" s="77" t="n">
        <f aca="false">VLOOKUP($B580,Ludo_na!$A$2:$D$601,2,0)</f>
        <v>158</v>
      </c>
      <c r="D580" s="78" t="str">
        <f aca="false">IF(VLOOKUP($B580,Ludo_voor!$A$2:$Y$601,3,0)="","",VLOOKUP($B580,Ludo_voor!$A$2:$Y$601,3,0))</f>
        <v>De Sloover</v>
      </c>
      <c r="E580" s="79" t="str">
        <f aca="false">IF(VLOOKUP($B580,Ludo_voor!$A$2:$Y$601,4,0)="","",VLOOKUP($B580,Ludo_voor!$A$2:$Y$601,4,0))</f>
        <v>Andy</v>
      </c>
      <c r="F580" s="80" t="str">
        <f aca="false">IF(VLOOKUP($B580,Ludo_voor!$A$2:$Y$601,5,0)="","",VLOOKUP($B580,Ludo_voor!$A$2:$Y$601,5,0))</f>
        <v>Twenty-Four</v>
      </c>
      <c r="G580" s="81"/>
      <c r="H580" s="103"/>
      <c r="I580" s="104"/>
      <c r="J580" s="105"/>
      <c r="K580" s="105"/>
      <c r="L580" s="105"/>
      <c r="M580" s="106" t="str">
        <f aca="false" t="array" ref="M580:M580">IF($G580="","",IF(L580="",0,((SUM(IF(I580=I$2:I$601,IF(J580=J$2:J$601,1,0),0))-K580)/(SUM(IF(I580=I$2:I$601,IF(J580=J$2:J$601,1,0),0))-1)*100)+(L580/(SUM(IF(I580=I$2:I$601,IF(J580=J$2:J$601,L$2:L$601,0),0))))+IF(K580&lt;2,SUM(IF(I580=I$2:I$601,IF(J580=J$2:J$601,1,0),0)),0)))</f>
        <v/>
      </c>
      <c r="N580" s="107"/>
      <c r="O580" s="108"/>
      <c r="P580" s="108"/>
      <c r="Q580" s="108"/>
      <c r="R580" s="109" t="str">
        <f aca="false" t="array" ref="R580:R580">IF($G580="","",IF(Q580="",0,((SUM(IF(N580=N$2:N$601,IF(O580=O$2:O$601,1,0),0))-P580)/(SUM(IF(N580=N$2:N$601,IF(O580=O$2:O$601,1,0),0))-1)*100)+(Q580/(SUM(IF(N580=N$2:N$601,IF(O580=O$2:O$601,Q$2:Q$601,0),0))))+IF(P580&lt;2,SUM(IF(N580=N$2:N$601,IF(O580=O$2:O$601,1,0),0)),0)))</f>
        <v/>
      </c>
      <c r="S580" s="110"/>
      <c r="T580" s="108"/>
      <c r="U580" s="108"/>
      <c r="V580" s="108"/>
      <c r="W580" s="111" t="str">
        <f aca="false" t="array" ref="W580:W580">IF($G580="","",IF(OR(S580=Error_checking!$Q$25,S580=Error_checking!$Q$26),R580-IF(P580&lt;2,SUM(IF(N580=N$2:N$601,IF(O580=O$2:O$601,1,0),0)),0),IF(V580="",0,((SUM(IF(S580=S$2:S$601,IF(T580=T$2:T$601,1,0),0))-U580)/(SUM(IF(S580=S$2:S$601,IF(T580=T$2:T$601,1,0),0))-1)*100)+(V580/(SUM(IF(S580=S$2:S$601,IF(T580=T$2:T$601,V$2:V$601,0),0))))+IF(U580&lt;2,SUM(IF(S580=S$2:S$601,IF(T580=T$2:T$601,1,0),0)),0))))</f>
        <v/>
      </c>
      <c r="X580" s="91"/>
      <c r="Y580" s="92"/>
      <c r="Z580" s="93"/>
      <c r="AA580" s="92"/>
      <c r="AB580" s="94" t="n">
        <f aca="false">0</f>
        <v>0</v>
      </c>
      <c r="AC580" s="94" t="n">
        <f aca="false" t="array" ref="AC580:AC580">SUM(M580,R580,W580,AB580)</f>
        <v>0</v>
      </c>
      <c r="AD580" s="112" t="n">
        <f aca="false">IF(G580=Error_checking!$A$26,MAX(0,MIN(MaxBonus,$G$1)+1-RANK(AC580,$AC$2:$AC$601)),0)</f>
        <v>0</v>
      </c>
      <c r="AE580" s="111" t="n">
        <f aca="false">AC580+AD580</f>
        <v>0</v>
      </c>
      <c r="AF580" s="113" t="str">
        <f aca="false" t="array" ref="AF580:AF580">IF(G580=Error_checking!$A$26,RANK(AC580,$AC$2:$AC$601),"")</f>
        <v/>
      </c>
      <c r="AG580" s="114"/>
      <c r="AH580" s="115"/>
      <c r="AI580" s="115"/>
      <c r="AJ580" s="115"/>
      <c r="AK580" s="100"/>
      <c r="AL580" s="100"/>
      <c r="AM580" s="100"/>
      <c r="AN580" s="101"/>
      <c r="AO580" s="100"/>
      <c r="AP580" s="100"/>
      <c r="AQ580" s="100"/>
      <c r="AR580" s="100"/>
      <c r="AS580" s="100"/>
      <c r="AT580" s="100"/>
      <c r="AU580" s="100"/>
      <c r="AV580" s="100"/>
      <c r="AW580" s="100"/>
      <c r="AX580" s="100"/>
      <c r="AY580" s="100"/>
      <c r="AZ580" s="100"/>
      <c r="BA580" s="100"/>
      <c r="BB580" s="100"/>
      <c r="BC580" s="100"/>
      <c r="BD580" s="100"/>
      <c r="BE580" s="100"/>
      <c r="BF580" s="100"/>
      <c r="BG580" s="100"/>
      <c r="BH580" s="100"/>
      <c r="BI580" s="100"/>
      <c r="BJ580" s="100"/>
      <c r="BK580" s="100"/>
      <c r="BL580" s="100"/>
      <c r="BM580" s="100"/>
      <c r="BN580" s="100"/>
      <c r="BO580" s="100"/>
      <c r="BP580" s="100"/>
      <c r="BQ580" s="100"/>
      <c r="BR580" s="100"/>
      <c r="BS580" s="100"/>
      <c r="BT580" s="100"/>
      <c r="BU580" s="100"/>
      <c r="BV580" s="100"/>
      <c r="BW580" s="100"/>
      <c r="BX580" s="100"/>
      <c r="BY580" s="100"/>
      <c r="BZ580" s="100"/>
    </row>
    <row r="581" s="119" customFormat="true" ht="14.85" hidden="false" customHeight="true" outlineLevel="0" collapsed="false">
      <c r="A581" s="102" t="str">
        <f aca="false" t="array" ref="A581:A581">IF(G581=Error_checking!$A$26,RANK(AC581,$AC$2:$AC$601),"")</f>
        <v/>
      </c>
      <c r="B581" s="102" t="n">
        <v>322</v>
      </c>
      <c r="C581" s="77" t="n">
        <f aca="false">VLOOKUP($B581,Ludo_na!$A$2:$D$601,2,0)</f>
        <v>191</v>
      </c>
      <c r="D581" s="78" t="str">
        <f aca="false">IF(VLOOKUP($B581,Ludo_voor!$A$2:$Y$601,3,0)="","",VLOOKUP($B581,Ludo_voor!$A$2:$Y$601,3,0))</f>
        <v>Hautekeete</v>
      </c>
      <c r="E581" s="79" t="str">
        <f aca="false">IF(VLOOKUP($B581,Ludo_voor!$A$2:$Y$601,4,0)="","",VLOOKUP($B581,Ludo_voor!$A$2:$Y$601,4,0))</f>
        <v>Dimitri</v>
      </c>
      <c r="F581" s="80" t="str">
        <f aca="false">IF(VLOOKUP($B581,Ludo_voor!$A$2:$Y$601,5,0)="","",VLOOKUP($B581,Ludo_voor!$A$2:$Y$601,5,0))</f>
        <v>Twenty-Four</v>
      </c>
      <c r="G581" s="81"/>
      <c r="H581" s="103"/>
      <c r="I581" s="104"/>
      <c r="J581" s="105"/>
      <c r="K581" s="105"/>
      <c r="L581" s="105"/>
      <c r="M581" s="106" t="str">
        <f aca="false" t="array" ref="M581:M581">IF($G581="","",IF(L581="",0,((SUM(IF(I581=I$2:I$601,IF(J581=J$2:J$601,1,0),0))-K581)/(SUM(IF(I581=I$2:I$601,IF(J581=J$2:J$601,1,0),0))-1)*100)+(L581/(SUM(IF(I581=I$2:I$601,IF(J581=J$2:J$601,L$2:L$601,0),0))))+IF(K581&lt;2,SUM(IF(I581=I$2:I$601,IF(J581=J$2:J$601,1,0),0)),0)))</f>
        <v/>
      </c>
      <c r="N581" s="107"/>
      <c r="O581" s="108"/>
      <c r="P581" s="108"/>
      <c r="Q581" s="108"/>
      <c r="R581" s="109" t="str">
        <f aca="false" t="array" ref="R581:R581">IF($G581="","",IF(Q581="",0,((SUM(IF(N581=N$2:N$601,IF(O581=O$2:O$601,1,0),0))-P581)/(SUM(IF(N581=N$2:N$601,IF(O581=O$2:O$601,1,0),0))-1)*100)+(Q581/(SUM(IF(N581=N$2:N$601,IF(O581=O$2:O$601,Q$2:Q$601,0),0))))+IF(P581&lt;2,SUM(IF(N581=N$2:N$601,IF(O581=O$2:O$601,1,0),0)),0)))</f>
        <v/>
      </c>
      <c r="S581" s="110"/>
      <c r="T581" s="108"/>
      <c r="U581" s="108"/>
      <c r="V581" s="108"/>
      <c r="W581" s="111" t="str">
        <f aca="false" t="array" ref="W581:W581">IF($G581="","",IF(OR(S581=Error_checking!$Q$25,S581=Error_checking!$Q$26),R581-IF(P581&lt;2,SUM(IF(N581=N$2:N$601,IF(O581=O$2:O$601,1,0),0)),0),IF(V581="",0,((SUM(IF(S581=S$2:S$601,IF(T581=T$2:T$601,1,0),0))-U581)/(SUM(IF(S581=S$2:S$601,IF(T581=T$2:T$601,1,0),0))-1)*100)+(V581/(SUM(IF(S581=S$2:S$601,IF(T581=T$2:T$601,V$2:V$601,0),0))))+IF(U581&lt;2,SUM(IF(S581=S$2:S$601,IF(T581=T$2:T$601,1,0),0)),0))))</f>
        <v/>
      </c>
      <c r="X581" s="91"/>
      <c r="Y581" s="92"/>
      <c r="Z581" s="93"/>
      <c r="AA581" s="92"/>
      <c r="AB581" s="94" t="n">
        <f aca="false">0</f>
        <v>0</v>
      </c>
      <c r="AC581" s="94" t="n">
        <f aca="false" t="array" ref="AC581:AC581">SUM(M581,R581,W581,AB581)</f>
        <v>0</v>
      </c>
      <c r="AD581" s="112" t="n">
        <f aca="false">IF(G581=Error_checking!$A$26,MAX(0,MIN(MaxBonus,$G$1)+1-RANK(AC581,$AC$2:$AC$601)),0)</f>
        <v>0</v>
      </c>
      <c r="AE581" s="111" t="n">
        <f aca="false">AC581+AD581</f>
        <v>0</v>
      </c>
      <c r="AF581" s="113" t="str">
        <f aca="false" t="array" ref="AF581:AF581">IF(G581=Error_checking!$A$26,RANK(AC581,$AC$2:$AC$601),"")</f>
        <v/>
      </c>
      <c r="AG581" s="114"/>
      <c r="AH581" s="115"/>
      <c r="AI581" s="115"/>
      <c r="AJ581" s="115"/>
      <c r="AK581" s="100"/>
      <c r="AL581" s="100"/>
      <c r="AM581" s="100"/>
      <c r="AN581" s="101"/>
      <c r="AO581" s="100"/>
      <c r="AP581" s="100"/>
      <c r="AQ581" s="100"/>
      <c r="AR581" s="100"/>
      <c r="AS581" s="100"/>
      <c r="AT581" s="100"/>
      <c r="AU581" s="100"/>
      <c r="AV581" s="100"/>
      <c r="AW581" s="100"/>
      <c r="AX581" s="100"/>
      <c r="AY581" s="100"/>
      <c r="AZ581" s="100"/>
      <c r="BA581" s="100"/>
      <c r="BB581" s="100"/>
      <c r="BC581" s="100"/>
      <c r="BD581" s="100"/>
      <c r="BE581" s="100"/>
      <c r="BF581" s="100"/>
      <c r="BG581" s="100"/>
      <c r="BH581" s="100"/>
      <c r="BI581" s="100"/>
      <c r="BJ581" s="100"/>
      <c r="BK581" s="100"/>
      <c r="BL581" s="100"/>
      <c r="BM581" s="100"/>
      <c r="BN581" s="100"/>
      <c r="BO581" s="100"/>
      <c r="BP581" s="100"/>
      <c r="BQ581" s="100"/>
      <c r="BR581" s="100"/>
      <c r="BS581" s="100"/>
      <c r="BT581" s="100"/>
      <c r="BU581" s="100"/>
      <c r="BV581" s="100"/>
      <c r="BW581" s="100"/>
      <c r="BX581" s="100"/>
      <c r="BY581" s="100"/>
      <c r="BZ581" s="100"/>
    </row>
    <row r="582" s="54" customFormat="true" ht="14.85" hidden="false" customHeight="true" outlineLevel="0" collapsed="false">
      <c r="A582" s="102" t="str">
        <f aca="false" t="array" ref="A582:A582">IF(G582=Error_checking!$A$26,RANK(AC582,$AC$2:$AC$601),"")</f>
        <v/>
      </c>
      <c r="B582" s="102" t="n">
        <v>277</v>
      </c>
      <c r="C582" s="77" t="n">
        <f aca="false">VLOOKUP($B582,Ludo_na!$A$2:$D$601,2,0)</f>
        <v>260</v>
      </c>
      <c r="D582" s="78" t="str">
        <f aca="false">IF(VLOOKUP($B582,Ludo_voor!$A$2:$Y$601,3,0)="","",VLOOKUP($B582,Ludo_voor!$A$2:$Y$601,3,0))</f>
        <v>De Mul</v>
      </c>
      <c r="E582" s="79" t="str">
        <f aca="false">IF(VLOOKUP($B582,Ludo_voor!$A$2:$Y$601,4,0)="","",VLOOKUP($B582,Ludo_voor!$A$2:$Y$601,4,0))</f>
        <v>Patrick</v>
      </c>
      <c r="F582" s="80" t="str">
        <f aca="false">IF(VLOOKUP($B582,Ludo_voor!$A$2:$Y$601,5,0)="","",VLOOKUP($B582,Ludo_voor!$A$2:$Y$601,5,0))</f>
        <v>Winning Movez</v>
      </c>
      <c r="G582" s="81"/>
      <c r="H582" s="103"/>
      <c r="I582" s="104"/>
      <c r="J582" s="105"/>
      <c r="K582" s="105"/>
      <c r="L582" s="105"/>
      <c r="M582" s="106" t="str">
        <f aca="false" t="array" ref="M582:M582">IF($G582="","",IF(L582="",0,((SUM(IF(I582=I$2:I$601,IF(J582=J$2:J$601,1,0),0))-K582)/(SUM(IF(I582=I$2:I$601,IF(J582=J$2:J$601,1,0),0))-1)*100)+(L582/(SUM(IF(I582=I$2:I$601,IF(J582=J$2:J$601,L$2:L$601,0),0))))+IF(K582&lt;2,SUM(IF(I582=I$2:I$601,IF(J582=J$2:J$601,1,0),0)),0)))</f>
        <v/>
      </c>
      <c r="N582" s="107"/>
      <c r="O582" s="108"/>
      <c r="P582" s="108"/>
      <c r="Q582" s="108"/>
      <c r="R582" s="109" t="str">
        <f aca="false" t="array" ref="R582:R582">IF($G582="","",IF(Q582="",0,((SUM(IF(N582=N$2:N$601,IF(O582=O$2:O$601,1,0),0))-P582)/(SUM(IF(N582=N$2:N$601,IF(O582=O$2:O$601,1,0),0))-1)*100)+(Q582/(SUM(IF(N582=N$2:N$601,IF(O582=O$2:O$601,Q$2:Q$601,0),0))))+IF(P582&lt;2,SUM(IF(N582=N$2:N$601,IF(O582=O$2:O$601,1,0),0)),0)))</f>
        <v/>
      </c>
      <c r="S582" s="110"/>
      <c r="T582" s="108"/>
      <c r="U582" s="108"/>
      <c r="V582" s="108"/>
      <c r="W582" s="111" t="str">
        <f aca="false" t="array" ref="W582:W582">IF($G582="","",IF(OR(S582=Error_checking!$Q$25,S582=Error_checking!$Q$26),R582-IF(P582&lt;2,SUM(IF(N582=N$2:N$601,IF(O582=O$2:O$601,1,0),0)),0),IF(V582="",0,((SUM(IF(S582=S$2:S$601,IF(T582=T$2:T$601,1,0),0))-U582)/(SUM(IF(S582=S$2:S$601,IF(T582=T$2:T$601,1,0),0))-1)*100)+(V582/(SUM(IF(S582=S$2:S$601,IF(T582=T$2:T$601,V$2:V$601,0),0))))+IF(U582&lt;2,SUM(IF(S582=S$2:S$601,IF(T582=T$2:T$601,1,0),0)),0))))</f>
        <v/>
      </c>
      <c r="X582" s="91"/>
      <c r="Y582" s="92"/>
      <c r="Z582" s="93"/>
      <c r="AA582" s="92"/>
      <c r="AB582" s="94" t="n">
        <f aca="false">0</f>
        <v>0</v>
      </c>
      <c r="AC582" s="94" t="n">
        <f aca="false" t="array" ref="AC582:AC582">SUM(M582,R582,W582,AB582)</f>
        <v>0</v>
      </c>
      <c r="AD582" s="112" t="n">
        <f aca="false">IF(G582=Error_checking!$A$26,MAX(0,MIN(MaxBonus,$G$1)+1-RANK(AC582,$AC$2:$AC$601)),0)</f>
        <v>0</v>
      </c>
      <c r="AE582" s="111" t="n">
        <f aca="false">AC582+AD582</f>
        <v>0</v>
      </c>
      <c r="AF582" s="113" t="str">
        <f aca="false" t="array" ref="AF582:AF582">IF(G582=Error_checking!$A$26,RANK(AC582,$AC$2:$AC$601),"")</f>
        <v/>
      </c>
      <c r="AG582" s="114"/>
      <c r="AH582" s="115"/>
      <c r="AI582" s="115"/>
      <c r="AJ582" s="115"/>
      <c r="AK582" s="100"/>
      <c r="AL582" s="100"/>
      <c r="AM582" s="100"/>
      <c r="AN582" s="101"/>
      <c r="AO582" s="100"/>
      <c r="AP582" s="100"/>
      <c r="AQ582" s="100"/>
      <c r="AR582" s="100"/>
      <c r="AS582" s="100"/>
      <c r="AT582" s="100"/>
      <c r="AU582" s="100"/>
      <c r="AV582" s="100"/>
      <c r="AW582" s="100"/>
      <c r="AX582" s="100"/>
      <c r="AY582" s="100"/>
      <c r="AZ582" s="100"/>
      <c r="BA582" s="100"/>
      <c r="BB582" s="100"/>
      <c r="BC582" s="100"/>
      <c r="BD582" s="100"/>
      <c r="BE582" s="100"/>
      <c r="BF582" s="100"/>
      <c r="BG582" s="100"/>
      <c r="BH582" s="100"/>
      <c r="BI582" s="100"/>
      <c r="BJ582" s="100"/>
      <c r="BK582" s="100"/>
      <c r="BL582" s="100"/>
      <c r="BM582" s="100"/>
      <c r="BN582" s="100"/>
      <c r="BO582" s="100"/>
      <c r="BP582" s="100"/>
      <c r="BQ582" s="100"/>
      <c r="BR582" s="100"/>
      <c r="BS582" s="100"/>
      <c r="BT582" s="100"/>
      <c r="BU582" s="100"/>
      <c r="BV582" s="100"/>
      <c r="BW582" s="100"/>
      <c r="BX582" s="100"/>
      <c r="BY582" s="100"/>
      <c r="BZ582" s="100"/>
    </row>
    <row r="583" s="54" customFormat="true" ht="14.85" hidden="false" customHeight="true" outlineLevel="0" collapsed="false">
      <c r="A583" s="102" t="str">
        <f aca="false" t="array" ref="A583:A583">IF(G583=Error_checking!$A$26,RANK(AC583,$AC$2:$AC$601),"")</f>
        <v/>
      </c>
      <c r="B583" s="102" t="n">
        <v>32</v>
      </c>
      <c r="C583" s="77" t="n">
        <f aca="false">VLOOKUP($B583,Ludo_na!$A$2:$D$601,2,0)</f>
        <v>58</v>
      </c>
      <c r="D583" s="78" t="str">
        <f aca="false">IF(VLOOKUP($B583,Ludo_voor!$A$2:$Y$601,3,0)="","",VLOOKUP($B583,Ludo_voor!$A$2:$Y$601,3,0))</f>
        <v>Laget</v>
      </c>
      <c r="E583" s="79" t="str">
        <f aca="false">IF(VLOOKUP($B583,Ludo_voor!$A$2:$Y$601,4,0)="","",VLOOKUP($B583,Ludo_voor!$A$2:$Y$601,4,0))</f>
        <v>Sebastiaan</v>
      </c>
      <c r="F583" s="80" t="str">
        <f aca="false">IF(VLOOKUP($B583,Ludo_voor!$A$2:$Y$601,5,0)="","",VLOOKUP($B583,Ludo_voor!$A$2:$Y$601,5,0))</f>
        <v>Winning Movez</v>
      </c>
      <c r="G583" s="81"/>
      <c r="H583" s="103"/>
      <c r="I583" s="104"/>
      <c r="J583" s="105"/>
      <c r="K583" s="105"/>
      <c r="L583" s="105"/>
      <c r="M583" s="106" t="str">
        <f aca="false" t="array" ref="M583:M583">IF($G583="","",IF(L583="",0,((SUM(IF(I583=I$2:I$601,IF(J583=J$2:J$601,1,0),0))-K583)/(SUM(IF(I583=I$2:I$601,IF(J583=J$2:J$601,1,0),0))-1)*100)+(L583/(SUM(IF(I583=I$2:I$601,IF(J583=J$2:J$601,L$2:L$601,0),0))))+IF(K583&lt;2,SUM(IF(I583=I$2:I$601,IF(J583=J$2:J$601,1,0),0)),0)))</f>
        <v/>
      </c>
      <c r="N583" s="107"/>
      <c r="O583" s="108"/>
      <c r="P583" s="108"/>
      <c r="Q583" s="108"/>
      <c r="R583" s="109" t="str">
        <f aca="false" t="array" ref="R583:R583">IF($G583="","",IF(Q583="",0,((SUM(IF(N583=N$2:N$601,IF(O583=O$2:O$601,1,0),0))-P583)/(SUM(IF(N583=N$2:N$601,IF(O583=O$2:O$601,1,0),0))-1)*100)+(Q583/(SUM(IF(N583=N$2:N$601,IF(O583=O$2:O$601,Q$2:Q$601,0),0))))+IF(P583&lt;2,SUM(IF(N583=N$2:N$601,IF(O583=O$2:O$601,1,0),0)),0)))</f>
        <v/>
      </c>
      <c r="S583" s="110"/>
      <c r="T583" s="108"/>
      <c r="U583" s="108"/>
      <c r="V583" s="108"/>
      <c r="W583" s="111" t="str">
        <f aca="false" t="array" ref="W583:W583">IF($G583="","",IF(OR(S583=Error_checking!$Q$25,S583=Error_checking!$Q$26),R583-IF(P583&lt;2,SUM(IF(N583=N$2:N$601,IF(O583=O$2:O$601,1,0),0)),0),IF(V583="",0,((SUM(IF(S583=S$2:S$601,IF(T583=T$2:T$601,1,0),0))-U583)/(SUM(IF(S583=S$2:S$601,IF(T583=T$2:T$601,1,0),0))-1)*100)+(V583/(SUM(IF(S583=S$2:S$601,IF(T583=T$2:T$601,V$2:V$601,0),0))))+IF(U583&lt;2,SUM(IF(S583=S$2:S$601,IF(T583=T$2:T$601,1,0),0)),0))))</f>
        <v/>
      </c>
      <c r="X583" s="91"/>
      <c r="Y583" s="92"/>
      <c r="Z583" s="93"/>
      <c r="AA583" s="92"/>
      <c r="AB583" s="94" t="n">
        <f aca="false">0</f>
        <v>0</v>
      </c>
      <c r="AC583" s="94" t="n">
        <f aca="false" t="array" ref="AC583:AC583">SUM(M583,R583,W583,AB583)</f>
        <v>0</v>
      </c>
      <c r="AD583" s="112" t="n">
        <f aca="false">IF(G583=Error_checking!$A$26,MAX(0,MIN(MaxBonus,$G$1)+1-RANK(AC583,$AC$2:$AC$601)),0)</f>
        <v>0</v>
      </c>
      <c r="AE583" s="111" t="n">
        <f aca="false">AC583+AD583</f>
        <v>0</v>
      </c>
      <c r="AF583" s="113" t="str">
        <f aca="false" t="array" ref="AF583:AF583">IF(G583=Error_checking!$A$26,RANK(AC583,$AC$2:$AC$601),"")</f>
        <v/>
      </c>
      <c r="AG583" s="114"/>
      <c r="AH583" s="115"/>
      <c r="AI583" s="115"/>
      <c r="AJ583" s="115"/>
      <c r="AK583" s="100"/>
      <c r="AL583" s="100"/>
      <c r="AM583" s="100"/>
      <c r="AN583" s="101"/>
      <c r="AO583" s="100"/>
      <c r="AP583" s="100"/>
      <c r="AQ583" s="100"/>
      <c r="AR583" s="100"/>
      <c r="AS583" s="100"/>
      <c r="AT583" s="100"/>
      <c r="AU583" s="100"/>
      <c r="AV583" s="100"/>
      <c r="AW583" s="100"/>
      <c r="AX583" s="100"/>
      <c r="AY583" s="100"/>
      <c r="AZ583" s="100"/>
      <c r="BA583" s="100"/>
      <c r="BB583" s="100"/>
      <c r="BC583" s="100"/>
      <c r="BD583" s="100"/>
      <c r="BE583" s="100"/>
      <c r="BF583" s="100"/>
      <c r="BG583" s="100"/>
      <c r="BH583" s="100"/>
      <c r="BI583" s="100"/>
      <c r="BJ583" s="100"/>
      <c r="BK583" s="100"/>
      <c r="BL583" s="100"/>
      <c r="BM583" s="100"/>
      <c r="BN583" s="100"/>
      <c r="BO583" s="100"/>
      <c r="BP583" s="100"/>
      <c r="BQ583" s="100"/>
      <c r="BR583" s="100"/>
      <c r="BS583" s="100"/>
      <c r="BT583" s="100"/>
      <c r="BU583" s="100"/>
      <c r="BV583" s="100"/>
      <c r="BW583" s="100"/>
      <c r="BX583" s="100"/>
      <c r="BY583" s="100"/>
      <c r="BZ583" s="100"/>
    </row>
    <row r="584" s="54" customFormat="true" ht="14.85" hidden="false" customHeight="true" outlineLevel="0" collapsed="false">
      <c r="A584" s="102" t="str">
        <f aca="false" t="array" ref="A584:A584">IF(G584=Error_checking!$A$26,RANK(AC584,$AC$2:$AC$601),"")</f>
        <v/>
      </c>
      <c r="B584" s="102" t="n">
        <v>24</v>
      </c>
      <c r="C584" s="77" t="n">
        <f aca="false">VLOOKUP($B584,Ludo_na!$A$2:$D$601,2,0)</f>
        <v>230</v>
      </c>
      <c r="D584" s="78" t="str">
        <f aca="false">IF(VLOOKUP($B584,Ludo_voor!$A$2:$Y$601,3,0)="","",VLOOKUP($B584,Ludo_voor!$A$2:$Y$601,3,0))</f>
        <v>Van Damme</v>
      </c>
      <c r="E584" s="79" t="str">
        <f aca="false">IF(VLOOKUP($B584,Ludo_voor!$A$2:$Y$601,4,0)="","",VLOOKUP($B584,Ludo_voor!$A$2:$Y$601,4,0))</f>
        <v>Dimitri</v>
      </c>
      <c r="F584" s="80" t="str">
        <f aca="false">IF(VLOOKUP($B584,Ludo_voor!$A$2:$Y$601,5,0)="","",VLOOKUP($B584,Ludo_voor!$A$2:$Y$601,5,0))</f>
        <v>Winning Movez</v>
      </c>
      <c r="G584" s="81"/>
      <c r="H584" s="103"/>
      <c r="I584" s="104"/>
      <c r="J584" s="105"/>
      <c r="K584" s="105"/>
      <c r="L584" s="105"/>
      <c r="M584" s="106" t="str">
        <f aca="false" t="array" ref="M584:M584">IF($G584="","",IF(L584="",0,((SUM(IF(I584=I$2:I$601,IF(J584=J$2:J$601,1,0),0))-K584)/(SUM(IF(I584=I$2:I$601,IF(J584=J$2:J$601,1,0),0))-1)*100)+(L584/(SUM(IF(I584=I$2:I$601,IF(J584=J$2:J$601,L$2:L$601,0),0))))+IF(K584&lt;2,SUM(IF(I584=I$2:I$601,IF(J584=J$2:J$601,1,0),0)),0)))</f>
        <v/>
      </c>
      <c r="N584" s="107"/>
      <c r="O584" s="108"/>
      <c r="P584" s="108"/>
      <c r="Q584" s="108"/>
      <c r="R584" s="109" t="str">
        <f aca="false" t="array" ref="R584:R584">IF($G584="","",IF(Q584="",0,((SUM(IF(N584=N$2:N$601,IF(O584=O$2:O$601,1,0),0))-P584)/(SUM(IF(N584=N$2:N$601,IF(O584=O$2:O$601,1,0),0))-1)*100)+(Q584/(SUM(IF(N584=N$2:N$601,IF(O584=O$2:O$601,Q$2:Q$601,0),0))))+IF(P584&lt;2,SUM(IF(N584=N$2:N$601,IF(O584=O$2:O$601,1,0),0)),0)))</f>
        <v/>
      </c>
      <c r="S584" s="110"/>
      <c r="T584" s="108"/>
      <c r="U584" s="108"/>
      <c r="V584" s="108"/>
      <c r="W584" s="111" t="str">
        <f aca="false" t="array" ref="W584:W584">IF($G584="","",IF(OR(S584=Error_checking!$Q$25,S584=Error_checking!$Q$26),R584-IF(P584&lt;2,SUM(IF(N584=N$2:N$601,IF(O584=O$2:O$601,1,0),0)),0),IF(V584="",0,((SUM(IF(S584=S$2:S$601,IF(T584=T$2:T$601,1,0),0))-U584)/(SUM(IF(S584=S$2:S$601,IF(T584=T$2:T$601,1,0),0))-1)*100)+(V584/(SUM(IF(S584=S$2:S$601,IF(T584=T$2:T$601,V$2:V$601,0),0))))+IF(U584&lt;2,SUM(IF(S584=S$2:S$601,IF(T584=T$2:T$601,1,0),0)),0))))</f>
        <v/>
      </c>
      <c r="X584" s="91"/>
      <c r="Y584" s="92"/>
      <c r="Z584" s="93"/>
      <c r="AA584" s="92"/>
      <c r="AB584" s="94" t="n">
        <f aca="false">0</f>
        <v>0</v>
      </c>
      <c r="AC584" s="94" t="n">
        <f aca="false" t="array" ref="AC584:AC584">SUM(M584,R584,W584,AB584)</f>
        <v>0</v>
      </c>
      <c r="AD584" s="112" t="n">
        <f aca="false">IF(G584=Error_checking!$A$26,MAX(0,MIN(MaxBonus,$G$1)+1-RANK(AC584,$AC$2:$AC$601)),0)</f>
        <v>0</v>
      </c>
      <c r="AE584" s="111" t="n">
        <f aca="false">AC584+AD584</f>
        <v>0</v>
      </c>
      <c r="AF584" s="113" t="str">
        <f aca="false" t="array" ref="AF584:AF584">IF(G584=Error_checking!$A$26,RANK(AC584,$AC$2:$AC$601),"")</f>
        <v/>
      </c>
      <c r="AG584" s="114"/>
      <c r="AH584" s="115"/>
      <c r="AI584" s="115"/>
      <c r="AJ584" s="115"/>
      <c r="AK584" s="100"/>
      <c r="AL584" s="100"/>
      <c r="AM584" s="100"/>
      <c r="AN584" s="101"/>
      <c r="AO584" s="100"/>
      <c r="AP584" s="100"/>
      <c r="AQ584" s="100"/>
      <c r="AR584" s="100"/>
      <c r="AS584" s="100"/>
      <c r="AT584" s="100"/>
      <c r="AU584" s="100"/>
      <c r="AV584" s="100"/>
      <c r="AW584" s="100"/>
      <c r="AX584" s="100"/>
      <c r="AY584" s="100"/>
      <c r="AZ584" s="100"/>
      <c r="BA584" s="100"/>
      <c r="BB584" s="100"/>
      <c r="BC584" s="100"/>
      <c r="BD584" s="100"/>
      <c r="BE584" s="100"/>
      <c r="BF584" s="100"/>
      <c r="BG584" s="100"/>
      <c r="BH584" s="100"/>
      <c r="BI584" s="100"/>
      <c r="BJ584" s="100"/>
      <c r="BK584" s="100"/>
      <c r="BL584" s="100"/>
      <c r="BM584" s="100"/>
      <c r="BN584" s="100"/>
      <c r="BO584" s="100"/>
      <c r="BP584" s="100"/>
      <c r="BQ584" s="100"/>
      <c r="BR584" s="100"/>
      <c r="BS584" s="100"/>
      <c r="BT584" s="100"/>
      <c r="BU584" s="100"/>
      <c r="BV584" s="100"/>
      <c r="BW584" s="100"/>
      <c r="BX584" s="100"/>
      <c r="BY584" s="100"/>
      <c r="BZ584" s="100"/>
    </row>
    <row r="585" s="54" customFormat="true" ht="14.85" hidden="false" customHeight="true" outlineLevel="0" collapsed="false">
      <c r="A585" s="102" t="str">
        <f aca="false" t="array" ref="A585:A585">IF(G585=Error_checking!$A$26,RANK(AC585,$AC$2:$AC$601),"")</f>
        <v/>
      </c>
      <c r="B585" s="102" t="n">
        <v>307</v>
      </c>
      <c r="C585" s="77" t="n">
        <f aca="false">VLOOKUP($B585,Ludo_na!$A$2:$D$601,2,0)</f>
        <v>69</v>
      </c>
      <c r="D585" s="78" t="str">
        <f aca="false">IF(VLOOKUP($B585,Ludo_voor!$A$2:$Y$601,3,0)="","",VLOOKUP($B585,Ludo_voor!$A$2:$Y$601,3,0))</f>
        <v>Van Roy</v>
      </c>
      <c r="E585" s="79" t="str">
        <f aca="false">IF(VLOOKUP($B585,Ludo_voor!$A$2:$Y$601,4,0)="","",VLOOKUP($B585,Ludo_voor!$A$2:$Y$601,4,0))</f>
        <v>Stany</v>
      </c>
      <c r="F585" s="80" t="str">
        <f aca="false">IF(VLOOKUP($B585,Ludo_voor!$A$2:$Y$601,5,0)="","",VLOOKUP($B585,Ludo_voor!$A$2:$Y$601,5,0))</f>
        <v>Winning Movez</v>
      </c>
      <c r="G585" s="81"/>
      <c r="H585" s="103"/>
      <c r="I585" s="104"/>
      <c r="J585" s="105"/>
      <c r="K585" s="105"/>
      <c r="L585" s="105"/>
      <c r="M585" s="106" t="str">
        <f aca="false" t="array" ref="M585:M585">IF($G585="","",IF(L585="",0,((SUM(IF(I585=I$2:I$601,IF(J585=J$2:J$601,1,0),0))-K585)/(SUM(IF(I585=I$2:I$601,IF(J585=J$2:J$601,1,0),0))-1)*100)+(L585/(SUM(IF(I585=I$2:I$601,IF(J585=J$2:J$601,L$2:L$601,0),0))))+IF(K585&lt;2,SUM(IF(I585=I$2:I$601,IF(J585=J$2:J$601,1,0),0)),0)))</f>
        <v/>
      </c>
      <c r="N585" s="107"/>
      <c r="O585" s="108"/>
      <c r="P585" s="108"/>
      <c r="Q585" s="108"/>
      <c r="R585" s="109" t="str">
        <f aca="false" t="array" ref="R585:R585">IF($G585="","",IF(Q585="",0,((SUM(IF(N585=N$2:N$601,IF(O585=O$2:O$601,1,0),0))-P585)/(SUM(IF(N585=N$2:N$601,IF(O585=O$2:O$601,1,0),0))-1)*100)+(Q585/(SUM(IF(N585=N$2:N$601,IF(O585=O$2:O$601,Q$2:Q$601,0),0))))+IF(P585&lt;2,SUM(IF(N585=N$2:N$601,IF(O585=O$2:O$601,1,0),0)),0)))</f>
        <v/>
      </c>
      <c r="S585" s="110"/>
      <c r="T585" s="108"/>
      <c r="U585" s="108"/>
      <c r="V585" s="108"/>
      <c r="W585" s="111" t="str">
        <f aca="false" t="array" ref="W585:W585">IF($G585="","",IF(OR(S585=Error_checking!$Q$25,S585=Error_checking!$Q$26),R585-IF(P585&lt;2,SUM(IF(N585=N$2:N$601,IF(O585=O$2:O$601,1,0),0)),0),IF(V585="",0,((SUM(IF(S585=S$2:S$601,IF(T585=T$2:T$601,1,0),0))-U585)/(SUM(IF(S585=S$2:S$601,IF(T585=T$2:T$601,1,0),0))-1)*100)+(V585/(SUM(IF(S585=S$2:S$601,IF(T585=T$2:T$601,V$2:V$601,0),0))))+IF(U585&lt;2,SUM(IF(S585=S$2:S$601,IF(T585=T$2:T$601,1,0),0)),0))))</f>
        <v/>
      </c>
      <c r="X585" s="91"/>
      <c r="Y585" s="92"/>
      <c r="Z585" s="93"/>
      <c r="AA585" s="92"/>
      <c r="AB585" s="94" t="n">
        <f aca="false">0</f>
        <v>0</v>
      </c>
      <c r="AC585" s="94" t="n">
        <f aca="false" t="array" ref="AC585:AC585">SUM(M585,R585,W585,AB585)</f>
        <v>0</v>
      </c>
      <c r="AD585" s="112" t="n">
        <f aca="false">IF(G585=Error_checking!$A$26,MAX(0,MIN(MaxBonus,$G$1)+1-RANK(AC585,$AC$2:$AC$601)),0)</f>
        <v>0</v>
      </c>
      <c r="AE585" s="111" t="n">
        <f aca="false">AC585+AD585</f>
        <v>0</v>
      </c>
      <c r="AF585" s="113" t="str">
        <f aca="false" t="array" ref="AF585:AF585">IF(G585=Error_checking!$A$26,RANK(AC585,$AC$2:$AC$601),"")</f>
        <v/>
      </c>
      <c r="AG585" s="114"/>
      <c r="AH585" s="115"/>
      <c r="AI585" s="115"/>
      <c r="AJ585" s="115"/>
      <c r="AK585" s="100"/>
      <c r="AL585" s="100"/>
      <c r="AM585" s="100"/>
      <c r="AN585" s="101"/>
      <c r="AO585" s="100"/>
      <c r="AP585" s="100"/>
      <c r="AQ585" s="100"/>
      <c r="AR585" s="100"/>
      <c r="AS585" s="100"/>
      <c r="AT585" s="100"/>
      <c r="AU585" s="100"/>
      <c r="AV585" s="100"/>
      <c r="AW585" s="100"/>
      <c r="AX585" s="100"/>
      <c r="AY585" s="100"/>
      <c r="AZ585" s="100"/>
      <c r="BA585" s="100"/>
      <c r="BB585" s="100"/>
      <c r="BC585" s="100"/>
      <c r="BD585" s="100"/>
      <c r="BE585" s="100"/>
      <c r="BF585" s="100"/>
      <c r="BG585" s="100"/>
      <c r="BH585" s="100"/>
      <c r="BI585" s="100"/>
      <c r="BJ585" s="100"/>
      <c r="BK585" s="100"/>
      <c r="BL585" s="100"/>
      <c r="BM585" s="100"/>
      <c r="BN585" s="100"/>
      <c r="BO585" s="100"/>
      <c r="BP585" s="100"/>
      <c r="BQ585" s="100"/>
      <c r="BR585" s="100"/>
      <c r="BS585" s="100"/>
      <c r="BT585" s="100"/>
      <c r="BU585" s="100"/>
      <c r="BV585" s="100"/>
      <c r="BW585" s="100"/>
      <c r="BX585" s="100"/>
      <c r="BY585" s="100"/>
      <c r="BZ585" s="100"/>
    </row>
    <row r="586" s="116" customFormat="true" ht="14.85" hidden="false" customHeight="true" outlineLevel="0" collapsed="false">
      <c r="A586" s="102" t="str">
        <f aca="false" t="array" ref="A586:A586">IF(G586=Error_checking!$A$26,RANK(AC586,$AC$2:$AC$601),"")</f>
        <v/>
      </c>
      <c r="B586" s="102" t="n">
        <v>140</v>
      </c>
      <c r="C586" s="77" t="n">
        <f aca="false">VLOOKUP($B586,Ludo_na!$A$2:$D$601,2,0)</f>
        <v>88</v>
      </c>
      <c r="D586" s="78" t="str">
        <f aca="false">IF(VLOOKUP($B586,Ludo_voor!$A$2:$Y$601,3,0)="","",VLOOKUP($B586,Ludo_voor!$A$2:$Y$601,3,0))</f>
        <v>Dyzers</v>
      </c>
      <c r="E586" s="79" t="str">
        <f aca="false">IF(VLOOKUP($B586,Ludo_voor!$A$2:$Y$601,4,0)="","",VLOOKUP($B586,Ludo_voor!$A$2:$Y$601,4,0))</f>
        <v>Christophe</v>
      </c>
      <c r="F586" s="80" t="str">
        <f aca="false">IF(VLOOKUP($B586,Ludo_voor!$A$2:$Y$601,5,0)="","",VLOOKUP($B586,Ludo_voor!$A$2:$Y$601,5,0))</f>
        <v>Woodland Mages</v>
      </c>
      <c r="G586" s="81"/>
      <c r="H586" s="103"/>
      <c r="I586" s="104"/>
      <c r="J586" s="105"/>
      <c r="K586" s="105"/>
      <c r="L586" s="105"/>
      <c r="M586" s="106" t="str">
        <f aca="false" t="array" ref="M586:M586">IF($G586="","",IF(L586="",0,((SUM(IF(I586=I$2:I$601,IF(J586=J$2:J$601,1,0),0))-K586)/(SUM(IF(I586=I$2:I$601,IF(J586=J$2:J$601,1,0),0))-1)*100)+(L586/(SUM(IF(I586=I$2:I$601,IF(J586=J$2:J$601,L$2:L$601,0),0))))+IF(K586&lt;2,SUM(IF(I586=I$2:I$601,IF(J586=J$2:J$601,1,0),0)),0)))</f>
        <v/>
      </c>
      <c r="N586" s="107"/>
      <c r="O586" s="108"/>
      <c r="P586" s="108"/>
      <c r="Q586" s="108"/>
      <c r="R586" s="109" t="str">
        <f aca="false" t="array" ref="R586:R586">IF($G586="","",IF(Q586="",0,((SUM(IF(N586=N$2:N$601,IF(O586=O$2:O$601,1,0),0))-P586)/(SUM(IF(N586=N$2:N$601,IF(O586=O$2:O$601,1,0),0))-1)*100)+(Q586/(SUM(IF(N586=N$2:N$601,IF(O586=O$2:O$601,Q$2:Q$601,0),0))))+IF(P586&lt;2,SUM(IF(N586=N$2:N$601,IF(O586=O$2:O$601,1,0),0)),0)))</f>
        <v/>
      </c>
      <c r="S586" s="110"/>
      <c r="T586" s="108"/>
      <c r="U586" s="108"/>
      <c r="V586" s="108"/>
      <c r="W586" s="111" t="str">
        <f aca="false" t="array" ref="W586:W586">IF($G586="","",IF(OR(S586=Error_checking!$Q$25,S586=Error_checking!$Q$26),R586-IF(P586&lt;2,SUM(IF(N586=N$2:N$601,IF(O586=O$2:O$601,1,0),0)),0),IF(V586="",0,((SUM(IF(S586=S$2:S$601,IF(T586=T$2:T$601,1,0),0))-U586)/(SUM(IF(S586=S$2:S$601,IF(T586=T$2:T$601,1,0),0))-1)*100)+(V586/(SUM(IF(S586=S$2:S$601,IF(T586=T$2:T$601,V$2:V$601,0),0))))+IF(U586&lt;2,SUM(IF(S586=S$2:S$601,IF(T586=T$2:T$601,1,0),0)),0))))</f>
        <v/>
      </c>
      <c r="X586" s="91"/>
      <c r="Y586" s="92"/>
      <c r="Z586" s="93"/>
      <c r="AA586" s="92"/>
      <c r="AB586" s="94" t="n">
        <f aca="false">0</f>
        <v>0</v>
      </c>
      <c r="AC586" s="94" t="n">
        <f aca="false" t="array" ref="AC586:AC586">SUM(M586,R586,W586,AB586)</f>
        <v>0</v>
      </c>
      <c r="AD586" s="112" t="n">
        <f aca="false">IF(G586=Error_checking!$A$26,MAX(0,MIN(MaxBonus,$G$1)+1-RANK(AC586,$AC$2:$AC$601)),0)</f>
        <v>0</v>
      </c>
      <c r="AE586" s="111" t="n">
        <f aca="false">AC586+AD586</f>
        <v>0</v>
      </c>
      <c r="AF586" s="113" t="str">
        <f aca="false" t="array" ref="AF586:AF586">IF(G586=Error_checking!$A$26,RANK(AC586,$AC$2:$AC$601),"")</f>
        <v/>
      </c>
      <c r="AG586" s="114"/>
      <c r="AH586" s="115"/>
      <c r="AI586" s="115"/>
      <c r="AJ586" s="115"/>
      <c r="AK586" s="100"/>
      <c r="AL586" s="100"/>
      <c r="AM586" s="100"/>
      <c r="AN586" s="101"/>
      <c r="AO586" s="100"/>
      <c r="AP586" s="100"/>
      <c r="AQ586" s="100"/>
      <c r="AR586" s="100"/>
      <c r="AS586" s="100"/>
      <c r="AT586" s="100"/>
      <c r="AU586" s="100"/>
      <c r="AV586" s="100"/>
      <c r="AW586" s="100"/>
      <c r="AX586" s="100"/>
      <c r="AY586" s="100"/>
      <c r="AZ586" s="100"/>
      <c r="BA586" s="100"/>
      <c r="BB586" s="100"/>
      <c r="BC586" s="100"/>
      <c r="BD586" s="100"/>
      <c r="BE586" s="100"/>
      <c r="BF586" s="100"/>
      <c r="BG586" s="100"/>
      <c r="BH586" s="100"/>
      <c r="BI586" s="100"/>
      <c r="BJ586" s="100"/>
      <c r="BK586" s="100"/>
      <c r="BL586" s="100"/>
      <c r="BM586" s="100"/>
      <c r="BN586" s="100"/>
      <c r="BO586" s="100"/>
      <c r="BP586" s="100"/>
      <c r="BQ586" s="100"/>
      <c r="BR586" s="100"/>
      <c r="BS586" s="100"/>
      <c r="BT586" s="100"/>
      <c r="BU586" s="100"/>
      <c r="BV586" s="100"/>
      <c r="BW586" s="100"/>
      <c r="BX586" s="100"/>
      <c r="BY586" s="100"/>
      <c r="BZ586" s="100"/>
    </row>
    <row r="587" customFormat="false" ht="14.85" hidden="false" customHeight="true" outlineLevel="0" collapsed="false">
      <c r="A587" s="102" t="str">
        <f aca="false" t="array" ref="A587:A587">IF(G587=Error_checking!$A$26,RANK(AC587,$AC$2:$AC$601),"")</f>
        <v/>
      </c>
      <c r="B587" s="102" t="n">
        <v>155</v>
      </c>
      <c r="C587" s="77" t="n">
        <f aca="false">VLOOKUP($B587,Ludo_na!$A$2:$D$601,2,0)</f>
        <v>182</v>
      </c>
      <c r="D587" s="78" t="str">
        <f aca="false">IF(VLOOKUP($B587,Ludo_voor!$A$2:$Y$601,3,0)="","",VLOOKUP($B587,Ludo_voor!$A$2:$Y$601,3,0))</f>
        <v>Azou</v>
      </c>
      <c r="E587" s="79" t="str">
        <f aca="false">IF(VLOOKUP($B587,Ludo_voor!$A$2:$Y$601,4,0)="","",VLOOKUP($B587,Ludo_voor!$A$2:$Y$601,4,0))</f>
        <v>Jorre</v>
      </c>
      <c r="F587" s="80" t="str">
        <f aca="false">IF(VLOOKUP($B587,Ludo_voor!$A$2:$Y$601,5,0)="","",VLOOKUP($B587,Ludo_voor!$A$2:$Y$601,5,0))</f>
        <v>x</v>
      </c>
      <c r="G587" s="81"/>
      <c r="H587" s="103"/>
      <c r="I587" s="104"/>
      <c r="J587" s="105"/>
      <c r="K587" s="105"/>
      <c r="L587" s="105"/>
      <c r="M587" s="106" t="str">
        <f aca="false" t="array" ref="M587:M587">IF($G587="","",IF(L587="",0,((SUM(IF(I587=I$2:I$601,IF(J587=J$2:J$601,1,0),0))-K587)/(SUM(IF(I587=I$2:I$601,IF(J587=J$2:J$601,1,0),0))-1)*100)+(L587/(SUM(IF(I587=I$2:I$601,IF(J587=J$2:J$601,L$2:L$601,0),0))))+IF(K587&lt;2,SUM(IF(I587=I$2:I$601,IF(J587=J$2:J$601,1,0),0)),0)))</f>
        <v/>
      </c>
      <c r="N587" s="107"/>
      <c r="O587" s="108"/>
      <c r="P587" s="108"/>
      <c r="Q587" s="108"/>
      <c r="R587" s="109" t="str">
        <f aca="false" t="array" ref="R587:R587">IF($G587="","",IF(Q587="",0,((SUM(IF(N587=N$2:N$601,IF(O587=O$2:O$601,1,0),0))-P587)/(SUM(IF(N587=N$2:N$601,IF(O587=O$2:O$601,1,0),0))-1)*100)+(Q587/(SUM(IF(N587=N$2:N$601,IF(O587=O$2:O$601,Q$2:Q$601,0),0))))+IF(P587&lt;2,SUM(IF(N587=N$2:N$601,IF(O587=O$2:O$601,1,0),0)),0)))</f>
        <v/>
      </c>
      <c r="S587" s="110"/>
      <c r="T587" s="108"/>
      <c r="U587" s="108"/>
      <c r="V587" s="108"/>
      <c r="W587" s="111" t="str">
        <f aca="false" t="array" ref="W587:W587">IF($G587="","",IF(OR(S587=Error_checking!$Q$25,S587=Error_checking!$Q$26),R587-IF(P587&lt;2,SUM(IF(N587=N$2:N$601,IF(O587=O$2:O$601,1,0),0)),0),IF(V587="",0,((SUM(IF(S587=S$2:S$601,IF(T587=T$2:T$601,1,0),0))-U587)/(SUM(IF(S587=S$2:S$601,IF(T587=T$2:T$601,1,0),0))-1)*100)+(V587/(SUM(IF(S587=S$2:S$601,IF(T587=T$2:T$601,V$2:V$601,0),0))))+IF(U587&lt;2,SUM(IF(S587=S$2:S$601,IF(T587=T$2:T$601,1,0),0)),0))))</f>
        <v/>
      </c>
      <c r="X587" s="91"/>
      <c r="Y587" s="92"/>
      <c r="Z587" s="93"/>
      <c r="AA587" s="92"/>
      <c r="AB587" s="94" t="n">
        <f aca="false">0</f>
        <v>0</v>
      </c>
      <c r="AC587" s="94" t="n">
        <f aca="false" t="array" ref="AC587:AC587">SUM(M587,R587,W587,AB587)</f>
        <v>0</v>
      </c>
      <c r="AD587" s="112" t="n">
        <f aca="false">IF(G587=Error_checking!$A$26,MAX(0,MIN(MaxBonus,$G$1)+1-RANK(AC587,$AC$2:$AC$601)),0)</f>
        <v>0</v>
      </c>
      <c r="AE587" s="111" t="n">
        <f aca="false">AC587+AD587</f>
        <v>0</v>
      </c>
      <c r="AF587" s="113" t="str">
        <f aca="false" t="array" ref="AF587:AF587">IF(G587=Error_checking!$A$26,RANK(AC587,$AC$2:$AC$601),"")</f>
        <v/>
      </c>
      <c r="AG587" s="114"/>
      <c r="AH587" s="115"/>
      <c r="AI587" s="115"/>
      <c r="AJ587" s="115"/>
      <c r="AK587" s="100"/>
      <c r="AL587" s="100"/>
      <c r="AM587" s="100"/>
      <c r="AN587" s="101"/>
      <c r="AO587" s="100"/>
      <c r="AP587" s="100"/>
      <c r="AQ587" s="100"/>
      <c r="AR587" s="100"/>
      <c r="AS587" s="100"/>
      <c r="AT587" s="100"/>
      <c r="AU587" s="100"/>
      <c r="AV587" s="100"/>
      <c r="AW587" s="100"/>
      <c r="AX587" s="100"/>
      <c r="AY587" s="100"/>
      <c r="AZ587" s="100"/>
      <c r="BA587" s="100"/>
      <c r="BB587" s="100"/>
      <c r="BC587" s="100"/>
      <c r="BD587" s="100"/>
      <c r="BE587" s="100"/>
      <c r="BF587" s="100"/>
      <c r="BG587" s="100"/>
      <c r="BH587" s="100"/>
      <c r="BI587" s="100"/>
      <c r="BJ587" s="100"/>
      <c r="BK587" s="100"/>
      <c r="BL587" s="100"/>
      <c r="BM587" s="100"/>
      <c r="BN587" s="100"/>
      <c r="BO587" s="100"/>
      <c r="BP587" s="100"/>
      <c r="BQ587" s="100"/>
      <c r="BR587" s="100"/>
      <c r="BS587" s="100"/>
      <c r="BT587" s="100"/>
      <c r="BU587" s="100"/>
      <c r="BV587" s="100"/>
      <c r="BW587" s="100"/>
      <c r="BX587" s="100"/>
      <c r="BY587" s="100"/>
      <c r="BZ587" s="100"/>
      <c r="CA587" s="0"/>
      <c r="CB587" s="0"/>
      <c r="CC587" s="0"/>
      <c r="CD587" s="0"/>
      <c r="CE587" s="0"/>
      <c r="CF587" s="0"/>
      <c r="CG587" s="0"/>
      <c r="CH587" s="0"/>
      <c r="CI587" s="0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0"/>
      <c r="DA587" s="0"/>
      <c r="DB587" s="0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  <c r="IX587" s="0"/>
      <c r="IY587" s="0"/>
      <c r="IZ587" s="0"/>
      <c r="JA587" s="0"/>
      <c r="JB587" s="0"/>
      <c r="JC587" s="0"/>
      <c r="JD587" s="0"/>
      <c r="JE587" s="0"/>
      <c r="JF587" s="0"/>
      <c r="JG587" s="0"/>
      <c r="JH587" s="0"/>
      <c r="JI587" s="0"/>
      <c r="JJ587" s="0"/>
      <c r="JK587" s="0"/>
      <c r="JL587" s="0"/>
      <c r="JM587" s="0"/>
      <c r="JN587" s="0"/>
      <c r="JO587" s="0"/>
      <c r="JP587" s="0"/>
      <c r="JQ587" s="0"/>
      <c r="JR587" s="0"/>
      <c r="JS587" s="0"/>
      <c r="JT587" s="0"/>
      <c r="JU587" s="0"/>
      <c r="JV587" s="0"/>
      <c r="JW587" s="0"/>
      <c r="JX587" s="0"/>
      <c r="JY587" s="0"/>
      <c r="JZ587" s="0"/>
      <c r="KA587" s="0"/>
      <c r="KB587" s="0"/>
      <c r="KC587" s="0"/>
      <c r="KD587" s="0"/>
      <c r="KE587" s="0"/>
      <c r="KF587" s="0"/>
      <c r="KG587" s="0"/>
      <c r="KH587" s="0"/>
      <c r="KI587" s="0"/>
      <c r="KJ587" s="0"/>
      <c r="KK587" s="0"/>
      <c r="KL587" s="0"/>
      <c r="KM587" s="0"/>
      <c r="KN587" s="0"/>
      <c r="KO587" s="0"/>
      <c r="KP587" s="0"/>
      <c r="KQ587" s="0"/>
      <c r="KR587" s="0"/>
      <c r="KS587" s="0"/>
      <c r="KT587" s="0"/>
      <c r="KU587" s="0"/>
      <c r="KV587" s="0"/>
      <c r="KW587" s="0"/>
      <c r="KX587" s="0"/>
      <c r="KY587" s="0"/>
      <c r="KZ587" s="0"/>
      <c r="LA587" s="0"/>
      <c r="LB587" s="0"/>
      <c r="LC587" s="0"/>
      <c r="LD587" s="0"/>
      <c r="LE587" s="0"/>
      <c r="LF587" s="0"/>
      <c r="LG587" s="0"/>
      <c r="LH587" s="0"/>
      <c r="LI587" s="0"/>
      <c r="LJ587" s="0"/>
      <c r="LK587" s="0"/>
      <c r="LL587" s="0"/>
      <c r="LM587" s="0"/>
      <c r="LN587" s="0"/>
      <c r="LO587" s="0"/>
      <c r="LP587" s="0"/>
      <c r="LQ587" s="0"/>
      <c r="LR587" s="0"/>
      <c r="LS587" s="0"/>
      <c r="LT587" s="0"/>
      <c r="LU587" s="0"/>
      <c r="LV587" s="0"/>
      <c r="LW587" s="0"/>
      <c r="LX587" s="0"/>
      <c r="LY587" s="0"/>
      <c r="LZ587" s="0"/>
      <c r="MA587" s="0"/>
      <c r="MB587" s="0"/>
      <c r="MC587" s="0"/>
      <c r="MD587" s="0"/>
      <c r="ME587" s="0"/>
      <c r="MF587" s="0"/>
      <c r="MG587" s="0"/>
      <c r="MH587" s="0"/>
      <c r="MI587" s="0"/>
      <c r="MJ587" s="0"/>
      <c r="MK587" s="0"/>
      <c r="ML587" s="0"/>
      <c r="MM587" s="0"/>
      <c r="MN587" s="0"/>
      <c r="MO587" s="0"/>
      <c r="MP587" s="0"/>
      <c r="MQ587" s="0"/>
      <c r="MR587" s="0"/>
      <c r="MS587" s="0"/>
      <c r="MT587" s="0"/>
      <c r="MU587" s="0"/>
      <c r="MV587" s="0"/>
      <c r="MW587" s="0"/>
      <c r="MX587" s="0"/>
      <c r="MY587" s="0"/>
      <c r="MZ587" s="0"/>
      <c r="NA587" s="0"/>
      <c r="NB587" s="0"/>
      <c r="NC587" s="0"/>
      <c r="ND587" s="0"/>
      <c r="NE587" s="0"/>
      <c r="NF587" s="0"/>
      <c r="NG587" s="0"/>
      <c r="NH587" s="0"/>
      <c r="NI587" s="0"/>
      <c r="NJ587" s="0"/>
      <c r="NK587" s="0"/>
      <c r="NL587" s="0"/>
      <c r="NM587" s="0"/>
      <c r="NN587" s="0"/>
      <c r="NO587" s="0"/>
      <c r="NP587" s="0"/>
      <c r="NQ587" s="0"/>
      <c r="NR587" s="0"/>
      <c r="NS587" s="0"/>
      <c r="NT587" s="0"/>
      <c r="NU587" s="0"/>
      <c r="NV587" s="0"/>
      <c r="NW587" s="0"/>
      <c r="NX587" s="0"/>
      <c r="NY587" s="0"/>
      <c r="NZ587" s="0"/>
      <c r="OA587" s="0"/>
      <c r="OB587" s="0"/>
      <c r="OC587" s="0"/>
      <c r="OD587" s="0"/>
      <c r="OE587" s="0"/>
      <c r="OF587" s="0"/>
      <c r="OG587" s="0"/>
      <c r="OH587" s="0"/>
      <c r="OI587" s="0"/>
      <c r="OJ587" s="0"/>
      <c r="OK587" s="0"/>
      <c r="OL587" s="0"/>
      <c r="OM587" s="0"/>
      <c r="ON587" s="0"/>
      <c r="OO587" s="0"/>
      <c r="OP587" s="0"/>
      <c r="OQ587" s="0"/>
      <c r="OR587" s="0"/>
      <c r="OS587" s="0"/>
      <c r="OT587" s="0"/>
      <c r="OU587" s="0"/>
      <c r="OV587" s="0"/>
      <c r="OW587" s="0"/>
      <c r="OX587" s="0"/>
      <c r="OY587" s="0"/>
      <c r="OZ587" s="0"/>
      <c r="PA587" s="0"/>
      <c r="PB587" s="0"/>
      <c r="PC587" s="0"/>
      <c r="PD587" s="0"/>
      <c r="PE587" s="0"/>
      <c r="PF587" s="0"/>
      <c r="PG587" s="0"/>
      <c r="PH587" s="0"/>
      <c r="PI587" s="0"/>
      <c r="PJ587" s="0"/>
      <c r="PK587" s="0"/>
      <c r="PL587" s="0"/>
      <c r="PM587" s="0"/>
      <c r="PN587" s="0"/>
      <c r="PO587" s="0"/>
      <c r="PP587" s="0"/>
      <c r="PQ587" s="0"/>
      <c r="PR587" s="0"/>
      <c r="PS587" s="0"/>
      <c r="PT587" s="0"/>
      <c r="PU587" s="0"/>
      <c r="PV587" s="0"/>
      <c r="PW587" s="0"/>
      <c r="PX587" s="0"/>
      <c r="PY587" s="0"/>
      <c r="PZ587" s="0"/>
      <c r="QA587" s="0"/>
      <c r="QB587" s="0"/>
      <c r="QC587" s="0"/>
      <c r="QD587" s="0"/>
      <c r="QE587" s="0"/>
      <c r="QF587" s="0"/>
      <c r="QG587" s="0"/>
      <c r="QH587" s="0"/>
      <c r="QI587" s="0"/>
      <c r="QJ587" s="0"/>
      <c r="QK587" s="0"/>
      <c r="QL587" s="0"/>
      <c r="QM587" s="0"/>
      <c r="QN587" s="0"/>
      <c r="QO587" s="0"/>
      <c r="QP587" s="0"/>
      <c r="QQ587" s="0"/>
      <c r="QR587" s="0"/>
      <c r="QS587" s="0"/>
      <c r="QT587" s="0"/>
      <c r="QU587" s="0"/>
      <c r="QV587" s="0"/>
      <c r="QW587" s="0"/>
      <c r="QX587" s="0"/>
      <c r="QY587" s="0"/>
      <c r="QZ587" s="0"/>
      <c r="RA587" s="0"/>
      <c r="RB587" s="0"/>
      <c r="RC587" s="0"/>
      <c r="RD587" s="0"/>
      <c r="RE587" s="0"/>
      <c r="RF587" s="0"/>
      <c r="RG587" s="0"/>
      <c r="RH587" s="0"/>
      <c r="RI587" s="0"/>
      <c r="RJ587" s="0"/>
      <c r="RK587" s="0"/>
      <c r="RL587" s="0"/>
      <c r="RM587" s="0"/>
      <c r="RN587" s="0"/>
      <c r="RO587" s="0"/>
      <c r="RP587" s="0"/>
      <c r="RQ587" s="0"/>
      <c r="RR587" s="0"/>
      <c r="RS587" s="0"/>
      <c r="RT587" s="0"/>
      <c r="RU587" s="0"/>
      <c r="RV587" s="0"/>
      <c r="RW587" s="0"/>
      <c r="RX587" s="0"/>
      <c r="RY587" s="0"/>
      <c r="RZ587" s="0"/>
      <c r="SA587" s="0"/>
      <c r="SB587" s="0"/>
      <c r="SC587" s="0"/>
      <c r="SD587" s="0"/>
      <c r="SE587" s="0"/>
      <c r="SF587" s="0"/>
      <c r="SG587" s="0"/>
      <c r="SH587" s="0"/>
      <c r="SI587" s="0"/>
      <c r="SJ587" s="0"/>
      <c r="SK587" s="0"/>
      <c r="SL587" s="0"/>
      <c r="SM587" s="0"/>
      <c r="SN587" s="0"/>
      <c r="SO587" s="0"/>
      <c r="SP587" s="0"/>
      <c r="SQ587" s="0"/>
      <c r="SR587" s="0"/>
      <c r="SS587" s="0"/>
      <c r="ST587" s="0"/>
      <c r="SU587" s="0"/>
      <c r="SV587" s="0"/>
      <c r="SW587" s="0"/>
      <c r="SX587" s="0"/>
      <c r="SY587" s="0"/>
      <c r="SZ587" s="0"/>
      <c r="TA587" s="0"/>
      <c r="TB587" s="0"/>
      <c r="TC587" s="0"/>
      <c r="TD587" s="0"/>
      <c r="TE587" s="0"/>
      <c r="TF587" s="0"/>
      <c r="TG587" s="0"/>
      <c r="TH587" s="0"/>
      <c r="TI587" s="0"/>
      <c r="TJ587" s="0"/>
      <c r="TK587" s="0"/>
      <c r="TL587" s="0"/>
      <c r="TM587" s="0"/>
      <c r="TN587" s="0"/>
      <c r="TO587" s="0"/>
      <c r="TP587" s="0"/>
      <c r="TQ587" s="0"/>
      <c r="TR587" s="0"/>
      <c r="TS587" s="0"/>
      <c r="TT587" s="0"/>
      <c r="TU587" s="0"/>
      <c r="TV587" s="0"/>
      <c r="TW587" s="0"/>
      <c r="TX587" s="0"/>
      <c r="TY587" s="0"/>
      <c r="TZ587" s="0"/>
      <c r="UA587" s="0"/>
      <c r="UB587" s="0"/>
      <c r="UC587" s="0"/>
      <c r="UD587" s="0"/>
      <c r="UE587" s="0"/>
      <c r="UF587" s="0"/>
      <c r="UG587" s="0"/>
      <c r="UH587" s="0"/>
      <c r="UI587" s="0"/>
      <c r="UJ587" s="0"/>
      <c r="UK587" s="0"/>
      <c r="UL587" s="0"/>
      <c r="UM587" s="0"/>
      <c r="UN587" s="0"/>
      <c r="UO587" s="0"/>
      <c r="UP587" s="0"/>
      <c r="UQ587" s="0"/>
      <c r="UR587" s="0"/>
      <c r="US587" s="0"/>
      <c r="UT587" s="0"/>
      <c r="UU587" s="0"/>
      <c r="UV587" s="0"/>
      <c r="UW587" s="0"/>
      <c r="UX587" s="0"/>
      <c r="UY587" s="0"/>
      <c r="UZ587" s="0"/>
      <c r="VA587" s="0"/>
      <c r="VB587" s="0"/>
      <c r="VC587" s="0"/>
      <c r="VD587" s="0"/>
      <c r="VE587" s="0"/>
      <c r="VF587" s="0"/>
      <c r="VG587" s="0"/>
      <c r="VH587" s="0"/>
      <c r="VI587" s="0"/>
      <c r="VJ587" s="0"/>
      <c r="VK587" s="0"/>
      <c r="VL587" s="0"/>
      <c r="VM587" s="0"/>
      <c r="VN587" s="0"/>
      <c r="VO587" s="0"/>
      <c r="VP587" s="0"/>
      <c r="VQ587" s="0"/>
      <c r="VR587" s="0"/>
      <c r="VS587" s="0"/>
      <c r="VT587" s="0"/>
      <c r="VU587" s="0"/>
      <c r="VV587" s="0"/>
      <c r="VW587" s="0"/>
      <c r="VX587" s="0"/>
      <c r="VY587" s="0"/>
      <c r="VZ587" s="0"/>
      <c r="WA587" s="0"/>
      <c r="WB587" s="0"/>
      <c r="WC587" s="0"/>
      <c r="WD587" s="0"/>
      <c r="WE587" s="0"/>
      <c r="WF587" s="0"/>
      <c r="WG587" s="0"/>
      <c r="WH587" s="0"/>
      <c r="WI587" s="0"/>
      <c r="WJ587" s="0"/>
      <c r="WK587" s="0"/>
      <c r="WL587" s="0"/>
      <c r="WM587" s="0"/>
      <c r="WN587" s="0"/>
      <c r="WO587" s="0"/>
      <c r="WP587" s="0"/>
      <c r="WQ587" s="0"/>
      <c r="WR587" s="0"/>
      <c r="WS587" s="0"/>
      <c r="WT587" s="0"/>
      <c r="WU587" s="0"/>
      <c r="WV587" s="0"/>
      <c r="WW587" s="0"/>
      <c r="WX587" s="0"/>
      <c r="WY587" s="0"/>
      <c r="WZ587" s="0"/>
      <c r="XA587" s="0"/>
      <c r="XB587" s="0"/>
      <c r="XC587" s="0"/>
      <c r="XD587" s="0"/>
      <c r="XE587" s="0"/>
      <c r="XF587" s="0"/>
      <c r="XG587" s="0"/>
      <c r="XH587" s="0"/>
      <c r="XI587" s="0"/>
      <c r="XJ587" s="0"/>
      <c r="XK587" s="0"/>
      <c r="XL587" s="0"/>
      <c r="XM587" s="0"/>
      <c r="XN587" s="0"/>
      <c r="XO587" s="0"/>
      <c r="XP587" s="0"/>
      <c r="XQ587" s="0"/>
      <c r="XR587" s="0"/>
      <c r="XS587" s="0"/>
      <c r="XT587" s="0"/>
      <c r="XU587" s="0"/>
      <c r="XV587" s="0"/>
      <c r="XW587" s="0"/>
      <c r="XX587" s="0"/>
      <c r="XY587" s="0"/>
      <c r="XZ587" s="0"/>
      <c r="YA587" s="0"/>
      <c r="YB587" s="0"/>
      <c r="YC587" s="0"/>
      <c r="YD587" s="0"/>
      <c r="YE587" s="0"/>
      <c r="YF587" s="0"/>
      <c r="YG587" s="0"/>
      <c r="YH587" s="0"/>
      <c r="YI587" s="0"/>
      <c r="YJ587" s="0"/>
      <c r="YK587" s="0"/>
      <c r="YL587" s="0"/>
      <c r="YM587" s="0"/>
      <c r="YN587" s="0"/>
      <c r="YO587" s="0"/>
      <c r="YP587" s="0"/>
      <c r="YQ587" s="0"/>
      <c r="YR587" s="0"/>
      <c r="YS587" s="0"/>
      <c r="YT587" s="0"/>
      <c r="YU587" s="0"/>
      <c r="YV587" s="0"/>
      <c r="YW587" s="0"/>
      <c r="YX587" s="0"/>
      <c r="YY587" s="0"/>
      <c r="YZ587" s="0"/>
      <c r="ZA587" s="0"/>
      <c r="ZB587" s="0"/>
      <c r="ZC587" s="0"/>
      <c r="ZD587" s="0"/>
      <c r="ZE587" s="0"/>
      <c r="ZF587" s="0"/>
      <c r="ZG587" s="0"/>
      <c r="ZH587" s="0"/>
      <c r="ZI587" s="0"/>
      <c r="ZJ587" s="0"/>
      <c r="ZK587" s="0"/>
      <c r="ZL587" s="0"/>
      <c r="ZM587" s="0"/>
      <c r="ZN587" s="0"/>
      <c r="ZO587" s="0"/>
      <c r="ZP587" s="0"/>
      <c r="ZQ587" s="0"/>
      <c r="ZR587" s="0"/>
      <c r="ZS587" s="0"/>
      <c r="ZT587" s="0"/>
      <c r="ZU587" s="0"/>
      <c r="ZV587" s="0"/>
      <c r="ZW587" s="0"/>
      <c r="ZX587" s="0"/>
      <c r="ZY587" s="0"/>
      <c r="ZZ587" s="0"/>
      <c r="AAA587" s="0"/>
      <c r="AAB587" s="0"/>
      <c r="AAC587" s="0"/>
      <c r="AAD587" s="0"/>
      <c r="AAE587" s="0"/>
      <c r="AAF587" s="0"/>
      <c r="AAG587" s="0"/>
      <c r="AAH587" s="0"/>
      <c r="AAI587" s="0"/>
      <c r="AAJ587" s="0"/>
      <c r="AAK587" s="0"/>
      <c r="AAL587" s="0"/>
      <c r="AAM587" s="0"/>
      <c r="AAN587" s="0"/>
      <c r="AAO587" s="0"/>
      <c r="AAP587" s="0"/>
      <c r="AAQ587" s="0"/>
      <c r="AAR587" s="0"/>
      <c r="AAS587" s="0"/>
      <c r="AAT587" s="0"/>
      <c r="AAU587" s="0"/>
      <c r="AAV587" s="0"/>
      <c r="AAW587" s="0"/>
      <c r="AAX587" s="0"/>
      <c r="AAY587" s="0"/>
      <c r="AAZ587" s="0"/>
      <c r="ABA587" s="0"/>
      <c r="ABB587" s="0"/>
      <c r="ABC587" s="0"/>
      <c r="ABD587" s="0"/>
      <c r="ABE587" s="0"/>
      <c r="ABF587" s="0"/>
      <c r="ABG587" s="0"/>
      <c r="ABH587" s="0"/>
      <c r="ABI587" s="0"/>
      <c r="ABJ587" s="0"/>
      <c r="ABK587" s="0"/>
      <c r="ABL587" s="0"/>
      <c r="ABM587" s="0"/>
      <c r="ABN587" s="0"/>
      <c r="ABO587" s="0"/>
      <c r="ABP587" s="0"/>
      <c r="ABQ587" s="0"/>
      <c r="ABR587" s="0"/>
      <c r="ABS587" s="0"/>
      <c r="ABT587" s="0"/>
      <c r="ABU587" s="0"/>
      <c r="ABV587" s="0"/>
      <c r="ABW587" s="0"/>
      <c r="ABX587" s="0"/>
      <c r="ABY587" s="0"/>
      <c r="ABZ587" s="0"/>
      <c r="ACA587" s="0"/>
      <c r="ACB587" s="0"/>
      <c r="ACC587" s="0"/>
      <c r="ACD587" s="0"/>
      <c r="ACE587" s="0"/>
      <c r="ACF587" s="0"/>
      <c r="ACG587" s="0"/>
      <c r="ACH587" s="0"/>
      <c r="ACI587" s="0"/>
      <c r="ACJ587" s="0"/>
      <c r="ACK587" s="0"/>
      <c r="ACL587" s="0"/>
      <c r="ACM587" s="0"/>
      <c r="ACN587" s="0"/>
      <c r="ACO587" s="0"/>
      <c r="ACP587" s="0"/>
      <c r="ACQ587" s="0"/>
      <c r="ACR587" s="0"/>
      <c r="ACS587" s="0"/>
      <c r="ACT587" s="0"/>
      <c r="ACU587" s="0"/>
      <c r="ACV587" s="0"/>
      <c r="ACW587" s="0"/>
      <c r="ACX587" s="0"/>
      <c r="ACY587" s="0"/>
      <c r="ACZ587" s="0"/>
      <c r="ADA587" s="0"/>
      <c r="ADB587" s="0"/>
      <c r="ADC587" s="0"/>
      <c r="ADD587" s="0"/>
      <c r="ADE587" s="0"/>
      <c r="ADF587" s="0"/>
      <c r="ADG587" s="0"/>
      <c r="ADH587" s="0"/>
      <c r="ADI587" s="0"/>
      <c r="ADJ587" s="0"/>
      <c r="ADK587" s="0"/>
      <c r="ADL587" s="0"/>
      <c r="ADM587" s="0"/>
      <c r="ADN587" s="0"/>
      <c r="ADO587" s="0"/>
      <c r="ADP587" s="0"/>
      <c r="ADQ587" s="0"/>
      <c r="ADR587" s="0"/>
      <c r="ADS587" s="0"/>
      <c r="ADT587" s="0"/>
      <c r="ADU587" s="0"/>
      <c r="ADV587" s="0"/>
      <c r="ADW587" s="0"/>
      <c r="ADX587" s="0"/>
      <c r="ADY587" s="0"/>
      <c r="ADZ587" s="0"/>
      <c r="AEA587" s="0"/>
      <c r="AEB587" s="0"/>
      <c r="AEC587" s="0"/>
      <c r="AED587" s="0"/>
      <c r="AEE587" s="0"/>
      <c r="AEF587" s="0"/>
      <c r="AEG587" s="0"/>
      <c r="AEH587" s="0"/>
      <c r="AEI587" s="0"/>
      <c r="AEJ587" s="0"/>
      <c r="AEK587" s="0"/>
      <c r="AEL587" s="0"/>
      <c r="AEM587" s="0"/>
      <c r="AEN587" s="0"/>
      <c r="AEO587" s="0"/>
      <c r="AEP587" s="0"/>
      <c r="AEQ587" s="0"/>
      <c r="AER587" s="0"/>
      <c r="AES587" s="0"/>
      <c r="AET587" s="0"/>
      <c r="AEU587" s="0"/>
      <c r="AEV587" s="0"/>
      <c r="AEW587" s="0"/>
      <c r="AEX587" s="0"/>
      <c r="AEY587" s="0"/>
      <c r="AEZ587" s="0"/>
      <c r="AFA587" s="0"/>
      <c r="AFB587" s="0"/>
      <c r="AFC587" s="0"/>
      <c r="AFD587" s="0"/>
      <c r="AFE587" s="0"/>
      <c r="AFF587" s="0"/>
      <c r="AFG587" s="0"/>
      <c r="AFH587" s="0"/>
      <c r="AFI587" s="0"/>
      <c r="AFJ587" s="0"/>
      <c r="AFK587" s="0"/>
      <c r="AFL587" s="0"/>
      <c r="AFM587" s="0"/>
      <c r="AFN587" s="0"/>
      <c r="AFO587" s="0"/>
      <c r="AFP587" s="0"/>
      <c r="AFQ587" s="0"/>
      <c r="AFR587" s="0"/>
      <c r="AFS587" s="0"/>
      <c r="AFT587" s="0"/>
      <c r="AFU587" s="0"/>
      <c r="AFV587" s="0"/>
      <c r="AFW587" s="0"/>
      <c r="AFX587" s="0"/>
      <c r="AFY587" s="0"/>
      <c r="AFZ587" s="0"/>
      <c r="AGA587" s="0"/>
      <c r="AGB587" s="0"/>
      <c r="AGC587" s="0"/>
      <c r="AGD587" s="0"/>
      <c r="AGE587" s="0"/>
      <c r="AGF587" s="0"/>
      <c r="AGG587" s="0"/>
      <c r="AGH587" s="0"/>
      <c r="AGI587" s="0"/>
      <c r="AGJ587" s="0"/>
      <c r="AGK587" s="0"/>
      <c r="AGL587" s="0"/>
      <c r="AGM587" s="0"/>
      <c r="AGN587" s="0"/>
      <c r="AGO587" s="0"/>
      <c r="AGP587" s="0"/>
      <c r="AGQ587" s="0"/>
      <c r="AGR587" s="0"/>
      <c r="AGS587" s="0"/>
      <c r="AGT587" s="0"/>
      <c r="AGU587" s="0"/>
      <c r="AGV587" s="0"/>
      <c r="AGW587" s="0"/>
      <c r="AGX587" s="0"/>
      <c r="AGY587" s="0"/>
      <c r="AGZ587" s="0"/>
      <c r="AHA587" s="0"/>
      <c r="AHB587" s="0"/>
      <c r="AHC587" s="0"/>
      <c r="AHD587" s="0"/>
      <c r="AHE587" s="0"/>
      <c r="AHF587" s="0"/>
      <c r="AHG587" s="0"/>
      <c r="AHH587" s="0"/>
      <c r="AHI587" s="0"/>
      <c r="AHJ587" s="0"/>
      <c r="AHK587" s="0"/>
      <c r="AHL587" s="0"/>
      <c r="AHM587" s="0"/>
      <c r="AHN587" s="0"/>
      <c r="AHO587" s="0"/>
      <c r="AHP587" s="0"/>
      <c r="AHQ587" s="0"/>
      <c r="AHR587" s="0"/>
      <c r="AHS587" s="0"/>
      <c r="AHT587" s="0"/>
      <c r="AHU587" s="0"/>
      <c r="AHV587" s="0"/>
      <c r="AHW587" s="0"/>
      <c r="AHX587" s="0"/>
      <c r="AHY587" s="0"/>
      <c r="AHZ587" s="0"/>
      <c r="AIA587" s="0"/>
      <c r="AIB587" s="0"/>
      <c r="AIC587" s="0"/>
      <c r="AID587" s="0"/>
      <c r="AIE587" s="0"/>
      <c r="AIF587" s="0"/>
      <c r="AIG587" s="0"/>
      <c r="AIH587" s="0"/>
      <c r="AII587" s="0"/>
      <c r="AIJ587" s="0"/>
      <c r="AIK587" s="0"/>
      <c r="AIL587" s="0"/>
      <c r="AIM587" s="0"/>
      <c r="AIN587" s="0"/>
      <c r="AIO587" s="0"/>
      <c r="AIP587" s="0"/>
      <c r="AIQ587" s="0"/>
      <c r="AIR587" s="0"/>
      <c r="AIS587" s="0"/>
      <c r="AIT587" s="0"/>
      <c r="AIU587" s="0"/>
      <c r="AIV587" s="0"/>
      <c r="AIW587" s="0"/>
      <c r="AIX587" s="0"/>
      <c r="AIY587" s="0"/>
      <c r="AIZ587" s="0"/>
      <c r="AJA587" s="0"/>
      <c r="AJB587" s="0"/>
      <c r="AJC587" s="0"/>
      <c r="AJD587" s="0"/>
      <c r="AJE587" s="0"/>
      <c r="AJF587" s="0"/>
      <c r="AJG587" s="0"/>
      <c r="AJH587" s="0"/>
      <c r="AJI587" s="0"/>
      <c r="AJJ587" s="0"/>
      <c r="AJK587" s="0"/>
      <c r="AJL587" s="0"/>
      <c r="AJM587" s="0"/>
      <c r="AJN587" s="0"/>
      <c r="AJO587" s="0"/>
      <c r="AJP587" s="0"/>
      <c r="AJQ587" s="0"/>
      <c r="AJR587" s="0"/>
      <c r="AJS587" s="0"/>
      <c r="AJT587" s="0"/>
      <c r="AJU587" s="0"/>
      <c r="AJV587" s="0"/>
      <c r="AJW587" s="0"/>
      <c r="AJX587" s="0"/>
      <c r="AJY587" s="0"/>
      <c r="AJZ587" s="0"/>
      <c r="AKA587" s="0"/>
      <c r="AKB587" s="0"/>
      <c r="AKC587" s="0"/>
      <c r="AKD587" s="0"/>
      <c r="AKE587" s="0"/>
      <c r="AKF587" s="0"/>
      <c r="AKG587" s="0"/>
      <c r="AKH587" s="0"/>
      <c r="AKI587" s="0"/>
      <c r="AKJ587" s="0"/>
      <c r="AKK587" s="0"/>
      <c r="AKL587" s="0"/>
      <c r="AKM587" s="0"/>
      <c r="AKN587" s="0"/>
      <c r="AKO587" s="0"/>
      <c r="AKP587" s="0"/>
      <c r="AKQ587" s="0"/>
      <c r="AKR587" s="0"/>
      <c r="AKS587" s="0"/>
      <c r="AKT587" s="0"/>
      <c r="AKU587" s="0"/>
      <c r="AKV587" s="0"/>
      <c r="AKW587" s="0"/>
      <c r="AKX587" s="0"/>
      <c r="AKY587" s="0"/>
      <c r="AKZ587" s="0"/>
      <c r="ALA587" s="0"/>
      <c r="ALB587" s="0"/>
      <c r="ALC587" s="0"/>
      <c r="ALD587" s="0"/>
      <c r="ALE587" s="0"/>
      <c r="ALF587" s="0"/>
      <c r="ALG587" s="0"/>
      <c r="ALH587" s="0"/>
      <c r="ALI587" s="0"/>
      <c r="ALJ587" s="0"/>
      <c r="ALK587" s="0"/>
      <c r="ALL587" s="0"/>
      <c r="ALM587" s="0"/>
      <c r="ALN587" s="0"/>
      <c r="ALO587" s="0"/>
      <c r="ALP587" s="0"/>
      <c r="ALQ587" s="0"/>
      <c r="ALR587" s="0"/>
      <c r="ALS587" s="0"/>
      <c r="ALT587" s="0"/>
      <c r="ALU587" s="0"/>
      <c r="ALV587" s="0"/>
      <c r="ALW587" s="0"/>
      <c r="ALX587" s="0"/>
      <c r="ALY587" s="0"/>
      <c r="ALZ587" s="0"/>
      <c r="AMA587" s="0"/>
      <c r="AMB587" s="0"/>
      <c r="AMC587" s="0"/>
      <c r="AMD587" s="0"/>
      <c r="AME587" s="0"/>
      <c r="AMF587" s="0"/>
      <c r="AMG587" s="0"/>
      <c r="AMH587" s="0"/>
      <c r="AMI587" s="0"/>
      <c r="AMJ587" s="0"/>
    </row>
    <row r="588" s="119" customFormat="true" ht="14.85" hidden="false" customHeight="true" outlineLevel="0" collapsed="false">
      <c r="A588" s="102" t="str">
        <f aca="false" t="array" ref="A588:A588">IF(G588=Error_checking!$A$26,RANK(AC588,$AC$2:$AC$601),"")</f>
        <v/>
      </c>
      <c r="B588" s="102" t="n">
        <v>398</v>
      </c>
      <c r="C588" s="77" t="n">
        <f aca="false">VLOOKUP($B588,Ludo_na!$A$2:$D$601,2,0)</f>
        <v>172</v>
      </c>
      <c r="D588" s="78" t="str">
        <f aca="false">IF(VLOOKUP($B588,Ludo_voor!$A$2:$Y$601,3,0)="","",VLOOKUP($B588,Ludo_voor!$A$2:$Y$601,3,0))</f>
        <v>Boey </v>
      </c>
      <c r="E588" s="79" t="str">
        <f aca="false">IF(VLOOKUP($B588,Ludo_voor!$A$2:$Y$601,4,0)="","",VLOOKUP($B588,Ludo_voor!$A$2:$Y$601,4,0))</f>
        <v>Charlotte</v>
      </c>
      <c r="F588" s="80" t="str">
        <f aca="false">IF(VLOOKUP($B588,Ludo_voor!$A$2:$Y$601,5,0)="","",VLOOKUP($B588,Ludo_voor!$A$2:$Y$601,5,0))</f>
        <v>x</v>
      </c>
      <c r="G588" s="81"/>
      <c r="H588" s="103"/>
      <c r="I588" s="104"/>
      <c r="J588" s="105"/>
      <c r="K588" s="105"/>
      <c r="L588" s="105"/>
      <c r="M588" s="106" t="str">
        <f aca="false" t="array" ref="M588:M588">IF($G588="","",IF(L588="",0,((SUM(IF(I588=I$2:I$601,IF(J588=J$2:J$601,1,0),0))-K588)/(SUM(IF(I588=I$2:I$601,IF(J588=J$2:J$601,1,0),0))-1)*100)+(L588/(SUM(IF(I588=I$2:I$601,IF(J588=J$2:J$601,L$2:L$601,0),0))))+IF(K588&lt;2,SUM(IF(I588=I$2:I$601,IF(J588=J$2:J$601,1,0),0)),0)))</f>
        <v/>
      </c>
      <c r="N588" s="107"/>
      <c r="O588" s="108"/>
      <c r="P588" s="108"/>
      <c r="Q588" s="108"/>
      <c r="R588" s="109" t="str">
        <f aca="false" t="array" ref="R588:R588">IF($G588="","",IF(Q588="",0,((SUM(IF(N588=N$2:N$601,IF(O588=O$2:O$601,1,0),0))-P588)/(SUM(IF(N588=N$2:N$601,IF(O588=O$2:O$601,1,0),0))-1)*100)+(Q588/(SUM(IF(N588=N$2:N$601,IF(O588=O$2:O$601,Q$2:Q$601,0),0))))+IF(P588&lt;2,SUM(IF(N588=N$2:N$601,IF(O588=O$2:O$601,1,0),0)),0)))</f>
        <v/>
      </c>
      <c r="S588" s="110"/>
      <c r="T588" s="108"/>
      <c r="U588" s="108"/>
      <c r="V588" s="108"/>
      <c r="W588" s="111" t="str">
        <f aca="false" t="array" ref="W588:W588">IF($G588="","",IF(OR(S588=Error_checking!$Q$25,S588=Error_checking!$Q$26),R588-IF(P588&lt;2,SUM(IF(N588=N$2:N$601,IF(O588=O$2:O$601,1,0),0)),0),IF(V588="",0,((SUM(IF(S588=S$2:S$601,IF(T588=T$2:T$601,1,0),0))-U588)/(SUM(IF(S588=S$2:S$601,IF(T588=T$2:T$601,1,0),0))-1)*100)+(V588/(SUM(IF(S588=S$2:S$601,IF(T588=T$2:T$601,V$2:V$601,0),0))))+IF(U588&lt;2,SUM(IF(S588=S$2:S$601,IF(T588=T$2:T$601,1,0),0)),0))))</f>
        <v/>
      </c>
      <c r="X588" s="91"/>
      <c r="Y588" s="92"/>
      <c r="Z588" s="93"/>
      <c r="AA588" s="92"/>
      <c r="AB588" s="94" t="n">
        <f aca="false">0</f>
        <v>0</v>
      </c>
      <c r="AC588" s="94" t="n">
        <f aca="false" t="array" ref="AC588:AC588">SUM(M588,R588,W588,AB588)</f>
        <v>0</v>
      </c>
      <c r="AD588" s="112" t="n">
        <f aca="false">IF(G588=Error_checking!$A$26,MAX(0,MIN(MaxBonus,$G$1)+1-RANK(AC588,$AC$2:$AC$601)),0)</f>
        <v>0</v>
      </c>
      <c r="AE588" s="111" t="n">
        <f aca="false">AC588+AD588</f>
        <v>0</v>
      </c>
      <c r="AF588" s="113" t="str">
        <f aca="false" t="array" ref="AF588:AF588">IF(G588=Error_checking!$A$26,RANK(AC588,$AC$2:$AC$601),"")</f>
        <v/>
      </c>
      <c r="AG588" s="114"/>
      <c r="AH588" s="115"/>
      <c r="AI588" s="115"/>
      <c r="AJ588" s="115"/>
      <c r="AK588" s="100"/>
      <c r="AL588" s="100"/>
      <c r="AM588" s="100"/>
      <c r="AN588" s="101"/>
      <c r="AO588" s="100"/>
      <c r="AP588" s="100"/>
      <c r="AQ588" s="100"/>
      <c r="AR588" s="100"/>
      <c r="AS588" s="100"/>
      <c r="AT588" s="100"/>
      <c r="AU588" s="100"/>
      <c r="AV588" s="100"/>
      <c r="AW588" s="100"/>
      <c r="AX588" s="100"/>
      <c r="AY588" s="100"/>
      <c r="AZ588" s="100"/>
      <c r="BA588" s="100"/>
      <c r="BB588" s="100"/>
      <c r="BC588" s="100"/>
      <c r="BD588" s="100"/>
      <c r="BE588" s="100"/>
      <c r="BF588" s="100"/>
      <c r="BG588" s="100"/>
      <c r="BH588" s="100"/>
      <c r="BI588" s="100"/>
      <c r="BJ588" s="100"/>
      <c r="BK588" s="100"/>
      <c r="BL588" s="100"/>
      <c r="BM588" s="100"/>
      <c r="BN588" s="100"/>
      <c r="BO588" s="100"/>
      <c r="BP588" s="100"/>
      <c r="BQ588" s="100"/>
      <c r="BR588" s="100"/>
      <c r="BS588" s="100"/>
      <c r="BT588" s="100"/>
      <c r="BU588" s="100"/>
      <c r="BV588" s="100"/>
      <c r="BW588" s="100"/>
      <c r="BX588" s="100"/>
      <c r="BY588" s="100"/>
      <c r="BZ588" s="100"/>
    </row>
    <row r="589" s="54" customFormat="true" ht="14.85" hidden="false" customHeight="true" outlineLevel="0" collapsed="false">
      <c r="A589" s="118" t="str">
        <f aca="false" t="array" ref="A589:A589">IF(G589=Error_checking!$A$26,RANK(AC589,$AC$2:$AC$601),"")</f>
        <v/>
      </c>
      <c r="B589" s="118" t="n">
        <v>92</v>
      </c>
      <c r="C589" s="77" t="n">
        <f aca="false">VLOOKUP($B589,Ludo_na!$A$2:$D$601,2,0)</f>
        <v>265</v>
      </c>
      <c r="D589" s="78" t="str">
        <f aca="false">IF(VLOOKUP($B589,Ludo_voor!$A$2:$Y$601,3,0)="","",VLOOKUP($B589,Ludo_voor!$A$2:$Y$601,3,0))</f>
        <v>De Schrijver</v>
      </c>
      <c r="E589" s="79" t="str">
        <f aca="false">IF(VLOOKUP($B589,Ludo_voor!$A$2:$Y$601,4,0)="","",VLOOKUP($B589,Ludo_voor!$A$2:$Y$601,4,0))</f>
        <v>Kim</v>
      </c>
      <c r="F589" s="80" t="str">
        <f aca="false">IF(VLOOKUP($B589,Ludo_voor!$A$2:$Y$601,5,0)="","",VLOOKUP($B589,Ludo_voor!$A$2:$Y$601,5,0))</f>
        <v>x</v>
      </c>
      <c r="G589" s="81"/>
      <c r="H589" s="103"/>
      <c r="I589" s="104"/>
      <c r="J589" s="105"/>
      <c r="K589" s="105"/>
      <c r="L589" s="105"/>
      <c r="M589" s="106" t="str">
        <f aca="false" t="array" ref="M589:M589">IF($G589="","",IF(L589="",0,((SUM(IF(I589=I$2:I$601,IF(J589=J$2:J$601,1,0),0))-K589)/(SUM(IF(I589=I$2:I$601,IF(J589=J$2:J$601,1,0),0))-1)*100)+(L589/(SUM(IF(I589=I$2:I$601,IF(J589=J$2:J$601,L$2:L$601,0),0))))+IF(K589&lt;2,SUM(IF(I589=I$2:I$601,IF(J589=J$2:J$601,1,0),0)),0)))</f>
        <v/>
      </c>
      <c r="N589" s="107"/>
      <c r="O589" s="108"/>
      <c r="P589" s="108"/>
      <c r="Q589" s="108"/>
      <c r="R589" s="109" t="str">
        <f aca="false" t="array" ref="R589:R589">IF($G589="","",IF(Q589="",0,((SUM(IF(N589=N$2:N$601,IF(O589=O$2:O$601,1,0),0))-P589)/(SUM(IF(N589=N$2:N$601,IF(O589=O$2:O$601,1,0),0))-1)*100)+(Q589/(SUM(IF(N589=N$2:N$601,IF(O589=O$2:O$601,Q$2:Q$601,0),0))))+IF(P589&lt;2,SUM(IF(N589=N$2:N$601,IF(O589=O$2:O$601,1,0),0)),0)))</f>
        <v/>
      </c>
      <c r="S589" s="110"/>
      <c r="T589" s="108"/>
      <c r="U589" s="108"/>
      <c r="V589" s="108"/>
      <c r="W589" s="111" t="str">
        <f aca="false" t="array" ref="W589:W589">IF($G589="","",IF(OR(S589=Error_checking!$Q$25,S589=Error_checking!$Q$26),R589-IF(P589&lt;2,SUM(IF(N589=N$2:N$601,IF(O589=O$2:O$601,1,0),0)),0),IF(V589="",0,((SUM(IF(S589=S$2:S$601,IF(T589=T$2:T$601,1,0),0))-U589)/(SUM(IF(S589=S$2:S$601,IF(T589=T$2:T$601,1,0),0))-1)*100)+(V589/(SUM(IF(S589=S$2:S$601,IF(T589=T$2:T$601,V$2:V$601,0),0))))+IF(U589&lt;2,SUM(IF(S589=S$2:S$601,IF(T589=T$2:T$601,1,0),0)),0))))</f>
        <v/>
      </c>
      <c r="X589" s="91"/>
      <c r="Y589" s="92"/>
      <c r="Z589" s="93"/>
      <c r="AA589" s="92"/>
      <c r="AB589" s="94" t="n">
        <f aca="false">0</f>
        <v>0</v>
      </c>
      <c r="AC589" s="94" t="n">
        <f aca="false" t="array" ref="AC589:AC589">SUM(M589,R589,W589,AB589)</f>
        <v>0</v>
      </c>
      <c r="AD589" s="112" t="n">
        <f aca="false">IF(G589=Error_checking!$A$26,MAX(0,MIN(MaxBonus,$G$1)+1-RANK(AC589,$AC$2:$AC$601)),0)</f>
        <v>0</v>
      </c>
      <c r="AE589" s="111" t="n">
        <f aca="false">AC589+AD589</f>
        <v>0</v>
      </c>
      <c r="AF589" s="113" t="str">
        <f aca="false" t="array" ref="AF589:AF589">IF(G589=Error_checking!$A$26,RANK(AC589,$AC$2:$AC$601),"")</f>
        <v/>
      </c>
      <c r="AG589" s="114"/>
      <c r="AH589" s="115"/>
      <c r="AI589" s="115"/>
      <c r="AJ589" s="115"/>
      <c r="AK589" s="100"/>
      <c r="AL589" s="100"/>
      <c r="AM589" s="100"/>
      <c r="AN589" s="101"/>
      <c r="AO589" s="100"/>
      <c r="AP589" s="100"/>
      <c r="AQ589" s="100"/>
      <c r="AR589" s="100"/>
      <c r="AS589" s="100"/>
      <c r="AT589" s="100"/>
      <c r="AU589" s="100"/>
      <c r="AV589" s="100"/>
      <c r="AW589" s="100"/>
      <c r="AX589" s="100"/>
      <c r="AY589" s="100"/>
      <c r="AZ589" s="100"/>
      <c r="BA589" s="100"/>
      <c r="BB589" s="100"/>
      <c r="BC589" s="100"/>
      <c r="BD589" s="100"/>
      <c r="BE589" s="100"/>
      <c r="BF589" s="100"/>
      <c r="BG589" s="100"/>
      <c r="BH589" s="100"/>
      <c r="BI589" s="100"/>
      <c r="BJ589" s="100"/>
      <c r="BK589" s="100"/>
      <c r="BL589" s="100"/>
      <c r="BM589" s="100"/>
      <c r="BN589" s="100"/>
      <c r="BO589" s="100"/>
      <c r="BP589" s="100"/>
      <c r="BQ589" s="100"/>
      <c r="BR589" s="100"/>
      <c r="BS589" s="100"/>
      <c r="BT589" s="100"/>
      <c r="BU589" s="100"/>
      <c r="BV589" s="100"/>
      <c r="BW589" s="100"/>
      <c r="BX589" s="100"/>
      <c r="BY589" s="100"/>
      <c r="BZ589" s="100"/>
    </row>
    <row r="590" s="116" customFormat="true" ht="14.85" hidden="false" customHeight="true" outlineLevel="0" collapsed="false">
      <c r="A590" s="102" t="str">
        <f aca="false" t="array" ref="A590:A590">IF(G590=Error_checking!$A$26,RANK(AC590,$AC$2:$AC$601),"")</f>
        <v/>
      </c>
      <c r="B590" s="102" t="n">
        <v>56</v>
      </c>
      <c r="C590" s="77" t="n">
        <f aca="false">VLOOKUP($B590,Ludo_na!$A$2:$D$601,2,0)</f>
        <v>457</v>
      </c>
      <c r="D590" s="78" t="str">
        <f aca="false">IF(VLOOKUP($B590,Ludo_voor!$A$2:$Y$601,3,0)="","",VLOOKUP($B590,Ludo_voor!$A$2:$Y$601,3,0))</f>
        <v>De Vlaeminck</v>
      </c>
      <c r="E590" s="79" t="str">
        <f aca="false">IF(VLOOKUP($B590,Ludo_voor!$A$2:$Y$601,4,0)="","",VLOOKUP($B590,Ludo_voor!$A$2:$Y$601,4,0))</f>
        <v>Heidi</v>
      </c>
      <c r="F590" s="80" t="str">
        <f aca="false">IF(VLOOKUP($B590,Ludo_voor!$A$2:$Y$601,5,0)="","",VLOOKUP($B590,Ludo_voor!$A$2:$Y$601,5,0))</f>
        <v>x</v>
      </c>
      <c r="G590" s="81"/>
      <c r="H590" s="103"/>
      <c r="I590" s="104"/>
      <c r="J590" s="105"/>
      <c r="K590" s="105"/>
      <c r="L590" s="105"/>
      <c r="M590" s="106" t="str">
        <f aca="false" t="array" ref="M590:M590">IF($G590="","",IF(L590="",0,((SUM(IF(I590=I$2:I$601,IF(J590=J$2:J$601,1,0),0))-K590)/(SUM(IF(I590=I$2:I$601,IF(J590=J$2:J$601,1,0),0))-1)*100)+(L590/(SUM(IF(I590=I$2:I$601,IF(J590=J$2:J$601,L$2:L$601,0),0))))+IF(K590&lt;2,SUM(IF(I590=I$2:I$601,IF(J590=J$2:J$601,1,0),0)),0)))</f>
        <v/>
      </c>
      <c r="N590" s="107"/>
      <c r="O590" s="108"/>
      <c r="P590" s="108"/>
      <c r="Q590" s="108"/>
      <c r="R590" s="109" t="str">
        <f aca="false" t="array" ref="R590:R590">IF($G590="","",IF(Q590="",0,((SUM(IF(N590=N$2:N$601,IF(O590=O$2:O$601,1,0),0))-P590)/(SUM(IF(N590=N$2:N$601,IF(O590=O$2:O$601,1,0),0))-1)*100)+(Q590/(SUM(IF(N590=N$2:N$601,IF(O590=O$2:O$601,Q$2:Q$601,0),0))))+IF(P590&lt;2,SUM(IF(N590=N$2:N$601,IF(O590=O$2:O$601,1,0),0)),0)))</f>
        <v/>
      </c>
      <c r="S590" s="110"/>
      <c r="T590" s="108"/>
      <c r="U590" s="108"/>
      <c r="V590" s="108"/>
      <c r="W590" s="111" t="str">
        <f aca="false" t="array" ref="W590:W590">IF($G590="","",IF(OR(S590=Error_checking!$Q$25,S590=Error_checking!$Q$26),R590-IF(P590&lt;2,SUM(IF(N590=N$2:N$601,IF(O590=O$2:O$601,1,0),0)),0),IF(V590="",0,((SUM(IF(S590=S$2:S$601,IF(T590=T$2:T$601,1,0),0))-U590)/(SUM(IF(S590=S$2:S$601,IF(T590=T$2:T$601,1,0),0))-1)*100)+(V590/(SUM(IF(S590=S$2:S$601,IF(T590=T$2:T$601,V$2:V$601,0),0))))+IF(U590&lt;2,SUM(IF(S590=S$2:S$601,IF(T590=T$2:T$601,1,0),0)),0))))</f>
        <v/>
      </c>
      <c r="X590" s="91"/>
      <c r="Y590" s="92"/>
      <c r="Z590" s="93"/>
      <c r="AA590" s="92"/>
      <c r="AB590" s="94" t="n">
        <f aca="false">0</f>
        <v>0</v>
      </c>
      <c r="AC590" s="94" t="n">
        <f aca="false" t="array" ref="AC590:AC590">SUM(M590,R590,W590,AB590)</f>
        <v>0</v>
      </c>
      <c r="AD590" s="112" t="n">
        <f aca="false">IF(G590=Error_checking!$A$26,MAX(0,MIN(MaxBonus,$G$1)+1-RANK(AC590,$AC$2:$AC$601)),0)</f>
        <v>0</v>
      </c>
      <c r="AE590" s="111" t="n">
        <f aca="false">AC590+AD590</f>
        <v>0</v>
      </c>
      <c r="AF590" s="113" t="str">
        <f aca="false" t="array" ref="AF590:AF590">IF(G590=Error_checking!$A$26,RANK(AC590,$AC$2:$AC$601),"")</f>
        <v/>
      </c>
      <c r="AG590" s="114"/>
      <c r="AH590" s="115"/>
      <c r="AI590" s="115"/>
      <c r="AJ590" s="115"/>
      <c r="AK590" s="100"/>
      <c r="AL590" s="100"/>
      <c r="AM590" s="100"/>
      <c r="AN590" s="101"/>
      <c r="AO590" s="100"/>
      <c r="AP590" s="100"/>
      <c r="AQ590" s="100"/>
      <c r="AR590" s="100"/>
      <c r="AS590" s="100"/>
      <c r="AT590" s="100"/>
      <c r="AU590" s="100"/>
      <c r="AV590" s="100"/>
      <c r="AW590" s="100"/>
      <c r="AX590" s="100"/>
      <c r="AY590" s="100"/>
      <c r="AZ590" s="100"/>
      <c r="BA590" s="100"/>
      <c r="BB590" s="100"/>
      <c r="BC590" s="100"/>
      <c r="BD590" s="100"/>
      <c r="BE590" s="100"/>
      <c r="BF590" s="100"/>
      <c r="BG590" s="100"/>
      <c r="BH590" s="100"/>
      <c r="BI590" s="100"/>
      <c r="BJ590" s="100"/>
      <c r="BK590" s="100"/>
      <c r="BL590" s="100"/>
      <c r="BM590" s="100"/>
      <c r="BN590" s="100"/>
      <c r="BO590" s="100"/>
      <c r="BP590" s="100"/>
      <c r="BQ590" s="100"/>
      <c r="BR590" s="100"/>
      <c r="BS590" s="100"/>
      <c r="BT590" s="100"/>
      <c r="BU590" s="100"/>
      <c r="BV590" s="100"/>
      <c r="BW590" s="100"/>
      <c r="BX590" s="100"/>
      <c r="BY590" s="100"/>
      <c r="BZ590" s="100"/>
    </row>
    <row r="591" s="119" customFormat="true" ht="14.85" hidden="false" customHeight="true" outlineLevel="0" collapsed="false">
      <c r="A591" s="102" t="str">
        <f aca="false" t="array" ref="A591:A591">IF(G591=Error_checking!$A$26,RANK(AC591,$AC$2:$AC$601),"")</f>
        <v/>
      </c>
      <c r="B591" s="102" t="n">
        <v>98</v>
      </c>
      <c r="C591" s="77" t="n">
        <f aca="false">VLOOKUP($B591,Ludo_na!$A$2:$D$601,2,0)</f>
        <v>199</v>
      </c>
      <c r="D591" s="78" t="str">
        <f aca="false">IF(VLOOKUP($B591,Ludo_voor!$A$2:$Y$601,3,0)="","",VLOOKUP($B591,Ludo_voor!$A$2:$Y$601,3,0))</f>
        <v>Denblijden</v>
      </c>
      <c r="E591" s="79" t="str">
        <f aca="false">IF(VLOOKUP($B591,Ludo_voor!$A$2:$Y$601,4,0)="","",VLOOKUP($B591,Ludo_voor!$A$2:$Y$601,4,0))</f>
        <v>Frederik</v>
      </c>
      <c r="F591" s="80" t="str">
        <f aca="false">IF(VLOOKUP($B591,Ludo_voor!$A$2:$Y$601,5,0)="","",VLOOKUP($B591,Ludo_voor!$A$2:$Y$601,5,0))</f>
        <v>x</v>
      </c>
      <c r="G591" s="81"/>
      <c r="H591" s="103"/>
      <c r="I591" s="104"/>
      <c r="J591" s="105"/>
      <c r="K591" s="105"/>
      <c r="L591" s="105"/>
      <c r="M591" s="106" t="str">
        <f aca="false" t="array" ref="M591:M591">IF($G591="","",IF(L591="",0,((SUM(IF(I591=I$2:I$601,IF(J591=J$2:J$601,1,0),0))-K591)/(SUM(IF(I591=I$2:I$601,IF(J591=J$2:J$601,1,0),0))-1)*100)+(L591/(SUM(IF(I591=I$2:I$601,IF(J591=J$2:J$601,L$2:L$601,0),0))))+IF(K591&lt;2,SUM(IF(I591=I$2:I$601,IF(J591=J$2:J$601,1,0),0)),0)))</f>
        <v/>
      </c>
      <c r="N591" s="107"/>
      <c r="O591" s="108"/>
      <c r="P591" s="108"/>
      <c r="Q591" s="108"/>
      <c r="R591" s="109" t="str">
        <f aca="false" t="array" ref="R591:R591">IF($G591="","",IF(Q591="",0,((SUM(IF(N591=N$2:N$601,IF(O591=O$2:O$601,1,0),0))-P591)/(SUM(IF(N591=N$2:N$601,IF(O591=O$2:O$601,1,0),0))-1)*100)+(Q591/(SUM(IF(N591=N$2:N$601,IF(O591=O$2:O$601,Q$2:Q$601,0),0))))+IF(P591&lt;2,SUM(IF(N591=N$2:N$601,IF(O591=O$2:O$601,1,0),0)),0)))</f>
        <v/>
      </c>
      <c r="S591" s="110"/>
      <c r="T591" s="108"/>
      <c r="U591" s="108"/>
      <c r="V591" s="108"/>
      <c r="W591" s="111" t="str">
        <f aca="false" t="array" ref="W591:W591">IF($G591="","",IF(OR(S591=Error_checking!$Q$25,S591=Error_checking!$Q$26),R591-IF(P591&lt;2,SUM(IF(N591=N$2:N$601,IF(O591=O$2:O$601,1,0),0)),0),IF(V591="",0,((SUM(IF(S591=S$2:S$601,IF(T591=T$2:T$601,1,0),0))-U591)/(SUM(IF(S591=S$2:S$601,IF(T591=T$2:T$601,1,0),0))-1)*100)+(V591/(SUM(IF(S591=S$2:S$601,IF(T591=T$2:T$601,V$2:V$601,0),0))))+IF(U591&lt;2,SUM(IF(S591=S$2:S$601,IF(T591=T$2:T$601,1,0),0)),0))))</f>
        <v/>
      </c>
      <c r="X591" s="91"/>
      <c r="Y591" s="92"/>
      <c r="Z591" s="93"/>
      <c r="AA591" s="92"/>
      <c r="AB591" s="94" t="n">
        <f aca="false">0</f>
        <v>0</v>
      </c>
      <c r="AC591" s="94" t="n">
        <f aca="false" t="array" ref="AC591:AC591">SUM(M591,R591,W591,AB591)</f>
        <v>0</v>
      </c>
      <c r="AD591" s="112" t="n">
        <f aca="false">IF(G591=Error_checking!$A$26,MAX(0,MIN(MaxBonus,$G$1)+1-RANK(AC591,$AC$2:$AC$601)),0)</f>
        <v>0</v>
      </c>
      <c r="AE591" s="111" t="n">
        <f aca="false">AC591+AD591</f>
        <v>0</v>
      </c>
      <c r="AF591" s="113" t="str">
        <f aca="false" t="array" ref="AF591:AF591">IF(G591=Error_checking!$A$26,RANK(AC591,$AC$2:$AC$601),"")</f>
        <v/>
      </c>
      <c r="AG591" s="114"/>
      <c r="AH591" s="115"/>
      <c r="AI591" s="115"/>
      <c r="AJ591" s="115"/>
      <c r="AK591" s="100"/>
      <c r="AL591" s="100"/>
      <c r="AM591" s="100"/>
      <c r="AN591" s="101"/>
      <c r="AO591" s="100"/>
      <c r="AP591" s="100"/>
      <c r="AQ591" s="100"/>
      <c r="AR591" s="100"/>
      <c r="AS591" s="100"/>
      <c r="AT591" s="100"/>
      <c r="AU591" s="100"/>
      <c r="AV591" s="100"/>
      <c r="AW591" s="100"/>
      <c r="AX591" s="100"/>
      <c r="AY591" s="100"/>
      <c r="AZ591" s="100"/>
      <c r="BA591" s="100"/>
      <c r="BB591" s="100"/>
      <c r="BC591" s="100"/>
      <c r="BD591" s="100"/>
      <c r="BE591" s="100"/>
      <c r="BF591" s="100"/>
      <c r="BG591" s="100"/>
      <c r="BH591" s="100"/>
      <c r="BI591" s="100"/>
      <c r="BJ591" s="100"/>
      <c r="BK591" s="100"/>
      <c r="BL591" s="100"/>
      <c r="BM591" s="100"/>
      <c r="BN591" s="100"/>
      <c r="BO591" s="100"/>
      <c r="BP591" s="100"/>
      <c r="BQ591" s="100"/>
      <c r="BR591" s="100"/>
      <c r="BS591" s="100"/>
      <c r="BT591" s="100"/>
      <c r="BU591" s="100"/>
      <c r="BV591" s="100"/>
      <c r="BW591" s="100"/>
      <c r="BX591" s="100"/>
      <c r="BY591" s="100"/>
      <c r="BZ591" s="100"/>
    </row>
    <row r="592" s="54" customFormat="true" ht="14.85" hidden="false" customHeight="true" outlineLevel="0" collapsed="false">
      <c r="A592" s="112" t="str">
        <f aca="false" t="array" ref="A592:A592">IF(G592=Error_checking!$A$26,RANK(AC592,$AC$2:$AC$601),"")</f>
        <v/>
      </c>
      <c r="B592" s="112" t="n">
        <v>99</v>
      </c>
      <c r="C592" s="77" t="n">
        <f aca="false">VLOOKUP($B592,Ludo_na!$A$2:$D$601,2,0)</f>
        <v>344</v>
      </c>
      <c r="D592" s="78" t="str">
        <f aca="false">IF(VLOOKUP($B592,Ludo_voor!$A$2:$Y$601,3,0)="","",VLOOKUP($B592,Ludo_voor!$A$2:$Y$601,3,0))</f>
        <v>Dolmans</v>
      </c>
      <c r="E592" s="79" t="str">
        <f aca="false">IF(VLOOKUP($B592,Ludo_voor!$A$2:$Y$601,4,0)="","",VLOOKUP($B592,Ludo_voor!$A$2:$Y$601,4,0))</f>
        <v>Laura</v>
      </c>
      <c r="F592" s="80" t="str">
        <f aca="false">IF(VLOOKUP($B592,Ludo_voor!$A$2:$Y$601,5,0)="","",VLOOKUP($B592,Ludo_voor!$A$2:$Y$601,5,0))</f>
        <v>x</v>
      </c>
      <c r="G592" s="81"/>
      <c r="H592" s="103"/>
      <c r="I592" s="104"/>
      <c r="J592" s="105"/>
      <c r="K592" s="105"/>
      <c r="L592" s="105"/>
      <c r="M592" s="106" t="str">
        <f aca="false" t="array" ref="M592:M592">IF($G592="","",IF(L592="",0,((SUM(IF(I592=I$2:I$601,IF(J592=J$2:J$601,1,0),0))-K592)/(SUM(IF(I592=I$2:I$601,IF(J592=J$2:J$601,1,0),0))-1)*100)+(L592/(SUM(IF(I592=I$2:I$601,IF(J592=J$2:J$601,L$2:L$601,0),0))))+IF(K592&lt;2,SUM(IF(I592=I$2:I$601,IF(J592=J$2:J$601,1,0),0)),0)))</f>
        <v/>
      </c>
      <c r="N592" s="107"/>
      <c r="O592" s="108"/>
      <c r="P592" s="108"/>
      <c r="Q592" s="108"/>
      <c r="R592" s="109" t="str">
        <f aca="false" t="array" ref="R592:R592">IF($G592="","",IF(Q592="",0,((SUM(IF(N592=N$2:N$601,IF(O592=O$2:O$601,1,0),0))-P592)/(SUM(IF(N592=N$2:N$601,IF(O592=O$2:O$601,1,0),0))-1)*100)+(Q592/(SUM(IF(N592=N$2:N$601,IF(O592=O$2:O$601,Q$2:Q$601,0),0))))+IF(P592&lt;2,SUM(IF(N592=N$2:N$601,IF(O592=O$2:O$601,1,0),0)),0)))</f>
        <v/>
      </c>
      <c r="S592" s="110"/>
      <c r="T592" s="108"/>
      <c r="U592" s="108"/>
      <c r="V592" s="108"/>
      <c r="W592" s="111" t="str">
        <f aca="false" t="array" ref="W592:W592">IF($G592="","",IF(OR(S592=Error_checking!$Q$25,S592=Error_checking!$Q$26),R592-IF(P592&lt;2,SUM(IF(N592=N$2:N$601,IF(O592=O$2:O$601,1,0),0)),0),IF(V592="",0,((SUM(IF(S592=S$2:S$601,IF(T592=T$2:T$601,1,0),0))-U592)/(SUM(IF(S592=S$2:S$601,IF(T592=T$2:T$601,1,0),0))-1)*100)+(V592/(SUM(IF(S592=S$2:S$601,IF(T592=T$2:T$601,V$2:V$601,0),0))))+IF(U592&lt;2,SUM(IF(S592=S$2:S$601,IF(T592=T$2:T$601,1,0),0)),0))))</f>
        <v/>
      </c>
      <c r="X592" s="91"/>
      <c r="Y592" s="92"/>
      <c r="Z592" s="93"/>
      <c r="AA592" s="92"/>
      <c r="AB592" s="94" t="n">
        <f aca="false">0</f>
        <v>0</v>
      </c>
      <c r="AC592" s="94" t="n">
        <f aca="false" t="array" ref="AC592:AC592">SUM(M592,R592,W592,AB592)</f>
        <v>0</v>
      </c>
      <c r="AD592" s="112" t="n">
        <f aca="false">IF(G592=Error_checking!$A$26,MAX(0,MIN(MaxBonus,$G$1)+1-RANK(AC592,$AC$2:$AC$601)),0)</f>
        <v>0</v>
      </c>
      <c r="AE592" s="111" t="n">
        <f aca="false">AC592+AD592</f>
        <v>0</v>
      </c>
      <c r="AF592" s="113" t="str">
        <f aca="false" t="array" ref="AF592:AF592">IF(G592=Error_checking!$A$26,RANK(AC592,$AC$2:$AC$601),"")</f>
        <v/>
      </c>
      <c r="AG592" s="114"/>
      <c r="AH592" s="115"/>
      <c r="AI592" s="115"/>
      <c r="AJ592" s="115"/>
      <c r="AK592" s="100"/>
      <c r="AL592" s="100"/>
      <c r="AM592" s="100"/>
      <c r="AN592" s="101"/>
      <c r="AO592" s="100"/>
      <c r="AP592" s="100"/>
      <c r="AQ592" s="100"/>
      <c r="AR592" s="100"/>
      <c r="AS592" s="100"/>
      <c r="AT592" s="100"/>
      <c r="AU592" s="100"/>
      <c r="AV592" s="100"/>
      <c r="AW592" s="100"/>
      <c r="AX592" s="100"/>
      <c r="AY592" s="100"/>
      <c r="AZ592" s="100"/>
      <c r="BA592" s="100"/>
      <c r="BB592" s="100"/>
      <c r="BC592" s="100"/>
      <c r="BD592" s="100"/>
      <c r="BE592" s="100"/>
      <c r="BF592" s="100"/>
      <c r="BG592" s="100"/>
      <c r="BH592" s="100"/>
      <c r="BI592" s="100"/>
      <c r="BJ592" s="100"/>
      <c r="BK592" s="100"/>
      <c r="BL592" s="100"/>
      <c r="BM592" s="100"/>
      <c r="BN592" s="100"/>
      <c r="BO592" s="100"/>
      <c r="BP592" s="100"/>
      <c r="BQ592" s="100"/>
      <c r="BR592" s="100"/>
      <c r="BS592" s="100"/>
      <c r="BT592" s="100"/>
      <c r="BU592" s="100"/>
      <c r="BV592" s="100"/>
      <c r="BW592" s="100"/>
      <c r="BX592" s="100"/>
      <c r="BY592" s="100"/>
      <c r="BZ592" s="100"/>
    </row>
    <row r="593" s="116" customFormat="true" ht="14.85" hidden="false" customHeight="true" outlineLevel="0" collapsed="false">
      <c r="A593" s="118" t="str">
        <f aca="false" t="array" ref="A593:A593">IF(G593=Error_checking!$A$26,RANK(AC593,$AC$2:$AC$601),"")</f>
        <v/>
      </c>
      <c r="B593" s="118" t="n">
        <v>53</v>
      </c>
      <c r="C593" s="77" t="n">
        <f aca="false">VLOOKUP($B593,Ludo_na!$A$2:$D$601,2,0)</f>
        <v>383</v>
      </c>
      <c r="D593" s="78" t="str">
        <f aca="false">IF(VLOOKUP($B593,Ludo_voor!$A$2:$Y$601,3,0)="","",VLOOKUP($B593,Ludo_voor!$A$2:$Y$601,3,0))</f>
        <v>Hanne</v>
      </c>
      <c r="E593" s="79" t="str">
        <f aca="false">IF(VLOOKUP($B593,Ludo_voor!$A$2:$Y$601,4,0)="","",VLOOKUP($B593,Ludo_voor!$A$2:$Y$601,4,0))</f>
        <v>Jürgen</v>
      </c>
      <c r="F593" s="80" t="str">
        <f aca="false">IF(VLOOKUP($B593,Ludo_voor!$A$2:$Y$601,5,0)="","",VLOOKUP($B593,Ludo_voor!$A$2:$Y$601,5,0))</f>
        <v>x</v>
      </c>
      <c r="G593" s="81"/>
      <c r="H593" s="103"/>
      <c r="I593" s="104"/>
      <c r="J593" s="105"/>
      <c r="K593" s="105"/>
      <c r="L593" s="105"/>
      <c r="M593" s="106" t="str">
        <f aca="false" t="array" ref="M593:M593">IF($G593="","",IF(L593="",0,((SUM(IF(I593=I$2:I$601,IF(J593=J$2:J$601,1,0),0))-K593)/(SUM(IF(I593=I$2:I$601,IF(J593=J$2:J$601,1,0),0))-1)*100)+(L593/(SUM(IF(I593=I$2:I$601,IF(J593=J$2:J$601,L$2:L$601,0),0))))+IF(K593&lt;2,SUM(IF(I593=I$2:I$601,IF(J593=J$2:J$601,1,0),0)),0)))</f>
        <v/>
      </c>
      <c r="N593" s="107"/>
      <c r="O593" s="108"/>
      <c r="P593" s="108"/>
      <c r="Q593" s="108"/>
      <c r="R593" s="109" t="str">
        <f aca="false" t="array" ref="R593:R593">IF($G593="","",IF(Q593="",0,((SUM(IF(N593=N$2:N$601,IF(O593=O$2:O$601,1,0),0))-P593)/(SUM(IF(N593=N$2:N$601,IF(O593=O$2:O$601,1,0),0))-1)*100)+(Q593/(SUM(IF(N593=N$2:N$601,IF(O593=O$2:O$601,Q$2:Q$601,0),0))))+IF(P593&lt;2,SUM(IF(N593=N$2:N$601,IF(O593=O$2:O$601,1,0),0)),0)))</f>
        <v/>
      </c>
      <c r="S593" s="110"/>
      <c r="T593" s="108"/>
      <c r="U593" s="108"/>
      <c r="V593" s="108"/>
      <c r="W593" s="111" t="str">
        <f aca="false" t="array" ref="W593:W593">IF($G593="","",IF(OR(S593=Error_checking!$Q$25,S593=Error_checking!$Q$26),R593-IF(P593&lt;2,SUM(IF(N593=N$2:N$601,IF(O593=O$2:O$601,1,0),0)),0),IF(V593="",0,((SUM(IF(S593=S$2:S$601,IF(T593=T$2:T$601,1,0),0))-U593)/(SUM(IF(S593=S$2:S$601,IF(T593=T$2:T$601,1,0),0))-1)*100)+(V593/(SUM(IF(S593=S$2:S$601,IF(T593=T$2:T$601,V$2:V$601,0),0))))+IF(U593&lt;2,SUM(IF(S593=S$2:S$601,IF(T593=T$2:T$601,1,0),0)),0))))</f>
        <v/>
      </c>
      <c r="X593" s="91"/>
      <c r="Y593" s="92"/>
      <c r="Z593" s="93"/>
      <c r="AA593" s="92"/>
      <c r="AB593" s="94" t="n">
        <f aca="false">0</f>
        <v>0</v>
      </c>
      <c r="AC593" s="94" t="n">
        <f aca="false" t="array" ref="AC593:AC593">SUM(M593,R593,W593,AB593)</f>
        <v>0</v>
      </c>
      <c r="AD593" s="112" t="n">
        <f aca="false">IF(G593=Error_checking!$A$26,MAX(0,MIN(MaxBonus,$G$1)+1-RANK(AC593,$AC$2:$AC$601)),0)</f>
        <v>0</v>
      </c>
      <c r="AE593" s="111" t="n">
        <f aca="false">AC593+AD593</f>
        <v>0</v>
      </c>
      <c r="AF593" s="113" t="str">
        <f aca="false" t="array" ref="AF593:AF593">IF(G593=Error_checking!$A$26,RANK(AC593,$AC$2:$AC$601),"")</f>
        <v/>
      </c>
      <c r="AG593" s="114"/>
      <c r="AH593" s="115"/>
      <c r="AI593" s="115"/>
      <c r="AJ593" s="115"/>
      <c r="AK593" s="100"/>
      <c r="AL593" s="100"/>
      <c r="AM593" s="100"/>
      <c r="AN593" s="101"/>
      <c r="AO593" s="100"/>
      <c r="AP593" s="100"/>
      <c r="AQ593" s="100"/>
      <c r="AR593" s="100"/>
      <c r="AS593" s="100"/>
      <c r="AT593" s="100"/>
      <c r="AU593" s="100"/>
      <c r="AV593" s="100"/>
      <c r="AW593" s="100"/>
      <c r="AX593" s="100"/>
      <c r="AY593" s="100"/>
      <c r="AZ593" s="100"/>
      <c r="BA593" s="100"/>
      <c r="BB593" s="100"/>
      <c r="BC593" s="100"/>
      <c r="BD593" s="100"/>
      <c r="BE593" s="100"/>
      <c r="BF593" s="100"/>
      <c r="BG593" s="100"/>
      <c r="BH593" s="100"/>
      <c r="BI593" s="100"/>
      <c r="BJ593" s="100"/>
      <c r="BK593" s="100"/>
      <c r="BL593" s="100"/>
      <c r="BM593" s="100"/>
      <c r="BN593" s="100"/>
      <c r="BO593" s="100"/>
      <c r="BP593" s="100"/>
      <c r="BQ593" s="100"/>
      <c r="BR593" s="100"/>
      <c r="BS593" s="100"/>
      <c r="BT593" s="100"/>
      <c r="BU593" s="100"/>
      <c r="BV593" s="100"/>
      <c r="BW593" s="100"/>
      <c r="BX593" s="100"/>
      <c r="BY593" s="100"/>
      <c r="BZ593" s="100"/>
    </row>
    <row r="594" s="54" customFormat="true" ht="14.85" hidden="false" customHeight="true" outlineLevel="0" collapsed="false">
      <c r="A594" s="102" t="str">
        <f aca="false" t="array" ref="A594:A594">IF(G594=Error_checking!$A$26,RANK(AC594,$AC$2:$AC$601),"")</f>
        <v/>
      </c>
      <c r="B594" s="102" t="n">
        <v>127</v>
      </c>
      <c r="C594" s="77" t="n">
        <f aca="false">VLOOKUP($B594,Ludo_na!$A$2:$D$601,2,0)</f>
        <v>513</v>
      </c>
      <c r="D594" s="78" t="str">
        <f aca="false">IF(VLOOKUP($B594,Ludo_voor!$A$2:$Y$601,3,0)="","",VLOOKUP($B594,Ludo_voor!$A$2:$Y$601,3,0))</f>
        <v>Lievens</v>
      </c>
      <c r="E594" s="79" t="str">
        <f aca="false">IF(VLOOKUP($B594,Ludo_voor!$A$2:$Y$601,4,0)="","",VLOOKUP($B594,Ludo_voor!$A$2:$Y$601,4,0))</f>
        <v>David</v>
      </c>
      <c r="F594" s="80" t="str">
        <f aca="false">IF(VLOOKUP($B594,Ludo_voor!$A$2:$Y$601,5,0)="","",VLOOKUP($B594,Ludo_voor!$A$2:$Y$601,5,0))</f>
        <v>x</v>
      </c>
      <c r="G594" s="81"/>
      <c r="H594" s="103"/>
      <c r="I594" s="104"/>
      <c r="J594" s="105"/>
      <c r="K594" s="105"/>
      <c r="L594" s="105"/>
      <c r="M594" s="106" t="str">
        <f aca="false" t="array" ref="M594:M594">IF($G594="","",IF(L594="",0,((SUM(IF(I594=I$2:I$601,IF(J594=J$2:J$601,1,0),0))-K594)/(SUM(IF(I594=I$2:I$601,IF(J594=J$2:J$601,1,0),0))-1)*100)+(L594/(SUM(IF(I594=I$2:I$601,IF(J594=J$2:J$601,L$2:L$601,0),0))))+IF(K594&lt;2,SUM(IF(I594=I$2:I$601,IF(J594=J$2:J$601,1,0),0)),0)))</f>
        <v/>
      </c>
      <c r="N594" s="107"/>
      <c r="O594" s="108"/>
      <c r="P594" s="108"/>
      <c r="Q594" s="108"/>
      <c r="R594" s="109" t="str">
        <f aca="false" t="array" ref="R594:R594">IF($G594="","",IF(Q594="",0,((SUM(IF(N594=N$2:N$601,IF(O594=O$2:O$601,1,0),0))-P594)/(SUM(IF(N594=N$2:N$601,IF(O594=O$2:O$601,1,0),0))-1)*100)+(Q594/(SUM(IF(N594=N$2:N$601,IF(O594=O$2:O$601,Q$2:Q$601,0),0))))+IF(P594&lt;2,SUM(IF(N594=N$2:N$601,IF(O594=O$2:O$601,1,0),0)),0)))</f>
        <v/>
      </c>
      <c r="S594" s="110"/>
      <c r="T594" s="108"/>
      <c r="U594" s="108"/>
      <c r="V594" s="108"/>
      <c r="W594" s="111" t="str">
        <f aca="false" t="array" ref="W594:W594">IF($G594="","",IF(OR(S594=Error_checking!$Q$25,S594=Error_checking!$Q$26),R594-IF(P594&lt;2,SUM(IF(N594=N$2:N$601,IF(O594=O$2:O$601,1,0),0)),0),IF(V594="",0,((SUM(IF(S594=S$2:S$601,IF(T594=T$2:T$601,1,0),0))-U594)/(SUM(IF(S594=S$2:S$601,IF(T594=T$2:T$601,1,0),0))-1)*100)+(V594/(SUM(IF(S594=S$2:S$601,IF(T594=T$2:T$601,V$2:V$601,0),0))))+IF(U594&lt;2,SUM(IF(S594=S$2:S$601,IF(T594=T$2:T$601,1,0),0)),0))))</f>
        <v/>
      </c>
      <c r="X594" s="91"/>
      <c r="Y594" s="92"/>
      <c r="Z594" s="93"/>
      <c r="AA594" s="92"/>
      <c r="AB594" s="94" t="n">
        <f aca="false">0</f>
        <v>0</v>
      </c>
      <c r="AC594" s="94" t="n">
        <f aca="false" t="array" ref="AC594:AC594">SUM(M594,R594,W594,AB594)</f>
        <v>0</v>
      </c>
      <c r="AD594" s="112" t="n">
        <f aca="false">IF(G594=Error_checking!$A$26,MAX(0,MIN(MaxBonus,$G$1)+1-RANK(AC594,$AC$2:$AC$601)),0)</f>
        <v>0</v>
      </c>
      <c r="AE594" s="111" t="n">
        <f aca="false">AC594+AD594</f>
        <v>0</v>
      </c>
      <c r="AF594" s="113" t="str">
        <f aca="false" t="array" ref="AF594:AF594">IF(G594=Error_checking!$A$26,RANK(AC594,$AC$2:$AC$601),"")</f>
        <v/>
      </c>
      <c r="AG594" s="114"/>
      <c r="AH594" s="115"/>
      <c r="AI594" s="115"/>
      <c r="AJ594" s="115"/>
      <c r="AK594" s="100"/>
      <c r="AL594" s="100"/>
      <c r="AM594" s="100"/>
      <c r="AN594" s="101"/>
      <c r="AO594" s="100"/>
      <c r="AP594" s="100"/>
      <c r="AQ594" s="100"/>
      <c r="AR594" s="100"/>
      <c r="AS594" s="100"/>
      <c r="AT594" s="100"/>
      <c r="AU594" s="100"/>
      <c r="AV594" s="100"/>
      <c r="AW594" s="100"/>
      <c r="AX594" s="100"/>
      <c r="AY594" s="100"/>
      <c r="AZ594" s="100"/>
      <c r="BA594" s="100"/>
      <c r="BB594" s="100"/>
      <c r="BC594" s="100"/>
      <c r="BD594" s="100"/>
      <c r="BE594" s="100"/>
      <c r="BF594" s="100"/>
      <c r="BG594" s="100"/>
      <c r="BH594" s="100"/>
      <c r="BI594" s="100"/>
      <c r="BJ594" s="100"/>
      <c r="BK594" s="100"/>
      <c r="BL594" s="100"/>
      <c r="BM594" s="100"/>
      <c r="BN594" s="100"/>
      <c r="BO594" s="100"/>
      <c r="BP594" s="100"/>
      <c r="BQ594" s="100"/>
      <c r="BR594" s="100"/>
      <c r="BS594" s="100"/>
      <c r="BT594" s="100"/>
      <c r="BU594" s="100"/>
      <c r="BV594" s="100"/>
      <c r="BW594" s="100"/>
      <c r="BX594" s="100"/>
      <c r="BY594" s="100"/>
      <c r="BZ594" s="100"/>
    </row>
    <row r="595" s="54" customFormat="true" ht="14.85" hidden="false" customHeight="true" outlineLevel="0" collapsed="false">
      <c r="A595" s="102" t="str">
        <f aca="false" t="array" ref="A595:A595">IF(G595=Error_checking!$A$26,RANK(AC595,$AC$2:$AC$601),"")</f>
        <v/>
      </c>
      <c r="B595" s="102" t="n">
        <v>385</v>
      </c>
      <c r="C595" s="77" t="n">
        <f aca="false">VLOOKUP($B595,Ludo_na!$A$2:$D$601,2,0)</f>
        <v>242</v>
      </c>
      <c r="D595" s="78" t="str">
        <f aca="false">IF(VLOOKUP($B595,Ludo_voor!$A$2:$Y$601,3,0)="","",VLOOKUP($B595,Ludo_voor!$A$2:$Y$601,3,0))</f>
        <v>Lucas</v>
      </c>
      <c r="E595" s="79" t="str">
        <f aca="false">IF(VLOOKUP($B595,Ludo_voor!$A$2:$Y$601,4,0)="","",VLOOKUP($B595,Ludo_voor!$A$2:$Y$601,4,0))</f>
        <v>Tine</v>
      </c>
      <c r="F595" s="80" t="str">
        <f aca="false">IF(VLOOKUP($B595,Ludo_voor!$A$2:$Y$601,5,0)="","",VLOOKUP($B595,Ludo_voor!$A$2:$Y$601,5,0))</f>
        <v>x</v>
      </c>
      <c r="G595" s="81"/>
      <c r="H595" s="103"/>
      <c r="I595" s="104"/>
      <c r="J595" s="105"/>
      <c r="K595" s="105"/>
      <c r="L595" s="105"/>
      <c r="M595" s="106" t="str">
        <f aca="false" t="array" ref="M595:M595">IF($G595="","",IF(L595="",0,((SUM(IF(I595=I$2:I$601,IF(J595=J$2:J$601,1,0),0))-K595)/(SUM(IF(I595=I$2:I$601,IF(J595=J$2:J$601,1,0),0))-1)*100)+(L595/(SUM(IF(I595=I$2:I$601,IF(J595=J$2:J$601,L$2:L$601,0),0))))+IF(K595&lt;2,SUM(IF(I595=I$2:I$601,IF(J595=J$2:J$601,1,0),0)),0)))</f>
        <v/>
      </c>
      <c r="N595" s="107"/>
      <c r="O595" s="108"/>
      <c r="P595" s="108"/>
      <c r="Q595" s="108"/>
      <c r="R595" s="109" t="str">
        <f aca="false" t="array" ref="R595:R595">IF($G595="","",IF(Q595="",0,((SUM(IF(N595=N$2:N$601,IF(O595=O$2:O$601,1,0),0))-P595)/(SUM(IF(N595=N$2:N$601,IF(O595=O$2:O$601,1,0),0))-1)*100)+(Q595/(SUM(IF(N595=N$2:N$601,IF(O595=O$2:O$601,Q$2:Q$601,0),0))))+IF(P595&lt;2,SUM(IF(N595=N$2:N$601,IF(O595=O$2:O$601,1,0),0)),0)))</f>
        <v/>
      </c>
      <c r="S595" s="110"/>
      <c r="T595" s="108"/>
      <c r="U595" s="108"/>
      <c r="V595" s="108"/>
      <c r="W595" s="111" t="str">
        <f aca="false" t="array" ref="W595:W595">IF($G595="","",IF(OR(S595=Error_checking!$Q$25,S595=Error_checking!$Q$26),R595-IF(P595&lt;2,SUM(IF(N595=N$2:N$601,IF(O595=O$2:O$601,1,0),0)),0),IF(V595="",0,((SUM(IF(S595=S$2:S$601,IF(T595=T$2:T$601,1,0),0))-U595)/(SUM(IF(S595=S$2:S$601,IF(T595=T$2:T$601,1,0),0))-1)*100)+(V595/(SUM(IF(S595=S$2:S$601,IF(T595=T$2:T$601,V$2:V$601,0),0))))+IF(U595&lt;2,SUM(IF(S595=S$2:S$601,IF(T595=T$2:T$601,1,0),0)),0))))</f>
        <v/>
      </c>
      <c r="X595" s="91"/>
      <c r="Y595" s="92"/>
      <c r="Z595" s="93"/>
      <c r="AA595" s="92"/>
      <c r="AB595" s="94" t="n">
        <f aca="false">0</f>
        <v>0</v>
      </c>
      <c r="AC595" s="94" t="n">
        <f aca="false" t="array" ref="AC595:AC595">SUM(M595,R595,W595,AB595)</f>
        <v>0</v>
      </c>
      <c r="AD595" s="112" t="n">
        <f aca="false">IF(G595=Error_checking!$A$26,MAX(0,MIN(MaxBonus,$G$1)+1-RANK(AC595,$AC$2:$AC$601)),0)</f>
        <v>0</v>
      </c>
      <c r="AE595" s="111" t="n">
        <f aca="false">AC595+AD595</f>
        <v>0</v>
      </c>
      <c r="AF595" s="113" t="str">
        <f aca="false" t="array" ref="AF595:AF595">IF(G595=Error_checking!$A$26,RANK(AC595,$AC$2:$AC$601),"")</f>
        <v/>
      </c>
      <c r="AG595" s="114"/>
      <c r="AH595" s="115"/>
      <c r="AI595" s="115"/>
      <c r="AJ595" s="115"/>
      <c r="AK595" s="100"/>
      <c r="AL595" s="100"/>
      <c r="AM595" s="100"/>
      <c r="AN595" s="101"/>
      <c r="AO595" s="100"/>
      <c r="AP595" s="100"/>
      <c r="AQ595" s="100"/>
      <c r="AR595" s="100"/>
      <c r="AS595" s="100"/>
      <c r="AT595" s="100"/>
      <c r="AU595" s="100"/>
      <c r="AV595" s="100"/>
      <c r="AW595" s="100"/>
      <c r="AX595" s="100"/>
      <c r="AY595" s="100"/>
      <c r="AZ595" s="100"/>
      <c r="BA595" s="100"/>
      <c r="BB595" s="100"/>
      <c r="BC595" s="100"/>
      <c r="BD595" s="100"/>
      <c r="BE595" s="100"/>
      <c r="BF595" s="100"/>
      <c r="BG595" s="100"/>
      <c r="BH595" s="100"/>
      <c r="BI595" s="100"/>
      <c r="BJ595" s="100"/>
      <c r="BK595" s="100"/>
      <c r="BL595" s="100"/>
      <c r="BM595" s="100"/>
      <c r="BN595" s="100"/>
      <c r="BO595" s="100"/>
      <c r="BP595" s="100"/>
      <c r="BQ595" s="100"/>
      <c r="BR595" s="100"/>
      <c r="BS595" s="100"/>
      <c r="BT595" s="100"/>
      <c r="BU595" s="100"/>
      <c r="BV595" s="100"/>
      <c r="BW595" s="100"/>
      <c r="BX595" s="100"/>
      <c r="BY595" s="100"/>
      <c r="BZ595" s="100"/>
    </row>
    <row r="596" s="119" customFormat="true" ht="14.85" hidden="false" customHeight="true" outlineLevel="0" collapsed="false">
      <c r="A596" s="102" t="str">
        <f aca="false" t="array" ref="A596:A596">IF(G596=Error_checking!$A$26,RANK(AC596,$AC$2:$AC$601),"")</f>
        <v/>
      </c>
      <c r="B596" s="102" t="n">
        <v>163</v>
      </c>
      <c r="C596" s="77" t="n">
        <f aca="false">VLOOKUP($B596,Ludo_na!$A$2:$D$601,2,0)</f>
        <v>577</v>
      </c>
      <c r="D596" s="78" t="str">
        <f aca="false">IF(VLOOKUP($B596,Ludo_voor!$A$2:$Y$601,3,0)="","",VLOOKUP($B596,Ludo_voor!$A$2:$Y$601,3,0))</f>
        <v>Pollet</v>
      </c>
      <c r="E596" s="79" t="str">
        <f aca="false">IF(VLOOKUP($B596,Ludo_voor!$A$2:$Y$601,4,0)="","",VLOOKUP($B596,Ludo_voor!$A$2:$Y$601,4,0))</f>
        <v>Sharon</v>
      </c>
      <c r="F596" s="80" t="str">
        <f aca="false">IF(VLOOKUP($B596,Ludo_voor!$A$2:$Y$601,5,0)="","",VLOOKUP($B596,Ludo_voor!$A$2:$Y$601,5,0))</f>
        <v>x</v>
      </c>
      <c r="G596" s="81"/>
      <c r="H596" s="103"/>
      <c r="I596" s="104"/>
      <c r="J596" s="105"/>
      <c r="K596" s="105"/>
      <c r="L596" s="105"/>
      <c r="M596" s="106" t="str">
        <f aca="false" t="array" ref="M596:M596">IF($G596="","",IF(L596="",0,((SUM(IF(I596=I$2:I$601,IF(J596=J$2:J$601,1,0),0))-K596)/(SUM(IF(I596=I$2:I$601,IF(J596=J$2:J$601,1,0),0))-1)*100)+(L596/(SUM(IF(I596=I$2:I$601,IF(J596=J$2:J$601,L$2:L$601,0),0))))+IF(K596&lt;2,SUM(IF(I596=I$2:I$601,IF(J596=J$2:J$601,1,0),0)),0)))</f>
        <v/>
      </c>
      <c r="N596" s="107"/>
      <c r="O596" s="108"/>
      <c r="P596" s="108"/>
      <c r="Q596" s="108"/>
      <c r="R596" s="109" t="str">
        <f aca="false" t="array" ref="R596:R596">IF($G596="","",IF(Q596="",0,((SUM(IF(N596=N$2:N$601,IF(O596=O$2:O$601,1,0),0))-P596)/(SUM(IF(N596=N$2:N$601,IF(O596=O$2:O$601,1,0),0))-1)*100)+(Q596/(SUM(IF(N596=N$2:N$601,IF(O596=O$2:O$601,Q$2:Q$601,0),0))))+IF(P596&lt;2,SUM(IF(N596=N$2:N$601,IF(O596=O$2:O$601,1,0),0)),0)))</f>
        <v/>
      </c>
      <c r="S596" s="110"/>
      <c r="T596" s="108"/>
      <c r="U596" s="108"/>
      <c r="V596" s="108"/>
      <c r="W596" s="111" t="str">
        <f aca="false" t="array" ref="W596:W596">IF($G596="","",IF(OR(S596=Error_checking!$Q$25,S596=Error_checking!$Q$26),R596-IF(P596&lt;2,SUM(IF(N596=N$2:N$601,IF(O596=O$2:O$601,1,0),0)),0),IF(V596="",0,((SUM(IF(S596=S$2:S$601,IF(T596=T$2:T$601,1,0),0))-U596)/(SUM(IF(S596=S$2:S$601,IF(T596=T$2:T$601,1,0),0))-1)*100)+(V596/(SUM(IF(S596=S$2:S$601,IF(T596=T$2:T$601,V$2:V$601,0),0))))+IF(U596&lt;2,SUM(IF(S596=S$2:S$601,IF(T596=T$2:T$601,1,0),0)),0))))</f>
        <v/>
      </c>
      <c r="X596" s="91"/>
      <c r="Y596" s="92"/>
      <c r="Z596" s="93"/>
      <c r="AA596" s="92"/>
      <c r="AB596" s="94" t="n">
        <f aca="false">0</f>
        <v>0</v>
      </c>
      <c r="AC596" s="94" t="n">
        <f aca="false" t="array" ref="AC596:AC596">SUM(M596,R596,W596,AB596)</f>
        <v>0</v>
      </c>
      <c r="AD596" s="112" t="n">
        <f aca="false">IF(G596=Error_checking!$A$26,MAX(0,MIN(MaxBonus,$G$1)+1-RANK(AC596,$AC$2:$AC$601)),0)</f>
        <v>0</v>
      </c>
      <c r="AE596" s="111" t="n">
        <f aca="false">AC596+AD596</f>
        <v>0</v>
      </c>
      <c r="AF596" s="113" t="str">
        <f aca="false" t="array" ref="AF596:AF596">IF(G596=Error_checking!$A$26,RANK(AC596,$AC$2:$AC$601),"")</f>
        <v/>
      </c>
      <c r="AG596" s="114"/>
      <c r="AH596" s="115"/>
      <c r="AI596" s="115"/>
      <c r="AJ596" s="115"/>
      <c r="AK596" s="100"/>
      <c r="AL596" s="100"/>
      <c r="AM596" s="100"/>
      <c r="AN596" s="101"/>
      <c r="AO596" s="100"/>
      <c r="AP596" s="100"/>
      <c r="AQ596" s="100"/>
      <c r="AR596" s="100"/>
      <c r="AS596" s="100"/>
      <c r="AT596" s="100"/>
      <c r="AU596" s="100"/>
      <c r="AV596" s="100"/>
      <c r="AW596" s="100"/>
      <c r="AX596" s="100"/>
      <c r="AY596" s="100"/>
      <c r="AZ596" s="100"/>
      <c r="BA596" s="100"/>
      <c r="BB596" s="100"/>
      <c r="BC596" s="100"/>
      <c r="BD596" s="100"/>
      <c r="BE596" s="100"/>
      <c r="BF596" s="100"/>
      <c r="BG596" s="100"/>
      <c r="BH596" s="100"/>
      <c r="BI596" s="100"/>
      <c r="BJ596" s="100"/>
      <c r="BK596" s="100"/>
      <c r="BL596" s="100"/>
      <c r="BM596" s="100"/>
      <c r="BN596" s="100"/>
      <c r="BO596" s="100"/>
      <c r="BP596" s="100"/>
      <c r="BQ596" s="100"/>
      <c r="BR596" s="100"/>
      <c r="BS596" s="100"/>
      <c r="BT596" s="100"/>
      <c r="BU596" s="100"/>
      <c r="BV596" s="100"/>
      <c r="BW596" s="100"/>
      <c r="BX596" s="100"/>
      <c r="BY596" s="100"/>
      <c r="BZ596" s="100"/>
    </row>
    <row r="597" s="54" customFormat="true" ht="14.85" hidden="false" customHeight="true" outlineLevel="0" collapsed="false">
      <c r="A597" s="118" t="str">
        <f aca="false" t="array" ref="A597:A597">IF(G597=Error_checking!$A$26,RANK(AC597,$AC$2:$AC$601),"")</f>
        <v/>
      </c>
      <c r="B597" s="118" t="n">
        <v>177</v>
      </c>
      <c r="C597" s="77" t="n">
        <f aca="false">VLOOKUP($B597,Ludo_na!$A$2:$D$601,2,0)</f>
        <v>90</v>
      </c>
      <c r="D597" s="78" t="str">
        <f aca="false">IF(VLOOKUP($B597,Ludo_voor!$A$2:$Y$601,3,0)="","",VLOOKUP($B597,Ludo_voor!$A$2:$Y$601,3,0))</f>
        <v>Simoens</v>
      </c>
      <c r="E597" s="79" t="str">
        <f aca="false">IF(VLOOKUP($B597,Ludo_voor!$A$2:$Y$601,4,0)="","",VLOOKUP($B597,Ludo_voor!$A$2:$Y$601,4,0))</f>
        <v>Barry</v>
      </c>
      <c r="F597" s="80" t="str">
        <f aca="false">IF(VLOOKUP($B597,Ludo_voor!$A$2:$Y$601,5,0)="","",VLOOKUP($B597,Ludo_voor!$A$2:$Y$601,5,0))</f>
        <v>x</v>
      </c>
      <c r="G597" s="81"/>
      <c r="H597" s="103"/>
      <c r="I597" s="104"/>
      <c r="J597" s="105"/>
      <c r="K597" s="105"/>
      <c r="L597" s="105"/>
      <c r="M597" s="106" t="str">
        <f aca="false" t="array" ref="M597:M597">IF($G597="","",IF(L597="",0,((SUM(IF(I597=I$2:I$601,IF(J597=J$2:J$601,1,0),0))-K597)/(SUM(IF(I597=I$2:I$601,IF(J597=J$2:J$601,1,0),0))-1)*100)+(L597/(SUM(IF(I597=I$2:I$601,IF(J597=J$2:J$601,L$2:L$601,0),0))))+IF(K597&lt;2,SUM(IF(I597=I$2:I$601,IF(J597=J$2:J$601,1,0),0)),0)))</f>
        <v/>
      </c>
      <c r="N597" s="107"/>
      <c r="O597" s="108"/>
      <c r="P597" s="108"/>
      <c r="Q597" s="108"/>
      <c r="R597" s="109" t="str">
        <f aca="false" t="array" ref="R597:R597">IF($G597="","",IF(Q597="",0,((SUM(IF(N597=N$2:N$601,IF(O597=O$2:O$601,1,0),0))-P597)/(SUM(IF(N597=N$2:N$601,IF(O597=O$2:O$601,1,0),0))-1)*100)+(Q597/(SUM(IF(N597=N$2:N$601,IF(O597=O$2:O$601,Q$2:Q$601,0),0))))+IF(P597&lt;2,SUM(IF(N597=N$2:N$601,IF(O597=O$2:O$601,1,0),0)),0)))</f>
        <v/>
      </c>
      <c r="S597" s="110"/>
      <c r="T597" s="108"/>
      <c r="U597" s="108"/>
      <c r="V597" s="108"/>
      <c r="W597" s="111" t="str">
        <f aca="false" t="array" ref="W597:W597">IF($G597="","",IF(OR(S597=Error_checking!$Q$25,S597=Error_checking!$Q$26),R597-IF(P597&lt;2,SUM(IF(N597=N$2:N$601,IF(O597=O$2:O$601,1,0),0)),0),IF(V597="",0,((SUM(IF(S597=S$2:S$601,IF(T597=T$2:T$601,1,0),0))-U597)/(SUM(IF(S597=S$2:S$601,IF(T597=T$2:T$601,1,0),0))-1)*100)+(V597/(SUM(IF(S597=S$2:S$601,IF(T597=T$2:T$601,V$2:V$601,0),0))))+IF(U597&lt;2,SUM(IF(S597=S$2:S$601,IF(T597=T$2:T$601,1,0),0)),0))))</f>
        <v/>
      </c>
      <c r="X597" s="91"/>
      <c r="Y597" s="92"/>
      <c r="Z597" s="93"/>
      <c r="AA597" s="92"/>
      <c r="AB597" s="94" t="n">
        <f aca="false">0</f>
        <v>0</v>
      </c>
      <c r="AC597" s="94" t="n">
        <f aca="false" t="array" ref="AC597:AC597">SUM(M597,R597,W597,AB597)</f>
        <v>0</v>
      </c>
      <c r="AD597" s="112" t="n">
        <f aca="false">IF(G597=Error_checking!$A$26,MAX(0,MIN(MaxBonus,$G$1)+1-RANK(AC597,$AC$2:$AC$601)),0)</f>
        <v>0</v>
      </c>
      <c r="AE597" s="111" t="n">
        <f aca="false">AC597+AD597</f>
        <v>0</v>
      </c>
      <c r="AF597" s="113" t="str">
        <f aca="false" t="array" ref="AF597:AF597">IF(G597=Error_checking!$A$26,RANK(AC597,$AC$2:$AC$601),"")</f>
        <v/>
      </c>
      <c r="AG597" s="114"/>
      <c r="AH597" s="115"/>
      <c r="AI597" s="115"/>
      <c r="AJ597" s="115"/>
      <c r="AK597" s="100"/>
      <c r="AL597" s="100"/>
      <c r="AM597" s="100"/>
      <c r="AN597" s="101"/>
      <c r="AO597" s="100"/>
      <c r="AP597" s="100"/>
      <c r="AQ597" s="100"/>
      <c r="AR597" s="100"/>
      <c r="AS597" s="100"/>
      <c r="AT597" s="100"/>
      <c r="AU597" s="100"/>
      <c r="AV597" s="100"/>
      <c r="AW597" s="100"/>
      <c r="AX597" s="100"/>
      <c r="AY597" s="100"/>
      <c r="AZ597" s="100"/>
      <c r="BA597" s="100"/>
      <c r="BB597" s="100"/>
      <c r="BC597" s="100"/>
      <c r="BD597" s="100"/>
      <c r="BE597" s="100"/>
      <c r="BF597" s="100"/>
      <c r="BG597" s="100"/>
      <c r="BH597" s="100"/>
      <c r="BI597" s="100"/>
      <c r="BJ597" s="100"/>
      <c r="BK597" s="100"/>
      <c r="BL597" s="100"/>
      <c r="BM597" s="100"/>
      <c r="BN597" s="100"/>
      <c r="BO597" s="100"/>
      <c r="BP597" s="100"/>
      <c r="BQ597" s="100"/>
      <c r="BR597" s="100"/>
      <c r="BS597" s="100"/>
      <c r="BT597" s="100"/>
      <c r="BU597" s="100"/>
      <c r="BV597" s="100"/>
      <c r="BW597" s="100"/>
      <c r="BX597" s="100"/>
      <c r="BY597" s="100"/>
      <c r="BZ597" s="100"/>
    </row>
    <row r="598" s="119" customFormat="true" ht="14.85" hidden="false" customHeight="true" outlineLevel="0" collapsed="false">
      <c r="A598" s="102" t="str">
        <f aca="false" t="array" ref="A598:A598">IF(G598=Error_checking!$A$26,RANK(AC598,$AC$2:$AC$601),"")</f>
        <v/>
      </c>
      <c r="B598" s="102" t="n">
        <v>180</v>
      </c>
      <c r="C598" s="77" t="n">
        <f aca="false">VLOOKUP($B598,Ludo_na!$A$2:$D$601,2,0)</f>
        <v>236</v>
      </c>
      <c r="D598" s="78" t="str">
        <f aca="false">IF(VLOOKUP($B598,Ludo_voor!$A$2:$Y$601,3,0)="","",VLOOKUP($B598,Ludo_voor!$A$2:$Y$601,3,0))</f>
        <v>Vanassche</v>
      </c>
      <c r="E598" s="79" t="str">
        <f aca="false">IF(VLOOKUP($B598,Ludo_voor!$A$2:$Y$601,4,0)="","",VLOOKUP($B598,Ludo_voor!$A$2:$Y$601,4,0))</f>
        <v>Katrien</v>
      </c>
      <c r="F598" s="80" t="str">
        <f aca="false">IF(VLOOKUP($B598,Ludo_voor!$A$2:$Y$601,5,0)="","",VLOOKUP($B598,Ludo_voor!$A$2:$Y$601,5,0))</f>
        <v>x</v>
      </c>
      <c r="G598" s="81"/>
      <c r="H598" s="103"/>
      <c r="I598" s="104"/>
      <c r="J598" s="105"/>
      <c r="K598" s="105"/>
      <c r="L598" s="105"/>
      <c r="M598" s="106" t="str">
        <f aca="false" t="array" ref="M598:M598">IF($G598="","",IF(L598="",0,((SUM(IF(I598=I$2:I$601,IF(J598=J$2:J$601,1,0),0))-K598)/(SUM(IF(I598=I$2:I$601,IF(J598=J$2:J$601,1,0),0))-1)*100)+(L598/(SUM(IF(I598=I$2:I$601,IF(J598=J$2:J$601,L$2:L$601,0),0))))+IF(K598&lt;2,SUM(IF(I598=I$2:I$601,IF(J598=J$2:J$601,1,0),0)),0)))</f>
        <v/>
      </c>
      <c r="N598" s="107"/>
      <c r="O598" s="108"/>
      <c r="P598" s="108"/>
      <c r="Q598" s="108"/>
      <c r="R598" s="109" t="str">
        <f aca="false" t="array" ref="R598:R598">IF($G598="","",IF(Q598="",0,((SUM(IF(N598=N$2:N$601,IF(O598=O$2:O$601,1,0),0))-P598)/(SUM(IF(N598=N$2:N$601,IF(O598=O$2:O$601,1,0),0))-1)*100)+(Q598/(SUM(IF(N598=N$2:N$601,IF(O598=O$2:O$601,Q$2:Q$601,0),0))))+IF(P598&lt;2,SUM(IF(N598=N$2:N$601,IF(O598=O$2:O$601,1,0),0)),0)))</f>
        <v/>
      </c>
      <c r="S598" s="110"/>
      <c r="T598" s="108"/>
      <c r="U598" s="108"/>
      <c r="V598" s="108"/>
      <c r="W598" s="111" t="str">
        <f aca="false" t="array" ref="W598:W598">IF($G598="","",IF(OR(S598=Error_checking!$Q$25,S598=Error_checking!$Q$26),R598-IF(P598&lt;2,SUM(IF(N598=N$2:N$601,IF(O598=O$2:O$601,1,0),0)),0),IF(V598="",0,((SUM(IF(S598=S$2:S$601,IF(T598=T$2:T$601,1,0),0))-U598)/(SUM(IF(S598=S$2:S$601,IF(T598=T$2:T$601,1,0),0))-1)*100)+(V598/(SUM(IF(S598=S$2:S$601,IF(T598=T$2:T$601,V$2:V$601,0),0))))+IF(U598&lt;2,SUM(IF(S598=S$2:S$601,IF(T598=T$2:T$601,1,0),0)),0))))</f>
        <v/>
      </c>
      <c r="X598" s="91"/>
      <c r="Y598" s="92"/>
      <c r="Z598" s="93"/>
      <c r="AA598" s="92"/>
      <c r="AB598" s="94" t="n">
        <f aca="false">0</f>
        <v>0</v>
      </c>
      <c r="AC598" s="94" t="n">
        <f aca="false" t="array" ref="AC598:AC598">SUM(M598,R598,W598,AB598)</f>
        <v>0</v>
      </c>
      <c r="AD598" s="112" t="n">
        <f aca="false">IF(G598=Error_checking!$A$26,MAX(0,MIN(MaxBonus,$G$1)+1-RANK(AC598,$AC$2:$AC$601)),0)</f>
        <v>0</v>
      </c>
      <c r="AE598" s="111" t="n">
        <f aca="false">AC598+AD598</f>
        <v>0</v>
      </c>
      <c r="AF598" s="113" t="str">
        <f aca="false" t="array" ref="AF598:AF598">IF(G598=Error_checking!$A$26,RANK(AC598,$AC$2:$AC$601),"")</f>
        <v/>
      </c>
      <c r="AG598" s="114"/>
      <c r="AH598" s="115"/>
      <c r="AI598" s="115"/>
      <c r="AJ598" s="115"/>
      <c r="AK598" s="100"/>
      <c r="AL598" s="100"/>
      <c r="AM598" s="100"/>
      <c r="AN598" s="101"/>
      <c r="AO598" s="100"/>
      <c r="AP598" s="100"/>
      <c r="AQ598" s="100"/>
      <c r="AR598" s="100"/>
      <c r="AS598" s="100"/>
      <c r="AT598" s="100"/>
      <c r="AU598" s="100"/>
      <c r="AV598" s="100"/>
      <c r="AW598" s="100"/>
      <c r="AX598" s="100"/>
      <c r="AY598" s="100"/>
      <c r="AZ598" s="100"/>
      <c r="BA598" s="100"/>
      <c r="BB598" s="100"/>
      <c r="BC598" s="100"/>
      <c r="BD598" s="100"/>
      <c r="BE598" s="100"/>
      <c r="BF598" s="100"/>
      <c r="BG598" s="100"/>
      <c r="BH598" s="100"/>
      <c r="BI598" s="100"/>
      <c r="BJ598" s="100"/>
      <c r="BK598" s="100"/>
      <c r="BL598" s="100"/>
      <c r="BM598" s="100"/>
      <c r="BN598" s="100"/>
      <c r="BO598" s="100"/>
      <c r="BP598" s="100"/>
      <c r="BQ598" s="100"/>
      <c r="BR598" s="100"/>
      <c r="BS598" s="100"/>
      <c r="BT598" s="100"/>
      <c r="BU598" s="100"/>
      <c r="BV598" s="100"/>
      <c r="BW598" s="100"/>
      <c r="BX598" s="100"/>
      <c r="BY598" s="100"/>
      <c r="BZ598" s="100"/>
    </row>
    <row r="599" s="119" customFormat="true" ht="14.85" hidden="false" customHeight="true" outlineLevel="0" collapsed="false">
      <c r="A599" s="102" t="str">
        <f aca="false" t="array" ref="A599:A599">IF(G599=Error_checking!$A$26,RANK(AC599,$AC$2:$AC$601),"")</f>
        <v/>
      </c>
      <c r="B599" s="102" t="n">
        <v>394</v>
      </c>
      <c r="C599" s="77" t="n">
        <f aca="false">VLOOKUP($B599,Ludo_na!$A$2:$D$601,2,0)</f>
        <v>221</v>
      </c>
      <c r="D599" s="78" t="str">
        <f aca="false">IF(VLOOKUP($B599,Ludo_voor!$A$2:$Y$601,3,0)="","",VLOOKUP($B599,Ludo_voor!$A$2:$Y$601,3,0))</f>
        <v>Verhelst</v>
      </c>
      <c r="E599" s="79" t="str">
        <f aca="false">IF(VLOOKUP($B599,Ludo_voor!$A$2:$Y$601,4,0)="","",VLOOKUP($B599,Ludo_voor!$A$2:$Y$601,4,0))</f>
        <v>Fabio</v>
      </c>
      <c r="F599" s="80" t="str">
        <f aca="false">IF(VLOOKUP($B599,Ludo_voor!$A$2:$Y$601,5,0)="","",VLOOKUP($B599,Ludo_voor!$A$2:$Y$601,5,0))</f>
        <v>x</v>
      </c>
      <c r="G599" s="81"/>
      <c r="H599" s="103"/>
      <c r="I599" s="104"/>
      <c r="J599" s="105"/>
      <c r="K599" s="105"/>
      <c r="L599" s="105"/>
      <c r="M599" s="106" t="str">
        <f aca="false" t="array" ref="M599:M599">IF($G599="","",IF(L599="",0,((SUM(IF(I599=I$2:I$601,IF(J599=J$2:J$601,1,0),0))-K599)/(SUM(IF(I599=I$2:I$601,IF(J599=J$2:J$601,1,0),0))-1)*100)+(L599/(SUM(IF(I599=I$2:I$601,IF(J599=J$2:J$601,L$2:L$601,0),0))))+IF(K599&lt;2,SUM(IF(I599=I$2:I$601,IF(J599=J$2:J$601,1,0),0)),0)))</f>
        <v/>
      </c>
      <c r="N599" s="107"/>
      <c r="O599" s="108"/>
      <c r="P599" s="108"/>
      <c r="Q599" s="108"/>
      <c r="R599" s="109" t="str">
        <f aca="false" t="array" ref="R599:R599">IF($G599="","",IF(Q599="",0,((SUM(IF(N599=N$2:N$601,IF(O599=O$2:O$601,1,0),0))-P599)/(SUM(IF(N599=N$2:N$601,IF(O599=O$2:O$601,1,0),0))-1)*100)+(Q599/(SUM(IF(N599=N$2:N$601,IF(O599=O$2:O$601,Q$2:Q$601,0),0))))+IF(P599&lt;2,SUM(IF(N599=N$2:N$601,IF(O599=O$2:O$601,1,0),0)),0)))</f>
        <v/>
      </c>
      <c r="S599" s="110"/>
      <c r="T599" s="108"/>
      <c r="U599" s="108"/>
      <c r="V599" s="108"/>
      <c r="W599" s="111" t="str">
        <f aca="false" t="array" ref="W599:W599">IF($G599="","",IF(OR(S599=Error_checking!$Q$25,S599=Error_checking!$Q$26),R599-IF(P599&lt;2,SUM(IF(N599=N$2:N$601,IF(O599=O$2:O$601,1,0),0)),0),IF(V599="",0,((SUM(IF(S599=S$2:S$601,IF(T599=T$2:T$601,1,0),0))-U599)/(SUM(IF(S599=S$2:S$601,IF(T599=T$2:T$601,1,0),0))-1)*100)+(V599/(SUM(IF(S599=S$2:S$601,IF(T599=T$2:T$601,V$2:V$601,0),0))))+IF(U599&lt;2,SUM(IF(S599=S$2:S$601,IF(T599=T$2:T$601,1,0),0)),0))))</f>
        <v/>
      </c>
      <c r="X599" s="91"/>
      <c r="Y599" s="92"/>
      <c r="Z599" s="93"/>
      <c r="AA599" s="92"/>
      <c r="AB599" s="94" t="n">
        <f aca="false">0</f>
        <v>0</v>
      </c>
      <c r="AC599" s="94" t="n">
        <f aca="false" t="array" ref="AC599:AC599">SUM(M599,R599,W599,AB599)</f>
        <v>0</v>
      </c>
      <c r="AD599" s="112" t="n">
        <f aca="false">IF(G599=Error_checking!$A$26,MAX(0,MIN(MaxBonus,$G$1)+1-RANK(AC599,$AC$2:$AC$601)),0)</f>
        <v>0</v>
      </c>
      <c r="AE599" s="111" t="n">
        <f aca="false">AC599+AD599</f>
        <v>0</v>
      </c>
      <c r="AF599" s="113" t="str">
        <f aca="false" t="array" ref="AF599:AF599">IF(G599=Error_checking!$A$26,RANK(AC599,$AC$2:$AC$601),"")</f>
        <v/>
      </c>
      <c r="AG599" s="114"/>
      <c r="AH599" s="115"/>
      <c r="AI599" s="115"/>
      <c r="AJ599" s="115"/>
      <c r="AK599" s="100"/>
      <c r="AL599" s="100"/>
      <c r="AM599" s="100"/>
      <c r="AN599" s="101"/>
      <c r="AO599" s="100"/>
      <c r="AP599" s="100"/>
      <c r="AQ599" s="100"/>
      <c r="AR599" s="100"/>
      <c r="AS599" s="100"/>
      <c r="AT599" s="100"/>
      <c r="AU599" s="100"/>
      <c r="AV599" s="100"/>
      <c r="AW599" s="100"/>
      <c r="AX599" s="100"/>
      <c r="AY599" s="100"/>
      <c r="AZ599" s="100"/>
      <c r="BA599" s="100"/>
      <c r="BB599" s="100"/>
      <c r="BC599" s="100"/>
      <c r="BD599" s="100"/>
      <c r="BE599" s="100"/>
      <c r="BF599" s="100"/>
      <c r="BG599" s="100"/>
      <c r="BH599" s="100"/>
      <c r="BI599" s="100"/>
      <c r="BJ599" s="100"/>
      <c r="BK599" s="100"/>
      <c r="BL599" s="100"/>
      <c r="BM599" s="100"/>
      <c r="BN599" s="100"/>
      <c r="BO599" s="100"/>
      <c r="BP599" s="100"/>
      <c r="BQ599" s="100"/>
      <c r="BR599" s="100"/>
      <c r="BS599" s="100"/>
      <c r="BT599" s="100"/>
      <c r="BU599" s="100"/>
      <c r="BV599" s="100"/>
      <c r="BW599" s="100"/>
      <c r="BX599" s="100"/>
      <c r="BY599" s="100"/>
      <c r="BZ599" s="100"/>
    </row>
    <row r="600" s="54" customFormat="true" ht="14.85" hidden="false" customHeight="true" outlineLevel="0" collapsed="false">
      <c r="A600" s="102" t="str">
        <f aca="false" t="array" ref="A600:A600">IF(G600=Error_checking!$A$26,RANK(AC600,$AC$2:$AC$601),"")</f>
        <v/>
      </c>
      <c r="B600" s="102" t="n">
        <v>225</v>
      </c>
      <c r="C600" s="77" t="n">
        <f aca="false">VLOOKUP($B600,Ludo_na!$A$2:$D$601,2,0)</f>
        <v>145</v>
      </c>
      <c r="D600" s="78" t="str">
        <f aca="false">IF(VLOOKUP($B600,Ludo_voor!$A$2:$Y$601,3,0)="","",VLOOKUP($B600,Ludo_voor!$A$2:$Y$601,3,0))</f>
        <v>Willems</v>
      </c>
      <c r="E600" s="79" t="str">
        <f aca="false">IF(VLOOKUP($B600,Ludo_voor!$A$2:$Y$601,4,0)="","",VLOOKUP($B600,Ludo_voor!$A$2:$Y$601,4,0))</f>
        <v>Ilse</v>
      </c>
      <c r="F600" s="80" t="str">
        <f aca="false">IF(VLOOKUP($B600,Ludo_voor!$A$2:$Y$601,5,0)="","",VLOOKUP($B600,Ludo_voor!$A$2:$Y$601,5,0))</f>
        <v>x</v>
      </c>
      <c r="G600" s="81"/>
      <c r="H600" s="103"/>
      <c r="I600" s="104"/>
      <c r="J600" s="105"/>
      <c r="K600" s="105"/>
      <c r="L600" s="105"/>
      <c r="M600" s="106" t="str">
        <f aca="false" t="array" ref="M600:M600">IF($G600="","",IF(L600="",0,((SUM(IF(I600=I$2:I$601,IF(J600=J$2:J$601,1,0),0))-K600)/(SUM(IF(I600=I$2:I$601,IF(J600=J$2:J$601,1,0),0))-1)*100)+(L600/(SUM(IF(I600=I$2:I$601,IF(J600=J$2:J$601,L$2:L$601,0),0))))+IF(K600&lt;2,SUM(IF(I600=I$2:I$601,IF(J600=J$2:J$601,1,0),0)),0)))</f>
        <v/>
      </c>
      <c r="N600" s="107"/>
      <c r="O600" s="108"/>
      <c r="P600" s="108"/>
      <c r="Q600" s="108"/>
      <c r="R600" s="109" t="str">
        <f aca="false" t="array" ref="R600:R600">IF($G600="","",IF(Q600="",0,((SUM(IF(N600=N$2:N$601,IF(O600=O$2:O$601,1,0),0))-P600)/(SUM(IF(N600=N$2:N$601,IF(O600=O$2:O$601,1,0),0))-1)*100)+(Q600/(SUM(IF(N600=N$2:N$601,IF(O600=O$2:O$601,Q$2:Q$601,0),0))))+IF(P600&lt;2,SUM(IF(N600=N$2:N$601,IF(O600=O$2:O$601,1,0),0)),0)))</f>
        <v/>
      </c>
      <c r="S600" s="110"/>
      <c r="T600" s="108"/>
      <c r="U600" s="108"/>
      <c r="V600" s="108"/>
      <c r="W600" s="111" t="str">
        <f aca="false" t="array" ref="W600:W600">IF($G600="","",IF(OR(S600=Error_checking!$Q$25,S600=Error_checking!$Q$26),R600-IF(P600&lt;2,SUM(IF(N600=N$2:N$601,IF(O600=O$2:O$601,1,0),0)),0),IF(V600="",0,((SUM(IF(S600=S$2:S$601,IF(T600=T$2:T$601,1,0),0))-U600)/(SUM(IF(S600=S$2:S$601,IF(T600=T$2:T$601,1,0),0))-1)*100)+(V600/(SUM(IF(S600=S$2:S$601,IF(T600=T$2:T$601,V$2:V$601,0),0))))+IF(U600&lt;2,SUM(IF(S600=S$2:S$601,IF(T600=T$2:T$601,1,0),0)),0))))</f>
        <v/>
      </c>
      <c r="X600" s="91"/>
      <c r="Y600" s="92"/>
      <c r="Z600" s="93"/>
      <c r="AA600" s="92"/>
      <c r="AB600" s="94" t="n">
        <f aca="false">0</f>
        <v>0</v>
      </c>
      <c r="AC600" s="94" t="n">
        <f aca="false" t="array" ref="AC600:AC600">SUM(M600,R600,W600,AB600)</f>
        <v>0</v>
      </c>
      <c r="AD600" s="112" t="n">
        <f aca="false">IF(G600=Error_checking!$A$26,MAX(0,MIN(MaxBonus,$G$1)+1-RANK(AC600,$AC$2:$AC$601)),0)</f>
        <v>0</v>
      </c>
      <c r="AE600" s="111" t="n">
        <f aca="false">AC600+AD600</f>
        <v>0</v>
      </c>
      <c r="AF600" s="113" t="str">
        <f aca="false" t="array" ref="AF600:AF600">IF(G600=Error_checking!$A$26,RANK(AC600,$AC$2:$AC$601),"")</f>
        <v/>
      </c>
      <c r="AG600" s="114"/>
      <c r="AH600" s="115"/>
      <c r="AI600" s="115"/>
      <c r="AJ600" s="115"/>
      <c r="AK600" s="100"/>
      <c r="AL600" s="100"/>
      <c r="AM600" s="100"/>
      <c r="AN600" s="101"/>
      <c r="AO600" s="100"/>
      <c r="AP600" s="100"/>
      <c r="AQ600" s="100"/>
      <c r="AR600" s="100"/>
      <c r="AS600" s="100"/>
      <c r="AT600" s="100"/>
      <c r="AU600" s="100"/>
      <c r="AV600" s="100"/>
      <c r="AW600" s="100"/>
      <c r="AX600" s="100"/>
      <c r="AY600" s="100"/>
      <c r="AZ600" s="100"/>
      <c r="BA600" s="100"/>
      <c r="BB600" s="100"/>
      <c r="BC600" s="100"/>
      <c r="BD600" s="100"/>
      <c r="BE600" s="100"/>
      <c r="BF600" s="100"/>
      <c r="BG600" s="100"/>
      <c r="BH600" s="100"/>
      <c r="BI600" s="100"/>
      <c r="BJ600" s="100"/>
      <c r="BK600" s="100"/>
      <c r="BL600" s="100"/>
      <c r="BM600" s="100"/>
      <c r="BN600" s="100"/>
      <c r="BO600" s="100"/>
      <c r="BP600" s="100"/>
      <c r="BQ600" s="100"/>
      <c r="BR600" s="100"/>
      <c r="BS600" s="100"/>
      <c r="BT600" s="100"/>
      <c r="BU600" s="100"/>
      <c r="BV600" s="100"/>
      <c r="BW600" s="100"/>
      <c r="BX600" s="100"/>
      <c r="BY600" s="100"/>
      <c r="BZ600" s="100"/>
    </row>
    <row r="601" s="116" customFormat="true" ht="14.85" hidden="false" customHeight="true" outlineLevel="0" collapsed="false">
      <c r="A601" s="102" t="str">
        <f aca="false" t="array" ref="A601:A601">IF(G601=Error_checking!$A$26,RANK(AC601,$AC$2:$AC$601),"")</f>
        <v/>
      </c>
      <c r="B601" s="118" t="n">
        <v>59</v>
      </c>
      <c r="C601" s="77" t="n">
        <f aca="false">VLOOKUP($B601,Ludo_na!$A$2:$D$601,2,0)</f>
        <v>559</v>
      </c>
      <c r="D601" s="78" t="str">
        <f aca="false">IF(VLOOKUP($B601,Ludo_voor!$A$2:$Y$601,3,0)="","",VLOOKUP($B601,Ludo_voor!$A$2:$Y$601,3,0))</f>
        <v>Ysenbrandt</v>
      </c>
      <c r="E601" s="79" t="str">
        <f aca="false">IF(VLOOKUP($B601,Ludo_voor!$A$2:$Y$601,4,0)="","",VLOOKUP($B601,Ludo_voor!$A$2:$Y$601,4,0))</f>
        <v>Arezki</v>
      </c>
      <c r="F601" s="80" t="str">
        <f aca="false">IF(VLOOKUP($B601,Ludo_voor!$A$2:$Y$601,5,0)="","",VLOOKUP($B601,Ludo_voor!$A$2:$Y$601,5,0))</f>
        <v>x</v>
      </c>
      <c r="G601" s="81"/>
      <c r="H601" s="103"/>
      <c r="I601" s="104"/>
      <c r="J601" s="105"/>
      <c r="K601" s="105"/>
      <c r="L601" s="105"/>
      <c r="M601" s="106" t="str">
        <f aca="false" t="array" ref="M601:M601">IF($G601="","",IF(L601="",0,((SUM(IF(I601=I$2:I$601,IF(J601=J$2:J$601,1,0),0))-K601)/(SUM(IF(I601=I$2:I$601,IF(J601=J$2:J$601,1,0),0))-1)*100)+(L601/(SUM(IF(I601=I$2:I$601,IF(J601=J$2:J$601,L$2:L$601,0),0))))+IF(K601&lt;2,SUM(IF(I601=I$2:I$601,IF(J601=J$2:J$601,1,0),0)),0)))</f>
        <v/>
      </c>
      <c r="N601" s="107"/>
      <c r="O601" s="108"/>
      <c r="P601" s="108"/>
      <c r="Q601" s="108"/>
      <c r="R601" s="109" t="str">
        <f aca="false" t="array" ref="R601:R601">IF($G601="","",IF(Q601="",0,((SUM(IF(N601=N$2:N$601,IF(O601=O$2:O$601,1,0),0))-P601)/(SUM(IF(N601=N$2:N$601,IF(O601=O$2:O$601,1,0),0))-1)*100)+(Q601/(SUM(IF(N601=N$2:N$601,IF(O601=O$2:O$601,Q$2:Q$601,0),0))))+IF(P601&lt;2,SUM(IF(N601=N$2:N$601,IF(O601=O$2:O$601,1,0),0)),0)))</f>
        <v/>
      </c>
      <c r="S601" s="110"/>
      <c r="T601" s="108"/>
      <c r="U601" s="108"/>
      <c r="V601" s="108"/>
      <c r="W601" s="111" t="str">
        <f aca="false" t="array" ref="W601:W601">IF($G601="","",IF(OR(S601=Error_checking!$Q$25,S601=Error_checking!$Q$26),R601-IF(P601&lt;2,SUM(IF(N601=N$2:N$601,IF(O601=O$2:O$601,1,0),0)),0),IF(V601="",0,((SUM(IF(S601=S$2:S$601,IF(T601=T$2:T$601,1,0),0))-U601)/(SUM(IF(S601=S$2:S$601,IF(T601=T$2:T$601,1,0),0))-1)*100)+(V601/(SUM(IF(S601=S$2:S$601,IF(T601=T$2:T$601,V$2:V$601,0),0))))+IF(U601&lt;2,SUM(IF(S601=S$2:S$601,IF(T601=T$2:T$601,1,0),0)),0))))</f>
        <v/>
      </c>
      <c r="X601" s="91"/>
      <c r="Y601" s="92"/>
      <c r="Z601" s="93"/>
      <c r="AA601" s="92"/>
      <c r="AB601" s="94" t="n">
        <f aca="false">0</f>
        <v>0</v>
      </c>
      <c r="AC601" s="94" t="n">
        <f aca="false" t="array" ref="AC601:AC601">SUM(M601,R601,W601,AB601)</f>
        <v>0</v>
      </c>
      <c r="AD601" s="112" t="n">
        <f aca="false">IF(G601=Error_checking!$A$26,MAX(0,MIN(MaxBonus,$G$1)+1-RANK(AC601,$AC$2:$AC$601)),0)</f>
        <v>0</v>
      </c>
      <c r="AE601" s="111" t="n">
        <f aca="false">AC601+AD601</f>
        <v>0</v>
      </c>
      <c r="AF601" s="113" t="str">
        <f aca="false" t="array" ref="AF601:AF601">IF(G601=Error_checking!$A$26,RANK(AC601,$AC$2:$AC$601),"")</f>
        <v/>
      </c>
      <c r="AG601" s="114"/>
      <c r="AH601" s="115"/>
      <c r="AI601" s="115"/>
      <c r="AJ601" s="115"/>
      <c r="AK601" s="117"/>
      <c r="AL601" s="117"/>
      <c r="AM601" s="117"/>
      <c r="AN601" s="117"/>
      <c r="AO601" s="117"/>
      <c r="AP601" s="117"/>
      <c r="AQ601" s="117"/>
      <c r="AR601" s="117"/>
      <c r="AS601" s="117"/>
      <c r="AT601" s="117"/>
      <c r="AU601" s="117"/>
      <c r="AV601" s="117"/>
      <c r="AW601" s="117"/>
      <c r="AX601" s="117"/>
      <c r="AY601" s="117"/>
      <c r="AZ601" s="117"/>
      <c r="BA601" s="117"/>
      <c r="BB601" s="117"/>
      <c r="BC601" s="117"/>
      <c r="BD601" s="117"/>
      <c r="BE601" s="117"/>
      <c r="BF601" s="117"/>
      <c r="BG601" s="117"/>
      <c r="BH601" s="117"/>
      <c r="BI601" s="117"/>
      <c r="BJ601" s="117"/>
      <c r="BK601" s="117"/>
      <c r="BL601" s="117"/>
      <c r="BM601" s="117"/>
      <c r="BN601" s="117"/>
      <c r="BO601" s="117"/>
      <c r="BP601" s="117"/>
      <c r="BQ601" s="117"/>
      <c r="BR601" s="117"/>
      <c r="BS601" s="117"/>
      <c r="BT601" s="117"/>
      <c r="BU601" s="117"/>
      <c r="BV601" s="117"/>
      <c r="BW601" s="117"/>
      <c r="BX601" s="117"/>
      <c r="BY601" s="117"/>
      <c r="BZ601" s="117"/>
    </row>
    <row r="602" customFormat="false" ht="12.2" hidden="false" customHeight="true" outlineLevel="0" collapsed="false">
      <c r="D602" s="78" t="e">
        <f aca="false">IF(VLOOKUP($B602,Ludo_voor!$A$2:$Y$601,3,0)="","",VLOOKUP($B602,Ludo_voor!$A$2:$Y$601,3,0))</f>
        <v>#N/A</v>
      </c>
      <c r="E602" s="79" t="e">
        <f aca="false">IF(VLOOKUP($B602,Ludo_voor!$A$2:$Y$601,4,0)="","",VLOOKUP($B602,Ludo_voor!$A$2:$Y$601,4,0))</f>
        <v>#N/A</v>
      </c>
    </row>
    <row r="603" customFormat="false" ht="12.2" hidden="false" customHeight="true" outlineLevel="0" collapsed="false">
      <c r="D603" s="78" t="e">
        <f aca="false">IF(VLOOKUP($B603,Ludo_voor!$A$2:$Y$601,3,0)="","",VLOOKUP($B603,Ludo_voor!$A$2:$Y$601,3,0))</f>
        <v>#N/A</v>
      </c>
      <c r="E603" s="79" t="e">
        <f aca="false">IF(VLOOKUP($B603,Ludo_voor!$A$2:$Y$601,4,0)="","",VLOOKUP($B603,Ludo_voor!$A$2:$Y$601,4,0))</f>
        <v>#N/A</v>
      </c>
    </row>
    <row r="604" customFormat="false" ht="12.2" hidden="false" customHeight="true" outlineLevel="0" collapsed="false">
      <c r="D604" s="78" t="e">
        <f aca="false">IF(VLOOKUP($B604,Ludo_voor!$A$2:$Y$601,3,0)="","",VLOOKUP($B604,Ludo_voor!$A$2:$Y$601,3,0))</f>
        <v>#N/A</v>
      </c>
      <c r="E604" s="79" t="e">
        <f aca="false">IF(VLOOKUP($B604,Ludo_voor!$A$2:$Y$601,4,0)="","",VLOOKUP($B604,Ludo_voor!$A$2:$Y$601,4,0))</f>
        <v>#N/A</v>
      </c>
    </row>
  </sheetData>
  <autoFilter ref="A1:BZ601"/>
  <conditionalFormatting sqref="K:K">
    <cfRule type="cellIs" priority="2" operator="equal" aboveAverage="0" equalAverage="0" bottom="0" percent="0" rank="0" text="" dxfId="0">
      <formula>1</formula>
    </cfRule>
  </conditionalFormatting>
  <conditionalFormatting sqref="P:P">
    <cfRule type="cellIs" priority="3" operator="equal" aboveAverage="0" equalAverage="0" bottom="0" percent="0" rank="0" text="" dxfId="0">
      <formula>1</formula>
    </cfRule>
  </conditionalFormatting>
  <conditionalFormatting sqref="U:U">
    <cfRule type="cellIs" priority="4" operator="equal" aboveAverage="0" equalAverage="0" bottom="0" percent="0" rank="0" text="" dxfId="0">
      <formula>1</formula>
    </cfRule>
  </conditionalFormatting>
  <dataValidations count="8">
    <dataValidation allowBlank="true" operator="between" showDropDown="false" showErrorMessage="true" showInputMessage="false" sqref="A1" type="none">
      <formula1>0</formula1>
      <formula2>0</formula2>
    </dataValidation>
    <dataValidation allowBlank="true" operator="between" showDropDown="false" showErrorMessage="true" showInputMessage="false" sqref="I2:I601 AG2:AG601" type="list">
      <formula1>Ronde1</formula1>
      <formula2>0</formula2>
    </dataValidation>
    <dataValidation allowBlank="true" operator="between" showDropDown="false" showErrorMessage="true" showInputMessage="false" sqref="S2:S601 AI2:AI601" type="list">
      <formula1>Ronde3</formula1>
      <formula2>0</formula2>
    </dataValidation>
    <dataValidation allowBlank="true" operator="between" showDropDown="false" showErrorMessage="true" showInputMessage="false" sqref="N2:N601 AH2:AH601" type="list">
      <formula1>Ronde2</formula1>
      <formula2>0</formula2>
    </dataValidation>
    <dataValidation allowBlank="true" operator="between" showDropDown="false" showErrorMessage="true" showInputMessage="false" sqref="X2:X601 AJ2:AJ601" type="list">
      <formula1>Ronde4</formula1>
      <formula2>0</formula2>
    </dataValidation>
    <dataValidation allowBlank="true" error="Please use the list of values, and select a valid data." errorTitle="Invalid data" operator="between" showDropDown="false" showErrorMessage="true" showInputMessage="false" sqref="G2:G601" type="list">
      <formula1>Inschrijvingen</formula1>
      <formula2>0</formula2>
    </dataValidation>
    <dataValidation allowBlank="true" operator="between" showDropDown="false" showErrorMessage="true" showInputMessage="false" sqref="H2:H601" type="list">
      <formula1>club</formula1>
      <formula2>0</formula2>
    </dataValidation>
    <dataValidation allowBlank="true" operator="equal" showDropDown="false" showErrorMessage="false" showInputMessage="false" sqref="F2:F601" type="list">
      <formula1>listeClubs</formula1>
      <formula2>0</formula2>
    </dataValidation>
  </dataValidations>
  <printOptions headings="false" gridLines="true" gridLinesSet="true" horizontalCentered="false" verticalCentered="false"/>
  <pageMargins left="0.39375" right="0.39375" top="0.39375" bottom="0.39375" header="0.511805555555555" footer="0.511805555555555"/>
  <pageSetup paperSize="9" scale="100" firstPageNumber="0" fitToWidth="1" fitToHeight="0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146"/>
  <sheetViews>
    <sheetView windowProtection="tru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F8" activeCellId="0" sqref="F8"/>
    </sheetView>
  </sheetViews>
  <sheetFormatPr defaultRowHeight="25.5"/>
  <cols>
    <col collapsed="false" hidden="false" max="1" min="1" style="154" width="21.5969387755102"/>
    <col collapsed="false" hidden="false" max="2" min="2" style="154" width="27.1326530612245"/>
    <col collapsed="false" hidden="false" max="3" min="3" style="154" width="29.6989795918367"/>
    <col collapsed="false" hidden="false" max="4" min="4" style="155" width="30.780612244898"/>
    <col collapsed="false" hidden="false" max="6" min="5" style="0" width="9.44897959183673"/>
    <col collapsed="false" hidden="false" max="7" min="7" style="0" width="8.36734693877551"/>
    <col collapsed="false" hidden="false" max="18" min="8" style="0" width="8.50510204081633"/>
    <col collapsed="false" hidden="false" max="19" min="19" style="0" width="2.69897959183673"/>
    <col collapsed="false" hidden="false" max="20" min="20" style="0" width="13.9030612244898"/>
    <col collapsed="false" hidden="false" max="21" min="21" style="0" width="39.8214285714286"/>
    <col collapsed="false" hidden="false" max="22" min="22" style="0" width="20.3826530612245"/>
    <col collapsed="false" hidden="false" max="24" min="23" style="0" width="15.9285714285714"/>
    <col collapsed="false" hidden="false" max="1025" min="25" style="0" width="8.50510204081633"/>
  </cols>
  <sheetData>
    <row r="1" customFormat="false" ht="30" hidden="false" customHeight="false" outlineLevel="0" collapsed="false">
      <c r="A1" s="156" t="s">
        <v>973</v>
      </c>
      <c r="B1" s="157" t="s">
        <v>2</v>
      </c>
      <c r="C1" s="157" t="s">
        <v>3</v>
      </c>
      <c r="D1" s="157" t="s">
        <v>974</v>
      </c>
      <c r="E1" s="157" t="s">
        <v>975</v>
      </c>
      <c r="F1" s="156" t="n">
        <f aca="false">E1-COUNTIF(A2:A146,"&gt;0")</f>
        <v>134</v>
      </c>
      <c r="G1" s="156" t="n">
        <f aca="false">Tabel1[[#Headers],[142]]-F1</f>
        <v>8</v>
      </c>
      <c r="T1" s="158" t="s">
        <v>973</v>
      </c>
      <c r="U1" s="158" t="s">
        <v>974</v>
      </c>
      <c r="V1" s="158" t="s">
        <v>976</v>
      </c>
      <c r="W1" s="158" t="s">
        <v>977</v>
      </c>
      <c r="X1" s="158"/>
      <c r="Y1" s="158" t="s">
        <v>978</v>
      </c>
    </row>
    <row r="2" customFormat="false" ht="30" hidden="false" customHeight="false" outlineLevel="0" collapsed="false">
      <c r="A2" s="157" t="n">
        <v>1</v>
      </c>
      <c r="B2" s="157" t="str">
        <f aca="false">IF(A2&lt;&gt;"",VLOOKUP(A2,Tournoi!A:F,4),"")</f>
        <v>Verheyen</v>
      </c>
      <c r="C2" s="157" t="str">
        <f aca="false">IF(A2&lt;&gt;"",VLOOKUP(A2,Tournoi!A:F,5),"")</f>
        <v>Jan</v>
      </c>
      <c r="D2" s="155" t="str">
        <f aca="false">IF(A2&lt;&gt;"",VLOOKUP(A2,Tournoi!A:F,6),"")</f>
        <v>t Gezelschap</v>
      </c>
      <c r="E2" s="157"/>
      <c r="F2" s="156"/>
      <c r="G2" s="156"/>
      <c r="T2" s="158"/>
      <c r="U2" s="158"/>
      <c r="V2" s="158"/>
      <c r="W2" s="158"/>
      <c r="X2" s="158"/>
      <c r="Y2" s="158"/>
    </row>
    <row r="3" customFormat="false" ht="30" hidden="false" customHeight="false" outlineLevel="0" collapsed="false">
      <c r="A3" s="157" t="n">
        <v>2</v>
      </c>
      <c r="B3" s="157" t="str">
        <f aca="false">IF(A3&lt;&gt;"",VLOOKUP(A3,Tournoi!A:F,4),"")</f>
        <v>Verstraete</v>
      </c>
      <c r="C3" s="157" t="str">
        <f aca="false">IF(A3&lt;&gt;"",VLOOKUP(A3,Tournoi!A:F,5),"")</f>
        <v>Koen</v>
      </c>
      <c r="D3" s="155" t="str">
        <f aca="false">IF(A3&lt;&gt;"",VLOOKUP(A3,Tournoi!A:F,6),"")</f>
        <v>Spelen Op Zolder</v>
      </c>
      <c r="E3" s="157"/>
      <c r="F3" s="156"/>
      <c r="G3" s="156"/>
      <c r="T3" s="158" t="n">
        <f aca="false">Clubranking!G5</f>
        <v>1</v>
      </c>
      <c r="U3" s="158" t="str">
        <f aca="false">Clubranking!B5</f>
        <v>Speelduivel</v>
      </c>
      <c r="V3" s="158" t="n">
        <f aca="false">Clubranking!D5</f>
        <v>4</v>
      </c>
      <c r="W3" s="158" t="n">
        <f aca="false">Clubranking!E5</f>
        <v>1034.77332340235</v>
      </c>
      <c r="X3" s="158"/>
      <c r="Y3" s="158"/>
      <c r="Z3" s="159"/>
    </row>
    <row r="4" customFormat="false" ht="30" hidden="false" customHeight="false" outlineLevel="0" collapsed="false">
      <c r="A4" s="157" t="n">
        <v>3</v>
      </c>
      <c r="B4" s="157" t="str">
        <f aca="false">IF(A4&lt;&gt;"",VLOOKUP(A4,Tournoi!A:F,4),"")</f>
        <v>Verheyden</v>
      </c>
      <c r="C4" s="157" t="str">
        <f aca="false">IF(A4&lt;&gt;"",VLOOKUP(A4,Tournoi!A:F,5),"")</f>
        <v>Karl</v>
      </c>
      <c r="D4" s="155" t="str">
        <f aca="false">IF(A4&lt;&gt;"",VLOOKUP(A4,Tournoi!A:F,6),"")</f>
        <v>Speelduivel</v>
      </c>
      <c r="E4" s="157"/>
      <c r="F4" s="156"/>
      <c r="G4" s="160"/>
      <c r="T4" s="158" t="n">
        <f aca="false">Clubranking!G6</f>
        <v>2</v>
      </c>
      <c r="U4" s="158" t="str">
        <f aca="false">Clubranking!B6</f>
        <v>t Gezelschap</v>
      </c>
      <c r="V4" s="158" t="n">
        <f aca="false">Clubranking!D6</f>
        <v>4</v>
      </c>
      <c r="W4" s="158" t="n">
        <f aca="false">Clubranking!E6</f>
        <v>1034.67756123719</v>
      </c>
      <c r="X4" s="158"/>
      <c r="Y4" s="158"/>
      <c r="Z4" s="159"/>
    </row>
    <row r="5" customFormat="false" ht="30" hidden="false" customHeight="false" outlineLevel="0" collapsed="false">
      <c r="A5" s="157" t="n">
        <v>4</v>
      </c>
      <c r="B5" s="157" t="str">
        <f aca="false">IF(A5&lt;&gt;"",VLOOKUP(A5,Tournoi!A:F,4),"")</f>
        <v>Heymans</v>
      </c>
      <c r="C5" s="157" t="str">
        <f aca="false">IF(A5&lt;&gt;"",VLOOKUP(A5,Tournoi!A:F,5),"")</f>
        <v>Roel</v>
      </c>
      <c r="D5" s="155" t="str">
        <f aca="false">IF(A5&lt;&gt;"",VLOOKUP(A5,Tournoi!A:F,6),"")</f>
        <v>Kierewiet</v>
      </c>
      <c r="E5" s="157"/>
      <c r="F5" s="156"/>
      <c r="G5" s="160"/>
      <c r="T5" s="158" t="n">
        <f aca="false">Clubranking!G7</f>
        <v>3</v>
      </c>
      <c r="U5" s="158" t="str">
        <f aca="false">Clubranking!B7</f>
        <v>Spelen op Zolder</v>
      </c>
      <c r="V5" s="158" t="n">
        <f aca="false">Clubranking!D7</f>
        <v>4</v>
      </c>
      <c r="W5" s="158" t="n">
        <f aca="false">Clubranking!E7</f>
        <v>721.509246945405</v>
      </c>
      <c r="X5" s="158"/>
      <c r="Y5" s="158"/>
      <c r="Z5" s="159"/>
    </row>
    <row r="6" customFormat="false" ht="30" hidden="false" customHeight="false" outlineLevel="0" collapsed="false">
      <c r="A6" s="157" t="n">
        <v>5</v>
      </c>
      <c r="B6" s="157" t="str">
        <f aca="false">IF(A6&lt;&gt;"",VLOOKUP(A6,Tournoi!A:F,4),"")</f>
        <v>Nuyts</v>
      </c>
      <c r="C6" s="157" t="str">
        <f aca="false">IF(A6&lt;&gt;"",VLOOKUP(A6,Tournoi!A:F,5),"")</f>
        <v>Johan</v>
      </c>
      <c r="D6" s="155" t="str">
        <f aca="false">IF(A6&lt;&gt;"",VLOOKUP(A6,Tournoi!A:F,6),"")</f>
        <v>Speelduivel</v>
      </c>
      <c r="E6" s="157"/>
      <c r="F6" s="156"/>
      <c r="G6" s="160"/>
      <c r="T6" s="158" t="n">
        <f aca="false">Clubranking!G8</f>
        <v>4</v>
      </c>
      <c r="U6" s="158" t="str">
        <f aca="false">Clubranking!B8</f>
        <v>HQ Gaming Club</v>
      </c>
      <c r="V6" s="158" t="n">
        <f aca="false">Clubranking!D8</f>
        <v>4</v>
      </c>
      <c r="W6" s="158" t="n">
        <f aca="false">Clubranking!E8</f>
        <v>620.094874053406</v>
      </c>
      <c r="X6" s="158"/>
      <c r="Y6" s="158"/>
      <c r="Z6" s="159"/>
    </row>
    <row r="7" customFormat="false" ht="30" hidden="false" customHeight="false" outlineLevel="0" collapsed="false">
      <c r="A7" s="157" t="n">
        <v>6</v>
      </c>
      <c r="B7" s="157" t="str">
        <f aca="false">IF(A7&lt;&gt;"",VLOOKUP(A7,Tournoi!A:F,4),"")</f>
        <v>Jonckers</v>
      </c>
      <c r="C7" s="157" t="str">
        <f aca="false">IF(A7&lt;&gt;"",VLOOKUP(A7,Tournoi!A:F,5),"")</f>
        <v>Gunther</v>
      </c>
      <c r="D7" s="155" t="str">
        <f aca="false">IF(A7&lt;&gt;"",VLOOKUP(A7,Tournoi!A:F,6),"")</f>
        <v>t Gezelschap</v>
      </c>
      <c r="E7" s="157"/>
      <c r="F7" s="156"/>
      <c r="G7" s="156"/>
      <c r="T7" s="158" t="n">
        <f aca="false">Clubranking!G9</f>
        <v>5</v>
      </c>
      <c r="U7" s="158" t="str">
        <f aca="false">Clubranking!B9</f>
        <v>De Speeldoos</v>
      </c>
      <c r="V7" s="158" t="n">
        <f aca="false">Clubranking!D9</f>
        <v>4</v>
      </c>
      <c r="W7" s="158" t="n">
        <f aca="false">Clubranking!E9</f>
        <v>608.231200092849</v>
      </c>
      <c r="X7" s="158"/>
      <c r="Y7" s="158"/>
      <c r="Z7" s="159"/>
    </row>
    <row r="8" customFormat="false" ht="30" hidden="false" customHeight="false" outlineLevel="0" collapsed="false">
      <c r="A8" s="157" t="n">
        <v>7</v>
      </c>
      <c r="B8" s="157" t="str">
        <f aca="false">IF(A8&lt;&gt;"",VLOOKUP(A8,Tournoi!A:F,4),"")</f>
        <v>Van Hove</v>
      </c>
      <c r="C8" s="157" t="str">
        <f aca="false">IF(A8&lt;&gt;"",VLOOKUP(A8,Tournoi!A:F,5),"")</f>
        <v>Paul</v>
      </c>
      <c r="D8" s="155" t="str">
        <f aca="false">IF(A8&lt;&gt;"",VLOOKUP(A8,Tournoi!A:F,6),"")</f>
        <v>Speelduivel</v>
      </c>
      <c r="E8" s="157"/>
      <c r="F8" s="156"/>
      <c r="G8" s="156"/>
      <c r="T8" s="158" t="n">
        <f aca="false">Clubranking!G10</f>
        <v>6</v>
      </c>
      <c r="U8" s="158" t="str">
        <f aca="false">Clubranking!B10</f>
        <v>Winning Movez</v>
      </c>
      <c r="V8" s="158" t="n">
        <f aca="false">Clubranking!D10</f>
        <v>4</v>
      </c>
      <c r="W8" s="158" t="n">
        <f aca="false">Clubranking!E10</f>
        <v>482.210424544798</v>
      </c>
      <c r="X8" s="158"/>
      <c r="Y8" s="158"/>
      <c r="Z8" s="159"/>
    </row>
    <row r="9" customFormat="false" ht="30" hidden="false" customHeight="false" outlineLevel="0" collapsed="false">
      <c r="A9" s="157" t="n">
        <v>140</v>
      </c>
      <c r="B9" s="157" t="str">
        <f aca="false">IF(A9&lt;&gt;"",VLOOKUP(A9,Tournoi!A:F,4),"")</f>
        <v>De Block</v>
      </c>
      <c r="C9" s="157" t="str">
        <f aca="false">IF(A9&lt;&gt;"",VLOOKUP(A9,Tournoi!A:F,5),"")</f>
        <v>Maarten</v>
      </c>
      <c r="D9" s="155" t="str">
        <f aca="false">IF(A9&lt;&gt;"",VLOOKUP(A9,Tournoi!A:F,6),"")</f>
        <v/>
      </c>
      <c r="E9" s="157"/>
      <c r="F9" s="156"/>
      <c r="G9" s="156"/>
    </row>
    <row r="10" customFormat="false" ht="30" hidden="false" customHeight="false" outlineLevel="0" collapsed="false">
      <c r="A10" s="157"/>
      <c r="B10" s="157" t="str">
        <f aca="false">IF(A10&lt;&gt;"",VLOOKUP(A10,Tournoi!A:F,4),"")</f>
        <v/>
      </c>
      <c r="C10" s="157" t="str">
        <f aca="false">IF(A10&lt;&gt;"",VLOOKUP(A10,Tournoi!A:F,5),"")</f>
        <v/>
      </c>
      <c r="D10" s="155" t="str">
        <f aca="false">IF(A10&lt;&gt;"",VLOOKUP(A10,Tournoi!A:F,6),"")</f>
        <v/>
      </c>
      <c r="E10" s="157"/>
      <c r="F10" s="156"/>
      <c r="G10" s="156"/>
    </row>
    <row r="11" customFormat="false" ht="30" hidden="false" customHeight="false" outlineLevel="0" collapsed="false">
      <c r="A11" s="157"/>
      <c r="B11" s="157" t="str">
        <f aca="false">IF(A11&lt;&gt;"",VLOOKUP(A11,Tournoi!A:F,4),"")</f>
        <v/>
      </c>
      <c r="C11" s="157" t="str">
        <f aca="false">IF(A11&lt;&gt;"",VLOOKUP(A11,Tournoi!A:F,5),"")</f>
        <v/>
      </c>
      <c r="D11" s="155" t="str">
        <f aca="false">IF(A11&lt;&gt;"",VLOOKUP(A11,Tournoi!A:F,6),"")</f>
        <v/>
      </c>
      <c r="E11" s="157"/>
      <c r="F11" s="156"/>
      <c r="G11" s="156"/>
    </row>
    <row r="12" customFormat="false" ht="30" hidden="false" customHeight="false" outlineLevel="0" collapsed="false">
      <c r="A12" s="157"/>
      <c r="B12" s="157" t="str">
        <f aca="false">IF(A12&lt;&gt;"",VLOOKUP(A12,Tournoi!A:F,4),"")</f>
        <v/>
      </c>
      <c r="C12" s="157" t="str">
        <f aca="false">IF(A12&lt;&gt;"",VLOOKUP(A12,Tournoi!A:F,5),"")</f>
        <v/>
      </c>
      <c r="D12" s="155" t="str">
        <f aca="false">IF(A12&lt;&gt;"",VLOOKUP(A12,Tournoi!A:F,6),"")</f>
        <v/>
      </c>
      <c r="E12" s="157"/>
      <c r="F12" s="156"/>
      <c r="G12" s="156"/>
    </row>
    <row r="13" customFormat="false" ht="30" hidden="false" customHeight="false" outlineLevel="0" collapsed="false">
      <c r="A13" s="157"/>
      <c r="B13" s="157" t="str">
        <f aca="false">IF(A13&lt;&gt;"",VLOOKUP(A13,Tournoi!A:F,4),"")</f>
        <v/>
      </c>
      <c r="C13" s="157" t="str">
        <f aca="false">IF(A13&lt;&gt;"",VLOOKUP(A13,Tournoi!A:F,5),"")</f>
        <v/>
      </c>
      <c r="D13" s="155" t="str">
        <f aca="false">IF(A13&lt;&gt;"",VLOOKUP(A13,Tournoi!A:F,6),"")</f>
        <v/>
      </c>
      <c r="E13" s="157"/>
      <c r="F13" s="156"/>
      <c r="G13" s="156"/>
    </row>
    <row r="14" customFormat="false" ht="30" hidden="false" customHeight="false" outlineLevel="0" collapsed="false">
      <c r="A14" s="157"/>
      <c r="B14" s="157" t="str">
        <f aca="false">IF(A14&lt;&gt;"",VLOOKUP(A14,Tournoi!A:F,4),"")</f>
        <v/>
      </c>
      <c r="C14" s="157" t="str">
        <f aca="false">IF(A14&lt;&gt;"",VLOOKUP(A14,Tournoi!A:F,5),"")</f>
        <v/>
      </c>
      <c r="D14" s="155" t="str">
        <f aca="false">IF(A14&lt;&gt;"",VLOOKUP(A14,Tournoi!A:F,6),"")</f>
        <v/>
      </c>
      <c r="E14" s="157"/>
      <c r="F14" s="156"/>
      <c r="G14" s="156"/>
    </row>
    <row r="15" customFormat="false" ht="30" hidden="false" customHeight="false" outlineLevel="0" collapsed="false">
      <c r="A15" s="157"/>
      <c r="B15" s="157" t="str">
        <f aca="false">IF(A15&lt;&gt;"",VLOOKUP(A15,Tournoi!A:F,4),"")</f>
        <v/>
      </c>
      <c r="C15" s="157" t="str">
        <f aca="false">IF(A15&lt;&gt;"",VLOOKUP(A15,Tournoi!A:F,5),"")</f>
        <v/>
      </c>
      <c r="D15" s="155" t="str">
        <f aca="false">IF(A15&lt;&gt;"",VLOOKUP(A15,Tournoi!A:F,6),"")</f>
        <v/>
      </c>
      <c r="E15" s="157"/>
      <c r="F15" s="156"/>
      <c r="G15" s="156"/>
    </row>
    <row r="16" customFormat="false" ht="30" hidden="false" customHeight="false" outlineLevel="0" collapsed="false">
      <c r="A16" s="157"/>
      <c r="B16" s="157" t="str">
        <f aca="false">IF(A16&lt;&gt;"",VLOOKUP(A16,Tournoi!A:F,4),"")</f>
        <v/>
      </c>
      <c r="C16" s="157" t="str">
        <f aca="false">IF(A16&lt;&gt;"",VLOOKUP(A16,Tournoi!A:F,5),"")</f>
        <v/>
      </c>
      <c r="D16" s="155" t="str">
        <f aca="false">IF(A16&lt;&gt;"",VLOOKUP(A16,Tournoi!A:F,6),"")</f>
        <v/>
      </c>
      <c r="E16" s="157"/>
      <c r="F16" s="156"/>
      <c r="G16" s="156"/>
    </row>
    <row r="17" customFormat="false" ht="30" hidden="false" customHeight="false" outlineLevel="0" collapsed="false">
      <c r="A17" s="157"/>
      <c r="B17" s="157" t="str">
        <f aca="false">IF(A17&lt;&gt;"",VLOOKUP(A17,Tournoi!A:F,4),"")</f>
        <v/>
      </c>
      <c r="C17" s="157" t="str">
        <f aca="false">IF(A17&lt;&gt;"",VLOOKUP(A17,Tournoi!A:F,5),"")</f>
        <v/>
      </c>
      <c r="D17" s="155" t="str">
        <f aca="false">IF(A17&lt;&gt;"",VLOOKUP(A17,Tournoi!A:F,6),"")</f>
        <v/>
      </c>
      <c r="E17" s="157"/>
      <c r="F17" s="156"/>
      <c r="G17" s="156"/>
    </row>
    <row r="18" customFormat="false" ht="30" hidden="false" customHeight="false" outlineLevel="0" collapsed="false">
      <c r="A18" s="157"/>
      <c r="B18" s="157" t="str">
        <f aca="false">IF(A18&lt;&gt;"",VLOOKUP(A18,Tournoi!A:F,4),"")</f>
        <v/>
      </c>
      <c r="C18" s="157" t="str">
        <f aca="false">IF(A18&lt;&gt;"",VLOOKUP(A18,Tournoi!A:F,5),"")</f>
        <v/>
      </c>
      <c r="D18" s="155" t="str">
        <f aca="false">IF(A18&lt;&gt;"",VLOOKUP(A18,Tournoi!A:F,6),"")</f>
        <v/>
      </c>
      <c r="E18" s="157"/>
      <c r="F18" s="156"/>
      <c r="G18" s="156"/>
    </row>
    <row r="19" customFormat="false" ht="30" hidden="false" customHeight="false" outlineLevel="0" collapsed="false">
      <c r="A19" s="157"/>
      <c r="B19" s="157" t="str">
        <f aca="false">IF(A19&lt;&gt;"",VLOOKUP(A19,Tournoi!A:F,4),"")</f>
        <v/>
      </c>
      <c r="C19" s="157" t="str">
        <f aca="false">IF(A19&lt;&gt;"",VLOOKUP(A19,Tournoi!A:F,5),"")</f>
        <v/>
      </c>
      <c r="D19" s="155" t="str">
        <f aca="false">IF(A19&lt;&gt;"",VLOOKUP(A19,Tournoi!A:F,6),"")</f>
        <v/>
      </c>
      <c r="E19" s="157"/>
      <c r="F19" s="156"/>
      <c r="G19" s="156"/>
    </row>
    <row r="20" customFormat="false" ht="30" hidden="false" customHeight="false" outlineLevel="0" collapsed="false">
      <c r="A20" s="157"/>
      <c r="B20" s="157" t="str">
        <f aca="false">IF(A20&lt;&gt;"",VLOOKUP(A20,Tournoi!A:F,4),"")</f>
        <v/>
      </c>
      <c r="C20" s="157" t="str">
        <f aca="false">IF(A20&lt;&gt;"",VLOOKUP(A20,Tournoi!A:F,5),"")</f>
        <v/>
      </c>
      <c r="D20" s="155" t="str">
        <f aca="false">IF(A20&lt;&gt;"",VLOOKUP(A20,Tournoi!A:F,6),"")</f>
        <v/>
      </c>
      <c r="E20" s="157"/>
      <c r="F20" s="156"/>
      <c r="G20" s="156"/>
    </row>
    <row r="21" customFormat="false" ht="30" hidden="false" customHeight="false" outlineLevel="0" collapsed="false">
      <c r="A21" s="157"/>
      <c r="B21" s="157" t="str">
        <f aca="false">IF(A21&lt;&gt;"",VLOOKUP(A21,Tournoi!A:F,4),"")</f>
        <v/>
      </c>
      <c r="C21" s="157" t="str">
        <f aca="false">IF(A21&lt;&gt;"",VLOOKUP(A21,Tournoi!A:F,5),"")</f>
        <v/>
      </c>
      <c r="D21" s="155" t="str">
        <f aca="false">IF(A21&lt;&gt;"",VLOOKUP(A21,Tournoi!A:F,6),"")</f>
        <v/>
      </c>
      <c r="E21" s="157"/>
      <c r="F21" s="156"/>
      <c r="G21" s="156"/>
    </row>
    <row r="22" customFormat="false" ht="30" hidden="false" customHeight="false" outlineLevel="0" collapsed="false">
      <c r="A22" s="157"/>
      <c r="B22" s="157" t="str">
        <f aca="false">IF(A22&lt;&gt;"",VLOOKUP(A22,Tournoi!A:F,4),"")</f>
        <v/>
      </c>
      <c r="C22" s="157" t="str">
        <f aca="false">IF(A22&lt;&gt;"",VLOOKUP(A22,Tournoi!A:F,5),"")</f>
        <v/>
      </c>
      <c r="D22" s="155" t="str">
        <f aca="false">IF(A22&lt;&gt;"",VLOOKUP(A22,Tournoi!A:F,6),"")</f>
        <v/>
      </c>
      <c r="E22" s="157"/>
      <c r="F22" s="156"/>
      <c r="G22" s="156"/>
    </row>
    <row r="23" customFormat="false" ht="30" hidden="false" customHeight="false" outlineLevel="0" collapsed="false">
      <c r="A23" s="157"/>
      <c r="B23" s="157" t="str">
        <f aca="false">IF(A23&lt;&gt;"",VLOOKUP(A23,Tournoi!A:F,4),"")</f>
        <v/>
      </c>
      <c r="C23" s="157" t="str">
        <f aca="false">IF(A23&lt;&gt;"",VLOOKUP(A23,Tournoi!A:F,5),"")</f>
        <v/>
      </c>
      <c r="D23" s="155" t="str">
        <f aca="false">IF(A23&lt;&gt;"",VLOOKUP(A23,Tournoi!A:F,6),"")</f>
        <v/>
      </c>
      <c r="E23" s="157"/>
      <c r="F23" s="156"/>
      <c r="G23" s="156"/>
    </row>
    <row r="24" customFormat="false" ht="30" hidden="false" customHeight="false" outlineLevel="0" collapsed="false">
      <c r="A24" s="157"/>
      <c r="B24" s="157" t="str">
        <f aca="false">IF(A24&lt;&gt;"",VLOOKUP(A24,Tournoi!A:F,4),"")</f>
        <v/>
      </c>
      <c r="C24" s="157" t="str">
        <f aca="false">IF(A24&lt;&gt;"",VLOOKUP(A24,Tournoi!A:F,5),"")</f>
        <v/>
      </c>
      <c r="D24" s="155" t="str">
        <f aca="false">IF(A24&lt;&gt;"",VLOOKUP(A24,Tournoi!A:F,6),"")</f>
        <v/>
      </c>
      <c r="E24" s="157"/>
      <c r="F24" s="156"/>
      <c r="G24" s="156"/>
    </row>
    <row r="25" customFormat="false" ht="30" hidden="false" customHeight="false" outlineLevel="0" collapsed="false">
      <c r="A25" s="157"/>
      <c r="B25" s="157" t="str">
        <f aca="false">IF(A25&lt;&gt;"",VLOOKUP(A25,Tournoi!A:F,4),"")</f>
        <v/>
      </c>
      <c r="C25" s="157" t="str">
        <f aca="false">IF(A25&lt;&gt;"",VLOOKUP(A25,Tournoi!A:F,5),"")</f>
        <v/>
      </c>
      <c r="D25" s="155" t="str">
        <f aca="false">IF(A25&lt;&gt;"",VLOOKUP(A25,Tournoi!A:F,6),"")</f>
        <v/>
      </c>
      <c r="E25" s="157"/>
      <c r="F25" s="156"/>
      <c r="G25" s="156"/>
    </row>
    <row r="26" customFormat="false" ht="30" hidden="false" customHeight="false" outlineLevel="0" collapsed="false">
      <c r="A26" s="157"/>
      <c r="B26" s="157" t="str">
        <f aca="false">IF(A26&lt;&gt;"",VLOOKUP(A26,Tournoi!A:F,4),"")</f>
        <v/>
      </c>
      <c r="C26" s="157" t="str">
        <f aca="false">IF(A26&lt;&gt;"",VLOOKUP(A26,Tournoi!A:F,5),"")</f>
        <v/>
      </c>
      <c r="D26" s="155" t="str">
        <f aca="false">IF(A26&lt;&gt;"",VLOOKUP(A26,Tournoi!A:F,6),"")</f>
        <v/>
      </c>
      <c r="E26" s="157"/>
      <c r="F26" s="156"/>
      <c r="G26" s="156"/>
    </row>
    <row r="27" customFormat="false" ht="30" hidden="false" customHeight="false" outlineLevel="0" collapsed="false">
      <c r="A27" s="157"/>
      <c r="B27" s="157" t="str">
        <f aca="false">IF(A27&lt;&gt;"",VLOOKUP(A27,Tournoi!A:F,4),"")</f>
        <v/>
      </c>
      <c r="C27" s="157" t="str">
        <f aca="false">IF(A27&lt;&gt;"",VLOOKUP(A27,Tournoi!A:F,5),"")</f>
        <v/>
      </c>
      <c r="D27" s="155" t="str">
        <f aca="false">IF(A27&lt;&gt;"",VLOOKUP(A27,Tournoi!A:F,6),"")</f>
        <v/>
      </c>
      <c r="E27" s="157"/>
      <c r="F27" s="156"/>
      <c r="G27" s="156"/>
    </row>
    <row r="28" customFormat="false" ht="30" hidden="false" customHeight="false" outlineLevel="0" collapsed="false">
      <c r="A28" s="157"/>
      <c r="B28" s="157" t="str">
        <f aca="false">IF(A28&lt;&gt;"",VLOOKUP(A28,Tournoi!A:F,4),"")</f>
        <v/>
      </c>
      <c r="C28" s="157" t="str">
        <f aca="false">IF(A28&lt;&gt;"",VLOOKUP(A28,Tournoi!A:F,5),"")</f>
        <v/>
      </c>
      <c r="D28" s="155" t="str">
        <f aca="false">IF(A28&lt;&gt;"",VLOOKUP(A28,Tournoi!A:F,6),"")</f>
        <v/>
      </c>
      <c r="E28" s="157"/>
      <c r="F28" s="156"/>
      <c r="G28" s="156"/>
    </row>
    <row r="29" customFormat="false" ht="30" hidden="false" customHeight="false" outlineLevel="0" collapsed="false">
      <c r="A29" s="157"/>
      <c r="B29" s="157" t="str">
        <f aca="false">IF(A29&lt;&gt;"",VLOOKUP(A29,Tournoi!A:F,4),"")</f>
        <v/>
      </c>
      <c r="C29" s="157" t="str">
        <f aca="false">IF(A29&lt;&gt;"",VLOOKUP(A29,Tournoi!A:F,5),"")</f>
        <v/>
      </c>
      <c r="D29" s="155" t="str">
        <f aca="false">IF(A29&lt;&gt;"",VLOOKUP(A29,Tournoi!A:F,6),"")</f>
        <v/>
      </c>
      <c r="E29" s="157"/>
      <c r="F29" s="156"/>
      <c r="G29" s="156"/>
    </row>
    <row r="30" customFormat="false" ht="30" hidden="false" customHeight="false" outlineLevel="0" collapsed="false">
      <c r="A30" s="157"/>
      <c r="B30" s="157" t="str">
        <f aca="false">IF(A30&lt;&gt;"",VLOOKUP(A30,Tournoi!A:F,4),"")</f>
        <v/>
      </c>
      <c r="C30" s="157" t="str">
        <f aca="false">IF(A30&lt;&gt;"",VLOOKUP(A30,Tournoi!A:F,5),"")</f>
        <v/>
      </c>
      <c r="D30" s="155" t="str">
        <f aca="false">IF(A30&lt;&gt;"",VLOOKUP(A30,Tournoi!A:F,6),"")</f>
        <v/>
      </c>
      <c r="E30" s="157"/>
      <c r="F30" s="156"/>
      <c r="G30" s="156"/>
    </row>
    <row r="31" customFormat="false" ht="30" hidden="false" customHeight="false" outlineLevel="0" collapsed="false">
      <c r="A31" s="157"/>
      <c r="B31" s="157" t="str">
        <f aca="false">IF(A31&lt;&gt;"",VLOOKUP(A31,Tournoi!A:F,4),"")</f>
        <v/>
      </c>
      <c r="C31" s="157" t="str">
        <f aca="false">IF(A31&lt;&gt;"",VLOOKUP(A31,Tournoi!A:F,5),"")</f>
        <v/>
      </c>
      <c r="D31" s="155" t="str">
        <f aca="false">IF(A31&lt;&gt;"",VLOOKUP(A31,Tournoi!A:F,6),"")</f>
        <v/>
      </c>
      <c r="E31" s="157"/>
      <c r="F31" s="156"/>
      <c r="G31" s="156"/>
    </row>
    <row r="32" customFormat="false" ht="30" hidden="false" customHeight="false" outlineLevel="0" collapsed="false">
      <c r="A32" s="157"/>
      <c r="B32" s="157" t="str">
        <f aca="false">IF(A32&lt;&gt;"",VLOOKUP(A32,Tournoi!A:F,4),"")</f>
        <v/>
      </c>
      <c r="C32" s="157" t="str">
        <f aca="false">IF(A32&lt;&gt;"",VLOOKUP(A32,Tournoi!A:F,5),"")</f>
        <v/>
      </c>
      <c r="D32" s="155" t="str">
        <f aca="false">IF(A32&lt;&gt;"",VLOOKUP(A32,Tournoi!A:F,6),"")</f>
        <v/>
      </c>
      <c r="E32" s="157"/>
      <c r="F32" s="156"/>
      <c r="G32" s="156"/>
    </row>
    <row r="33" customFormat="false" ht="30" hidden="false" customHeight="false" outlineLevel="0" collapsed="false">
      <c r="A33" s="157"/>
      <c r="B33" s="157" t="str">
        <f aca="false">IF(A33&lt;&gt;"",VLOOKUP(A33,Tournoi!A:F,4),"")</f>
        <v/>
      </c>
      <c r="C33" s="157" t="str">
        <f aca="false">IF(A33&lt;&gt;"",VLOOKUP(A33,Tournoi!A:F,5),"")</f>
        <v/>
      </c>
      <c r="D33" s="155" t="str">
        <f aca="false">IF(A33&lt;&gt;"",VLOOKUP(A33,Tournoi!A:F,6),"")</f>
        <v/>
      </c>
      <c r="E33" s="157"/>
      <c r="F33" s="156"/>
      <c r="G33" s="156"/>
    </row>
    <row r="34" customFormat="false" ht="30" hidden="false" customHeight="false" outlineLevel="0" collapsed="false">
      <c r="A34" s="157"/>
      <c r="B34" s="157" t="str">
        <f aca="false">IF(A34&lt;&gt;"",VLOOKUP(A34,Tournoi!A:F,4),"")</f>
        <v/>
      </c>
      <c r="C34" s="157" t="str">
        <f aca="false">IF(A34&lt;&gt;"",VLOOKUP(A34,Tournoi!A:F,5),"")</f>
        <v/>
      </c>
      <c r="D34" s="155" t="str">
        <f aca="false">IF(A34&lt;&gt;"",VLOOKUP(A34,Tournoi!A:F,6),"")</f>
        <v/>
      </c>
      <c r="E34" s="157"/>
      <c r="F34" s="156"/>
      <c r="G34" s="156"/>
    </row>
    <row r="35" customFormat="false" ht="30" hidden="false" customHeight="false" outlineLevel="0" collapsed="false">
      <c r="A35" s="157"/>
      <c r="B35" s="157" t="str">
        <f aca="false">IF(A35&lt;&gt;"",VLOOKUP(A35,Tournoi!A:F,4),"")</f>
        <v/>
      </c>
      <c r="C35" s="157" t="str">
        <f aca="false">IF(A35&lt;&gt;"",VLOOKUP(A35,Tournoi!A:F,5),"")</f>
        <v/>
      </c>
      <c r="D35" s="155" t="str">
        <f aca="false">IF(A35&lt;&gt;"",VLOOKUP(A35,Tournoi!A:F,6),"")</f>
        <v/>
      </c>
      <c r="E35" s="157"/>
      <c r="F35" s="156"/>
      <c r="G35" s="156"/>
    </row>
    <row r="36" customFormat="false" ht="30" hidden="false" customHeight="false" outlineLevel="0" collapsed="false">
      <c r="A36" s="157"/>
      <c r="B36" s="157" t="str">
        <f aca="false">IF(A36&lt;&gt;"",VLOOKUP(A36,Tournoi!A:F,4),"")</f>
        <v/>
      </c>
      <c r="C36" s="157" t="str">
        <f aca="false">IF(A36&lt;&gt;"",VLOOKUP(A36,Tournoi!A:F,5),"")</f>
        <v/>
      </c>
      <c r="D36" s="155" t="str">
        <f aca="false">IF(A36&lt;&gt;"",VLOOKUP(A36,Tournoi!A:F,6),"")</f>
        <v/>
      </c>
      <c r="E36" s="157"/>
      <c r="F36" s="156"/>
      <c r="G36" s="156"/>
    </row>
    <row r="37" customFormat="false" ht="30" hidden="false" customHeight="false" outlineLevel="0" collapsed="false">
      <c r="A37" s="157"/>
      <c r="B37" s="157" t="str">
        <f aca="false">IF(A37&lt;&gt;"",VLOOKUP(A37,Tournoi!A:F,4),"")</f>
        <v/>
      </c>
      <c r="C37" s="157" t="str">
        <f aca="false">IF(A37&lt;&gt;"",VLOOKUP(A37,Tournoi!A:F,5),"")</f>
        <v/>
      </c>
      <c r="D37" s="155" t="str">
        <f aca="false">IF(A37&lt;&gt;"",VLOOKUP(A37,Tournoi!A:F,6),"")</f>
        <v/>
      </c>
      <c r="E37" s="157"/>
      <c r="F37" s="156"/>
      <c r="G37" s="156"/>
    </row>
    <row r="38" customFormat="false" ht="30" hidden="false" customHeight="false" outlineLevel="0" collapsed="false">
      <c r="A38" s="157"/>
      <c r="B38" s="157" t="str">
        <f aca="false">IF(A38&lt;&gt;"",VLOOKUP(A38,Tournoi!A:F,4),"")</f>
        <v/>
      </c>
      <c r="C38" s="157" t="str">
        <f aca="false">IF(A38&lt;&gt;"",VLOOKUP(A38,Tournoi!A:F,5),"")</f>
        <v/>
      </c>
      <c r="D38" s="155" t="str">
        <f aca="false">IF(A38&lt;&gt;"",VLOOKUP(A38,Tournoi!A:F,6),"")</f>
        <v/>
      </c>
      <c r="E38" s="157"/>
      <c r="F38" s="156"/>
      <c r="G38" s="156"/>
    </row>
    <row r="39" customFormat="false" ht="30" hidden="false" customHeight="false" outlineLevel="0" collapsed="false">
      <c r="A39" s="157"/>
      <c r="B39" s="157" t="str">
        <f aca="false">IF(A39&lt;&gt;"",VLOOKUP(A39,Tournoi!A:F,4),"")</f>
        <v/>
      </c>
      <c r="C39" s="157" t="str">
        <f aca="false">IF(A39&lt;&gt;"",VLOOKUP(A39,Tournoi!A:F,5),"")</f>
        <v/>
      </c>
      <c r="D39" s="155" t="str">
        <f aca="false">IF(A39&lt;&gt;"",VLOOKUP(A39,Tournoi!A:F,6),"")</f>
        <v/>
      </c>
      <c r="E39" s="157"/>
      <c r="F39" s="156"/>
      <c r="G39" s="156"/>
    </row>
    <row r="40" customFormat="false" ht="30" hidden="false" customHeight="false" outlineLevel="0" collapsed="false">
      <c r="A40" s="157"/>
      <c r="B40" s="157" t="str">
        <f aca="false">IF(A40&lt;&gt;"",VLOOKUP(A40,Tournoi!A:F,4),"")</f>
        <v/>
      </c>
      <c r="C40" s="157" t="str">
        <f aca="false">IF(A40&lt;&gt;"",VLOOKUP(A40,Tournoi!A:F,5),"")</f>
        <v/>
      </c>
      <c r="D40" s="155" t="str">
        <f aca="false">IF(A40&lt;&gt;"",VLOOKUP(A40,Tournoi!A:F,6),"")</f>
        <v/>
      </c>
      <c r="E40" s="157"/>
      <c r="F40" s="156"/>
      <c r="G40" s="156"/>
    </row>
    <row r="41" customFormat="false" ht="30" hidden="false" customHeight="false" outlineLevel="0" collapsed="false">
      <c r="A41" s="157"/>
      <c r="B41" s="157" t="str">
        <f aca="false">IF(A41&lt;&gt;"",VLOOKUP(A41,Tournoi!A:F,4),"")</f>
        <v/>
      </c>
      <c r="C41" s="157" t="str">
        <f aca="false">IF(A41&lt;&gt;"",VLOOKUP(A41,Tournoi!A:F,5),"")</f>
        <v/>
      </c>
      <c r="D41" s="155" t="str">
        <f aca="false">IF(A41&lt;&gt;"",VLOOKUP(A41,Tournoi!A:F,6),"")</f>
        <v/>
      </c>
      <c r="E41" s="157"/>
      <c r="F41" s="156"/>
      <c r="G41" s="156"/>
    </row>
    <row r="42" customFormat="false" ht="30" hidden="false" customHeight="false" outlineLevel="0" collapsed="false">
      <c r="A42" s="157"/>
      <c r="B42" s="157" t="str">
        <f aca="false">IF(A42&lt;&gt;"",VLOOKUP(A42,Tournoi!A:F,4),"")</f>
        <v/>
      </c>
      <c r="C42" s="157" t="str">
        <f aca="false">IF(A42&lt;&gt;"",VLOOKUP(A42,Tournoi!A:F,5),"")</f>
        <v/>
      </c>
      <c r="D42" s="155" t="str">
        <f aca="false">IF(A42&lt;&gt;"",VLOOKUP(A42,Tournoi!A:F,6),"")</f>
        <v/>
      </c>
      <c r="E42" s="157"/>
      <c r="F42" s="156"/>
      <c r="G42" s="156"/>
    </row>
    <row r="43" customFormat="false" ht="30" hidden="false" customHeight="false" outlineLevel="0" collapsed="false">
      <c r="A43" s="157"/>
      <c r="B43" s="157" t="str">
        <f aca="false">IF(A43&lt;&gt;"",VLOOKUP(A43,Tournoi!A:F,4),"")</f>
        <v/>
      </c>
      <c r="C43" s="157" t="str">
        <f aca="false">IF(A43&lt;&gt;"",VLOOKUP(A43,Tournoi!A:F,5),"")</f>
        <v/>
      </c>
      <c r="D43" s="155" t="str">
        <f aca="false">IF(A43&lt;&gt;"",VLOOKUP(A43,Tournoi!A:F,6),"")</f>
        <v/>
      </c>
      <c r="E43" s="157"/>
      <c r="F43" s="156"/>
      <c r="G43" s="156"/>
    </row>
    <row r="44" customFormat="false" ht="30" hidden="false" customHeight="false" outlineLevel="0" collapsed="false">
      <c r="A44" s="157"/>
      <c r="B44" s="157" t="str">
        <f aca="false">IF(A44&lt;&gt;"",VLOOKUP(A44,Tournoi!A:F,4),"")</f>
        <v/>
      </c>
      <c r="C44" s="157" t="str">
        <f aca="false">IF(A44&lt;&gt;"",VLOOKUP(A44,Tournoi!A:F,5),"")</f>
        <v/>
      </c>
      <c r="D44" s="155" t="str">
        <f aca="false">IF(A44&lt;&gt;"",VLOOKUP(A44,Tournoi!A:F,6),"")</f>
        <v/>
      </c>
      <c r="E44" s="157"/>
      <c r="F44" s="156"/>
      <c r="G44" s="156"/>
    </row>
    <row r="45" customFormat="false" ht="30" hidden="false" customHeight="false" outlineLevel="0" collapsed="false">
      <c r="A45" s="157"/>
      <c r="B45" s="157" t="str">
        <f aca="false">IF(A45&lt;&gt;"",VLOOKUP(A45,Tournoi!A:F,4),"")</f>
        <v/>
      </c>
      <c r="C45" s="157" t="str">
        <f aca="false">IF(A45&lt;&gt;"",VLOOKUP(A45,Tournoi!A:F,5),"")</f>
        <v/>
      </c>
      <c r="D45" s="155" t="str">
        <f aca="false">IF(A45&lt;&gt;"",VLOOKUP(A45,Tournoi!A:F,6),"")</f>
        <v/>
      </c>
      <c r="E45" s="157"/>
      <c r="F45" s="156"/>
      <c r="G45" s="156"/>
    </row>
    <row r="46" customFormat="false" ht="30" hidden="false" customHeight="false" outlineLevel="0" collapsed="false">
      <c r="A46" s="157"/>
      <c r="B46" s="157" t="str">
        <f aca="false">IF(A46&lt;&gt;"",VLOOKUP(A46,Tournoi!A:F,4),"")</f>
        <v/>
      </c>
      <c r="C46" s="157" t="str">
        <f aca="false">IF(A46&lt;&gt;"",VLOOKUP(A46,Tournoi!A:F,5),"")</f>
        <v/>
      </c>
      <c r="D46" s="155" t="str">
        <f aca="false">IF(A46&lt;&gt;"",VLOOKUP(A46,Tournoi!A:F,6),"")</f>
        <v/>
      </c>
      <c r="E46" s="157"/>
      <c r="F46" s="156"/>
      <c r="G46" s="156"/>
    </row>
    <row r="47" customFormat="false" ht="30" hidden="false" customHeight="false" outlineLevel="0" collapsed="false">
      <c r="A47" s="157"/>
      <c r="B47" s="157" t="str">
        <f aca="false">IF(A47&lt;&gt;"",VLOOKUP(A47,Tournoi!A:F,4),"")</f>
        <v/>
      </c>
      <c r="C47" s="157" t="str">
        <f aca="false">IF(A47&lt;&gt;"",VLOOKUP(A47,Tournoi!A:F,5),"")</f>
        <v/>
      </c>
      <c r="D47" s="155" t="str">
        <f aca="false">IF(A47&lt;&gt;"",VLOOKUP(A47,Tournoi!A:F,6),"")</f>
        <v/>
      </c>
      <c r="E47" s="157"/>
      <c r="F47" s="156"/>
      <c r="G47" s="156"/>
    </row>
    <row r="48" customFormat="false" ht="30" hidden="false" customHeight="false" outlineLevel="0" collapsed="false">
      <c r="A48" s="157"/>
      <c r="B48" s="157" t="str">
        <f aca="false">IF(A48&lt;&gt;"",VLOOKUP(A48,Tournoi!A:F,4),"")</f>
        <v/>
      </c>
      <c r="C48" s="157" t="str">
        <f aca="false">IF(A48&lt;&gt;"",VLOOKUP(A48,Tournoi!A:F,5),"")</f>
        <v/>
      </c>
      <c r="D48" s="155" t="str">
        <f aca="false">IF(A48&lt;&gt;"",VLOOKUP(A48,Tournoi!A:F,6),"")</f>
        <v/>
      </c>
      <c r="E48" s="157"/>
      <c r="F48" s="156"/>
      <c r="G48" s="156"/>
    </row>
    <row r="49" customFormat="false" ht="30" hidden="false" customHeight="false" outlineLevel="0" collapsed="false">
      <c r="A49" s="157"/>
      <c r="B49" s="157" t="str">
        <f aca="false">IF(A49&lt;&gt;"",VLOOKUP(A49,Tournoi!A:F,4),"")</f>
        <v/>
      </c>
      <c r="C49" s="157" t="str">
        <f aca="false">IF(A49&lt;&gt;"",VLOOKUP(A49,Tournoi!A:F,5),"")</f>
        <v/>
      </c>
      <c r="D49" s="155" t="str">
        <f aca="false">IF(A49&lt;&gt;"",VLOOKUP(A49,Tournoi!A:F,6),"")</f>
        <v/>
      </c>
      <c r="E49" s="157"/>
      <c r="F49" s="156"/>
      <c r="G49" s="156"/>
    </row>
    <row r="50" customFormat="false" ht="30" hidden="false" customHeight="false" outlineLevel="0" collapsed="false">
      <c r="A50" s="157"/>
      <c r="B50" s="157" t="str">
        <f aca="false">IF(A50&lt;&gt;"",VLOOKUP(A50,Tournoi!A:F,4),"")</f>
        <v/>
      </c>
      <c r="C50" s="157" t="str">
        <f aca="false">IF(A50&lt;&gt;"",VLOOKUP(A50,Tournoi!A:F,5),"")</f>
        <v/>
      </c>
      <c r="D50" s="155" t="str">
        <f aca="false">IF(A50&lt;&gt;"",VLOOKUP(A50,Tournoi!A:F,6),"")</f>
        <v/>
      </c>
      <c r="E50" s="157"/>
      <c r="F50" s="156"/>
      <c r="G50" s="156"/>
    </row>
    <row r="51" customFormat="false" ht="30" hidden="false" customHeight="false" outlineLevel="0" collapsed="false">
      <c r="A51" s="157"/>
      <c r="B51" s="157" t="str">
        <f aca="false">IF(A51&lt;&gt;"",VLOOKUP(A51,Tournoi!A:F,4),"")</f>
        <v/>
      </c>
      <c r="C51" s="157" t="str">
        <f aca="false">IF(A51&lt;&gt;"",VLOOKUP(A51,Tournoi!A:F,5),"")</f>
        <v/>
      </c>
      <c r="D51" s="155" t="str">
        <f aca="false">IF(A51&lt;&gt;"",VLOOKUP(A51,Tournoi!A:F,6),"")</f>
        <v/>
      </c>
      <c r="E51" s="157"/>
      <c r="F51" s="156"/>
      <c r="G51" s="156"/>
    </row>
    <row r="52" customFormat="false" ht="30" hidden="false" customHeight="false" outlineLevel="0" collapsed="false">
      <c r="A52" s="157"/>
      <c r="B52" s="157" t="str">
        <f aca="false">IF(A52&lt;&gt;"",VLOOKUP(A52,Tournoi!A:F,4),"")</f>
        <v/>
      </c>
      <c r="C52" s="157" t="str">
        <f aca="false">IF(A52&lt;&gt;"",VLOOKUP(A52,Tournoi!A:F,5),"")</f>
        <v/>
      </c>
      <c r="D52" s="155" t="str">
        <f aca="false">IF(A52&lt;&gt;"",VLOOKUP(A52,Tournoi!A:F,6),"")</f>
        <v/>
      </c>
      <c r="E52" s="157"/>
      <c r="F52" s="156"/>
      <c r="G52" s="156"/>
    </row>
    <row r="53" customFormat="false" ht="30" hidden="false" customHeight="false" outlineLevel="0" collapsed="false">
      <c r="A53" s="157"/>
      <c r="B53" s="157" t="str">
        <f aca="false">IF(A53&lt;&gt;"",VLOOKUP(A53,Tournoi!A:F,4),"")</f>
        <v/>
      </c>
      <c r="C53" s="157" t="str">
        <f aca="false">IF(A53&lt;&gt;"",VLOOKUP(A53,Tournoi!A:F,5),"")</f>
        <v/>
      </c>
      <c r="D53" s="155" t="str">
        <f aca="false">IF(A53&lt;&gt;"",VLOOKUP(A53,Tournoi!A:F,6),"")</f>
        <v/>
      </c>
      <c r="E53" s="157"/>
      <c r="F53" s="156"/>
      <c r="G53" s="156"/>
    </row>
    <row r="54" customFormat="false" ht="30" hidden="false" customHeight="false" outlineLevel="0" collapsed="false">
      <c r="A54" s="157"/>
      <c r="B54" s="157" t="str">
        <f aca="false">IF(A54&lt;&gt;"",VLOOKUP(A54,Tournoi!A:F,4),"")</f>
        <v/>
      </c>
      <c r="C54" s="157" t="str">
        <f aca="false">IF(A54&lt;&gt;"",VLOOKUP(A54,Tournoi!A:F,5),"")</f>
        <v/>
      </c>
      <c r="D54" s="155" t="str">
        <f aca="false">IF(A54&lt;&gt;"",VLOOKUP(A54,Tournoi!A:F,6),"")</f>
        <v/>
      </c>
      <c r="E54" s="157"/>
      <c r="F54" s="156"/>
      <c r="G54" s="156"/>
    </row>
    <row r="55" customFormat="false" ht="30" hidden="false" customHeight="false" outlineLevel="0" collapsed="false">
      <c r="A55" s="157"/>
      <c r="B55" s="157" t="str">
        <f aca="false">IF(A55&lt;&gt;"",VLOOKUP(A55,Tournoi!A:F,4),"")</f>
        <v/>
      </c>
      <c r="C55" s="157" t="str">
        <f aca="false">IF(A55&lt;&gt;"",VLOOKUP(A55,Tournoi!A:F,5),"")</f>
        <v/>
      </c>
      <c r="D55" s="155" t="str">
        <f aca="false">IF(A55&lt;&gt;"",VLOOKUP(A55,Tournoi!A:F,6),"")</f>
        <v/>
      </c>
      <c r="E55" s="157"/>
      <c r="F55" s="156"/>
      <c r="G55" s="156"/>
    </row>
    <row r="56" customFormat="false" ht="30" hidden="false" customHeight="false" outlineLevel="0" collapsed="false">
      <c r="A56" s="157"/>
      <c r="B56" s="157" t="str">
        <f aca="false">IF(A56&lt;&gt;"",VLOOKUP(A56,Tournoi!A:F,4),"")</f>
        <v/>
      </c>
      <c r="C56" s="157" t="str">
        <f aca="false">IF(A56&lt;&gt;"",VLOOKUP(A56,Tournoi!A:F,5),"")</f>
        <v/>
      </c>
      <c r="D56" s="155" t="str">
        <f aca="false">IF(A56&lt;&gt;"",VLOOKUP(A56,Tournoi!A:F,6),"")</f>
        <v/>
      </c>
      <c r="E56" s="157"/>
      <c r="F56" s="156"/>
      <c r="G56" s="156"/>
    </row>
    <row r="57" customFormat="false" ht="30" hidden="false" customHeight="false" outlineLevel="0" collapsed="false">
      <c r="A57" s="157"/>
      <c r="B57" s="157" t="str">
        <f aca="false">IF(A57&lt;&gt;"",VLOOKUP(A57,Tournoi!A:F,4),"")</f>
        <v/>
      </c>
      <c r="C57" s="157" t="str">
        <f aca="false">IF(A57&lt;&gt;"",VLOOKUP(A57,Tournoi!A:F,5),"")</f>
        <v/>
      </c>
      <c r="D57" s="155" t="str">
        <f aca="false">IF(A57&lt;&gt;"",VLOOKUP(A57,Tournoi!A:F,6),"")</f>
        <v/>
      </c>
      <c r="E57" s="157"/>
      <c r="F57" s="156"/>
      <c r="G57" s="156"/>
    </row>
    <row r="58" customFormat="false" ht="30" hidden="false" customHeight="false" outlineLevel="0" collapsed="false">
      <c r="A58" s="157"/>
      <c r="B58" s="157" t="str">
        <f aca="false">IF(A58&lt;&gt;"",VLOOKUP(A58,Tournoi!A:F,4),"")</f>
        <v/>
      </c>
      <c r="C58" s="157" t="str">
        <f aca="false">IF(A58&lt;&gt;"",VLOOKUP(A58,Tournoi!A:F,5),"")</f>
        <v/>
      </c>
      <c r="D58" s="155" t="str">
        <f aca="false">IF(A58&lt;&gt;"",VLOOKUP(A58,Tournoi!A:F,6),"")</f>
        <v/>
      </c>
      <c r="E58" s="157"/>
      <c r="F58" s="156"/>
      <c r="G58" s="156"/>
    </row>
    <row r="59" customFormat="false" ht="30" hidden="false" customHeight="false" outlineLevel="0" collapsed="false">
      <c r="A59" s="157"/>
      <c r="B59" s="157" t="str">
        <f aca="false">IF(A59&lt;&gt;"",VLOOKUP(A59,Tournoi!A:F,4),"")</f>
        <v/>
      </c>
      <c r="C59" s="157" t="str">
        <f aca="false">IF(A59&lt;&gt;"",VLOOKUP(A59,Tournoi!A:F,5),"")</f>
        <v/>
      </c>
      <c r="D59" s="155" t="str">
        <f aca="false">IF(A59&lt;&gt;"",VLOOKUP(A59,Tournoi!A:F,6),"")</f>
        <v/>
      </c>
      <c r="E59" s="157"/>
      <c r="F59" s="156"/>
      <c r="G59" s="156"/>
    </row>
    <row r="60" customFormat="false" ht="30" hidden="false" customHeight="false" outlineLevel="0" collapsed="false">
      <c r="A60" s="157"/>
      <c r="B60" s="157" t="str">
        <f aca="false">IF(A60&lt;&gt;"",VLOOKUP(A60,Tournoi!A:F,4),"")</f>
        <v/>
      </c>
      <c r="C60" s="157" t="str">
        <f aca="false">IF(A60&lt;&gt;"",VLOOKUP(A60,Tournoi!A:F,5),"")</f>
        <v/>
      </c>
      <c r="D60" s="155" t="str">
        <f aca="false">IF(A60&lt;&gt;"",VLOOKUP(A60,Tournoi!A:F,6),"")</f>
        <v/>
      </c>
      <c r="E60" s="157"/>
      <c r="F60" s="156"/>
      <c r="G60" s="156"/>
    </row>
    <row r="61" customFormat="false" ht="30" hidden="false" customHeight="false" outlineLevel="0" collapsed="false">
      <c r="A61" s="157"/>
      <c r="B61" s="157" t="str">
        <f aca="false">IF(A61&lt;&gt;"",VLOOKUP(A61,Tournoi!A:F,4),"")</f>
        <v/>
      </c>
      <c r="C61" s="157" t="str">
        <f aca="false">IF(A61&lt;&gt;"",VLOOKUP(A61,Tournoi!A:F,5),"")</f>
        <v/>
      </c>
      <c r="D61" s="155" t="str">
        <f aca="false">IF(A61&lt;&gt;"",VLOOKUP(A61,Tournoi!A:F,6),"")</f>
        <v/>
      </c>
      <c r="E61" s="157"/>
      <c r="F61" s="156"/>
      <c r="G61" s="156"/>
    </row>
    <row r="62" customFormat="false" ht="30" hidden="false" customHeight="false" outlineLevel="0" collapsed="false">
      <c r="A62" s="157"/>
      <c r="B62" s="157" t="str">
        <f aca="false">IF(A62&lt;&gt;"",VLOOKUP(A62,Tournoi!A:F,4),"")</f>
        <v/>
      </c>
      <c r="C62" s="157" t="str">
        <f aca="false">IF(A62&lt;&gt;"",VLOOKUP(A62,Tournoi!A:F,5),"")</f>
        <v/>
      </c>
      <c r="D62" s="155" t="str">
        <f aca="false">IF(A62&lt;&gt;"",VLOOKUP(A62,Tournoi!A:F,6),"")</f>
        <v/>
      </c>
      <c r="E62" s="157"/>
      <c r="F62" s="156"/>
      <c r="G62" s="156"/>
    </row>
    <row r="63" customFormat="false" ht="30" hidden="false" customHeight="false" outlineLevel="0" collapsed="false">
      <c r="A63" s="157"/>
      <c r="B63" s="157" t="str">
        <f aca="false">IF(A63&lt;&gt;"",VLOOKUP(A63,Tournoi!A:F,4),"")</f>
        <v/>
      </c>
      <c r="C63" s="157" t="str">
        <f aca="false">IF(A63&lt;&gt;"",VLOOKUP(A63,Tournoi!A:F,5),"")</f>
        <v/>
      </c>
      <c r="D63" s="155" t="str">
        <f aca="false">IF(A63&lt;&gt;"",VLOOKUP(A63,Tournoi!A:F,6),"")</f>
        <v/>
      </c>
      <c r="E63" s="157"/>
      <c r="F63" s="156"/>
      <c r="G63" s="156"/>
    </row>
    <row r="64" customFormat="false" ht="30" hidden="false" customHeight="false" outlineLevel="0" collapsed="false">
      <c r="A64" s="157"/>
      <c r="B64" s="157" t="str">
        <f aca="false">IF(A64&lt;&gt;"",VLOOKUP(A64,Tournoi!A:F,4),"")</f>
        <v/>
      </c>
      <c r="C64" s="157" t="str">
        <f aca="false">IF(A64&lt;&gt;"",VLOOKUP(A64,Tournoi!A:F,5),"")</f>
        <v/>
      </c>
      <c r="D64" s="155" t="str">
        <f aca="false">IF(A64&lt;&gt;"",VLOOKUP(A64,Tournoi!A:F,6),"")</f>
        <v/>
      </c>
      <c r="E64" s="157"/>
      <c r="F64" s="156"/>
      <c r="G64" s="156"/>
    </row>
    <row r="65" customFormat="false" ht="30" hidden="false" customHeight="false" outlineLevel="0" collapsed="false">
      <c r="A65" s="157"/>
      <c r="B65" s="157" t="str">
        <f aca="false">IF(A65&lt;&gt;"",VLOOKUP(A65,Tournoi!A:F,4),"")</f>
        <v/>
      </c>
      <c r="C65" s="157" t="str">
        <f aca="false">IF(A65&lt;&gt;"",VLOOKUP(A65,Tournoi!A:F,5),"")</f>
        <v/>
      </c>
      <c r="D65" s="155" t="str">
        <f aca="false">IF(A65&lt;&gt;"",VLOOKUP(A65,Tournoi!A:F,6),"")</f>
        <v/>
      </c>
      <c r="E65" s="157"/>
      <c r="F65" s="156"/>
      <c r="G65" s="156"/>
    </row>
    <row r="66" customFormat="false" ht="30" hidden="false" customHeight="false" outlineLevel="0" collapsed="false">
      <c r="A66" s="157"/>
      <c r="B66" s="157" t="str">
        <f aca="false">IF(A66&lt;&gt;"",VLOOKUP(A66,Tournoi!A:F,4),"")</f>
        <v/>
      </c>
      <c r="C66" s="157" t="str">
        <f aca="false">IF(A66&lt;&gt;"",VLOOKUP(A66,Tournoi!A:F,5),"")</f>
        <v/>
      </c>
      <c r="D66" s="155" t="str">
        <f aca="false">IF(A66&lt;&gt;"",VLOOKUP(A66,Tournoi!A:F,6),"")</f>
        <v/>
      </c>
      <c r="E66" s="157"/>
      <c r="F66" s="156"/>
      <c r="G66" s="156"/>
    </row>
    <row r="67" customFormat="false" ht="30" hidden="false" customHeight="false" outlineLevel="0" collapsed="false">
      <c r="A67" s="157"/>
      <c r="B67" s="157" t="str">
        <f aca="false">IF(A67&lt;&gt;"",VLOOKUP(A67,Tournoi!A:F,4),"")</f>
        <v/>
      </c>
      <c r="C67" s="157" t="str">
        <f aca="false">IF(A67&lt;&gt;"",VLOOKUP(A67,Tournoi!A:F,5),"")</f>
        <v/>
      </c>
      <c r="D67" s="155" t="str">
        <f aca="false">IF(A67&lt;&gt;"",VLOOKUP(A67,Tournoi!A:F,6),"")</f>
        <v/>
      </c>
      <c r="E67" s="157"/>
      <c r="F67" s="156"/>
      <c r="G67" s="156"/>
    </row>
    <row r="68" customFormat="false" ht="30" hidden="false" customHeight="false" outlineLevel="0" collapsed="false">
      <c r="A68" s="157"/>
      <c r="B68" s="157" t="str">
        <f aca="false">IF(A68&lt;&gt;"",VLOOKUP(A68,Tournoi!A:F,4),"")</f>
        <v/>
      </c>
      <c r="C68" s="157" t="str">
        <f aca="false">IF(A68&lt;&gt;"",VLOOKUP(A68,Tournoi!A:F,5),"")</f>
        <v/>
      </c>
      <c r="D68" s="155" t="str">
        <f aca="false">IF(A68&lt;&gt;"",VLOOKUP(A68,Tournoi!A:F,6),"")</f>
        <v/>
      </c>
      <c r="E68" s="157"/>
      <c r="F68" s="156"/>
      <c r="G68" s="156"/>
    </row>
    <row r="69" customFormat="false" ht="30" hidden="false" customHeight="false" outlineLevel="0" collapsed="false">
      <c r="A69" s="157"/>
      <c r="B69" s="157" t="str">
        <f aca="false">IF(A69&lt;&gt;"",VLOOKUP(A69,Tournoi!A:F,4),"")</f>
        <v/>
      </c>
      <c r="C69" s="157" t="str">
        <f aca="false">IF(A69&lt;&gt;"",VLOOKUP(A69,Tournoi!A:F,5),"")</f>
        <v/>
      </c>
      <c r="D69" s="155" t="str">
        <f aca="false">IF(A69&lt;&gt;"",VLOOKUP(A69,Tournoi!A:F,6),"")</f>
        <v/>
      </c>
      <c r="E69" s="157"/>
      <c r="F69" s="156"/>
      <c r="G69" s="156"/>
    </row>
    <row r="70" customFormat="false" ht="30" hidden="false" customHeight="false" outlineLevel="0" collapsed="false">
      <c r="A70" s="157"/>
      <c r="B70" s="157" t="str">
        <f aca="false">IF(A70&lt;&gt;"",VLOOKUP(A70,Tournoi!A:F,4),"")</f>
        <v/>
      </c>
      <c r="C70" s="157" t="str">
        <f aca="false">IF(A70&lt;&gt;"",VLOOKUP(A70,Tournoi!A:F,5),"")</f>
        <v/>
      </c>
      <c r="D70" s="155" t="str">
        <f aca="false">IF(A70&lt;&gt;"",VLOOKUP(A70,Tournoi!A:F,6),"")</f>
        <v/>
      </c>
      <c r="E70" s="157"/>
      <c r="F70" s="156"/>
      <c r="G70" s="156"/>
    </row>
    <row r="71" customFormat="false" ht="30" hidden="false" customHeight="false" outlineLevel="0" collapsed="false">
      <c r="A71" s="157"/>
      <c r="B71" s="157" t="str">
        <f aca="false">IF(A71&lt;&gt;"",VLOOKUP(A71,Tournoi!A:F,4),"")</f>
        <v/>
      </c>
      <c r="C71" s="157" t="str">
        <f aca="false">IF(A71&lt;&gt;"",VLOOKUP(A71,Tournoi!A:F,5),"")</f>
        <v/>
      </c>
      <c r="D71" s="155" t="str">
        <f aca="false">IF(A71&lt;&gt;"",VLOOKUP(A71,Tournoi!A:F,6),"")</f>
        <v/>
      </c>
      <c r="E71" s="157"/>
      <c r="F71" s="156"/>
      <c r="G71" s="156"/>
    </row>
    <row r="72" customFormat="false" ht="30" hidden="false" customHeight="false" outlineLevel="0" collapsed="false">
      <c r="A72" s="157"/>
      <c r="B72" s="157" t="str">
        <f aca="false">IF(A72&lt;&gt;"",VLOOKUP(A72,Tournoi!A:F,4),"")</f>
        <v/>
      </c>
      <c r="C72" s="157" t="str">
        <f aca="false">IF(A72&lt;&gt;"",VLOOKUP(A72,Tournoi!A:F,5),"")</f>
        <v/>
      </c>
      <c r="D72" s="155" t="str">
        <f aca="false">IF(A72&lt;&gt;"",VLOOKUP(A72,Tournoi!A:F,6),"")</f>
        <v/>
      </c>
      <c r="E72" s="157"/>
      <c r="F72" s="156"/>
      <c r="G72" s="156"/>
    </row>
    <row r="73" customFormat="false" ht="30" hidden="false" customHeight="false" outlineLevel="0" collapsed="false">
      <c r="A73" s="157"/>
      <c r="B73" s="157" t="str">
        <f aca="false">IF(A73&lt;&gt;"",VLOOKUP(A73,Tournoi!A:F,4),"")</f>
        <v/>
      </c>
      <c r="C73" s="157" t="str">
        <f aca="false">IF(A73&lt;&gt;"",VLOOKUP(A73,Tournoi!A:F,5),"")</f>
        <v/>
      </c>
      <c r="D73" s="155" t="str">
        <f aca="false">IF(A73&lt;&gt;"",VLOOKUP(A73,Tournoi!A:F,6),"")</f>
        <v/>
      </c>
      <c r="E73" s="157"/>
      <c r="F73" s="156"/>
      <c r="G73" s="156"/>
    </row>
    <row r="74" customFormat="false" ht="30" hidden="false" customHeight="false" outlineLevel="0" collapsed="false">
      <c r="A74" s="157"/>
      <c r="B74" s="157" t="str">
        <f aca="false">IF(A74&lt;&gt;"",VLOOKUP(A74,Tournoi!A:F,4),"")</f>
        <v/>
      </c>
      <c r="C74" s="157" t="str">
        <f aca="false">IF(A74&lt;&gt;"",VLOOKUP(A74,Tournoi!A:F,5),"")</f>
        <v/>
      </c>
      <c r="D74" s="155" t="str">
        <f aca="false">IF(A74&lt;&gt;"",VLOOKUP(A74,Tournoi!A:F,6),"")</f>
        <v/>
      </c>
      <c r="E74" s="157"/>
      <c r="F74" s="156"/>
      <c r="G74" s="156"/>
    </row>
    <row r="75" customFormat="false" ht="30" hidden="false" customHeight="false" outlineLevel="0" collapsed="false">
      <c r="A75" s="157"/>
      <c r="B75" s="157" t="str">
        <f aca="false">IF(A75&lt;&gt;"",VLOOKUP(A75,Tournoi!A:F,4),"")</f>
        <v/>
      </c>
      <c r="C75" s="157" t="str">
        <f aca="false">IF(A75&lt;&gt;"",VLOOKUP(A75,Tournoi!A:F,5),"")</f>
        <v/>
      </c>
      <c r="D75" s="155" t="str">
        <f aca="false">IF(A75&lt;&gt;"",VLOOKUP(A75,Tournoi!A:F,6),"")</f>
        <v/>
      </c>
      <c r="E75" s="157"/>
      <c r="F75" s="156"/>
      <c r="G75" s="156"/>
    </row>
    <row r="76" customFormat="false" ht="30" hidden="false" customHeight="false" outlineLevel="0" collapsed="false">
      <c r="A76" s="157"/>
      <c r="B76" s="157" t="str">
        <f aca="false">IF(A76&lt;&gt;"",VLOOKUP(A76,Tournoi!A:F,4),"")</f>
        <v/>
      </c>
      <c r="C76" s="157" t="str">
        <f aca="false">IF(A76&lt;&gt;"",VLOOKUP(A76,Tournoi!A:F,5),"")</f>
        <v/>
      </c>
      <c r="D76" s="155" t="str">
        <f aca="false">IF(A76&lt;&gt;"",VLOOKUP(A76,Tournoi!A:F,6),"")</f>
        <v/>
      </c>
      <c r="E76" s="157"/>
      <c r="F76" s="156"/>
      <c r="G76" s="156"/>
    </row>
    <row r="77" customFormat="false" ht="30" hidden="false" customHeight="false" outlineLevel="0" collapsed="false">
      <c r="A77" s="157"/>
      <c r="B77" s="157" t="str">
        <f aca="false">IF(A77&lt;&gt;"",VLOOKUP(A77,Tournoi!A:F,4),"")</f>
        <v/>
      </c>
      <c r="C77" s="157" t="str">
        <f aca="false">IF(A77&lt;&gt;"",VLOOKUP(A77,Tournoi!A:F,5),"")</f>
        <v/>
      </c>
      <c r="D77" s="155" t="str">
        <f aca="false">IF(A77&lt;&gt;"",VLOOKUP(A77,Tournoi!A:F,6),"")</f>
        <v/>
      </c>
      <c r="E77" s="157"/>
      <c r="F77" s="156"/>
      <c r="G77" s="156"/>
    </row>
    <row r="78" customFormat="false" ht="30" hidden="false" customHeight="false" outlineLevel="0" collapsed="false">
      <c r="A78" s="157"/>
      <c r="B78" s="157" t="str">
        <f aca="false">IF(A78&lt;&gt;"",VLOOKUP(A78,Tournoi!A:F,4),"")</f>
        <v/>
      </c>
      <c r="C78" s="157" t="str">
        <f aca="false">IF(A78&lt;&gt;"",VLOOKUP(A78,Tournoi!A:F,5),"")</f>
        <v/>
      </c>
      <c r="D78" s="155" t="str">
        <f aca="false">IF(A78&lt;&gt;"",VLOOKUP(A78,Tournoi!A:F,6),"")</f>
        <v/>
      </c>
      <c r="E78" s="157"/>
      <c r="F78" s="156"/>
      <c r="G78" s="156"/>
    </row>
    <row r="79" customFormat="false" ht="30" hidden="false" customHeight="false" outlineLevel="0" collapsed="false">
      <c r="A79" s="157"/>
      <c r="B79" s="157" t="str">
        <f aca="false">IF(A79&lt;&gt;"",VLOOKUP(A79,Tournoi!A:F,4),"")</f>
        <v/>
      </c>
      <c r="C79" s="157" t="str">
        <f aca="false">IF(A79&lt;&gt;"",VLOOKUP(A79,Tournoi!A:F,5),"")</f>
        <v/>
      </c>
      <c r="D79" s="155" t="str">
        <f aca="false">IF(A79&lt;&gt;"",VLOOKUP(A79,Tournoi!A:F,6),"")</f>
        <v/>
      </c>
      <c r="E79" s="157"/>
      <c r="F79" s="156"/>
      <c r="G79" s="156"/>
    </row>
    <row r="80" customFormat="false" ht="30" hidden="false" customHeight="false" outlineLevel="0" collapsed="false">
      <c r="A80" s="157"/>
      <c r="B80" s="157" t="str">
        <f aca="false">IF(A80&lt;&gt;"",VLOOKUP(A80,Tournoi!A:F,4),"")</f>
        <v/>
      </c>
      <c r="C80" s="157" t="str">
        <f aca="false">IF(A80&lt;&gt;"",VLOOKUP(A80,Tournoi!A:F,5),"")</f>
        <v/>
      </c>
      <c r="D80" s="155" t="str">
        <f aca="false">IF(A80&lt;&gt;"",VLOOKUP(A80,Tournoi!A:F,6),"")</f>
        <v/>
      </c>
      <c r="E80" s="157"/>
      <c r="F80" s="156"/>
      <c r="G80" s="156"/>
    </row>
    <row r="81" customFormat="false" ht="30" hidden="false" customHeight="false" outlineLevel="0" collapsed="false">
      <c r="A81" s="157"/>
      <c r="B81" s="157" t="str">
        <f aca="false">IF(A81&lt;&gt;"",VLOOKUP(A81,Tournoi!A:F,4),"")</f>
        <v/>
      </c>
      <c r="C81" s="157" t="str">
        <f aca="false">IF(A81&lt;&gt;"",VLOOKUP(A81,Tournoi!A:F,5),"")</f>
        <v/>
      </c>
      <c r="D81" s="155" t="str">
        <f aca="false">IF(A81&lt;&gt;"",VLOOKUP(A81,Tournoi!A:F,6),"")</f>
        <v/>
      </c>
      <c r="E81" s="157"/>
      <c r="F81" s="156"/>
      <c r="G81" s="156"/>
    </row>
    <row r="82" customFormat="false" ht="30" hidden="false" customHeight="false" outlineLevel="0" collapsed="false">
      <c r="A82" s="157"/>
      <c r="B82" s="157" t="str">
        <f aca="false">IF(A82&lt;&gt;"",VLOOKUP(A82,Tournoi!A:F,4),"")</f>
        <v/>
      </c>
      <c r="C82" s="157" t="str">
        <f aca="false">IF(A82&lt;&gt;"",VLOOKUP(A82,Tournoi!A:F,5),"")</f>
        <v/>
      </c>
      <c r="D82" s="155" t="str">
        <f aca="false">IF(A82&lt;&gt;"",VLOOKUP(A82,Tournoi!A:F,6),"")</f>
        <v/>
      </c>
      <c r="E82" s="157"/>
      <c r="F82" s="156"/>
      <c r="G82" s="156"/>
    </row>
    <row r="83" customFormat="false" ht="30" hidden="false" customHeight="false" outlineLevel="0" collapsed="false">
      <c r="A83" s="157"/>
      <c r="B83" s="157" t="str">
        <f aca="false">IF(A83&lt;&gt;"",VLOOKUP(A83,Tournoi!A:F,4),"")</f>
        <v/>
      </c>
      <c r="C83" s="157" t="str">
        <f aca="false">IF(A83&lt;&gt;"",VLOOKUP(A83,Tournoi!A:F,5),"")</f>
        <v/>
      </c>
      <c r="D83" s="155" t="str">
        <f aca="false">IF(A83&lt;&gt;"",VLOOKUP(A83,Tournoi!A:F,6),"")</f>
        <v/>
      </c>
      <c r="E83" s="157"/>
      <c r="F83" s="156"/>
      <c r="G83" s="156"/>
    </row>
    <row r="84" customFormat="false" ht="30" hidden="false" customHeight="false" outlineLevel="0" collapsed="false">
      <c r="A84" s="157"/>
      <c r="B84" s="157" t="str">
        <f aca="false">IF(A84&lt;&gt;"",VLOOKUP(A84,Tournoi!A:F,4),"")</f>
        <v/>
      </c>
      <c r="C84" s="157" t="str">
        <f aca="false">IF(A84&lt;&gt;"",VLOOKUP(A84,Tournoi!A:F,5),"")</f>
        <v/>
      </c>
      <c r="D84" s="155" t="str">
        <f aca="false">IF(A84&lt;&gt;"",VLOOKUP(A84,Tournoi!A:F,6),"")</f>
        <v/>
      </c>
      <c r="E84" s="157"/>
      <c r="F84" s="156"/>
      <c r="G84" s="156"/>
    </row>
    <row r="85" customFormat="false" ht="30" hidden="false" customHeight="false" outlineLevel="0" collapsed="false">
      <c r="A85" s="157"/>
      <c r="B85" s="157" t="str">
        <f aca="false">IF(A85&lt;&gt;"",VLOOKUP(A85,Tournoi!A:F,4),"")</f>
        <v/>
      </c>
      <c r="C85" s="157" t="str">
        <f aca="false">IF(A85&lt;&gt;"",VLOOKUP(A85,Tournoi!A:F,5),"")</f>
        <v/>
      </c>
      <c r="D85" s="155" t="str">
        <f aca="false">IF(A85&lt;&gt;"",VLOOKUP(A85,Tournoi!A:F,6),"")</f>
        <v/>
      </c>
      <c r="E85" s="157"/>
      <c r="F85" s="156"/>
      <c r="G85" s="156"/>
    </row>
    <row r="86" customFormat="false" ht="30" hidden="false" customHeight="false" outlineLevel="0" collapsed="false">
      <c r="A86" s="157"/>
      <c r="B86" s="157" t="str">
        <f aca="false">IF(A86&lt;&gt;"",VLOOKUP(A86,Tournoi!A:F,4),"")</f>
        <v/>
      </c>
      <c r="C86" s="157" t="str">
        <f aca="false">IF(A86&lt;&gt;"",VLOOKUP(A86,Tournoi!A:F,5),"")</f>
        <v/>
      </c>
      <c r="D86" s="155" t="str">
        <f aca="false">IF(A86&lt;&gt;"",VLOOKUP(A86,Tournoi!A:F,6),"")</f>
        <v/>
      </c>
      <c r="E86" s="157"/>
      <c r="F86" s="156"/>
      <c r="G86" s="156"/>
    </row>
    <row r="87" customFormat="false" ht="30" hidden="false" customHeight="false" outlineLevel="0" collapsed="false">
      <c r="A87" s="157"/>
      <c r="B87" s="157" t="str">
        <f aca="false">IF(A87&lt;&gt;"",VLOOKUP(A87,Tournoi!A:F,4),"")</f>
        <v/>
      </c>
      <c r="C87" s="157" t="str">
        <f aca="false">IF(A87&lt;&gt;"",VLOOKUP(A87,Tournoi!A:F,5),"")</f>
        <v/>
      </c>
      <c r="D87" s="155" t="str">
        <f aca="false">IF(A87&lt;&gt;"",VLOOKUP(A87,Tournoi!A:F,6),"")</f>
        <v/>
      </c>
      <c r="E87" s="157"/>
      <c r="F87" s="156"/>
      <c r="G87" s="156"/>
    </row>
    <row r="88" customFormat="false" ht="30" hidden="false" customHeight="false" outlineLevel="0" collapsed="false">
      <c r="A88" s="157"/>
      <c r="B88" s="157" t="str">
        <f aca="false">IF(A88&lt;&gt;"",VLOOKUP(A88,Tournoi!A:F,4),"")</f>
        <v/>
      </c>
      <c r="C88" s="157" t="str">
        <f aca="false">IF(A88&lt;&gt;"",VLOOKUP(A88,Tournoi!A:F,5),"")</f>
        <v/>
      </c>
      <c r="D88" s="155" t="str">
        <f aca="false">IF(A88&lt;&gt;"",VLOOKUP(A88,Tournoi!A:F,6),"")</f>
        <v/>
      </c>
      <c r="E88" s="157"/>
      <c r="F88" s="156"/>
      <c r="G88" s="156"/>
    </row>
    <row r="89" customFormat="false" ht="30" hidden="false" customHeight="false" outlineLevel="0" collapsed="false">
      <c r="A89" s="157"/>
      <c r="B89" s="157" t="str">
        <f aca="false">IF(A89&lt;&gt;"",VLOOKUP(A89,Tournoi!A:F,4),"")</f>
        <v/>
      </c>
      <c r="C89" s="157" t="str">
        <f aca="false">IF(A89&lt;&gt;"",VLOOKUP(A89,Tournoi!A:F,5),"")</f>
        <v/>
      </c>
      <c r="D89" s="155" t="str">
        <f aca="false">IF(A89&lt;&gt;"",VLOOKUP(A89,Tournoi!A:F,6),"")</f>
        <v/>
      </c>
      <c r="E89" s="157"/>
      <c r="F89" s="156"/>
      <c r="G89" s="156"/>
    </row>
    <row r="90" customFormat="false" ht="30" hidden="false" customHeight="false" outlineLevel="0" collapsed="false">
      <c r="A90" s="157"/>
      <c r="B90" s="157" t="str">
        <f aca="false">IF(A90&lt;&gt;"",VLOOKUP(A90,Tournoi!A:F,4),"")</f>
        <v/>
      </c>
      <c r="C90" s="157" t="str">
        <f aca="false">IF(A90&lt;&gt;"",VLOOKUP(A90,Tournoi!A:F,5),"")</f>
        <v/>
      </c>
      <c r="D90" s="155" t="str">
        <f aca="false">IF(A90&lt;&gt;"",VLOOKUP(A90,Tournoi!A:F,6),"")</f>
        <v/>
      </c>
      <c r="E90" s="157"/>
      <c r="F90" s="156"/>
      <c r="G90" s="156"/>
    </row>
    <row r="91" customFormat="false" ht="30" hidden="false" customHeight="false" outlineLevel="0" collapsed="false">
      <c r="A91" s="157"/>
      <c r="B91" s="157" t="str">
        <f aca="false">IF(A91&lt;&gt;"",VLOOKUP(A91,Tournoi!A:F,4),"")</f>
        <v/>
      </c>
      <c r="C91" s="157" t="str">
        <f aca="false">IF(A91&lt;&gt;"",VLOOKUP(A91,Tournoi!A:F,5),"")</f>
        <v/>
      </c>
      <c r="D91" s="155" t="str">
        <f aca="false">IF(A91&lt;&gt;"",VLOOKUP(A91,Tournoi!A:F,6),"")</f>
        <v/>
      </c>
      <c r="E91" s="157"/>
      <c r="F91" s="156"/>
      <c r="G91" s="156"/>
    </row>
    <row r="92" customFormat="false" ht="30" hidden="false" customHeight="false" outlineLevel="0" collapsed="false">
      <c r="A92" s="157"/>
      <c r="B92" s="157" t="str">
        <f aca="false">IF(A92&lt;&gt;"",VLOOKUP(A92,Tournoi!A:F,4),"")</f>
        <v/>
      </c>
      <c r="C92" s="157" t="str">
        <f aca="false">IF(A92&lt;&gt;"",VLOOKUP(A92,Tournoi!A:F,5),"")</f>
        <v/>
      </c>
      <c r="D92" s="155" t="str">
        <f aca="false">IF(A92&lt;&gt;"",VLOOKUP(A92,Tournoi!A:F,6),"")</f>
        <v/>
      </c>
      <c r="E92" s="157"/>
      <c r="F92" s="156"/>
      <c r="G92" s="156"/>
    </row>
    <row r="93" customFormat="false" ht="30" hidden="false" customHeight="false" outlineLevel="0" collapsed="false">
      <c r="A93" s="157"/>
      <c r="B93" s="157" t="str">
        <f aca="false">IF(A93&lt;&gt;"",VLOOKUP(A93,Tournoi!A:F,4),"")</f>
        <v/>
      </c>
      <c r="C93" s="157" t="str">
        <f aca="false">IF(A93&lt;&gt;"",VLOOKUP(A93,Tournoi!A:F,5),"")</f>
        <v/>
      </c>
      <c r="D93" s="155" t="str">
        <f aca="false">IF(A93&lt;&gt;"",VLOOKUP(A93,Tournoi!A:F,6),"")</f>
        <v/>
      </c>
      <c r="E93" s="157"/>
      <c r="F93" s="156"/>
      <c r="G93" s="156"/>
    </row>
    <row r="94" customFormat="false" ht="30" hidden="false" customHeight="false" outlineLevel="0" collapsed="false">
      <c r="A94" s="157"/>
      <c r="B94" s="157" t="str">
        <f aca="false">IF(A94&lt;&gt;"",VLOOKUP(A94,Tournoi!A:F,4),"")</f>
        <v/>
      </c>
      <c r="C94" s="157" t="str">
        <f aca="false">IF(A94&lt;&gt;"",VLOOKUP(A94,Tournoi!A:F,5),"")</f>
        <v/>
      </c>
      <c r="D94" s="155" t="str">
        <f aca="false">IF(A94&lt;&gt;"",VLOOKUP(A94,Tournoi!A:F,6),"")</f>
        <v/>
      </c>
      <c r="E94" s="157"/>
      <c r="F94" s="156"/>
      <c r="G94" s="156"/>
    </row>
    <row r="95" customFormat="false" ht="30" hidden="false" customHeight="false" outlineLevel="0" collapsed="false">
      <c r="A95" s="157"/>
      <c r="B95" s="157" t="str">
        <f aca="false">IF(A95&lt;&gt;"",VLOOKUP(A95,Tournoi!A:F,4),"")</f>
        <v/>
      </c>
      <c r="C95" s="157" t="str">
        <f aca="false">IF(A95&lt;&gt;"",VLOOKUP(A95,Tournoi!A:F,5),"")</f>
        <v/>
      </c>
      <c r="D95" s="155" t="str">
        <f aca="false">IF(A95&lt;&gt;"",VLOOKUP(A95,Tournoi!A:F,6),"")</f>
        <v/>
      </c>
      <c r="E95" s="157"/>
      <c r="F95" s="156"/>
      <c r="G95" s="156"/>
    </row>
    <row r="96" customFormat="false" ht="30" hidden="false" customHeight="false" outlineLevel="0" collapsed="false">
      <c r="A96" s="157"/>
      <c r="B96" s="157" t="str">
        <f aca="false">IF(A96&lt;&gt;"",VLOOKUP(A96,Tournoi!A:F,4),"")</f>
        <v/>
      </c>
      <c r="C96" s="157" t="str">
        <f aca="false">IF(A96&lt;&gt;"",VLOOKUP(A96,Tournoi!A:F,5),"")</f>
        <v/>
      </c>
      <c r="D96" s="155" t="str">
        <f aca="false">IF(A96&lt;&gt;"",VLOOKUP(A96,Tournoi!A:F,6),"")</f>
        <v/>
      </c>
      <c r="E96" s="157"/>
      <c r="F96" s="156"/>
      <c r="G96" s="156"/>
    </row>
    <row r="97" customFormat="false" ht="30" hidden="false" customHeight="false" outlineLevel="0" collapsed="false">
      <c r="A97" s="157"/>
      <c r="B97" s="157" t="str">
        <f aca="false">IF(A97&lt;&gt;"",VLOOKUP(A97,Tournoi!A:F,4),"")</f>
        <v/>
      </c>
      <c r="C97" s="157" t="str">
        <f aca="false">IF(A97&lt;&gt;"",VLOOKUP(A97,Tournoi!A:F,5),"")</f>
        <v/>
      </c>
      <c r="D97" s="155" t="str">
        <f aca="false">IF(A97&lt;&gt;"",VLOOKUP(A97,Tournoi!A:F,6),"")</f>
        <v/>
      </c>
      <c r="E97" s="157"/>
      <c r="F97" s="156"/>
      <c r="G97" s="156"/>
    </row>
    <row r="98" customFormat="false" ht="30" hidden="false" customHeight="false" outlineLevel="0" collapsed="false">
      <c r="A98" s="157"/>
      <c r="B98" s="157" t="str">
        <f aca="false">IF(A98&lt;&gt;"",VLOOKUP(A98,Tournoi!A:F,4),"")</f>
        <v/>
      </c>
      <c r="C98" s="157" t="str">
        <f aca="false">IF(A98&lt;&gt;"",VLOOKUP(A98,Tournoi!A:F,5),"")</f>
        <v/>
      </c>
      <c r="D98" s="155" t="str">
        <f aca="false">IF(A98&lt;&gt;"",VLOOKUP(A98,Tournoi!A:F,6),"")</f>
        <v/>
      </c>
      <c r="E98" s="157"/>
      <c r="F98" s="156"/>
      <c r="G98" s="156"/>
    </row>
    <row r="99" customFormat="false" ht="30" hidden="false" customHeight="false" outlineLevel="0" collapsed="false">
      <c r="A99" s="157"/>
      <c r="B99" s="157" t="str">
        <f aca="false">IF(A99&lt;&gt;"",VLOOKUP(A99,Tournoi!A:F,4),"")</f>
        <v/>
      </c>
      <c r="C99" s="157" t="str">
        <f aca="false">IF(A99&lt;&gt;"",VLOOKUP(A99,Tournoi!A:F,5),"")</f>
        <v/>
      </c>
      <c r="D99" s="155" t="str">
        <f aca="false">IF(A99&lt;&gt;"",VLOOKUP(A99,Tournoi!A:F,6),"")</f>
        <v/>
      </c>
      <c r="E99" s="157"/>
      <c r="F99" s="156"/>
      <c r="G99" s="156"/>
    </row>
    <row r="100" customFormat="false" ht="30" hidden="false" customHeight="false" outlineLevel="0" collapsed="false">
      <c r="A100" s="157"/>
      <c r="B100" s="157" t="str">
        <f aca="false">IF(A100&lt;&gt;"",VLOOKUP(A100,Tournoi!A:F,4),"")</f>
        <v/>
      </c>
      <c r="C100" s="157" t="str">
        <f aca="false">IF(A100&lt;&gt;"",VLOOKUP(A100,Tournoi!A:F,5),"")</f>
        <v/>
      </c>
      <c r="D100" s="155" t="str">
        <f aca="false">IF(A100&lt;&gt;"",VLOOKUP(A100,Tournoi!A:F,6),"")</f>
        <v/>
      </c>
      <c r="E100" s="157"/>
      <c r="F100" s="156"/>
      <c r="G100" s="156"/>
    </row>
    <row r="101" customFormat="false" ht="30" hidden="false" customHeight="false" outlineLevel="0" collapsed="false">
      <c r="A101" s="157"/>
      <c r="B101" s="157" t="str">
        <f aca="false">IF(A101&lt;&gt;"",VLOOKUP(A101,Tournoi!A:F,4),"")</f>
        <v/>
      </c>
      <c r="C101" s="157" t="str">
        <f aca="false">IF(A101&lt;&gt;"",VLOOKUP(A101,Tournoi!A:F,5),"")</f>
        <v/>
      </c>
      <c r="D101" s="155" t="str">
        <f aca="false">IF(A101&lt;&gt;"",VLOOKUP(A101,Tournoi!A:F,6),"")</f>
        <v/>
      </c>
      <c r="E101" s="157"/>
      <c r="F101" s="156"/>
      <c r="G101" s="156"/>
    </row>
    <row r="102" customFormat="false" ht="30" hidden="false" customHeight="false" outlineLevel="0" collapsed="false">
      <c r="A102" s="157"/>
      <c r="B102" s="157" t="str">
        <f aca="false">IF(A102&lt;&gt;"",VLOOKUP(A102,Tournoi!A:F,4),"")</f>
        <v/>
      </c>
      <c r="C102" s="157" t="str">
        <f aca="false">IF(A102&lt;&gt;"",VLOOKUP(A102,Tournoi!A:F,5),"")</f>
        <v/>
      </c>
      <c r="D102" s="155" t="str">
        <f aca="false">IF(A102&lt;&gt;"",VLOOKUP(A102,Tournoi!A:F,6),"")</f>
        <v/>
      </c>
      <c r="E102" s="157"/>
      <c r="F102" s="156"/>
      <c r="G102" s="156"/>
    </row>
    <row r="103" customFormat="false" ht="30" hidden="false" customHeight="false" outlineLevel="0" collapsed="false">
      <c r="A103" s="157"/>
      <c r="B103" s="157" t="str">
        <f aca="false">IF(A103&lt;&gt;"",VLOOKUP(A103,Tournoi!A:F,4),"")</f>
        <v/>
      </c>
      <c r="C103" s="157" t="str">
        <f aca="false">IF(A103&lt;&gt;"",VLOOKUP(A103,Tournoi!A:F,5),"")</f>
        <v/>
      </c>
      <c r="D103" s="155" t="str">
        <f aca="false">IF(A103&lt;&gt;"",VLOOKUP(A103,Tournoi!A:F,6),"")</f>
        <v/>
      </c>
      <c r="E103" s="157"/>
      <c r="F103" s="156"/>
      <c r="G103" s="156"/>
    </row>
    <row r="104" customFormat="false" ht="30" hidden="false" customHeight="false" outlineLevel="0" collapsed="false">
      <c r="A104" s="157"/>
      <c r="B104" s="157" t="str">
        <f aca="false">IF(A104&lt;&gt;"",VLOOKUP(A104,Tournoi!A:F,4),"")</f>
        <v/>
      </c>
      <c r="C104" s="157" t="str">
        <f aca="false">IF(A104&lt;&gt;"",VLOOKUP(A104,Tournoi!A:F,5),"")</f>
        <v/>
      </c>
      <c r="D104" s="155" t="str">
        <f aca="false">IF(A104&lt;&gt;"",VLOOKUP(A104,Tournoi!A:F,6),"")</f>
        <v/>
      </c>
      <c r="E104" s="157"/>
      <c r="F104" s="156"/>
      <c r="G104" s="156"/>
    </row>
    <row r="105" customFormat="false" ht="30" hidden="false" customHeight="false" outlineLevel="0" collapsed="false">
      <c r="A105" s="157"/>
      <c r="B105" s="157" t="str">
        <f aca="false">IF(A105&lt;&gt;"",VLOOKUP(A105,Tournoi!A:F,4),"")</f>
        <v/>
      </c>
      <c r="C105" s="157" t="str">
        <f aca="false">IF(A105&lt;&gt;"",VLOOKUP(A105,Tournoi!A:F,5),"")</f>
        <v/>
      </c>
      <c r="D105" s="155" t="str">
        <f aca="false">IF(A105&lt;&gt;"",VLOOKUP(A105,Tournoi!A:F,6),"")</f>
        <v/>
      </c>
      <c r="E105" s="157"/>
      <c r="F105" s="156"/>
      <c r="G105" s="156"/>
    </row>
    <row r="106" customFormat="false" ht="30" hidden="false" customHeight="false" outlineLevel="0" collapsed="false">
      <c r="A106" s="157"/>
      <c r="B106" s="157" t="str">
        <f aca="false">IF(A106&lt;&gt;"",VLOOKUP(A106,Tournoi!A:F,4),"")</f>
        <v/>
      </c>
      <c r="C106" s="157" t="str">
        <f aca="false">IF(A106&lt;&gt;"",VLOOKUP(A106,Tournoi!A:F,5),"")</f>
        <v/>
      </c>
      <c r="D106" s="155" t="str">
        <f aca="false">IF(A106&lt;&gt;"",VLOOKUP(A106,Tournoi!A:F,6),"")</f>
        <v/>
      </c>
      <c r="E106" s="157"/>
      <c r="F106" s="156"/>
      <c r="G106" s="156"/>
    </row>
    <row r="107" customFormat="false" ht="30" hidden="false" customHeight="false" outlineLevel="0" collapsed="false">
      <c r="A107" s="157"/>
      <c r="B107" s="157" t="str">
        <f aca="false">IF(A107&lt;&gt;"",VLOOKUP(A107,Tournoi!A:F,4),"")</f>
        <v/>
      </c>
      <c r="C107" s="157" t="str">
        <f aca="false">IF(A107&lt;&gt;"",VLOOKUP(A107,Tournoi!A:F,5),"")</f>
        <v/>
      </c>
      <c r="D107" s="155" t="str">
        <f aca="false">IF(A107&lt;&gt;"",VLOOKUP(A107,Tournoi!A:F,6),"")</f>
        <v/>
      </c>
      <c r="E107" s="157"/>
      <c r="F107" s="156"/>
      <c r="G107" s="156"/>
    </row>
    <row r="108" customFormat="false" ht="30" hidden="false" customHeight="false" outlineLevel="0" collapsed="false">
      <c r="A108" s="157"/>
      <c r="B108" s="157" t="str">
        <f aca="false">IF(A108&lt;&gt;"",VLOOKUP(A108,Tournoi!A:F,4),"")</f>
        <v/>
      </c>
      <c r="C108" s="157" t="str">
        <f aca="false">IF(A108&lt;&gt;"",VLOOKUP(A108,Tournoi!A:F,5),"")</f>
        <v/>
      </c>
      <c r="D108" s="155" t="str">
        <f aca="false">IF(A108&lt;&gt;"",VLOOKUP(A108,Tournoi!A:F,6),"")</f>
        <v/>
      </c>
      <c r="E108" s="157"/>
      <c r="F108" s="156"/>
      <c r="G108" s="156"/>
    </row>
    <row r="109" customFormat="false" ht="30" hidden="false" customHeight="false" outlineLevel="0" collapsed="false">
      <c r="A109" s="157"/>
      <c r="B109" s="157" t="str">
        <f aca="false">IF(A109&lt;&gt;"",VLOOKUP(A109,Tournoi!A:F,4),"")</f>
        <v/>
      </c>
      <c r="C109" s="157" t="str">
        <f aca="false">IF(A109&lt;&gt;"",VLOOKUP(A109,Tournoi!A:F,5),"")</f>
        <v/>
      </c>
      <c r="D109" s="155" t="str">
        <f aca="false">IF(A109&lt;&gt;"",VLOOKUP(A109,Tournoi!A:F,6),"")</f>
        <v/>
      </c>
      <c r="E109" s="157"/>
      <c r="F109" s="156"/>
      <c r="G109" s="156"/>
    </row>
    <row r="110" customFormat="false" ht="30" hidden="false" customHeight="false" outlineLevel="0" collapsed="false">
      <c r="A110" s="157"/>
      <c r="B110" s="157" t="str">
        <f aca="false">IF(A110&lt;&gt;"",VLOOKUP(A110,Tournoi!A:F,4),"")</f>
        <v/>
      </c>
      <c r="C110" s="157" t="str">
        <f aca="false">IF(A110&lt;&gt;"",VLOOKUP(A110,Tournoi!A:F,5),"")</f>
        <v/>
      </c>
      <c r="D110" s="155" t="str">
        <f aca="false">IF(A110&lt;&gt;"",VLOOKUP(A110,Tournoi!A:F,6),"")</f>
        <v/>
      </c>
      <c r="E110" s="157"/>
      <c r="F110" s="156"/>
      <c r="G110" s="156"/>
    </row>
    <row r="111" customFormat="false" ht="30" hidden="false" customHeight="false" outlineLevel="0" collapsed="false">
      <c r="A111" s="157"/>
      <c r="B111" s="157" t="str">
        <f aca="false">IF(A111&lt;&gt;"",VLOOKUP(A111,Tournoi!A:F,4),"")</f>
        <v/>
      </c>
      <c r="C111" s="157" t="str">
        <f aca="false">IF(A111&lt;&gt;"",VLOOKUP(A111,Tournoi!A:F,5),"")</f>
        <v/>
      </c>
      <c r="D111" s="155" t="str">
        <f aca="false">IF(A111&lt;&gt;"",VLOOKUP(A111,Tournoi!A:F,6),"")</f>
        <v/>
      </c>
      <c r="E111" s="157"/>
      <c r="F111" s="156"/>
      <c r="G111" s="156"/>
    </row>
    <row r="112" customFormat="false" ht="30" hidden="false" customHeight="false" outlineLevel="0" collapsed="false">
      <c r="A112" s="157"/>
      <c r="B112" s="157" t="str">
        <f aca="false">IF(A112&lt;&gt;"",VLOOKUP(A112,Tournoi!A:F,4),"")</f>
        <v/>
      </c>
      <c r="C112" s="157" t="str">
        <f aca="false">IF(A112&lt;&gt;"",VLOOKUP(A112,Tournoi!A:F,5),"")</f>
        <v/>
      </c>
      <c r="D112" s="155" t="str">
        <f aca="false">IF(A112&lt;&gt;"",VLOOKUP(A112,Tournoi!A:F,6),"")</f>
        <v/>
      </c>
      <c r="E112" s="157"/>
      <c r="F112" s="156"/>
      <c r="G112" s="156"/>
    </row>
    <row r="113" customFormat="false" ht="30" hidden="false" customHeight="false" outlineLevel="0" collapsed="false">
      <c r="A113" s="157"/>
      <c r="B113" s="157" t="str">
        <f aca="false">IF(A113&lt;&gt;"",VLOOKUP(A113,Tournoi!A:F,4),"")</f>
        <v/>
      </c>
      <c r="C113" s="157" t="str">
        <f aca="false">IF(A113&lt;&gt;"",VLOOKUP(A113,Tournoi!A:F,5),"")</f>
        <v/>
      </c>
      <c r="D113" s="155" t="str">
        <f aca="false">IF(A113&lt;&gt;"",VLOOKUP(A113,Tournoi!A:F,6),"")</f>
        <v/>
      </c>
      <c r="E113" s="157"/>
      <c r="F113" s="156"/>
      <c r="G113" s="156"/>
    </row>
    <row r="114" customFormat="false" ht="30" hidden="false" customHeight="false" outlineLevel="0" collapsed="false">
      <c r="A114" s="157"/>
      <c r="B114" s="157" t="str">
        <f aca="false">IF(A114&lt;&gt;"",VLOOKUP(A114,Tournoi!A:F,4),"")</f>
        <v/>
      </c>
      <c r="C114" s="157" t="str">
        <f aca="false">IF(A114&lt;&gt;"",VLOOKUP(A114,Tournoi!A:F,5),"")</f>
        <v/>
      </c>
      <c r="D114" s="155" t="str">
        <f aca="false">IF(A114&lt;&gt;"",VLOOKUP(A114,Tournoi!A:F,6),"")</f>
        <v/>
      </c>
      <c r="E114" s="157"/>
      <c r="F114" s="156"/>
      <c r="G114" s="156"/>
    </row>
    <row r="115" customFormat="false" ht="30" hidden="false" customHeight="false" outlineLevel="0" collapsed="false">
      <c r="A115" s="157"/>
      <c r="B115" s="157" t="str">
        <f aca="false">IF(A115&lt;&gt;"",VLOOKUP(A115,Tournoi!A:F,4),"")</f>
        <v/>
      </c>
      <c r="C115" s="157" t="str">
        <f aca="false">IF(A115&lt;&gt;"",VLOOKUP(A115,Tournoi!A:F,5),"")</f>
        <v/>
      </c>
      <c r="D115" s="155" t="str">
        <f aca="false">IF(A115&lt;&gt;"",VLOOKUP(A115,Tournoi!A:F,6),"")</f>
        <v/>
      </c>
      <c r="E115" s="157"/>
      <c r="F115" s="156"/>
      <c r="G115" s="156"/>
    </row>
    <row r="116" customFormat="false" ht="30" hidden="false" customHeight="false" outlineLevel="0" collapsed="false">
      <c r="A116" s="157"/>
      <c r="B116" s="157" t="str">
        <f aca="false">IF(A116&lt;&gt;"",VLOOKUP(A116,Tournoi!A:F,4),"")</f>
        <v/>
      </c>
      <c r="C116" s="157" t="str">
        <f aca="false">IF(A116&lt;&gt;"",VLOOKUP(A116,Tournoi!A:F,5),"")</f>
        <v/>
      </c>
      <c r="D116" s="155" t="str">
        <f aca="false">IF(A116&lt;&gt;"",VLOOKUP(A116,Tournoi!A:F,6),"")</f>
        <v/>
      </c>
      <c r="E116" s="157"/>
      <c r="F116" s="156"/>
      <c r="G116" s="156"/>
    </row>
    <row r="117" customFormat="false" ht="30" hidden="false" customHeight="false" outlineLevel="0" collapsed="false">
      <c r="A117" s="157"/>
      <c r="B117" s="157" t="str">
        <f aca="false">IF(A117&lt;&gt;"",VLOOKUP(A117,Tournoi!A:F,4),"")</f>
        <v/>
      </c>
      <c r="C117" s="157" t="str">
        <f aca="false">IF(A117&lt;&gt;"",VLOOKUP(A117,Tournoi!A:F,5),"")</f>
        <v/>
      </c>
      <c r="D117" s="155" t="str">
        <f aca="false">IF(A117&lt;&gt;"",VLOOKUP(A117,Tournoi!A:F,6),"")</f>
        <v/>
      </c>
      <c r="E117" s="157"/>
      <c r="F117" s="156"/>
      <c r="G117" s="156"/>
    </row>
    <row r="118" customFormat="false" ht="30" hidden="false" customHeight="false" outlineLevel="0" collapsed="false">
      <c r="A118" s="157"/>
      <c r="B118" s="157" t="str">
        <f aca="false">IF(A118&lt;&gt;"",VLOOKUP(A118,Tournoi!A:F,4),"")</f>
        <v/>
      </c>
      <c r="C118" s="157" t="str">
        <f aca="false">IF(A118&lt;&gt;"",VLOOKUP(A118,Tournoi!A:F,5),"")</f>
        <v/>
      </c>
      <c r="D118" s="155" t="str">
        <f aca="false">IF(A118&lt;&gt;"",VLOOKUP(A118,Tournoi!A:F,6),"")</f>
        <v/>
      </c>
      <c r="E118" s="157"/>
      <c r="F118" s="156"/>
      <c r="G118" s="156"/>
    </row>
    <row r="119" customFormat="false" ht="30" hidden="false" customHeight="false" outlineLevel="0" collapsed="false">
      <c r="A119" s="157"/>
      <c r="B119" s="157" t="str">
        <f aca="false">IF(A119&lt;&gt;"",VLOOKUP(A119,Tournoi!A:F,4),"")</f>
        <v/>
      </c>
      <c r="C119" s="157" t="str">
        <f aca="false">IF(A119&lt;&gt;"",VLOOKUP(A119,Tournoi!A:F,5),"")</f>
        <v/>
      </c>
      <c r="D119" s="155" t="str">
        <f aca="false">IF(A119&lt;&gt;"",VLOOKUP(A119,Tournoi!A:F,6),"")</f>
        <v/>
      </c>
      <c r="E119" s="157"/>
      <c r="F119" s="156"/>
      <c r="G119" s="156"/>
    </row>
    <row r="120" customFormat="false" ht="30" hidden="false" customHeight="false" outlineLevel="0" collapsed="false">
      <c r="A120" s="157"/>
      <c r="B120" s="157" t="str">
        <f aca="false">IF(A120&lt;&gt;"",VLOOKUP(A120,Tournoi!A:F,4),"")</f>
        <v/>
      </c>
      <c r="C120" s="157" t="str">
        <f aca="false">IF(A120&lt;&gt;"",VLOOKUP(A120,Tournoi!A:F,5),"")</f>
        <v/>
      </c>
      <c r="D120" s="155" t="str">
        <f aca="false">IF(A120&lt;&gt;"",VLOOKUP(A120,Tournoi!A:F,6),"")</f>
        <v/>
      </c>
      <c r="E120" s="157"/>
      <c r="F120" s="156"/>
      <c r="G120" s="156"/>
    </row>
    <row r="121" customFormat="false" ht="30" hidden="false" customHeight="false" outlineLevel="0" collapsed="false">
      <c r="A121" s="157"/>
      <c r="B121" s="157" t="str">
        <f aca="false">IF(A121&lt;&gt;"",VLOOKUP(A121,Tournoi!A:F,4),"")</f>
        <v/>
      </c>
      <c r="C121" s="157" t="str">
        <f aca="false">IF(A121&lt;&gt;"",VLOOKUP(A121,Tournoi!A:F,5),"")</f>
        <v/>
      </c>
      <c r="D121" s="155" t="str">
        <f aca="false">IF(A121&lt;&gt;"",VLOOKUP(A121,Tournoi!A:F,6),"")</f>
        <v/>
      </c>
      <c r="E121" s="157"/>
      <c r="F121" s="156"/>
      <c r="G121" s="156"/>
    </row>
    <row r="122" customFormat="false" ht="30" hidden="false" customHeight="false" outlineLevel="0" collapsed="false">
      <c r="A122" s="157"/>
      <c r="B122" s="157" t="str">
        <f aca="false">IF(A122&lt;&gt;"",VLOOKUP(A122,Tournoi!A:F,4),"")</f>
        <v/>
      </c>
      <c r="C122" s="157" t="str">
        <f aca="false">IF(A122&lt;&gt;"",VLOOKUP(A122,Tournoi!A:F,5),"")</f>
        <v/>
      </c>
      <c r="D122" s="155" t="str">
        <f aca="false">IF(A122&lt;&gt;"",VLOOKUP(A122,Tournoi!A:F,6),"")</f>
        <v/>
      </c>
      <c r="E122" s="157"/>
      <c r="F122" s="156"/>
      <c r="G122" s="156"/>
    </row>
    <row r="123" customFormat="false" ht="30" hidden="false" customHeight="false" outlineLevel="0" collapsed="false">
      <c r="A123" s="157"/>
      <c r="B123" s="157" t="str">
        <f aca="false">IF(A123&lt;&gt;"",VLOOKUP(A123,Tournoi!A:F,4),"")</f>
        <v/>
      </c>
      <c r="C123" s="157" t="str">
        <f aca="false">IF(A123&lt;&gt;"",VLOOKUP(A123,Tournoi!A:F,5),"")</f>
        <v/>
      </c>
      <c r="D123" s="155" t="str">
        <f aca="false">IF(A123&lt;&gt;"",VLOOKUP(A123,Tournoi!A:F,6),"")</f>
        <v/>
      </c>
      <c r="E123" s="157"/>
      <c r="F123" s="156"/>
      <c r="G123" s="156"/>
    </row>
    <row r="124" customFormat="false" ht="30" hidden="false" customHeight="false" outlineLevel="0" collapsed="false">
      <c r="A124" s="157"/>
      <c r="B124" s="157" t="str">
        <f aca="false">IF(A124&lt;&gt;"",VLOOKUP(A124,Tournoi!A:F,4),"")</f>
        <v/>
      </c>
      <c r="C124" s="157" t="str">
        <f aca="false">IF(A124&lt;&gt;"",VLOOKUP(A124,Tournoi!A:F,5),"")</f>
        <v/>
      </c>
      <c r="D124" s="155" t="str">
        <f aca="false">IF(A124&lt;&gt;"",VLOOKUP(A124,Tournoi!A:F,6),"")</f>
        <v/>
      </c>
      <c r="E124" s="157"/>
      <c r="F124" s="156"/>
      <c r="G124" s="156"/>
    </row>
    <row r="125" customFormat="false" ht="30" hidden="false" customHeight="false" outlineLevel="0" collapsed="false">
      <c r="A125" s="157"/>
      <c r="B125" s="157" t="str">
        <f aca="false">IF(A125&lt;&gt;"",VLOOKUP(A125,Tournoi!A:F,4),"")</f>
        <v/>
      </c>
      <c r="C125" s="157" t="str">
        <f aca="false">IF(A125&lt;&gt;"",VLOOKUP(A125,Tournoi!A:F,5),"")</f>
        <v/>
      </c>
      <c r="D125" s="155" t="str">
        <f aca="false">IF(A125&lt;&gt;"",VLOOKUP(A125,Tournoi!A:F,6),"")</f>
        <v/>
      </c>
      <c r="E125" s="157"/>
      <c r="F125" s="156"/>
      <c r="G125" s="156"/>
    </row>
    <row r="126" customFormat="false" ht="30" hidden="false" customHeight="false" outlineLevel="0" collapsed="false">
      <c r="A126" s="157"/>
      <c r="B126" s="157" t="str">
        <f aca="false">IF(A126&lt;&gt;"",VLOOKUP(A126,Tournoi!A:F,4),"")</f>
        <v/>
      </c>
      <c r="C126" s="157" t="str">
        <f aca="false">IF(A126&lt;&gt;"",VLOOKUP(A126,Tournoi!A:F,5),"")</f>
        <v/>
      </c>
      <c r="D126" s="155" t="str">
        <f aca="false">IF(A126&lt;&gt;"",VLOOKUP(A126,Tournoi!A:F,6),"")</f>
        <v/>
      </c>
      <c r="E126" s="157"/>
      <c r="F126" s="156"/>
      <c r="G126" s="156"/>
    </row>
    <row r="127" customFormat="false" ht="30" hidden="false" customHeight="false" outlineLevel="0" collapsed="false">
      <c r="A127" s="157"/>
      <c r="B127" s="157" t="str">
        <f aca="false">IF(A127&lt;&gt;"",VLOOKUP(A127,Tournoi!A:F,4),"")</f>
        <v/>
      </c>
      <c r="C127" s="157" t="str">
        <f aca="false">IF(A127&lt;&gt;"",VLOOKUP(A127,Tournoi!A:F,5),"")</f>
        <v/>
      </c>
      <c r="D127" s="155" t="str">
        <f aca="false">IF(A127&lt;&gt;"",VLOOKUP(A127,Tournoi!A:F,6),"")</f>
        <v/>
      </c>
      <c r="E127" s="157"/>
      <c r="F127" s="156"/>
      <c r="G127" s="156"/>
    </row>
    <row r="128" customFormat="false" ht="30" hidden="false" customHeight="false" outlineLevel="0" collapsed="false">
      <c r="A128" s="157"/>
      <c r="B128" s="157" t="str">
        <f aca="false">IF(A128&lt;&gt;"",VLOOKUP(A128,Tournoi!A:F,4),"")</f>
        <v/>
      </c>
      <c r="C128" s="157" t="str">
        <f aca="false">IF(A128&lt;&gt;"",VLOOKUP(A128,Tournoi!A:F,5),"")</f>
        <v/>
      </c>
      <c r="D128" s="155" t="str">
        <f aca="false">IF(A128&lt;&gt;"",VLOOKUP(A128,Tournoi!A:F,6),"")</f>
        <v/>
      </c>
      <c r="E128" s="157"/>
      <c r="F128" s="156"/>
      <c r="G128" s="156"/>
    </row>
    <row r="129" customFormat="false" ht="30" hidden="false" customHeight="false" outlineLevel="0" collapsed="false">
      <c r="A129" s="157"/>
      <c r="B129" s="157" t="str">
        <f aca="false">IF(A129&lt;&gt;"",VLOOKUP(A129,Tournoi!A:F,4),"")</f>
        <v/>
      </c>
      <c r="C129" s="157" t="str">
        <f aca="false">IF(A129&lt;&gt;"",VLOOKUP(A129,Tournoi!A:F,5),"")</f>
        <v/>
      </c>
      <c r="D129" s="155" t="str">
        <f aca="false">IF(A129&lt;&gt;"",VLOOKUP(A129,Tournoi!A:F,6),"")</f>
        <v/>
      </c>
      <c r="E129" s="157"/>
      <c r="F129" s="156"/>
      <c r="G129" s="156"/>
    </row>
    <row r="130" customFormat="false" ht="30" hidden="false" customHeight="false" outlineLevel="0" collapsed="false">
      <c r="A130" s="157"/>
      <c r="B130" s="157" t="str">
        <f aca="false">IF(A130&lt;&gt;"",VLOOKUP(A130,Tournoi!A:F,4),"")</f>
        <v/>
      </c>
      <c r="C130" s="157" t="str">
        <f aca="false">IF(A130&lt;&gt;"",VLOOKUP(A130,Tournoi!A:F,5),"")</f>
        <v/>
      </c>
      <c r="D130" s="155" t="str">
        <f aca="false">IF(A130&lt;&gt;"",VLOOKUP(A130,Tournoi!A:F,6),"")</f>
        <v/>
      </c>
      <c r="E130" s="157"/>
      <c r="F130" s="156"/>
      <c r="G130" s="156"/>
    </row>
    <row r="131" customFormat="false" ht="30" hidden="false" customHeight="false" outlineLevel="0" collapsed="false">
      <c r="A131" s="157"/>
      <c r="B131" s="157" t="str">
        <f aca="false">IF(A131&lt;&gt;"",VLOOKUP(A131,Tournoi!A:F,4),"")</f>
        <v/>
      </c>
      <c r="C131" s="157" t="str">
        <f aca="false">IF(A131&lt;&gt;"",VLOOKUP(A131,Tournoi!A:F,5),"")</f>
        <v/>
      </c>
      <c r="D131" s="155" t="str">
        <f aca="false">IF(A131&lt;&gt;"",VLOOKUP(A131,Tournoi!A:F,6),"")</f>
        <v/>
      </c>
      <c r="E131" s="157"/>
      <c r="F131" s="156"/>
      <c r="G131" s="156"/>
    </row>
    <row r="132" customFormat="false" ht="30" hidden="false" customHeight="false" outlineLevel="0" collapsed="false">
      <c r="A132" s="157"/>
      <c r="B132" s="157" t="str">
        <f aca="false">IF(A132&lt;&gt;"",VLOOKUP(A132,Tournoi!A:F,4),"")</f>
        <v/>
      </c>
      <c r="C132" s="157" t="str">
        <f aca="false">IF(A132&lt;&gt;"",VLOOKUP(A132,Tournoi!A:F,5),"")</f>
        <v/>
      </c>
      <c r="D132" s="155" t="str">
        <f aca="false">IF(A132&lt;&gt;"",VLOOKUP(A132,Tournoi!A:F,6),"")</f>
        <v/>
      </c>
      <c r="E132" s="157"/>
      <c r="F132" s="156"/>
      <c r="G132" s="156"/>
    </row>
    <row r="133" customFormat="false" ht="30" hidden="false" customHeight="false" outlineLevel="0" collapsed="false">
      <c r="A133" s="157"/>
      <c r="B133" s="157" t="str">
        <f aca="false">IF(A133&lt;&gt;"",VLOOKUP(A133,Tournoi!A:F,4),"")</f>
        <v/>
      </c>
      <c r="C133" s="157" t="str">
        <f aca="false">IF(A133&lt;&gt;"",VLOOKUP(A133,Tournoi!A:F,5),"")</f>
        <v/>
      </c>
      <c r="D133" s="155" t="str">
        <f aca="false">IF(A133&lt;&gt;"",VLOOKUP(A133,Tournoi!A:F,6),"")</f>
        <v/>
      </c>
      <c r="E133" s="157"/>
      <c r="F133" s="156"/>
      <c r="G133" s="156"/>
    </row>
    <row r="134" customFormat="false" ht="30" hidden="false" customHeight="false" outlineLevel="0" collapsed="false">
      <c r="A134" s="157"/>
      <c r="B134" s="157" t="str">
        <f aca="false">IF(A134&lt;&gt;"",VLOOKUP(A134,Tournoi!A:F,4),"")</f>
        <v/>
      </c>
      <c r="C134" s="157" t="str">
        <f aca="false">IF(A134&lt;&gt;"",VLOOKUP(A134,Tournoi!A:F,5),"")</f>
        <v/>
      </c>
      <c r="D134" s="155" t="str">
        <f aca="false">IF(A134&lt;&gt;"",VLOOKUP(A134,Tournoi!A:F,6),"")</f>
        <v/>
      </c>
      <c r="E134" s="157"/>
      <c r="F134" s="156"/>
      <c r="G134" s="156"/>
    </row>
    <row r="135" customFormat="false" ht="30" hidden="false" customHeight="false" outlineLevel="0" collapsed="false">
      <c r="A135" s="157"/>
      <c r="B135" s="157" t="str">
        <f aca="false">IF(A135&lt;&gt;"",VLOOKUP(A135,Tournoi!A:F,4),"")</f>
        <v/>
      </c>
      <c r="C135" s="157" t="str">
        <f aca="false">IF(A135&lt;&gt;"",VLOOKUP(A135,Tournoi!A:F,5),"")</f>
        <v/>
      </c>
      <c r="D135" s="155" t="str">
        <f aca="false">IF(A135&lt;&gt;"",VLOOKUP(A135,Tournoi!A:F,6),"")</f>
        <v/>
      </c>
      <c r="E135" s="157"/>
      <c r="F135" s="156"/>
      <c r="G135" s="156"/>
    </row>
    <row r="136" customFormat="false" ht="30" hidden="false" customHeight="false" outlineLevel="0" collapsed="false">
      <c r="A136" s="157"/>
      <c r="B136" s="157" t="str">
        <f aca="false">IF(A136&lt;&gt;"",VLOOKUP(A136,Tournoi!A:F,4),"")</f>
        <v/>
      </c>
      <c r="C136" s="157" t="str">
        <f aca="false">IF(A136&lt;&gt;"",VLOOKUP(A136,Tournoi!A:F,5),"")</f>
        <v/>
      </c>
      <c r="D136" s="155" t="str">
        <f aca="false">IF(A136&lt;&gt;"",VLOOKUP(A136,Tournoi!A:F,6),"")</f>
        <v/>
      </c>
      <c r="E136" s="157"/>
      <c r="F136" s="156"/>
      <c r="G136" s="156"/>
    </row>
    <row r="137" customFormat="false" ht="30" hidden="false" customHeight="false" outlineLevel="0" collapsed="false">
      <c r="A137" s="157"/>
      <c r="B137" s="157" t="str">
        <f aca="false">IF(A137&lt;&gt;"",VLOOKUP(A137,Tournoi!A:F,4),"")</f>
        <v/>
      </c>
      <c r="C137" s="157" t="str">
        <f aca="false">IF(A137&lt;&gt;"",VLOOKUP(A137,Tournoi!A:F,5),"")</f>
        <v/>
      </c>
      <c r="D137" s="155" t="str">
        <f aca="false">IF(A137&lt;&gt;"",VLOOKUP(A137,Tournoi!A:F,6),"")</f>
        <v/>
      </c>
      <c r="E137" s="157"/>
      <c r="F137" s="156"/>
      <c r="G137" s="156"/>
    </row>
    <row r="138" customFormat="false" ht="30" hidden="false" customHeight="false" outlineLevel="0" collapsed="false">
      <c r="A138" s="157"/>
      <c r="B138" s="157" t="str">
        <f aca="false">IF(A138&lt;&gt;"",VLOOKUP(A138,Tournoi!A:F,4),"")</f>
        <v/>
      </c>
      <c r="C138" s="157" t="str">
        <f aca="false">IF(A138&lt;&gt;"",VLOOKUP(A138,Tournoi!A:F,5),"")</f>
        <v/>
      </c>
      <c r="D138" s="155" t="str">
        <f aca="false">IF(A138&lt;&gt;"",VLOOKUP(A138,Tournoi!A:F,6),"")</f>
        <v/>
      </c>
      <c r="E138" s="157"/>
      <c r="F138" s="156"/>
      <c r="G138" s="156"/>
    </row>
    <row r="139" customFormat="false" ht="30" hidden="false" customHeight="false" outlineLevel="0" collapsed="false">
      <c r="A139" s="157"/>
      <c r="B139" s="157" t="str">
        <f aca="false">IF(A139&lt;&gt;"",VLOOKUP(A139,Tournoi!A:F,4),"")</f>
        <v/>
      </c>
      <c r="C139" s="157" t="str">
        <f aca="false">IF(A139&lt;&gt;"",VLOOKUP(A139,Tournoi!A:F,5),"")</f>
        <v/>
      </c>
      <c r="D139" s="155" t="str">
        <f aca="false">IF(A139&lt;&gt;"",VLOOKUP(A139,Tournoi!A:F,6),"")</f>
        <v/>
      </c>
      <c r="E139" s="157"/>
      <c r="F139" s="156"/>
      <c r="G139" s="156"/>
    </row>
    <row r="140" customFormat="false" ht="30" hidden="false" customHeight="false" outlineLevel="0" collapsed="false">
      <c r="A140" s="157"/>
      <c r="B140" s="157" t="str">
        <f aca="false">IF(A140&lt;&gt;"",VLOOKUP(A140,Tournoi!A:F,4),"")</f>
        <v/>
      </c>
      <c r="C140" s="157" t="str">
        <f aca="false">IF(A140&lt;&gt;"",VLOOKUP(A140,Tournoi!A:F,5),"")</f>
        <v/>
      </c>
      <c r="D140" s="155" t="str">
        <f aca="false">IF(A140&lt;&gt;"",VLOOKUP(A140,Tournoi!A:F,6),"")</f>
        <v/>
      </c>
      <c r="E140" s="157"/>
      <c r="F140" s="156"/>
      <c r="G140" s="156"/>
    </row>
    <row r="141" customFormat="false" ht="30" hidden="false" customHeight="false" outlineLevel="0" collapsed="false">
      <c r="A141" s="157"/>
      <c r="B141" s="157" t="str">
        <f aca="false">IF(A141&lt;&gt;"",VLOOKUP(A141,Tournoi!A:F,4),"")</f>
        <v/>
      </c>
      <c r="C141" s="157" t="str">
        <f aca="false">IF(A141&lt;&gt;"",VLOOKUP(A141,Tournoi!A:F,5),"")</f>
        <v/>
      </c>
      <c r="D141" s="155" t="str">
        <f aca="false">IF(A141&lt;&gt;"",VLOOKUP(A141,Tournoi!A:F,6),"")</f>
        <v/>
      </c>
      <c r="E141" s="157"/>
      <c r="F141" s="156"/>
      <c r="G141" s="156"/>
    </row>
    <row r="142" customFormat="false" ht="30" hidden="false" customHeight="false" outlineLevel="0" collapsed="false">
      <c r="A142" s="157"/>
      <c r="B142" s="157" t="str">
        <f aca="false">IF(A142&lt;&gt;"",VLOOKUP(A142,Tournoi!A:F,4),"")</f>
        <v/>
      </c>
      <c r="C142" s="157" t="str">
        <f aca="false">IF(A142&lt;&gt;"",VLOOKUP(A142,Tournoi!A:F,5),"")</f>
        <v/>
      </c>
      <c r="D142" s="155" t="str">
        <f aca="false">IF(A142&lt;&gt;"",VLOOKUP(A142,Tournoi!A:F,6),"")</f>
        <v/>
      </c>
      <c r="E142" s="157"/>
      <c r="F142" s="156"/>
      <c r="G142" s="156"/>
    </row>
    <row r="143" customFormat="false" ht="30" hidden="false" customHeight="false" outlineLevel="0" collapsed="false">
      <c r="A143" s="157"/>
      <c r="B143" s="157" t="str">
        <f aca="false">IF(A143&lt;&gt;"",VLOOKUP(A143,Tournoi!A:F,4),"")</f>
        <v/>
      </c>
      <c r="C143" s="157" t="str">
        <f aca="false">IF(A143&lt;&gt;"",VLOOKUP(A143,Tournoi!A:F,5),"")</f>
        <v/>
      </c>
      <c r="D143" s="155" t="str">
        <f aca="false">IF(A143&lt;&gt;"",VLOOKUP(A143,Tournoi!A:F,6),"")</f>
        <v/>
      </c>
      <c r="E143" s="157"/>
      <c r="F143" s="156"/>
      <c r="G143" s="156"/>
    </row>
    <row r="144" customFormat="false" ht="30" hidden="false" customHeight="false" outlineLevel="0" collapsed="false">
      <c r="A144" s="157"/>
      <c r="B144" s="157" t="str">
        <f aca="false">IF(A144&lt;&gt;"",VLOOKUP(A144,Tournoi!A:F,4),"")</f>
        <v/>
      </c>
      <c r="C144" s="157" t="str">
        <f aca="false">IF(A144&lt;&gt;"",VLOOKUP(A144,Tournoi!A:F,5),"")</f>
        <v/>
      </c>
      <c r="D144" s="155" t="str">
        <f aca="false">IF(A144&lt;&gt;"",VLOOKUP(A144,Tournoi!A:F,6),"")</f>
        <v/>
      </c>
      <c r="E144" s="157"/>
      <c r="F144" s="156"/>
      <c r="G144" s="156"/>
    </row>
    <row r="145" customFormat="false" ht="30" hidden="false" customHeight="false" outlineLevel="0" collapsed="false">
      <c r="A145" s="157"/>
      <c r="B145" s="157" t="str">
        <f aca="false">IF(A145&lt;&gt;"",VLOOKUP(A145,Tournoi!A:F,4),"")</f>
        <v/>
      </c>
      <c r="C145" s="157" t="str">
        <f aca="false">IF(A145&lt;&gt;"",VLOOKUP(A145,Tournoi!A:F,5),"")</f>
        <v/>
      </c>
      <c r="D145" s="155" t="str">
        <f aca="false">IF(A145&lt;&gt;"",VLOOKUP(A145,Tournoi!A:F,6),"")</f>
        <v/>
      </c>
      <c r="E145" s="157"/>
      <c r="F145" s="156"/>
      <c r="G145" s="156"/>
    </row>
    <row r="146" customFormat="false" ht="30" hidden="false" customHeight="false" outlineLevel="0" collapsed="false">
      <c r="A146" s="157"/>
      <c r="B146" s="157" t="str">
        <f aca="false">IF(A146&lt;&gt;"",VLOOKUP(A146,Tournoi!A:F,4),"")</f>
        <v/>
      </c>
      <c r="C146" s="157" t="str">
        <f aca="false">IF(A146&lt;&gt;"",VLOOKUP(A146,Tournoi!A:F,5),"")</f>
        <v/>
      </c>
      <c r="D146" s="155" t="str">
        <f aca="false">IF(A146&lt;&gt;"",VLOOKUP(A146,Tournoi!A:F,6),"")</f>
        <v/>
      </c>
      <c r="E146" s="157"/>
      <c r="F146" s="156"/>
      <c r="G146" s="156"/>
    </row>
  </sheetData>
  <conditionalFormatting sqref="A2:A166">
    <cfRule type="top10" priority="2" aboveAverage="0" equalAverage="0" bottom="0" percent="0" rank="20" text="" dxfId="0"/>
    <cfRule type="duplicateValues" priority="3" aboveAverage="0" equalAverage="0" bottom="0" percent="0" rank="0" text="" dxfId="0">
      <formula>0</formula>
    </cfRule>
  </conditionalFormatting>
  <conditionalFormatting sqref="A2:A1048576">
    <cfRule type="cellIs" priority="4" operator="greaterThan" aboveAverage="0" equalAverage="0" bottom="0" percent="0" rank="0" text="" dxfId="1">
      <formula>$E$1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tableParts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0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5" zoomScaleNormal="105" zoomScalePageLayoutView="100" workbookViewId="0">
      <selection pane="topLeft" activeCell="N2" activeCellId="0" sqref="N2"/>
    </sheetView>
  </sheetViews>
  <sheetFormatPr defaultRowHeight="12.75"/>
  <cols>
    <col collapsed="false" hidden="false" max="1" min="1" style="1" width="5.53571428571429"/>
    <col collapsed="false" hidden="false" max="2" min="2" style="1" width="6.75"/>
    <col collapsed="false" hidden="false" max="3" min="3" style="1" width="16.469387755102"/>
    <col collapsed="false" hidden="false" max="4" min="4" style="1" width="12.2857142857143"/>
    <col collapsed="false" hidden="false" max="5" min="5" style="1" width="15.6581632653061"/>
    <col collapsed="false" hidden="false" max="6" min="6" style="2" width="8.50510204081633"/>
    <col collapsed="false" hidden="false" max="7" min="7" style="3" width="7.02040816326531"/>
    <col collapsed="false" hidden="false" max="8" min="8" style="2" width="8.50510204081633"/>
    <col collapsed="false" hidden="false" max="9" min="9" style="4" width="7.02040816326531"/>
    <col collapsed="false" hidden="false" max="10" min="10" style="3" width="7.83163265306122"/>
    <col collapsed="false" hidden="false" max="11" min="11" style="5" width="7.83163265306122"/>
    <col collapsed="false" hidden="false" max="14" min="12" style="6" width="7.83163265306122"/>
    <col collapsed="false" hidden="false" max="17" min="15" style="5" width="7.83163265306122"/>
    <col collapsed="false" hidden="false" max="18" min="18" style="6" width="7.83163265306122"/>
    <col collapsed="false" hidden="false" max="19" min="19" style="5" width="7.83163265306122"/>
    <col collapsed="false" hidden="false" max="20" min="20" style="7" width="6.61224489795918"/>
    <col collapsed="false" hidden="false" max="21" min="21" style="2" width="8.50510204081633"/>
    <col collapsed="false" hidden="false" max="22" min="22" style="7" width="6.75"/>
    <col collapsed="false" hidden="false" max="23" min="23" style="7" width="7.69387755102041"/>
    <col collapsed="false" hidden="false" max="24" min="24" style="8" width="8.10204081632653"/>
    <col collapsed="false" hidden="false" max="25" min="25" style="9" width="7.69387755102041"/>
    <col collapsed="false" hidden="false" max="26" min="26" style="2" width="6.61224489795918"/>
    <col collapsed="false" hidden="false" max="27" min="27" style="2" width="4.99489795918367"/>
    <col collapsed="false" hidden="false" max="28" min="28" style="9" width="7.69387755102041"/>
    <col collapsed="false" hidden="false" max="29" min="29" style="2" width="9.58673469387755"/>
    <col collapsed="false" hidden="false" max="30" min="30" style="2" width="10.1224489795918"/>
    <col collapsed="false" hidden="true" max="32" min="31" style="9" width="0"/>
    <col collapsed="false" hidden="false" max="1025" min="33" style="9" width="7.69387755102041"/>
  </cols>
  <sheetData>
    <row r="1" customFormat="false" ht="39" hidden="false" customHeight="true" outlineLevel="0" collapsed="false">
      <c r="A1" s="10" t="s">
        <v>0</v>
      </c>
      <c r="B1" s="10" t="s">
        <v>1</v>
      </c>
      <c r="C1" s="11" t="s">
        <v>2</v>
      </c>
      <c r="D1" s="11" t="s">
        <v>3</v>
      </c>
      <c r="E1" s="11" t="s">
        <v>4</v>
      </c>
      <c r="F1" s="12" t="s">
        <v>5</v>
      </c>
      <c r="G1" s="13" t="s">
        <v>6</v>
      </c>
      <c r="H1" s="12" t="s">
        <v>7</v>
      </c>
      <c r="I1" s="14" t="s">
        <v>8</v>
      </c>
      <c r="J1" s="15" t="s">
        <v>9</v>
      </c>
      <c r="K1" s="15" t="s">
        <v>10</v>
      </c>
      <c r="L1" s="15" t="s">
        <v>11</v>
      </c>
      <c r="M1" s="15" t="s">
        <v>12</v>
      </c>
      <c r="N1" s="15" t="s">
        <v>13</v>
      </c>
      <c r="O1" s="15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7" t="s">
        <v>19</v>
      </c>
      <c r="U1" s="12" t="s">
        <v>20</v>
      </c>
      <c r="V1" s="12" t="s">
        <v>21</v>
      </c>
      <c r="W1" s="12" t="s">
        <v>22</v>
      </c>
      <c r="X1" s="0"/>
      <c r="Y1" s="18"/>
      <c r="Z1" s="18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25" customFormat="true" ht="16.5" hidden="false" customHeight="true" outlineLevel="0" collapsed="false">
      <c r="A2" s="19" t="n">
        <v>475</v>
      </c>
      <c r="B2" s="19" t="n">
        <f aca="false" t="array" ref="B2:B2">RANK(V2,$V$2:$V$607)</f>
        <v>3</v>
      </c>
      <c r="C2" s="20" t="str">
        <f aca="false">IF(VLOOKUP($A2,Tournoi!$B$2:$F$601,3,0)="","",VLOOKUP($A2,Tournoi!$B$2:$F$601,3,0))</f>
        <v>Van Bilzen</v>
      </c>
      <c r="D2" s="20" t="str">
        <f aca="false">IF(VLOOKUP($A2,Tournoi!$B$2:$F$601,4,0)="","",VLOOKUP($A2,Tournoi!$B$2:$F$601,4,0))</f>
        <v>Bart</v>
      </c>
      <c r="E2" s="20" t="str">
        <f aca="false">IF(VLOOKUP($A2,Tournoi!$B$2:$F$612,5,0)="","",VLOOKUP($A2,Tournoi!$B$2:$F$612,5,0))</f>
        <v>Speelduivel</v>
      </c>
      <c r="F2" s="19" t="n">
        <v>1459.00987937422</v>
      </c>
      <c r="G2" s="19" t="n">
        <v>486.336626458074</v>
      </c>
      <c r="H2" s="19" t="n">
        <v>1808.5498877234</v>
      </c>
      <c r="I2" s="19" t="n">
        <v>1205.69992514893</v>
      </c>
      <c r="J2" s="21" t="n">
        <v>379.876882454215</v>
      </c>
      <c r="K2" s="19" t="n">
        <v>241.761225639845</v>
      </c>
      <c r="L2" s="19" t="n">
        <v>317.777283950617</v>
      </c>
      <c r="M2" s="19" t="n">
        <v>300.017523329582</v>
      </c>
      <c r="N2" s="19" t="n">
        <v>370.907632681088</v>
      </c>
      <c r="O2" s="19" t="n">
        <f aca="false">IF(VLOOKUP($A2,Tournoi!$B$2:$AC$601,6,0)="","",VLOOKUP($A2,Tournoi!$B$2:$AF$601,30,0))</f>
        <v>0</v>
      </c>
      <c r="P2" s="19"/>
      <c r="Q2" s="19"/>
      <c r="R2" s="19"/>
      <c r="S2" s="22"/>
      <c r="T2" s="21" t="n">
        <f aca="false" t="array" ref="T2:T2">SUM(J2:S2)</f>
        <v>1610.34054805535</v>
      </c>
      <c r="U2" s="19" t="n">
        <f aca="false" t="array" ref="U2:U2">IF(S2="",0,S2)+IF((COUNT(J2:R2)&lt;6),SUM(J2:R2),(MAX(J2:R2)+LARGE(J2:R2,2)+LARGE(J2:R2,3)+LARGE(J2:R2,4)+LARGE(J2:R2,5)))</f>
        <v>1610.34054805535</v>
      </c>
      <c r="V2" s="19" t="n">
        <f aca="false">U2+G2+I2</f>
        <v>3302.37709966236</v>
      </c>
      <c r="W2" s="19" t="n">
        <f aca="false" t="array" ref="W2:W2">COUNT(J2:S2)</f>
        <v>6</v>
      </c>
      <c r="X2" s="19"/>
      <c r="Y2" s="19"/>
      <c r="Z2" s="4"/>
      <c r="AA2" s="19"/>
      <c r="AB2" s="19"/>
      <c r="AC2" s="23"/>
      <c r="AD2" s="23"/>
      <c r="AE2" s="24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</row>
    <row r="3" customFormat="false" ht="16.5" hidden="false" customHeight="true" outlineLevel="0" collapsed="false">
      <c r="A3" s="19" t="n">
        <v>288</v>
      </c>
      <c r="B3" s="19" t="n">
        <f aca="false">RANK(V3,$V$2:$V$607)</f>
        <v>1</v>
      </c>
      <c r="C3" s="20" t="str">
        <f aca="false">IF(VLOOKUP($A3,Tournoi!$B$2:$F$601,3,0)="","",VLOOKUP($A3,Tournoi!$B$2:$F$601,3,0))</f>
        <v>Verheyden</v>
      </c>
      <c r="D3" s="20" t="str">
        <f aca="false">IF(VLOOKUP($A3,Tournoi!$B$2:$F$601,4,0)="","",VLOOKUP($A3,Tournoi!$B$2:$F$601,4,0))</f>
        <v>Karl</v>
      </c>
      <c r="E3" s="20" t="str">
        <f aca="false">IF(VLOOKUP($A3,Tournoi!$B$2:$F$612,5,0)="","",VLOOKUP($A3,Tournoi!$B$2:$F$612,5,0))</f>
        <v>Speelduivel</v>
      </c>
      <c r="F3" s="19" t="n">
        <v>1816.10760199058</v>
      </c>
      <c r="G3" s="19" t="n">
        <v>605.369200663525</v>
      </c>
      <c r="H3" s="19" t="n">
        <v>1896.3494965771</v>
      </c>
      <c r="I3" s="19" t="n">
        <v>1264.23299771807</v>
      </c>
      <c r="J3" s="21" t="n">
        <v>290.042475179884</v>
      </c>
      <c r="K3" s="19" t="n">
        <v>255.71951901566</v>
      </c>
      <c r="L3" s="19" t="n">
        <v>380.866928636267</v>
      </c>
      <c r="M3" s="19" t="n">
        <v>283.055832142635</v>
      </c>
      <c r="N3" s="19" t="n">
        <v>205.407521893624</v>
      </c>
      <c r="O3" s="19" t="n">
        <f aca="false">IF(VLOOKUP($A3,Tournoi!$B$2:$AC$601,6,0)="","",VLOOKUP($A3,Tournoi!$B$2:$AF$601,30,0))</f>
        <v>381.959866499791</v>
      </c>
      <c r="P3" s="19"/>
      <c r="Q3" s="19"/>
      <c r="R3" s="19"/>
      <c r="S3" s="22"/>
      <c r="T3" s="21" t="n">
        <f aca="false" t="array" ref="T3:T3">SUM(J3:S3)</f>
        <v>1797.05214336786</v>
      </c>
      <c r="U3" s="19" t="n">
        <f aca="false" t="array" ref="U3:U3">IF(S3="",0,S3)+IF((COUNT(J3:R3)&lt;6),SUM(J3:R3),(MAX(J3:R3)+LARGE(J3:R3,2)+LARGE(J3:R3,3)+LARGE(J3:R3,4)+LARGE(J3:R3,5)))</f>
        <v>1591.64462147424</v>
      </c>
      <c r="V3" s="19" t="n">
        <f aca="false">U3+G3+I3</f>
        <v>3461.24681985583</v>
      </c>
      <c r="W3" s="19" t="n">
        <f aca="false" t="array" ref="W3:W3">COUNT(J3:S3)</f>
        <v>6</v>
      </c>
      <c r="X3" s="19"/>
      <c r="Y3" s="19"/>
      <c r="Z3" s="4"/>
      <c r="AA3" s="4"/>
      <c r="AB3" s="0"/>
      <c r="AC3" s="4"/>
      <c r="AD3" s="4"/>
      <c r="AE3" s="0"/>
      <c r="AF3" s="0"/>
      <c r="AG3" s="27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6.5" hidden="false" customHeight="true" outlineLevel="0" collapsed="false">
      <c r="A4" s="19" t="n">
        <v>501</v>
      </c>
      <c r="B4" s="19" t="n">
        <f aca="false" t="array" ref="B4:B4">RANK(V4,$V$2:$V$607)</f>
        <v>2</v>
      </c>
      <c r="C4" s="20" t="str">
        <f aca="false">IF(VLOOKUP($A4,Tournoi!$B$2:$F$601,3,0)="","",VLOOKUP($A4,Tournoi!$B$2:$F$601,3,0))</f>
        <v>Van Hove</v>
      </c>
      <c r="D4" s="20" t="str">
        <f aca="false">IF(VLOOKUP($A4,Tournoi!$B$2:$F$601,4,0)="","",VLOOKUP($A4,Tournoi!$B$2:$F$601,4,0))</f>
        <v>Paul</v>
      </c>
      <c r="E4" s="20" t="str">
        <f aca="false">IF(VLOOKUP($A4,Tournoi!$B$2:$F$612,5,0)="","",VLOOKUP($A4,Tournoi!$B$2:$F$612,5,0))</f>
        <v>Speelduivel</v>
      </c>
      <c r="F4" s="19" t="n">
        <v>1771.33685596895</v>
      </c>
      <c r="G4" s="19" t="n">
        <v>590.445618656316</v>
      </c>
      <c r="H4" s="19" t="n">
        <v>1677.43120760658</v>
      </c>
      <c r="I4" s="19" t="n">
        <v>1118.28747173772</v>
      </c>
      <c r="J4" s="21" t="n">
        <v>281.407980788882</v>
      </c>
      <c r="K4" s="19" t="n">
        <v>365.965487575488</v>
      </c>
      <c r="L4" s="19" t="n">
        <v>378.811015175301</v>
      </c>
      <c r="M4" s="19" t="n">
        <v>274.20964272186</v>
      </c>
      <c r="N4" s="19" t="n">
        <v>247.989394308448</v>
      </c>
      <c r="O4" s="19" t="n">
        <f aca="false">IF(VLOOKUP($A4,Tournoi!$B$2:$AC$601,6,0)="","",VLOOKUP($A4,Tournoi!$B$2:$AF$601,30,0))</f>
        <v>339.85</v>
      </c>
      <c r="P4" s="19"/>
      <c r="Q4" s="19"/>
      <c r="R4" s="19"/>
      <c r="S4" s="22"/>
      <c r="T4" s="21" t="n">
        <f aca="false" t="array" ref="T4:T4">SUM(J4:S4)</f>
        <v>1888.23352056998</v>
      </c>
      <c r="U4" s="19" t="n">
        <f aca="false" t="array" ref="U4:U4">IF(S4="",0,S4)+IF((COUNT(J4:R4)&lt;6),SUM(J4:R4),(MAX(J4:R4)+LARGE(J4:R4,2)+LARGE(J4:R4,3)+LARGE(J4:R4,4)+LARGE(J4:R4,5)))</f>
        <v>1640.24412626153</v>
      </c>
      <c r="V4" s="19" t="n">
        <f aca="false">U4+G4+I4</f>
        <v>3348.97721665557</v>
      </c>
      <c r="W4" s="19" t="n">
        <f aca="false" t="array" ref="W4:W4">COUNT(J4:S4)</f>
        <v>6</v>
      </c>
      <c r="X4" s="19"/>
      <c r="Y4" s="19"/>
      <c r="Z4" s="4"/>
      <c r="AA4" s="19"/>
      <c r="AB4" s="19"/>
      <c r="AC4" s="4"/>
      <c r="AD4" s="4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6.5" hidden="false" customHeight="true" outlineLevel="0" collapsed="false">
      <c r="A5" s="19" t="n">
        <v>401</v>
      </c>
      <c r="B5" s="19" t="n">
        <f aca="false" t="array" ref="B5:B5">RANK(V5,$V$2:$V$607)</f>
        <v>4</v>
      </c>
      <c r="C5" s="20" t="str">
        <f aca="false">IF(VLOOKUP($A5,Tournoi!$B$2:$F$601,3,0)="","",VLOOKUP($A5,Tournoi!$B$2:$F$601,3,0))</f>
        <v>Rébérez</v>
      </c>
      <c r="D5" s="20" t="str">
        <f aca="false">IF(VLOOKUP($A5,Tournoi!$B$2:$F$601,4,0)="","",VLOOKUP($A5,Tournoi!$B$2:$F$601,4,0))</f>
        <v>Dominic</v>
      </c>
      <c r="E5" s="20" t="str">
        <f aca="false">IF(VLOOKUP($A5,Tournoi!$B$2:$F$612,5,0)="","",VLOOKUP($A5,Tournoi!$B$2:$F$612,5,0))</f>
        <v>De Speeldoos</v>
      </c>
      <c r="F5" s="19" t="n">
        <v>1514.31628075844</v>
      </c>
      <c r="G5" s="19" t="n">
        <v>504.772093586147</v>
      </c>
      <c r="H5" s="19" t="n">
        <v>1814.57214547259</v>
      </c>
      <c r="I5" s="19" t="n">
        <v>1209.71476364839</v>
      </c>
      <c r="J5" s="21" t="n">
        <v>242.212153568959</v>
      </c>
      <c r="K5" s="19" t="n">
        <v>290.224636905914</v>
      </c>
      <c r="L5" s="19" t="n">
        <v>339.797726297726</v>
      </c>
      <c r="M5" s="19" t="n">
        <v>267.976095997026</v>
      </c>
      <c r="N5" s="19" t="n">
        <v>313.815485136896</v>
      </c>
      <c r="O5" s="19" t="n">
        <f aca="false">IF(VLOOKUP($A5,Tournoi!$B$2:$AC$601,6,0)="","",VLOOKUP($A5,Tournoi!$B$2:$AF$601,30,0))</f>
        <v>294.226606162363</v>
      </c>
      <c r="P5" s="19"/>
      <c r="Q5" s="19"/>
      <c r="R5" s="19"/>
      <c r="S5" s="22"/>
      <c r="T5" s="21" t="n">
        <f aca="false" t="array" ref="T5:T5">SUM(J5:S5)</f>
        <v>1748.25270406889</v>
      </c>
      <c r="U5" s="19" t="n">
        <f aca="false" t="array" ref="U5:U5">IF(S5="",0,S5)+IF((COUNT(J5:R5)&lt;6),SUM(J5:R5),(MAX(J5:R5)+LARGE(J5:R5,2)+LARGE(J5:R5,3)+LARGE(J5:R5,4)+LARGE(J5:R5,5)))</f>
        <v>1506.04055049993</v>
      </c>
      <c r="V5" s="19" t="n">
        <f aca="false">U5+G5+I5</f>
        <v>3220.52740773447</v>
      </c>
      <c r="W5" s="19" t="n">
        <f aca="false" t="array" ref="W5:W5">COUNT(J5:S5)</f>
        <v>6</v>
      </c>
      <c r="X5" s="19"/>
      <c r="Y5" s="19"/>
      <c r="Z5" s="4"/>
      <c r="AA5" s="19"/>
      <c r="AB5" s="19"/>
      <c r="AC5" s="4"/>
      <c r="AD5" s="4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6.5" hidden="false" customHeight="true" outlineLevel="0" collapsed="false">
      <c r="A6" s="19" t="n">
        <v>150</v>
      </c>
      <c r="B6" s="19" t="n">
        <f aca="false" t="array" ref="B6:B6">RANK(V6,$V$2:$V$607)</f>
        <v>5</v>
      </c>
      <c r="C6" s="20" t="str">
        <f aca="false">IF(VLOOKUP($A6,Tournoi!$B$2:$F$601,3,0)="","",VLOOKUP($A6,Tournoi!$B$2:$F$601,3,0))</f>
        <v>Wellemans</v>
      </c>
      <c r="D6" s="20" t="str">
        <f aca="false">IF(VLOOKUP($A6,Tournoi!$B$2:$F$601,4,0)="","",VLOOKUP($A6,Tournoi!$B$2:$F$601,4,0))</f>
        <v>Nico</v>
      </c>
      <c r="E6" s="20" t="str">
        <f aca="false">IF(VLOOKUP($A6,Tournoi!$B$2:$F$612,5,0)="","",VLOOKUP($A6,Tournoi!$B$2:$F$612,5,0))</f>
        <v>Speelduivel</v>
      </c>
      <c r="F6" s="19" t="n">
        <v>1552.06604317257</v>
      </c>
      <c r="G6" s="19" t="n">
        <v>517.35534772419</v>
      </c>
      <c r="H6" s="19" t="n">
        <v>1593.64639715968</v>
      </c>
      <c r="I6" s="19" t="n">
        <v>1062.43093143979</v>
      </c>
      <c r="J6" s="21" t="n">
        <v>341.418677897473</v>
      </c>
      <c r="K6" s="19" t="n">
        <v>251.443690758823</v>
      </c>
      <c r="L6" s="19" t="n">
        <v>336.680208018281</v>
      </c>
      <c r="M6" s="19" t="n">
        <v>317.529875618513</v>
      </c>
      <c r="N6" s="19" t="n">
        <v>331.560608499431</v>
      </c>
      <c r="O6" s="19" t="n">
        <f aca="false">IF(VLOOKUP($A6,Tournoi!$B$2:$AC$601,6,0)="","",VLOOKUP($A6,Tournoi!$B$2:$AF$601,30,0))</f>
        <v>177.537718320327</v>
      </c>
      <c r="P6" s="19"/>
      <c r="Q6" s="19"/>
      <c r="R6" s="19"/>
      <c r="S6" s="22"/>
      <c r="T6" s="21" t="n">
        <f aca="false" t="array" ref="T6:T6">SUM(J6:S6)</f>
        <v>1756.17077911285</v>
      </c>
      <c r="U6" s="19" t="n">
        <f aca="false" t="array" ref="U6:U6">IF(S6="",0,S6)+IF((COUNT(J6:R6)&lt;6),SUM(J6:R6),(MAX(J6:R6)+LARGE(J6:R6,2)+LARGE(J6:R6,3)+LARGE(J6:R6,4)+LARGE(J6:R6,5)))</f>
        <v>1578.63306079252</v>
      </c>
      <c r="V6" s="19" t="n">
        <f aca="false">U6+G6+I6</f>
        <v>3158.4193399565</v>
      </c>
      <c r="W6" s="19" t="n">
        <f aca="false" t="array" ref="W6:W6">COUNT(J6:S6)</f>
        <v>6</v>
      </c>
      <c r="X6" s="19"/>
      <c r="Y6" s="19"/>
      <c r="Z6" s="4"/>
      <c r="AA6" s="19"/>
      <c r="AB6" s="19"/>
      <c r="AC6" s="4"/>
      <c r="AD6" s="4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6.5" hidden="false" customHeight="true" outlineLevel="0" collapsed="false">
      <c r="A7" s="19" t="n">
        <v>510</v>
      </c>
      <c r="B7" s="19" t="n">
        <f aca="false" t="array" ref="B7:B7">RANK(V7,$V$2:$V$607)</f>
        <v>8</v>
      </c>
      <c r="C7" s="20" t="str">
        <f aca="false">IF(VLOOKUP($A7,Tournoi!$B$2:$F$601,3,0)="","",VLOOKUP($A7,Tournoi!$B$2:$F$601,3,0))</f>
        <v>Vervoort</v>
      </c>
      <c r="D7" s="20" t="str">
        <f aca="false">IF(VLOOKUP($A7,Tournoi!$B$2:$F$601,4,0)="","",VLOOKUP($A7,Tournoi!$B$2:$F$601,4,0))</f>
        <v>Dorien</v>
      </c>
      <c r="E7" s="20" t="str">
        <f aca="false">IF(VLOOKUP($A7,Tournoi!$B$2:$F$612,5,0)="","",VLOOKUP($A7,Tournoi!$B$2:$F$612,5,0))</f>
        <v>t Gezelschap</v>
      </c>
      <c r="F7" s="19" t="n">
        <v>1292.21991640111</v>
      </c>
      <c r="G7" s="19" t="n">
        <v>430.739972133702</v>
      </c>
      <c r="H7" s="19" t="n">
        <v>1924.21050649404</v>
      </c>
      <c r="I7" s="19" t="n">
        <v>1282.80700432936</v>
      </c>
      <c r="J7" s="21" t="n">
        <v>266.536212858642</v>
      </c>
      <c r="K7" s="19" t="n">
        <v>271.82960219208</v>
      </c>
      <c r="L7" s="19" t="n">
        <v>141.413675003482</v>
      </c>
      <c r="M7" s="19" t="n">
        <v>254.315078684231</v>
      </c>
      <c r="N7" s="19" t="n">
        <v>211.304793755589</v>
      </c>
      <c r="O7" s="19" t="n">
        <f aca="false">IF(VLOOKUP($A7,Tournoi!$B$2:$AC$601,6,0)="","",VLOOKUP($A7,Tournoi!$B$2:$AF$601,30,0))</f>
        <v>175.440366389882</v>
      </c>
      <c r="P7" s="19"/>
      <c r="Q7" s="19"/>
      <c r="R7" s="19"/>
      <c r="S7" s="22"/>
      <c r="T7" s="21" t="n">
        <f aca="false" t="array" ref="T7:T7">SUM(J7:S7)</f>
        <v>1320.83972888391</v>
      </c>
      <c r="U7" s="19" t="n">
        <f aca="false" t="array" ref="U7:U7">IF(S7="",0,S7)+IF((COUNT(J7:R7)&lt;6),SUM(J7:R7),(MAX(J7:R7)+LARGE(J7:R7,2)+LARGE(J7:R7,3)+LARGE(J7:R7,4)+LARGE(J7:R7,5)))</f>
        <v>1179.42605388042</v>
      </c>
      <c r="V7" s="19" t="n">
        <f aca="false">U7+G7+I7</f>
        <v>2892.97303034348</v>
      </c>
      <c r="W7" s="19" t="n">
        <f aca="false" t="array" ref="W7:W7">COUNT(J7:S7)</f>
        <v>6</v>
      </c>
      <c r="X7" s="19"/>
      <c r="Y7" s="19"/>
      <c r="Z7" s="4"/>
      <c r="AA7" s="4"/>
      <c r="AB7" s="0"/>
      <c r="AC7" s="4"/>
      <c r="AD7" s="4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6.5" hidden="false" customHeight="true" outlineLevel="0" collapsed="false">
      <c r="A8" s="19" t="n">
        <v>265</v>
      </c>
      <c r="B8" s="19" t="n">
        <f aca="false" t="array" ref="B8:B8">RANK(V8,$V$2:$V$607)</f>
        <v>6</v>
      </c>
      <c r="C8" s="20" t="str">
        <f aca="false">IF(VLOOKUP($A8,Tournoi!$B$2:$F$601,3,0)="","",VLOOKUP($A8,Tournoi!$B$2:$F$601,3,0))</f>
        <v>Verheyen</v>
      </c>
      <c r="D8" s="20" t="str">
        <f aca="false">IF(VLOOKUP($A8,Tournoi!$B$2:$F$601,4,0)="","",VLOOKUP($A8,Tournoi!$B$2:$F$601,4,0))</f>
        <v>Jan</v>
      </c>
      <c r="E8" s="20" t="str">
        <f aca="false">IF(VLOOKUP($A8,Tournoi!$B$2:$F$612,5,0)="","",VLOOKUP($A8,Tournoi!$B$2:$F$612,5,0))</f>
        <v>t Gezelschap</v>
      </c>
      <c r="F8" s="19" t="n">
        <v>1429.81734732011</v>
      </c>
      <c r="G8" s="19" t="n">
        <v>476.605782440038</v>
      </c>
      <c r="H8" s="19" t="n">
        <v>1917.64227889254</v>
      </c>
      <c r="I8" s="19" t="n">
        <v>1278.42818592836</v>
      </c>
      <c r="J8" s="21" t="n">
        <v>133.973782926874</v>
      </c>
      <c r="K8" s="19" t="n">
        <v>122.732222222222</v>
      </c>
      <c r="L8" s="19" t="n">
        <v>302.076951545686</v>
      </c>
      <c r="M8" s="19" t="n">
        <v>281.131247183346</v>
      </c>
      <c r="N8" s="19" t="n">
        <v>221.667811773802</v>
      </c>
      <c r="O8" s="19" t="n">
        <f aca="false">IF(VLOOKUP($A8,Tournoi!$B$2:$AC$601,6,0)="","",VLOOKUP($A8,Tournoi!$B$2:$AF$601,30,0))</f>
        <v>384.819111907058</v>
      </c>
      <c r="P8" s="19"/>
      <c r="Q8" s="19"/>
      <c r="R8" s="19"/>
      <c r="S8" s="22"/>
      <c r="T8" s="21" t="n">
        <f aca="false" t="array" ref="T8:T8">SUM(J8:S8)</f>
        <v>1446.40112755899</v>
      </c>
      <c r="U8" s="19" t="n">
        <f aca="false" t="array" ref="U8:U8">IF(S8="",0,S8)+IF((COUNT(J8:R8)&lt;6),SUM(J8:R8),(MAX(J8:R8)+LARGE(J8:R8,2)+LARGE(J8:R8,3)+LARGE(J8:R8,4)+LARGE(J8:R8,5)))</f>
        <v>1323.66890533677</v>
      </c>
      <c r="V8" s="19" t="n">
        <f aca="false">U8+G8+I8</f>
        <v>3078.70287370516</v>
      </c>
      <c r="W8" s="19" t="n">
        <f aca="false" t="array" ref="W8:W8">COUNT(J8:S8)</f>
        <v>6</v>
      </c>
      <c r="X8" s="19"/>
      <c r="Y8" s="19"/>
      <c r="Z8" s="4"/>
      <c r="AA8" s="19"/>
      <c r="AB8" s="19"/>
      <c r="AC8" s="4"/>
      <c r="AD8" s="4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6.5" hidden="false" customHeight="true" outlineLevel="0" collapsed="false">
      <c r="A9" s="19" t="n">
        <v>423</v>
      </c>
      <c r="B9" s="19" t="n">
        <f aca="false" t="array" ref="B9:B9">RANK(V9,$V$2:$V$607)</f>
        <v>10</v>
      </c>
      <c r="C9" s="20" t="str">
        <f aca="false">IF(VLOOKUP($A9,Tournoi!$B$2:$F$601,3,0)="","",VLOOKUP($A9,Tournoi!$B$2:$F$601,3,0))</f>
        <v>De Breucker</v>
      </c>
      <c r="D9" s="20" t="str">
        <f aca="false">IF(VLOOKUP($A9,Tournoi!$B$2:$F$601,4,0)="","",VLOOKUP($A9,Tournoi!$B$2:$F$601,4,0))</f>
        <v>Wim</v>
      </c>
      <c r="E9" s="20" t="str">
        <f aca="false">IF(VLOOKUP($A9,Tournoi!$B$2:$F$612,5,0)="","",VLOOKUP($A9,Tournoi!$B$2:$F$612,5,0))</f>
        <v>De Speeldoos</v>
      </c>
      <c r="F9" s="19" t="n">
        <v>1719.23767569045</v>
      </c>
      <c r="G9" s="19" t="n">
        <v>573.079225230149</v>
      </c>
      <c r="H9" s="19" t="n">
        <v>1533.67088994193</v>
      </c>
      <c r="I9" s="19" t="n">
        <v>1022.44725996128</v>
      </c>
      <c r="J9" s="21" t="n">
        <v>241.082813670818</v>
      </c>
      <c r="K9" s="19" t="n">
        <v>177.68635329212</v>
      </c>
      <c r="L9" s="19" t="n">
        <v>272.39962111247</v>
      </c>
      <c r="M9" s="19" t="n">
        <v>190.493461359321</v>
      </c>
      <c r="N9" s="19" t="n">
        <v>296.225558087671</v>
      </c>
      <c r="O9" s="19" t="str">
        <f aca="false">IF(VLOOKUP($A9,Tournoi!$B$2:$AC$601,6,0)="","",VLOOKUP($A9,Tournoi!$B$2:$AF$601,30,0))</f>
        <v/>
      </c>
      <c r="P9" s="19"/>
      <c r="Q9" s="19"/>
      <c r="R9" s="19"/>
      <c r="S9" s="22"/>
      <c r="T9" s="21" t="n">
        <f aca="false" t="array" ref="T9:T9">SUM(J9:S9)</f>
        <v>1177.8878075224</v>
      </c>
      <c r="U9" s="19" t="n">
        <f aca="false" t="array" ref="U9:U9">IF(S9="",0,S9)+IF((COUNT(J9:R9)&lt;6),SUM(J9:R9),(MAX(J9:R9)+LARGE(J9:R9,2)+LARGE(J9:R9,3)+LARGE(J9:R9,4)+LARGE(J9:R9,5)))</f>
        <v>1177.8878075224</v>
      </c>
      <c r="V9" s="19" t="n">
        <f aca="false">U9+G9+I9</f>
        <v>2773.41429271383</v>
      </c>
      <c r="W9" s="19" t="n">
        <f aca="false" t="array" ref="W9:W9">COUNT(J9:S9)</f>
        <v>5</v>
      </c>
      <c r="X9" s="19"/>
      <c r="Y9" s="19"/>
      <c r="Z9" s="4"/>
      <c r="AA9" s="19"/>
      <c r="AB9" s="19"/>
      <c r="AC9" s="4"/>
      <c r="AD9" s="4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6.5" hidden="false" customHeight="true" outlineLevel="0" collapsed="false">
      <c r="A10" s="19" t="n">
        <v>193</v>
      </c>
      <c r="B10" s="19" t="n">
        <f aca="false" t="array" ref="B10:B10">RANK(V10,$V$2:$V$607)</f>
        <v>7</v>
      </c>
      <c r="C10" s="20" t="str">
        <f aca="false">IF(VLOOKUP($A10,Tournoi!$B$2:$F$601,3,0)="","",VLOOKUP($A10,Tournoi!$B$2:$F$601,3,0))</f>
        <v>Jonckers</v>
      </c>
      <c r="D10" s="20" t="str">
        <f aca="false">IF(VLOOKUP($A10,Tournoi!$B$2:$F$601,4,0)="","",VLOOKUP($A10,Tournoi!$B$2:$F$601,4,0))</f>
        <v>Gunther</v>
      </c>
      <c r="E10" s="20" t="str">
        <f aca="false">IF(VLOOKUP($A10,Tournoi!$B$2:$F$612,5,0)="","",VLOOKUP($A10,Tournoi!$B$2:$F$612,5,0))</f>
        <v>t Gezelschap</v>
      </c>
      <c r="F10" s="19" t="n">
        <v>1720.69912524049</v>
      </c>
      <c r="G10" s="19" t="n">
        <v>573.566375080162</v>
      </c>
      <c r="H10" s="19" t="n">
        <v>1539.8264751848</v>
      </c>
      <c r="I10" s="19" t="n">
        <v>1026.55098345653</v>
      </c>
      <c r="J10" s="21" t="n">
        <v>386.073348694316</v>
      </c>
      <c r="K10" s="19" t="n">
        <v>288.214521841795</v>
      </c>
      <c r="L10" s="19" t="n">
        <v>218.050260104042</v>
      </c>
      <c r="M10" s="19"/>
      <c r="N10" s="19" t="n">
        <v>209.558061468572</v>
      </c>
      <c r="O10" s="19" t="n">
        <f aca="false">IF(VLOOKUP($A10,Tournoi!$B$2:$AC$601,6,0)="","",VLOOKUP($A10,Tournoi!$B$2:$AF$601,30,0))</f>
        <v>341.58781801738</v>
      </c>
      <c r="P10" s="19"/>
      <c r="Q10" s="19"/>
      <c r="R10" s="19"/>
      <c r="S10" s="22"/>
      <c r="T10" s="21" t="n">
        <f aca="false" t="array" ref="T10:T10">SUM(J10:S10)</f>
        <v>1443.48401012611</v>
      </c>
      <c r="U10" s="19" t="n">
        <f aca="false" t="array" ref="U10:U10">IF(S10="",0,S10)+IF((COUNT(J10:R10)&lt;6),SUM(J10:R10),(MAX(J10:R10)+LARGE(J10:R10,2)+LARGE(J10:R10,3)+LARGE(J10:R10,4)+LARGE(J10:R10,5)))</f>
        <v>1443.48401012611</v>
      </c>
      <c r="V10" s="19" t="n">
        <f aca="false">U10+G10+I10</f>
        <v>3043.6013686628</v>
      </c>
      <c r="W10" s="19" t="n">
        <f aca="false" t="array" ref="W10:W10">COUNT(J10:S10)</f>
        <v>5</v>
      </c>
      <c r="X10" s="19"/>
      <c r="Y10" s="19"/>
      <c r="Z10" s="4"/>
      <c r="AA10" s="19"/>
      <c r="AB10" s="19"/>
      <c r="AC10" s="4"/>
      <c r="AD10" s="4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6.5" hidden="false" customHeight="true" outlineLevel="0" collapsed="false">
      <c r="A11" s="19" t="n">
        <v>129</v>
      </c>
      <c r="B11" s="19" t="n">
        <f aca="false" t="array" ref="B11:B11">RANK(V11,$V$2:$V$607)</f>
        <v>9</v>
      </c>
      <c r="C11" s="20" t="str">
        <f aca="false">IF(VLOOKUP($A11,Tournoi!$B$2:$F$601,3,0)="","",VLOOKUP($A11,Tournoi!$B$2:$F$601,3,0))</f>
        <v>Rosseeuw</v>
      </c>
      <c r="D11" s="20" t="str">
        <f aca="false">IF(VLOOKUP($A11,Tournoi!$B$2:$F$601,4,0)="","",VLOOKUP($A11,Tournoi!$B$2:$F$601,4,0))</f>
        <v>Kristof</v>
      </c>
      <c r="E11" s="20" t="str">
        <f aca="false">IF(VLOOKUP($A11,Tournoi!$B$2:$F$612,5,0)="","",VLOOKUP($A11,Tournoi!$B$2:$F$612,5,0))</f>
        <v>Spelen Op Zolder</v>
      </c>
      <c r="F11" s="19" t="n">
        <v>1938.19143770683</v>
      </c>
      <c r="G11" s="19" t="n">
        <v>646.063812568942</v>
      </c>
      <c r="H11" s="19" t="n">
        <v>1614.56665344001</v>
      </c>
      <c r="I11" s="19" t="n">
        <v>1076.37776896001</v>
      </c>
      <c r="J11" s="21" t="n">
        <v>381.932352340078</v>
      </c>
      <c r="K11" s="19" t="n">
        <v>195.488272550822</v>
      </c>
      <c r="L11" s="19" t="n">
        <v>293.197386564053</v>
      </c>
      <c r="M11" s="19"/>
      <c r="N11" s="19"/>
      <c r="O11" s="19" t="n">
        <f aca="false">IF(VLOOKUP($A11,Tournoi!$B$2:$AC$601,6,0)="","",VLOOKUP($A11,Tournoi!$B$2:$AF$601,30,0))</f>
        <v>295.275098039216</v>
      </c>
      <c r="P11" s="19"/>
      <c r="Q11" s="19"/>
      <c r="R11" s="19"/>
      <c r="S11" s="22"/>
      <c r="T11" s="21" t="n">
        <f aca="false" t="array" ref="T11:T11">SUM(J11:S11)</f>
        <v>1165.89310949417</v>
      </c>
      <c r="U11" s="19" t="n">
        <f aca="false" t="array" ref="U11:U11">IF(S11="",0,S11)+IF((COUNT(J11:R11)&lt;6),SUM(J11:R11),(MAX(J11:R11)+LARGE(J11:R11,2)+LARGE(J11:R11,3)+LARGE(J11:R11,4)+LARGE(J11:R11,5)))</f>
        <v>1165.89310949417</v>
      </c>
      <c r="V11" s="19" t="n">
        <f aca="false">U11+G11+I11</f>
        <v>2888.33469102312</v>
      </c>
      <c r="W11" s="19" t="n">
        <f aca="false" t="array" ref="W11:W11">COUNT(J11:S11)</f>
        <v>4</v>
      </c>
      <c r="X11" s="19"/>
      <c r="Y11" s="19"/>
      <c r="Z11" s="4"/>
      <c r="AA11" s="19"/>
      <c r="AB11" s="19"/>
      <c r="AC11" s="4"/>
      <c r="AD11" s="4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6.5" hidden="false" customHeight="true" outlineLevel="0" collapsed="false">
      <c r="A12" s="19" t="n">
        <v>513</v>
      </c>
      <c r="B12" s="19" t="n">
        <f aca="false" t="array" ref="B12:B12">RANK(V12,$V$2:$V$607)</f>
        <v>11</v>
      </c>
      <c r="C12" s="20" t="str">
        <f aca="false">IF(VLOOKUP($A12,Tournoi!$B$2:$F$601,3,0)="","",VLOOKUP($A12,Tournoi!$B$2:$F$601,3,0))</f>
        <v>Van Roosbroeck</v>
      </c>
      <c r="D12" s="20" t="str">
        <f aca="false">IF(VLOOKUP($A12,Tournoi!$B$2:$F$601,4,0)="","",VLOOKUP($A12,Tournoi!$B$2:$F$601,4,0))</f>
        <v>Jan</v>
      </c>
      <c r="E12" s="20" t="str">
        <f aca="false">IF(VLOOKUP($A12,Tournoi!$B$2:$F$612,5,0)="","",VLOOKUP($A12,Tournoi!$B$2:$F$612,5,0))</f>
        <v>De Speeldoos</v>
      </c>
      <c r="F12" s="19" t="n">
        <v>1810.68775319269</v>
      </c>
      <c r="G12" s="19" t="n">
        <v>603.562584397564</v>
      </c>
      <c r="H12" s="19" t="n">
        <v>1310.84676396241</v>
      </c>
      <c r="I12" s="19" t="n">
        <v>873.897842641605</v>
      </c>
      <c r="J12" s="21" t="n">
        <v>187.454748326308</v>
      </c>
      <c r="K12" s="19" t="n">
        <v>204.530664334532</v>
      </c>
      <c r="L12" s="19" t="n">
        <v>259.880530071356</v>
      </c>
      <c r="M12" s="19" t="n">
        <v>115.62816885058</v>
      </c>
      <c r="N12" s="19" t="n">
        <v>165.001227089158</v>
      </c>
      <c r="O12" s="19" t="n">
        <f aca="false">IF(VLOOKUP($A12,Tournoi!$B$2:$AC$601,6,0)="","",VLOOKUP($A12,Tournoi!$B$2:$AF$601,30,0))</f>
        <v>232.781194529094</v>
      </c>
      <c r="P12" s="19"/>
      <c r="Q12" s="19"/>
      <c r="R12" s="19"/>
      <c r="S12" s="22"/>
      <c r="T12" s="21" t="n">
        <f aca="false" t="array" ref="T12:T12">SUM(J12:S12)</f>
        <v>1165.27653320103</v>
      </c>
      <c r="U12" s="19" t="n">
        <f aca="false" t="array" ref="U12:U12">IF(S12="",0,S12)+IF((COUNT(J12:R12)&lt;6),SUM(J12:R12),(MAX(J12:R12)+LARGE(J12:R12,2)+LARGE(J12:R12,3)+LARGE(J12:R12,4)+LARGE(J12:R12,5)))</f>
        <v>1049.64836435045</v>
      </c>
      <c r="V12" s="19" t="n">
        <f aca="false">U12+G12+I12</f>
        <v>2527.10879138962</v>
      </c>
      <c r="W12" s="19" t="n">
        <f aca="false" t="array" ref="W12:W12">COUNT(J12:S12)</f>
        <v>6</v>
      </c>
      <c r="X12" s="19"/>
      <c r="Y12" s="19"/>
      <c r="Z12" s="4"/>
      <c r="AA12" s="19"/>
      <c r="AB12" s="19"/>
      <c r="AC12" s="4"/>
      <c r="AD12" s="4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6.5" hidden="false" customHeight="true" outlineLevel="0" collapsed="false">
      <c r="A13" s="19" t="n">
        <v>191</v>
      </c>
      <c r="B13" s="19" t="n">
        <f aca="false" t="array" ref="B13:B13">RANK(V13,$V$2:$V$607)</f>
        <v>12</v>
      </c>
      <c r="C13" s="20" t="str">
        <f aca="false">IF(VLOOKUP($A13,Tournoi!$B$2:$F$601,3,0)="","",VLOOKUP($A13,Tournoi!$B$2:$F$601,3,0))</f>
        <v>Smekens</v>
      </c>
      <c r="D13" s="20" t="str">
        <f aca="false">IF(VLOOKUP($A13,Tournoi!$B$2:$F$601,4,0)="","",VLOOKUP($A13,Tournoi!$B$2:$F$601,4,0))</f>
        <v>Els</v>
      </c>
      <c r="E13" s="20" t="str">
        <f aca="false">IF(VLOOKUP($A13,Tournoi!$B$2:$F$612,5,0)="","",VLOOKUP($A13,Tournoi!$B$2:$F$612,5,0))</f>
        <v>Speelduivel</v>
      </c>
      <c r="F13" s="19" t="n">
        <v>1594.20912602997</v>
      </c>
      <c r="G13" s="19" t="n">
        <v>531.403042009991</v>
      </c>
      <c r="H13" s="19" t="n">
        <v>1658.95641107251</v>
      </c>
      <c r="I13" s="19" t="n">
        <v>1105.97094071501</v>
      </c>
      <c r="J13" s="21" t="n">
        <v>333.592034768274</v>
      </c>
      <c r="K13" s="19" t="n">
        <v>77.3682795698925</v>
      </c>
      <c r="L13" s="19"/>
      <c r="M13" s="19" t="n">
        <v>252.489936120254</v>
      </c>
      <c r="N13" s="19"/>
      <c r="O13" s="19" t="str">
        <f aca="false">IF(VLOOKUP($A13,Tournoi!$B$2:$AC$601,6,0)="","",VLOOKUP($A13,Tournoi!$B$2:$AF$601,30,0))</f>
        <v/>
      </c>
      <c r="P13" s="19"/>
      <c r="Q13" s="19"/>
      <c r="R13" s="19"/>
      <c r="S13" s="22"/>
      <c r="T13" s="21" t="n">
        <f aca="false" t="array" ref="T13:T13">SUM(J13:S13)</f>
        <v>663.45025045842</v>
      </c>
      <c r="U13" s="19" t="n">
        <f aca="false" t="array" ref="U13:U13">IF(S13="",0,S13)+IF((COUNT(J13:R13)&lt;6),SUM(J13:R13),(MAX(J13:R13)+LARGE(J13:R13,2)+LARGE(J13:R13,3)+LARGE(J13:R13,4)+LARGE(J13:R13,5)))</f>
        <v>663.45025045842</v>
      </c>
      <c r="V13" s="19" t="n">
        <f aca="false">U13+G13+I13</f>
        <v>2300.82423318342</v>
      </c>
      <c r="W13" s="19" t="n">
        <f aca="false" t="array" ref="W13:W13">COUNT(J13:S13)</f>
        <v>3</v>
      </c>
      <c r="X13" s="19"/>
      <c r="Y13" s="19"/>
      <c r="Z13" s="4"/>
      <c r="AA13" s="19"/>
      <c r="AB13" s="19"/>
      <c r="AC13" s="4"/>
      <c r="AD13" s="4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6.5" hidden="false" customHeight="true" outlineLevel="0" collapsed="false">
      <c r="A14" s="19" t="n">
        <v>299</v>
      </c>
      <c r="B14" s="19" t="n">
        <f aca="false" t="array" ref="B14:B14">RANK(V14,$V$2:$V$607)</f>
        <v>14</v>
      </c>
      <c r="C14" s="20" t="str">
        <f aca="false">IF(VLOOKUP($A14,Tournoi!$B$2:$F$601,3,0)="","",VLOOKUP($A14,Tournoi!$B$2:$F$601,3,0))</f>
        <v>Lehman</v>
      </c>
      <c r="D14" s="20" t="str">
        <f aca="false">IF(VLOOKUP($A14,Tournoi!$B$2:$F$601,4,0)="","",VLOOKUP($A14,Tournoi!$B$2:$F$601,4,0))</f>
        <v>Serge</v>
      </c>
      <c r="E14" s="20" t="str">
        <f aca="false">IF(VLOOKUP($A14,Tournoi!$B$2:$F$612,5,0)="","",VLOOKUP($A14,Tournoi!$B$2:$F$612,5,0))</f>
        <v>Alpa-Ludismes</v>
      </c>
      <c r="F14" s="19" t="n">
        <v>668.653273916551</v>
      </c>
      <c r="G14" s="19" t="n">
        <v>222.88442463885</v>
      </c>
      <c r="H14" s="19" t="n">
        <v>1752.89957098536</v>
      </c>
      <c r="I14" s="19" t="n">
        <v>1168.59971399024</v>
      </c>
      <c r="J14" s="21" t="n">
        <v>150.678394119796</v>
      </c>
      <c r="K14" s="19"/>
      <c r="L14" s="19" t="n">
        <v>208.384207489849</v>
      </c>
      <c r="M14" s="19" t="n">
        <v>218.125372754572</v>
      </c>
      <c r="N14" s="19" t="n">
        <v>279.391444728782</v>
      </c>
      <c r="O14" s="19" t="str">
        <f aca="false">IF(VLOOKUP($A14,Tournoi!$B$2:$AC$601,6,0)="","",VLOOKUP($A14,Tournoi!$B$2:$AF$601,30,0))</f>
        <v/>
      </c>
      <c r="P14" s="19"/>
      <c r="Q14" s="19"/>
      <c r="R14" s="19"/>
      <c r="S14" s="22"/>
      <c r="T14" s="21" t="n">
        <f aca="false" t="array" ref="T14:T14">SUM(J14:S14)</f>
        <v>856.579419092999</v>
      </c>
      <c r="U14" s="19" t="n">
        <f aca="false" t="array" ref="U14:U14">IF(S14="",0,S14)+IF((COUNT(J14:R14)&lt;6),SUM(J14:R14),(MAX(J14:R14)+LARGE(J14:R14,2)+LARGE(J14:R14,3)+LARGE(J14:R14,4)+LARGE(J14:R14,5)))</f>
        <v>856.579419092999</v>
      </c>
      <c r="V14" s="19" t="n">
        <f aca="false">U14+G14+I14</f>
        <v>2248.06355772209</v>
      </c>
      <c r="W14" s="19" t="n">
        <f aca="false" t="array" ref="W14:W14">COUNT(J14:S14)</f>
        <v>4</v>
      </c>
      <c r="X14" s="19"/>
      <c r="Y14" s="19"/>
      <c r="Z14" s="4"/>
      <c r="AA14" s="19"/>
      <c r="AB14" s="19"/>
      <c r="AC14" s="4"/>
      <c r="AD14" s="4"/>
      <c r="AE14" s="27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6.5" hidden="false" customHeight="true" outlineLevel="0" collapsed="false">
      <c r="A15" s="19" t="n">
        <v>389</v>
      </c>
      <c r="B15" s="19" t="n">
        <f aca="false" t="array" ref="B15:B15">RANK(V15,$V$2:$V$607)</f>
        <v>15</v>
      </c>
      <c r="C15" s="20" t="str">
        <f aca="false">IF(VLOOKUP($A15,Tournoi!$B$2:$F$601,3,0)="","",VLOOKUP($A15,Tournoi!$B$2:$F$601,3,0))</f>
        <v>Poliakoff</v>
      </c>
      <c r="D15" s="20" t="str">
        <f aca="false">IF(VLOOKUP($A15,Tournoi!$B$2:$F$601,4,0)="","",VLOOKUP($A15,Tournoi!$B$2:$F$601,4,0))</f>
        <v>Pierre</v>
      </c>
      <c r="E15" s="20" t="str">
        <f aca="false">IF(VLOOKUP($A15,Tournoi!$B$2:$F$612,5,0)="","",VLOOKUP($A15,Tournoi!$B$2:$F$612,5,0))</f>
        <v>Alpa-Ludismes</v>
      </c>
      <c r="F15" s="19" t="n">
        <v>1561.04805125971</v>
      </c>
      <c r="G15" s="19" t="n">
        <v>520.349350419903</v>
      </c>
      <c r="H15" s="19" t="n">
        <v>1146.05234456256</v>
      </c>
      <c r="I15" s="19" t="n">
        <v>764.034896375043</v>
      </c>
      <c r="J15" s="21" t="n">
        <v>134.089460374609</v>
      </c>
      <c r="K15" s="19" t="n">
        <v>121.623339949331</v>
      </c>
      <c r="L15" s="19" t="n">
        <v>202.373897180763</v>
      </c>
      <c r="M15" s="19" t="n">
        <v>273.152831236121</v>
      </c>
      <c r="N15" s="19" t="n">
        <v>207.48142718155</v>
      </c>
      <c r="O15" s="19" t="str">
        <f aca="false">IF(VLOOKUP($A15,Tournoi!$B$2:$AC$601,6,0)="","",VLOOKUP($A15,Tournoi!$B$2:$AF$601,30,0))</f>
        <v/>
      </c>
      <c r="P15" s="19"/>
      <c r="Q15" s="19"/>
      <c r="R15" s="19"/>
      <c r="S15" s="22"/>
      <c r="T15" s="21" t="n">
        <f aca="false" t="array" ref="T15:T15">SUM(J15:S15)</f>
        <v>938.720955922374</v>
      </c>
      <c r="U15" s="19" t="n">
        <f aca="false" t="array" ref="U15:U15">IF(S15="",0,S15)+IF((COUNT(J15:R15)&lt;6),SUM(J15:R15),(MAX(J15:R15)+LARGE(J15:R15,2)+LARGE(J15:R15,3)+LARGE(J15:R15,4)+LARGE(J15:R15,5)))</f>
        <v>938.720955922374</v>
      </c>
      <c r="V15" s="19" t="n">
        <f aca="false">U15+G15+I15</f>
        <v>2223.10520271732</v>
      </c>
      <c r="W15" s="19" t="n">
        <f aca="false" t="array" ref="W15:W15">COUNT(J15:S15)</f>
        <v>5</v>
      </c>
      <c r="X15" s="19"/>
      <c r="Y15" s="19"/>
      <c r="Z15" s="4"/>
      <c r="AA15" s="19"/>
      <c r="AB15" s="19"/>
      <c r="AC15" s="4"/>
      <c r="AD15" s="4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6.5" hidden="false" customHeight="true" outlineLevel="0" collapsed="false">
      <c r="A16" s="19" t="n">
        <v>125</v>
      </c>
      <c r="B16" s="19" t="n">
        <f aca="false" t="array" ref="B16:B16">RANK(V16,$V$2:$V$607)</f>
        <v>17</v>
      </c>
      <c r="C16" s="20" t="str">
        <f aca="false">IF(VLOOKUP($A16,Tournoi!$B$2:$F$601,3,0)="","",VLOOKUP($A16,Tournoi!$B$2:$F$601,3,0))</f>
        <v>Ambroos</v>
      </c>
      <c r="D16" s="20" t="str">
        <f aca="false">IF(VLOOKUP($A16,Tournoi!$B$2:$F$601,4,0)="","",VLOOKUP($A16,Tournoi!$B$2:$F$601,4,0))</f>
        <v>Ronny</v>
      </c>
      <c r="E16" s="20" t="str">
        <f aca="false">IF(VLOOKUP($A16,Tournoi!$B$2:$F$612,5,0)="","",VLOOKUP($A16,Tournoi!$B$2:$F$612,5,0))</f>
        <v>De Speeldoos</v>
      </c>
      <c r="F16" s="19" t="n">
        <v>1223.31899957979</v>
      </c>
      <c r="G16" s="19" t="n">
        <v>407.772999859929</v>
      </c>
      <c r="H16" s="19" t="n">
        <v>1010.11398949178</v>
      </c>
      <c r="I16" s="19" t="n">
        <v>673.409326327855</v>
      </c>
      <c r="J16" s="21" t="n">
        <v>170.33091336238</v>
      </c>
      <c r="K16" s="19" t="n">
        <v>162.04309811699</v>
      </c>
      <c r="L16" s="19" t="n">
        <v>118.505330899133</v>
      </c>
      <c r="M16" s="19" t="n">
        <v>327.833092339884</v>
      </c>
      <c r="N16" s="19" t="n">
        <v>189.124766617241</v>
      </c>
      <c r="O16" s="19" t="n">
        <f aca="false">IF(VLOOKUP($A16,Tournoi!$B$2:$AC$601,6,0)="","",VLOOKUP($A16,Tournoi!$B$2:$AF$601,30,0))</f>
        <v>164.629270925259</v>
      </c>
      <c r="P16" s="19"/>
      <c r="Q16" s="19"/>
      <c r="R16" s="19"/>
      <c r="S16" s="22"/>
      <c r="T16" s="21" t="n">
        <f aca="false" t="array" ref="T16:T16">SUM(J16:S16)</f>
        <v>1132.46647226089</v>
      </c>
      <c r="U16" s="19" t="n">
        <f aca="false" t="array" ref="U16:U16">IF(S16="",0,S16)+IF((COUNT(J16:R16)&lt;6),SUM(J16:R16),(MAX(J16:R16)+LARGE(J16:R16,2)+LARGE(J16:R16,3)+LARGE(J16:R16,4)+LARGE(J16:R16,5)))</f>
        <v>1013.96114136175</v>
      </c>
      <c r="V16" s="19" t="n">
        <f aca="false">U16+G16+I16</f>
        <v>2095.14346754954</v>
      </c>
      <c r="W16" s="19" t="n">
        <f aca="false" t="array" ref="W16:W16">COUNT(J16:S16)</f>
        <v>6</v>
      </c>
      <c r="X16" s="19"/>
      <c r="Y16" s="19"/>
      <c r="Z16" s="4"/>
      <c r="AA16" s="19"/>
      <c r="AB16" s="19"/>
      <c r="AC16" s="4"/>
      <c r="AD16" s="4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6.5" hidden="false" customHeight="true" outlineLevel="0" collapsed="false">
      <c r="A17" s="19" t="n">
        <v>128</v>
      </c>
      <c r="B17" s="19" t="n">
        <f aca="false" t="array" ref="B17:B17">RANK(V17,$V$2:$V$607)</f>
        <v>19</v>
      </c>
      <c r="C17" s="20" t="str">
        <f aca="false">IF(VLOOKUP($A17,Tournoi!$B$2:$F$601,3,0)="","",VLOOKUP($A17,Tournoi!$B$2:$F$601,3,0))</f>
        <v>Goddeeris</v>
      </c>
      <c r="D17" s="20" t="str">
        <f aca="false">IF(VLOOKUP($A17,Tournoi!$B$2:$F$601,4,0)="","",VLOOKUP($A17,Tournoi!$B$2:$F$601,4,0))</f>
        <v>Martine</v>
      </c>
      <c r="E17" s="20" t="str">
        <f aca="false">IF(VLOOKUP($A17,Tournoi!$B$2:$F$612,5,0)="","",VLOOKUP($A17,Tournoi!$B$2:$F$612,5,0))</f>
        <v>t Gezelschap</v>
      </c>
      <c r="F17" s="19" t="n">
        <v>1645.08241797171</v>
      </c>
      <c r="G17" s="19" t="n">
        <v>548.36080599057</v>
      </c>
      <c r="H17" s="19" t="n">
        <v>1826.88687171875</v>
      </c>
      <c r="I17" s="19" t="n">
        <v>1217.92458114584</v>
      </c>
      <c r="J17" s="21" t="n">
        <v>238.730046685341</v>
      </c>
      <c r="K17" s="19"/>
      <c r="L17" s="19"/>
      <c r="M17" s="19"/>
      <c r="N17" s="19"/>
      <c r="O17" s="19" t="str">
        <f aca="false">IF(VLOOKUP($A17,Tournoi!$B$2:$AC$601,6,0)="","",VLOOKUP($A17,Tournoi!$B$2:$AF$601,30,0))</f>
        <v/>
      </c>
      <c r="P17" s="19"/>
      <c r="Q17" s="19"/>
      <c r="R17" s="19"/>
      <c r="S17" s="22"/>
      <c r="T17" s="21" t="n">
        <f aca="false" t="array" ref="T17:T17">SUM(J17:S17)</f>
        <v>238.730046685341</v>
      </c>
      <c r="U17" s="19" t="n">
        <f aca="false" t="array" ref="U17:U17">IF(S17="",0,S17)+IF((COUNT(J17:R17)&lt;6),SUM(J17:R17),(MAX(J17:R17)+LARGE(J17:R17,2)+LARGE(J17:R17,3)+LARGE(J17:R17,4)+LARGE(J17:R17,5)))</f>
        <v>238.730046685341</v>
      </c>
      <c r="V17" s="19" t="n">
        <f aca="false">U17+G17+I17</f>
        <v>2005.01543382175</v>
      </c>
      <c r="W17" s="19" t="n">
        <f aca="false" t="array" ref="W17:W17">COUNT(J17:S17)</f>
        <v>1</v>
      </c>
      <c r="X17" s="19"/>
      <c r="Y17" s="19"/>
      <c r="Z17" s="4"/>
      <c r="AA17" s="19"/>
      <c r="AB17" s="19"/>
      <c r="AC17" s="4"/>
      <c r="AD17" s="4"/>
      <c r="AE17" s="27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6.5" hidden="false" customHeight="true" outlineLevel="0" collapsed="false">
      <c r="A18" s="19" t="n">
        <v>534</v>
      </c>
      <c r="B18" s="19" t="n">
        <f aca="false" t="array" ref="B18:B18">RANK(V18,$V$2:$V$607)</f>
        <v>16</v>
      </c>
      <c r="C18" s="20" t="str">
        <f aca="false">IF(VLOOKUP($A18,Tournoi!$B$2:$F$601,3,0)="","",VLOOKUP($A18,Tournoi!$B$2:$F$601,3,0))</f>
        <v>Liekens</v>
      </c>
      <c r="D18" s="20" t="str">
        <f aca="false">IF(VLOOKUP($A18,Tournoi!$B$2:$F$601,4,0)="","",VLOOKUP($A18,Tournoi!$B$2:$F$601,4,0))</f>
        <v>Patrick</v>
      </c>
      <c r="E18" s="20" t="str">
        <f aca="false">IF(VLOOKUP($A18,Tournoi!$B$2:$F$612,5,0)="","",VLOOKUP($A18,Tournoi!$B$2:$F$612,5,0))</f>
        <v>3 Promille</v>
      </c>
      <c r="F18" s="19" t="n">
        <v>517.041801569096</v>
      </c>
      <c r="G18" s="19" t="n">
        <v>172.347267189699</v>
      </c>
      <c r="H18" s="19" t="n">
        <v>1465.76516779581</v>
      </c>
      <c r="I18" s="19" t="n">
        <v>977.176778530538</v>
      </c>
      <c r="J18" s="21" t="n">
        <v>191.77433821447</v>
      </c>
      <c r="K18" s="19" t="n">
        <v>155.024059139785</v>
      </c>
      <c r="L18" s="19" t="n">
        <v>238.316333845366</v>
      </c>
      <c r="M18" s="19" t="n">
        <v>266.771422699958</v>
      </c>
      <c r="N18" s="19"/>
      <c r="O18" s="19" t="n">
        <f aca="false">IF(VLOOKUP($A18,Tournoi!$B$2:$AC$601,6,0)="","",VLOOKUP($A18,Tournoi!$B$2:$AF$601,30,0))</f>
        <v>134.021056547619</v>
      </c>
      <c r="P18" s="19"/>
      <c r="Q18" s="19"/>
      <c r="R18" s="19"/>
      <c r="S18" s="22"/>
      <c r="T18" s="21" t="n">
        <f aca="false" t="array" ref="T18:T18">SUM(J18:S18)</f>
        <v>985.907210447198</v>
      </c>
      <c r="U18" s="19" t="n">
        <f aca="false" t="array" ref="U18:U18">IF(S18="",0,S18)+IF((COUNT(J18:R18)&lt;6),SUM(J18:R18),(MAX(J18:R18)+LARGE(J18:R18,2)+LARGE(J18:R18,3)+LARGE(J18:R18,4)+LARGE(J18:R18,5)))</f>
        <v>985.907210447198</v>
      </c>
      <c r="V18" s="19" t="n">
        <f aca="false">U18+G18+I18</f>
        <v>2135.43125616743</v>
      </c>
      <c r="W18" s="19" t="n">
        <f aca="false" t="array" ref="W18:W18">COUNT(J18:S18)</f>
        <v>5</v>
      </c>
      <c r="X18" s="19"/>
      <c r="Y18" s="19"/>
      <c r="Z18" s="4"/>
      <c r="AA18" s="19"/>
      <c r="AB18" s="19"/>
      <c r="AC18" s="4"/>
      <c r="AD18" s="4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6.5" hidden="false" customHeight="true" outlineLevel="0" collapsed="false">
      <c r="A19" s="19" t="n">
        <v>328</v>
      </c>
      <c r="B19" s="19" t="n">
        <f aca="false" t="array" ref="B19:B19">RANK(V19,$V$2:$V$607)</f>
        <v>13</v>
      </c>
      <c r="C19" s="20" t="str">
        <f aca="false">IF(VLOOKUP($A19,Tournoi!$B$2:$F$601,3,0)="","",VLOOKUP($A19,Tournoi!$B$2:$F$601,3,0))</f>
        <v>Nuyts</v>
      </c>
      <c r="D19" s="20" t="str">
        <f aca="false">IF(VLOOKUP($A19,Tournoi!$B$2:$F$601,4,0)="","",VLOOKUP($A19,Tournoi!$B$2:$F$601,4,0))</f>
        <v>Johan</v>
      </c>
      <c r="E19" s="20" t="str">
        <f aca="false">IF(VLOOKUP($A19,Tournoi!$B$2:$F$612,5,0)="","",VLOOKUP($A19,Tournoi!$B$2:$F$612,5,0))</f>
        <v>Speelduivel</v>
      </c>
      <c r="F19" s="19" t="n">
        <v>1538.20315305424</v>
      </c>
      <c r="G19" s="19" t="n">
        <v>512.734384351414</v>
      </c>
      <c r="H19" s="19" t="n">
        <v>1322.19128941578</v>
      </c>
      <c r="I19" s="19" t="n">
        <v>881.46085961052</v>
      </c>
      <c r="J19" s="21"/>
      <c r="K19" s="19" t="n">
        <v>170.648806933239</v>
      </c>
      <c r="L19" s="19"/>
      <c r="M19" s="19" t="n">
        <v>159.00825310105</v>
      </c>
      <c r="N19" s="19" t="n">
        <v>226.660442420299</v>
      </c>
      <c r="O19" s="19" t="n">
        <f aca="false">IF(VLOOKUP($A19,Tournoi!$B$2:$AC$601,6,0)="","",VLOOKUP($A19,Tournoi!$B$2:$AF$601,30,0))</f>
        <v>343.425738582232</v>
      </c>
      <c r="P19" s="19"/>
      <c r="Q19" s="19"/>
      <c r="R19" s="19"/>
      <c r="S19" s="22"/>
      <c r="T19" s="21" t="n">
        <f aca="false" t="array" ref="T19:T19">SUM(J19:S19)</f>
        <v>899.743241036821</v>
      </c>
      <c r="U19" s="19" t="n">
        <f aca="false" t="array" ref="U19:U19">IF(S19="",0,S19)+IF((COUNT(J19:R19)&lt;6),SUM(J19:R19),(MAX(J19:R19)+LARGE(J19:R19,2)+LARGE(J19:R19,3)+LARGE(J19:R19,4)+LARGE(J19:R19,5)))</f>
        <v>899.743241036821</v>
      </c>
      <c r="V19" s="19" t="n">
        <f aca="false">U19+G19+I19</f>
        <v>2293.93848499875</v>
      </c>
      <c r="W19" s="19" t="n">
        <f aca="false" t="array" ref="W19:W19">COUNT(J19:S19)</f>
        <v>4</v>
      </c>
      <c r="X19" s="19"/>
      <c r="Y19" s="19"/>
      <c r="Z19" s="4"/>
      <c r="AA19" s="4"/>
      <c r="AB19" s="0"/>
      <c r="AC19" s="4"/>
      <c r="AD19" s="4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6.5" hidden="false" customHeight="true" outlineLevel="0" collapsed="false">
      <c r="A20" s="19" t="n">
        <v>434</v>
      </c>
      <c r="B20" s="19" t="n">
        <f aca="false" t="array" ref="B20:B20">RANK(V20,$V$2:$V$607)</f>
        <v>18</v>
      </c>
      <c r="C20" s="20" t="str">
        <f aca="false">IF(VLOOKUP($A20,Tournoi!$B$2:$F$601,3,0)="","",VLOOKUP($A20,Tournoi!$B$2:$F$601,3,0))</f>
        <v>Lodewijckx</v>
      </c>
      <c r="D20" s="20" t="str">
        <f aca="false">IF(VLOOKUP($A20,Tournoi!$B$2:$F$601,4,0)="","",VLOOKUP($A20,Tournoi!$B$2:$F$601,4,0))</f>
        <v>Peter</v>
      </c>
      <c r="E20" s="20" t="str">
        <f aca="false">IF(VLOOKUP($A20,Tournoi!$B$2:$F$612,5,0)="","",VLOOKUP($A20,Tournoi!$B$2:$F$612,5,0))</f>
        <v>t Gezelschap</v>
      </c>
      <c r="F20" s="19" t="n">
        <v>905.934149210538</v>
      </c>
      <c r="G20" s="19" t="n">
        <v>301.978049736846</v>
      </c>
      <c r="H20" s="19" t="n">
        <v>1077.92260787491</v>
      </c>
      <c r="I20" s="19" t="n">
        <v>718.615071916604</v>
      </c>
      <c r="J20" s="21" t="n">
        <v>134.062639403276</v>
      </c>
      <c r="K20" s="19" t="n">
        <v>223.210039981796</v>
      </c>
      <c r="L20" s="19" t="n">
        <v>173.42695035461</v>
      </c>
      <c r="M20" s="19"/>
      <c r="N20" s="19" t="n">
        <v>294.271517302573</v>
      </c>
      <c r="O20" s="19" t="n">
        <f aca="false">IF(VLOOKUP($A20,Tournoi!$B$2:$AC$601,6,0)="","",VLOOKUP($A20,Tournoi!$B$2:$AF$601,30,0))</f>
        <v>234.826102719952</v>
      </c>
      <c r="P20" s="19"/>
      <c r="Q20" s="19"/>
      <c r="R20" s="19"/>
      <c r="S20" s="22"/>
      <c r="T20" s="21" t="n">
        <f aca="false" t="array" ref="T20:T20">SUM(J20:S20)</f>
        <v>1059.79724976221</v>
      </c>
      <c r="U20" s="19" t="n">
        <f aca="false" t="array" ref="U20:U20">IF(S20="",0,S20)+IF((COUNT(J20:R20)&lt;6),SUM(J20:R20),(MAX(J20:R20)+LARGE(J20:R20,2)+LARGE(J20:R20,3)+LARGE(J20:R20,4)+LARGE(J20:R20,5)))</f>
        <v>1059.79724976221</v>
      </c>
      <c r="V20" s="19" t="n">
        <f aca="false">U20+G20+I20</f>
        <v>2080.39037141566</v>
      </c>
      <c r="W20" s="19" t="n">
        <f aca="false" t="array" ref="W20:W20">COUNT(J20:S20)</f>
        <v>5</v>
      </c>
      <c r="X20" s="19"/>
      <c r="Y20" s="19"/>
      <c r="Z20" s="4"/>
      <c r="AA20" s="19"/>
      <c r="AB20" s="19"/>
      <c r="AC20" s="4"/>
      <c r="AD20" s="4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6.5" hidden="false" customHeight="true" outlineLevel="0" collapsed="false">
      <c r="A21" s="19" t="n">
        <v>12</v>
      </c>
      <c r="B21" s="19" t="n">
        <f aca="false" t="array" ref="B21:B21">RANK(V21,$V$2:$V$607)</f>
        <v>22</v>
      </c>
      <c r="C21" s="20" t="str">
        <f aca="false">IF(VLOOKUP($A21,Tournoi!$B$2:$F$601,3,0)="","",VLOOKUP($A21,Tournoi!$B$2:$F$601,3,0))</f>
        <v>Bultijnck</v>
      </c>
      <c r="D21" s="20" t="str">
        <f aca="false">IF(VLOOKUP($A21,Tournoi!$B$2:$F$601,4,0)="","",VLOOKUP($A21,Tournoi!$B$2:$F$601,4,0))</f>
        <v>Stijn</v>
      </c>
      <c r="E21" s="20" t="str">
        <f aca="false">IF(VLOOKUP($A21,Tournoi!$B$2:$F$612,5,0)="","",VLOOKUP($A21,Tournoi!$B$2:$F$612,5,0))</f>
        <v>t Gezelschap</v>
      </c>
      <c r="F21" s="19" t="n">
        <v>1316.09815795669</v>
      </c>
      <c r="G21" s="19" t="n">
        <v>438.699385985562</v>
      </c>
      <c r="H21" s="19" t="n">
        <v>1442.02651118229</v>
      </c>
      <c r="I21" s="19" t="n">
        <v>961.35100745486</v>
      </c>
      <c r="J21" s="21" t="n">
        <v>269.365376797999</v>
      </c>
      <c r="K21" s="19"/>
      <c r="L21" s="19"/>
      <c r="M21" s="19" t="n">
        <v>117.765451416453</v>
      </c>
      <c r="N21" s="19"/>
      <c r="O21" s="19" t="str">
        <f aca="false">IF(VLOOKUP($A21,Tournoi!$B$2:$AC$601,6,0)="","",VLOOKUP($A21,Tournoi!$B$2:$AF$601,30,0))</f>
        <v/>
      </c>
      <c r="P21" s="19"/>
      <c r="Q21" s="19"/>
      <c r="R21" s="19"/>
      <c r="S21" s="22"/>
      <c r="T21" s="21" t="n">
        <f aca="false" t="array" ref="T21:T21">SUM(J21:S21)</f>
        <v>387.130828214452</v>
      </c>
      <c r="U21" s="19" t="n">
        <f aca="false" t="array" ref="U21:U21">IF(S21="",0,S21)+IF((COUNT(J21:R21)&lt;6),SUM(J21:R21),(MAX(J21:R21)+LARGE(J21:R21,2)+LARGE(J21:R21,3)+LARGE(J21:R21,4)+LARGE(J21:R21,5)))</f>
        <v>387.130828214452</v>
      </c>
      <c r="V21" s="19" t="n">
        <f aca="false">U21+G21+I21</f>
        <v>1787.18122165487</v>
      </c>
      <c r="W21" s="19" t="n">
        <f aca="false" t="array" ref="W21:W21">COUNT(J21:S21)</f>
        <v>2</v>
      </c>
      <c r="X21" s="19"/>
      <c r="Y21" s="19"/>
      <c r="Z21" s="4"/>
      <c r="AA21" s="4"/>
      <c r="AB21" s="0"/>
      <c r="AC21" s="4"/>
      <c r="AD21" s="4"/>
      <c r="AE21" s="0"/>
      <c r="AF21" s="0"/>
      <c r="AG21" s="27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6.5" hidden="false" customHeight="true" outlineLevel="0" collapsed="false">
      <c r="A22" s="19" t="n">
        <v>214</v>
      </c>
      <c r="B22" s="19" t="n">
        <f aca="false" t="array" ref="B22:B22">RANK(V22,$V$2:$V$607)</f>
        <v>23</v>
      </c>
      <c r="C22" s="20" t="str">
        <f aca="false">IF(VLOOKUP($A22,Tournoi!$B$2:$F$601,3,0)="","",VLOOKUP($A22,Tournoi!$B$2:$F$601,3,0))</f>
        <v>Geeraerts</v>
      </c>
      <c r="D22" s="20" t="str">
        <f aca="false">IF(VLOOKUP($A22,Tournoi!$B$2:$F$601,4,0)="","",VLOOKUP($A22,Tournoi!$B$2:$F$601,4,0))</f>
        <v>Tamara</v>
      </c>
      <c r="E22" s="20" t="str">
        <f aca="false">IF(VLOOKUP($A22,Tournoi!$B$2:$F$612,5,0)="","",VLOOKUP($A22,Tournoi!$B$2:$F$612,5,0))</f>
        <v>t Gezelschap</v>
      </c>
      <c r="F22" s="19" t="n">
        <v>602.733330443487</v>
      </c>
      <c r="G22" s="19" t="n">
        <v>200.911110147829</v>
      </c>
      <c r="H22" s="19" t="n">
        <v>1147.10054273461</v>
      </c>
      <c r="I22" s="19" t="n">
        <v>764.733695156404</v>
      </c>
      <c r="J22" s="21"/>
      <c r="K22" s="19" t="n">
        <v>124.658597001454</v>
      </c>
      <c r="L22" s="19" t="n">
        <v>319.794727016305</v>
      </c>
      <c r="M22" s="19" t="n">
        <v>287.447783647614</v>
      </c>
      <c r="N22" s="19"/>
      <c r="O22" s="19" t="str">
        <f aca="false">IF(VLOOKUP($A22,Tournoi!$B$2:$AC$601,6,0)="","",VLOOKUP($A22,Tournoi!$B$2:$AF$601,30,0))</f>
        <v/>
      </c>
      <c r="P22" s="19"/>
      <c r="Q22" s="19"/>
      <c r="R22" s="19"/>
      <c r="S22" s="22"/>
      <c r="T22" s="21" t="n">
        <f aca="false" t="array" ref="T22:T22">SUM(J22:S22)</f>
        <v>731.901107665373</v>
      </c>
      <c r="U22" s="19" t="n">
        <f aca="false" t="array" ref="U22:U22">IF(S22="",0,S22)+IF((COUNT(J22:R22)&lt;6),SUM(J22:R22),(MAX(J22:R22)+LARGE(J22:R22,2)+LARGE(J22:R22,3)+LARGE(J22:R22,4)+LARGE(J22:R22,5)))</f>
        <v>731.901107665373</v>
      </c>
      <c r="V22" s="19" t="n">
        <f aca="false">U22+G22+I22</f>
        <v>1697.54591296961</v>
      </c>
      <c r="W22" s="19" t="n">
        <f aca="false" t="array" ref="W22:W22">COUNT(J22:S22)</f>
        <v>3</v>
      </c>
      <c r="X22" s="19"/>
      <c r="Y22" s="19"/>
      <c r="Z22" s="4"/>
      <c r="AA22" s="19"/>
      <c r="AB22" s="19"/>
      <c r="AC22" s="4"/>
      <c r="AD22" s="4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6.5" hidden="false" customHeight="true" outlineLevel="0" collapsed="false">
      <c r="A23" s="19" t="n">
        <v>227</v>
      </c>
      <c r="B23" s="19" t="n">
        <f aca="false" t="array" ref="B23:B23">RANK(V23,$V$2:$V$607)</f>
        <v>25</v>
      </c>
      <c r="C23" s="20" t="str">
        <f aca="false">IF(VLOOKUP($A23,Tournoi!$B$2:$F$601,3,0)="","",VLOOKUP($A23,Tournoi!$B$2:$F$601,3,0))</f>
        <v>Cadot</v>
      </c>
      <c r="D23" s="20" t="str">
        <f aca="false">IF(VLOOKUP($A23,Tournoi!$B$2:$F$601,4,0)="","",VLOOKUP($A23,Tournoi!$B$2:$F$601,4,0))</f>
        <v>Romain</v>
      </c>
      <c r="E23" s="20" t="str">
        <f aca="false">IF(VLOOKUP($A23,Tournoi!$B$2:$F$612,5,0)="","",VLOOKUP($A23,Tournoi!$B$2:$F$612,5,0))</f>
        <v>De Speeldoos</v>
      </c>
      <c r="F23" s="19" t="n">
        <v>1413.06812508143</v>
      </c>
      <c r="G23" s="19" t="n">
        <v>471.022708360476</v>
      </c>
      <c r="H23" s="19" t="n">
        <v>1359.27099871171</v>
      </c>
      <c r="I23" s="19" t="n">
        <v>906.18066580781</v>
      </c>
      <c r="J23" s="21"/>
      <c r="K23" s="19"/>
      <c r="L23" s="19" t="n">
        <v>250.801820239199</v>
      </c>
      <c r="M23" s="19"/>
      <c r="N23" s="19"/>
      <c r="O23" s="19" t="str">
        <f aca="false">IF(VLOOKUP($A23,Tournoi!$B$2:$AC$601,6,0)="","",VLOOKUP($A23,Tournoi!$B$2:$AF$601,30,0))</f>
        <v/>
      </c>
      <c r="P23" s="19"/>
      <c r="Q23" s="19"/>
      <c r="R23" s="19"/>
      <c r="S23" s="22"/>
      <c r="T23" s="21" t="n">
        <f aca="false" t="array" ref="T23:T23">SUM(J23:S23)</f>
        <v>250.801820239199</v>
      </c>
      <c r="U23" s="19" t="n">
        <f aca="false" t="array" ref="U23:U23">IF(S23="",0,S23)+IF((COUNT(J23:R23)&lt;6),SUM(J23:R23),(MAX(J23:R23)+LARGE(J23:R23,2)+LARGE(J23:R23,3)+LARGE(J23:R23,4)+LARGE(J23:R23,5)))</f>
        <v>250.801820239199</v>
      </c>
      <c r="V23" s="19" t="n">
        <f aca="false">U23+G23+I23</f>
        <v>1628.00519440749</v>
      </c>
      <c r="W23" s="19" t="n">
        <f aca="false" t="array" ref="W23:W23">COUNT(J23:S23)</f>
        <v>1</v>
      </c>
      <c r="X23" s="19"/>
      <c r="Y23" s="19"/>
      <c r="Z23" s="4"/>
      <c r="AA23" s="19"/>
      <c r="AB23" s="19"/>
      <c r="AC23" s="4"/>
      <c r="AD23" s="4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6.5" hidden="false" customHeight="true" outlineLevel="0" collapsed="false">
      <c r="A24" s="19" t="n">
        <v>260</v>
      </c>
      <c r="B24" s="19" t="n">
        <f aca="false" t="array" ref="B24:B24">RANK(V24,$V$2:$V$607)</f>
        <v>20</v>
      </c>
      <c r="C24" s="20" t="str">
        <f aca="false">IF(VLOOKUP($A24,Tournoi!$B$2:$F$601,3,0)="","",VLOOKUP($A24,Tournoi!$B$2:$F$601,3,0))</f>
        <v>Geukens</v>
      </c>
      <c r="D24" s="20" t="str">
        <f aca="false">IF(VLOOKUP($A24,Tournoi!$B$2:$F$601,4,0)="","",VLOOKUP($A24,Tournoi!$B$2:$F$601,4,0))</f>
        <v>Tom</v>
      </c>
      <c r="E24" s="20" t="str">
        <f aca="false">IF(VLOOKUP($A24,Tournoi!$B$2:$F$612,5,0)="","",VLOOKUP($A24,Tournoi!$B$2:$F$612,5,0))</f>
        <v>t Gezelschap</v>
      </c>
      <c r="F24" s="19" t="n">
        <v>799.921024874235</v>
      </c>
      <c r="G24" s="19" t="n">
        <v>266.640341624745</v>
      </c>
      <c r="H24" s="19" t="n">
        <v>1240.36548882531</v>
      </c>
      <c r="I24" s="19" t="n">
        <v>826.910325883537</v>
      </c>
      <c r="J24" s="21"/>
      <c r="K24" s="19"/>
      <c r="L24" s="19" t="n">
        <v>304.617101723697</v>
      </c>
      <c r="M24" s="19"/>
      <c r="N24" s="19" t="n">
        <v>166.068016138072</v>
      </c>
      <c r="O24" s="19" t="n">
        <f aca="false">IF(VLOOKUP($A24,Tournoi!$B$2:$AC$601,6,0)="","",VLOOKUP($A24,Tournoi!$B$2:$AF$601,30,0))</f>
        <v>338.830264922871</v>
      </c>
      <c r="P24" s="19"/>
      <c r="Q24" s="19"/>
      <c r="R24" s="19"/>
      <c r="S24" s="22"/>
      <c r="T24" s="21" t="n">
        <f aca="false" t="array" ref="T24:T24">SUM(J24:S24)</f>
        <v>809.51538278464</v>
      </c>
      <c r="U24" s="19" t="n">
        <f aca="false" t="array" ref="U24:U24">IF(S24="",0,S24)+IF((COUNT(J24:R24)&lt;6),SUM(J24:R24),(MAX(J24:R24)+LARGE(J24:R24,2)+LARGE(J24:R24,3)+LARGE(J24:R24,4)+LARGE(J24:R24,5)))</f>
        <v>809.51538278464</v>
      </c>
      <c r="V24" s="19" t="n">
        <f aca="false">U24+G24+I24</f>
        <v>1903.06605029292</v>
      </c>
      <c r="W24" s="19" t="n">
        <f aca="false" t="array" ref="W24:W24">COUNT(J24:S24)</f>
        <v>3</v>
      </c>
      <c r="X24" s="19"/>
      <c r="Y24" s="19"/>
      <c r="Z24" s="4"/>
      <c r="AA24" s="19"/>
      <c r="AB24" s="19"/>
      <c r="AC24" s="4"/>
      <c r="AD24" s="4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s="29" customFormat="true" ht="16.5" hidden="false" customHeight="true" outlineLevel="0" collapsed="false">
      <c r="A25" s="19" t="n">
        <v>359</v>
      </c>
      <c r="B25" s="19" t="n">
        <f aca="false" t="array" ref="B25:B25">RANK(V25,$V$2:$V$607)</f>
        <v>27</v>
      </c>
      <c r="C25" s="20" t="str">
        <f aca="false">IF(VLOOKUP($A25,Tournoi!$B$2:$F$601,3,0)="","",VLOOKUP($A25,Tournoi!$B$2:$F$601,3,0))</f>
        <v>Verbiest</v>
      </c>
      <c r="D25" s="20" t="str">
        <f aca="false">IF(VLOOKUP($A25,Tournoi!$B$2:$F$601,4,0)="","",VLOOKUP($A25,Tournoi!$B$2:$F$601,4,0))</f>
        <v>Bram</v>
      </c>
      <c r="E25" s="20" t="str">
        <f aca="false">IF(VLOOKUP($A25,Tournoi!$B$2:$F$612,5,0)="","",VLOOKUP($A25,Tournoi!$B$2:$F$612,5,0))</f>
        <v/>
      </c>
      <c r="F25" s="19" t="n">
        <v>1329.52412342287</v>
      </c>
      <c r="G25" s="19" t="n">
        <v>443.174707807623</v>
      </c>
      <c r="H25" s="19" t="n">
        <v>1654.23559636118</v>
      </c>
      <c r="I25" s="19" t="n">
        <v>1102.82373090745</v>
      </c>
      <c r="J25" s="21"/>
      <c r="K25" s="19"/>
      <c r="L25" s="19"/>
      <c r="M25" s="19"/>
      <c r="N25" s="19"/>
      <c r="O25" s="19" t="str">
        <f aca="false">IF(VLOOKUP($A25,Tournoi!$B$2:$AC$601,6,0)="","",VLOOKUP($A25,Tournoi!$B$2:$AF$601,30,0))</f>
        <v/>
      </c>
      <c r="P25" s="19"/>
      <c r="Q25" s="19"/>
      <c r="R25" s="19"/>
      <c r="S25" s="22"/>
      <c r="T25" s="21" t="n">
        <f aca="false" t="array" ref="T25:T25">SUM(J25:S25)</f>
        <v>0</v>
      </c>
      <c r="U25" s="19" t="n">
        <f aca="false" t="array" ref="U25:U25">IF(S25="",0,S25)+IF((COUNT(J25:R25)&lt;6),SUM(J25:R25),(MAX(J25:R25)+LARGE(J25:R25,2)+LARGE(J25:R25,3)+LARGE(J25:R25,4)+LARGE(J25:R25,5)))</f>
        <v>0</v>
      </c>
      <c r="V25" s="19" t="n">
        <f aca="false">U25+G25+I25</f>
        <v>1545.99843871507</v>
      </c>
      <c r="W25" s="19" t="n">
        <f aca="false" t="array" ref="W25:W25">COUNT(J25:S25)</f>
        <v>0</v>
      </c>
      <c r="X25" s="19"/>
      <c r="Y25" s="19"/>
      <c r="Z25" s="19"/>
      <c r="AA25" s="19"/>
      <c r="AB25" s="19"/>
      <c r="AC25" s="19"/>
      <c r="AD25" s="19"/>
      <c r="AE25" s="28"/>
    </row>
    <row r="26" s="25" customFormat="true" ht="16.5" hidden="false" customHeight="true" outlineLevel="0" collapsed="false">
      <c r="A26" s="19" t="n">
        <v>400</v>
      </c>
      <c r="B26" s="19" t="n">
        <f aca="false" t="array" ref="B26:B26">RANK(V26,$V$2:$V$607)</f>
        <v>30</v>
      </c>
      <c r="C26" s="20" t="str">
        <f aca="false">IF(VLOOKUP($A26,Tournoi!$B$2:$F$601,3,0)="","",VLOOKUP($A26,Tournoi!$B$2:$F$601,3,0))</f>
        <v>Kenens</v>
      </c>
      <c r="D26" s="20" t="str">
        <f aca="false">IF(VLOOKUP($A26,Tournoi!$B$2:$F$601,4,0)="","",VLOOKUP($A26,Tournoi!$B$2:$F$601,4,0))</f>
        <v>Philippe</v>
      </c>
      <c r="E26" s="20" t="str">
        <f aca="false">IF(VLOOKUP($A26,Tournoi!$B$2:$F$612,5,0)="","",VLOOKUP($A26,Tournoi!$B$2:$F$612,5,0))</f>
        <v>Kenens brothers</v>
      </c>
      <c r="F26" s="19" t="n">
        <v>0</v>
      </c>
      <c r="G26" s="19" t="n">
        <v>0</v>
      </c>
      <c r="H26" s="19" t="n">
        <v>668.995656909405</v>
      </c>
      <c r="I26" s="19" t="n">
        <v>445.99710460627</v>
      </c>
      <c r="J26" s="21" t="n">
        <v>256.079315799143</v>
      </c>
      <c r="K26" s="19" t="n">
        <v>128.920784229185</v>
      </c>
      <c r="L26" s="19" t="n">
        <v>256.700864060446</v>
      </c>
      <c r="M26" s="19" t="n">
        <v>109.428906289213</v>
      </c>
      <c r="N26" s="19" t="n">
        <v>288.172660692214</v>
      </c>
      <c r="O26" s="19" t="n">
        <f aca="false">IF(VLOOKUP($A26,Tournoi!$B$2:$AC$601,6,0)="","",VLOOKUP($A26,Tournoi!$B$2:$AF$601,30,0))</f>
        <v>67.2394789962693</v>
      </c>
      <c r="P26" s="19"/>
      <c r="Q26" s="19"/>
      <c r="R26" s="19"/>
      <c r="S26" s="22"/>
      <c r="T26" s="21" t="n">
        <f aca="false" t="array" ref="T26:T26">SUM(J26:S26)</f>
        <v>1106.54201006647</v>
      </c>
      <c r="U26" s="19" t="n">
        <f aca="false" t="array" ref="U26:U26">IF(S26="",0,S26)+IF((COUNT(J26:R26)&lt;6),SUM(J26:R26),(MAX(J26:R26)+LARGE(J26:R26,2)+LARGE(J26:R26,3)+LARGE(J26:R26,4)+LARGE(J26:R26,5)))</f>
        <v>1039.3025310702</v>
      </c>
      <c r="V26" s="19" t="n">
        <f aca="false">U26+G26+I26</f>
        <v>1485.29963567647</v>
      </c>
      <c r="W26" s="19" t="n">
        <f aca="false" t="array" ref="W26:W26">COUNT(J26:S26)</f>
        <v>6</v>
      </c>
      <c r="X26" s="19"/>
      <c r="Y26" s="19"/>
      <c r="Z26" s="4"/>
      <c r="AA26" s="19"/>
      <c r="AB26" s="19"/>
      <c r="AC26" s="4"/>
      <c r="AD26" s="4"/>
    </row>
    <row r="27" s="25" customFormat="true" ht="16.5" hidden="false" customHeight="true" outlineLevel="0" collapsed="false">
      <c r="A27" s="19" t="n">
        <v>55</v>
      </c>
      <c r="B27" s="19" t="n">
        <f aca="false" t="array" ref="B27:B27">RANK(V27,$V$2:$V$607)</f>
        <v>24</v>
      </c>
      <c r="C27" s="20" t="str">
        <f aca="false">IF(VLOOKUP($A27,Tournoi!$B$2:$F$601,3,0)="","",VLOOKUP($A27,Tournoi!$B$2:$F$601,3,0))</f>
        <v>Baeckelandt</v>
      </c>
      <c r="D27" s="20" t="str">
        <f aca="false">IF(VLOOKUP($A27,Tournoi!$B$2:$F$601,4,0)="","",VLOOKUP($A27,Tournoi!$B$2:$F$601,4,0))</f>
        <v>Timothy</v>
      </c>
      <c r="E27" s="20" t="str">
        <f aca="false">IF(VLOOKUP($A27,Tournoi!$B$2:$F$612,5,0)="","",VLOOKUP($A27,Tournoi!$B$2:$F$612,5,0))</f>
        <v>Winning Movez</v>
      </c>
      <c r="F27" s="19" t="n">
        <v>348.211470195636</v>
      </c>
      <c r="G27" s="19" t="n">
        <v>116.070490065212</v>
      </c>
      <c r="H27" s="19" t="n">
        <v>1707.59992035009</v>
      </c>
      <c r="I27" s="19" t="n">
        <v>1138.39994690006</v>
      </c>
      <c r="J27" s="21" t="n">
        <v>199.711189405605</v>
      </c>
      <c r="K27" s="19"/>
      <c r="L27" s="19"/>
      <c r="M27" s="19"/>
      <c r="N27" s="19"/>
      <c r="O27" s="19" t="n">
        <f aca="false">IF(VLOOKUP($A27,Tournoi!$B$2:$AC$601,6,0)="","",VLOOKUP($A27,Tournoi!$B$2:$AF$601,30,0))</f>
        <v>233.7974815064</v>
      </c>
      <c r="P27" s="19"/>
      <c r="Q27" s="19"/>
      <c r="R27" s="19"/>
      <c r="S27" s="22"/>
      <c r="T27" s="21" t="n">
        <f aca="false" t="array" ref="T27:T27">SUM(J27:S27)</f>
        <v>433.508670912006</v>
      </c>
      <c r="U27" s="19" t="n">
        <f aca="false" t="array" ref="U27:U27">IF(S27="",0,S27)+IF((COUNT(J27:R27)&lt;6),SUM(J27:R27),(MAX(J27:R27)+LARGE(J27:R27,2)+LARGE(J27:R27,3)+LARGE(J27:R27,4)+LARGE(J27:R27,5)))</f>
        <v>433.508670912006</v>
      </c>
      <c r="V27" s="19" t="n">
        <f aca="false">U27+G27+I27</f>
        <v>1687.97910787728</v>
      </c>
      <c r="W27" s="19" t="n">
        <f aca="false" t="array" ref="W27:W27">COUNT(J27:S27)</f>
        <v>2</v>
      </c>
      <c r="X27" s="19"/>
      <c r="Y27" s="19"/>
      <c r="Z27" s="4"/>
      <c r="AA27" s="19"/>
      <c r="AB27" s="19"/>
      <c r="AC27" s="4"/>
      <c r="AD27" s="4"/>
      <c r="AE27" s="27"/>
    </row>
    <row r="28" s="25" customFormat="true" ht="16.5" hidden="false" customHeight="true" outlineLevel="0" collapsed="false">
      <c r="A28" s="19" t="n">
        <v>546</v>
      </c>
      <c r="B28" s="19" t="n">
        <f aca="false" t="array" ref="B28:B28">RANK(V28,$V$2:$V$607)</f>
        <v>21</v>
      </c>
      <c r="C28" s="20" t="str">
        <f aca="false">IF(VLOOKUP($A28,Tournoi!$B$2:$F$601,3,0)="","",VLOOKUP($A28,Tournoi!$B$2:$F$601,3,0))</f>
        <v>Heymans</v>
      </c>
      <c r="D28" s="20" t="str">
        <f aca="false">IF(VLOOKUP($A28,Tournoi!$B$2:$F$601,4,0)="","",VLOOKUP($A28,Tournoi!$B$2:$F$601,4,0))</f>
        <v>Roel</v>
      </c>
      <c r="E28" s="20" t="str">
        <f aca="false">IF(VLOOKUP($A28,Tournoi!$B$2:$F$612,5,0)="","",VLOOKUP($A28,Tournoi!$B$2:$F$612,5,0))</f>
        <v>Kierewiet</v>
      </c>
      <c r="F28" s="19" t="n">
        <v>590.532876096993</v>
      </c>
      <c r="G28" s="19" t="n">
        <v>196.844292032331</v>
      </c>
      <c r="H28" s="19" t="n">
        <v>1146.64367862224</v>
      </c>
      <c r="I28" s="19" t="n">
        <v>764.429119081496</v>
      </c>
      <c r="J28" s="21" t="n">
        <v>109.004861697363</v>
      </c>
      <c r="K28" s="19" t="n">
        <v>347.190370018975</v>
      </c>
      <c r="L28" s="19"/>
      <c r="M28" s="19"/>
      <c r="N28" s="19"/>
      <c r="O28" s="19" t="n">
        <f aca="false">IF(VLOOKUP($A28,Tournoi!$B$2:$AC$601,6,0)="","",VLOOKUP($A28,Tournoi!$B$2:$AF$601,30,0))</f>
        <v>379.962151079982</v>
      </c>
      <c r="P28" s="19"/>
      <c r="Q28" s="19"/>
      <c r="R28" s="19"/>
      <c r="S28" s="22"/>
      <c r="T28" s="21" t="n">
        <f aca="false" t="array" ref="T28:T28">SUM(J28:S28)</f>
        <v>836.157382796321</v>
      </c>
      <c r="U28" s="19" t="n">
        <f aca="false" t="array" ref="U28:U28">IF(S28="",0,S28)+IF((COUNT(J28:R28)&lt;6),SUM(J28:R28),(MAX(J28:R28)+LARGE(J28:R28,2)+LARGE(J28:R28,3)+LARGE(J28:R28,4)+LARGE(J28:R28,5)))</f>
        <v>836.157382796321</v>
      </c>
      <c r="V28" s="19" t="n">
        <f aca="false">U28+G28+I28</f>
        <v>1797.43079391015</v>
      </c>
      <c r="W28" s="19" t="n">
        <f aca="false" t="array" ref="W28:W28">COUNT(J28:S28)</f>
        <v>3</v>
      </c>
      <c r="X28" s="19"/>
      <c r="Y28" s="19"/>
      <c r="Z28" s="4"/>
      <c r="AA28" s="19"/>
      <c r="AB28" s="19"/>
      <c r="AC28" s="4"/>
      <c r="AD28" s="4"/>
      <c r="AE28" s="0"/>
    </row>
    <row r="29" s="25" customFormat="true" ht="16.5" hidden="false" customHeight="true" outlineLevel="0" collapsed="false">
      <c r="A29" s="19" t="n">
        <v>50</v>
      </c>
      <c r="B29" s="19" t="n">
        <f aca="false" t="array" ref="B29:B29">RANK(V29,$V$2:$V$607)</f>
        <v>32</v>
      </c>
      <c r="C29" s="20" t="str">
        <f aca="false">IF(VLOOKUP($A29,Tournoi!$B$2:$F$601,3,0)="","",VLOOKUP($A29,Tournoi!$B$2:$F$601,3,0))</f>
        <v>Cadot</v>
      </c>
      <c r="D29" s="20" t="str">
        <f aca="false">IF(VLOOKUP($A29,Tournoi!$B$2:$F$601,4,0)="","",VLOOKUP($A29,Tournoi!$B$2:$F$601,4,0))</f>
        <v>Pascal</v>
      </c>
      <c r="E29" s="20" t="str">
        <f aca="false">IF(VLOOKUP($A29,Tournoi!$B$2:$F$612,5,0)="","",VLOOKUP($A29,Tournoi!$B$2:$F$612,5,0))</f>
        <v>In Ludo Veritas</v>
      </c>
      <c r="F29" s="19" t="n">
        <v>1224.86072422491</v>
      </c>
      <c r="G29" s="19" t="n">
        <v>408.28690807497</v>
      </c>
      <c r="H29" s="19" t="n">
        <v>1307.5801357396</v>
      </c>
      <c r="I29" s="19" t="n">
        <v>871.72009049307</v>
      </c>
      <c r="J29" s="21"/>
      <c r="K29" s="19"/>
      <c r="L29" s="19" t="n">
        <v>77.2460800101821</v>
      </c>
      <c r="M29" s="19"/>
      <c r="N29" s="19"/>
      <c r="O29" s="19" t="str">
        <f aca="false">IF(VLOOKUP($A29,Tournoi!$B$2:$AC$601,6,0)="","",VLOOKUP($A29,Tournoi!$B$2:$AF$601,30,0))</f>
        <v/>
      </c>
      <c r="P29" s="19"/>
      <c r="Q29" s="19"/>
      <c r="R29" s="19"/>
      <c r="S29" s="22"/>
      <c r="T29" s="21" t="n">
        <f aca="false" t="array" ref="T29:T29">SUM(J29:S29)</f>
        <v>77.2460800101821</v>
      </c>
      <c r="U29" s="19" t="n">
        <f aca="false" t="array" ref="U29:U29">IF(S29="",0,S29)+IF((COUNT(J29:R29)&lt;6),SUM(J29:R29),(MAX(J29:R29)+LARGE(J29:R29,2)+LARGE(J29:R29,3)+LARGE(J29:R29,4)+LARGE(J29:R29,5)))</f>
        <v>77.2460800101821</v>
      </c>
      <c r="V29" s="19" t="n">
        <f aca="false">U29+G29+I29</f>
        <v>1357.25307857822</v>
      </c>
      <c r="W29" s="19" t="n">
        <f aca="false" t="array" ref="W29:W29">COUNT(J29:S29)</f>
        <v>1</v>
      </c>
      <c r="X29" s="19"/>
      <c r="Y29" s="19"/>
      <c r="Z29" s="4"/>
      <c r="AA29" s="19"/>
      <c r="AB29" s="19"/>
      <c r="AC29" s="4"/>
      <c r="AD29" s="4"/>
      <c r="AE29" s="0"/>
    </row>
    <row r="30" s="25" customFormat="true" ht="16.5" hidden="false" customHeight="true" outlineLevel="0" collapsed="false">
      <c r="A30" s="19" t="n">
        <v>258</v>
      </c>
      <c r="B30" s="19" t="n">
        <f aca="false" t="array" ref="B30:B30">RANK(V30,$V$2:$V$607)</f>
        <v>28</v>
      </c>
      <c r="C30" s="20" t="str">
        <f aca="false">IF(VLOOKUP($A30,Tournoi!$B$2:$F$601,3,0)="","",VLOOKUP($A30,Tournoi!$B$2:$F$601,3,0))</f>
        <v>Sterkens</v>
      </c>
      <c r="D30" s="20" t="str">
        <f aca="false">IF(VLOOKUP($A30,Tournoi!$B$2:$F$601,4,0)="","",VLOOKUP($A30,Tournoi!$B$2:$F$601,4,0))</f>
        <v>Ellen</v>
      </c>
      <c r="E30" s="20" t="str">
        <f aca="false">IF(VLOOKUP($A30,Tournoi!$B$2:$F$612,5,0)="","",VLOOKUP($A30,Tournoi!$B$2:$F$612,5,0))</f>
        <v>t Gezelschap</v>
      </c>
      <c r="F30" s="19" t="n">
        <v>544.789980572226</v>
      </c>
      <c r="G30" s="19" t="n">
        <v>181.596660190742</v>
      </c>
      <c r="H30" s="19" t="n">
        <v>967.203551255976</v>
      </c>
      <c r="I30" s="19" t="n">
        <v>644.802367503984</v>
      </c>
      <c r="J30" s="21"/>
      <c r="K30" s="19"/>
      <c r="L30" s="19" t="n">
        <v>239.353510313897</v>
      </c>
      <c r="M30" s="19"/>
      <c r="N30" s="19" t="n">
        <v>282.779192835629</v>
      </c>
      <c r="O30" s="19" t="n">
        <f aca="false">IF(VLOOKUP($A30,Tournoi!$B$2:$AC$601,6,0)="","",VLOOKUP($A30,Tournoi!$B$2:$AF$601,30,0))</f>
        <v>185.446569218049</v>
      </c>
      <c r="P30" s="19"/>
      <c r="Q30" s="19"/>
      <c r="R30" s="19"/>
      <c r="S30" s="22"/>
      <c r="T30" s="21" t="n">
        <f aca="false" t="array" ref="T30:T30">SUM(J30:S30)</f>
        <v>707.579272367575</v>
      </c>
      <c r="U30" s="19" t="n">
        <f aca="false" t="array" ref="U30:U30">IF(S30="",0,S30)+IF((COUNT(J30:R30)&lt;6),SUM(J30:R30),(MAX(J30:R30)+LARGE(J30:R30,2)+LARGE(J30:R30,3)+LARGE(J30:R30,4)+LARGE(J30:R30,5)))</f>
        <v>707.579272367575</v>
      </c>
      <c r="V30" s="19" t="n">
        <f aca="false">U30+G30+I30</f>
        <v>1533.9783000623</v>
      </c>
      <c r="W30" s="19" t="n">
        <f aca="false" t="array" ref="W30:W30">COUNT(J30:S30)</f>
        <v>3</v>
      </c>
      <c r="X30" s="19"/>
      <c r="Y30" s="19"/>
      <c r="Z30" s="4"/>
      <c r="AA30" s="19"/>
      <c r="AB30" s="19"/>
      <c r="AC30" s="4"/>
      <c r="AD30" s="4"/>
      <c r="AE30" s="0"/>
    </row>
    <row r="31" s="25" customFormat="true" ht="16.5" hidden="false" customHeight="true" outlineLevel="0" collapsed="false">
      <c r="A31" s="19" t="n">
        <v>509</v>
      </c>
      <c r="B31" s="19" t="n">
        <f aca="false" t="array" ref="B31:B31">RANK(V31,$V$2:$V$607)</f>
        <v>29</v>
      </c>
      <c r="C31" s="20" t="str">
        <f aca="false">IF(VLOOKUP($A31,Tournoi!$B$2:$F$601,3,0)="","",VLOOKUP($A31,Tournoi!$B$2:$F$601,3,0))</f>
        <v>Verheyden</v>
      </c>
      <c r="D31" s="20" t="str">
        <f aca="false">IF(VLOOKUP($A31,Tournoi!$B$2:$F$601,4,0)="","",VLOOKUP($A31,Tournoi!$B$2:$F$601,4,0))</f>
        <v>Lieze</v>
      </c>
      <c r="E31" s="20" t="str">
        <f aca="false">IF(VLOOKUP($A31,Tournoi!$B$2:$F$612,5,0)="","",VLOOKUP($A31,Tournoi!$B$2:$F$612,5,0))</f>
        <v>Speelduivel</v>
      </c>
      <c r="F31" s="19" t="n">
        <v>859.117421990926</v>
      </c>
      <c r="G31" s="19" t="n">
        <v>286.372473996975</v>
      </c>
      <c r="H31" s="19" t="n">
        <v>869.571566085489</v>
      </c>
      <c r="I31" s="19" t="n">
        <v>579.714377390326</v>
      </c>
      <c r="J31" s="21" t="n">
        <v>50.4978645515558</v>
      </c>
      <c r="K31" s="19" t="n">
        <v>107.581535304232</v>
      </c>
      <c r="L31" s="19" t="n">
        <v>20.1806520032983</v>
      </c>
      <c r="M31" s="19" t="n">
        <v>22.5395374563382</v>
      </c>
      <c r="N31" s="19" t="n">
        <v>250.706166497708</v>
      </c>
      <c r="O31" s="19" t="n">
        <f aca="false">IF(VLOOKUP($A31,Tournoi!$B$2:$AC$601,6,0)="","",VLOOKUP($A31,Tournoi!$B$2:$AF$601,30,0))</f>
        <v>222.353906255929</v>
      </c>
      <c r="P31" s="19"/>
      <c r="Q31" s="19"/>
      <c r="R31" s="19"/>
      <c r="S31" s="22"/>
      <c r="T31" s="21" t="n">
        <f aca="false" t="array" ref="T31:T31">SUM(J31:S31)</f>
        <v>673.859662069061</v>
      </c>
      <c r="U31" s="19" t="n">
        <f aca="false" t="array" ref="U31:U31">IF(S31="",0,S31)+IF((COUNT(J31:R31)&lt;6),SUM(J31:R31),(MAX(J31:R31)+LARGE(J31:R31,2)+LARGE(J31:R31,3)+LARGE(J31:R31,4)+LARGE(J31:R31,5)))</f>
        <v>653.679010065763</v>
      </c>
      <c r="V31" s="19" t="n">
        <f aca="false">U31+G31+I31</f>
        <v>1519.76586145306</v>
      </c>
      <c r="W31" s="19" t="n">
        <f aca="false" t="array" ref="W31:W31">COUNT(J31:S31)</f>
        <v>6</v>
      </c>
      <c r="X31" s="19"/>
      <c r="Y31" s="19"/>
      <c r="Z31" s="4"/>
      <c r="AA31" s="4"/>
      <c r="AB31" s="0"/>
      <c r="AC31" s="4"/>
      <c r="AD31" s="4"/>
      <c r="AE31" s="0"/>
    </row>
    <row r="32" s="25" customFormat="true" ht="16.5" hidden="false" customHeight="true" outlineLevel="0" collapsed="false">
      <c r="A32" s="19" t="n">
        <v>381</v>
      </c>
      <c r="B32" s="19" t="n">
        <f aca="false" t="array" ref="B32:B32">RANK(V32,$V$2:$V$607)</f>
        <v>26</v>
      </c>
      <c r="C32" s="20" t="str">
        <f aca="false">IF(VLOOKUP($A32,Tournoi!$B$2:$F$601,3,0)="","",VLOOKUP($A32,Tournoi!$B$2:$F$601,3,0))</f>
        <v>Candaele</v>
      </c>
      <c r="D32" s="20" t="str">
        <f aca="false">IF(VLOOKUP($A32,Tournoi!$B$2:$F$601,4,0)="","",VLOOKUP($A32,Tournoi!$B$2:$F$601,4,0))</f>
        <v>Tom</v>
      </c>
      <c r="E32" s="20" t="str">
        <f aca="false">IF(VLOOKUP($A32,Tournoi!$B$2:$F$612,5,0)="","",VLOOKUP($A32,Tournoi!$B$2:$F$612,5,0))</f>
        <v>x</v>
      </c>
      <c r="F32" s="19" t="n">
        <v>715.587054511301</v>
      </c>
      <c r="G32" s="19" t="n">
        <v>238.529018170434</v>
      </c>
      <c r="H32" s="19" t="n">
        <v>591.166735371047</v>
      </c>
      <c r="I32" s="19" t="n">
        <v>394.111156914031</v>
      </c>
      <c r="J32" s="21" t="n">
        <v>60.3556138051551</v>
      </c>
      <c r="K32" s="19" t="n">
        <v>287.163440544856</v>
      </c>
      <c r="L32" s="19" t="n">
        <v>216.293516235305</v>
      </c>
      <c r="M32" s="19"/>
      <c r="N32" s="19" t="n">
        <v>77.2257395863498</v>
      </c>
      <c r="O32" s="19" t="n">
        <f aca="false">IF(VLOOKUP($A32,Tournoi!$B$2:$AC$601,6,0)="","",VLOOKUP($A32,Tournoi!$B$2:$AF$601,30,0))</f>
        <v>292.114460762759</v>
      </c>
      <c r="P32" s="19"/>
      <c r="Q32" s="19"/>
      <c r="R32" s="19"/>
      <c r="S32" s="22"/>
      <c r="T32" s="21" t="n">
        <f aca="false" t="array" ref="T32:T32">SUM(J32:S32)</f>
        <v>933.152770934425</v>
      </c>
      <c r="U32" s="19" t="n">
        <f aca="false" t="array" ref="U32:U32">IF(S32="",0,S32)+IF((COUNT(J32:R32)&lt;6),SUM(J32:R32),(MAX(J32:R32)+LARGE(J32:R32,2)+LARGE(J32:R32,3)+LARGE(J32:R32,4)+LARGE(J32:R32,5)))</f>
        <v>933.152770934425</v>
      </c>
      <c r="V32" s="19" t="n">
        <f aca="false">U32+G32+I32</f>
        <v>1565.79294601889</v>
      </c>
      <c r="W32" s="19" t="n">
        <f aca="false" t="array" ref="W32:W32">COUNT(J32:S32)</f>
        <v>5</v>
      </c>
      <c r="X32" s="19"/>
      <c r="Y32" s="19"/>
      <c r="Z32" s="4"/>
      <c r="AA32" s="19"/>
      <c r="AB32" s="19"/>
      <c r="AC32" s="4"/>
      <c r="AD32" s="4"/>
      <c r="AE32" s="0"/>
    </row>
    <row r="33" s="25" customFormat="true" ht="16.5" hidden="false" customHeight="true" outlineLevel="0" collapsed="false">
      <c r="A33" s="19" t="n">
        <v>215</v>
      </c>
      <c r="B33" s="19" t="n">
        <f aca="false" t="array" ref="B33:B33">RANK(V33,$V$2:$V$607)</f>
        <v>40</v>
      </c>
      <c r="C33" s="20" t="str">
        <f aca="false">IF(VLOOKUP($A33,Tournoi!$B$2:$F$601,3,0)="","",VLOOKUP($A33,Tournoi!$B$2:$F$601,3,0))</f>
        <v>Goossens</v>
      </c>
      <c r="D33" s="20" t="str">
        <f aca="false">IF(VLOOKUP($A33,Tournoi!$B$2:$F$601,4,0)="","",VLOOKUP($A33,Tournoi!$B$2:$F$601,4,0))</f>
        <v>Jarno</v>
      </c>
      <c r="E33" s="20" t="str">
        <f aca="false">IF(VLOOKUP($A33,Tournoi!$B$2:$F$612,5,0)="","",VLOOKUP($A33,Tournoi!$B$2:$F$612,5,0))</f>
        <v>De Speeldoos</v>
      </c>
      <c r="F33" s="19" t="n">
        <v>380.980156402737</v>
      </c>
      <c r="G33" s="19" t="n">
        <v>126.993385467579</v>
      </c>
      <c r="H33" s="19" t="n">
        <v>538.825799873948</v>
      </c>
      <c r="I33" s="19" t="n">
        <v>359.217199915965</v>
      </c>
      <c r="J33" s="21" t="n">
        <v>380.885953572705</v>
      </c>
      <c r="K33" s="19" t="n">
        <v>364.876611498258</v>
      </c>
      <c r="L33" s="19"/>
      <c r="M33" s="19"/>
      <c r="N33" s="19"/>
      <c r="O33" s="19" t="str">
        <f aca="false">IF(VLOOKUP($A33,Tournoi!$B$2:$AC$601,6,0)="","",VLOOKUP($A33,Tournoi!$B$2:$AF$601,30,0))</f>
        <v/>
      </c>
      <c r="P33" s="19"/>
      <c r="Q33" s="19"/>
      <c r="R33" s="19"/>
      <c r="S33" s="22"/>
      <c r="T33" s="21" t="n">
        <f aca="false" t="array" ref="T33:T33">SUM(J33:S33)</f>
        <v>745.762565070963</v>
      </c>
      <c r="U33" s="19" t="n">
        <f aca="false" t="array" ref="U33:U33">IF(S33="",0,S33)+IF((COUNT(J33:R33)&lt;6),SUM(J33:R33),(MAX(J33:R33)+LARGE(J33:R33,2)+LARGE(J33:R33,3)+LARGE(J33:R33,4)+LARGE(J33:R33,5)))</f>
        <v>745.762565070963</v>
      </c>
      <c r="V33" s="19" t="n">
        <f aca="false">U33+G33+I33</f>
        <v>1231.97315045451</v>
      </c>
      <c r="W33" s="19" t="n">
        <f aca="false" t="array" ref="W33:W33">COUNT(J33:S33)</f>
        <v>2</v>
      </c>
      <c r="X33" s="19"/>
      <c r="Y33" s="19"/>
      <c r="Z33" s="4"/>
      <c r="AA33" s="19"/>
      <c r="AB33" s="19"/>
      <c r="AC33" s="4"/>
      <c r="AD33" s="4"/>
      <c r="AE33" s="0"/>
    </row>
    <row r="34" s="25" customFormat="true" ht="16.5" hidden="false" customHeight="true" outlineLevel="0" collapsed="false">
      <c r="A34" s="19" t="n">
        <v>525</v>
      </c>
      <c r="B34" s="19" t="n">
        <f aca="false" t="array" ref="B34:B34">RANK(V34,$V$2:$V$607)</f>
        <v>31</v>
      </c>
      <c r="C34" s="20" t="str">
        <f aca="false">IF(VLOOKUP($A34,Tournoi!$B$2:$F$601,3,0)="","",VLOOKUP($A34,Tournoi!$B$2:$F$601,3,0))</f>
        <v>Wolput</v>
      </c>
      <c r="D34" s="20" t="str">
        <f aca="false">IF(VLOOKUP($A34,Tournoi!$B$2:$F$601,4,0)="","",VLOOKUP($A34,Tournoi!$B$2:$F$601,4,0))</f>
        <v>Anja</v>
      </c>
      <c r="E34" s="20" t="str">
        <f aca="false">IF(VLOOKUP($A34,Tournoi!$B$2:$F$612,5,0)="","",VLOOKUP($A34,Tournoi!$B$2:$F$612,5,0))</f>
        <v>3 Promille</v>
      </c>
      <c r="F34" s="19" t="n">
        <v>299.631161325169</v>
      </c>
      <c r="G34" s="19" t="n">
        <v>99.8770537750563</v>
      </c>
      <c r="H34" s="19" t="n">
        <v>942.421849286738</v>
      </c>
      <c r="I34" s="19" t="n">
        <v>628.281232857825</v>
      </c>
      <c r="J34" s="21"/>
      <c r="K34" s="19" t="n">
        <v>156.070411070411</v>
      </c>
      <c r="L34" s="19" t="n">
        <v>249.659275905119</v>
      </c>
      <c r="M34" s="19" t="n">
        <v>76.3211916262174</v>
      </c>
      <c r="N34" s="19"/>
      <c r="O34" s="19" t="n">
        <f aca="false">IF(VLOOKUP($A34,Tournoi!$B$2:$AC$601,6,0)="","",VLOOKUP($A34,Tournoi!$B$2:$AF$601,30,0))</f>
        <v>212.223877068558</v>
      </c>
      <c r="P34" s="19"/>
      <c r="Q34" s="19"/>
      <c r="R34" s="19"/>
      <c r="S34" s="22"/>
      <c r="T34" s="21" t="n">
        <f aca="false" t="array" ref="T34:T34">SUM(J34:S34)</f>
        <v>694.274755670305</v>
      </c>
      <c r="U34" s="19" t="n">
        <f aca="false" t="array" ref="U34:U34">IF(S34="",0,S34)+IF((COUNT(J34:R34)&lt;6),SUM(J34:R34),(MAX(J34:R34)+LARGE(J34:R34,2)+LARGE(J34:R34,3)+LARGE(J34:R34,4)+LARGE(J34:R34,5)))</f>
        <v>694.274755670305</v>
      </c>
      <c r="V34" s="19" t="n">
        <f aca="false">U34+G34+I34</f>
        <v>1422.43304230319</v>
      </c>
      <c r="W34" s="19" t="n">
        <f aca="false" t="array" ref="W34:W34">COUNT(J34:S34)</f>
        <v>4</v>
      </c>
      <c r="X34" s="19"/>
      <c r="Y34" s="19"/>
      <c r="Z34" s="4"/>
      <c r="AA34" s="19"/>
      <c r="AB34" s="19"/>
      <c r="AC34" s="4"/>
      <c r="AD34" s="4"/>
      <c r="AE34" s="0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</row>
    <row r="35" s="25" customFormat="true" ht="16.5" hidden="false" customHeight="true" outlineLevel="0" collapsed="false">
      <c r="A35" s="19" t="n">
        <v>287</v>
      </c>
      <c r="B35" s="19" t="n">
        <f aca="false" t="array" ref="B35:B35">RANK(V35,$V$2:$V$607)</f>
        <v>33</v>
      </c>
      <c r="C35" s="20" t="str">
        <f aca="false">IF(VLOOKUP($A35,Tournoi!$B$2:$F$601,3,0)="","",VLOOKUP($A35,Tournoi!$B$2:$F$601,3,0))</f>
        <v>Verheyden</v>
      </c>
      <c r="D35" s="20" t="str">
        <f aca="false">IF(VLOOKUP($A35,Tournoi!$B$2:$F$601,4,0)="","",VLOOKUP($A35,Tournoi!$B$2:$F$601,4,0))</f>
        <v>Hanne</v>
      </c>
      <c r="E35" s="20" t="str">
        <f aca="false">IF(VLOOKUP($A35,Tournoi!$B$2:$F$612,5,0)="","",VLOOKUP($A35,Tournoi!$B$2:$F$612,5,0))</f>
        <v>Speelduivel</v>
      </c>
      <c r="F35" s="19" t="n">
        <v>865.717525604188</v>
      </c>
      <c r="G35" s="19" t="n">
        <v>288.572508534729</v>
      </c>
      <c r="H35" s="19" t="n">
        <v>629.513827320601</v>
      </c>
      <c r="I35" s="19" t="n">
        <v>419.675884880401</v>
      </c>
      <c r="J35" s="21"/>
      <c r="K35" s="19" t="n">
        <v>214.586912146625</v>
      </c>
      <c r="L35" s="19" t="n">
        <v>66.8436205955942</v>
      </c>
      <c r="M35" s="19" t="n">
        <v>199.324792139702</v>
      </c>
      <c r="N35" s="19"/>
      <c r="O35" s="19" t="n">
        <f aca="false">IF(VLOOKUP($A35,Tournoi!$B$2:$AC$601,6,0)="","",VLOOKUP($A35,Tournoi!$B$2:$AF$601,30,0))</f>
        <v>167.89835424765</v>
      </c>
      <c r="P35" s="19"/>
      <c r="Q35" s="19"/>
      <c r="R35" s="19"/>
      <c r="S35" s="22"/>
      <c r="T35" s="21" t="n">
        <f aca="false" t="array" ref="T35:T35">SUM(J35:S35)</f>
        <v>648.653679129571</v>
      </c>
      <c r="U35" s="19" t="n">
        <f aca="false" t="array" ref="U35:U35">IF(S35="",0,S35)+IF((COUNT(J35:R35)&lt;6),SUM(J35:R35),(MAX(J35:R35)+LARGE(J35:R35,2)+LARGE(J35:R35,3)+LARGE(J35:R35,4)+LARGE(J35:R35,5)))</f>
        <v>648.653679129571</v>
      </c>
      <c r="V35" s="19" t="n">
        <f aca="false">U35+G35+I35</f>
        <v>1356.9020725447</v>
      </c>
      <c r="W35" s="19" t="n">
        <f aca="false" t="array" ref="W35:W35">COUNT(J35:S35)</f>
        <v>4</v>
      </c>
      <c r="X35" s="19"/>
      <c r="Y35" s="19"/>
      <c r="Z35" s="19"/>
      <c r="AA35" s="19"/>
      <c r="AB35" s="0"/>
      <c r="AC35" s="19"/>
      <c r="AD35" s="19"/>
      <c r="AE35" s="0"/>
      <c r="AG35" s="27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</row>
    <row r="36" s="25" customFormat="true" ht="16.5" hidden="false" customHeight="true" outlineLevel="0" collapsed="false">
      <c r="A36" s="19" t="n">
        <v>435</v>
      </c>
      <c r="B36" s="19" t="n">
        <f aca="false" t="array" ref="B36:B36">RANK(V36,$V$2:$V$607)</f>
        <v>34</v>
      </c>
      <c r="C36" s="20" t="str">
        <f aca="false">IF(VLOOKUP($A36,Tournoi!$B$2:$F$601,3,0)="","",VLOOKUP($A36,Tournoi!$B$2:$F$601,3,0))</f>
        <v>Slingeneyer</v>
      </c>
      <c r="D36" s="20" t="str">
        <f aca="false">IF(VLOOKUP($A36,Tournoi!$B$2:$F$601,4,0)="","",VLOOKUP($A36,Tournoi!$B$2:$F$601,4,0))</f>
        <v>Emmanuel</v>
      </c>
      <c r="E36" s="20" t="str">
        <f aca="false">IF(VLOOKUP($A36,Tournoi!$B$2:$F$612,5,0)="","",VLOOKUP($A36,Tournoi!$B$2:$F$612,5,0))</f>
        <v>Spelen Op Zolder</v>
      </c>
      <c r="F36" s="19" t="n">
        <v>1130.42197307811</v>
      </c>
      <c r="G36" s="19" t="n">
        <v>376.807324359371</v>
      </c>
      <c r="H36" s="19" t="n">
        <v>321.75274144303</v>
      </c>
      <c r="I36" s="19" t="n">
        <v>214.501827628687</v>
      </c>
      <c r="J36" s="21" t="n">
        <v>137.879893410853</v>
      </c>
      <c r="K36" s="19" t="n">
        <v>157.104861684008</v>
      </c>
      <c r="L36" s="19" t="n">
        <v>221.656026860168</v>
      </c>
      <c r="M36" s="19"/>
      <c r="N36" s="19"/>
      <c r="O36" s="19" t="n">
        <f aca="false">IF(VLOOKUP($A36,Tournoi!$B$2:$AC$601,6,0)="","",VLOOKUP($A36,Tournoi!$B$2:$AF$601,30,0))</f>
        <v>243.800568595432</v>
      </c>
      <c r="P36" s="19"/>
      <c r="Q36" s="19"/>
      <c r="R36" s="19"/>
      <c r="S36" s="22"/>
      <c r="T36" s="21" t="n">
        <f aca="false" t="array" ref="T36:T36">SUM(J36:S36)</f>
        <v>760.44135055046</v>
      </c>
      <c r="U36" s="19" t="n">
        <f aca="false" t="array" ref="U36:U36">IF(S36="",0,S36)+IF((COUNT(J36:R36)&lt;6),SUM(J36:R36),(MAX(J36:R36)+LARGE(J36:R36,2)+LARGE(J36:R36,3)+LARGE(J36:R36,4)+LARGE(J36:R36,5)))</f>
        <v>760.44135055046</v>
      </c>
      <c r="V36" s="19" t="n">
        <f aca="false">U36+G36+I36</f>
        <v>1351.75050253852</v>
      </c>
      <c r="W36" s="19" t="n">
        <f aca="false" t="array" ref="W36:W36">COUNT(J36:S36)</f>
        <v>4</v>
      </c>
      <c r="X36" s="19"/>
      <c r="Y36" s="19"/>
      <c r="Z36" s="4"/>
      <c r="AA36" s="4"/>
      <c r="AB36" s="0"/>
      <c r="AC36" s="4"/>
      <c r="AD36" s="4"/>
      <c r="AE36" s="0"/>
      <c r="AG36" s="27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</row>
    <row r="37" s="25" customFormat="true" ht="16.5" hidden="false" customHeight="true" outlineLevel="0" collapsed="false">
      <c r="A37" s="19" t="n">
        <v>201</v>
      </c>
      <c r="B37" s="19" t="n">
        <f aca="false" t="array" ref="B37:B37">RANK(V37,$V$2:$V$607)</f>
        <v>43</v>
      </c>
      <c r="C37" s="20" t="str">
        <f aca="false">IF(VLOOKUP($A37,Tournoi!$B$2:$F$601,3,0)="","",VLOOKUP($A37,Tournoi!$B$2:$F$601,3,0))</f>
        <v>Vandendriessche</v>
      </c>
      <c r="D37" s="20" t="str">
        <f aca="false">IF(VLOOKUP($A37,Tournoi!$B$2:$F$601,4,0)="","",VLOOKUP($A37,Tournoi!$B$2:$F$601,4,0))</f>
        <v>Jeroen</v>
      </c>
      <c r="E37" s="20" t="str">
        <f aca="false">IF(VLOOKUP($A37,Tournoi!$B$2:$F$612,5,0)="","",VLOOKUP($A37,Tournoi!$B$2:$F$612,5,0))</f>
        <v>De Loopinos</v>
      </c>
      <c r="F37" s="19" t="n">
        <v>0</v>
      </c>
      <c r="G37" s="19" t="n">
        <v>0</v>
      </c>
      <c r="H37" s="19" t="n">
        <v>0</v>
      </c>
      <c r="I37" s="19" t="n">
        <v>0</v>
      </c>
      <c r="J37" s="21" t="n">
        <v>243.67083899578</v>
      </c>
      <c r="K37" s="19" t="n">
        <v>300.301053329424</v>
      </c>
      <c r="L37" s="19" t="n">
        <v>244.698345842949</v>
      </c>
      <c r="M37" s="19" t="n">
        <v>123.744989592626</v>
      </c>
      <c r="N37" s="19" t="n">
        <v>136.213727189561</v>
      </c>
      <c r="O37" s="19" t="n">
        <f aca="false">IF(VLOOKUP($A37,Tournoi!$B$2:$AC$601,6,0)="","",VLOOKUP($A37,Tournoi!$B$2:$AF$601,30,0))</f>
        <v>169.095265423242</v>
      </c>
      <c r="P37" s="19"/>
      <c r="Q37" s="19"/>
      <c r="R37" s="19"/>
      <c r="S37" s="22"/>
      <c r="T37" s="21" t="n">
        <f aca="false" t="array" ref="T37:T37">SUM(J37:S37)</f>
        <v>1217.72422037358</v>
      </c>
      <c r="U37" s="19" t="n">
        <f aca="false" t="array" ref="U37:U37">IF(S37="",0,S37)+IF((COUNT(J37:R37)&lt;6),SUM(J37:R37),(MAX(J37:R37)+LARGE(J37:R37,2)+LARGE(J37:R37,3)+LARGE(J37:R37,4)+LARGE(J37:R37,5)))</f>
        <v>1093.97923078096</v>
      </c>
      <c r="V37" s="19" t="n">
        <f aca="false">U37+G37+I37</f>
        <v>1093.97923078096</v>
      </c>
      <c r="W37" s="19" t="n">
        <f aca="false" t="array" ref="W37:W37">COUNT(J37:S37)</f>
        <v>6</v>
      </c>
      <c r="X37" s="19"/>
      <c r="Y37" s="19"/>
      <c r="Z37" s="4"/>
      <c r="AA37" s="19"/>
      <c r="AB37" s="19"/>
      <c r="AC37" s="4"/>
      <c r="AD37" s="4"/>
      <c r="AE37" s="0"/>
      <c r="AG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</row>
    <row r="38" s="25" customFormat="true" ht="16.5" hidden="false" customHeight="true" outlineLevel="0" collapsed="false">
      <c r="A38" s="19" t="n">
        <v>337</v>
      </c>
      <c r="B38" s="19" t="n">
        <f aca="false" t="array" ref="B38:B38">RANK(V38,$V$2:$V$607)</f>
        <v>45</v>
      </c>
      <c r="C38" s="20" t="str">
        <f aca="false">IF(VLOOKUP($A38,Tournoi!$B$2:$F$601,3,0)="","",VLOOKUP($A38,Tournoi!$B$2:$F$601,3,0))</f>
        <v>Nuyts</v>
      </c>
      <c r="D38" s="20" t="str">
        <f aca="false">IF(VLOOKUP($A38,Tournoi!$B$2:$F$601,4,0)="","",VLOOKUP($A38,Tournoi!$B$2:$F$601,4,0))</f>
        <v>Wolf</v>
      </c>
      <c r="E38" s="20" t="str">
        <f aca="false">IF(VLOOKUP($A38,Tournoi!$B$2:$F$612,5,0)="","",VLOOKUP($A38,Tournoi!$B$2:$F$612,5,0))</f>
        <v/>
      </c>
      <c r="F38" s="19" t="n">
        <v>1001.85274970332</v>
      </c>
      <c r="G38" s="19" t="n">
        <v>333.950916567772</v>
      </c>
      <c r="H38" s="19" t="n">
        <v>1060.7785726123</v>
      </c>
      <c r="I38" s="19" t="n">
        <v>707.185715074864</v>
      </c>
      <c r="J38" s="21"/>
      <c r="K38" s="19"/>
      <c r="L38" s="19"/>
      <c r="M38" s="19"/>
      <c r="N38" s="19"/>
      <c r="O38" s="19" t="str">
        <f aca="false">IF(VLOOKUP($A38,Tournoi!$B$2:$AC$601,6,0)="","",VLOOKUP($A38,Tournoi!$B$2:$AF$601,30,0))</f>
        <v/>
      </c>
      <c r="P38" s="19"/>
      <c r="Q38" s="19"/>
      <c r="R38" s="19"/>
      <c r="S38" s="22"/>
      <c r="T38" s="21" t="n">
        <f aca="false" t="array" ref="T38:T38">SUM(J38:S38)</f>
        <v>0</v>
      </c>
      <c r="U38" s="19" t="n">
        <f aca="false" t="array" ref="U38:U38">IF(S38="",0,S38)+IF((COUNT(J38:R38)&lt;6),SUM(J38:R38),(MAX(J38:R38)+LARGE(J38:R38,2)+LARGE(J38:R38,3)+LARGE(J38:R38,4)+LARGE(J38:R38,5)))</f>
        <v>0</v>
      </c>
      <c r="V38" s="19" t="n">
        <f aca="false">U38+G38+I38</f>
        <v>1041.13663164264</v>
      </c>
      <c r="W38" s="19" t="n">
        <f aca="false" t="array" ref="W38:W38">COUNT(J38:S38)</f>
        <v>0</v>
      </c>
      <c r="X38" s="19"/>
      <c r="Y38" s="19"/>
      <c r="Z38" s="4"/>
      <c r="AA38" s="19"/>
      <c r="AB38" s="19"/>
      <c r="AC38" s="4"/>
      <c r="AD38" s="4"/>
      <c r="AE38" s="27"/>
      <c r="AG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</row>
    <row r="39" s="25" customFormat="true" ht="16.5" hidden="false" customHeight="true" outlineLevel="0" collapsed="false">
      <c r="A39" s="19" t="n">
        <v>380</v>
      </c>
      <c r="B39" s="19" t="n">
        <f aca="false" t="array" ref="B39:B39">RANK(V39,$V$2:$V$607)</f>
        <v>36</v>
      </c>
      <c r="C39" s="20" t="str">
        <f aca="false">IF(VLOOKUP($A39,Tournoi!$B$2:$F$601,3,0)="","",VLOOKUP($A39,Tournoi!$B$2:$F$601,3,0))</f>
        <v>Peters</v>
      </c>
      <c r="D39" s="20" t="str">
        <f aca="false">IF(VLOOKUP($A39,Tournoi!$B$2:$F$601,4,0)="","",VLOOKUP($A39,Tournoi!$B$2:$F$601,4,0))</f>
        <v>Danny</v>
      </c>
      <c r="E39" s="20" t="str">
        <f aca="false">IF(VLOOKUP($A39,Tournoi!$B$2:$F$612,5,0)="","",VLOOKUP($A39,Tournoi!$B$2:$F$612,5,0))</f>
        <v>3 Promille</v>
      </c>
      <c r="F39" s="19" t="n">
        <v>1317.73336396951</v>
      </c>
      <c r="G39" s="19" t="n">
        <v>439.244454656502</v>
      </c>
      <c r="H39" s="19" t="n">
        <v>471.084970659855</v>
      </c>
      <c r="I39" s="19" t="n">
        <v>314.05664710657</v>
      </c>
      <c r="J39" s="21"/>
      <c r="K39" s="19" t="n">
        <v>281.161148324717</v>
      </c>
      <c r="L39" s="19"/>
      <c r="M39" s="19"/>
      <c r="N39" s="19"/>
      <c r="O39" s="19" t="n">
        <f aca="false">IF(VLOOKUP($A39,Tournoi!$B$2:$AC$601,6,0)="","",VLOOKUP($A39,Tournoi!$B$2:$AF$601,30,0))</f>
        <v>223.963346401433</v>
      </c>
      <c r="P39" s="19"/>
      <c r="Q39" s="19"/>
      <c r="R39" s="19"/>
      <c r="S39" s="22"/>
      <c r="T39" s="21" t="n">
        <f aca="false" t="array" ref="T39:T39">SUM(J39:S39)</f>
        <v>505.12449472615</v>
      </c>
      <c r="U39" s="19" t="n">
        <f aca="false" t="array" ref="U39:U39">IF(S39="",0,S39)+IF((COUNT(J39:R39)&lt;6),SUM(J39:R39),(MAX(J39:R39)+LARGE(J39:R39,2)+LARGE(J39:R39,3)+LARGE(J39:R39,4)+LARGE(J39:R39,5)))</f>
        <v>505.12449472615</v>
      </c>
      <c r="V39" s="19" t="n">
        <f aca="false">U39+G39+I39</f>
        <v>1258.42559648922</v>
      </c>
      <c r="W39" s="19" t="n">
        <f aca="false" t="array" ref="W39:W39">COUNT(J39:S39)</f>
        <v>2</v>
      </c>
      <c r="X39" s="19"/>
      <c r="Y39" s="19"/>
      <c r="Z39" s="4"/>
      <c r="AA39" s="19"/>
      <c r="AB39" s="19"/>
      <c r="AC39" s="4"/>
      <c r="AD39" s="4"/>
      <c r="AE39" s="0"/>
      <c r="AG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</row>
    <row r="40" s="25" customFormat="true" ht="16.5" hidden="false" customHeight="true" outlineLevel="0" collapsed="false">
      <c r="A40" s="19" t="n">
        <v>460</v>
      </c>
      <c r="B40" s="19" t="n">
        <f aca="false" t="array" ref="B40:B40">RANK(V40,$V$2:$V$607)</f>
        <v>39</v>
      </c>
      <c r="C40" s="20" t="str">
        <f aca="false">IF(VLOOKUP($A40,Tournoi!$B$2:$F$601,3,0)="","",VLOOKUP($A40,Tournoi!$B$2:$F$601,3,0))</f>
        <v>Kenens</v>
      </c>
      <c r="D40" s="20" t="str">
        <f aca="false">IF(VLOOKUP($A40,Tournoi!$B$2:$F$601,4,0)="","",VLOOKUP($A40,Tournoi!$B$2:$F$601,4,0))</f>
        <v>Patrick</v>
      </c>
      <c r="E40" s="20" t="str">
        <f aca="false">IF(VLOOKUP($A40,Tournoi!$B$2:$F$612,5,0)="","",VLOOKUP($A40,Tournoi!$B$2:$F$612,5,0))</f>
        <v>x</v>
      </c>
      <c r="F40" s="19" t="n">
        <v>0</v>
      </c>
      <c r="G40" s="19" t="n">
        <v>0</v>
      </c>
      <c r="H40" s="19" t="n">
        <v>309.548712347343</v>
      </c>
      <c r="I40" s="19" t="n">
        <v>206.365808231562</v>
      </c>
      <c r="J40" s="21" t="n">
        <v>299.217085666891</v>
      </c>
      <c r="K40" s="19" t="n">
        <v>236.778787620185</v>
      </c>
      <c r="L40" s="19" t="n">
        <v>78.2746918401326</v>
      </c>
      <c r="M40" s="19" t="n">
        <v>212.887946659705</v>
      </c>
      <c r="N40" s="19"/>
      <c r="O40" s="19" t="n">
        <f aca="false">IF(VLOOKUP($A40,Tournoi!$B$2:$AC$601,6,0)="","",VLOOKUP($A40,Tournoi!$B$2:$AF$601,30,0))</f>
        <v>199.721371428571</v>
      </c>
      <c r="P40" s="19"/>
      <c r="Q40" s="19"/>
      <c r="R40" s="19"/>
      <c r="S40" s="22"/>
      <c r="T40" s="21" t="n">
        <f aca="false" t="array" ref="T40:T40">SUM(J40:S40)</f>
        <v>1026.87988321549</v>
      </c>
      <c r="U40" s="19" t="n">
        <f aca="false" t="array" ref="U40:U40">IF(S40="",0,S40)+IF((COUNT(J40:R40)&lt;6),SUM(J40:R40),(MAX(J40:R40)+LARGE(J40:R40,2)+LARGE(J40:R40,3)+LARGE(J40:R40,4)+LARGE(J40:R40,5)))</f>
        <v>1026.87988321549</v>
      </c>
      <c r="V40" s="19" t="n">
        <f aca="false">U40+G40+I40</f>
        <v>1233.24569144705</v>
      </c>
      <c r="W40" s="19" t="n">
        <f aca="false" t="array" ref="W40:W40">COUNT(J40:S40)</f>
        <v>5</v>
      </c>
      <c r="X40" s="19"/>
      <c r="Y40" s="19"/>
      <c r="Z40" s="4"/>
      <c r="AA40" s="4"/>
      <c r="AB40" s="0"/>
      <c r="AC40" s="4"/>
      <c r="AD40" s="4"/>
      <c r="AE40" s="0"/>
      <c r="AG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</row>
    <row r="41" s="25" customFormat="true" ht="16.5" hidden="false" customHeight="true" outlineLevel="0" collapsed="false">
      <c r="A41" s="19" t="n">
        <v>93</v>
      </c>
      <c r="B41" s="19" t="n">
        <f aca="false" t="array" ref="B41:B41">RANK(V41,$V$2:$V$607)</f>
        <v>47</v>
      </c>
      <c r="C41" s="20" t="str">
        <f aca="false">IF(VLOOKUP($A41,Tournoi!$B$2:$F$601,3,0)="","",VLOOKUP($A41,Tournoi!$B$2:$F$601,3,0))</f>
        <v>Clinckemaillie</v>
      </c>
      <c r="D41" s="20" t="str">
        <f aca="false">IF(VLOOKUP($A41,Tournoi!$B$2:$F$601,4,0)="","",VLOOKUP($A41,Tournoi!$B$2:$F$601,4,0))</f>
        <v>Denis</v>
      </c>
      <c r="E41" s="20" t="str">
        <f aca="false">IF(VLOOKUP($A41,Tournoi!$B$2:$F$612,5,0)="","",VLOOKUP($A41,Tournoi!$B$2:$F$612,5,0))</f>
        <v>De Speeldoos</v>
      </c>
      <c r="F41" s="19" t="n">
        <v>1509.68543353388</v>
      </c>
      <c r="G41" s="19" t="n">
        <v>503.228477844627</v>
      </c>
      <c r="H41" s="19" t="n">
        <v>525.444601246025</v>
      </c>
      <c r="I41" s="19" t="n">
        <v>350.296400830683</v>
      </c>
      <c r="J41" s="21"/>
      <c r="K41" s="19"/>
      <c r="L41" s="19" t="n">
        <v>166.933742404583</v>
      </c>
      <c r="M41" s="19"/>
      <c r="N41" s="19"/>
      <c r="O41" s="19" t="str">
        <f aca="false">IF(VLOOKUP($A41,Tournoi!$B$2:$AC$601,6,0)="","",VLOOKUP($A41,Tournoi!$B$2:$AF$601,30,0))</f>
        <v/>
      </c>
      <c r="P41" s="19"/>
      <c r="Q41" s="19"/>
      <c r="R41" s="19"/>
      <c r="S41" s="22"/>
      <c r="T41" s="21" t="n">
        <f aca="false" t="array" ref="T41:T41">SUM(J41:S41)</f>
        <v>166.933742404583</v>
      </c>
      <c r="U41" s="19" t="n">
        <f aca="false" t="array" ref="U41:U41">IF(S41="",0,S41)+IF((COUNT(J41:R41)&lt;6),SUM(J41:R41),(MAX(J41:R41)+LARGE(J41:R41,2)+LARGE(J41:R41,3)+LARGE(J41:R41,4)+LARGE(J41:R41,5)))</f>
        <v>166.933742404583</v>
      </c>
      <c r="V41" s="19" t="n">
        <f aca="false">U41+G41+I41</f>
        <v>1020.45862107989</v>
      </c>
      <c r="W41" s="19" t="n">
        <f aca="false" t="array" ref="W41:W41">COUNT(J41:S41)</f>
        <v>1</v>
      </c>
      <c r="X41" s="19"/>
      <c r="Y41" s="19"/>
      <c r="Z41" s="4"/>
      <c r="AA41" s="19"/>
      <c r="AB41" s="19"/>
      <c r="AC41" s="4"/>
      <c r="AD41" s="4"/>
      <c r="AE41" s="0"/>
      <c r="AG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</row>
    <row r="42" s="25" customFormat="true" ht="16.5" hidden="false" customHeight="true" outlineLevel="0" collapsed="false">
      <c r="A42" s="19" t="n">
        <v>135</v>
      </c>
      <c r="B42" s="19" t="n">
        <f aca="false" t="array" ref="B42:B42">RANK(V42,$V$2:$V$607)</f>
        <v>37</v>
      </c>
      <c r="C42" s="20" t="str">
        <f aca="false">IF(VLOOKUP($A42,Tournoi!$B$2:$F$601,3,0)="","",VLOOKUP($A42,Tournoi!$B$2:$F$601,3,0))</f>
        <v>Loncke</v>
      </c>
      <c r="D42" s="20" t="str">
        <f aca="false">IF(VLOOKUP($A42,Tournoi!$B$2:$F$601,4,0)="","",VLOOKUP($A42,Tournoi!$B$2:$F$601,4,0))</f>
        <v>Miguel</v>
      </c>
      <c r="E42" s="20" t="str">
        <f aca="false">IF(VLOOKUP($A42,Tournoi!$B$2:$F$612,5,0)="","",VLOOKUP($A42,Tournoi!$B$2:$F$612,5,0))</f>
        <v>x</v>
      </c>
      <c r="F42" s="19" t="n">
        <v>0</v>
      </c>
      <c r="G42" s="19" t="n">
        <v>0</v>
      </c>
      <c r="H42" s="19" t="n">
        <v>0</v>
      </c>
      <c r="I42" s="19" t="n">
        <v>0</v>
      </c>
      <c r="J42" s="21" t="n">
        <v>250.505591538704</v>
      </c>
      <c r="K42" s="19" t="n">
        <v>201.391002101032</v>
      </c>
      <c r="L42" s="19" t="n">
        <v>140.246081560284</v>
      </c>
      <c r="M42" s="19" t="n">
        <v>318.92433380822</v>
      </c>
      <c r="N42" s="19" t="n">
        <v>105.296208610666</v>
      </c>
      <c r="O42" s="19" t="n">
        <f aca="false">IF(VLOOKUP($A42,Tournoi!$B$2:$AC$601,6,0)="","",VLOOKUP($A42,Tournoi!$B$2:$AF$601,30,0))</f>
        <v>337.723931623932</v>
      </c>
      <c r="P42" s="19"/>
      <c r="Q42" s="19"/>
      <c r="R42" s="19"/>
      <c r="S42" s="22"/>
      <c r="T42" s="21" t="n">
        <f aca="false" t="array" ref="T42:T42">SUM(J42:S42)</f>
        <v>1354.08714924284</v>
      </c>
      <c r="U42" s="19" t="n">
        <f aca="false" t="array" ref="U42:U42">IF(S42="",0,S42)+IF((COUNT(J42:R42)&lt;6),SUM(J42:R42),(MAX(J42:R42)+LARGE(J42:R42,2)+LARGE(J42:R42,3)+LARGE(J42:R42,4)+LARGE(J42:R42,5)))</f>
        <v>1248.79094063217</v>
      </c>
      <c r="V42" s="19" t="n">
        <f aca="false">U42+G42+I42</f>
        <v>1248.79094063217</v>
      </c>
      <c r="W42" s="19" t="n">
        <f aca="false" t="array" ref="W42:W42">COUNT(J42:S42)</f>
        <v>6</v>
      </c>
      <c r="X42" s="19"/>
      <c r="Y42" s="19"/>
      <c r="Z42" s="4"/>
      <c r="AA42" s="19"/>
      <c r="AB42" s="19"/>
      <c r="AC42" s="4"/>
      <c r="AD42" s="4"/>
      <c r="AE42" s="0"/>
      <c r="AG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</row>
    <row r="43" s="25" customFormat="true" ht="16.5" hidden="false" customHeight="true" outlineLevel="0" collapsed="false">
      <c r="A43" s="19" t="n">
        <v>393</v>
      </c>
      <c r="B43" s="19" t="n">
        <f aca="false" t="array" ref="B43:B43">RANK(V43,$V$2:$V$607)</f>
        <v>42</v>
      </c>
      <c r="C43" s="20" t="str">
        <f aca="false">IF(VLOOKUP($A43,Tournoi!$B$2:$F$601,3,0)="","",VLOOKUP($A43,Tournoi!$B$2:$F$601,3,0))</f>
        <v>Houart</v>
      </c>
      <c r="D43" s="20" t="str">
        <f aca="false">IF(VLOOKUP($A43,Tournoi!$B$2:$F$601,4,0)="","",VLOOKUP($A43,Tournoi!$B$2:$F$601,4,0))</f>
        <v>Dany</v>
      </c>
      <c r="E43" s="20" t="str">
        <f aca="false">IF(VLOOKUP($A43,Tournoi!$B$2:$F$612,5,0)="","",VLOOKUP($A43,Tournoi!$B$2:$F$612,5,0))</f>
        <v>In Ludo Veritas</v>
      </c>
      <c r="F43" s="19" t="n">
        <v>229.075338365895</v>
      </c>
      <c r="G43" s="19" t="n">
        <v>76.3584461219651</v>
      </c>
      <c r="H43" s="19" t="n">
        <v>512.546085602342</v>
      </c>
      <c r="I43" s="19" t="n">
        <v>341.697390401561</v>
      </c>
      <c r="J43" s="21" t="n">
        <v>108.870119777785</v>
      </c>
      <c r="K43" s="19" t="n">
        <v>3.55684767273038</v>
      </c>
      <c r="L43" s="19" t="n">
        <v>273.424805071282</v>
      </c>
      <c r="M43" s="19" t="n">
        <v>105.953600357</v>
      </c>
      <c r="N43" s="19" t="n">
        <v>99.2707889140487</v>
      </c>
      <c r="O43" s="19" t="n">
        <f aca="false">IF(VLOOKUP($A43,Tournoi!$B$2:$AC$601,6,0)="","",VLOOKUP($A43,Tournoi!$B$2:$AF$601,30,0))</f>
        <v>161.951104472207</v>
      </c>
      <c r="P43" s="19"/>
      <c r="Q43" s="19"/>
      <c r="R43" s="19"/>
      <c r="S43" s="22"/>
      <c r="T43" s="21" t="n">
        <f aca="false" t="array" ref="T43:T43">SUM(J43:S43)</f>
        <v>753.027266265054</v>
      </c>
      <c r="U43" s="19" t="n">
        <f aca="false" t="array" ref="U43:U43">IF(S43="",0,S43)+IF((COUNT(J43:R43)&lt;6),SUM(J43:R43),(MAX(J43:R43)+LARGE(J43:R43,2)+LARGE(J43:R43,3)+LARGE(J43:R43,4)+LARGE(J43:R43,5)))</f>
        <v>749.470418592323</v>
      </c>
      <c r="V43" s="19" t="n">
        <f aca="false">U43+G43+I43</f>
        <v>1167.52625511585</v>
      </c>
      <c r="W43" s="19" t="n">
        <f aca="false" t="array" ref="W43:W43">COUNT(J43:S43)</f>
        <v>6</v>
      </c>
      <c r="X43" s="19"/>
      <c r="Y43" s="19"/>
      <c r="Z43" s="4"/>
      <c r="AA43" s="19"/>
      <c r="AB43" s="19"/>
      <c r="AC43" s="4"/>
      <c r="AD43" s="4"/>
      <c r="AE43" s="0"/>
      <c r="AG43" s="0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</row>
    <row r="44" s="25" customFormat="true" ht="16.5" hidden="false" customHeight="true" outlineLevel="0" collapsed="false">
      <c r="A44" s="19" t="n">
        <v>217</v>
      </c>
      <c r="B44" s="19" t="n">
        <f aca="false" t="array" ref="B44:B44">RANK(V44,$V$2:$V$607)</f>
        <v>48</v>
      </c>
      <c r="C44" s="20" t="str">
        <f aca="false">IF(VLOOKUP($A44,Tournoi!$B$2:$F$601,3,0)="","",VLOOKUP($A44,Tournoi!$B$2:$F$601,3,0))</f>
        <v>Van der Borght</v>
      </c>
      <c r="D44" s="20" t="str">
        <f aca="false">IF(VLOOKUP($A44,Tournoi!$B$2:$F$601,4,0)="","",VLOOKUP($A44,Tournoi!$B$2:$F$601,4,0))</f>
        <v>Tessa</v>
      </c>
      <c r="E44" s="20" t="str">
        <f aca="false">IF(VLOOKUP($A44,Tournoi!$B$2:$F$612,5,0)="","",VLOOKUP($A44,Tournoi!$B$2:$F$612,5,0))</f>
        <v>De Speeldoos</v>
      </c>
      <c r="F44" s="19" t="n">
        <v>165.038650596715</v>
      </c>
      <c r="G44" s="19" t="n">
        <v>55.0128835322384</v>
      </c>
      <c r="H44" s="19" t="n">
        <v>758.66665532589</v>
      </c>
      <c r="I44" s="19" t="n">
        <v>505.77777021726</v>
      </c>
      <c r="J44" s="21" t="n">
        <v>245.850108742932</v>
      </c>
      <c r="K44" s="19" t="n">
        <v>196.493747624477</v>
      </c>
      <c r="L44" s="19"/>
      <c r="M44" s="19"/>
      <c r="N44" s="19"/>
      <c r="O44" s="19" t="str">
        <f aca="false">IF(VLOOKUP($A44,Tournoi!$B$2:$AC$601,6,0)="","",VLOOKUP($A44,Tournoi!$B$2:$AF$601,30,0))</f>
        <v/>
      </c>
      <c r="P44" s="19"/>
      <c r="Q44" s="19"/>
      <c r="R44" s="19"/>
      <c r="S44" s="22"/>
      <c r="T44" s="21" t="n">
        <f aca="false" t="array" ref="T44:T44">SUM(J44:S44)</f>
        <v>442.343856367409</v>
      </c>
      <c r="U44" s="19" t="n">
        <f aca="false" t="array" ref="U44:U44">IF(S44="",0,S44)+IF((COUNT(J44:R44)&lt;6),SUM(J44:R44),(MAX(J44:R44)+LARGE(J44:R44,2)+LARGE(J44:R44,3)+LARGE(J44:R44,4)+LARGE(J44:R44,5)))</f>
        <v>442.343856367409</v>
      </c>
      <c r="V44" s="19" t="n">
        <f aca="false">U44+G44+I44</f>
        <v>1003.13451011691</v>
      </c>
      <c r="W44" s="19" t="n">
        <f aca="false" t="array" ref="W44:W44">COUNT(J44:S44)</f>
        <v>2</v>
      </c>
      <c r="X44" s="19"/>
      <c r="Y44" s="19"/>
      <c r="Z44" s="4"/>
      <c r="AA44" s="19"/>
      <c r="AB44" s="19"/>
      <c r="AC44" s="4"/>
      <c r="AD44" s="4"/>
      <c r="AE44" s="0"/>
      <c r="AG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</row>
    <row r="45" s="25" customFormat="true" ht="16.5" hidden="false" customHeight="true" outlineLevel="0" collapsed="false">
      <c r="A45" s="19" t="n">
        <v>113</v>
      </c>
      <c r="B45" s="19" t="n">
        <f aca="false" t="array" ref="B45:B45">RANK(V45,$V$2:$V$607)</f>
        <v>38</v>
      </c>
      <c r="C45" s="20" t="str">
        <f aca="false">IF(VLOOKUP($A45,Tournoi!$B$2:$F$601,3,0)="","",VLOOKUP($A45,Tournoi!$B$2:$F$601,3,0))</f>
        <v>Allard</v>
      </c>
      <c r="D45" s="20" t="str">
        <f aca="false">IF(VLOOKUP($A45,Tournoi!$B$2:$F$601,4,0)="","",VLOOKUP($A45,Tournoi!$B$2:$F$601,4,0))</f>
        <v>Fabienne</v>
      </c>
      <c r="E45" s="20" t="str">
        <f aca="false">IF(VLOOKUP($A45,Tournoi!$B$2:$F$612,5,0)="","",VLOOKUP($A45,Tournoi!$B$2:$F$612,5,0))</f>
        <v/>
      </c>
      <c r="F45" s="19" t="n">
        <v>497.908552338987</v>
      </c>
      <c r="G45" s="19" t="n">
        <v>165.969517446329</v>
      </c>
      <c r="H45" s="19" t="n">
        <v>832.902198364039</v>
      </c>
      <c r="I45" s="19" t="n">
        <v>555.268132242693</v>
      </c>
      <c r="J45" s="21"/>
      <c r="K45" s="19"/>
      <c r="L45" s="19"/>
      <c r="M45" s="19"/>
      <c r="N45" s="19" t="n">
        <v>276.81833030853</v>
      </c>
      <c r="O45" s="19" t="n">
        <f aca="false">IF(VLOOKUP($A45,Tournoi!$B$2:$AC$601,6,0)="","",VLOOKUP($A45,Tournoi!$B$2:$AF$601,30,0))</f>
        <v>235.866375335865</v>
      </c>
      <c r="P45" s="19"/>
      <c r="Q45" s="19"/>
      <c r="R45" s="19"/>
      <c r="S45" s="22"/>
      <c r="T45" s="21" t="n">
        <f aca="false" t="array" ref="T45:T45">SUM(J45:S45)</f>
        <v>512.684705644395</v>
      </c>
      <c r="U45" s="19" t="n">
        <f aca="false" t="array" ref="U45:U45">IF(S45="",0,S45)+IF((COUNT(J45:R45)&lt;6),SUM(J45:R45),(MAX(J45:R45)+LARGE(J45:R45,2)+LARGE(J45:R45,3)+LARGE(J45:R45,4)+LARGE(J45:R45,5)))</f>
        <v>512.684705644395</v>
      </c>
      <c r="V45" s="19" t="n">
        <f aca="false">U45+G45+I45</f>
        <v>1233.92235533342</v>
      </c>
      <c r="W45" s="19" t="n">
        <f aca="false" t="array" ref="W45:W45">COUNT(J45:S45)</f>
        <v>2</v>
      </c>
      <c r="X45" s="19"/>
      <c r="Y45" s="19"/>
      <c r="Z45" s="4"/>
      <c r="AA45" s="19"/>
      <c r="AB45" s="19"/>
      <c r="AC45" s="4"/>
      <c r="AD45" s="4"/>
      <c r="AE45" s="0"/>
      <c r="AG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</row>
    <row r="46" s="25" customFormat="true" ht="16.5" hidden="false" customHeight="true" outlineLevel="0" collapsed="false">
      <c r="A46" s="19" t="n">
        <v>238</v>
      </c>
      <c r="B46" s="19" t="n">
        <f aca="false" t="array" ref="B46:B46">RANK(V46,$V$2:$V$607)</f>
        <v>50</v>
      </c>
      <c r="C46" s="20" t="str">
        <f aca="false">IF(VLOOKUP($A46,Tournoi!$B$2:$F$601,3,0)="","",VLOOKUP($A46,Tournoi!$B$2:$F$601,3,0))</f>
        <v>Decker</v>
      </c>
      <c r="D46" s="20" t="str">
        <f aca="false">IF(VLOOKUP($A46,Tournoi!$B$2:$F$601,4,0)="","",VLOOKUP($A46,Tournoi!$B$2:$F$601,4,0))</f>
        <v>Anne-Marie</v>
      </c>
      <c r="E46" s="20" t="str">
        <f aca="false">IF(VLOOKUP($A46,Tournoi!$B$2:$F$612,5,0)="","",VLOOKUP($A46,Tournoi!$B$2:$F$612,5,0))</f>
        <v>Alpa-Ludismes</v>
      </c>
      <c r="F46" s="19" t="n">
        <v>0</v>
      </c>
      <c r="G46" s="19" t="n">
        <v>0</v>
      </c>
      <c r="H46" s="19" t="n">
        <v>658.968299986822</v>
      </c>
      <c r="I46" s="19" t="n">
        <v>439.312199991214</v>
      </c>
      <c r="J46" s="21" t="n">
        <v>75.520598997917</v>
      </c>
      <c r="K46" s="19"/>
      <c r="L46" s="19" t="n">
        <v>188.726026541764</v>
      </c>
      <c r="M46" s="19" t="n">
        <v>77.3303925764439</v>
      </c>
      <c r="N46" s="19" t="n">
        <v>204.403830175992</v>
      </c>
      <c r="O46" s="19" t="str">
        <f aca="false">IF(VLOOKUP($A46,Tournoi!$B$2:$AC$601,6,0)="","",VLOOKUP($A46,Tournoi!$B$2:$AF$601,30,0))</f>
        <v/>
      </c>
      <c r="P46" s="19"/>
      <c r="Q46" s="19"/>
      <c r="R46" s="19"/>
      <c r="S46" s="22"/>
      <c r="T46" s="21" t="n">
        <f aca="false" t="array" ref="T46:T46">SUM(J46:S46)</f>
        <v>545.980848292117</v>
      </c>
      <c r="U46" s="19" t="n">
        <f aca="false" t="array" ref="U46:U46">IF(S46="",0,S46)+IF((COUNT(J46:R46)&lt;6),SUM(J46:R46),(MAX(J46:R46)+LARGE(J46:R46,2)+LARGE(J46:R46,3)+LARGE(J46:R46,4)+LARGE(J46:R46,5)))</f>
        <v>545.980848292117</v>
      </c>
      <c r="V46" s="19" t="n">
        <f aca="false">U46+G46+I46</f>
        <v>985.293048283331</v>
      </c>
      <c r="W46" s="19" t="n">
        <f aca="false" t="array" ref="W46:W46">COUNT(J46:S46)</f>
        <v>4</v>
      </c>
      <c r="X46" s="19"/>
      <c r="Y46" s="19"/>
      <c r="Z46" s="19"/>
      <c r="AA46" s="19"/>
      <c r="AB46" s="0"/>
      <c r="AC46" s="19"/>
      <c r="AD46" s="19"/>
      <c r="AE46" s="0"/>
      <c r="AG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</row>
    <row r="47" s="25" customFormat="true" ht="16.5" hidden="false" customHeight="true" outlineLevel="0" collapsed="false">
      <c r="A47" s="19" t="n">
        <v>203</v>
      </c>
      <c r="B47" s="19" t="n">
        <f aca="false" t="array" ref="B47:B47">RANK(V47,$V$2:$V$607)</f>
        <v>41</v>
      </c>
      <c r="C47" s="20" t="str">
        <f aca="false">IF(VLOOKUP($A47,Tournoi!$B$2:$F$601,3,0)="","",VLOOKUP($A47,Tournoi!$B$2:$F$601,3,0))</f>
        <v>Hautecoeur</v>
      </c>
      <c r="D47" s="20" t="str">
        <f aca="false">IF(VLOOKUP($A47,Tournoi!$B$2:$F$601,4,0)="","",VLOOKUP($A47,Tournoi!$B$2:$F$601,4,0))</f>
        <v>Michel</v>
      </c>
      <c r="E47" s="20" t="str">
        <f aca="false">IF(VLOOKUP($A47,Tournoi!$B$2:$F$612,5,0)="","",VLOOKUP($A47,Tournoi!$B$2:$F$612,5,0))</f>
        <v>Imagimonde</v>
      </c>
      <c r="F47" s="19" t="n">
        <v>350.812101259001</v>
      </c>
      <c r="G47" s="19" t="n">
        <v>116.937367086334</v>
      </c>
      <c r="H47" s="19" t="n">
        <v>745.593167189349</v>
      </c>
      <c r="I47" s="19" t="n">
        <v>497.062111459566</v>
      </c>
      <c r="J47" s="21"/>
      <c r="K47" s="19"/>
      <c r="L47" s="19" t="n">
        <v>160.065935963096</v>
      </c>
      <c r="M47" s="19" t="n">
        <v>0</v>
      </c>
      <c r="N47" s="19" t="n">
        <v>208.546861526082</v>
      </c>
      <c r="O47" s="19" t="n">
        <f aca="false">IF(VLOOKUP($A47,Tournoi!$B$2:$AC$601,6,0)="","",VLOOKUP($A47,Tournoi!$B$2:$AF$601,30,0))</f>
        <v>236.944649031301</v>
      </c>
      <c r="P47" s="19"/>
      <c r="Q47" s="19"/>
      <c r="R47" s="19"/>
      <c r="S47" s="22"/>
      <c r="T47" s="21" t="n">
        <f aca="false" t="array" ref="T47:T47">SUM(J47:S47)</f>
        <v>605.557446520478</v>
      </c>
      <c r="U47" s="19" t="n">
        <f aca="false" t="array" ref="U47:U47">IF(S47="",0,S47)+IF((COUNT(J47:R47)&lt;6),SUM(J47:R47),(MAX(J47:R47)+LARGE(J47:R47,2)+LARGE(J47:R47,3)+LARGE(J47:R47,4)+LARGE(J47:R47,5)))</f>
        <v>605.557446520478</v>
      </c>
      <c r="V47" s="19" t="n">
        <f aca="false">U47+G47+I47</f>
        <v>1219.55692506638</v>
      </c>
      <c r="W47" s="19" t="n">
        <f aca="false" t="array" ref="W47:W47">COUNT(J47:S47)</f>
        <v>4</v>
      </c>
      <c r="X47" s="19"/>
      <c r="Y47" s="19"/>
      <c r="Z47" s="4"/>
      <c r="AA47" s="19"/>
      <c r="AB47" s="19"/>
      <c r="AC47" s="4"/>
      <c r="AD47" s="4"/>
      <c r="AE47" s="0"/>
      <c r="AG47" s="0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</row>
    <row r="48" s="25" customFormat="true" ht="16.5" hidden="false" customHeight="true" outlineLevel="0" collapsed="false">
      <c r="A48" s="19" t="n">
        <v>283</v>
      </c>
      <c r="B48" s="19" t="n">
        <f aca="false" t="array" ref="B48:B48">RANK(V48,$V$2:$V$607)</f>
        <v>44</v>
      </c>
      <c r="C48" s="20" t="str">
        <f aca="false">IF(VLOOKUP($A48,Tournoi!$B$2:$F$601,3,0)="","",VLOOKUP($A48,Tournoi!$B$2:$F$601,3,0))</f>
        <v>Verleye</v>
      </c>
      <c r="D48" s="20" t="str">
        <f aca="false">IF(VLOOKUP($A48,Tournoi!$B$2:$F$601,4,0)="","",VLOOKUP($A48,Tournoi!$B$2:$F$601,4,0))</f>
        <v>Henk</v>
      </c>
      <c r="E48" s="20" t="str">
        <f aca="false">IF(VLOOKUP($A48,Tournoi!$B$2:$F$612,5,0)="","",VLOOKUP($A48,Tournoi!$B$2:$F$612,5,0))</f>
        <v>Spelen Op Zolder</v>
      </c>
      <c r="F48" s="19" t="n">
        <v>548.643630220886</v>
      </c>
      <c r="G48" s="19" t="n">
        <v>182.881210073628</v>
      </c>
      <c r="H48" s="19" t="n">
        <v>582.845786280127</v>
      </c>
      <c r="I48" s="19" t="n">
        <v>388.563857520085</v>
      </c>
      <c r="J48" s="21"/>
      <c r="K48" s="19" t="n">
        <v>202.425802784453</v>
      </c>
      <c r="L48" s="19" t="n">
        <v>203.405012925705</v>
      </c>
      <c r="M48" s="19"/>
      <c r="N48" s="19"/>
      <c r="O48" s="19" t="n">
        <f aca="false">IF(VLOOKUP($A48,Tournoi!$B$2:$AC$601,6,0)="","",VLOOKUP($A48,Tournoi!$B$2:$AF$601,30,0))</f>
        <v>67.3137353998203</v>
      </c>
      <c r="P48" s="19"/>
      <c r="Q48" s="19"/>
      <c r="R48" s="19"/>
      <c r="S48" s="22"/>
      <c r="T48" s="21" t="n">
        <f aca="false" t="array" ref="T48:T48">SUM(J48:S48)</f>
        <v>473.144551109979</v>
      </c>
      <c r="U48" s="19" t="n">
        <f aca="false" t="array" ref="U48:U48">IF(S48="",0,S48)+IF((COUNT(J48:R48)&lt;6),SUM(J48:R48),(MAX(J48:R48)+LARGE(J48:R48,2)+LARGE(J48:R48,3)+LARGE(J48:R48,4)+LARGE(J48:R48,5)))</f>
        <v>473.144551109979</v>
      </c>
      <c r="V48" s="19" t="n">
        <f aca="false">U48+G48+I48</f>
        <v>1044.58961870369</v>
      </c>
      <c r="W48" s="19" t="n">
        <f aca="false" t="array" ref="W48:W48">COUNT(J48:S48)</f>
        <v>3</v>
      </c>
      <c r="X48" s="19"/>
      <c r="Y48" s="19"/>
      <c r="Z48" s="4"/>
      <c r="AA48" s="19"/>
      <c r="AB48" s="19"/>
      <c r="AC48" s="4"/>
      <c r="AD48" s="4"/>
      <c r="AE48" s="0"/>
      <c r="AG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</row>
    <row r="49" s="25" customFormat="true" ht="16.5" hidden="false" customHeight="true" outlineLevel="0" collapsed="false">
      <c r="A49" s="19" t="n">
        <v>5</v>
      </c>
      <c r="B49" s="19" t="n">
        <f aca="false" t="array" ref="B49:B49">RANK(V49,$V$2:$V$607)</f>
        <v>51</v>
      </c>
      <c r="C49" s="20" t="str">
        <f aca="false">IF(VLOOKUP($A49,Tournoi!$B$2:$F$601,3,0)="","",VLOOKUP($A49,Tournoi!$B$2:$F$601,3,0))</f>
        <v>Vanzeir</v>
      </c>
      <c r="D49" s="20" t="str">
        <f aca="false">IF(VLOOKUP($A49,Tournoi!$B$2:$F$601,4,0)="","",VLOOKUP($A49,Tournoi!$B$2:$F$601,4,0))</f>
        <v>Liesbeth</v>
      </c>
      <c r="E49" s="20" t="str">
        <f aca="false">IF(VLOOKUP($A49,Tournoi!$B$2:$F$612,5,0)="","",VLOOKUP($A49,Tournoi!$B$2:$F$612,5,0))</f>
        <v>Speelduivel</v>
      </c>
      <c r="F49" s="19" t="n">
        <v>1008.19883113047</v>
      </c>
      <c r="G49" s="19" t="n">
        <v>336.066277043491</v>
      </c>
      <c r="H49" s="19" t="n">
        <v>454.550210787873</v>
      </c>
      <c r="I49" s="19" t="n">
        <v>303.033473858582</v>
      </c>
      <c r="J49" s="21"/>
      <c r="K49" s="19" t="n">
        <v>324.546914880248</v>
      </c>
      <c r="L49" s="19"/>
      <c r="M49" s="19"/>
      <c r="N49" s="19"/>
      <c r="O49" s="19" t="str">
        <f aca="false">IF(VLOOKUP($A49,Tournoi!$B$2:$AC$601,6,0)="","",VLOOKUP($A49,Tournoi!$B$2:$AF$601,30,0))</f>
        <v/>
      </c>
      <c r="P49" s="19"/>
      <c r="Q49" s="19"/>
      <c r="R49" s="19"/>
      <c r="S49" s="22"/>
      <c r="T49" s="21" t="n">
        <f aca="false" t="array" ref="T49:T49">SUM(J49:S49)</f>
        <v>324.546914880248</v>
      </c>
      <c r="U49" s="19" t="n">
        <f aca="false" t="array" ref="U49:U49">IF(S49="",0,S49)+IF((COUNT(J49:R49)&lt;6),SUM(J49:R49),(MAX(J49:R49)+LARGE(J49:R49,2)+LARGE(J49:R49,3)+LARGE(J49:R49,4)+LARGE(J49:R49,5)))</f>
        <v>324.546914880248</v>
      </c>
      <c r="V49" s="19" t="n">
        <f aca="false">U49+G49+I49</f>
        <v>963.646665782321</v>
      </c>
      <c r="W49" s="19" t="n">
        <f aca="false" t="array" ref="W49:W49">COUNT(J49:S49)</f>
        <v>1</v>
      </c>
      <c r="X49" s="19"/>
      <c r="Y49" s="19"/>
      <c r="Z49" s="4"/>
      <c r="AA49" s="4"/>
      <c r="AB49" s="0"/>
      <c r="AC49" s="4"/>
      <c r="AD49" s="4"/>
      <c r="AE49" s="0"/>
      <c r="AG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</row>
    <row r="50" s="25" customFormat="true" ht="16.5" hidden="false" customHeight="true" outlineLevel="0" collapsed="false">
      <c r="A50" s="19" t="n">
        <v>538</v>
      </c>
      <c r="B50" s="19" t="n">
        <f aca="false" t="array" ref="B50:B50">RANK(V50,$V$2:$V$607)</f>
        <v>35</v>
      </c>
      <c r="C50" s="20" t="str">
        <f aca="false">IF(VLOOKUP($A50,Tournoi!$B$2:$F$601,3,0)="","",VLOOKUP($A50,Tournoi!$B$2:$F$601,3,0))</f>
        <v>Debisschop</v>
      </c>
      <c r="D50" s="20" t="str">
        <f aca="false">IF(VLOOKUP($A50,Tournoi!$B$2:$F$601,4,0)="","",VLOOKUP($A50,Tournoi!$B$2:$F$601,4,0))</f>
        <v>Wouter</v>
      </c>
      <c r="E50" s="20" t="str">
        <f aca="false">IF(VLOOKUP($A50,Tournoi!$B$2:$F$612,5,0)="","",VLOOKUP($A50,Tournoi!$B$2:$F$612,5,0))</f>
        <v>Prettig gescoord</v>
      </c>
      <c r="F50" s="19" t="n">
        <v>291.742916938059</v>
      </c>
      <c r="G50" s="19" t="n">
        <v>97.2476389793529</v>
      </c>
      <c r="H50" s="19" t="n">
        <v>773.184379204155</v>
      </c>
      <c r="I50" s="19" t="n">
        <v>515.45625280277</v>
      </c>
      <c r="J50" s="21" t="n">
        <v>335.792962427927</v>
      </c>
      <c r="K50" s="19"/>
      <c r="L50" s="19"/>
      <c r="M50" s="19"/>
      <c r="N50" s="19"/>
      <c r="O50" s="19" t="n">
        <f aca="false">IF(VLOOKUP($A50,Tournoi!$B$2:$AC$601,6,0)="","",VLOOKUP($A50,Tournoi!$B$2:$AF$601,30,0))</f>
        <v>335.638397190875</v>
      </c>
      <c r="P50" s="19"/>
      <c r="Q50" s="19"/>
      <c r="R50" s="19"/>
      <c r="S50" s="22"/>
      <c r="T50" s="21" t="n">
        <f aca="false" t="array" ref="T50:T50">SUM(J50:S50)</f>
        <v>671.431359618802</v>
      </c>
      <c r="U50" s="19" t="n">
        <f aca="false" t="array" ref="U50:U50">IF(S50="",0,S50)+IF((COUNT(J50:R50)&lt;6),SUM(J50:R50),(MAX(J50:R50)+LARGE(J50:R50,2)+LARGE(J50:R50,3)+LARGE(J50:R50,4)+LARGE(J50:R50,5)))</f>
        <v>671.431359618802</v>
      </c>
      <c r="V50" s="19" t="n">
        <f aca="false">U50+G50+I50</f>
        <v>1284.13525140093</v>
      </c>
      <c r="W50" s="19" t="n">
        <f aca="false" t="array" ref="W50:W50">COUNT(J50:S50)</f>
        <v>2</v>
      </c>
      <c r="X50" s="19"/>
      <c r="Y50" s="19"/>
      <c r="Z50" s="4"/>
      <c r="AA50" s="19"/>
      <c r="AB50" s="19"/>
      <c r="AC50" s="4"/>
      <c r="AD50" s="4"/>
      <c r="AE50" s="0"/>
      <c r="AG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</row>
    <row r="51" s="25" customFormat="true" ht="16.5" hidden="false" customHeight="true" outlineLevel="0" collapsed="false">
      <c r="A51" s="19" t="n">
        <v>209</v>
      </c>
      <c r="B51" s="19" t="n">
        <f aca="false" t="array" ref="B51:B51">RANK(V51,$V$2:$V$607)</f>
        <v>54</v>
      </c>
      <c r="C51" s="20" t="str">
        <f aca="false">IF(VLOOKUP($A51,Tournoi!$B$2:$F$601,3,0)="","",VLOOKUP($A51,Tournoi!$B$2:$F$601,3,0))</f>
        <v>De Vos</v>
      </c>
      <c r="D51" s="20" t="str">
        <f aca="false">IF(VLOOKUP($A51,Tournoi!$B$2:$F$601,4,0)="","",VLOOKUP($A51,Tournoi!$B$2:$F$601,4,0))</f>
        <v>Julien</v>
      </c>
      <c r="E51" s="20" t="str">
        <f aca="false">IF(VLOOKUP($A51,Tournoi!$B$2:$F$612,5,0)="","",VLOOKUP($A51,Tournoi!$B$2:$F$612,5,0))</f>
        <v>Imagimonde</v>
      </c>
      <c r="F51" s="19" t="n">
        <v>1170.17711537235</v>
      </c>
      <c r="G51" s="19" t="n">
        <v>390.059038457448</v>
      </c>
      <c r="H51" s="19" t="n">
        <v>361.505561848869</v>
      </c>
      <c r="I51" s="19" t="n">
        <v>241.003707899246</v>
      </c>
      <c r="J51" s="21"/>
      <c r="K51" s="19"/>
      <c r="L51" s="19"/>
      <c r="M51" s="19"/>
      <c r="N51" s="19" t="n">
        <v>293.141116063284</v>
      </c>
      <c r="O51" s="19" t="str">
        <f aca="false">IF(VLOOKUP($A51,Tournoi!$B$2:$AC$601,6,0)="","",VLOOKUP($A51,Tournoi!$B$2:$AF$601,30,0))</f>
        <v/>
      </c>
      <c r="P51" s="19"/>
      <c r="Q51" s="19"/>
      <c r="R51" s="19"/>
      <c r="S51" s="22"/>
      <c r="T51" s="21" t="n">
        <f aca="false" t="array" ref="T51:T51">SUM(J51:S51)</f>
        <v>293.141116063284</v>
      </c>
      <c r="U51" s="19" t="n">
        <f aca="false" t="array" ref="U51:U51">IF(S51="",0,S51)+IF((COUNT(J51:R51)&lt;6),SUM(J51:R51),(MAX(J51:R51)+LARGE(J51:R51,2)+LARGE(J51:R51,3)+LARGE(J51:R51,4)+LARGE(J51:R51,5)))</f>
        <v>293.141116063284</v>
      </c>
      <c r="V51" s="19" t="n">
        <f aca="false">U51+G51+I51</f>
        <v>924.203862419978</v>
      </c>
      <c r="W51" s="19" t="n">
        <f aca="false" t="array" ref="W51:W51">COUNT(J51:S51)</f>
        <v>1</v>
      </c>
      <c r="X51" s="19"/>
      <c r="Y51" s="19"/>
      <c r="Z51" s="4"/>
      <c r="AA51" s="4"/>
      <c r="AB51" s="0"/>
      <c r="AC51" s="4"/>
      <c r="AD51" s="4"/>
      <c r="AE51" s="0"/>
      <c r="AG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</row>
    <row r="52" s="25" customFormat="true" ht="16.5" hidden="false" customHeight="true" outlineLevel="0" collapsed="false">
      <c r="A52" s="19" t="n">
        <v>199</v>
      </c>
      <c r="B52" s="19" t="n">
        <f aca="false" t="array" ref="B52:B52">RANK(V52,$V$2:$V$607)</f>
        <v>56</v>
      </c>
      <c r="C52" s="20" t="str">
        <f aca="false">IF(VLOOKUP($A52,Tournoi!$B$2:$F$601,3,0)="","",VLOOKUP($A52,Tournoi!$B$2:$F$601,3,0))</f>
        <v>Fournier</v>
      </c>
      <c r="D52" s="20" t="str">
        <f aca="false">IF(VLOOKUP($A52,Tournoi!$B$2:$F$601,4,0)="","",VLOOKUP($A52,Tournoi!$B$2:$F$601,4,0))</f>
        <v>Mickaël</v>
      </c>
      <c r="E52" s="20" t="str">
        <f aca="false">IF(VLOOKUP($A52,Tournoi!$B$2:$F$612,5,0)="","",VLOOKUP($A52,Tournoi!$B$2:$F$612,5,0))</f>
        <v/>
      </c>
      <c r="F52" s="19" t="n">
        <v>615.074024674704</v>
      </c>
      <c r="G52" s="19" t="n">
        <v>205.024674891568</v>
      </c>
      <c r="H52" s="19" t="n">
        <v>1066.96838949399</v>
      </c>
      <c r="I52" s="19" t="n">
        <v>711.312259662662</v>
      </c>
      <c r="J52" s="21"/>
      <c r="K52" s="19"/>
      <c r="L52" s="19"/>
      <c r="M52" s="19"/>
      <c r="N52" s="19"/>
      <c r="O52" s="19" t="str">
        <f aca="false">IF(VLOOKUP($A52,Tournoi!$B$2:$AC$601,6,0)="","",VLOOKUP($A52,Tournoi!$B$2:$AF$601,30,0))</f>
        <v/>
      </c>
      <c r="P52" s="19"/>
      <c r="Q52" s="19"/>
      <c r="R52" s="19"/>
      <c r="S52" s="22"/>
      <c r="T52" s="21" t="n">
        <f aca="false" t="array" ref="T52:T52">SUM(J52:S52)</f>
        <v>0</v>
      </c>
      <c r="U52" s="19" t="n">
        <f aca="false" t="array" ref="U52:U52">IF(S52="",0,S52)+IF((COUNT(J52:R52)&lt;6),SUM(J52:R52),(MAX(J52:R52)+LARGE(J52:R52,2)+LARGE(J52:R52,3)+LARGE(J52:R52,4)+LARGE(J52:R52,5)))</f>
        <v>0</v>
      </c>
      <c r="V52" s="19" t="n">
        <f aca="false">U52+G52+I52</f>
        <v>916.33693455423</v>
      </c>
      <c r="W52" s="19" t="n">
        <f aca="false" t="array" ref="W52:W52">COUNT(J52:S52)</f>
        <v>0</v>
      </c>
      <c r="X52" s="19"/>
      <c r="Y52" s="19"/>
      <c r="Z52" s="4"/>
      <c r="AA52" s="4"/>
      <c r="AB52" s="0"/>
      <c r="AC52" s="4"/>
      <c r="AD52" s="4"/>
      <c r="AE52" s="0"/>
      <c r="AG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</row>
    <row r="53" s="25" customFormat="true" ht="16.5" hidden="false" customHeight="true" outlineLevel="0" collapsed="false">
      <c r="A53" s="19" t="n">
        <v>32</v>
      </c>
      <c r="B53" s="19" t="n">
        <f aca="false" t="array" ref="B53:B53">RANK(V53,$V$2:$V$607)</f>
        <v>58</v>
      </c>
      <c r="C53" s="20" t="str">
        <f aca="false">IF(VLOOKUP($A53,Tournoi!$B$2:$F$601,3,0)="","",VLOOKUP($A53,Tournoi!$B$2:$F$601,3,0))</f>
        <v>Laget</v>
      </c>
      <c r="D53" s="20" t="str">
        <f aca="false">IF(VLOOKUP($A53,Tournoi!$B$2:$F$601,4,0)="","",VLOOKUP($A53,Tournoi!$B$2:$F$601,4,0))</f>
        <v>Sebastiaan</v>
      </c>
      <c r="E53" s="20" t="str">
        <f aca="false">IF(VLOOKUP($A53,Tournoi!$B$2:$F$612,5,0)="","",VLOOKUP($A53,Tournoi!$B$2:$F$612,5,0))</f>
        <v>Winning Movez</v>
      </c>
      <c r="F53" s="19" t="n">
        <v>229.081832689626</v>
      </c>
      <c r="G53" s="19" t="n">
        <v>76.360610896542</v>
      </c>
      <c r="H53" s="19" t="n">
        <v>995.354882978618</v>
      </c>
      <c r="I53" s="19" t="n">
        <v>663.569921985745</v>
      </c>
      <c r="J53" s="21" t="n">
        <v>164.937796421216</v>
      </c>
      <c r="K53" s="19"/>
      <c r="L53" s="19"/>
      <c r="M53" s="19"/>
      <c r="N53" s="19"/>
      <c r="O53" s="19" t="str">
        <f aca="false">IF(VLOOKUP($A53,Tournoi!$B$2:$AC$601,6,0)="","",VLOOKUP($A53,Tournoi!$B$2:$AF$601,30,0))</f>
        <v/>
      </c>
      <c r="P53" s="19"/>
      <c r="Q53" s="19"/>
      <c r="R53" s="19"/>
      <c r="S53" s="22"/>
      <c r="T53" s="21" t="n">
        <f aca="false" t="array" ref="T53:T53">SUM(J53:S53)</f>
        <v>164.937796421216</v>
      </c>
      <c r="U53" s="19" t="n">
        <f aca="false" t="array" ref="U53:U53">IF(S53="",0,S53)+IF((COUNT(J53:R53)&lt;6),SUM(J53:R53),(MAX(J53:R53)+LARGE(J53:R53,2)+LARGE(J53:R53,3)+LARGE(J53:R53,4)+LARGE(J53:R53,5)))</f>
        <v>164.937796421216</v>
      </c>
      <c r="V53" s="19" t="n">
        <f aca="false">U53+G53+I53</f>
        <v>904.868329303503</v>
      </c>
      <c r="W53" s="19" t="n">
        <f aca="false" t="array" ref="W53:W53">COUNT(J53:S53)</f>
        <v>1</v>
      </c>
      <c r="X53" s="19"/>
      <c r="Y53" s="19"/>
      <c r="Z53" s="4"/>
      <c r="AA53" s="19"/>
      <c r="AB53" s="19"/>
      <c r="AC53" s="4"/>
      <c r="AD53" s="4"/>
      <c r="AE53" s="0"/>
      <c r="AG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</row>
    <row r="54" s="25" customFormat="true" ht="16.5" hidden="false" customHeight="true" outlineLevel="0" collapsed="false">
      <c r="A54" s="19" t="n">
        <v>294</v>
      </c>
      <c r="B54" s="19" t="n">
        <f aca="false" t="array" ref="B54:B54">RANK(V54,$V$2:$V$607)</f>
        <v>53</v>
      </c>
      <c r="C54" s="20" t="str">
        <f aca="false">IF(VLOOKUP($A54,Tournoi!$B$2:$F$601,3,0)="","",VLOOKUP($A54,Tournoi!$B$2:$F$601,3,0))</f>
        <v>Puylaert</v>
      </c>
      <c r="D54" s="20" t="str">
        <f aca="false">IF(VLOOKUP($A54,Tournoi!$B$2:$F$601,4,0)="","",VLOOKUP($A54,Tournoi!$B$2:$F$601,4,0))</f>
        <v>Benny</v>
      </c>
      <c r="E54" s="20" t="str">
        <f aca="false">IF(VLOOKUP($A54,Tournoi!$B$2:$F$612,5,0)="","",VLOOKUP($A54,Tournoi!$B$2:$F$612,5,0))</f>
        <v>Winning Movez</v>
      </c>
      <c r="F54" s="19" t="n">
        <v>171.723581181253</v>
      </c>
      <c r="G54" s="19" t="n">
        <v>57.2411937270843</v>
      </c>
      <c r="H54" s="19" t="n">
        <v>701.196012772652</v>
      </c>
      <c r="I54" s="19" t="n">
        <v>467.464008515102</v>
      </c>
      <c r="J54" s="21" t="n">
        <v>337.553374213118</v>
      </c>
      <c r="K54" s="19"/>
      <c r="L54" s="19"/>
      <c r="M54" s="19"/>
      <c r="N54" s="19"/>
      <c r="O54" s="19" t="n">
        <f aca="false">IF(VLOOKUP($A54,Tournoi!$B$2:$AC$601,6,0)="","",VLOOKUP($A54,Tournoi!$B$2:$AF$601,30,0))</f>
        <v>80.616969901168</v>
      </c>
      <c r="P54" s="19"/>
      <c r="Q54" s="19"/>
      <c r="R54" s="19"/>
      <c r="S54" s="22"/>
      <c r="T54" s="21" t="n">
        <f aca="false" t="array" ref="T54:T54">SUM(J54:S54)</f>
        <v>418.170344114287</v>
      </c>
      <c r="U54" s="19" t="n">
        <f aca="false" t="array" ref="U54:U54">IF(S54="",0,S54)+IF((COUNT(J54:R54)&lt;6),SUM(J54:R54),(MAX(J54:R54)+LARGE(J54:R54,2)+LARGE(J54:R54,3)+LARGE(J54:R54,4)+LARGE(J54:R54,5)))</f>
        <v>418.170344114287</v>
      </c>
      <c r="V54" s="19" t="n">
        <f aca="false">U54+G54+I54</f>
        <v>942.875546356473</v>
      </c>
      <c r="W54" s="19" t="n">
        <f aca="false" t="array" ref="W54:W54">COUNT(J54:S54)</f>
        <v>2</v>
      </c>
      <c r="X54" s="19"/>
      <c r="Y54" s="19"/>
      <c r="Z54" s="4"/>
      <c r="AA54" s="19"/>
      <c r="AB54" s="19"/>
      <c r="AC54" s="4"/>
      <c r="AD54" s="4"/>
      <c r="AE54" s="27"/>
      <c r="AG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</row>
    <row r="55" s="25" customFormat="true" ht="16.5" hidden="false" customHeight="true" outlineLevel="0" collapsed="false">
      <c r="A55" s="19" t="n">
        <v>545</v>
      </c>
      <c r="B55" s="19" t="n">
        <f aca="false" t="array" ref="B55:B55">RANK(V55,$V$2:$V$607)</f>
        <v>46</v>
      </c>
      <c r="C55" s="20" t="str">
        <f aca="false">IF(VLOOKUP($A55,Tournoi!$B$2:$F$601,3,0)="","",VLOOKUP($A55,Tournoi!$B$2:$F$601,3,0))</f>
        <v>Dalle</v>
      </c>
      <c r="D55" s="20" t="str">
        <f aca="false">IF(VLOOKUP($A55,Tournoi!$B$2:$F$601,4,0)="","",VLOOKUP($A55,Tournoi!$B$2:$F$601,4,0))</f>
        <v>Marie</v>
      </c>
      <c r="E55" s="20" t="str">
        <f aca="false">IF(VLOOKUP($A55,Tournoi!$B$2:$F$612,5,0)="","",VLOOKUP($A55,Tournoi!$B$2:$F$612,5,0))</f>
        <v>Kierewiet</v>
      </c>
      <c r="F55" s="19" t="n">
        <v>445.782087595414</v>
      </c>
      <c r="G55" s="19" t="n">
        <v>148.594029198471</v>
      </c>
      <c r="H55" s="19" t="n">
        <v>647.655478442515</v>
      </c>
      <c r="I55" s="19" t="n">
        <v>431.770318961677</v>
      </c>
      <c r="J55" s="21" t="n">
        <v>231.956331746283</v>
      </c>
      <c r="K55" s="19" t="n">
        <v>37.6695430704036</v>
      </c>
      <c r="L55" s="19"/>
      <c r="M55" s="19"/>
      <c r="N55" s="19"/>
      <c r="O55" s="19" t="n">
        <f aca="false">IF(VLOOKUP($A55,Tournoi!$B$2:$AC$601,6,0)="","",VLOOKUP($A55,Tournoi!$B$2:$AF$601,30,0))</f>
        <v>187.491374006222</v>
      </c>
      <c r="P55" s="19"/>
      <c r="Q55" s="19"/>
      <c r="R55" s="19"/>
      <c r="S55" s="22"/>
      <c r="T55" s="21" t="n">
        <f aca="false" t="array" ref="T55:T55">SUM(J55:S55)</f>
        <v>457.117248822908</v>
      </c>
      <c r="U55" s="19" t="n">
        <f aca="false" t="array" ref="U55:U55">IF(S55="",0,S55)+IF((COUNT(J55:R55)&lt;6),SUM(J55:R55),(MAX(J55:R55)+LARGE(J55:R55,2)+LARGE(J55:R55,3)+LARGE(J55:R55,4)+LARGE(J55:R55,5)))</f>
        <v>457.117248822908</v>
      </c>
      <c r="V55" s="19" t="n">
        <f aca="false">U55+G55+I55</f>
        <v>1037.48159698306</v>
      </c>
      <c r="W55" s="19" t="n">
        <f aca="false" t="array" ref="W55:W55">COUNT(J55:S55)</f>
        <v>3</v>
      </c>
      <c r="X55" s="19"/>
      <c r="Y55" s="19"/>
      <c r="Z55" s="4"/>
      <c r="AA55" s="4"/>
      <c r="AB55" s="0"/>
      <c r="AC55" s="4"/>
      <c r="AD55" s="4"/>
      <c r="AE55" s="0"/>
      <c r="AG55" s="0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</row>
    <row r="56" s="25" customFormat="true" ht="16.5" hidden="false" customHeight="true" outlineLevel="0" collapsed="false">
      <c r="A56" s="19" t="n">
        <v>230</v>
      </c>
      <c r="B56" s="19" t="n">
        <f aca="false" t="array" ref="B56:B56">RANK(V56,$V$2:$V$607)</f>
        <v>57</v>
      </c>
      <c r="C56" s="20" t="str">
        <f aca="false">IF(VLOOKUP($A56,Tournoi!$B$2:$F$601,3,0)="","",VLOOKUP($A56,Tournoi!$B$2:$F$601,3,0))</f>
        <v>Janssen</v>
      </c>
      <c r="D56" s="20" t="str">
        <f aca="false">IF(VLOOKUP($A56,Tournoi!$B$2:$F$601,4,0)="","",VLOOKUP($A56,Tournoi!$B$2:$F$601,4,0))</f>
        <v>Patrick</v>
      </c>
      <c r="E56" s="20" t="str">
        <f aca="false">IF(VLOOKUP($A56,Tournoi!$B$2:$F$612,5,0)="","",VLOOKUP($A56,Tournoi!$B$2:$F$612,5,0))</f>
        <v>Speelduivel</v>
      </c>
      <c r="F56" s="19" t="n">
        <v>726.713533238813</v>
      </c>
      <c r="G56" s="19" t="n">
        <v>242.237844412938</v>
      </c>
      <c r="H56" s="19" t="n">
        <v>459.258518041651</v>
      </c>
      <c r="I56" s="19" t="n">
        <v>306.172345361101</v>
      </c>
      <c r="J56" s="21" t="n">
        <v>50.4372160443079</v>
      </c>
      <c r="K56" s="19" t="n">
        <v>2.38970588235294</v>
      </c>
      <c r="L56" s="19" t="n">
        <v>127.334979118788</v>
      </c>
      <c r="M56" s="19" t="n">
        <v>37.8496419208748</v>
      </c>
      <c r="N56" s="19" t="n">
        <v>75.1203785862171</v>
      </c>
      <c r="O56" s="19" t="n">
        <f aca="false">IF(VLOOKUP($A56,Tournoi!$B$2:$AC$601,6,0)="","",VLOOKUP($A56,Tournoi!$B$2:$AF$601,30,0))</f>
        <v>67.3074958074958</v>
      </c>
      <c r="P56" s="19"/>
      <c r="Q56" s="19"/>
      <c r="R56" s="19"/>
      <c r="S56" s="22"/>
      <c r="T56" s="21" t="n">
        <f aca="false" t="array" ref="T56:T56">SUM(J56:S56)</f>
        <v>360.439417360037</v>
      </c>
      <c r="U56" s="19" t="n">
        <f aca="false" t="array" ref="U56:U56">IF(S56="",0,S56)+IF((COUNT(J56:R56)&lt;6),SUM(J56:R56),(MAX(J56:R56)+LARGE(J56:R56,2)+LARGE(J56:R56,3)+LARGE(J56:R56,4)+LARGE(J56:R56,5)))</f>
        <v>358.049711477684</v>
      </c>
      <c r="V56" s="19" t="n">
        <f aca="false">U56+G56+I56</f>
        <v>906.459901251722</v>
      </c>
      <c r="W56" s="19" t="n">
        <f aca="false" t="array" ref="W56:W56">COUNT(J56:S56)</f>
        <v>6</v>
      </c>
      <c r="X56" s="19"/>
      <c r="Y56" s="19"/>
      <c r="Z56" s="4"/>
      <c r="AA56" s="4"/>
      <c r="AB56" s="0"/>
      <c r="AC56" s="4"/>
      <c r="AD56" s="4"/>
      <c r="AE56" s="0"/>
      <c r="AG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</row>
    <row r="57" s="25" customFormat="true" ht="16.5" hidden="false" customHeight="true" outlineLevel="0" collapsed="false">
      <c r="A57" s="19" t="n">
        <v>71</v>
      </c>
      <c r="B57" s="19" t="n">
        <f aca="false" t="array" ref="B57:B57">RANK(V57,$V$2:$V$607)</f>
        <v>49</v>
      </c>
      <c r="C57" s="20" t="str">
        <f aca="false">IF(VLOOKUP($A57,Tournoi!$B$2:$F$601,3,0)="","",VLOOKUP($A57,Tournoi!$B$2:$F$601,3,0))</f>
        <v>Degrieck</v>
      </c>
      <c r="D57" s="20" t="str">
        <f aca="false">IF(VLOOKUP($A57,Tournoi!$B$2:$F$601,4,0)="","",VLOOKUP($A57,Tournoi!$B$2:$F$601,4,0))</f>
        <v>Yves</v>
      </c>
      <c r="E57" s="20" t="str">
        <f aca="false">IF(VLOOKUP($A57,Tournoi!$B$2:$F$612,5,0)="","",VLOOKUP($A57,Tournoi!$B$2:$F$612,5,0))</f>
        <v>Spelen Op Zolder</v>
      </c>
      <c r="F57" s="19" t="n">
        <v>725.969766188718</v>
      </c>
      <c r="G57" s="19" t="n">
        <v>241.989922062906</v>
      </c>
      <c r="H57" s="19" t="n">
        <v>816.333777823273</v>
      </c>
      <c r="I57" s="19" t="n">
        <v>544.222518548848</v>
      </c>
      <c r="J57" s="21" t="n">
        <v>25.1934731934732</v>
      </c>
      <c r="K57" s="19"/>
      <c r="L57" s="19"/>
      <c r="M57" s="19"/>
      <c r="N57" s="19"/>
      <c r="O57" s="19" t="n">
        <f aca="false">IF(VLOOKUP($A57,Tournoi!$B$2:$AC$601,6,0)="","",VLOOKUP($A57,Tournoi!$B$2:$AF$601,30,0))</f>
        <v>182.360278180467</v>
      </c>
      <c r="P57" s="19"/>
      <c r="Q57" s="19"/>
      <c r="R57" s="19"/>
      <c r="S57" s="22"/>
      <c r="T57" s="21" t="n">
        <f aca="false" t="array" ref="T57:T57">SUM(J57:S57)</f>
        <v>207.55375137394</v>
      </c>
      <c r="U57" s="19" t="n">
        <f aca="false" t="array" ref="U57:U57">IF(S57="",0,S57)+IF((COUNT(J57:R57)&lt;6),SUM(J57:R57),(MAX(J57:R57)+LARGE(J57:R57,2)+LARGE(J57:R57,3)+LARGE(J57:R57,4)+LARGE(J57:R57,5)))</f>
        <v>207.55375137394</v>
      </c>
      <c r="V57" s="19" t="n">
        <f aca="false">U57+G57+I57</f>
        <v>993.766191985694</v>
      </c>
      <c r="W57" s="19" t="n">
        <f aca="false" t="array" ref="W57:W57">COUNT(J57:S57)</f>
        <v>2</v>
      </c>
      <c r="X57" s="19"/>
      <c r="Y57" s="19"/>
      <c r="Z57" s="4"/>
      <c r="AA57" s="19"/>
      <c r="AB57" s="19"/>
      <c r="AC57" s="4"/>
      <c r="AD57" s="4"/>
      <c r="AE57" s="0"/>
      <c r="AG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</row>
    <row r="58" s="25" customFormat="true" ht="16.5" hidden="false" customHeight="true" outlineLevel="0" collapsed="false">
      <c r="A58" s="19" t="n">
        <v>440</v>
      </c>
      <c r="B58" s="19" t="n">
        <f aca="false" t="array" ref="B58:B58">RANK(V58,$V$2:$V$607)</f>
        <v>65</v>
      </c>
      <c r="C58" s="20" t="str">
        <f aca="false">IF(VLOOKUP($A58,Tournoi!$B$2:$F$601,3,0)="","",VLOOKUP($A58,Tournoi!$B$2:$F$601,3,0))</f>
        <v>Van Orshaegen</v>
      </c>
      <c r="D58" s="20" t="str">
        <f aca="false">IF(VLOOKUP($A58,Tournoi!$B$2:$F$601,4,0)="","",VLOOKUP($A58,Tournoi!$B$2:$F$601,4,0))</f>
        <v>Lore</v>
      </c>
      <c r="E58" s="20" t="str">
        <f aca="false">IF(VLOOKUP($A58,Tournoi!$B$2:$F$612,5,0)="","",VLOOKUP($A58,Tournoi!$B$2:$F$612,5,0))</f>
        <v>Speelduivel</v>
      </c>
      <c r="F58" s="19" t="n">
        <v>336.122740842424</v>
      </c>
      <c r="G58" s="19" t="n">
        <v>112.040913614141</v>
      </c>
      <c r="H58" s="19" t="n">
        <v>605.424033855185</v>
      </c>
      <c r="I58" s="19" t="n">
        <v>403.616022570123</v>
      </c>
      <c r="J58" s="21"/>
      <c r="K58" s="19"/>
      <c r="L58" s="19" t="n">
        <v>290.978683945436</v>
      </c>
      <c r="M58" s="19"/>
      <c r="N58" s="19"/>
      <c r="O58" s="19" t="str">
        <f aca="false">IF(VLOOKUP($A58,Tournoi!$B$2:$AC$601,6,0)="","",VLOOKUP($A58,Tournoi!$B$2:$AF$601,30,0))</f>
        <v/>
      </c>
      <c r="P58" s="19"/>
      <c r="Q58" s="19"/>
      <c r="R58" s="19"/>
      <c r="S58" s="22"/>
      <c r="T58" s="21" t="n">
        <f aca="false" t="array" ref="T58:T58">SUM(J58:S58)</f>
        <v>290.978683945436</v>
      </c>
      <c r="U58" s="19" t="n">
        <f aca="false" t="array" ref="U58:U58">IF(S58="",0,S58)+IF((COUNT(J58:R58)&lt;6),SUM(J58:R58),(MAX(J58:R58)+LARGE(J58:R58,2)+LARGE(J58:R58,3)+LARGE(J58:R58,4)+LARGE(J58:R58,5)))</f>
        <v>290.978683945436</v>
      </c>
      <c r="V58" s="19" t="n">
        <f aca="false">U58+G58+I58</f>
        <v>806.635620129701</v>
      </c>
      <c r="W58" s="19" t="n">
        <f aca="false" t="array" ref="W58:W58">COUNT(J58:S58)</f>
        <v>1</v>
      </c>
      <c r="X58" s="19"/>
      <c r="Y58" s="19"/>
      <c r="Z58" s="4"/>
      <c r="AA58" s="4"/>
      <c r="AB58" s="0"/>
      <c r="AC58" s="4"/>
      <c r="AD58" s="4"/>
      <c r="AE58" s="0"/>
      <c r="AG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</row>
    <row r="59" s="25" customFormat="true" ht="16.5" hidden="false" customHeight="true" outlineLevel="0" collapsed="false">
      <c r="A59" s="19" t="n">
        <v>48</v>
      </c>
      <c r="B59" s="19" t="n">
        <f aca="false" t="array" ref="B59:B59">RANK(V59,$V$2:$V$607)</f>
        <v>68</v>
      </c>
      <c r="C59" s="20" t="str">
        <f aca="false">IF(VLOOKUP($A59,Tournoi!$B$2:$F$601,3,0)="","",VLOOKUP($A59,Tournoi!$B$2:$F$601,3,0))</f>
        <v>Claesen</v>
      </c>
      <c r="D59" s="20" t="str">
        <f aca="false">IF(VLOOKUP($A59,Tournoi!$B$2:$F$601,4,0)="","",VLOOKUP($A59,Tournoi!$B$2:$F$601,4,0))</f>
        <v>Jeroen</v>
      </c>
      <c r="E59" s="20" t="str">
        <f aca="false">IF(VLOOKUP($A59,Tournoi!$B$2:$F$612,5,0)="","",VLOOKUP($A59,Tournoi!$B$2:$F$612,5,0))</f>
        <v>Speelduivel</v>
      </c>
      <c r="F59" s="19" t="n">
        <v>0</v>
      </c>
      <c r="G59" s="19" t="n">
        <v>0</v>
      </c>
      <c r="H59" s="19" t="n">
        <v>1022.70013845108</v>
      </c>
      <c r="I59" s="19" t="n">
        <v>681.800092300722</v>
      </c>
      <c r="J59" s="21"/>
      <c r="K59" s="19"/>
      <c r="L59" s="19" t="n">
        <v>121.623785832741</v>
      </c>
      <c r="M59" s="19"/>
      <c r="N59" s="19"/>
      <c r="O59" s="19" t="str">
        <f aca="false">IF(VLOOKUP($A59,Tournoi!$B$2:$AC$601,6,0)="","",VLOOKUP($A59,Tournoi!$B$2:$AF$601,30,0))</f>
        <v/>
      </c>
      <c r="P59" s="19"/>
      <c r="Q59" s="19"/>
      <c r="R59" s="19"/>
      <c r="S59" s="22"/>
      <c r="T59" s="21" t="n">
        <f aca="false" t="array" ref="T59:T59">SUM(J59:S59)</f>
        <v>121.623785832741</v>
      </c>
      <c r="U59" s="19" t="n">
        <f aca="false" t="array" ref="U59:U59">IF(S59="",0,S59)+IF((COUNT(J59:R59)&lt;6),SUM(J59:R59),(MAX(J59:R59)+LARGE(J59:R59,2)+LARGE(J59:R59,3)+LARGE(J59:R59,4)+LARGE(J59:R59,5)))</f>
        <v>121.623785832741</v>
      </c>
      <c r="V59" s="19" t="n">
        <f aca="false">U59+G59+I59</f>
        <v>803.423878133463</v>
      </c>
      <c r="W59" s="19" t="n">
        <f aca="false" t="array" ref="W59:W59">COUNT(J59:S59)</f>
        <v>1</v>
      </c>
      <c r="X59" s="19"/>
      <c r="Y59" s="19"/>
      <c r="Z59" s="4"/>
      <c r="AA59" s="4"/>
      <c r="AB59" s="0"/>
      <c r="AC59" s="4"/>
      <c r="AD59" s="4"/>
      <c r="AE59" s="0"/>
      <c r="AG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</row>
    <row r="60" s="25" customFormat="true" ht="16.5" hidden="false" customHeight="true" outlineLevel="0" collapsed="false">
      <c r="A60" s="19" t="n">
        <v>307</v>
      </c>
      <c r="B60" s="19" t="n">
        <f aca="false" t="array" ref="B60:B60">RANK(V60,$V$2:$V$607)</f>
        <v>69</v>
      </c>
      <c r="C60" s="20" t="str">
        <f aca="false">IF(VLOOKUP($A60,Tournoi!$B$2:$F$601,3,0)="","",VLOOKUP($A60,Tournoi!$B$2:$F$601,3,0))</f>
        <v>Van Roy</v>
      </c>
      <c r="D60" s="20" t="str">
        <f aca="false">IF(VLOOKUP($A60,Tournoi!$B$2:$F$601,4,0)="","",VLOOKUP($A60,Tournoi!$B$2:$F$601,4,0))</f>
        <v>Stany</v>
      </c>
      <c r="E60" s="20" t="str">
        <f aca="false">IF(VLOOKUP($A60,Tournoi!$B$2:$F$612,5,0)="","",VLOOKUP($A60,Tournoi!$B$2:$F$612,5,0))</f>
        <v>Winning Movez</v>
      </c>
      <c r="F60" s="19" t="n">
        <v>372.476786184247</v>
      </c>
      <c r="G60" s="19" t="n">
        <v>124.158928728082</v>
      </c>
      <c r="H60" s="19" t="n">
        <v>783.983351083709</v>
      </c>
      <c r="I60" s="19" t="n">
        <v>522.655567389139</v>
      </c>
      <c r="J60" s="21" t="n">
        <v>154.700026446476</v>
      </c>
      <c r="K60" s="19"/>
      <c r="L60" s="19"/>
      <c r="M60" s="19"/>
      <c r="N60" s="19"/>
      <c r="O60" s="19" t="str">
        <f aca="false">IF(VLOOKUP($A60,Tournoi!$B$2:$AC$601,6,0)="","",VLOOKUP($A60,Tournoi!$B$2:$AF$601,30,0))</f>
        <v/>
      </c>
      <c r="P60" s="19"/>
      <c r="Q60" s="19"/>
      <c r="R60" s="19"/>
      <c r="S60" s="22"/>
      <c r="T60" s="21" t="n">
        <f aca="false" t="array" ref="T60:T60">SUM(J60:S60)</f>
        <v>154.700026446476</v>
      </c>
      <c r="U60" s="19" t="n">
        <f aca="false" t="array" ref="U60:U60">IF(S60="",0,S60)+IF((COUNT(J60:R60)&lt;6),SUM(J60:R60),(MAX(J60:R60)+LARGE(J60:R60,2)+LARGE(J60:R60,3)+LARGE(J60:R60,4)+LARGE(J60:R60,5)))</f>
        <v>154.700026446476</v>
      </c>
      <c r="V60" s="19" t="n">
        <f aca="false">U60+G60+I60</f>
        <v>801.514522563698</v>
      </c>
      <c r="W60" s="19" t="n">
        <f aca="false" t="array" ref="W60:W60">COUNT(J60:S60)</f>
        <v>1</v>
      </c>
      <c r="X60" s="19"/>
      <c r="Y60" s="19"/>
      <c r="Z60" s="4"/>
      <c r="AA60" s="19"/>
      <c r="AB60" s="19"/>
      <c r="AC60" s="4"/>
      <c r="AD60" s="4"/>
      <c r="AE60" s="0"/>
      <c r="AG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</row>
    <row r="61" s="25" customFormat="true" ht="16.5" hidden="false" customHeight="true" outlineLevel="0" collapsed="false">
      <c r="A61" s="19" t="n">
        <v>255</v>
      </c>
      <c r="B61" s="19" t="n">
        <f aca="false" t="array" ref="B61:B61">RANK(V61,$V$2:$V$607)</f>
        <v>70</v>
      </c>
      <c r="C61" s="20" t="str">
        <f aca="false">IF(VLOOKUP($A61,Tournoi!$B$2:$F$601,3,0)="","",VLOOKUP($A61,Tournoi!$B$2:$F$601,3,0))</f>
        <v>Muraille</v>
      </c>
      <c r="D61" s="20" t="str">
        <f aca="false">IF(VLOOKUP($A61,Tournoi!$B$2:$F$601,4,0)="","",VLOOKUP($A61,Tournoi!$B$2:$F$601,4,0))</f>
        <v>François</v>
      </c>
      <c r="E61" s="20" t="str">
        <f aca="false">IF(VLOOKUP($A61,Tournoi!$B$2:$F$612,5,0)="","",VLOOKUP($A61,Tournoi!$B$2:$F$612,5,0))</f>
        <v>Alpa-Ludismes</v>
      </c>
      <c r="F61" s="19" t="n">
        <v>837.46260899126</v>
      </c>
      <c r="G61" s="19" t="n">
        <v>279.154202997087</v>
      </c>
      <c r="H61" s="19" t="n">
        <v>0</v>
      </c>
      <c r="I61" s="19" t="n">
        <v>0</v>
      </c>
      <c r="J61" s="21"/>
      <c r="K61" s="19"/>
      <c r="L61" s="19" t="n">
        <v>297.211327211842</v>
      </c>
      <c r="M61" s="19" t="n">
        <v>206.029080223746</v>
      </c>
      <c r="N61" s="19"/>
      <c r="O61" s="19" t="str">
        <f aca="false">IF(VLOOKUP($A61,Tournoi!$B$2:$AC$601,6,0)="","",VLOOKUP($A61,Tournoi!$B$2:$AF$601,30,0))</f>
        <v/>
      </c>
      <c r="P61" s="19"/>
      <c r="Q61" s="19"/>
      <c r="R61" s="19"/>
      <c r="S61" s="22"/>
      <c r="T61" s="21" t="n">
        <f aca="false" t="array" ref="T61:T61">SUM(J61:S61)</f>
        <v>503.240407435588</v>
      </c>
      <c r="U61" s="19" t="n">
        <f aca="false" t="array" ref="U61:U61">IF(S61="",0,S61)+IF((COUNT(J61:R61)&lt;6),SUM(J61:R61),(MAX(J61:R61)+LARGE(J61:R61,2)+LARGE(J61:R61,3)+LARGE(J61:R61,4)+LARGE(J61:R61,5)))</f>
        <v>503.240407435588</v>
      </c>
      <c r="V61" s="19" t="n">
        <f aca="false">U61+G61+I61</f>
        <v>782.394610432675</v>
      </c>
      <c r="W61" s="19" t="n">
        <f aca="false" t="array" ref="W61:W61">COUNT(J61:S61)</f>
        <v>2</v>
      </c>
      <c r="X61" s="19"/>
      <c r="Y61" s="19"/>
      <c r="Z61" s="4"/>
      <c r="AA61" s="19"/>
      <c r="AB61" s="19"/>
      <c r="AC61" s="4"/>
      <c r="AD61" s="4"/>
      <c r="AE61" s="0"/>
      <c r="AG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</row>
    <row r="62" s="25" customFormat="true" ht="16.5" hidden="false" customHeight="true" outlineLevel="0" collapsed="false">
      <c r="A62" s="19" t="n">
        <v>583</v>
      </c>
      <c r="B62" s="19" t="n">
        <f aca="false" t="array" ref="B62:B62">RANK(V62,$V$2:$V$607)</f>
        <v>71</v>
      </c>
      <c r="C62" s="20" t="str">
        <f aca="false">IF(VLOOKUP($A62,Tournoi!$B$2:$F$601,3,0)="","",VLOOKUP($A62,Tournoi!$B$2:$F$601,3,0))</f>
        <v>De Breuck</v>
      </c>
      <c r="D62" s="20" t="str">
        <f aca="false">IF(VLOOKUP($A62,Tournoi!$B$2:$F$601,4,0)="","",VLOOKUP($A62,Tournoi!$B$2:$F$601,4,0))</f>
        <v>Didier</v>
      </c>
      <c r="E62" s="20" t="str">
        <f aca="false">IF(VLOOKUP($A62,Tournoi!$B$2:$F$612,5,0)="","",VLOOKUP($A62,Tournoi!$B$2:$F$612,5,0))</f>
        <v>Forum Mortsel</v>
      </c>
      <c r="F62" s="19" t="n">
        <v>670.267121618779</v>
      </c>
      <c r="G62" s="19" t="n">
        <v>223.422373872926</v>
      </c>
      <c r="H62" s="19" t="n">
        <v>439.050776945599</v>
      </c>
      <c r="I62" s="19" t="n">
        <v>292.700517963733</v>
      </c>
      <c r="J62" s="21" t="n">
        <v>260.410990237743</v>
      </c>
      <c r="K62" s="19"/>
      <c r="L62" s="19"/>
      <c r="M62" s="19"/>
      <c r="N62" s="19"/>
      <c r="O62" s="19" t="str">
        <f aca="false">IF(VLOOKUP($A62,Tournoi!$B$2:$AC$601,6,0)="","",VLOOKUP($A62,Tournoi!$B$2:$AF$601,30,0))</f>
        <v/>
      </c>
      <c r="P62" s="19"/>
      <c r="Q62" s="19"/>
      <c r="R62" s="19"/>
      <c r="S62" s="22"/>
      <c r="T62" s="21" t="n">
        <f aca="false" t="array" ref="T62:T62">SUM(J62:S62)</f>
        <v>260.410990237743</v>
      </c>
      <c r="U62" s="19" t="n">
        <f aca="false" t="array" ref="U62:U62">IF(S62="",0,S62)+IF((COUNT(J62:R62)&lt;6),SUM(J62:R62),(MAX(J62:R62)+LARGE(J62:R62,2)+LARGE(J62:R62,3)+LARGE(J62:R62,4)+LARGE(J62:R62,5)))</f>
        <v>260.410990237743</v>
      </c>
      <c r="V62" s="19" t="n">
        <f aca="false">U62+G62+I62</f>
        <v>776.533882074402</v>
      </c>
      <c r="W62" s="19" t="n">
        <f aca="false" t="array" ref="W62:W62">COUNT(J62:S62)</f>
        <v>1</v>
      </c>
      <c r="X62" s="19"/>
      <c r="Y62" s="19"/>
      <c r="Z62" s="4"/>
      <c r="AA62" s="19"/>
      <c r="AB62" s="19"/>
      <c r="AC62" s="4"/>
      <c r="AD62" s="4"/>
      <c r="AE62" s="0"/>
      <c r="AG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</row>
    <row r="63" s="25" customFormat="true" ht="16.5" hidden="false" customHeight="true" outlineLevel="0" collapsed="false">
      <c r="A63" s="19" t="n">
        <v>421</v>
      </c>
      <c r="B63" s="19" t="n">
        <f aca="false" t="array" ref="B63:B63">RANK(V63,$V$2:$V$607)</f>
        <v>52</v>
      </c>
      <c r="C63" s="20" t="str">
        <f aca="false">IF(VLOOKUP($A63,Tournoi!$B$2:$F$601,3,0)="","",VLOOKUP($A63,Tournoi!$B$2:$F$601,3,0))</f>
        <v>Lecossois</v>
      </c>
      <c r="D63" s="20" t="str">
        <f aca="false">IF(VLOOKUP($A63,Tournoi!$B$2:$F$601,4,0)="","",VLOOKUP($A63,Tournoi!$B$2:$F$601,4,0))</f>
        <v>Bart</v>
      </c>
      <c r="E63" s="20" t="str">
        <f aca="false">IF(VLOOKUP($A63,Tournoi!$B$2:$F$612,5,0)="","",VLOOKUP($A63,Tournoi!$B$2:$F$612,5,0))</f>
        <v>Forum Schelle</v>
      </c>
      <c r="F63" s="19" t="n">
        <v>0</v>
      </c>
      <c r="G63" s="19" t="n">
        <v>0</v>
      </c>
      <c r="H63" s="19" t="n">
        <v>185.355293958105</v>
      </c>
      <c r="I63" s="19" t="n">
        <v>123.57019597207</v>
      </c>
      <c r="J63" s="21" t="n">
        <v>209.099902404401</v>
      </c>
      <c r="K63" s="19" t="n">
        <v>203.450595763311</v>
      </c>
      <c r="L63" s="19" t="n">
        <v>79.2771639907569</v>
      </c>
      <c r="M63" s="19" t="n">
        <v>0</v>
      </c>
      <c r="N63" s="19" t="n">
        <v>157.051278431713</v>
      </c>
      <c r="O63" s="19" t="n">
        <f aca="false">IF(VLOOKUP($A63,Tournoi!$B$2:$AC$601,6,0)="","",VLOOKUP($A63,Tournoi!$B$2:$AF$601,30,0))</f>
        <v>184.435357910173</v>
      </c>
      <c r="P63" s="19"/>
      <c r="Q63" s="19"/>
      <c r="R63" s="19"/>
      <c r="S63" s="22"/>
      <c r="T63" s="21" t="n">
        <f aca="false" t="array" ref="T63:T63">SUM(J63:S63)</f>
        <v>833.314298500354</v>
      </c>
      <c r="U63" s="19" t="n">
        <f aca="false" t="array" ref="U63:U63">IF(S63="",0,S63)+IF((COUNT(J63:R63)&lt;6),SUM(J63:R63),(MAX(J63:R63)+LARGE(J63:R63,2)+LARGE(J63:R63,3)+LARGE(J63:R63,4)+LARGE(J63:R63,5)))</f>
        <v>833.314298500354</v>
      </c>
      <c r="V63" s="19" t="n">
        <f aca="false">U63+G63+I63</f>
        <v>956.884494472424</v>
      </c>
      <c r="W63" s="19" t="n">
        <f aca="false" t="array" ref="W63:W63">COUNT(J63:S63)</f>
        <v>6</v>
      </c>
      <c r="X63" s="19"/>
      <c r="Y63" s="19"/>
      <c r="Z63" s="4"/>
      <c r="AA63" s="19"/>
      <c r="AB63" s="19"/>
      <c r="AC63" s="4"/>
      <c r="AD63" s="4"/>
      <c r="AE63" s="0"/>
      <c r="AG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</row>
    <row r="64" s="25" customFormat="true" ht="16.5" hidden="false" customHeight="true" outlineLevel="0" collapsed="false">
      <c r="A64" s="19" t="n">
        <v>536</v>
      </c>
      <c r="B64" s="19" t="n">
        <f aca="false" t="array" ref="B64:B64">RANK(V64,$V$2:$V$607)</f>
        <v>74</v>
      </c>
      <c r="C64" s="20" t="str">
        <f aca="false">IF(VLOOKUP($A64,Tournoi!$B$2:$F$601,3,0)="","",VLOOKUP($A64,Tournoi!$B$2:$F$601,3,0))</f>
        <v>Ver Elst</v>
      </c>
      <c r="D64" s="20" t="str">
        <f aca="false">IF(VLOOKUP($A64,Tournoi!$B$2:$F$601,4,0)="","",VLOOKUP($A64,Tournoi!$B$2:$F$601,4,0))</f>
        <v>Dirk</v>
      </c>
      <c r="E64" s="20" t="str">
        <f aca="false">IF(VLOOKUP($A64,Tournoi!$B$2:$F$612,5,0)="","",VLOOKUP($A64,Tournoi!$B$2:$F$612,5,0))</f>
        <v>Speelduivel</v>
      </c>
      <c r="F64" s="19" t="n">
        <v>1110.42688904559</v>
      </c>
      <c r="G64" s="19" t="n">
        <v>370.14229634853</v>
      </c>
      <c r="H64" s="19" t="n">
        <v>485.2797170982</v>
      </c>
      <c r="I64" s="19" t="n">
        <v>323.5198113988</v>
      </c>
      <c r="J64" s="21"/>
      <c r="K64" s="19" t="n">
        <v>67.524082532501</v>
      </c>
      <c r="L64" s="19"/>
      <c r="M64" s="19"/>
      <c r="N64" s="19"/>
      <c r="O64" s="19" t="str">
        <f aca="false">IF(VLOOKUP($A64,Tournoi!$B$2:$AC$601,6,0)="","",VLOOKUP($A64,Tournoi!$B$2:$AF$601,30,0))</f>
        <v/>
      </c>
      <c r="P64" s="19"/>
      <c r="Q64" s="19"/>
      <c r="R64" s="19"/>
      <c r="S64" s="22"/>
      <c r="T64" s="21" t="n">
        <f aca="false" t="array" ref="T64:T64">SUM(J64:S64)</f>
        <v>67.524082532501</v>
      </c>
      <c r="U64" s="19" t="n">
        <f aca="false" t="array" ref="U64:U64">IF(S64="",0,S64)+IF((COUNT(J64:R64)&lt;6),SUM(J64:R64),(MAX(J64:R64)+LARGE(J64:R64,2)+LARGE(J64:R64,3)+LARGE(J64:R64,4)+LARGE(J64:R64,5)))</f>
        <v>67.524082532501</v>
      </c>
      <c r="V64" s="19" t="n">
        <f aca="false">U64+G64+I64</f>
        <v>761.186190279831</v>
      </c>
      <c r="W64" s="19" t="n">
        <f aca="false" t="array" ref="W64:W64">COUNT(J64:S64)</f>
        <v>1</v>
      </c>
      <c r="X64" s="19"/>
      <c r="Y64" s="19"/>
      <c r="Z64" s="4"/>
      <c r="AA64" s="19"/>
      <c r="AB64" s="19"/>
      <c r="AC64" s="4"/>
      <c r="AD64" s="4"/>
      <c r="AE64" s="0"/>
      <c r="AG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</row>
    <row r="65" s="25" customFormat="true" ht="16.5" hidden="false" customHeight="true" outlineLevel="0" collapsed="false">
      <c r="A65" s="19" t="n">
        <v>515</v>
      </c>
      <c r="B65" s="19" t="n">
        <f aca="false" t="array" ref="B65:B65">RANK(V65,$V$2:$V$607)</f>
        <v>64</v>
      </c>
      <c r="C65" s="20" t="str">
        <f aca="false">IF(VLOOKUP($A65,Tournoi!$B$2:$F$601,3,0)="","",VLOOKUP($A65,Tournoi!$B$2:$F$601,3,0))</f>
        <v>Stoops</v>
      </c>
      <c r="D65" s="20" t="str">
        <f aca="false">IF(VLOOKUP($A65,Tournoi!$B$2:$F$601,4,0)="","",VLOOKUP($A65,Tournoi!$B$2:$F$601,4,0))</f>
        <v>Nicole</v>
      </c>
      <c r="E65" s="20" t="str">
        <f aca="false">IF(VLOOKUP($A65,Tournoi!$B$2:$F$612,5,0)="","",VLOOKUP($A65,Tournoi!$B$2:$F$612,5,0))</f>
        <v>t Gezelschap</v>
      </c>
      <c r="F65" s="19" t="n">
        <v>543.281235119607</v>
      </c>
      <c r="G65" s="19" t="n">
        <v>181.093745039869</v>
      </c>
      <c r="H65" s="19" t="n">
        <v>638.304319365906</v>
      </c>
      <c r="I65" s="19" t="n">
        <v>425.536212910604</v>
      </c>
      <c r="J65" s="21"/>
      <c r="K65" s="19" t="n">
        <v>76.2878342749529</v>
      </c>
      <c r="L65" s="19" t="n">
        <v>60.8347989602345</v>
      </c>
      <c r="M65" s="19"/>
      <c r="N65" s="19"/>
      <c r="O65" s="19" t="n">
        <f aca="false">IF(VLOOKUP($A65,Tournoi!$B$2:$AC$601,6,0)="","",VLOOKUP($A65,Tournoi!$B$2:$AF$601,30,0))</f>
        <v>67.22980759803</v>
      </c>
      <c r="P65" s="19"/>
      <c r="Q65" s="19"/>
      <c r="R65" s="19"/>
      <c r="S65" s="22"/>
      <c r="T65" s="21" t="n">
        <f aca="false" t="array" ref="T65:T65">SUM(J65:S65)</f>
        <v>204.352440833217</v>
      </c>
      <c r="U65" s="19" t="n">
        <f aca="false" t="array" ref="U65:U65">IF(S65="",0,S65)+IF((COUNT(J65:R65)&lt;6),SUM(J65:R65),(MAX(J65:R65)+LARGE(J65:R65,2)+LARGE(J65:R65,3)+LARGE(J65:R65,4)+LARGE(J65:R65,5)))</f>
        <v>204.352440833217</v>
      </c>
      <c r="V65" s="19" t="n">
        <f aca="false">U65+G65+I65</f>
        <v>810.982398783691</v>
      </c>
      <c r="W65" s="19" t="n">
        <f aca="false" t="array" ref="W65:W65">COUNT(J65:S65)</f>
        <v>3</v>
      </c>
      <c r="X65" s="19"/>
      <c r="Y65" s="19"/>
      <c r="Z65" s="4"/>
      <c r="AA65" s="19"/>
      <c r="AB65" s="19"/>
      <c r="AC65" s="4"/>
      <c r="AD65" s="4"/>
      <c r="AE65" s="27"/>
      <c r="AG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</row>
    <row r="66" s="25" customFormat="true" ht="16.5" hidden="false" customHeight="true" outlineLevel="0" collapsed="false">
      <c r="A66" s="19" t="n">
        <v>181</v>
      </c>
      <c r="B66" s="19" t="n">
        <f aca="false" t="array" ref="B66:B66">RANK(V66,$V$2:$V$607)</f>
        <v>77</v>
      </c>
      <c r="C66" s="20" t="str">
        <f aca="false">IF(VLOOKUP($A66,Tournoi!$B$2:$F$601,3,0)="","",VLOOKUP($A66,Tournoi!$B$2:$F$601,3,0))</f>
        <v>Vandenplas</v>
      </c>
      <c r="D66" s="20" t="str">
        <f aca="false">IF(VLOOKUP($A66,Tournoi!$B$2:$F$601,4,0)="","",VLOOKUP($A66,Tournoi!$B$2:$F$601,4,0))</f>
        <v>Ken</v>
      </c>
      <c r="E66" s="20" t="str">
        <f aca="false">IF(VLOOKUP($A66,Tournoi!$B$2:$F$612,5,0)="","",VLOOKUP($A66,Tournoi!$B$2:$F$612,5,0))</f>
        <v>Spelen Op Zolder</v>
      </c>
      <c r="F66" s="19" t="n">
        <v>329.771844490934</v>
      </c>
      <c r="G66" s="19" t="n">
        <v>109.923948163645</v>
      </c>
      <c r="H66" s="19" t="n">
        <v>0</v>
      </c>
      <c r="I66" s="19" t="n">
        <v>0</v>
      </c>
      <c r="J66" s="21" t="n">
        <v>158.045977011494</v>
      </c>
      <c r="K66" s="19" t="n">
        <v>327.453811070217</v>
      </c>
      <c r="L66" s="19" t="n">
        <v>120.590191897655</v>
      </c>
      <c r="M66" s="19"/>
      <c r="N66" s="19"/>
      <c r="O66" s="19" t="str">
        <f aca="false">IF(VLOOKUP($A66,Tournoi!$B$2:$AC$601,6,0)="","",VLOOKUP($A66,Tournoi!$B$2:$AF$601,30,0))</f>
        <v/>
      </c>
      <c r="P66" s="19"/>
      <c r="Q66" s="19"/>
      <c r="R66" s="19"/>
      <c r="S66" s="22"/>
      <c r="T66" s="21" t="n">
        <f aca="false" t="array" ref="T66:T66">SUM(J66:S66)</f>
        <v>606.089979979366</v>
      </c>
      <c r="U66" s="19" t="n">
        <f aca="false" t="array" ref="U66:U66">IF(S66="",0,S66)+IF((COUNT(J66:R66)&lt;6),SUM(J66:R66),(MAX(J66:R66)+LARGE(J66:R66,2)+LARGE(J66:R66,3)+LARGE(J66:R66,4)+LARGE(J66:R66,5)))</f>
        <v>606.089979979366</v>
      </c>
      <c r="V66" s="19" t="n">
        <f aca="false">U66+G66+I66</f>
        <v>716.013928143011</v>
      </c>
      <c r="W66" s="19" t="n">
        <f aca="false" t="array" ref="W66:W66">COUNT(J66:S66)</f>
        <v>3</v>
      </c>
      <c r="X66" s="19"/>
      <c r="Y66" s="19"/>
      <c r="Z66" s="4"/>
      <c r="AA66" s="19"/>
      <c r="AB66" s="19"/>
      <c r="AC66" s="4"/>
      <c r="AD66" s="4"/>
      <c r="AE66" s="0"/>
      <c r="AG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</row>
    <row r="67" s="25" customFormat="true" ht="16.5" hidden="false" customHeight="true" outlineLevel="0" collapsed="false">
      <c r="A67" s="19" t="n">
        <v>535</v>
      </c>
      <c r="B67" s="19" t="n">
        <f aca="false" t="array" ref="B67:B67">RANK(V67,$V$2:$V$607)</f>
        <v>67</v>
      </c>
      <c r="C67" s="20" t="str">
        <f aca="false">IF(VLOOKUP($A67,Tournoi!$B$2:$F$601,3,0)="","",VLOOKUP($A67,Tournoi!$B$2:$F$601,3,0))</f>
        <v>Liekens</v>
      </c>
      <c r="D67" s="20" t="str">
        <f aca="false">IF(VLOOKUP($A67,Tournoi!$B$2:$F$601,4,0)="","",VLOOKUP($A67,Tournoi!$B$2:$F$601,4,0))</f>
        <v>Bianca</v>
      </c>
      <c r="E67" s="20" t="str">
        <f aca="false">IF(VLOOKUP($A67,Tournoi!$B$2:$F$612,5,0)="","",VLOOKUP($A67,Tournoi!$B$2:$F$612,5,0))</f>
        <v>x</v>
      </c>
      <c r="F67" s="19" t="n">
        <v>68.6963988553031</v>
      </c>
      <c r="G67" s="19" t="n">
        <v>22.8987996184344</v>
      </c>
      <c r="H67" s="19" t="n">
        <v>628.824839409997</v>
      </c>
      <c r="I67" s="19" t="n">
        <v>419.216559606664</v>
      </c>
      <c r="J67" s="21" t="n">
        <v>58.8566841802231</v>
      </c>
      <c r="K67" s="19" t="n">
        <v>120.621992945326</v>
      </c>
      <c r="L67" s="19" t="n">
        <v>91.6971670155932</v>
      </c>
      <c r="M67" s="19"/>
      <c r="N67" s="19"/>
      <c r="O67" s="19" t="n">
        <f aca="false">IF(VLOOKUP($A67,Tournoi!$B$2:$AC$601,6,0)="","",VLOOKUP($A67,Tournoi!$B$2:$AF$601,30,0))</f>
        <v>92.3471904761905</v>
      </c>
      <c r="P67" s="19"/>
      <c r="Q67" s="19"/>
      <c r="R67" s="19"/>
      <c r="S67" s="22"/>
      <c r="T67" s="21" t="n">
        <f aca="false" t="array" ref="T67:T67">SUM(J67:S67)</f>
        <v>363.523034617333</v>
      </c>
      <c r="U67" s="19" t="n">
        <f aca="false" t="array" ref="U67:U67">IF(S67="",0,S67)+IF((COUNT(J67:R67)&lt;6),SUM(J67:R67),(MAX(J67:R67)+LARGE(J67:R67,2)+LARGE(J67:R67,3)+LARGE(J67:R67,4)+LARGE(J67:R67,5)))</f>
        <v>363.523034617333</v>
      </c>
      <c r="V67" s="19" t="n">
        <f aca="false">U67+G67+I67</f>
        <v>805.638393842432</v>
      </c>
      <c r="W67" s="19" t="n">
        <f aca="false" t="array" ref="W67:W67">COUNT(J67:S67)</f>
        <v>4</v>
      </c>
      <c r="X67" s="19"/>
      <c r="Y67" s="19"/>
      <c r="Z67" s="4"/>
      <c r="AA67" s="19"/>
      <c r="AB67" s="19"/>
      <c r="AC67" s="4"/>
      <c r="AD67" s="4"/>
      <c r="AE67" s="0"/>
      <c r="AG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</row>
    <row r="68" s="25" customFormat="true" ht="16.5" hidden="false" customHeight="true" outlineLevel="0" collapsed="false">
      <c r="A68" s="19" t="n">
        <v>195</v>
      </c>
      <c r="B68" s="19" t="n">
        <f aca="false" t="array" ref="B68:B68">RANK(V68,$V$2:$V$607)</f>
        <v>78</v>
      </c>
      <c r="C68" s="20" t="str">
        <f aca="false">IF(VLOOKUP($A68,Tournoi!$B$2:$F$601,3,0)="","",VLOOKUP($A68,Tournoi!$B$2:$F$601,3,0))</f>
        <v>Peerens</v>
      </c>
      <c r="D68" s="20" t="str">
        <f aca="false">IF(VLOOKUP($A68,Tournoi!$B$2:$F$601,4,0)="","",VLOOKUP($A68,Tournoi!$B$2:$F$601,4,0))</f>
        <v>Suzy</v>
      </c>
      <c r="E68" s="20" t="str">
        <f aca="false">IF(VLOOKUP($A68,Tournoi!$B$2:$F$612,5,0)="","",VLOOKUP($A68,Tournoi!$B$2:$F$612,5,0))</f>
        <v>t Gezelschap</v>
      </c>
      <c r="F68" s="19" t="n">
        <v>0</v>
      </c>
      <c r="G68" s="19" t="n">
        <v>0</v>
      </c>
      <c r="H68" s="19" t="n">
        <v>326.747639664241</v>
      </c>
      <c r="I68" s="19" t="n">
        <v>217.83175977616</v>
      </c>
      <c r="J68" s="21" t="n">
        <v>181.430300938144</v>
      </c>
      <c r="K68" s="19"/>
      <c r="L68" s="19"/>
      <c r="M68" s="19" t="n">
        <v>195.41302435538</v>
      </c>
      <c r="N68" s="19" t="n">
        <v>115.681033238637</v>
      </c>
      <c r="O68" s="19" t="str">
        <f aca="false">IF(VLOOKUP($A68,Tournoi!$B$2:$AC$601,6,0)="","",VLOOKUP($A68,Tournoi!$B$2:$AF$601,30,0))</f>
        <v/>
      </c>
      <c r="P68" s="19"/>
      <c r="Q68" s="19"/>
      <c r="R68" s="19"/>
      <c r="S68" s="22"/>
      <c r="T68" s="21" t="n">
        <f aca="false" t="array" ref="T68:T68">SUM(J68:S68)</f>
        <v>492.524358532161</v>
      </c>
      <c r="U68" s="19" t="n">
        <f aca="false" t="array" ref="U68:U68">IF(S68="",0,S68)+IF((COUNT(J68:R68)&lt;6),SUM(J68:R68),(MAX(J68:R68)+LARGE(J68:R68,2)+LARGE(J68:R68,3)+LARGE(J68:R68,4)+LARGE(J68:R68,5)))</f>
        <v>492.524358532161</v>
      </c>
      <c r="V68" s="19" t="n">
        <f aca="false">U68+G68+I68</f>
        <v>710.356118308321</v>
      </c>
      <c r="W68" s="19" t="n">
        <f aca="false" t="array" ref="W68:W68">COUNT(J68:S68)</f>
        <v>3</v>
      </c>
      <c r="X68" s="19"/>
      <c r="Y68" s="19"/>
      <c r="Z68" s="4"/>
      <c r="AA68" s="19"/>
      <c r="AB68" s="19"/>
      <c r="AC68" s="4"/>
      <c r="AD68" s="4"/>
      <c r="AE68" s="0"/>
      <c r="AG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</row>
    <row r="69" s="25" customFormat="true" ht="16.5" hidden="false" customHeight="true" outlineLevel="0" collapsed="false">
      <c r="A69" s="19" t="n">
        <v>269</v>
      </c>
      <c r="B69" s="19" t="n">
        <f aca="false" t="array" ref="B69:B69">RANK(V69,$V$2:$V$607)</f>
        <v>79</v>
      </c>
      <c r="C69" s="20" t="str">
        <f aca="false">IF(VLOOKUP($A69,Tournoi!$B$2:$F$601,3,0)="","",VLOOKUP($A69,Tournoi!$B$2:$F$601,3,0))</f>
        <v>Lecouvet</v>
      </c>
      <c r="D69" s="20" t="str">
        <f aca="false">IF(VLOOKUP($A69,Tournoi!$B$2:$F$601,4,0)="","",VLOOKUP($A69,Tournoi!$B$2:$F$601,4,0))</f>
        <v>Amandine</v>
      </c>
      <c r="E69" s="20" t="str">
        <f aca="false">IF(VLOOKUP($A69,Tournoi!$B$2:$F$612,5,0)="","",VLOOKUP($A69,Tournoi!$B$2:$F$612,5,0))</f>
        <v>Alpa-Ludismes</v>
      </c>
      <c r="F69" s="19" t="n">
        <v>259.167765842041</v>
      </c>
      <c r="G69" s="19" t="n">
        <v>86.3892552806803</v>
      </c>
      <c r="H69" s="19" t="n">
        <v>602.993968332175</v>
      </c>
      <c r="I69" s="19" t="n">
        <v>401.995978888116</v>
      </c>
      <c r="J69" s="21"/>
      <c r="K69" s="19"/>
      <c r="L69" s="19" t="n">
        <v>154.813705652068</v>
      </c>
      <c r="M69" s="19" t="n">
        <v>0</v>
      </c>
      <c r="N69" s="19" t="n">
        <v>63.2495596221555</v>
      </c>
      <c r="O69" s="19" t="str">
        <f aca="false">IF(VLOOKUP($A69,Tournoi!$B$2:$AC$601,6,0)="","",VLOOKUP($A69,Tournoi!$B$2:$AF$601,30,0))</f>
        <v/>
      </c>
      <c r="P69" s="19"/>
      <c r="Q69" s="19"/>
      <c r="R69" s="19"/>
      <c r="S69" s="22"/>
      <c r="T69" s="21" t="n">
        <f aca="false" t="array" ref="T69:T69">SUM(J69:S69)</f>
        <v>218.063265274223</v>
      </c>
      <c r="U69" s="19" t="n">
        <f aca="false" t="array" ref="U69:U69">IF(S69="",0,S69)+IF((COUNT(J69:R69)&lt;6),SUM(J69:R69),(MAX(J69:R69)+LARGE(J69:R69,2)+LARGE(J69:R69,3)+LARGE(J69:R69,4)+LARGE(J69:R69,5)))</f>
        <v>218.063265274223</v>
      </c>
      <c r="V69" s="19" t="n">
        <f aca="false">U69+G69+I69</f>
        <v>706.44849944302</v>
      </c>
      <c r="W69" s="19" t="n">
        <f aca="false" t="array" ref="W69:W69">COUNT(J69:S69)</f>
        <v>3</v>
      </c>
      <c r="X69" s="19"/>
      <c r="Y69" s="19"/>
      <c r="Z69" s="4"/>
      <c r="AA69" s="19"/>
      <c r="AB69" s="19"/>
      <c r="AC69" s="4"/>
      <c r="AD69" s="4"/>
      <c r="AE69" s="0"/>
      <c r="AG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</row>
    <row r="70" s="25" customFormat="true" ht="16.5" hidden="false" customHeight="true" outlineLevel="0" collapsed="false">
      <c r="A70" s="19" t="n">
        <v>46</v>
      </c>
      <c r="B70" s="19" t="n">
        <f aca="false" t="array" ref="B70:B70">RANK(V70,$V$2:$V$607)</f>
        <v>82</v>
      </c>
      <c r="C70" s="20" t="str">
        <f aca="false">IF(VLOOKUP($A70,Tournoi!$B$2:$F$601,3,0)="","",VLOOKUP($A70,Tournoi!$B$2:$F$601,3,0))</f>
        <v>Goussaert</v>
      </c>
      <c r="D70" s="20" t="str">
        <f aca="false">IF(VLOOKUP($A70,Tournoi!$B$2:$F$601,4,0)="","",VLOOKUP($A70,Tournoi!$B$2:$F$601,4,0))</f>
        <v>Serge</v>
      </c>
      <c r="E70" s="20" t="str">
        <f aca="false">IF(VLOOKUP($A70,Tournoi!$B$2:$F$612,5,0)="","",VLOOKUP($A70,Tournoi!$B$2:$F$612,5,0))</f>
        <v>Spelen Op Zolder</v>
      </c>
      <c r="F70" s="19" t="n">
        <v>742.560202424209</v>
      </c>
      <c r="G70" s="19" t="n">
        <v>247.520067474736</v>
      </c>
      <c r="H70" s="19" t="n">
        <v>349.908379143761</v>
      </c>
      <c r="I70" s="19" t="n">
        <v>233.272252762508</v>
      </c>
      <c r="J70" s="21" t="n">
        <v>192.782217244227</v>
      </c>
      <c r="K70" s="19"/>
      <c r="L70" s="19"/>
      <c r="M70" s="19"/>
      <c r="N70" s="19"/>
      <c r="O70" s="19" t="str">
        <f aca="false">IF(VLOOKUP($A70,Tournoi!$B$2:$AC$601,6,0)="","",VLOOKUP($A70,Tournoi!$B$2:$AF$601,30,0))</f>
        <v/>
      </c>
      <c r="P70" s="19"/>
      <c r="Q70" s="19"/>
      <c r="R70" s="19"/>
      <c r="S70" s="22"/>
      <c r="T70" s="21" t="n">
        <f aca="false" t="array" ref="T70:T70">SUM(J70:S70)</f>
        <v>192.782217244227</v>
      </c>
      <c r="U70" s="19" t="n">
        <f aca="false" t="array" ref="U70:U70">IF(S70="",0,S70)+IF((COUNT(J70:R70)&lt;6),SUM(J70:R70),(MAX(J70:R70)+LARGE(J70:R70,2)+LARGE(J70:R70,3)+LARGE(J70:R70,4)+LARGE(J70:R70,5)))</f>
        <v>192.782217244227</v>
      </c>
      <c r="V70" s="19" t="n">
        <f aca="false">U70+G70+I70</f>
        <v>673.574537481471</v>
      </c>
      <c r="W70" s="19" t="n">
        <f aca="false" t="array" ref="W70:W70">COUNT(J70:S70)</f>
        <v>1</v>
      </c>
      <c r="X70" s="19"/>
      <c r="Y70" s="19"/>
      <c r="Z70" s="4"/>
      <c r="AA70" s="19"/>
      <c r="AB70" s="19"/>
      <c r="AC70" s="4"/>
      <c r="AD70" s="4"/>
      <c r="AE70" s="27"/>
      <c r="AG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</row>
    <row r="71" s="25" customFormat="true" ht="16.5" hidden="false" customHeight="true" outlineLevel="0" collapsed="false">
      <c r="A71" s="19" t="n">
        <v>136</v>
      </c>
      <c r="B71" s="19" t="n">
        <f aca="false" t="array" ref="B71:B71">RANK(V71,$V$2:$V$607)</f>
        <v>60</v>
      </c>
      <c r="C71" s="20" t="str">
        <f aca="false">IF(VLOOKUP($A71,Tournoi!$B$2:$F$601,3,0)="","",VLOOKUP($A71,Tournoi!$B$2:$F$601,3,0))</f>
        <v>Strubbe</v>
      </c>
      <c r="D71" s="20" t="str">
        <f aca="false">IF(VLOOKUP($A71,Tournoi!$B$2:$F$601,4,0)="","",VLOOKUP($A71,Tournoi!$B$2:$F$601,4,0))</f>
        <v>Arnold</v>
      </c>
      <c r="E71" s="20" t="str">
        <f aca="false">IF(VLOOKUP($A71,Tournoi!$B$2:$F$612,5,0)="","",VLOOKUP($A71,Tournoi!$B$2:$F$612,5,0))</f>
        <v>Spelen Op Zolder</v>
      </c>
      <c r="F71" s="19" t="n">
        <v>460.597419634374</v>
      </c>
      <c r="G71" s="19" t="n">
        <v>153.532473211458</v>
      </c>
      <c r="H71" s="19" t="n">
        <v>336.851991300086</v>
      </c>
      <c r="I71" s="19" t="n">
        <v>224.567994200057</v>
      </c>
      <c r="J71" s="21" t="n">
        <v>291.148021736006</v>
      </c>
      <c r="K71" s="19"/>
      <c r="L71" s="19"/>
      <c r="M71" s="19"/>
      <c r="N71" s="19"/>
      <c r="O71" s="19" t="n">
        <f aca="false">IF(VLOOKUP($A71,Tournoi!$B$2:$AC$601,6,0)="","",VLOOKUP($A71,Tournoi!$B$2:$AF$601,30,0))</f>
        <v>200.727832891214</v>
      </c>
      <c r="P71" s="19"/>
      <c r="Q71" s="19"/>
      <c r="R71" s="19"/>
      <c r="S71" s="22"/>
      <c r="T71" s="21" t="n">
        <f aca="false" t="array" ref="T71:T71">SUM(J71:S71)</f>
        <v>491.87585462722</v>
      </c>
      <c r="U71" s="19" t="n">
        <f aca="false" t="array" ref="U71:U71">IF(S71="",0,S71)+IF((COUNT(J71:R71)&lt;6),SUM(J71:R71),(MAX(J71:R71)+LARGE(J71:R71,2)+LARGE(J71:R71,3)+LARGE(J71:R71,4)+LARGE(J71:R71,5)))</f>
        <v>491.87585462722</v>
      </c>
      <c r="V71" s="19" t="n">
        <f aca="false">U71+G71+I71</f>
        <v>869.976322038735</v>
      </c>
      <c r="W71" s="19" t="n">
        <f aca="false" t="array" ref="W71:W71">COUNT(J71:S71)</f>
        <v>2</v>
      </c>
      <c r="X71" s="19"/>
      <c r="Y71" s="19"/>
      <c r="Z71" s="4"/>
      <c r="AA71" s="19"/>
      <c r="AB71" s="19"/>
      <c r="AC71" s="4"/>
      <c r="AD71" s="4"/>
      <c r="AE71" s="0"/>
      <c r="AG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</row>
    <row r="72" s="25" customFormat="true" ht="16.5" hidden="false" customHeight="true" outlineLevel="0" collapsed="false">
      <c r="A72" s="19" t="n">
        <v>384</v>
      </c>
      <c r="B72" s="19" t="n">
        <f aca="false" t="array" ref="B72:B72">RANK(V72,$V$2:$V$607)</f>
        <v>73</v>
      </c>
      <c r="C72" s="20" t="str">
        <f aca="false">IF(VLOOKUP($A72,Tournoi!$B$2:$F$601,3,0)="","",VLOOKUP($A72,Tournoi!$B$2:$F$601,3,0))</f>
        <v>Verhulst</v>
      </c>
      <c r="D72" s="20" t="str">
        <f aca="false">IF(VLOOKUP($A72,Tournoi!$B$2:$F$601,4,0)="","",VLOOKUP($A72,Tournoi!$B$2:$F$601,4,0))</f>
        <v>Kristof</v>
      </c>
      <c r="E72" s="20" t="str">
        <f aca="false">IF(VLOOKUP($A72,Tournoi!$B$2:$F$612,5,0)="","",VLOOKUP($A72,Tournoi!$B$2:$F$612,5,0))</f>
        <v>HQ Gaming Club</v>
      </c>
      <c r="F72" s="19" t="n">
        <v>292.358304672224</v>
      </c>
      <c r="G72" s="19" t="n">
        <v>97.4527682240748</v>
      </c>
      <c r="H72" s="19" t="n">
        <v>583.745212513176</v>
      </c>
      <c r="I72" s="19" t="n">
        <v>389.163475008784</v>
      </c>
      <c r="J72" s="21" t="n">
        <v>182.513300575025</v>
      </c>
      <c r="K72" s="19"/>
      <c r="L72" s="19"/>
      <c r="M72" s="19"/>
      <c r="N72" s="19"/>
      <c r="O72" s="19" t="n">
        <f aca="false">IF(VLOOKUP($A72,Tournoi!$B$2:$AC$601,6,0)="","",VLOOKUP($A72,Tournoi!$B$2:$AF$601,30,0))</f>
        <v>100.723010369849</v>
      </c>
      <c r="P72" s="19"/>
      <c r="Q72" s="19"/>
      <c r="R72" s="19"/>
      <c r="S72" s="22"/>
      <c r="T72" s="21" t="n">
        <f aca="false" t="array" ref="T72:T72">SUM(J72:S72)</f>
        <v>283.236310944874</v>
      </c>
      <c r="U72" s="19" t="n">
        <f aca="false" t="array" ref="U72:U72">IF(S72="",0,S72)+IF((COUNT(J72:R72)&lt;6),SUM(J72:R72),(MAX(J72:R72)+LARGE(J72:R72,2)+LARGE(J72:R72,3)+LARGE(J72:R72,4)+LARGE(J72:R72,5)))</f>
        <v>283.236310944874</v>
      </c>
      <c r="V72" s="19" t="n">
        <f aca="false">U72+G72+I72</f>
        <v>769.852554177733</v>
      </c>
      <c r="W72" s="19" t="n">
        <f aca="false" t="array" ref="W72:W72">COUNT(J72:S72)</f>
        <v>2</v>
      </c>
      <c r="X72" s="19"/>
      <c r="Y72" s="19"/>
      <c r="Z72" s="19"/>
      <c r="AA72" s="4"/>
      <c r="AB72" s="0"/>
      <c r="AC72" s="19"/>
      <c r="AD72" s="19"/>
      <c r="AE72" s="0"/>
      <c r="AG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</row>
    <row r="73" s="25" customFormat="true" ht="16.5" hidden="false" customHeight="true" outlineLevel="0" collapsed="false">
      <c r="A73" s="19" t="n">
        <v>496</v>
      </c>
      <c r="B73" s="19" t="n">
        <f aca="false" t="array" ref="B73:B73">RANK(V73,$V$2:$V$607)</f>
        <v>83</v>
      </c>
      <c r="C73" s="20" t="str">
        <f aca="false">IF(VLOOKUP($A73,Tournoi!$B$2:$F$601,3,0)="","",VLOOKUP($A73,Tournoi!$B$2:$F$601,3,0))</f>
        <v>Van den Abbeele</v>
      </c>
      <c r="D73" s="20" t="str">
        <f aca="false">IF(VLOOKUP($A73,Tournoi!$B$2:$F$601,4,0)="","",VLOOKUP($A73,Tournoi!$B$2:$F$601,4,0))</f>
        <v>Ken</v>
      </c>
      <c r="E73" s="20" t="str">
        <f aca="false">IF(VLOOKUP($A73,Tournoi!$B$2:$F$612,5,0)="","",VLOOKUP($A73,Tournoi!$B$2:$F$612,5,0))</f>
        <v>The Boardgame Society</v>
      </c>
      <c r="F73" s="19" t="n">
        <v>1432.38367177971</v>
      </c>
      <c r="G73" s="19" t="n">
        <v>477.461223926572</v>
      </c>
      <c r="H73" s="19" t="n">
        <v>177.708431319987</v>
      </c>
      <c r="I73" s="19" t="n">
        <v>118.472287546658</v>
      </c>
      <c r="J73" s="21" t="n">
        <v>67.3040086271394</v>
      </c>
      <c r="K73" s="19"/>
      <c r="L73" s="19"/>
      <c r="M73" s="19"/>
      <c r="N73" s="19"/>
      <c r="O73" s="19" t="str">
        <f aca="false">IF(VLOOKUP($A73,Tournoi!$B$2:$AC$601,6,0)="","",VLOOKUP($A73,Tournoi!$B$2:$AF$601,30,0))</f>
        <v/>
      </c>
      <c r="P73" s="19"/>
      <c r="Q73" s="19"/>
      <c r="R73" s="19"/>
      <c r="S73" s="22"/>
      <c r="T73" s="21" t="n">
        <f aca="false" t="array" ref="T73:T73">SUM(J73:S73)</f>
        <v>67.3040086271394</v>
      </c>
      <c r="U73" s="19" t="n">
        <f aca="false" t="array" ref="U73:U73">IF(S73="",0,S73)+IF((COUNT(J73:R73)&lt;6),SUM(J73:R73),(MAX(J73:R73)+LARGE(J73:R73,2)+LARGE(J73:R73,3)+LARGE(J73:R73,4)+LARGE(J73:R73,5)))</f>
        <v>67.3040086271394</v>
      </c>
      <c r="V73" s="19" t="n">
        <f aca="false">U73+G73+I73</f>
        <v>663.237520100369</v>
      </c>
      <c r="W73" s="19" t="n">
        <f aca="false" t="array" ref="W73:W73">COUNT(J73:S73)</f>
        <v>1</v>
      </c>
      <c r="X73" s="19"/>
      <c r="Y73" s="19"/>
      <c r="Z73" s="4"/>
      <c r="AA73" s="4"/>
      <c r="AB73" s="0"/>
      <c r="AC73" s="4"/>
      <c r="AD73" s="4"/>
      <c r="AE73" s="0"/>
      <c r="AG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</row>
    <row r="74" s="25" customFormat="true" ht="16.5" hidden="false" customHeight="true" outlineLevel="0" collapsed="false">
      <c r="A74" s="19" t="n">
        <v>25</v>
      </c>
      <c r="B74" s="19" t="n">
        <f aca="false" t="array" ref="B74:B74">RANK(V74,$V$2:$V$607)</f>
        <v>84</v>
      </c>
      <c r="C74" s="20" t="str">
        <f aca="false">IF(VLOOKUP($A74,Tournoi!$B$2:$F$601,3,0)="","",VLOOKUP($A74,Tournoi!$B$2:$F$601,3,0))</f>
        <v>Devreker</v>
      </c>
      <c r="D74" s="20" t="str">
        <f aca="false">IF(VLOOKUP($A74,Tournoi!$B$2:$F$601,4,0)="","",VLOOKUP($A74,Tournoi!$B$2:$F$601,4,0))</f>
        <v>Bart</v>
      </c>
      <c r="E74" s="20" t="str">
        <f aca="false">IF(VLOOKUP($A74,Tournoi!$B$2:$F$612,5,0)="","",VLOOKUP($A74,Tournoi!$B$2:$F$612,5,0))</f>
        <v>De Strateeg</v>
      </c>
      <c r="F74" s="19" t="n">
        <v>240.388427464009</v>
      </c>
      <c r="G74" s="19" t="n">
        <v>80.1294758213363</v>
      </c>
      <c r="H74" s="19" t="n">
        <v>266.356956338848</v>
      </c>
      <c r="I74" s="19" t="n">
        <v>177.571304225899</v>
      </c>
      <c r="J74" s="21" t="n">
        <v>377.89937935048</v>
      </c>
      <c r="K74" s="19"/>
      <c r="L74" s="19"/>
      <c r="M74" s="19"/>
      <c r="N74" s="19"/>
      <c r="O74" s="19" t="str">
        <f aca="false">IF(VLOOKUP($A74,Tournoi!$B$2:$AC$601,6,0)="","",VLOOKUP($A74,Tournoi!$B$2:$AF$601,30,0))</f>
        <v/>
      </c>
      <c r="P74" s="19"/>
      <c r="Q74" s="19"/>
      <c r="R74" s="19"/>
      <c r="S74" s="22"/>
      <c r="T74" s="21" t="n">
        <f aca="false" t="array" ref="T74:T74">SUM(J74:S74)</f>
        <v>377.89937935048</v>
      </c>
      <c r="U74" s="19" t="n">
        <f aca="false" t="array" ref="U74:U74">IF(S74="",0,S74)+IF((COUNT(J74:R74)&lt;6),SUM(J74:R74),(MAX(J74:R74)+LARGE(J74:R74,2)+LARGE(J74:R74,3)+LARGE(J74:R74,4)+LARGE(J74:R74,5)))</f>
        <v>377.89937935048</v>
      </c>
      <c r="V74" s="19" t="n">
        <f aca="false">U74+G74+I74</f>
        <v>635.600159397715</v>
      </c>
      <c r="W74" s="19" t="n">
        <f aca="false" t="array" ref="W74:W74">COUNT(J74:S74)</f>
        <v>1</v>
      </c>
      <c r="X74" s="19"/>
      <c r="Y74" s="19"/>
      <c r="Z74" s="4"/>
      <c r="AA74" s="4"/>
      <c r="AB74" s="0"/>
      <c r="AC74" s="4"/>
      <c r="AD74" s="4"/>
      <c r="AE74" s="0"/>
      <c r="AG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</row>
    <row r="75" s="25" customFormat="true" ht="16.5" hidden="false" customHeight="true" outlineLevel="0" collapsed="false">
      <c r="A75" s="19" t="n">
        <v>117</v>
      </c>
      <c r="B75" s="19" t="n">
        <f aca="false" t="array" ref="B75:B75">RANK(V75,$V$2:$V$607)</f>
        <v>81</v>
      </c>
      <c r="C75" s="20" t="str">
        <f aca="false">IF(VLOOKUP($A75,Tournoi!$B$2:$F$601,3,0)="","",VLOOKUP($A75,Tournoi!$B$2:$F$601,3,0))</f>
        <v>Lefevre</v>
      </c>
      <c r="D75" s="20" t="str">
        <f aca="false">IF(VLOOKUP($A75,Tournoi!$B$2:$F$601,4,0)="","",VLOOKUP($A75,Tournoi!$B$2:$F$601,4,0))</f>
        <v>Rita</v>
      </c>
      <c r="E75" s="20" t="str">
        <f aca="false">IF(VLOOKUP($A75,Tournoi!$B$2:$F$612,5,0)="","",VLOOKUP($A75,Tournoi!$B$2:$F$612,5,0))</f>
        <v>Spelen Op Zolder</v>
      </c>
      <c r="F75" s="19" t="n">
        <v>571.31787679193</v>
      </c>
      <c r="G75" s="19" t="n">
        <v>190.439292263977</v>
      </c>
      <c r="H75" s="19" t="n">
        <v>133.996315615168</v>
      </c>
      <c r="I75" s="19" t="n">
        <v>89.3308770767787</v>
      </c>
      <c r="J75" s="21" t="n">
        <v>186.309120114718</v>
      </c>
      <c r="K75" s="19" t="n">
        <v>167.351949226222</v>
      </c>
      <c r="L75" s="19"/>
      <c r="M75" s="19"/>
      <c r="N75" s="19"/>
      <c r="O75" s="19" t="n">
        <f aca="false">IF(VLOOKUP($A75,Tournoi!$B$2:$AC$601,6,0)="","",VLOOKUP($A75,Tournoi!$B$2:$AF$601,30,0))</f>
        <v>58.9162581217935</v>
      </c>
      <c r="P75" s="19"/>
      <c r="Q75" s="19"/>
      <c r="R75" s="19"/>
      <c r="S75" s="22"/>
      <c r="T75" s="21" t="n">
        <f aca="false" t="array" ref="T75:T75">SUM(J75:S75)</f>
        <v>412.577327462733</v>
      </c>
      <c r="U75" s="19" t="n">
        <f aca="false" t="array" ref="U75:U75">IF(S75="",0,S75)+IF((COUNT(J75:R75)&lt;6),SUM(J75:R75),(MAX(J75:R75)+LARGE(J75:R75,2)+LARGE(J75:R75,3)+LARGE(J75:R75,4)+LARGE(J75:R75,5)))</f>
        <v>412.577327462733</v>
      </c>
      <c r="V75" s="19" t="n">
        <f aca="false">U75+G75+I75</f>
        <v>692.347496803489</v>
      </c>
      <c r="W75" s="19" t="n">
        <f aca="false" t="array" ref="W75:W75">COUNT(J75:S75)</f>
        <v>3</v>
      </c>
      <c r="X75" s="19"/>
      <c r="Y75" s="19"/>
      <c r="Z75" s="4"/>
      <c r="AA75" s="19"/>
      <c r="AB75" s="19"/>
      <c r="AC75" s="4"/>
      <c r="AD75" s="4"/>
      <c r="AE75" s="0"/>
      <c r="AG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</row>
    <row r="76" s="25" customFormat="true" ht="16.5" hidden="false" customHeight="true" outlineLevel="0" collapsed="false">
      <c r="A76" s="19" t="n">
        <v>424</v>
      </c>
      <c r="B76" s="19" t="n">
        <f aca="false" t="array" ref="B76:B76">RANK(V76,$V$2:$V$607)</f>
        <v>55</v>
      </c>
      <c r="C76" s="20" t="str">
        <f aca="false">IF(VLOOKUP($A76,Tournoi!$B$2:$F$601,3,0)="","",VLOOKUP($A76,Tournoi!$B$2:$F$601,3,0))</f>
        <v>Gysels </v>
      </c>
      <c r="D76" s="20" t="str">
        <f aca="false">IF(VLOOKUP($A76,Tournoi!$B$2:$F$601,4,0)="","",VLOOKUP($A76,Tournoi!$B$2:$F$601,4,0))</f>
        <v>Sven</v>
      </c>
      <c r="E76" s="20" t="str">
        <f aca="false">IF(VLOOKUP($A76,Tournoi!$B$2:$F$612,5,0)="","",VLOOKUP($A76,Tournoi!$B$2:$F$612,5,0))</f>
        <v>Forum Schelle</v>
      </c>
      <c r="F76" s="19" t="n">
        <v>0</v>
      </c>
      <c r="G76" s="19" t="n">
        <v>0</v>
      </c>
      <c r="H76" s="19" t="n">
        <v>40.612266208215</v>
      </c>
      <c r="I76" s="19" t="n">
        <v>27.07484413881</v>
      </c>
      <c r="J76" s="21" t="n">
        <v>67.3637863614688</v>
      </c>
      <c r="K76" s="19" t="n">
        <v>242.803935503975</v>
      </c>
      <c r="L76" s="19" t="n">
        <v>40.0202284165699</v>
      </c>
      <c r="M76" s="19" t="n">
        <v>0</v>
      </c>
      <c r="N76" s="19" t="n">
        <v>253.816597653554</v>
      </c>
      <c r="O76" s="19" t="n">
        <f aca="false">IF(VLOOKUP($A76,Tournoi!$B$2:$AC$601,6,0)="","",VLOOKUP($A76,Tournoi!$B$2:$AF$601,30,0))</f>
        <v>287.184937440836</v>
      </c>
      <c r="P76" s="19"/>
      <c r="Q76" s="19"/>
      <c r="R76" s="19"/>
      <c r="S76" s="22"/>
      <c r="T76" s="21" t="n">
        <f aca="false" t="array" ref="T76:T76">SUM(J76:S76)</f>
        <v>891.189485376404</v>
      </c>
      <c r="U76" s="19" t="n">
        <f aca="false" t="array" ref="U76:U76">IF(S76="",0,S76)+IF((COUNT(J76:R76)&lt;6),SUM(J76:R76),(MAX(J76:R76)+LARGE(J76:R76,2)+LARGE(J76:R76,3)+LARGE(J76:R76,4)+LARGE(J76:R76,5)))</f>
        <v>891.189485376404</v>
      </c>
      <c r="V76" s="19" t="n">
        <f aca="false">U76+G76+I76</f>
        <v>918.264329515214</v>
      </c>
      <c r="W76" s="19" t="n">
        <f aca="false" t="array" ref="W76:W76">COUNT(J76:S76)</f>
        <v>6</v>
      </c>
      <c r="X76" s="19"/>
      <c r="Y76" s="19"/>
      <c r="Z76" s="4"/>
      <c r="AA76" s="19"/>
      <c r="AB76" s="19"/>
      <c r="AC76" s="4"/>
      <c r="AD76" s="4"/>
      <c r="AE76" s="0"/>
      <c r="AG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</row>
    <row r="77" s="25" customFormat="true" ht="16.5" hidden="false" customHeight="true" outlineLevel="0" collapsed="false">
      <c r="A77" s="19" t="n">
        <v>176</v>
      </c>
      <c r="B77" s="19" t="n">
        <f aca="false" t="array" ref="B77:B77">RANK(V77,$V$2:$V$607)</f>
        <v>66</v>
      </c>
      <c r="C77" s="20" t="str">
        <f aca="false">IF(VLOOKUP($A77,Tournoi!$B$2:$F$601,3,0)="","",VLOOKUP($A77,Tournoi!$B$2:$F$601,3,0))</f>
        <v>Malisse</v>
      </c>
      <c r="D77" s="20" t="str">
        <f aca="false">IF(VLOOKUP($A77,Tournoi!$B$2:$F$601,4,0)="","",VLOOKUP($A77,Tournoi!$B$2:$F$601,4,0))</f>
        <v>Jean-Pierre</v>
      </c>
      <c r="E77" s="20" t="str">
        <f aca="false">IF(VLOOKUP($A77,Tournoi!$B$2:$F$612,5,0)="","",VLOOKUP($A77,Tournoi!$B$2:$F$612,5,0))</f>
        <v>Alpa-Ludismes</v>
      </c>
      <c r="F77" s="19" t="n">
        <v>279.521969647375</v>
      </c>
      <c r="G77" s="19" t="n">
        <v>93.1739898824582</v>
      </c>
      <c r="H77" s="19" t="n">
        <v>350.825278409382</v>
      </c>
      <c r="I77" s="19" t="n">
        <v>233.883518939588</v>
      </c>
      <c r="J77" s="21"/>
      <c r="K77" s="19"/>
      <c r="L77" s="19" t="n">
        <v>2.50934477296299</v>
      </c>
      <c r="M77" s="19" t="n">
        <v>122.467051995366</v>
      </c>
      <c r="N77" s="19" t="n">
        <v>163.876261869065</v>
      </c>
      <c r="O77" s="19" t="n">
        <f aca="false">IF(VLOOKUP($A77,Tournoi!$B$2:$AC$601,6,0)="","",VLOOKUP($A77,Tournoi!$B$2:$AF$601,30,0))</f>
        <v>190.377261904762</v>
      </c>
      <c r="P77" s="19"/>
      <c r="Q77" s="19"/>
      <c r="R77" s="19"/>
      <c r="S77" s="22"/>
      <c r="T77" s="21" t="n">
        <f aca="false" t="array" ref="T77:T77">SUM(J77:S77)</f>
        <v>479.229920542157</v>
      </c>
      <c r="U77" s="19" t="n">
        <f aca="false" t="array" ref="U77:U77">IF(S77="",0,S77)+IF((COUNT(J77:R77)&lt;6),SUM(J77:R77),(MAX(J77:R77)+LARGE(J77:R77,2)+LARGE(J77:R77,3)+LARGE(J77:R77,4)+LARGE(J77:R77,5)))</f>
        <v>479.229920542157</v>
      </c>
      <c r="V77" s="19" t="n">
        <f aca="false">U77+G77+I77</f>
        <v>806.287429364203</v>
      </c>
      <c r="W77" s="19" t="n">
        <f aca="false" t="array" ref="W77:W77">COUNT(J77:S77)</f>
        <v>4</v>
      </c>
      <c r="X77" s="19"/>
      <c r="Y77" s="19"/>
      <c r="Z77" s="4"/>
      <c r="AA77" s="19"/>
      <c r="AB77" s="19"/>
      <c r="AC77" s="4"/>
      <c r="AD77" s="4"/>
      <c r="AE77" s="0"/>
      <c r="AG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</row>
    <row r="78" s="25" customFormat="true" ht="16.5" hidden="false" customHeight="true" outlineLevel="0" collapsed="false">
      <c r="A78" s="19" t="n">
        <v>175</v>
      </c>
      <c r="B78" s="19" t="n">
        <f aca="false" t="array" ref="B78:B78">RANK(V78,$V$2:$V$607)</f>
        <v>62</v>
      </c>
      <c r="C78" s="20" t="str">
        <f aca="false">IF(VLOOKUP($A78,Tournoi!$B$2:$F$601,3,0)="","",VLOOKUP($A78,Tournoi!$B$2:$F$601,3,0))</f>
        <v>Vande Kerckhove</v>
      </c>
      <c r="D78" s="20" t="str">
        <f aca="false">IF(VLOOKUP($A78,Tournoi!$B$2:$F$601,4,0)="","",VLOOKUP($A78,Tournoi!$B$2:$F$601,4,0))</f>
        <v>Christian</v>
      </c>
      <c r="E78" s="20" t="str">
        <f aca="false">IF(VLOOKUP($A78,Tournoi!$B$2:$F$612,5,0)="","",VLOOKUP($A78,Tournoi!$B$2:$F$612,5,0))</f>
        <v>Spelen Op Zolder</v>
      </c>
      <c r="F78" s="19" t="n">
        <v>549.229075163377</v>
      </c>
      <c r="G78" s="19" t="n">
        <v>183.076358387792</v>
      </c>
      <c r="H78" s="19" t="n">
        <v>255.326674008773</v>
      </c>
      <c r="I78" s="19" t="n">
        <v>170.217782672515</v>
      </c>
      <c r="J78" s="21" t="n">
        <v>247.593852252281</v>
      </c>
      <c r="K78" s="19"/>
      <c r="L78" s="19"/>
      <c r="M78" s="19"/>
      <c r="N78" s="19"/>
      <c r="O78" s="19" t="n">
        <f aca="false">IF(VLOOKUP($A78,Tournoi!$B$2:$AC$601,6,0)="","",VLOOKUP($A78,Tournoi!$B$2:$AF$601,30,0))</f>
        <v>246.792461215255</v>
      </c>
      <c r="P78" s="19"/>
      <c r="Q78" s="19"/>
      <c r="R78" s="19"/>
      <c r="S78" s="22"/>
      <c r="T78" s="21" t="n">
        <f aca="false" t="array" ref="T78:T78">SUM(J78:S78)</f>
        <v>494.386313467537</v>
      </c>
      <c r="U78" s="19" t="n">
        <f aca="false" t="array" ref="U78:U78">IF(S78="",0,S78)+IF((COUNT(J78:R78)&lt;6),SUM(J78:R78),(MAX(J78:R78)+LARGE(J78:R78,2)+LARGE(J78:R78,3)+LARGE(J78:R78,4)+LARGE(J78:R78,5)))</f>
        <v>494.386313467537</v>
      </c>
      <c r="V78" s="19" t="n">
        <f aca="false">U78+G78+I78</f>
        <v>847.680454527844</v>
      </c>
      <c r="W78" s="19" t="n">
        <f aca="false" t="array" ref="W78:W78">COUNT(J78:S78)</f>
        <v>2</v>
      </c>
      <c r="X78" s="19"/>
      <c r="Y78" s="19"/>
      <c r="Z78" s="4"/>
      <c r="AA78" s="19"/>
      <c r="AB78" s="19"/>
      <c r="AC78" s="4"/>
      <c r="AD78" s="4"/>
      <c r="AE78" s="0"/>
      <c r="AG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</row>
    <row r="79" s="25" customFormat="true" ht="16.5" hidden="false" customHeight="true" outlineLevel="0" collapsed="false">
      <c r="A79" s="19" t="n">
        <v>115</v>
      </c>
      <c r="B79" s="19" t="n">
        <f aca="false" t="array" ref="B79:B79">RANK(V79,$V$2:$V$607)</f>
        <v>61</v>
      </c>
      <c r="C79" s="20" t="str">
        <f aca="false">IF(VLOOKUP($A79,Tournoi!$B$2:$F$601,3,0)="","",VLOOKUP($A79,Tournoi!$B$2:$F$601,3,0))</f>
        <v>Verhenne</v>
      </c>
      <c r="D79" s="20" t="str">
        <f aca="false">IF(VLOOKUP($A79,Tournoi!$B$2:$F$601,4,0)="","",VLOOKUP($A79,Tournoi!$B$2:$F$601,4,0))</f>
        <v>Kristof</v>
      </c>
      <c r="E79" s="20" t="str">
        <f aca="false">IF(VLOOKUP($A79,Tournoi!$B$2:$F$612,5,0)="","",VLOOKUP($A79,Tournoi!$B$2:$F$612,5,0))</f>
        <v>Winning Movez</v>
      </c>
      <c r="F79" s="19" t="n">
        <v>509.696987257199</v>
      </c>
      <c r="G79" s="19" t="n">
        <v>169.8989957524</v>
      </c>
      <c r="H79" s="19" t="n">
        <v>273.71557188042</v>
      </c>
      <c r="I79" s="19" t="n">
        <v>182.47704792028</v>
      </c>
      <c r="J79" s="21" t="n">
        <v>239.755593647121</v>
      </c>
      <c r="K79" s="19"/>
      <c r="L79" s="19"/>
      <c r="M79" s="19"/>
      <c r="N79" s="19"/>
      <c r="O79" s="19" t="n">
        <f aca="false">IF(VLOOKUP($A79,Tournoi!$B$2:$AC$601,6,0)="","",VLOOKUP($A79,Tournoi!$B$2:$AF$601,30,0))</f>
        <v>263.053517210298</v>
      </c>
      <c r="P79" s="19"/>
      <c r="Q79" s="19"/>
      <c r="R79" s="19"/>
      <c r="S79" s="22"/>
      <c r="T79" s="21" t="n">
        <f aca="false" t="array" ref="T79:T79">SUM(J79:S79)</f>
        <v>502.809110857419</v>
      </c>
      <c r="U79" s="19" t="n">
        <f aca="false" t="array" ref="U79:U79">IF(S79="",0,S79)+IF((COUNT(J79:R79)&lt;6),SUM(J79:R79),(MAX(J79:R79)+LARGE(J79:R79,2)+LARGE(J79:R79,3)+LARGE(J79:R79,4)+LARGE(J79:R79,5)))</f>
        <v>502.809110857419</v>
      </c>
      <c r="V79" s="19" t="n">
        <f aca="false">U79+G79+I79</f>
        <v>855.185154530099</v>
      </c>
      <c r="W79" s="19" t="n">
        <f aca="false" t="array" ref="W79:W79">COUNT(J79:S79)</f>
        <v>2</v>
      </c>
      <c r="X79" s="19"/>
      <c r="Y79" s="19"/>
      <c r="Z79" s="4"/>
      <c r="AA79" s="19"/>
      <c r="AB79" s="19"/>
      <c r="AC79" s="4"/>
      <c r="AD79" s="4"/>
      <c r="AE79" s="0"/>
      <c r="AG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</row>
    <row r="80" s="25" customFormat="true" ht="16.5" hidden="false" customHeight="true" outlineLevel="0" collapsed="false">
      <c r="A80" s="19" t="n">
        <v>140</v>
      </c>
      <c r="B80" s="19" t="n">
        <f aca="false" t="array" ref="B80:B80">RANK(V80,$V$2:$V$607)</f>
        <v>88</v>
      </c>
      <c r="C80" s="20" t="str">
        <f aca="false">IF(VLOOKUP($A80,Tournoi!$B$2:$F$601,3,0)="","",VLOOKUP($A80,Tournoi!$B$2:$F$601,3,0))</f>
        <v>Dyzers</v>
      </c>
      <c r="D80" s="20" t="str">
        <f aca="false">IF(VLOOKUP($A80,Tournoi!$B$2:$F$601,4,0)="","",VLOOKUP($A80,Tournoi!$B$2:$F$601,4,0))</f>
        <v>Christophe</v>
      </c>
      <c r="E80" s="20" t="str">
        <f aca="false">IF(VLOOKUP($A80,Tournoi!$B$2:$F$612,5,0)="","",VLOOKUP($A80,Tournoi!$B$2:$F$612,5,0))</f>
        <v>Woodland Mages</v>
      </c>
      <c r="F80" s="19" t="n">
        <v>189.233408743111</v>
      </c>
      <c r="G80" s="19" t="n">
        <v>63.0778029143703</v>
      </c>
      <c r="H80" s="19" t="n">
        <v>315.724190616686</v>
      </c>
      <c r="I80" s="19" t="n">
        <v>210.482793744457</v>
      </c>
      <c r="J80" s="21" t="n">
        <v>298.193878522911</v>
      </c>
      <c r="K80" s="19"/>
      <c r="L80" s="19"/>
      <c r="M80" s="19"/>
      <c r="N80" s="19"/>
      <c r="O80" s="19" t="str">
        <f aca="false">IF(VLOOKUP($A80,Tournoi!$B$2:$AC$601,6,0)="","",VLOOKUP($A80,Tournoi!$B$2:$AF$601,30,0))</f>
        <v/>
      </c>
      <c r="P80" s="19"/>
      <c r="Q80" s="19"/>
      <c r="R80" s="19"/>
      <c r="S80" s="22"/>
      <c r="T80" s="21" t="n">
        <f aca="false" t="array" ref="T80:T80">SUM(J80:S80)</f>
        <v>298.193878522911</v>
      </c>
      <c r="U80" s="19" t="n">
        <f aca="false" t="array" ref="U80:U80">IF(S80="",0,S80)+IF((COUNT(J80:R80)&lt;6),SUM(J80:R80),(MAX(J80:R80)+LARGE(J80:R80,2)+LARGE(J80:R80,3)+LARGE(J80:R80,4)+LARGE(J80:R80,5)))</f>
        <v>298.193878522911</v>
      </c>
      <c r="V80" s="19" t="n">
        <f aca="false">U80+G80+I80</f>
        <v>571.754475181738</v>
      </c>
      <c r="W80" s="19" t="n">
        <f aca="false" t="array" ref="W80:W80">COUNT(J80:S80)</f>
        <v>1</v>
      </c>
      <c r="X80" s="19"/>
      <c r="Y80" s="19"/>
      <c r="Z80" s="4"/>
      <c r="AA80" s="19"/>
      <c r="AB80" s="19"/>
      <c r="AC80" s="4"/>
      <c r="AD80" s="4"/>
      <c r="AE80" s="0"/>
      <c r="AG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</row>
    <row r="81" s="25" customFormat="true" ht="16.5" hidden="false" customHeight="true" outlineLevel="0" collapsed="false">
      <c r="A81" s="19" t="n">
        <v>58</v>
      </c>
      <c r="B81" s="19" t="n">
        <f aca="false" t="array" ref="B81:B81">RANK(V81,$V$2:$V$607)</f>
        <v>89</v>
      </c>
      <c r="C81" s="20" t="str">
        <f aca="false">IF(VLOOKUP($A81,Tournoi!$B$2:$F$601,3,0)="","",VLOOKUP($A81,Tournoi!$B$2:$F$601,3,0))</f>
        <v>Struye</v>
      </c>
      <c r="D81" s="20" t="str">
        <f aca="false">IF(VLOOKUP($A81,Tournoi!$B$2:$F$601,4,0)="","",VLOOKUP($A81,Tournoi!$B$2:$F$601,4,0))</f>
        <v>Inge</v>
      </c>
      <c r="E81" s="20" t="str">
        <f aca="false">IF(VLOOKUP($A81,Tournoi!$B$2:$F$612,5,0)="","",VLOOKUP($A81,Tournoi!$B$2:$F$612,5,0))</f>
        <v>Spelen Op Zolder</v>
      </c>
      <c r="F81" s="19" t="n">
        <v>178.028832182508</v>
      </c>
      <c r="G81" s="19" t="n">
        <v>59.342944060836</v>
      </c>
      <c r="H81" s="19" t="n">
        <v>243.789518070669</v>
      </c>
      <c r="I81" s="19" t="n">
        <v>162.526345380446</v>
      </c>
      <c r="J81" s="21" t="n">
        <v>347.787282599228</v>
      </c>
      <c r="K81" s="19"/>
      <c r="L81" s="19"/>
      <c r="M81" s="19"/>
      <c r="N81" s="19"/>
      <c r="O81" s="19" t="str">
        <f aca="false">IF(VLOOKUP($A81,Tournoi!$B$2:$AC$601,6,0)="","",VLOOKUP($A81,Tournoi!$B$2:$AF$601,30,0))</f>
        <v/>
      </c>
      <c r="P81" s="19"/>
      <c r="Q81" s="19"/>
      <c r="R81" s="19"/>
      <c r="S81" s="22"/>
      <c r="T81" s="21" t="n">
        <f aca="false" t="array" ref="T81:T81">SUM(J81:S81)</f>
        <v>347.787282599228</v>
      </c>
      <c r="U81" s="19" t="n">
        <f aca="false" t="array" ref="U81:U81">IF(S81="",0,S81)+IF((COUNT(J81:R81)&lt;6),SUM(J81:R81),(MAX(J81:R81)+LARGE(J81:R81,2)+LARGE(J81:R81,3)+LARGE(J81:R81,4)+LARGE(J81:R81,5)))</f>
        <v>347.787282599228</v>
      </c>
      <c r="V81" s="19" t="n">
        <f aca="false">U81+G81+I81</f>
        <v>569.656572040509</v>
      </c>
      <c r="W81" s="19" t="n">
        <f aca="false" t="array" ref="W81:W81">COUNT(J81:S81)</f>
        <v>1</v>
      </c>
      <c r="X81" s="19"/>
      <c r="Y81" s="19"/>
      <c r="Z81" s="4"/>
      <c r="AA81" s="4"/>
      <c r="AB81" s="0"/>
      <c r="AC81" s="4"/>
      <c r="AD81" s="4"/>
      <c r="AE81" s="0"/>
      <c r="AG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</row>
    <row r="82" s="25" customFormat="true" ht="16.5" hidden="false" customHeight="true" outlineLevel="0" collapsed="false">
      <c r="A82" s="19" t="n">
        <v>159</v>
      </c>
      <c r="B82" s="19" t="n">
        <f aca="false" t="array" ref="B82:B82">RANK(V82,$V$2:$V$607)</f>
        <v>59</v>
      </c>
      <c r="C82" s="20" t="str">
        <f aca="false">IF(VLOOKUP($A82,Tournoi!$B$2:$F$601,3,0)="","",VLOOKUP($A82,Tournoi!$B$2:$F$601,3,0))</f>
        <v>Hillewaert</v>
      </c>
      <c r="D82" s="20" t="str">
        <f aca="false">IF(VLOOKUP($A82,Tournoi!$B$2:$F$601,4,0)="","",VLOOKUP($A82,Tournoi!$B$2:$F$601,4,0))</f>
        <v>Bart</v>
      </c>
      <c r="E82" s="20" t="str">
        <f aca="false">IF(VLOOKUP($A82,Tournoi!$B$2:$F$612,5,0)="","",VLOOKUP($A82,Tournoi!$B$2:$F$612,5,0))</f>
        <v>Teenentander</v>
      </c>
      <c r="F82" s="19" t="n">
        <v>1306.64115669366</v>
      </c>
      <c r="G82" s="19" t="n">
        <v>435.54705223122</v>
      </c>
      <c r="H82" s="19" t="n">
        <v>0</v>
      </c>
      <c r="I82" s="19" t="n">
        <v>0</v>
      </c>
      <c r="J82" s="21" t="n">
        <v>133.966461303761</v>
      </c>
      <c r="K82" s="19"/>
      <c r="L82" s="19"/>
      <c r="M82" s="19"/>
      <c r="N82" s="19"/>
      <c r="O82" s="19" t="n">
        <f aca="false">IF(VLOOKUP($A82,Tournoi!$B$2:$AC$601,6,0)="","",VLOOKUP($A82,Tournoi!$B$2:$AF$601,30,0))</f>
        <v>315.022203098107</v>
      </c>
      <c r="P82" s="19"/>
      <c r="Q82" s="19"/>
      <c r="R82" s="19"/>
      <c r="S82" s="22"/>
      <c r="T82" s="21" t="n">
        <f aca="false" t="array" ref="T82:T82">SUM(J82:S82)</f>
        <v>448.988664401868</v>
      </c>
      <c r="U82" s="19" t="n">
        <f aca="false" t="array" ref="U82:U82">IF(S82="",0,S82)+IF((COUNT(J82:R82)&lt;6),SUM(J82:R82),(MAX(J82:R82)+LARGE(J82:R82,2)+LARGE(J82:R82,3)+LARGE(J82:R82,4)+LARGE(J82:R82,5)))</f>
        <v>448.988664401868</v>
      </c>
      <c r="V82" s="19" t="n">
        <f aca="false">U82+G82+I82</f>
        <v>884.535716633088</v>
      </c>
      <c r="W82" s="19" t="n">
        <f aca="false" t="array" ref="W82:W82">COUNT(J82:S82)</f>
        <v>2</v>
      </c>
      <c r="X82" s="19"/>
      <c r="Y82" s="19"/>
      <c r="Z82" s="4"/>
      <c r="AA82" s="4"/>
      <c r="AB82" s="0"/>
      <c r="AC82" s="4"/>
      <c r="AD82" s="4"/>
      <c r="AE82" s="0"/>
      <c r="AG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</row>
    <row r="83" s="25" customFormat="true" ht="16.5" hidden="false" customHeight="true" outlineLevel="0" collapsed="false">
      <c r="A83" s="19" t="n">
        <v>177</v>
      </c>
      <c r="B83" s="19" t="n">
        <f aca="false" t="array" ref="B83:B83">RANK(V83,$V$2:$V$607)</f>
        <v>90</v>
      </c>
      <c r="C83" s="20" t="str">
        <f aca="false">IF(VLOOKUP($A83,Tournoi!$B$2:$F$601,3,0)="","",VLOOKUP($A83,Tournoi!$B$2:$F$601,3,0))</f>
        <v>Simoens</v>
      </c>
      <c r="D83" s="20" t="str">
        <f aca="false">IF(VLOOKUP($A83,Tournoi!$B$2:$F$601,4,0)="","",VLOOKUP($A83,Tournoi!$B$2:$F$601,4,0))</f>
        <v>Barry</v>
      </c>
      <c r="E83" s="20" t="str">
        <f aca="false">IF(VLOOKUP($A83,Tournoi!$B$2:$F$612,5,0)="","",VLOOKUP($A83,Tournoi!$B$2:$F$612,5,0))</f>
        <v>x</v>
      </c>
      <c r="F83" s="19" t="n">
        <v>0</v>
      </c>
      <c r="G83" s="19" t="n">
        <v>0</v>
      </c>
      <c r="H83" s="19" t="n">
        <v>0</v>
      </c>
      <c r="I83" s="19" t="n">
        <v>0</v>
      </c>
      <c r="J83" s="21" t="n">
        <v>383.923953145176</v>
      </c>
      <c r="K83" s="19"/>
      <c r="L83" s="19" t="n">
        <v>183.668453378001</v>
      </c>
      <c r="M83" s="19"/>
      <c r="N83" s="19"/>
      <c r="O83" s="19" t="str">
        <f aca="false">IF(VLOOKUP($A83,Tournoi!$B$2:$AC$601,6,0)="","",VLOOKUP($A83,Tournoi!$B$2:$AF$601,30,0))</f>
        <v/>
      </c>
      <c r="P83" s="19"/>
      <c r="Q83" s="19"/>
      <c r="R83" s="19"/>
      <c r="S83" s="22"/>
      <c r="T83" s="21" t="n">
        <f aca="false" t="array" ref="T83:T83">SUM(J83:S83)</f>
        <v>567.592406523177</v>
      </c>
      <c r="U83" s="19" t="n">
        <f aca="false" t="array" ref="U83:U83">IF(S83="",0,S83)+IF((COUNT(J83:R83)&lt;6),SUM(J83:R83),(MAX(J83:R83)+LARGE(J83:R83,2)+LARGE(J83:R83,3)+LARGE(J83:R83,4)+LARGE(J83:R83,5)))</f>
        <v>567.592406523177</v>
      </c>
      <c r="V83" s="19" t="n">
        <f aca="false">U83+G83+I83</f>
        <v>567.592406523177</v>
      </c>
      <c r="W83" s="19" t="n">
        <f aca="false" t="array" ref="W83:W83">COUNT(J83:S83)</f>
        <v>2</v>
      </c>
      <c r="X83" s="19"/>
      <c r="Y83" s="19"/>
      <c r="Z83" s="4"/>
      <c r="AA83" s="4"/>
      <c r="AB83" s="0"/>
      <c r="AC83" s="4"/>
      <c r="AD83" s="4"/>
      <c r="AE83" s="0"/>
      <c r="AG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</row>
    <row r="84" s="25" customFormat="true" ht="16.5" hidden="false" customHeight="true" outlineLevel="0" collapsed="false">
      <c r="A84" s="19" t="n">
        <v>110</v>
      </c>
      <c r="B84" s="19" t="n">
        <f aca="false" t="array" ref="B84:B84">RANK(V84,$V$2:$V$607)</f>
        <v>92</v>
      </c>
      <c r="C84" s="20" t="str">
        <f aca="false">IF(VLOOKUP($A84,Tournoi!$B$2:$F$601,3,0)="","",VLOOKUP($A84,Tournoi!$B$2:$F$601,3,0))</f>
        <v>Coppens</v>
      </c>
      <c r="D84" s="20" t="str">
        <f aca="false">IF(VLOOKUP($A84,Tournoi!$B$2:$F$601,4,0)="","",VLOOKUP($A84,Tournoi!$B$2:$F$601,4,0))</f>
        <v>Ignace</v>
      </c>
      <c r="E84" s="20" t="str">
        <f aca="false">IF(VLOOKUP($A84,Tournoi!$B$2:$F$612,5,0)="","",VLOOKUP($A84,Tournoi!$B$2:$F$612,5,0))</f>
        <v>Spelen Op Zolder</v>
      </c>
      <c r="F84" s="19" t="n">
        <v>298.157060678749</v>
      </c>
      <c r="G84" s="19" t="n">
        <v>99.3856868929163</v>
      </c>
      <c r="H84" s="19" t="n">
        <v>286.14101612673</v>
      </c>
      <c r="I84" s="19" t="n">
        <v>190.76067741782</v>
      </c>
      <c r="J84" s="21" t="n">
        <v>265.496415770609</v>
      </c>
      <c r="K84" s="19"/>
      <c r="L84" s="19"/>
      <c r="M84" s="19"/>
      <c r="N84" s="19"/>
      <c r="O84" s="19" t="str">
        <f aca="false">IF(VLOOKUP($A84,Tournoi!$B$2:$AC$601,6,0)="","",VLOOKUP($A84,Tournoi!$B$2:$AF$601,30,0))</f>
        <v/>
      </c>
      <c r="P84" s="19"/>
      <c r="Q84" s="19"/>
      <c r="R84" s="19"/>
      <c r="S84" s="22"/>
      <c r="T84" s="21" t="n">
        <f aca="false" t="array" ref="T84:T84">SUM(J84:S84)</f>
        <v>265.496415770609</v>
      </c>
      <c r="U84" s="19" t="n">
        <f aca="false" t="array" ref="U84:U84">IF(S84="",0,S84)+IF((COUNT(J84:R84)&lt;6),SUM(J84:R84),(MAX(J84:R84)+LARGE(J84:R84,2)+LARGE(J84:R84,3)+LARGE(J84:R84,4)+LARGE(J84:R84,5)))</f>
        <v>265.496415770609</v>
      </c>
      <c r="V84" s="19" t="n">
        <f aca="false">U84+G84+I84</f>
        <v>555.642780081346</v>
      </c>
      <c r="W84" s="19" t="n">
        <f aca="false" t="array" ref="W84:W84">COUNT(J84:S84)</f>
        <v>1</v>
      </c>
      <c r="X84" s="19"/>
      <c r="Y84" s="19"/>
      <c r="Z84" s="4"/>
      <c r="AA84" s="19"/>
      <c r="AB84" s="19"/>
      <c r="AC84" s="4"/>
      <c r="AD84" s="4"/>
      <c r="AE84" s="27"/>
      <c r="AG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</row>
    <row r="85" s="25" customFormat="true" ht="16.5" hidden="false" customHeight="true" outlineLevel="0" collapsed="false">
      <c r="A85" s="19" t="n">
        <v>4</v>
      </c>
      <c r="B85" s="19" t="n">
        <f aca="false" t="array" ref="B85:B85">RANK(V85,$V$2:$V$607)</f>
        <v>93</v>
      </c>
      <c r="C85" s="20" t="str">
        <f aca="false">IF(VLOOKUP($A85,Tournoi!$B$2:$F$601,3,0)="","",VLOOKUP($A85,Tournoi!$B$2:$F$601,3,0))</f>
        <v>Boonen</v>
      </c>
      <c r="D85" s="20" t="str">
        <f aca="false">IF(VLOOKUP($A85,Tournoi!$B$2:$F$601,4,0)="","",VLOOKUP($A85,Tournoi!$B$2:$F$601,4,0))</f>
        <v>Lucas</v>
      </c>
      <c r="E85" s="20" t="str">
        <f aca="false">IF(VLOOKUP($A85,Tournoi!$B$2:$F$612,5,0)="","",VLOOKUP($A85,Tournoi!$B$2:$F$612,5,0))</f>
        <v/>
      </c>
      <c r="F85" s="19" t="n">
        <v>749.354287928239</v>
      </c>
      <c r="G85" s="19" t="n">
        <v>249.784762642746</v>
      </c>
      <c r="H85" s="19" t="n">
        <v>446.948922821059</v>
      </c>
      <c r="I85" s="19" t="n">
        <v>297.965948547372</v>
      </c>
      <c r="J85" s="21"/>
      <c r="K85" s="19"/>
      <c r="L85" s="19"/>
      <c r="M85" s="19"/>
      <c r="N85" s="19"/>
      <c r="O85" s="19" t="str">
        <f aca="false">IF(VLOOKUP($A85,Tournoi!$B$2:$AC$601,6,0)="","",VLOOKUP($A85,Tournoi!$B$2:$AF$601,30,0))</f>
        <v/>
      </c>
      <c r="P85" s="19"/>
      <c r="Q85" s="19"/>
      <c r="R85" s="19"/>
      <c r="S85" s="22"/>
      <c r="T85" s="21" t="n">
        <f aca="false" t="array" ref="T85:T85">SUM(J85:S85)</f>
        <v>0</v>
      </c>
      <c r="U85" s="19" t="n">
        <f aca="false" t="array" ref="U85:U85">IF(S85="",0,S85)+IF((COUNT(J85:R85)&lt;6),SUM(J85:R85),(MAX(J85:R85)+LARGE(J85:R85,2)+LARGE(J85:R85,3)+LARGE(J85:R85,4)+LARGE(J85:R85,5)))</f>
        <v>0</v>
      </c>
      <c r="V85" s="19" t="n">
        <f aca="false">U85+G85+I85</f>
        <v>547.750711190119</v>
      </c>
      <c r="W85" s="19" t="n">
        <f aca="false" t="array" ref="W85:W85">COUNT(J85:S85)</f>
        <v>0</v>
      </c>
      <c r="X85" s="19"/>
      <c r="Y85" s="19"/>
      <c r="Z85" s="4"/>
      <c r="AA85" s="19"/>
      <c r="AB85" s="19"/>
      <c r="AC85" s="4"/>
      <c r="AD85" s="4"/>
      <c r="AE85" s="0"/>
      <c r="AG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</row>
    <row r="86" s="25" customFormat="true" ht="16.5" hidden="false" customHeight="true" outlineLevel="0" collapsed="false">
      <c r="A86" s="19" t="n">
        <v>33</v>
      </c>
      <c r="B86" s="19" t="n">
        <f aca="false" t="array" ref="B86:B86">RANK(V86,$V$2:$V$607)</f>
        <v>94</v>
      </c>
      <c r="C86" s="20" t="str">
        <f aca="false">IF(VLOOKUP($A86,Tournoi!$B$2:$F$601,3,0)="","",VLOOKUP($A86,Tournoi!$B$2:$F$601,3,0))</f>
        <v>Deventer</v>
      </c>
      <c r="D86" s="20" t="str">
        <f aca="false">IF(VLOOKUP($A86,Tournoi!$B$2:$F$601,4,0)="","",VLOOKUP($A86,Tournoi!$B$2:$F$601,4,0))</f>
        <v>Loes</v>
      </c>
      <c r="E86" s="20" t="str">
        <f aca="false">IF(VLOOKUP($A86,Tournoi!$B$2:$F$612,5,0)="","",VLOOKUP($A86,Tournoi!$B$2:$F$612,5,0))</f>
        <v/>
      </c>
      <c r="F86" s="19" t="n">
        <v>550.507254925963</v>
      </c>
      <c r="G86" s="19" t="n">
        <v>183.502418308654</v>
      </c>
      <c r="H86" s="19" t="n">
        <v>536.487307224509</v>
      </c>
      <c r="I86" s="19" t="n">
        <v>357.65820481634</v>
      </c>
      <c r="J86" s="21"/>
      <c r="K86" s="19"/>
      <c r="L86" s="19"/>
      <c r="M86" s="19"/>
      <c r="N86" s="19"/>
      <c r="O86" s="19" t="str">
        <f aca="false">IF(VLOOKUP($A86,Tournoi!$B$2:$AC$601,6,0)="","",VLOOKUP($A86,Tournoi!$B$2:$AF$601,30,0))</f>
        <v/>
      </c>
      <c r="P86" s="19"/>
      <c r="Q86" s="19"/>
      <c r="R86" s="19"/>
      <c r="S86" s="22"/>
      <c r="T86" s="21" t="n">
        <f aca="false" t="array" ref="T86:T86">SUM(J86:S86)</f>
        <v>0</v>
      </c>
      <c r="U86" s="19" t="n">
        <f aca="false" t="array" ref="U86:U86">IF(S86="",0,S86)+IF((COUNT(J86:R86)&lt;6),SUM(J86:R86),(MAX(J86:R86)+LARGE(J86:R86,2)+LARGE(J86:R86,3)+LARGE(J86:R86,4)+LARGE(J86:R86,5)))</f>
        <v>0</v>
      </c>
      <c r="V86" s="19" t="n">
        <f aca="false">U86+G86+I86</f>
        <v>541.160623124994</v>
      </c>
      <c r="W86" s="19" t="n">
        <f aca="false" t="array" ref="W86:W86">COUNT(J86:S86)</f>
        <v>0</v>
      </c>
      <c r="X86" s="19"/>
      <c r="Y86" s="19"/>
      <c r="Z86" s="4"/>
      <c r="AA86" s="19"/>
      <c r="AB86" s="19"/>
      <c r="AC86" s="4"/>
      <c r="AD86" s="4"/>
      <c r="AE86" s="0"/>
      <c r="AG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</row>
    <row r="87" s="25" customFormat="true" ht="16.5" hidden="false" customHeight="true" outlineLevel="0" collapsed="false">
      <c r="A87" s="19" t="n">
        <v>198</v>
      </c>
      <c r="B87" s="19" t="n">
        <f aca="false" t="array" ref="B87:B87">RANK(V87,$V$2:$V$607)</f>
        <v>96</v>
      </c>
      <c r="C87" s="20" t="str">
        <f aca="false">IF(VLOOKUP($A87,Tournoi!$B$2:$F$601,3,0)="","",VLOOKUP($A87,Tournoi!$B$2:$F$601,3,0))</f>
        <v>Bracke</v>
      </c>
      <c r="D87" s="20" t="str">
        <f aca="false">IF(VLOOKUP($A87,Tournoi!$B$2:$F$601,4,0)="","",VLOOKUP($A87,Tournoi!$B$2:$F$601,4,0))</f>
        <v>Julio</v>
      </c>
      <c r="E87" s="20" t="str">
        <f aca="false">IF(VLOOKUP($A87,Tournoi!$B$2:$F$612,5,0)="","",VLOOKUP($A87,Tournoi!$B$2:$F$612,5,0))</f>
        <v>The Boardgame Society</v>
      </c>
      <c r="F87" s="19" t="n">
        <v>921.222403616217</v>
      </c>
      <c r="G87" s="19" t="n">
        <v>307.074134538739</v>
      </c>
      <c r="H87" s="19" t="n">
        <v>186.480113449</v>
      </c>
      <c r="I87" s="19" t="n">
        <v>124.320075632666</v>
      </c>
      <c r="J87" s="21" t="n">
        <v>100.576647279101</v>
      </c>
      <c r="K87" s="19"/>
      <c r="L87" s="19"/>
      <c r="M87" s="19"/>
      <c r="N87" s="19"/>
      <c r="O87" s="19" t="str">
        <f aca="false">IF(VLOOKUP($A87,Tournoi!$B$2:$AC$601,6,0)="","",VLOOKUP($A87,Tournoi!$B$2:$AF$601,30,0))</f>
        <v/>
      </c>
      <c r="P87" s="19"/>
      <c r="Q87" s="19"/>
      <c r="R87" s="19"/>
      <c r="S87" s="22"/>
      <c r="T87" s="21" t="n">
        <f aca="false" t="array" ref="T87:T87">SUM(J87:S87)</f>
        <v>100.576647279101</v>
      </c>
      <c r="U87" s="19" t="n">
        <f aca="false" t="array" ref="U87:U87">IF(S87="",0,S87)+IF((COUNT(J87:R87)&lt;6),SUM(J87:R87),(MAX(J87:R87)+LARGE(J87:R87,2)+LARGE(J87:R87,3)+LARGE(J87:R87,4)+LARGE(J87:R87,5)))</f>
        <v>100.576647279101</v>
      </c>
      <c r="V87" s="19" t="n">
        <f aca="false">U87+G87+I87</f>
        <v>531.970857450507</v>
      </c>
      <c r="W87" s="19" t="n">
        <f aca="false" t="array" ref="W87:W87">COUNT(J87:S87)</f>
        <v>1</v>
      </c>
      <c r="X87" s="19"/>
      <c r="Y87" s="19"/>
      <c r="Z87" s="4"/>
      <c r="AA87" s="4"/>
      <c r="AB87" s="0"/>
      <c r="AC87" s="4"/>
      <c r="AD87" s="4"/>
      <c r="AE87" s="0"/>
      <c r="AG87" s="0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</row>
    <row r="88" s="25" customFormat="true" ht="16.5" hidden="false" customHeight="true" outlineLevel="0" collapsed="false">
      <c r="A88" s="19" t="n">
        <v>305</v>
      </c>
      <c r="B88" s="19" t="n">
        <f aca="false" t="array" ref="B88:B88">RANK(V88,$V$2:$V$607)</f>
        <v>91</v>
      </c>
      <c r="C88" s="20" t="str">
        <f aca="false">IF(VLOOKUP($A88,Tournoi!$B$2:$F$601,3,0)="","",VLOOKUP($A88,Tournoi!$B$2:$F$601,3,0))</f>
        <v>Van Osselaer</v>
      </c>
      <c r="D88" s="20" t="str">
        <f aca="false">IF(VLOOKUP($A88,Tournoi!$B$2:$F$601,4,0)="","",VLOOKUP($A88,Tournoi!$B$2:$F$601,4,0))</f>
        <v>Christof</v>
      </c>
      <c r="E88" s="20" t="str">
        <f aca="false">IF(VLOOKUP($A88,Tournoi!$B$2:$F$612,5,0)="","",VLOOKUP($A88,Tournoi!$B$2:$F$612,5,0))</f>
        <v>Free Companions</v>
      </c>
      <c r="F88" s="19" t="n">
        <v>201.409594113422</v>
      </c>
      <c r="G88" s="19" t="n">
        <v>67.1365313711406</v>
      </c>
      <c r="H88" s="19" t="n">
        <v>138.014088355729</v>
      </c>
      <c r="I88" s="19" t="n">
        <v>92.009392237153</v>
      </c>
      <c r="J88" s="21" t="n">
        <v>332.486586473747</v>
      </c>
      <c r="K88" s="19" t="n">
        <v>40.0257283224747</v>
      </c>
      <c r="L88" s="19"/>
      <c r="M88" s="19"/>
      <c r="N88" s="19"/>
      <c r="O88" s="19" t="n">
        <f aca="false">IF(VLOOKUP($A88,Tournoi!$B$2:$AC$601,6,0)="","",VLOOKUP($A88,Tournoi!$B$2:$AF$601,30,0))</f>
        <v>33.8434098639456</v>
      </c>
      <c r="P88" s="19"/>
      <c r="Q88" s="19"/>
      <c r="R88" s="19"/>
      <c r="S88" s="22"/>
      <c r="T88" s="21" t="n">
        <f aca="false" t="array" ref="T88:T88">SUM(J88:S88)</f>
        <v>406.355724660167</v>
      </c>
      <c r="U88" s="19" t="n">
        <f aca="false" t="array" ref="U88:U88">IF(S88="",0,S88)+IF((COUNT(J88:R88)&lt;6),SUM(J88:R88),(MAX(J88:R88)+LARGE(J88:R88,2)+LARGE(J88:R88,3)+LARGE(J88:R88,4)+LARGE(J88:R88,5)))</f>
        <v>406.355724660167</v>
      </c>
      <c r="V88" s="19" t="n">
        <f aca="false">U88+G88+I88</f>
        <v>565.501648268461</v>
      </c>
      <c r="W88" s="19" t="n">
        <f aca="false" t="array" ref="W88:W88">COUNT(J88:S88)</f>
        <v>3</v>
      </c>
      <c r="X88" s="19"/>
      <c r="Y88" s="19"/>
      <c r="Z88" s="4"/>
      <c r="AA88" s="19"/>
      <c r="AB88" s="19"/>
      <c r="AC88" s="4"/>
      <c r="AD88" s="4"/>
      <c r="AE88" s="0"/>
      <c r="AG88" s="0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</row>
    <row r="89" s="25" customFormat="true" ht="16.5" hidden="false" customHeight="true" outlineLevel="0" collapsed="false">
      <c r="A89" s="19" t="n">
        <v>205</v>
      </c>
      <c r="B89" s="19" t="n">
        <f aca="false" t="array" ref="B89:B89">RANK(V89,$V$2:$V$607)</f>
        <v>97</v>
      </c>
      <c r="C89" s="20" t="str">
        <f aca="false">IF(VLOOKUP($A89,Tournoi!$B$2:$F$601,3,0)="","",VLOOKUP($A89,Tournoi!$B$2:$F$601,3,0))</f>
        <v>Debrule</v>
      </c>
      <c r="D89" s="20" t="str">
        <f aca="false">IF(VLOOKUP($A89,Tournoi!$B$2:$F$601,4,0)="","",VLOOKUP($A89,Tournoi!$B$2:$F$601,4,0))</f>
        <v>Patrick</v>
      </c>
      <c r="E89" s="20" t="str">
        <f aca="false">IF(VLOOKUP($A89,Tournoi!$B$2:$F$612,5,0)="","",VLOOKUP($A89,Tournoi!$B$2:$F$612,5,0))</f>
        <v/>
      </c>
      <c r="F89" s="19" t="n">
        <v>1003.19255095993</v>
      </c>
      <c r="G89" s="19" t="n">
        <v>334.397516986642</v>
      </c>
      <c r="H89" s="19" t="n">
        <v>288.112866055775</v>
      </c>
      <c r="I89" s="19" t="n">
        <v>192.075244037183</v>
      </c>
      <c r="J89" s="21"/>
      <c r="K89" s="19"/>
      <c r="L89" s="19"/>
      <c r="M89" s="19"/>
      <c r="N89" s="19"/>
      <c r="O89" s="19" t="str">
        <f aca="false">IF(VLOOKUP($A89,Tournoi!$B$2:$AC$601,6,0)="","",VLOOKUP($A89,Tournoi!$B$2:$AF$601,30,0))</f>
        <v/>
      </c>
      <c r="P89" s="19"/>
      <c r="Q89" s="19"/>
      <c r="R89" s="19"/>
      <c r="S89" s="22"/>
      <c r="T89" s="21" t="n">
        <f aca="false" t="array" ref="T89:T89">SUM(J89:S89)</f>
        <v>0</v>
      </c>
      <c r="U89" s="19" t="n">
        <f aca="false" t="array" ref="U89:U89">IF(S89="",0,S89)+IF((COUNT(J89:R89)&lt;6),SUM(J89:R89),(MAX(J89:R89)+LARGE(J89:R89,2)+LARGE(J89:R89,3)+LARGE(J89:R89,4)+LARGE(J89:R89,5)))</f>
        <v>0</v>
      </c>
      <c r="V89" s="19" t="n">
        <f aca="false">U89+G89+I89</f>
        <v>526.472761023825</v>
      </c>
      <c r="W89" s="19" t="n">
        <f aca="false" t="array" ref="W89:W89">COUNT(J89:S89)</f>
        <v>0</v>
      </c>
      <c r="X89" s="19"/>
      <c r="Y89" s="19"/>
      <c r="Z89" s="4"/>
      <c r="AA89" s="4"/>
      <c r="AB89" s="0"/>
      <c r="AC89" s="4"/>
      <c r="AD89" s="4"/>
      <c r="AE89" s="0"/>
      <c r="AG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</row>
    <row r="90" s="25" customFormat="true" ht="16.5" hidden="false" customHeight="true" outlineLevel="0" collapsed="false">
      <c r="A90" s="19" t="n">
        <v>530</v>
      </c>
      <c r="B90" s="19" t="n">
        <f aca="false" t="array" ref="B90:B90">RANK(V90,$V$2:$V$607)</f>
        <v>63</v>
      </c>
      <c r="C90" s="20" t="str">
        <f aca="false">IF(VLOOKUP($A90,Tournoi!$B$2:$F$601,3,0)="","",VLOOKUP($A90,Tournoi!$B$2:$F$601,3,0))</f>
        <v>Verhulst</v>
      </c>
      <c r="D90" s="20" t="str">
        <f aca="false">IF(VLOOKUP($A90,Tournoi!$B$2:$F$601,4,0)="","",VLOOKUP($A90,Tournoi!$B$2:$F$601,4,0))</f>
        <v>Lotte</v>
      </c>
      <c r="E90" s="20" t="str">
        <f aca="false">IF(VLOOKUP($A90,Tournoi!$B$2:$F$612,5,0)="","",VLOOKUP($A90,Tournoi!$B$2:$F$612,5,0))</f>
        <v>HQ Gaming Club</v>
      </c>
      <c r="F90" s="19" t="n">
        <v>127.334512838358</v>
      </c>
      <c r="G90" s="19" t="n">
        <v>42.444837612786</v>
      </c>
      <c r="H90" s="19" t="n">
        <v>456.045865171666</v>
      </c>
      <c r="I90" s="19" t="n">
        <v>304.030576781111</v>
      </c>
      <c r="J90" s="21" t="n">
        <v>171.40830718712</v>
      </c>
      <c r="K90" s="19"/>
      <c r="L90" s="19"/>
      <c r="M90" s="19"/>
      <c r="N90" s="19"/>
      <c r="O90" s="19" t="n">
        <f aca="false">IF(VLOOKUP($A90,Tournoi!$B$2:$AC$601,6,0)="","",VLOOKUP($A90,Tournoi!$B$2:$AF$601,30,0))</f>
        <v>293.183345688164</v>
      </c>
      <c r="P90" s="19"/>
      <c r="Q90" s="19"/>
      <c r="R90" s="19"/>
      <c r="S90" s="22"/>
      <c r="T90" s="21" t="n">
        <f aca="false" t="array" ref="T90:T90">SUM(J90:S90)</f>
        <v>464.591652875284</v>
      </c>
      <c r="U90" s="19" t="n">
        <f aca="false" t="array" ref="U90:U90">IF(S90="",0,S90)+IF((COUNT(J90:R90)&lt;6),SUM(J90:R90),(MAX(J90:R90)+LARGE(J90:R90,2)+LARGE(J90:R90,3)+LARGE(J90:R90,4)+LARGE(J90:R90,5)))</f>
        <v>464.591652875284</v>
      </c>
      <c r="V90" s="19" t="n">
        <f aca="false">U90+G90+I90</f>
        <v>811.067067269181</v>
      </c>
      <c r="W90" s="19" t="n">
        <f aca="false" t="array" ref="W90:W90">COUNT(J90:S90)</f>
        <v>2</v>
      </c>
      <c r="X90" s="19"/>
      <c r="Y90" s="19"/>
      <c r="Z90" s="4"/>
      <c r="AA90" s="19"/>
      <c r="AB90" s="19"/>
      <c r="AC90" s="4"/>
      <c r="AD90" s="4"/>
      <c r="AE90" s="0"/>
      <c r="AG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</row>
    <row r="91" s="25" customFormat="true" ht="16.5" hidden="false" customHeight="true" outlineLevel="0" collapsed="false">
      <c r="A91" s="19" t="n">
        <v>334</v>
      </c>
      <c r="B91" s="19" t="n">
        <f aca="false" t="array" ref="B91:B91">RANK(V91,$V$2:$V$607)</f>
        <v>75</v>
      </c>
      <c r="C91" s="20" t="str">
        <f aca="false">IF(VLOOKUP($A91,Tournoi!$B$2:$F$601,3,0)="","",VLOOKUP($A91,Tournoi!$B$2:$F$601,3,0))</f>
        <v>Asselman</v>
      </c>
      <c r="D91" s="20" t="str">
        <f aca="false">IF(VLOOKUP($A91,Tournoi!$B$2:$F$601,4,0)="","",VLOOKUP($A91,Tournoi!$B$2:$F$601,4,0))</f>
        <v>Andreas</v>
      </c>
      <c r="E91" s="20" t="str">
        <f aca="false">IF(VLOOKUP($A91,Tournoi!$B$2:$F$612,5,0)="","",VLOOKUP($A91,Tournoi!$B$2:$F$612,5,0))</f>
        <v>Kierewiet</v>
      </c>
      <c r="F91" s="19" t="n">
        <v>347.643954910255</v>
      </c>
      <c r="G91" s="19" t="n">
        <v>115.881318303418</v>
      </c>
      <c r="H91" s="19" t="n">
        <v>518.312925580932</v>
      </c>
      <c r="I91" s="19" t="n">
        <v>345.541950387288</v>
      </c>
      <c r="J91" s="21"/>
      <c r="K91" s="19" t="n">
        <v>39.0051000359555</v>
      </c>
      <c r="L91" s="19"/>
      <c r="M91" s="19"/>
      <c r="N91" s="19"/>
      <c r="O91" s="19" t="n">
        <f aca="false">IF(VLOOKUP($A91,Tournoi!$B$2:$AC$601,6,0)="","",VLOOKUP($A91,Tournoi!$B$2:$AF$601,30,0))</f>
        <v>254.424691334895</v>
      </c>
      <c r="P91" s="19"/>
      <c r="Q91" s="19"/>
      <c r="R91" s="19"/>
      <c r="S91" s="22"/>
      <c r="T91" s="21" t="n">
        <f aca="false" t="array" ref="T91:T91">SUM(J91:S91)</f>
        <v>293.42979137085</v>
      </c>
      <c r="U91" s="19" t="n">
        <f aca="false" t="array" ref="U91:U91">IF(S91="",0,S91)+IF((COUNT(J91:R91)&lt;6),SUM(J91:R91),(MAX(J91:R91)+LARGE(J91:R91,2)+LARGE(J91:R91,3)+LARGE(J91:R91,4)+LARGE(J91:R91,5)))</f>
        <v>293.42979137085</v>
      </c>
      <c r="V91" s="19" t="n">
        <f aca="false">U91+G91+I91</f>
        <v>754.853060061557</v>
      </c>
      <c r="W91" s="19" t="n">
        <f aca="false" t="array" ref="W91:W91">COUNT(J91:S91)</f>
        <v>2</v>
      </c>
      <c r="X91" s="19"/>
      <c r="Y91" s="19"/>
      <c r="Z91" s="4"/>
      <c r="AA91" s="4"/>
      <c r="AB91" s="0"/>
      <c r="AC91" s="4"/>
      <c r="AD91" s="4"/>
      <c r="AE91" s="0"/>
      <c r="AG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</row>
    <row r="92" s="25" customFormat="true" ht="16.5" hidden="false" customHeight="true" outlineLevel="0" collapsed="false">
      <c r="A92" s="19" t="n">
        <v>22</v>
      </c>
      <c r="B92" s="19" t="n">
        <f aca="false" t="array" ref="B92:B92">RANK(V92,$V$2:$V$607)</f>
        <v>85</v>
      </c>
      <c r="C92" s="20" t="str">
        <f aca="false">IF(VLOOKUP($A92,Tournoi!$B$2:$F$601,3,0)="","",VLOOKUP($A92,Tournoi!$B$2:$F$601,3,0))</f>
        <v>Schatteman</v>
      </c>
      <c r="D92" s="20" t="str">
        <f aca="false">IF(VLOOKUP($A92,Tournoi!$B$2:$F$601,4,0)="","",VLOOKUP($A92,Tournoi!$B$2:$F$601,4,0))</f>
        <v>Sven</v>
      </c>
      <c r="E92" s="20" t="str">
        <f aca="false">IF(VLOOKUP($A92,Tournoi!$B$2:$F$612,5,0)="","",VLOOKUP($A92,Tournoi!$B$2:$F$612,5,0))</f>
        <v>Winning Movez</v>
      </c>
      <c r="F92" s="19" t="n">
        <v>733.778808752661</v>
      </c>
      <c r="G92" s="19" t="n">
        <v>244.592936250887</v>
      </c>
      <c r="H92" s="19" t="n">
        <v>331.814122444836</v>
      </c>
      <c r="I92" s="19" t="n">
        <v>221.209414963224</v>
      </c>
      <c r="J92" s="21" t="n">
        <v>33.937159783558</v>
      </c>
      <c r="K92" s="19"/>
      <c r="L92" s="19"/>
      <c r="M92" s="19"/>
      <c r="N92" s="19"/>
      <c r="O92" s="19" t="n">
        <f aca="false">IF(VLOOKUP($A92,Tournoi!$B$2:$AC$601,6,0)="","",VLOOKUP($A92,Tournoi!$B$2:$AF$601,30,0))</f>
        <v>100.553042755564</v>
      </c>
      <c r="P92" s="19"/>
      <c r="Q92" s="19"/>
      <c r="R92" s="19"/>
      <c r="S92" s="22"/>
      <c r="T92" s="21" t="n">
        <f aca="false" t="array" ref="T92:T92">SUM(J92:S92)</f>
        <v>134.490202539122</v>
      </c>
      <c r="U92" s="19" t="n">
        <f aca="false" t="array" ref="U92:U92">IF(S92="",0,S92)+IF((COUNT(J92:R92)&lt;6),SUM(J92:R92),(MAX(J92:R92)+LARGE(J92:R92,2)+LARGE(J92:R92,3)+LARGE(J92:R92,4)+LARGE(J92:R92,5)))</f>
        <v>134.490202539122</v>
      </c>
      <c r="V92" s="19" t="n">
        <f aca="false">U92+G92+I92</f>
        <v>600.292553753233</v>
      </c>
      <c r="W92" s="19" t="n">
        <f aca="false" t="array" ref="W92:W92">COUNT(J92:S92)</f>
        <v>2</v>
      </c>
      <c r="X92" s="19"/>
      <c r="Y92" s="19"/>
      <c r="Z92" s="4"/>
      <c r="AA92" s="4"/>
      <c r="AB92" s="0"/>
      <c r="AC92" s="4"/>
      <c r="AD92" s="4"/>
      <c r="AE92" s="0"/>
      <c r="AG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</row>
    <row r="93" s="25" customFormat="true" ht="16.5" hidden="false" customHeight="true" outlineLevel="0" collapsed="false">
      <c r="A93" s="19" t="n">
        <v>516</v>
      </c>
      <c r="B93" s="19" t="n">
        <f aca="false" t="array" ref="B93:B93">RANK(V93,$V$2:$V$607)</f>
        <v>101</v>
      </c>
      <c r="C93" s="20" t="str">
        <f aca="false">IF(VLOOKUP($A93,Tournoi!$B$2:$F$601,3,0)="","",VLOOKUP($A93,Tournoi!$B$2:$F$601,3,0))</f>
        <v>Veldekens</v>
      </c>
      <c r="D93" s="20" t="str">
        <f aca="false">IF(VLOOKUP($A93,Tournoi!$B$2:$F$601,4,0)="","",VLOOKUP($A93,Tournoi!$B$2:$F$601,4,0))</f>
        <v>François</v>
      </c>
      <c r="E93" s="20" t="str">
        <f aca="false">IF(VLOOKUP($A93,Tournoi!$B$2:$F$612,5,0)="","",VLOOKUP($A93,Tournoi!$B$2:$F$612,5,0))</f>
        <v>Imagimonde</v>
      </c>
      <c r="F93" s="19" t="n">
        <v>261.843493989012</v>
      </c>
      <c r="G93" s="19" t="n">
        <v>87.2811646630039</v>
      </c>
      <c r="H93" s="19" t="n">
        <v>0</v>
      </c>
      <c r="I93" s="19" t="n">
        <v>0</v>
      </c>
      <c r="J93" s="21"/>
      <c r="K93" s="19"/>
      <c r="L93" s="19"/>
      <c r="M93" s="19" t="n">
        <v>189.411521256617</v>
      </c>
      <c r="N93" s="19" t="n">
        <v>215.771320688444</v>
      </c>
      <c r="O93" s="19" t="str">
        <f aca="false">IF(VLOOKUP($A93,Tournoi!$B$2:$AC$601,6,0)="","",VLOOKUP($A93,Tournoi!$B$2:$AF$601,30,0))</f>
        <v/>
      </c>
      <c r="P93" s="19"/>
      <c r="Q93" s="19"/>
      <c r="R93" s="19"/>
      <c r="S93" s="22"/>
      <c r="T93" s="21" t="n">
        <f aca="false" t="array" ref="T93:T93">SUM(J93:S93)</f>
        <v>405.182841945061</v>
      </c>
      <c r="U93" s="19" t="n">
        <f aca="false" t="array" ref="U93:U93">IF(S93="",0,S93)+IF((COUNT(J93:R93)&lt;6),SUM(J93:R93),(MAX(J93:R93)+LARGE(J93:R93,2)+LARGE(J93:R93,3)+LARGE(J93:R93,4)+LARGE(J93:R93,5)))</f>
        <v>405.182841945061</v>
      </c>
      <c r="V93" s="19" t="n">
        <f aca="false">U93+G93+I93</f>
        <v>492.464006608065</v>
      </c>
      <c r="W93" s="19" t="n">
        <f aca="false" t="array" ref="W93:W93">COUNT(J93:S93)</f>
        <v>2</v>
      </c>
      <c r="X93" s="19"/>
      <c r="Y93" s="19"/>
      <c r="Z93" s="4"/>
      <c r="AA93" s="19"/>
      <c r="AB93" s="19"/>
      <c r="AC93" s="4"/>
      <c r="AD93" s="4"/>
      <c r="AE93" s="0"/>
      <c r="AG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</row>
    <row r="94" s="25" customFormat="true" ht="16.5" hidden="false" customHeight="true" outlineLevel="0" collapsed="false">
      <c r="A94" s="19" t="n">
        <v>20</v>
      </c>
      <c r="B94" s="19" t="n">
        <f aca="false" t="array" ref="B94:B94">RANK(V94,$V$2:$V$607)</f>
        <v>102</v>
      </c>
      <c r="C94" s="20" t="str">
        <f aca="false">IF(VLOOKUP($A94,Tournoi!$B$2:$F$601,3,0)="","",VLOOKUP($A94,Tournoi!$B$2:$F$601,3,0))</f>
        <v>Lenssens</v>
      </c>
      <c r="D94" s="20" t="str">
        <f aca="false">IF(VLOOKUP($A94,Tournoi!$B$2:$F$601,4,0)="","",VLOOKUP($A94,Tournoi!$B$2:$F$601,4,0))</f>
        <v>Koen</v>
      </c>
      <c r="E94" s="20" t="str">
        <f aca="false">IF(VLOOKUP($A94,Tournoi!$B$2:$F$612,5,0)="","",VLOOKUP($A94,Tournoi!$B$2:$F$612,5,0))</f>
        <v>Teenentander</v>
      </c>
      <c r="F94" s="19" t="n">
        <v>179.054836527138</v>
      </c>
      <c r="G94" s="19" t="n">
        <v>59.684945509046</v>
      </c>
      <c r="H94" s="19" t="n">
        <v>253.008280385325</v>
      </c>
      <c r="I94" s="19" t="n">
        <v>168.67218692355</v>
      </c>
      <c r="J94" s="21" t="n">
        <v>253.099647090475</v>
      </c>
      <c r="K94" s="19"/>
      <c r="L94" s="19"/>
      <c r="M94" s="19"/>
      <c r="N94" s="19"/>
      <c r="O94" s="19" t="str">
        <f aca="false">IF(VLOOKUP($A94,Tournoi!$B$2:$AC$601,6,0)="","",VLOOKUP($A94,Tournoi!$B$2:$AF$601,30,0))</f>
        <v/>
      </c>
      <c r="P94" s="19"/>
      <c r="Q94" s="19"/>
      <c r="R94" s="19"/>
      <c r="S94" s="22"/>
      <c r="T94" s="21" t="n">
        <f aca="false" t="array" ref="T94:T94">SUM(J94:S94)</f>
        <v>253.099647090475</v>
      </c>
      <c r="U94" s="19" t="n">
        <f aca="false" t="array" ref="U94:U94">IF(S94="",0,S94)+IF((COUNT(J94:R94)&lt;6),SUM(J94:R94),(MAX(J94:R94)+LARGE(J94:R94,2)+LARGE(J94:R94,3)+LARGE(J94:R94,4)+LARGE(J94:R94,5)))</f>
        <v>253.099647090475</v>
      </c>
      <c r="V94" s="19" t="n">
        <f aca="false">U94+G94+I94</f>
        <v>481.45677952307</v>
      </c>
      <c r="W94" s="19" t="n">
        <f aca="false" t="array" ref="W94:W94">COUNT(J94:S94)</f>
        <v>1</v>
      </c>
      <c r="X94" s="19"/>
      <c r="Y94" s="19"/>
      <c r="Z94" s="4"/>
      <c r="AA94" s="4"/>
      <c r="AB94" s="0"/>
      <c r="AC94" s="4"/>
      <c r="AD94" s="4"/>
      <c r="AE94" s="0"/>
      <c r="AG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</row>
    <row r="95" s="25" customFormat="true" ht="16.5" hidden="false" customHeight="true" outlineLevel="0" collapsed="false">
      <c r="A95" s="19" t="n">
        <v>369</v>
      </c>
      <c r="B95" s="19" t="n">
        <f aca="false" t="array" ref="B95:B95">RANK(V95,$V$2:$V$607)</f>
        <v>103</v>
      </c>
      <c r="C95" s="20" t="str">
        <f aca="false">IF(VLOOKUP($A95,Tournoi!$B$2:$F$601,3,0)="","",VLOOKUP($A95,Tournoi!$B$2:$F$601,3,0))</f>
        <v>Pals</v>
      </c>
      <c r="D95" s="20" t="str">
        <f aca="false">IF(VLOOKUP($A95,Tournoi!$B$2:$F$601,4,0)="","",VLOOKUP($A95,Tournoi!$B$2:$F$601,4,0))</f>
        <v>Geert</v>
      </c>
      <c r="E95" s="20" t="str">
        <f aca="false">IF(VLOOKUP($A95,Tournoi!$B$2:$F$612,5,0)="","",VLOOKUP($A95,Tournoi!$B$2:$F$612,5,0))</f>
        <v>3 Promille</v>
      </c>
      <c r="F95" s="19" t="n">
        <v>460.555199328315</v>
      </c>
      <c r="G95" s="19" t="n">
        <v>153.518399776105</v>
      </c>
      <c r="H95" s="19" t="n">
        <v>116.764552973088</v>
      </c>
      <c r="I95" s="19" t="n">
        <v>77.843035315392</v>
      </c>
      <c r="J95" s="21"/>
      <c r="K95" s="19" t="n">
        <v>249.737093782139</v>
      </c>
      <c r="L95" s="19"/>
      <c r="M95" s="19"/>
      <c r="N95" s="19"/>
      <c r="O95" s="19" t="str">
        <f aca="false">IF(VLOOKUP($A95,Tournoi!$B$2:$AC$601,6,0)="","",VLOOKUP($A95,Tournoi!$B$2:$AF$601,30,0))</f>
        <v/>
      </c>
      <c r="P95" s="19"/>
      <c r="Q95" s="19"/>
      <c r="R95" s="19"/>
      <c r="S95" s="22"/>
      <c r="T95" s="21" t="n">
        <f aca="false" t="array" ref="T95:T95">SUM(J95:S95)</f>
        <v>249.737093782139</v>
      </c>
      <c r="U95" s="19" t="n">
        <f aca="false" t="array" ref="U95:U95">IF(S95="",0,S95)+IF((COUNT(J95:R95)&lt;6),SUM(J95:R95),(MAX(J95:R95)+LARGE(J95:R95,2)+LARGE(J95:R95,3)+LARGE(J95:R95,4)+LARGE(J95:R95,5)))</f>
        <v>249.737093782139</v>
      </c>
      <c r="V95" s="19" t="n">
        <f aca="false">U95+G95+I95</f>
        <v>481.098528873636</v>
      </c>
      <c r="W95" s="19" t="n">
        <f aca="false" t="array" ref="W95:W95">COUNT(J95:S95)</f>
        <v>1</v>
      </c>
      <c r="X95" s="19"/>
      <c r="Y95" s="19"/>
      <c r="Z95" s="4"/>
      <c r="AA95" s="4"/>
      <c r="AB95" s="0"/>
      <c r="AC95" s="4"/>
      <c r="AD95" s="4"/>
      <c r="AE95" s="0"/>
      <c r="AG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</row>
    <row r="96" s="25" customFormat="true" ht="16.5" hidden="false" customHeight="true" outlineLevel="0" collapsed="false">
      <c r="A96" s="19" t="n">
        <v>168</v>
      </c>
      <c r="B96" s="19" t="n">
        <f aca="false" t="array" ref="B96:B96">RANK(V96,$V$2:$V$607)</f>
        <v>104</v>
      </c>
      <c r="C96" s="20" t="str">
        <f aca="false">IF(VLOOKUP($A96,Tournoi!$B$2:$F$601,3,0)="","",VLOOKUP($A96,Tournoi!$B$2:$F$601,3,0))</f>
        <v>Gobert</v>
      </c>
      <c r="D96" s="20" t="str">
        <f aca="false">IF(VLOOKUP($A96,Tournoi!$B$2:$F$601,4,0)="","",VLOOKUP($A96,Tournoi!$B$2:$F$601,4,0))</f>
        <v>Stéphane</v>
      </c>
      <c r="E96" s="20" t="str">
        <f aca="false">IF(VLOOKUP($A96,Tournoi!$B$2:$F$612,5,0)="","",VLOOKUP($A96,Tournoi!$B$2:$F$612,5,0))</f>
        <v>In Ludo Veritas</v>
      </c>
      <c r="F96" s="19" t="n">
        <v>248.689825566936</v>
      </c>
      <c r="G96" s="19" t="n">
        <v>82.8966085223119</v>
      </c>
      <c r="H96" s="19" t="n">
        <v>175.717248102109</v>
      </c>
      <c r="I96" s="19" t="n">
        <v>117.144832068073</v>
      </c>
      <c r="J96" s="21"/>
      <c r="K96" s="19"/>
      <c r="L96" s="19"/>
      <c r="M96" s="19" t="n">
        <v>279.289595365601</v>
      </c>
      <c r="N96" s="19"/>
      <c r="O96" s="19" t="str">
        <f aca="false">IF(VLOOKUP($A96,Tournoi!$B$2:$AC$601,6,0)="","",VLOOKUP($A96,Tournoi!$B$2:$AF$601,30,0))</f>
        <v/>
      </c>
      <c r="P96" s="19"/>
      <c r="Q96" s="19"/>
      <c r="R96" s="19"/>
      <c r="S96" s="22"/>
      <c r="T96" s="21" t="n">
        <f aca="false" t="array" ref="T96:T96">SUM(J96:S96)</f>
        <v>279.289595365601</v>
      </c>
      <c r="U96" s="19" t="n">
        <f aca="false" t="array" ref="U96:U96">IF(S96="",0,S96)+IF((COUNT(J96:R96)&lt;6),SUM(J96:R96),(MAX(J96:R96)+LARGE(J96:R96,2)+LARGE(J96:R96,3)+LARGE(J96:R96,4)+LARGE(J96:R96,5)))</f>
        <v>279.289595365601</v>
      </c>
      <c r="V96" s="19" t="n">
        <f aca="false">U96+G96+I96</f>
        <v>479.331035955985</v>
      </c>
      <c r="W96" s="19" t="n">
        <f aca="false" t="array" ref="W96:W96">COUNT(J96:S96)</f>
        <v>1</v>
      </c>
      <c r="X96" s="19"/>
      <c r="Y96" s="19"/>
      <c r="Z96" s="4"/>
      <c r="AA96" s="19"/>
      <c r="AB96" s="19"/>
      <c r="AC96" s="4"/>
      <c r="AD96" s="4"/>
      <c r="AE96" s="0"/>
      <c r="AG96" s="0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</row>
    <row r="97" s="25" customFormat="true" ht="16.5" hidden="false" customHeight="true" outlineLevel="0" collapsed="false">
      <c r="A97" s="19" t="n">
        <v>85</v>
      </c>
      <c r="B97" s="19" t="n">
        <f aca="false" t="array" ref="B97:B97">RANK(V97,$V$2:$V$607)</f>
        <v>105</v>
      </c>
      <c r="C97" s="20" t="str">
        <f aca="false">IF(VLOOKUP($A97,Tournoi!$B$2:$F$601,3,0)="","",VLOOKUP($A97,Tournoi!$B$2:$F$601,3,0))</f>
        <v>Vanderbeke</v>
      </c>
      <c r="D97" s="20" t="str">
        <f aca="false">IF(VLOOKUP($A97,Tournoi!$B$2:$F$601,4,0)="","",VLOOKUP($A97,Tournoi!$B$2:$F$601,4,0))</f>
        <v>Jurgen</v>
      </c>
      <c r="E97" s="20" t="str">
        <f aca="false">IF(VLOOKUP($A97,Tournoi!$B$2:$F$612,5,0)="","",VLOOKUP($A97,Tournoi!$B$2:$F$612,5,0))</f>
        <v>Spelen Op Zolder</v>
      </c>
      <c r="F97" s="19" t="n">
        <v>100.70748879781</v>
      </c>
      <c r="G97" s="19" t="n">
        <v>33.5691629326033</v>
      </c>
      <c r="H97" s="19" t="n">
        <v>336.475722658888</v>
      </c>
      <c r="I97" s="19" t="n">
        <v>224.317148439258</v>
      </c>
      <c r="J97" s="21" t="n">
        <v>219.377660455487</v>
      </c>
      <c r="K97" s="19"/>
      <c r="L97" s="19"/>
      <c r="M97" s="19"/>
      <c r="N97" s="19"/>
      <c r="O97" s="19" t="str">
        <f aca="false">IF(VLOOKUP($A97,Tournoi!$B$2:$AC$601,6,0)="","",VLOOKUP($A97,Tournoi!$B$2:$AF$601,30,0))</f>
        <v/>
      </c>
      <c r="P97" s="19"/>
      <c r="Q97" s="19"/>
      <c r="R97" s="19"/>
      <c r="S97" s="22"/>
      <c r="T97" s="21" t="n">
        <f aca="false" t="array" ref="T97:T97">SUM(J97:S97)</f>
        <v>219.377660455487</v>
      </c>
      <c r="U97" s="19" t="n">
        <f aca="false" t="array" ref="U97:U97">IF(S97="",0,S97)+IF((COUNT(J97:R97)&lt;6),SUM(J97:R97),(MAX(J97:R97)+LARGE(J97:R97,2)+LARGE(J97:R97,3)+LARGE(J97:R97,4)+LARGE(J97:R97,5)))</f>
        <v>219.377660455487</v>
      </c>
      <c r="V97" s="19" t="n">
        <f aca="false">U97+G97+I97</f>
        <v>477.263971827348</v>
      </c>
      <c r="W97" s="19" t="n">
        <f aca="false" t="array" ref="W97:W97">COUNT(J97:S97)</f>
        <v>1</v>
      </c>
      <c r="X97" s="19"/>
      <c r="Y97" s="19"/>
      <c r="Z97" s="4"/>
      <c r="AA97" s="19"/>
      <c r="AB97" s="19"/>
      <c r="AC97" s="4"/>
      <c r="AD97" s="4"/>
      <c r="AE97" s="0"/>
      <c r="AG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</row>
    <row r="98" s="25" customFormat="true" ht="16.5" hidden="false" customHeight="true" outlineLevel="0" collapsed="false">
      <c r="A98" s="19" t="n">
        <v>376</v>
      </c>
      <c r="B98" s="19" t="n">
        <f aca="false" t="array" ref="B98:B98">RANK(V98,$V$2:$V$607)</f>
        <v>87</v>
      </c>
      <c r="C98" s="20" t="str">
        <f aca="false">IF(VLOOKUP($A98,Tournoi!$B$2:$F$601,3,0)="","",VLOOKUP($A98,Tournoi!$B$2:$F$601,3,0))</f>
        <v>Verrept</v>
      </c>
      <c r="D98" s="20" t="str">
        <f aca="false">IF(VLOOKUP($A98,Tournoi!$B$2:$F$601,4,0)="","",VLOOKUP($A98,Tournoi!$B$2:$F$601,4,0))</f>
        <v>Marc</v>
      </c>
      <c r="E98" s="20" t="str">
        <f aca="false">IF(VLOOKUP($A98,Tournoi!$B$2:$F$612,5,0)="","",VLOOKUP($A98,Tournoi!$B$2:$F$612,5,0))</f>
        <v>Winning Movez</v>
      </c>
      <c r="F98" s="19" t="n">
        <v>100.722979422946</v>
      </c>
      <c r="G98" s="19" t="n">
        <v>33.5743264743153</v>
      </c>
      <c r="H98" s="19" t="n">
        <v>337.106139992133</v>
      </c>
      <c r="I98" s="19" t="n">
        <v>224.737426661422</v>
      </c>
      <c r="J98" s="21" t="n">
        <v>210.206705788862</v>
      </c>
      <c r="K98" s="19"/>
      <c r="L98" s="19"/>
      <c r="M98" s="19"/>
      <c r="N98" s="19"/>
      <c r="O98" s="19" t="n">
        <f aca="false">IF(VLOOKUP($A98,Tournoi!$B$2:$AC$601,6,0)="","",VLOOKUP($A98,Tournoi!$B$2:$AF$601,30,0))</f>
        <v>104.531114718615</v>
      </c>
      <c r="P98" s="19"/>
      <c r="Q98" s="19"/>
      <c r="R98" s="19"/>
      <c r="S98" s="22"/>
      <c r="T98" s="21" t="n">
        <f aca="false" t="array" ref="T98:T98">SUM(J98:S98)</f>
        <v>314.737820507477</v>
      </c>
      <c r="U98" s="19" t="n">
        <f aca="false" t="array" ref="U98:U98">IF(S98="",0,S98)+IF((COUNT(J98:R98)&lt;6),SUM(J98:R98),(MAX(J98:R98)+LARGE(J98:R98,2)+LARGE(J98:R98,3)+LARGE(J98:R98,4)+LARGE(J98:R98,5)))</f>
        <v>314.737820507477</v>
      </c>
      <c r="V98" s="19" t="n">
        <f aca="false">U98+G98+I98</f>
        <v>573.049573643214</v>
      </c>
      <c r="W98" s="19" t="n">
        <f aca="false" t="array" ref="W98:W98">COUNT(J98:S98)</f>
        <v>2</v>
      </c>
      <c r="X98" s="19"/>
      <c r="Y98" s="19"/>
      <c r="Z98" s="4"/>
      <c r="AA98" s="19"/>
      <c r="AB98" s="19"/>
      <c r="AC98" s="4"/>
      <c r="AD98" s="4"/>
      <c r="AE98" s="0"/>
      <c r="AG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</row>
    <row r="99" s="25" customFormat="true" ht="16.5" hidden="false" customHeight="true" outlineLevel="0" collapsed="false">
      <c r="A99" s="19" t="n">
        <v>251</v>
      </c>
      <c r="B99" s="19" t="n">
        <f aca="false" t="array" ref="B99:B99">RANK(V99,$V$2:$V$607)</f>
        <v>98</v>
      </c>
      <c r="C99" s="20" t="str">
        <f aca="false">IF(VLOOKUP($A99,Tournoi!$B$2:$F$601,3,0)="","",VLOOKUP($A99,Tournoi!$B$2:$F$601,3,0))</f>
        <v>Baert</v>
      </c>
      <c r="D99" s="20" t="str">
        <f aca="false">IF(VLOOKUP($A99,Tournoi!$B$2:$F$601,4,0)="","",VLOOKUP($A99,Tournoi!$B$2:$F$601,4,0))</f>
        <v>Birger</v>
      </c>
      <c r="E99" s="20" t="str">
        <f aca="false">IF(VLOOKUP($A99,Tournoi!$B$2:$F$612,5,0)="","",VLOOKUP($A99,Tournoi!$B$2:$F$612,5,0))</f>
        <v>De Loopinos</v>
      </c>
      <c r="F99" s="19" t="n">
        <v>0</v>
      </c>
      <c r="G99" s="19" t="n">
        <v>0</v>
      </c>
      <c r="H99" s="19" t="n">
        <v>0</v>
      </c>
      <c r="I99" s="19" t="n">
        <v>0</v>
      </c>
      <c r="J99" s="21" t="n">
        <v>25.447281961042</v>
      </c>
      <c r="K99" s="19" t="n">
        <v>114.680375557097</v>
      </c>
      <c r="L99" s="19" t="n">
        <v>161.068785235807</v>
      </c>
      <c r="M99" s="19" t="n">
        <v>114.494698348823</v>
      </c>
      <c r="N99" s="19" t="n">
        <v>38.0234776434177</v>
      </c>
      <c r="O99" s="19" t="n">
        <f aca="false">IF(VLOOKUP($A99,Tournoi!$B$2:$AC$601,6,0)="","",VLOOKUP($A99,Tournoi!$B$2:$AF$601,30,0))</f>
        <v>73.8353738532325</v>
      </c>
      <c r="P99" s="19"/>
      <c r="Q99" s="19"/>
      <c r="R99" s="19"/>
      <c r="S99" s="22"/>
      <c r="T99" s="21" t="n">
        <f aca="false" t="array" ref="T99:T99">SUM(J99:S99)</f>
        <v>527.549992599419</v>
      </c>
      <c r="U99" s="19" t="n">
        <f aca="false" t="array" ref="U99:U99">IF(S99="",0,S99)+IF((COUNT(J99:R99)&lt;6),SUM(J99:R99),(MAX(J99:R99)+LARGE(J99:R99,2)+LARGE(J99:R99,3)+LARGE(J99:R99,4)+LARGE(J99:R99,5)))</f>
        <v>502.102710638377</v>
      </c>
      <c r="V99" s="19" t="n">
        <f aca="false">U99+G99+I99</f>
        <v>502.102710638377</v>
      </c>
      <c r="W99" s="19" t="n">
        <f aca="false" t="array" ref="W99:W99">COUNT(J99:S99)</f>
        <v>6</v>
      </c>
      <c r="X99" s="19"/>
      <c r="Y99" s="19"/>
      <c r="Z99" s="4"/>
      <c r="AA99" s="19"/>
      <c r="AB99" s="19"/>
      <c r="AC99" s="4"/>
      <c r="AD99" s="4"/>
      <c r="AE99" s="0"/>
      <c r="AG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</row>
    <row r="100" s="25" customFormat="true" ht="16.5" hidden="false" customHeight="true" outlineLevel="0" collapsed="false">
      <c r="A100" s="19" t="n">
        <v>297</v>
      </c>
      <c r="B100" s="19" t="n">
        <f aca="false" t="array" ref="B100:B100">RANK(V100,$V$2:$V$607)</f>
        <v>111</v>
      </c>
      <c r="C100" s="20" t="str">
        <f aca="false">IF(VLOOKUP($A100,Tournoi!$B$2:$F$601,3,0)="","",VLOOKUP($A100,Tournoi!$B$2:$F$601,3,0))</f>
        <v>Vanparys</v>
      </c>
      <c r="D100" s="20" t="str">
        <f aca="false">IF(VLOOKUP($A100,Tournoi!$B$2:$F$601,4,0)="","",VLOOKUP($A100,Tournoi!$B$2:$F$601,4,0))</f>
        <v>Petra</v>
      </c>
      <c r="E100" s="20"/>
      <c r="F100" s="19" t="n">
        <v>0</v>
      </c>
      <c r="G100" s="19" t="n">
        <v>0</v>
      </c>
      <c r="H100" s="19" t="n">
        <v>0</v>
      </c>
      <c r="I100" s="19" t="n">
        <v>0</v>
      </c>
      <c r="J100" s="21"/>
      <c r="K100" s="19" t="n">
        <v>75.2007382487618</v>
      </c>
      <c r="L100" s="19" t="n">
        <v>209.441419512387</v>
      </c>
      <c r="M100" s="19"/>
      <c r="N100" s="19" t="n">
        <v>158.059591152964</v>
      </c>
      <c r="O100" s="19" t="str">
        <f aca="false">IF(VLOOKUP($A100,Tournoi!$B$2:$AC$601,6,0)="","",VLOOKUP($A100,Tournoi!$B$2:$AF$601,30,0))</f>
        <v/>
      </c>
      <c r="P100" s="19"/>
      <c r="Q100" s="19"/>
      <c r="R100" s="19"/>
      <c r="S100" s="22"/>
      <c r="T100" s="21" t="n">
        <f aca="false" t="array" ref="T100:T100">SUM(J100:S100)</f>
        <v>442.701748914113</v>
      </c>
      <c r="U100" s="19" t="n">
        <f aca="false" t="array" ref="U100:U100">IF(S100="",0,S100)+IF((COUNT(J100:R100)&lt;6),SUM(J100:R100),(MAX(J100:R100)+LARGE(J100:R100,2)+LARGE(J100:R100,3)+LARGE(J100:R100,4)+LARGE(J100:R100,5)))</f>
        <v>442.701748914113</v>
      </c>
      <c r="V100" s="19" t="n">
        <f aca="false">U100+G100+I100</f>
        <v>442.701748914113</v>
      </c>
      <c r="W100" s="19" t="n">
        <f aca="false" t="array" ref="W100:W100">COUNT(J100:S100)</f>
        <v>3</v>
      </c>
      <c r="X100" s="19"/>
      <c r="Y100" s="19"/>
      <c r="Z100" s="4"/>
      <c r="AA100" s="19"/>
      <c r="AB100" s="19"/>
      <c r="AC100" s="4"/>
      <c r="AD100" s="4"/>
      <c r="AE100" s="0"/>
      <c r="AG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</row>
    <row r="101" s="25" customFormat="true" ht="16.5" hidden="false" customHeight="true" outlineLevel="0" collapsed="false">
      <c r="A101" s="19" t="n">
        <v>132</v>
      </c>
      <c r="B101" s="19" t="n">
        <f aca="false" t="array" ref="B101:B101">RANK(V101,$V$2:$V$607)</f>
        <v>112</v>
      </c>
      <c r="C101" s="20" t="str">
        <f aca="false">IF(VLOOKUP($A101,Tournoi!$B$2:$F$601,3,0)="","",VLOOKUP($A101,Tournoi!$B$2:$F$601,3,0))</f>
        <v>Mariën</v>
      </c>
      <c r="D101" s="20" t="str">
        <f aca="false">IF(VLOOKUP($A101,Tournoi!$B$2:$F$601,4,0)="","",VLOOKUP($A101,Tournoi!$B$2:$F$601,4,0))</f>
        <v>Hans</v>
      </c>
      <c r="E101" s="20" t="str">
        <f aca="false">IF(VLOOKUP($A101,Tournoi!$B$2:$F$612,5,0)="","",VLOOKUP($A101,Tournoi!$B$2:$F$612,5,0))</f>
        <v>Tumblin' Dice</v>
      </c>
      <c r="F101" s="19" t="n">
        <v>0</v>
      </c>
      <c r="G101" s="19" t="n">
        <v>0</v>
      </c>
      <c r="H101" s="19" t="n">
        <v>143.411494190662</v>
      </c>
      <c r="I101" s="19" t="n">
        <v>95.6076627937745</v>
      </c>
      <c r="J101" s="21" t="n">
        <v>338.553689464475</v>
      </c>
      <c r="K101" s="19"/>
      <c r="L101" s="19"/>
      <c r="M101" s="19"/>
      <c r="N101" s="19"/>
      <c r="O101" s="19" t="str">
        <f aca="false">IF(VLOOKUP($A101,Tournoi!$B$2:$AC$601,6,0)="","",VLOOKUP($A101,Tournoi!$B$2:$AF$601,30,0))</f>
        <v/>
      </c>
      <c r="P101" s="19"/>
      <c r="Q101" s="19"/>
      <c r="R101" s="19"/>
      <c r="S101" s="22"/>
      <c r="T101" s="21" t="n">
        <f aca="false" t="array" ref="T101:T101">SUM(J101:S101)</f>
        <v>338.553689464475</v>
      </c>
      <c r="U101" s="19" t="n">
        <f aca="false" t="array" ref="U101:U101">IF(S101="",0,S101)+IF((COUNT(J101:R101)&lt;6),SUM(J101:R101),(MAX(J101:R101)+LARGE(J101:R101,2)+LARGE(J101:R101,3)+LARGE(J101:R101,4)+LARGE(J101:R101,5)))</f>
        <v>338.553689464475</v>
      </c>
      <c r="V101" s="19" t="n">
        <f aca="false">U101+G101+I101</f>
        <v>434.16135225825</v>
      </c>
      <c r="W101" s="19" t="n">
        <f aca="false" t="array" ref="W101:W101">COUNT(J101:S101)</f>
        <v>1</v>
      </c>
      <c r="X101" s="19"/>
      <c r="Y101" s="19"/>
      <c r="Z101" s="4"/>
      <c r="AA101" s="19"/>
      <c r="AB101" s="19"/>
      <c r="AC101" s="4"/>
      <c r="AD101" s="4"/>
      <c r="AE101" s="0"/>
      <c r="AG101" s="0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</row>
    <row r="102" s="25" customFormat="true" ht="16.5" hidden="false" customHeight="true" outlineLevel="0" collapsed="false">
      <c r="A102" s="19" t="n">
        <v>167</v>
      </c>
      <c r="B102" s="19" t="n">
        <f aca="false" t="array" ref="B102:B102">RANK(V102,$V$2:$V$607)</f>
        <v>113</v>
      </c>
      <c r="C102" s="20" t="str">
        <f aca="false">IF(VLOOKUP($A102,Tournoi!$B$2:$F$601,3,0)="","",VLOOKUP($A102,Tournoi!$B$2:$F$601,3,0))</f>
        <v>Caruso</v>
      </c>
      <c r="D102" s="20" t="str">
        <f aca="false">IF(VLOOKUP($A102,Tournoi!$B$2:$F$601,4,0)="","",VLOOKUP($A102,Tournoi!$B$2:$F$601,4,0))</f>
        <v>Valérie</v>
      </c>
      <c r="E102" s="20" t="str">
        <f aca="false">IF(VLOOKUP($A102,Tournoi!$B$2:$F$612,5,0)="","",VLOOKUP($A102,Tournoi!$B$2:$F$612,5,0))</f>
        <v>In Ludo Veritas</v>
      </c>
      <c r="F102" s="19" t="n">
        <v>232.581544594358</v>
      </c>
      <c r="G102" s="19" t="n">
        <v>77.5271815314526</v>
      </c>
      <c r="H102" s="19" t="n">
        <v>231.799406392694</v>
      </c>
      <c r="I102" s="19" t="n">
        <v>154.532937595129</v>
      </c>
      <c r="J102" s="21"/>
      <c r="K102" s="19"/>
      <c r="L102" s="19"/>
      <c r="M102" s="19" t="n">
        <v>196.459782153331</v>
      </c>
      <c r="N102" s="19"/>
      <c r="O102" s="19" t="str">
        <f aca="false">IF(VLOOKUP($A102,Tournoi!$B$2:$AC$601,6,0)="","",VLOOKUP($A102,Tournoi!$B$2:$AF$601,30,0))</f>
        <v/>
      </c>
      <c r="P102" s="19"/>
      <c r="Q102" s="19"/>
      <c r="R102" s="19"/>
      <c r="S102" s="22"/>
      <c r="T102" s="21" t="n">
        <f aca="false" t="array" ref="T102:T102">SUM(J102:S102)</f>
        <v>196.459782153331</v>
      </c>
      <c r="U102" s="19" t="n">
        <f aca="false" t="array" ref="U102:U102">IF(S102="",0,S102)+IF((COUNT(J102:R102)&lt;6),SUM(J102:R102),(MAX(J102:R102)+LARGE(J102:R102,2)+LARGE(J102:R102,3)+LARGE(J102:R102,4)+LARGE(J102:R102,5)))</f>
        <v>196.459782153331</v>
      </c>
      <c r="V102" s="19" t="n">
        <f aca="false">U102+G102+I102</f>
        <v>428.519901279913</v>
      </c>
      <c r="W102" s="19" t="n">
        <f aca="false" t="array" ref="W102:W102">COUNT(J102:S102)</f>
        <v>1</v>
      </c>
      <c r="X102" s="19"/>
      <c r="Y102" s="19"/>
      <c r="Z102" s="4"/>
      <c r="AA102" s="4"/>
      <c r="AB102" s="0"/>
      <c r="AC102" s="4"/>
      <c r="AD102" s="4"/>
      <c r="AE102" s="0"/>
      <c r="AG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</row>
    <row r="103" s="25" customFormat="true" ht="16.5" hidden="false" customHeight="true" outlineLevel="0" collapsed="false">
      <c r="A103" s="19" t="n">
        <v>250</v>
      </c>
      <c r="B103" s="19" t="n">
        <f aca="false" t="array" ref="B103:B103">RANK(V103,$V$2:$V$607)</f>
        <v>114</v>
      </c>
      <c r="C103" s="20" t="str">
        <f aca="false">IF(VLOOKUP($A103,Tournoi!$B$2:$F$601,3,0)="","",VLOOKUP($A103,Tournoi!$B$2:$F$601,3,0))</f>
        <v>Beschuyt</v>
      </c>
      <c r="D103" s="20" t="str">
        <f aca="false">IF(VLOOKUP($A103,Tournoi!$B$2:$F$601,4,0)="","",VLOOKUP($A103,Tournoi!$B$2:$F$601,4,0))</f>
        <v>Jimmy</v>
      </c>
      <c r="E103" s="20" t="str">
        <f aca="false">IF(VLOOKUP($A103,Tournoi!$B$2:$F$612,5,0)="","",VLOOKUP($A103,Tournoi!$B$2:$F$612,5,0))</f>
        <v>De Strateeg</v>
      </c>
      <c r="F103" s="19" t="n">
        <v>228.070884134652</v>
      </c>
      <c r="G103" s="19" t="n">
        <v>76.023628044884</v>
      </c>
      <c r="H103" s="19" t="n">
        <v>251.50337547128</v>
      </c>
      <c r="I103" s="19" t="n">
        <v>167.668916980853</v>
      </c>
      <c r="J103" s="21" t="n">
        <v>180.419777917452</v>
      </c>
      <c r="K103" s="19"/>
      <c r="L103" s="19"/>
      <c r="M103" s="19"/>
      <c r="N103" s="19"/>
      <c r="O103" s="19" t="str">
        <f aca="false">IF(VLOOKUP($A103,Tournoi!$B$2:$AC$601,6,0)="","",VLOOKUP($A103,Tournoi!$B$2:$AF$601,30,0))</f>
        <v/>
      </c>
      <c r="P103" s="19"/>
      <c r="Q103" s="19"/>
      <c r="R103" s="19"/>
      <c r="S103" s="22"/>
      <c r="T103" s="21" t="n">
        <f aca="false" t="array" ref="T103:T103">SUM(J103:S103)</f>
        <v>180.419777917452</v>
      </c>
      <c r="U103" s="19" t="n">
        <f aca="false" t="array" ref="U103:U103">IF(S103="",0,S103)+IF((COUNT(J103:R103)&lt;6),SUM(J103:R103),(MAX(J103:R103)+LARGE(J103:R103,2)+LARGE(J103:R103,3)+LARGE(J103:R103,4)+LARGE(J103:R103,5)))</f>
        <v>180.419777917452</v>
      </c>
      <c r="V103" s="19" t="n">
        <f aca="false">U103+G103+I103</f>
        <v>424.11232294319</v>
      </c>
      <c r="W103" s="19" t="n">
        <f aca="false" t="array" ref="W103:W103">COUNT(J103:S103)</f>
        <v>1</v>
      </c>
      <c r="X103" s="19"/>
      <c r="Y103" s="19"/>
      <c r="Z103" s="19"/>
      <c r="AA103" s="19"/>
      <c r="AB103" s="0"/>
      <c r="AC103" s="19"/>
      <c r="AD103" s="19"/>
      <c r="AE103" s="0"/>
      <c r="AG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</row>
    <row r="104" s="25" customFormat="true" ht="16.5" hidden="false" customHeight="true" outlineLevel="0" collapsed="false">
      <c r="A104" s="19" t="n">
        <v>19</v>
      </c>
      <c r="B104" s="19" t="n">
        <f aca="false" t="array" ref="B104:B104">RANK(V104,$V$2:$V$607)</f>
        <v>115</v>
      </c>
      <c r="C104" s="20" t="str">
        <f aca="false">IF(VLOOKUP($A104,Tournoi!$B$2:$F$601,3,0)="","",VLOOKUP($A104,Tournoi!$B$2:$F$601,3,0))</f>
        <v>Goethals</v>
      </c>
      <c r="D104" s="20" t="str">
        <f aca="false">IF(VLOOKUP($A104,Tournoi!$B$2:$F$601,4,0)="","",VLOOKUP($A104,Tournoi!$B$2:$F$601,4,0))</f>
        <v>Robin</v>
      </c>
      <c r="E104" s="20" t="str">
        <f aca="false">IF(VLOOKUP($A104,Tournoi!$B$2:$F$612,5,0)="","",VLOOKUP($A104,Tournoi!$B$2:$F$612,5,0))</f>
        <v>Spelen Op Zolder</v>
      </c>
      <c r="F104" s="19" t="n">
        <v>139.110339191242</v>
      </c>
      <c r="G104" s="19" t="n">
        <v>46.3701130637473</v>
      </c>
      <c r="H104" s="19" t="n">
        <v>190.325524981148</v>
      </c>
      <c r="I104" s="19" t="n">
        <v>126.883683320765</v>
      </c>
      <c r="J104" s="21" t="n">
        <v>248.755411255411</v>
      </c>
      <c r="K104" s="19"/>
      <c r="L104" s="19"/>
      <c r="M104" s="19"/>
      <c r="N104" s="19"/>
      <c r="O104" s="19" t="str">
        <f aca="false">IF(VLOOKUP($A104,Tournoi!$B$2:$AC$601,6,0)="","",VLOOKUP($A104,Tournoi!$B$2:$AF$601,30,0))</f>
        <v/>
      </c>
      <c r="P104" s="19"/>
      <c r="Q104" s="19"/>
      <c r="R104" s="19"/>
      <c r="S104" s="22"/>
      <c r="T104" s="21" t="n">
        <f aca="false" t="array" ref="T104:T104">SUM(J104:S104)</f>
        <v>248.755411255411</v>
      </c>
      <c r="U104" s="19" t="n">
        <f aca="false" t="array" ref="U104:U104">IF(S104="",0,S104)+IF((COUNT(J104:R104)&lt;6),SUM(J104:R104),(MAX(J104:R104)+LARGE(J104:R104,2)+LARGE(J104:R104,3)+LARGE(J104:R104,4)+LARGE(J104:R104,5)))</f>
        <v>248.755411255411</v>
      </c>
      <c r="V104" s="19" t="n">
        <f aca="false">U104+G104+I104</f>
        <v>422.009207639924</v>
      </c>
      <c r="W104" s="19" t="n">
        <f aca="false" t="array" ref="W104:W104">COUNT(J104:S104)</f>
        <v>1</v>
      </c>
      <c r="X104" s="19"/>
      <c r="Y104" s="19"/>
      <c r="Z104" s="4"/>
      <c r="AA104" s="19"/>
      <c r="AB104" s="19"/>
      <c r="AC104" s="4"/>
      <c r="AD104" s="4"/>
      <c r="AE104" s="0"/>
      <c r="AG104" s="0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</row>
    <row r="105" s="25" customFormat="true" ht="16.5" hidden="false" customHeight="true" outlineLevel="0" collapsed="false">
      <c r="A105" s="19" t="n">
        <v>200</v>
      </c>
      <c r="B105" s="19" t="n">
        <f aca="false" t="array" ref="B105:B105">RANK(V105,$V$2:$V$607)</f>
        <v>116</v>
      </c>
      <c r="C105" s="20" t="str">
        <f aca="false">IF(VLOOKUP($A105,Tournoi!$B$2:$F$601,3,0)="","",VLOOKUP($A105,Tournoi!$B$2:$F$601,3,0))</f>
        <v>Beschuyt</v>
      </c>
      <c r="D105" s="20" t="str">
        <f aca="false">IF(VLOOKUP($A105,Tournoi!$B$2:$F$601,4,0)="","",VLOOKUP($A105,Tournoi!$B$2:$F$601,4,0))</f>
        <v>Davy</v>
      </c>
      <c r="E105" s="20" t="str">
        <f aca="false">IF(VLOOKUP($A105,Tournoi!$B$2:$F$612,5,0)="","",VLOOKUP($A105,Tournoi!$B$2:$F$612,5,0))</f>
        <v>De Strateeg</v>
      </c>
      <c r="F105" s="19" t="n">
        <v>297.13936395202</v>
      </c>
      <c r="G105" s="19" t="n">
        <v>99.0464546506733</v>
      </c>
      <c r="H105" s="19" t="n">
        <v>100.657168829458</v>
      </c>
      <c r="I105" s="19" t="n">
        <v>67.1047792196386</v>
      </c>
      <c r="J105" s="21" t="n">
        <v>254.104082975848</v>
      </c>
      <c r="K105" s="19"/>
      <c r="L105" s="19"/>
      <c r="M105" s="19"/>
      <c r="N105" s="19"/>
      <c r="O105" s="19" t="str">
        <f aca="false">IF(VLOOKUP($A105,Tournoi!$B$2:$AC$601,6,0)="","",VLOOKUP($A105,Tournoi!$B$2:$AF$601,30,0))</f>
        <v/>
      </c>
      <c r="P105" s="19"/>
      <c r="Q105" s="19"/>
      <c r="R105" s="19"/>
      <c r="S105" s="22"/>
      <c r="T105" s="21" t="n">
        <f aca="false" t="array" ref="T105:T105">SUM(J105:S105)</f>
        <v>254.104082975848</v>
      </c>
      <c r="U105" s="19" t="n">
        <f aca="false" t="array" ref="U105:U105">IF(S105="",0,S105)+IF((COUNT(J105:R105)&lt;6),SUM(J105:R105),(MAX(J105:R105)+LARGE(J105:R105,2)+LARGE(J105:R105,3)+LARGE(J105:R105,4)+LARGE(J105:R105,5)))</f>
        <v>254.104082975848</v>
      </c>
      <c r="V105" s="19" t="n">
        <f aca="false">U105+G105+I105</f>
        <v>420.25531684616</v>
      </c>
      <c r="W105" s="19" t="n">
        <f aca="false" t="array" ref="W105:W105">COUNT(J105:S105)</f>
        <v>1</v>
      </c>
      <c r="X105" s="19"/>
      <c r="Y105" s="19"/>
      <c r="Z105" s="4"/>
      <c r="AA105" s="4"/>
      <c r="AB105" s="0"/>
      <c r="AC105" s="4"/>
      <c r="AD105" s="4"/>
      <c r="AE105" s="0"/>
      <c r="AG105" s="0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</row>
    <row r="106" s="25" customFormat="true" ht="16.5" hidden="false" customHeight="true" outlineLevel="0" collapsed="false">
      <c r="A106" s="19" t="n">
        <v>213</v>
      </c>
      <c r="B106" s="19" t="n">
        <f aca="false" t="array" ref="B106:B106">RANK(V106,$V$2:$V$607)</f>
        <v>117</v>
      </c>
      <c r="C106" s="20" t="str">
        <f aca="false">IF(VLOOKUP($A106,Tournoi!$B$2:$F$601,3,0)="","",VLOOKUP($A106,Tournoi!$B$2:$F$601,3,0))</f>
        <v>Geens</v>
      </c>
      <c r="D106" s="20" t="str">
        <f aca="false">IF(VLOOKUP($A106,Tournoi!$B$2:$F$601,4,0)="","",VLOOKUP($A106,Tournoi!$B$2:$F$601,4,0))</f>
        <v>Wouter</v>
      </c>
      <c r="E106" s="20" t="str">
        <f aca="false">IF(VLOOKUP($A106,Tournoi!$B$2:$F$612,5,0)="","",VLOOKUP($A106,Tournoi!$B$2:$F$612,5,0))</f>
        <v/>
      </c>
      <c r="F106" s="19" t="n">
        <v>829.642435663039</v>
      </c>
      <c r="G106" s="19" t="n">
        <v>276.547478554346</v>
      </c>
      <c r="H106" s="19" t="n">
        <v>215.254938287024</v>
      </c>
      <c r="I106" s="19" t="n">
        <v>143.50329219135</v>
      </c>
      <c r="J106" s="21"/>
      <c r="K106" s="19"/>
      <c r="L106" s="19"/>
      <c r="M106" s="19"/>
      <c r="N106" s="19"/>
      <c r="O106" s="19" t="str">
        <f aca="false">IF(VLOOKUP($A106,Tournoi!$B$2:$AC$601,6,0)="","",VLOOKUP($A106,Tournoi!$B$2:$AF$601,30,0))</f>
        <v/>
      </c>
      <c r="P106" s="19"/>
      <c r="Q106" s="19"/>
      <c r="R106" s="19"/>
      <c r="S106" s="22"/>
      <c r="T106" s="21" t="n">
        <f aca="false" t="array" ref="T106:T106">SUM(J106:S106)</f>
        <v>0</v>
      </c>
      <c r="U106" s="19" t="n">
        <f aca="false" t="array" ref="U106:U106">IF(S106="",0,S106)+IF((COUNT(J106:R106)&lt;6),SUM(J106:R106),(MAX(J106:R106)+LARGE(J106:R106,2)+LARGE(J106:R106,3)+LARGE(J106:R106,4)+LARGE(J106:R106,5)))</f>
        <v>0</v>
      </c>
      <c r="V106" s="19" t="n">
        <f aca="false">U106+G106+I106</f>
        <v>420.050770745696</v>
      </c>
      <c r="W106" s="19" t="n">
        <f aca="false" t="array" ref="W106:W106">COUNT(J106:S106)</f>
        <v>0</v>
      </c>
      <c r="X106" s="19"/>
      <c r="Y106" s="19"/>
      <c r="Z106" s="4"/>
      <c r="AA106" s="4"/>
      <c r="AB106" s="0"/>
      <c r="AC106" s="4"/>
      <c r="AD106" s="4"/>
      <c r="AE106" s="0"/>
      <c r="AG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</row>
    <row r="107" s="25" customFormat="true" ht="16.5" hidden="false" customHeight="true" outlineLevel="0" collapsed="false">
      <c r="A107" s="19" t="n">
        <v>126</v>
      </c>
      <c r="B107" s="19" t="n">
        <f aca="false" t="array" ref="B107:B107">RANK(V107,$V$2:$V$607)</f>
        <v>120</v>
      </c>
      <c r="C107" s="20" t="str">
        <f aca="false">IF(VLOOKUP($A107,Tournoi!$B$2:$F$601,3,0)="","",VLOOKUP($A107,Tournoi!$B$2:$F$601,3,0))</f>
        <v>Debyser</v>
      </c>
      <c r="D107" s="20" t="str">
        <f aca="false">IF(VLOOKUP($A107,Tournoi!$B$2:$F$601,4,0)="","",VLOOKUP($A107,Tournoi!$B$2:$F$601,4,0))</f>
        <v>Koert</v>
      </c>
      <c r="E107" s="20" t="str">
        <f aca="false">IF(VLOOKUP($A107,Tournoi!$B$2:$F$612,5,0)="","",VLOOKUP($A107,Tournoi!$B$2:$F$612,5,0))</f>
        <v>Spelen Op Zolder</v>
      </c>
      <c r="F107" s="19" t="n">
        <v>138.046363179245</v>
      </c>
      <c r="G107" s="19" t="n">
        <v>46.0154543930817</v>
      </c>
      <c r="H107" s="19" t="n">
        <v>360.10048969584</v>
      </c>
      <c r="I107" s="19" t="n">
        <v>240.06699313056</v>
      </c>
      <c r="J107" s="21" t="n">
        <v>129.569706505271</v>
      </c>
      <c r="K107" s="19"/>
      <c r="L107" s="19"/>
      <c r="M107" s="19"/>
      <c r="N107" s="19"/>
      <c r="O107" s="19" t="str">
        <f aca="false">IF(VLOOKUP($A107,Tournoi!$B$2:$AC$601,6,0)="","",VLOOKUP($A107,Tournoi!$B$2:$AF$601,30,0))</f>
        <v/>
      </c>
      <c r="P107" s="19"/>
      <c r="Q107" s="19"/>
      <c r="R107" s="19"/>
      <c r="S107" s="22"/>
      <c r="T107" s="21" t="n">
        <f aca="false" t="array" ref="T107:T107">SUM(J107:S107)</f>
        <v>129.569706505271</v>
      </c>
      <c r="U107" s="19" t="n">
        <f aca="false" t="array" ref="U107:U107">IF(S107="",0,S107)+IF((COUNT(J107:R107)&lt;6),SUM(J107:R107),(MAX(J107:R107)+LARGE(J107:R107,2)+LARGE(J107:R107,3)+LARGE(J107:R107,4)+LARGE(J107:R107,5)))</f>
        <v>129.569706505271</v>
      </c>
      <c r="V107" s="19" t="n">
        <f aca="false">U107+G107+I107</f>
        <v>415.652154028912</v>
      </c>
      <c r="W107" s="19" t="n">
        <f aca="false" t="array" ref="W107:W107">COUNT(J107:S107)</f>
        <v>1</v>
      </c>
      <c r="X107" s="19"/>
      <c r="Y107" s="19"/>
      <c r="Z107" s="4"/>
      <c r="AA107" s="4"/>
      <c r="AB107" s="0"/>
      <c r="AC107" s="4"/>
      <c r="AD107" s="4"/>
      <c r="AE107" s="0"/>
      <c r="AG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</row>
    <row r="108" s="25" customFormat="true" ht="16.5" hidden="false" customHeight="true" outlineLevel="0" collapsed="false">
      <c r="A108" s="19" t="n">
        <v>409</v>
      </c>
      <c r="B108" s="19" t="n">
        <f aca="false" t="array" ref="B108:B108">RANK(V108,$V$2:$V$607)</f>
        <v>121</v>
      </c>
      <c r="C108" s="20" t="str">
        <f aca="false">IF(VLOOKUP($A108,Tournoi!$B$2:$F$601,3,0)="","",VLOOKUP($A108,Tournoi!$B$2:$F$601,3,0))</f>
        <v>Lefevre</v>
      </c>
      <c r="D108" s="20" t="str">
        <f aca="false">IF(VLOOKUP($A108,Tournoi!$B$2:$F$601,4,0)="","",VLOOKUP($A108,Tournoi!$B$2:$F$601,4,0))</f>
        <v>Magda</v>
      </c>
      <c r="E108" s="20" t="str">
        <f aca="false">IF(VLOOKUP($A108,Tournoi!$B$2:$F$612,5,0)="","",VLOOKUP($A108,Tournoi!$B$2:$F$612,5,0))</f>
        <v>Spelen Op Zolder</v>
      </c>
      <c r="F108" s="19" t="n">
        <v>581.387020559764</v>
      </c>
      <c r="G108" s="19" t="n">
        <v>193.795673519921</v>
      </c>
      <c r="H108" s="19" t="n">
        <v>154.672624962181</v>
      </c>
      <c r="I108" s="19" t="n">
        <v>103.115083308121</v>
      </c>
      <c r="J108" s="21" t="n">
        <v>117.287909390109</v>
      </c>
      <c r="K108" s="19"/>
      <c r="L108" s="19"/>
      <c r="M108" s="19"/>
      <c r="N108" s="19"/>
      <c r="O108" s="19" t="str">
        <f aca="false">IF(VLOOKUP($A108,Tournoi!$B$2:$AC$601,6,0)="","",VLOOKUP($A108,Tournoi!$B$2:$AF$601,30,0))</f>
        <v/>
      </c>
      <c r="P108" s="19"/>
      <c r="Q108" s="19"/>
      <c r="R108" s="19"/>
      <c r="S108" s="22"/>
      <c r="T108" s="21" t="n">
        <f aca="false" t="array" ref="T108:T108">SUM(J108:S108)</f>
        <v>117.287909390109</v>
      </c>
      <c r="U108" s="19" t="n">
        <f aca="false" t="array" ref="U108:U108">IF(S108="",0,S108)+IF((COUNT(J108:R108)&lt;6),SUM(J108:R108),(MAX(J108:R108)+LARGE(J108:R108,2)+LARGE(J108:R108,3)+LARGE(J108:R108,4)+LARGE(J108:R108,5)))</f>
        <v>117.287909390109</v>
      </c>
      <c r="V108" s="19" t="n">
        <f aca="false">U108+G108+I108</f>
        <v>414.198666218151</v>
      </c>
      <c r="W108" s="19" t="n">
        <f aca="false" t="array" ref="W108:W108">COUNT(J108:S108)</f>
        <v>1</v>
      </c>
      <c r="X108" s="19"/>
      <c r="Y108" s="19"/>
      <c r="Z108" s="4"/>
      <c r="AA108" s="4"/>
      <c r="AB108" s="0"/>
      <c r="AC108" s="4"/>
      <c r="AD108" s="4"/>
      <c r="AE108" s="0"/>
      <c r="AG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</row>
    <row r="109" s="25" customFormat="true" ht="16.5" hidden="false" customHeight="true" outlineLevel="0" collapsed="false">
      <c r="A109" s="19" t="n">
        <v>82</v>
      </c>
      <c r="B109" s="19" t="n">
        <f aca="false" t="array" ref="B109:B109">RANK(V109,$V$2:$V$607)</f>
        <v>76</v>
      </c>
      <c r="C109" s="20" t="str">
        <f aca="false">IF(VLOOKUP($A109,Tournoi!$B$2:$F$601,3,0)="","",VLOOKUP($A109,Tournoi!$B$2:$F$601,3,0))</f>
        <v>Franken</v>
      </c>
      <c r="D109" s="20" t="str">
        <f aca="false">IF(VLOOKUP($A109,Tournoi!$B$2:$F$601,4,0)="","",VLOOKUP($A109,Tournoi!$B$2:$F$601,4,0))</f>
        <v>Pieter</v>
      </c>
      <c r="E109" s="20" t="str">
        <f aca="false">IF(VLOOKUP($A109,Tournoi!$B$2:$F$612,5,0)="","",VLOOKUP($A109,Tournoi!$B$2:$F$612,5,0))</f>
        <v/>
      </c>
      <c r="F109" s="19" t="n">
        <v>635.225776661454</v>
      </c>
      <c r="G109" s="19" t="n">
        <v>211.741925553818</v>
      </c>
      <c r="H109" s="19" t="n">
        <v>302.513049962714</v>
      </c>
      <c r="I109" s="19" t="n">
        <v>201.67536664181</v>
      </c>
      <c r="J109" s="21"/>
      <c r="K109" s="19"/>
      <c r="L109" s="19"/>
      <c r="M109" s="19"/>
      <c r="N109" s="19"/>
      <c r="O109" s="19" t="n">
        <f aca="false">IF(VLOOKUP($A109,Tournoi!$B$2:$AC$601,6,0)="","",VLOOKUP($A109,Tournoi!$B$2:$AF$601,30,0))</f>
        <v>334.603078094829</v>
      </c>
      <c r="P109" s="19"/>
      <c r="Q109" s="19"/>
      <c r="R109" s="19"/>
      <c r="S109" s="22"/>
      <c r="T109" s="21" t="n">
        <f aca="false" t="array" ref="T109:T109">SUM(J109:S109)</f>
        <v>334.603078094829</v>
      </c>
      <c r="U109" s="19" t="n">
        <f aca="false" t="array" ref="U109:U109">IF(S109="",0,S109)+IF((COUNT(J109:R109)&lt;6),SUM(J109:R109),(MAX(J109:R109)+LARGE(J109:R109,2)+LARGE(J109:R109,3)+LARGE(J109:R109,4)+LARGE(J109:R109,5)))</f>
        <v>334.603078094829</v>
      </c>
      <c r="V109" s="19" t="n">
        <f aca="false">U109+G109+I109</f>
        <v>748.020370290457</v>
      </c>
      <c r="W109" s="19" t="n">
        <f aca="false" t="array" ref="W109:W109">COUNT(J109:S109)</f>
        <v>1</v>
      </c>
      <c r="X109" s="19"/>
      <c r="Y109" s="19"/>
      <c r="Z109" s="4"/>
      <c r="AA109" s="19"/>
      <c r="AB109" s="19"/>
      <c r="AC109" s="4"/>
      <c r="AD109" s="4"/>
      <c r="AE109" s="0"/>
      <c r="AG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</row>
    <row r="110" s="25" customFormat="true" ht="16.5" hidden="false" customHeight="true" outlineLevel="0" collapsed="false">
      <c r="A110" s="19" t="n">
        <v>272</v>
      </c>
      <c r="B110" s="19" t="n">
        <f aca="false" t="array" ref="B110:B110">RANK(V110,$V$2:$V$607)</f>
        <v>122</v>
      </c>
      <c r="C110" s="20" t="str">
        <f aca="false">IF(VLOOKUP($A110,Tournoi!$B$2:$F$601,3,0)="","",VLOOKUP($A110,Tournoi!$B$2:$F$601,3,0))</f>
        <v>Douniaux</v>
      </c>
      <c r="D110" s="20" t="str">
        <f aca="false">IF(VLOOKUP($A110,Tournoi!$B$2:$F$601,4,0)="","",VLOOKUP($A110,Tournoi!$B$2:$F$601,4,0))</f>
        <v>Emilie</v>
      </c>
      <c r="E110" s="20" t="str">
        <f aca="false">IF(VLOOKUP($A110,Tournoi!$B$2:$F$612,5,0)="","",VLOOKUP($A110,Tournoi!$B$2:$F$612,5,0))</f>
        <v>Alpa-Ludismes</v>
      </c>
      <c r="F110" s="19" t="n">
        <v>0</v>
      </c>
      <c r="G110" s="19" t="n">
        <v>0</v>
      </c>
      <c r="H110" s="19" t="n">
        <v>318.65482145079</v>
      </c>
      <c r="I110" s="19" t="n">
        <v>212.43654763386</v>
      </c>
      <c r="J110" s="21"/>
      <c r="K110" s="19"/>
      <c r="L110" s="19"/>
      <c r="M110" s="19"/>
      <c r="N110" s="19" t="n">
        <v>199.436732437959</v>
      </c>
      <c r="O110" s="19" t="str">
        <f aca="false">IF(VLOOKUP($A110,Tournoi!$B$2:$AC$601,6,0)="","",VLOOKUP($A110,Tournoi!$B$2:$AF$601,30,0))</f>
        <v/>
      </c>
      <c r="P110" s="19"/>
      <c r="Q110" s="19"/>
      <c r="R110" s="19"/>
      <c r="S110" s="22"/>
      <c r="T110" s="21" t="n">
        <f aca="false" t="array" ref="T110:T110">SUM(J110:S110)</f>
        <v>199.436732437959</v>
      </c>
      <c r="U110" s="19" t="n">
        <f aca="false" t="array" ref="U110:U110">IF(S110="",0,S110)+IF((COUNT(J110:R110)&lt;6),SUM(J110:R110),(MAX(J110:R110)+LARGE(J110:R110,2)+LARGE(J110:R110,3)+LARGE(J110:R110,4)+LARGE(J110:R110,5)))</f>
        <v>199.436732437959</v>
      </c>
      <c r="V110" s="19" t="n">
        <f aca="false">U110+G110+I110</f>
        <v>411.873280071819</v>
      </c>
      <c r="W110" s="19" t="n">
        <f aca="false" t="array" ref="W110:W110">COUNT(J110:S110)</f>
        <v>1</v>
      </c>
      <c r="X110" s="19"/>
      <c r="Y110" s="19"/>
      <c r="Z110" s="4"/>
      <c r="AA110" s="19"/>
      <c r="AB110" s="19"/>
      <c r="AC110" s="4"/>
      <c r="AD110" s="4"/>
      <c r="AE110" s="0"/>
      <c r="AG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</row>
    <row r="111" s="25" customFormat="true" ht="16.5" hidden="false" customHeight="true" outlineLevel="0" collapsed="false">
      <c r="A111" s="19" t="n">
        <v>532</v>
      </c>
      <c r="B111" s="19" t="n">
        <f aca="false" t="array" ref="B111:B111">RANK(V111,$V$2:$V$607)</f>
        <v>80</v>
      </c>
      <c r="C111" s="20" t="str">
        <f aca="false">IF(VLOOKUP($A111,Tournoi!$B$2:$F$601,3,0)="","",VLOOKUP($A111,Tournoi!$B$2:$F$601,3,0))</f>
        <v>Dedeurwaerder</v>
      </c>
      <c r="D111" s="20" t="str">
        <f aca="false">IF(VLOOKUP($A111,Tournoi!$B$2:$F$601,4,0)="","",VLOOKUP($A111,Tournoi!$B$2:$F$601,4,0))</f>
        <v>Lien</v>
      </c>
      <c r="E111" s="20" t="str">
        <f aca="false">IF(VLOOKUP($A111,Tournoi!$B$2:$F$612,5,0)="","",VLOOKUP($A111,Tournoi!$B$2:$F$612,5,0))</f>
        <v/>
      </c>
      <c r="F111" s="19" t="n">
        <v>309.232600732601</v>
      </c>
      <c r="G111" s="19" t="n">
        <v>103.077533577534</v>
      </c>
      <c r="H111" s="19" t="n">
        <v>455.496997832461</v>
      </c>
      <c r="I111" s="19" t="n">
        <v>303.66466522164</v>
      </c>
      <c r="J111" s="21"/>
      <c r="K111" s="19"/>
      <c r="L111" s="19"/>
      <c r="M111" s="19"/>
      <c r="N111" s="19"/>
      <c r="O111" s="19" t="n">
        <f aca="false">IF(VLOOKUP($A111,Tournoi!$B$2:$AC$601,6,0)="","",VLOOKUP($A111,Tournoi!$B$2:$AF$601,30,0))</f>
        <v>296.291627453668</v>
      </c>
      <c r="P111" s="19"/>
      <c r="Q111" s="19"/>
      <c r="R111" s="19"/>
      <c r="S111" s="22"/>
      <c r="T111" s="21" t="n">
        <f aca="false" t="array" ref="T111:T111">SUM(J111:S111)</f>
        <v>296.291627453668</v>
      </c>
      <c r="U111" s="19" t="n">
        <f aca="false" t="array" ref="U111:U111">IF(S111="",0,S111)+IF((COUNT(J111:R111)&lt;6),SUM(J111:R111),(MAX(J111:R111)+LARGE(J111:R111,2)+LARGE(J111:R111,3)+LARGE(J111:R111,4)+LARGE(J111:R111,5)))</f>
        <v>296.291627453668</v>
      </c>
      <c r="V111" s="19" t="n">
        <f aca="false">U111+G111+I111</f>
        <v>703.033826252842</v>
      </c>
      <c r="W111" s="19" t="n">
        <f aca="false" t="array" ref="W111:W111">COUNT(J111:S111)</f>
        <v>1</v>
      </c>
      <c r="X111" s="19"/>
      <c r="Y111" s="19"/>
      <c r="Z111" s="4"/>
      <c r="AA111" s="19"/>
      <c r="AB111" s="19"/>
      <c r="AC111" s="4"/>
      <c r="AD111" s="4"/>
      <c r="AE111" s="0"/>
      <c r="AG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</row>
    <row r="112" s="25" customFormat="true" ht="16.5" hidden="false" customHeight="true" outlineLevel="0" collapsed="false">
      <c r="A112" s="19" t="n">
        <v>237</v>
      </c>
      <c r="B112" s="19" t="n">
        <f aca="false" t="array" ref="B112:B112">RANK(V112,$V$2:$V$607)</f>
        <v>124</v>
      </c>
      <c r="C112" s="20" t="str">
        <f aca="false">IF(VLOOKUP($A112,Tournoi!$B$2:$F$601,3,0)="","",VLOOKUP($A112,Tournoi!$B$2:$F$601,3,0))</f>
        <v>Van Hecke</v>
      </c>
      <c r="D112" s="20" t="str">
        <f aca="false">IF(VLOOKUP($A112,Tournoi!$B$2:$F$601,4,0)="","",VLOOKUP($A112,Tournoi!$B$2:$F$601,4,0))</f>
        <v>Marjolijn</v>
      </c>
      <c r="E112" s="20" t="str">
        <f aca="false">IF(VLOOKUP($A112,Tournoi!$B$2:$F$612,5,0)="","",VLOOKUP($A112,Tournoi!$B$2:$F$612,5,0))</f>
        <v>Speelduivel</v>
      </c>
      <c r="F112" s="19" t="n">
        <v>0</v>
      </c>
      <c r="G112" s="19" t="n">
        <v>0</v>
      </c>
      <c r="H112" s="19" t="n">
        <v>267.651203212004</v>
      </c>
      <c r="I112" s="19" t="n">
        <v>178.434135474669</v>
      </c>
      <c r="J112" s="21"/>
      <c r="K112" s="19" t="n">
        <v>113.649671592775</v>
      </c>
      <c r="L112" s="19"/>
      <c r="M112" s="19"/>
      <c r="N112" s="19" t="n">
        <v>114.519678714859</v>
      </c>
      <c r="O112" s="19" t="str">
        <f aca="false">IF(VLOOKUP($A112,Tournoi!$B$2:$AC$601,6,0)="","",VLOOKUP($A112,Tournoi!$B$2:$AF$601,30,0))</f>
        <v/>
      </c>
      <c r="P112" s="19"/>
      <c r="Q112" s="19"/>
      <c r="R112" s="19"/>
      <c r="S112" s="22"/>
      <c r="T112" s="21" t="n">
        <f aca="false" t="array" ref="T112:T112">SUM(J112:S112)</f>
        <v>228.169350307634</v>
      </c>
      <c r="U112" s="19" t="n">
        <f aca="false" t="array" ref="U112:U112">IF(S112="",0,S112)+IF((COUNT(J112:R112)&lt;6),SUM(J112:R112),(MAX(J112:R112)+LARGE(J112:R112,2)+LARGE(J112:R112,3)+LARGE(J112:R112,4)+LARGE(J112:R112,5)))</f>
        <v>228.169350307634</v>
      </c>
      <c r="V112" s="19" t="n">
        <f aca="false">U112+G112+I112</f>
        <v>406.603485782304</v>
      </c>
      <c r="W112" s="19" t="n">
        <f aca="false" t="array" ref="W112:W112">COUNT(J112:S112)</f>
        <v>2</v>
      </c>
      <c r="X112" s="19"/>
      <c r="Y112" s="19"/>
      <c r="Z112" s="4"/>
      <c r="AA112" s="19"/>
      <c r="AB112" s="19"/>
      <c r="AC112" s="4"/>
      <c r="AD112" s="4"/>
      <c r="AE112" s="27"/>
      <c r="AG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</row>
    <row r="113" s="25" customFormat="true" ht="16.5" hidden="false" customHeight="true" outlineLevel="0" collapsed="false">
      <c r="A113" s="19" t="n">
        <v>185</v>
      </c>
      <c r="B113" s="19" t="n">
        <f aca="false" t="array" ref="B113:B113">RANK(V113,$V$2:$V$607)</f>
        <v>126</v>
      </c>
      <c r="C113" s="20" t="str">
        <f aca="false">IF(VLOOKUP($A113,Tournoi!$B$2:$F$601,3,0)="","",VLOOKUP($A113,Tournoi!$B$2:$F$601,3,0))</f>
        <v>Lemahieu</v>
      </c>
      <c r="D113" s="20" t="str">
        <f aca="false">IF(VLOOKUP($A113,Tournoi!$B$2:$F$601,4,0)="","",VLOOKUP($A113,Tournoi!$B$2:$F$601,4,0))</f>
        <v>Chris</v>
      </c>
      <c r="E113" s="20" t="str">
        <f aca="false">IF(VLOOKUP($A113,Tournoi!$B$2:$F$612,5,0)="","",VLOOKUP($A113,Tournoi!$B$2:$F$612,5,0))</f>
        <v>Spelen Op Zolder</v>
      </c>
      <c r="F113" s="19" t="n">
        <v>225.927219805661</v>
      </c>
      <c r="G113" s="19" t="n">
        <v>75.3090732685537</v>
      </c>
      <c r="H113" s="19" t="n">
        <v>335.444232369207</v>
      </c>
      <c r="I113" s="19" t="n">
        <v>223.629488246138</v>
      </c>
      <c r="J113" s="21" t="n">
        <v>100.614193984454</v>
      </c>
      <c r="K113" s="19"/>
      <c r="L113" s="19"/>
      <c r="M113" s="19"/>
      <c r="N113" s="19"/>
      <c r="O113" s="19" t="str">
        <f aca="false">IF(VLOOKUP($A113,Tournoi!$B$2:$AC$601,6,0)="","",VLOOKUP($A113,Tournoi!$B$2:$AF$601,30,0))</f>
        <v/>
      </c>
      <c r="P113" s="19"/>
      <c r="Q113" s="19"/>
      <c r="R113" s="19"/>
      <c r="S113" s="22"/>
      <c r="T113" s="21" t="n">
        <f aca="false" t="array" ref="T113:T113">SUM(J113:S113)</f>
        <v>100.614193984454</v>
      </c>
      <c r="U113" s="19" t="n">
        <f aca="false" t="array" ref="U113:U113">IF(S113="",0,S113)+IF((COUNT(J113:R113)&lt;6),SUM(J113:R113),(MAX(J113:R113)+LARGE(J113:R113,2)+LARGE(J113:R113,3)+LARGE(J113:R113,4)+LARGE(J113:R113,5)))</f>
        <v>100.614193984454</v>
      </c>
      <c r="V113" s="19" t="n">
        <f aca="false">U113+G113+I113</f>
        <v>399.552755499146</v>
      </c>
      <c r="W113" s="19" t="n">
        <f aca="false" t="array" ref="W113:W113">COUNT(J113:S113)</f>
        <v>1</v>
      </c>
      <c r="X113" s="19"/>
      <c r="Y113" s="19"/>
      <c r="Z113" s="4"/>
      <c r="AA113" s="19"/>
      <c r="AB113" s="19"/>
      <c r="AC113" s="4"/>
      <c r="AD113" s="4"/>
      <c r="AE113" s="0"/>
      <c r="AG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</row>
    <row r="114" s="25" customFormat="true" ht="16.5" hidden="false" customHeight="true" outlineLevel="0" collapsed="false">
      <c r="A114" s="19" t="n">
        <v>38</v>
      </c>
      <c r="B114" s="19" t="n">
        <f aca="false" t="array" ref="B114:B114">RANK(V114,$V$2:$V$607)</f>
        <v>127</v>
      </c>
      <c r="C114" s="20" t="str">
        <f aca="false">IF(VLOOKUP($A114,Tournoi!$B$2:$F$601,3,0)="","",VLOOKUP($A114,Tournoi!$B$2:$F$601,3,0))</f>
        <v>Deventer</v>
      </c>
      <c r="D114" s="20" t="str">
        <f aca="false">IF(VLOOKUP($A114,Tournoi!$B$2:$F$601,4,0)="","",VLOOKUP($A114,Tournoi!$B$2:$F$601,4,0))</f>
        <v>An</v>
      </c>
      <c r="E114" s="20" t="str">
        <f aca="false">IF(VLOOKUP($A114,Tournoi!$B$2:$F$612,5,0)="","",VLOOKUP($A114,Tournoi!$B$2:$F$612,5,0))</f>
        <v/>
      </c>
      <c r="F114" s="19" t="n">
        <v>517.273314848359</v>
      </c>
      <c r="G114" s="19" t="n">
        <v>172.424438282786</v>
      </c>
      <c r="H114" s="19" t="n">
        <v>337.386508162173</v>
      </c>
      <c r="I114" s="19" t="n">
        <v>224.924338774782</v>
      </c>
      <c r="J114" s="21"/>
      <c r="K114" s="19"/>
      <c r="L114" s="19"/>
      <c r="M114" s="19"/>
      <c r="N114" s="19"/>
      <c r="O114" s="19" t="str">
        <f aca="false">IF(VLOOKUP($A114,Tournoi!$B$2:$AC$601,6,0)="","",VLOOKUP($A114,Tournoi!$B$2:$AF$601,30,0))</f>
        <v/>
      </c>
      <c r="P114" s="19"/>
      <c r="Q114" s="19"/>
      <c r="R114" s="19"/>
      <c r="S114" s="22"/>
      <c r="T114" s="21" t="n">
        <f aca="false" t="array" ref="T114:T114">SUM(J114:S114)</f>
        <v>0</v>
      </c>
      <c r="U114" s="19" t="n">
        <f aca="false" t="array" ref="U114:U114">IF(S114="",0,S114)+IF((COUNT(J114:R114)&lt;6),SUM(J114:R114),(MAX(J114:R114)+LARGE(J114:R114,2)+LARGE(J114:R114,3)+LARGE(J114:R114,4)+LARGE(J114:R114,5)))</f>
        <v>0</v>
      </c>
      <c r="V114" s="19" t="n">
        <f aca="false">U114+G114+I114</f>
        <v>397.348777057568</v>
      </c>
      <c r="W114" s="19" t="n">
        <f aca="false" t="array" ref="W114:W114">COUNT(J114:S114)</f>
        <v>0</v>
      </c>
      <c r="X114" s="19"/>
      <c r="Y114" s="19"/>
      <c r="Z114" s="4"/>
      <c r="AA114" s="19"/>
      <c r="AB114" s="19"/>
      <c r="AC114" s="4"/>
      <c r="AD114" s="4"/>
      <c r="AE114" s="0"/>
      <c r="AG114" s="0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</row>
    <row r="115" s="25" customFormat="true" ht="16.5" hidden="false" customHeight="true" outlineLevel="0" collapsed="false">
      <c r="A115" s="19" t="n">
        <v>226</v>
      </c>
      <c r="B115" s="19" t="n">
        <f aca="false" t="array" ref="B115:B115">RANK(V115,$V$2:$V$607)</f>
        <v>128</v>
      </c>
      <c r="C115" s="20" t="str">
        <f aca="false">IF(VLOOKUP($A115,Tournoi!$B$2:$F$601,3,0)="","",VLOOKUP($A115,Tournoi!$B$2:$F$601,3,0))</f>
        <v>De Raed</v>
      </c>
      <c r="D115" s="20" t="str">
        <f aca="false">IF(VLOOKUP($A115,Tournoi!$B$2:$F$601,4,0)="","",VLOOKUP($A115,Tournoi!$B$2:$F$601,4,0))</f>
        <v>Gilles</v>
      </c>
      <c r="E115" s="20" t="str">
        <f aca="false">IF(VLOOKUP($A115,Tournoi!$B$2:$F$612,5,0)="","",VLOOKUP($A115,Tournoi!$B$2:$F$612,5,0))</f>
        <v/>
      </c>
      <c r="F115" s="19" t="n">
        <v>1186.87249860848</v>
      </c>
      <c r="G115" s="19" t="n">
        <v>395.624166202827</v>
      </c>
      <c r="H115" s="19" t="n">
        <v>0</v>
      </c>
      <c r="I115" s="19" t="n">
        <v>0</v>
      </c>
      <c r="J115" s="21"/>
      <c r="K115" s="19"/>
      <c r="L115" s="19"/>
      <c r="M115" s="19"/>
      <c r="N115" s="19"/>
      <c r="O115" s="19" t="str">
        <f aca="false">IF(VLOOKUP($A115,Tournoi!$B$2:$AC$601,6,0)="","",VLOOKUP($A115,Tournoi!$B$2:$AF$601,30,0))</f>
        <v/>
      </c>
      <c r="P115" s="19"/>
      <c r="Q115" s="19"/>
      <c r="R115" s="19"/>
      <c r="S115" s="22"/>
      <c r="T115" s="21" t="n">
        <f aca="false" t="array" ref="T115:T115">SUM(J115:S115)</f>
        <v>0</v>
      </c>
      <c r="U115" s="19" t="n">
        <f aca="false" t="array" ref="U115:U115">IF(S115="",0,S115)+IF((COUNT(J115:R115)&lt;6),SUM(J115:R115),(MAX(J115:R115)+LARGE(J115:R115,2)+LARGE(J115:R115,3)+LARGE(J115:R115,4)+LARGE(J115:R115,5)))</f>
        <v>0</v>
      </c>
      <c r="V115" s="19" t="n">
        <f aca="false">U115+G115+I115</f>
        <v>395.624166202827</v>
      </c>
      <c r="W115" s="19" t="n">
        <f aca="false" t="array" ref="W115:W115">COUNT(J115:S115)</f>
        <v>0</v>
      </c>
      <c r="X115" s="19"/>
      <c r="Y115" s="19"/>
      <c r="Z115" s="4"/>
      <c r="AA115" s="19"/>
      <c r="AB115" s="19"/>
      <c r="AC115" s="4"/>
      <c r="AD115" s="4"/>
      <c r="AE115" s="0"/>
      <c r="AG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</row>
    <row r="116" s="25" customFormat="true" ht="16.5" hidden="false" customHeight="true" outlineLevel="0" collapsed="false">
      <c r="A116" s="19" t="n">
        <v>141</v>
      </c>
      <c r="B116" s="19" t="n">
        <f aca="false" t="array" ref="B116:B116">RANK(V116,$V$2:$V$607)</f>
        <v>129</v>
      </c>
      <c r="C116" s="20" t="str">
        <f aca="false">IF(VLOOKUP($A116,Tournoi!$B$2:$F$601,3,0)="","",VLOOKUP($A116,Tournoi!$B$2:$F$601,3,0))</f>
        <v>Vandenabeele</v>
      </c>
      <c r="D116" s="20" t="str">
        <f aca="false">IF(VLOOKUP($A116,Tournoi!$B$2:$F$601,4,0)="","",VLOOKUP($A116,Tournoi!$B$2:$F$601,4,0))</f>
        <v>Steven</v>
      </c>
      <c r="E116" s="20" t="str">
        <f aca="false">IF(VLOOKUP($A116,Tournoi!$B$2:$F$612,5,0)="","",VLOOKUP($A116,Tournoi!$B$2:$F$612,5,0))</f>
        <v>Spelen Op Zolder</v>
      </c>
      <c r="F116" s="19" t="n">
        <v>0.446204852859197</v>
      </c>
      <c r="G116" s="19" t="n">
        <v>0.148734950953066</v>
      </c>
      <c r="H116" s="19" t="n">
        <v>191.466422203049</v>
      </c>
      <c r="I116" s="19" t="n">
        <v>127.644281468699</v>
      </c>
      <c r="J116" s="21" t="n">
        <v>267.540487880913</v>
      </c>
      <c r="K116" s="19"/>
      <c r="L116" s="19"/>
      <c r="M116" s="19"/>
      <c r="N116" s="19"/>
      <c r="O116" s="19" t="str">
        <f aca="false">IF(VLOOKUP($A116,Tournoi!$B$2:$AC$601,6,0)="","",VLOOKUP($A116,Tournoi!$B$2:$AF$601,30,0))</f>
        <v/>
      </c>
      <c r="P116" s="19"/>
      <c r="Q116" s="19"/>
      <c r="R116" s="19"/>
      <c r="S116" s="22"/>
      <c r="T116" s="21" t="n">
        <f aca="false" t="array" ref="T116:T116">SUM(J116:S116)</f>
        <v>267.540487880913</v>
      </c>
      <c r="U116" s="19" t="n">
        <f aca="false" t="array" ref="U116:U116">IF(S116="",0,S116)+IF((COUNT(J116:R116)&lt;6),SUM(J116:R116),(MAX(J116:R116)+LARGE(J116:R116,2)+LARGE(J116:R116,3)+LARGE(J116:R116,4)+LARGE(J116:R116,5)))</f>
        <v>267.540487880913</v>
      </c>
      <c r="V116" s="19" t="n">
        <f aca="false">U116+G116+I116</f>
        <v>395.333504300566</v>
      </c>
      <c r="W116" s="19" t="n">
        <f aca="false" t="array" ref="W116:W116">COUNT(J116:S116)</f>
        <v>1</v>
      </c>
      <c r="X116" s="19"/>
      <c r="Y116" s="19"/>
      <c r="Z116" s="4"/>
      <c r="AA116" s="19"/>
      <c r="AB116" s="19"/>
      <c r="AC116" s="4"/>
      <c r="AD116" s="4"/>
      <c r="AE116" s="0"/>
      <c r="AG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</row>
    <row r="117" s="25" customFormat="true" ht="16.5" hidden="false" customHeight="true" outlineLevel="0" collapsed="false">
      <c r="A117" s="19" t="n">
        <v>443</v>
      </c>
      <c r="B117" s="19" t="n">
        <f aca="false" t="array" ref="B117:B117">RANK(V117,$V$2:$V$607)</f>
        <v>100</v>
      </c>
      <c r="C117" s="20" t="str">
        <f aca="false">IF(VLOOKUP($A117,Tournoi!$B$2:$F$601,3,0)="","",VLOOKUP($A117,Tournoi!$B$2:$F$601,3,0))</f>
        <v>Everaert</v>
      </c>
      <c r="D117" s="20" t="str">
        <f aca="false">IF(VLOOKUP($A117,Tournoi!$B$2:$F$601,4,0)="","",VLOOKUP($A117,Tournoi!$B$2:$F$601,4,0))</f>
        <v>Sebastiaan</v>
      </c>
      <c r="E117" s="20" t="str">
        <f aca="false">IF(VLOOKUP($A117,Tournoi!$B$2:$F$612,5,0)="","",VLOOKUP($A117,Tournoi!$B$2:$F$612,5,0))</f>
        <v/>
      </c>
      <c r="F117" s="19" t="n">
        <v>295.979449546612</v>
      </c>
      <c r="G117" s="19" t="n">
        <v>98.6598165155374</v>
      </c>
      <c r="H117" s="19" t="n">
        <v>440.263899055441</v>
      </c>
      <c r="I117" s="19" t="n">
        <v>293.509266036961</v>
      </c>
      <c r="J117" s="21"/>
      <c r="K117" s="19"/>
      <c r="L117" s="19"/>
      <c r="M117" s="19"/>
      <c r="N117" s="19"/>
      <c r="O117" s="19" t="n">
        <f aca="false">IF(VLOOKUP($A117,Tournoi!$B$2:$AC$601,6,0)="","",VLOOKUP($A117,Tournoi!$B$2:$AF$601,30,0))</f>
        <v>104.314960629921</v>
      </c>
      <c r="P117" s="19"/>
      <c r="Q117" s="19"/>
      <c r="R117" s="19"/>
      <c r="S117" s="22"/>
      <c r="T117" s="21" t="n">
        <f aca="false" t="array" ref="T117:T117">SUM(J117:S117)</f>
        <v>104.314960629921</v>
      </c>
      <c r="U117" s="19" t="n">
        <f aca="false" t="array" ref="U117:U117">IF(S117="",0,S117)+IF((COUNT(J117:R117)&lt;6),SUM(J117:R117),(MAX(J117:R117)+LARGE(J117:R117,2)+LARGE(J117:R117,3)+LARGE(J117:R117,4)+LARGE(J117:R117,5)))</f>
        <v>104.314960629921</v>
      </c>
      <c r="V117" s="19" t="n">
        <f aca="false">U117+G117+I117</f>
        <v>496.48404318242</v>
      </c>
      <c r="W117" s="19" t="n">
        <f aca="false" t="array" ref="W117:W117">COUNT(J117:S117)</f>
        <v>1</v>
      </c>
      <c r="X117" s="19"/>
      <c r="Y117" s="19"/>
      <c r="Z117" s="4"/>
      <c r="AA117" s="19"/>
      <c r="AB117" s="19"/>
      <c r="AC117" s="4"/>
      <c r="AD117" s="4"/>
      <c r="AE117" s="0"/>
      <c r="AG117" s="0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</row>
    <row r="118" s="25" customFormat="true" ht="16.5" hidden="false" customHeight="true" outlineLevel="0" collapsed="false">
      <c r="A118" s="19" t="n">
        <v>333</v>
      </c>
      <c r="B118" s="19" t="n">
        <f aca="false" t="array" ref="B118:B118">RANK(V118,$V$2:$V$607)</f>
        <v>72</v>
      </c>
      <c r="C118" s="20" t="str">
        <f aca="false">IF(VLOOKUP($A118,Tournoi!$B$2:$F$601,3,0)="","",VLOOKUP($A118,Tournoi!$B$2:$F$601,3,0))</f>
        <v>Verstraete</v>
      </c>
      <c r="D118" s="20" t="str">
        <f aca="false">IF(VLOOKUP($A118,Tournoi!$B$2:$F$601,4,0)="","",VLOOKUP($A118,Tournoi!$B$2:$F$601,4,0))</f>
        <v>Koen</v>
      </c>
      <c r="E118" s="20" t="str">
        <f aca="false">IF(VLOOKUP($A118,Tournoi!$B$2:$F$612,5,0)="","",VLOOKUP($A118,Tournoi!$B$2:$F$612,5,0))</f>
        <v>Spelen Op Zolder</v>
      </c>
      <c r="F118" s="19" t="n">
        <v>336.648561806456</v>
      </c>
      <c r="G118" s="19" t="n">
        <v>112.216187268819</v>
      </c>
      <c r="H118" s="19" t="n">
        <v>257.348926856653</v>
      </c>
      <c r="I118" s="19" t="n">
        <v>171.565951237768</v>
      </c>
      <c r="J118" s="21" t="n">
        <v>104.271844660194</v>
      </c>
      <c r="K118" s="19"/>
      <c r="L118" s="19"/>
      <c r="M118" s="19"/>
      <c r="N118" s="19"/>
      <c r="O118" s="19" t="n">
        <f aca="false">IF(VLOOKUP($A118,Tournoi!$B$2:$AC$601,6,0)="","",VLOOKUP($A118,Tournoi!$B$2:$AF$601,30,0))</f>
        <v>383.063148427041</v>
      </c>
      <c r="P118" s="19"/>
      <c r="Q118" s="19"/>
      <c r="R118" s="19"/>
      <c r="S118" s="22"/>
      <c r="T118" s="21" t="n">
        <f aca="false" t="array" ref="T118:T118">SUM(J118:S118)</f>
        <v>487.334993087236</v>
      </c>
      <c r="U118" s="19" t="n">
        <f aca="false" t="array" ref="U118:U118">IF(S118="",0,S118)+IF((COUNT(J118:R118)&lt;6),SUM(J118:R118),(MAX(J118:R118)+LARGE(J118:R118,2)+LARGE(J118:R118,3)+LARGE(J118:R118,4)+LARGE(J118:R118,5)))</f>
        <v>487.334993087236</v>
      </c>
      <c r="V118" s="19" t="n">
        <f aca="false">U118+G118+I118</f>
        <v>771.117131593823</v>
      </c>
      <c r="W118" s="19" t="n">
        <f aca="false" t="array" ref="W118:W118">COUNT(J118:S118)</f>
        <v>2</v>
      </c>
      <c r="X118" s="19"/>
      <c r="Y118" s="19"/>
      <c r="Z118" s="4"/>
      <c r="AA118" s="19"/>
      <c r="AB118" s="19"/>
      <c r="AC118" s="4"/>
      <c r="AD118" s="4"/>
      <c r="AE118" s="0"/>
      <c r="AG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</row>
    <row r="119" s="25" customFormat="true" ht="16.5" hidden="false" customHeight="true" outlineLevel="0" collapsed="false">
      <c r="A119" s="19" t="n">
        <v>208</v>
      </c>
      <c r="B119" s="19" t="n">
        <f aca="false" t="array" ref="B119:B119">RANK(V119,$V$2:$V$607)</f>
        <v>132</v>
      </c>
      <c r="C119" s="20" t="str">
        <f aca="false">IF(VLOOKUP($A119,Tournoi!$B$2:$F$601,3,0)="","",VLOOKUP($A119,Tournoi!$B$2:$F$601,3,0))</f>
        <v>Barbiaux</v>
      </c>
      <c r="D119" s="20" t="str">
        <f aca="false">IF(VLOOKUP($A119,Tournoi!$B$2:$F$601,4,0)="","",VLOOKUP($A119,Tournoi!$B$2:$F$601,4,0))</f>
        <v>Vincent</v>
      </c>
      <c r="E119" s="20" t="str">
        <f aca="false">IF(VLOOKUP($A119,Tournoi!$B$2:$F$612,5,0)="","",VLOOKUP($A119,Tournoi!$B$2:$F$612,5,0))</f>
        <v/>
      </c>
      <c r="F119" s="19" t="n">
        <v>1126.42809130953</v>
      </c>
      <c r="G119" s="19" t="n">
        <v>375.476030436511</v>
      </c>
      <c r="H119" s="19" t="n">
        <v>0</v>
      </c>
      <c r="I119" s="19" t="n">
        <v>0</v>
      </c>
      <c r="J119" s="21"/>
      <c r="K119" s="19"/>
      <c r="L119" s="19"/>
      <c r="M119" s="19"/>
      <c r="N119" s="19"/>
      <c r="O119" s="19" t="str">
        <f aca="false">IF(VLOOKUP($A119,Tournoi!$B$2:$AC$601,6,0)="","",VLOOKUP($A119,Tournoi!$B$2:$AF$601,30,0))</f>
        <v/>
      </c>
      <c r="P119" s="19"/>
      <c r="Q119" s="19"/>
      <c r="R119" s="19"/>
      <c r="S119" s="22"/>
      <c r="T119" s="21" t="n">
        <f aca="false" t="array" ref="T119:T119">SUM(J119:S119)</f>
        <v>0</v>
      </c>
      <c r="U119" s="19" t="n">
        <f aca="false" t="array" ref="U119:U119">IF(S119="",0,S119)+IF((COUNT(J119:R119)&lt;6),SUM(J119:R119),(MAX(J119:R119)+LARGE(J119:R119,2)+LARGE(J119:R119,3)+LARGE(J119:R119,4)+LARGE(J119:R119,5)))</f>
        <v>0</v>
      </c>
      <c r="V119" s="19" t="n">
        <f aca="false">U119+G119+I119</f>
        <v>375.476030436511</v>
      </c>
      <c r="W119" s="19" t="n">
        <f aca="false" t="array" ref="W119:W119">COUNT(J119:S119)</f>
        <v>0</v>
      </c>
      <c r="X119" s="19"/>
      <c r="Y119" s="19"/>
      <c r="Z119" s="4"/>
      <c r="AA119" s="4"/>
      <c r="AB119" s="0"/>
      <c r="AC119" s="4"/>
      <c r="AD119" s="4"/>
      <c r="AE119" s="0"/>
      <c r="AG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</row>
    <row r="120" s="25" customFormat="true" ht="16.5" hidden="false" customHeight="true" outlineLevel="0" collapsed="false">
      <c r="A120" s="19" t="n">
        <v>499</v>
      </c>
      <c r="B120" s="19" t="n">
        <f aca="false" t="array" ref="B120:B120">RANK(V120,$V$2:$V$607)</f>
        <v>135</v>
      </c>
      <c r="C120" s="20" t="str">
        <f aca="false">IF(VLOOKUP($A120,Tournoi!$B$2:$F$601,3,0)="","",VLOOKUP($A120,Tournoi!$B$2:$F$601,3,0))</f>
        <v>Vanhoorne</v>
      </c>
      <c r="D120" s="20" t="str">
        <f aca="false">IF(VLOOKUP($A120,Tournoi!$B$2:$F$601,4,0)="","",VLOOKUP($A120,Tournoi!$B$2:$F$601,4,0))</f>
        <v>Jo</v>
      </c>
      <c r="E120" s="20" t="str">
        <f aca="false">IF(VLOOKUP($A120,Tournoi!$B$2:$F$612,5,0)="","",VLOOKUP($A120,Tournoi!$B$2:$F$612,5,0))</f>
        <v>Spelen Op Zolder</v>
      </c>
      <c r="F120" s="19" t="n">
        <v>439.460051051691</v>
      </c>
      <c r="G120" s="19" t="n">
        <v>146.486683683897</v>
      </c>
      <c r="H120" s="19" t="n">
        <v>331.863753764276</v>
      </c>
      <c r="I120" s="19" t="n">
        <v>221.242502509517</v>
      </c>
      <c r="J120" s="21" t="n">
        <v>0.216346153846154</v>
      </c>
      <c r="K120" s="19"/>
      <c r="L120" s="19"/>
      <c r="M120" s="19"/>
      <c r="N120" s="19"/>
      <c r="O120" s="19" t="str">
        <f aca="false">IF(VLOOKUP($A120,Tournoi!$B$2:$AC$601,6,0)="","",VLOOKUP($A120,Tournoi!$B$2:$AF$601,30,0))</f>
        <v/>
      </c>
      <c r="P120" s="19"/>
      <c r="Q120" s="19"/>
      <c r="R120" s="19"/>
      <c r="S120" s="22"/>
      <c r="T120" s="21" t="n">
        <f aca="false" t="array" ref="T120:T120">SUM(J120:S120)</f>
        <v>0.216346153846154</v>
      </c>
      <c r="U120" s="19" t="n">
        <f aca="false" t="array" ref="U120:U120">IF(S120="",0,S120)+IF((COUNT(J120:R120)&lt;6),SUM(J120:R120),(MAX(J120:R120)+LARGE(J120:R120,2)+LARGE(J120:R120,3)+LARGE(J120:R120,4)+LARGE(J120:R120,5)))</f>
        <v>0.216346153846154</v>
      </c>
      <c r="V120" s="19" t="n">
        <f aca="false">U120+G120+I120</f>
        <v>367.94553234726</v>
      </c>
      <c r="W120" s="19" t="n">
        <f aca="false" t="array" ref="W120:W120">COUNT(J120:S120)</f>
        <v>1</v>
      </c>
      <c r="X120" s="19"/>
      <c r="Y120" s="19"/>
      <c r="Z120" s="4"/>
      <c r="AA120" s="19"/>
      <c r="AB120" s="19"/>
      <c r="AC120" s="4"/>
      <c r="AD120" s="4"/>
      <c r="AE120" s="0"/>
      <c r="AG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</row>
    <row r="121" s="25" customFormat="true" ht="16.5" hidden="false" customHeight="true" outlineLevel="0" collapsed="false">
      <c r="A121" s="19" t="n">
        <v>192</v>
      </c>
      <c r="B121" s="19" t="n">
        <f aca="false" t="array" ref="B121:B121">RANK(V121,$V$2:$V$607)</f>
        <v>136</v>
      </c>
      <c r="C121" s="20" t="str">
        <f aca="false">IF(VLOOKUP($A121,Tournoi!$B$2:$F$601,3,0)="","",VLOOKUP($A121,Tournoi!$B$2:$F$601,3,0))</f>
        <v>Pattyn</v>
      </c>
      <c r="D121" s="20" t="str">
        <f aca="false">IF(VLOOKUP($A121,Tournoi!$B$2:$F$601,4,0)="","",VLOOKUP($A121,Tournoi!$B$2:$F$601,4,0))</f>
        <v>Thierry</v>
      </c>
      <c r="E121" s="20" t="str">
        <f aca="false">IF(VLOOKUP($A121,Tournoi!$B$2:$F$612,5,0)="","",VLOOKUP($A121,Tournoi!$B$2:$F$612,5,0))</f>
        <v>Spelen Op Zolder</v>
      </c>
      <c r="F121" s="19" t="n">
        <v>137.830998379134</v>
      </c>
      <c r="G121" s="19" t="n">
        <v>45.943666126378</v>
      </c>
      <c r="H121" s="19" t="n">
        <v>289.110831094318</v>
      </c>
      <c r="I121" s="19" t="n">
        <v>192.740554062879</v>
      </c>
      <c r="J121" s="21" t="n">
        <v>125.497193343741</v>
      </c>
      <c r="K121" s="19"/>
      <c r="L121" s="19"/>
      <c r="M121" s="19"/>
      <c r="N121" s="19"/>
      <c r="O121" s="19" t="str">
        <f aca="false">IF(VLOOKUP($A121,Tournoi!$B$2:$AC$601,6,0)="","",VLOOKUP($A121,Tournoi!$B$2:$AF$601,30,0))</f>
        <v/>
      </c>
      <c r="P121" s="19"/>
      <c r="Q121" s="19"/>
      <c r="R121" s="19"/>
      <c r="S121" s="22"/>
      <c r="T121" s="21" t="n">
        <f aca="false" t="array" ref="T121:T121">SUM(J121:S121)</f>
        <v>125.497193343741</v>
      </c>
      <c r="U121" s="19" t="n">
        <f aca="false" t="array" ref="U121:U121">IF(S121="",0,S121)+IF((COUNT(J121:R121)&lt;6),SUM(J121:R121),(MAX(J121:R121)+LARGE(J121:R121,2)+LARGE(J121:R121,3)+LARGE(J121:R121,4)+LARGE(J121:R121,5)))</f>
        <v>125.497193343741</v>
      </c>
      <c r="V121" s="19" t="n">
        <f aca="false">U121+G121+I121</f>
        <v>364.181413532997</v>
      </c>
      <c r="W121" s="19" t="n">
        <f aca="false" t="array" ref="W121:W121">COUNT(J121:S121)</f>
        <v>1</v>
      </c>
      <c r="X121" s="19"/>
      <c r="Y121" s="19"/>
      <c r="Z121" s="4"/>
      <c r="AA121" s="4"/>
      <c r="AB121" s="0"/>
      <c r="AC121" s="4"/>
      <c r="AD121" s="4"/>
      <c r="AE121" s="0"/>
      <c r="AG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</row>
    <row r="122" s="25" customFormat="true" ht="16.5" hidden="false" customHeight="true" outlineLevel="0" collapsed="false">
      <c r="A122" s="19" t="n">
        <v>296</v>
      </c>
      <c r="B122" s="19" t="n">
        <f aca="false" t="array" ref="B122:B122">RANK(V122,$V$2:$V$607)</f>
        <v>99</v>
      </c>
      <c r="C122" s="20" t="str">
        <f aca="false">IF(VLOOKUP($A122,Tournoi!$B$2:$F$601,3,0)="","",VLOOKUP($A122,Tournoi!$B$2:$F$601,3,0))</f>
        <v>Pelgrims</v>
      </c>
      <c r="D122" s="20" t="str">
        <f aca="false">IF(VLOOKUP($A122,Tournoi!$B$2:$F$601,4,0)="","",VLOOKUP($A122,Tournoi!$B$2:$F$601,4,0))</f>
        <v>Jonathan</v>
      </c>
      <c r="E122" s="20"/>
      <c r="F122" s="19" t="n">
        <v>0</v>
      </c>
      <c r="G122" s="19" t="n">
        <v>0</v>
      </c>
      <c r="H122" s="19" t="n">
        <v>0</v>
      </c>
      <c r="I122" s="19" t="n">
        <v>0</v>
      </c>
      <c r="J122" s="21"/>
      <c r="K122" s="19" t="n">
        <v>282.614286529192</v>
      </c>
      <c r="L122" s="19" t="n">
        <v>76.185853909465</v>
      </c>
      <c r="M122" s="19"/>
      <c r="N122" s="19"/>
      <c r="O122" s="19" t="n">
        <f aca="false">IF(VLOOKUP($A122,Tournoi!$B$2:$AC$601,6,0)="","",VLOOKUP($A122,Tournoi!$B$2:$AF$601,30,0))</f>
        <v>137.845225846799</v>
      </c>
      <c r="P122" s="19"/>
      <c r="Q122" s="19"/>
      <c r="R122" s="19"/>
      <c r="S122" s="22"/>
      <c r="T122" s="21" t="n">
        <f aca="false" t="array" ref="T122:T122">SUM(J122:S122)</f>
        <v>496.645366285456</v>
      </c>
      <c r="U122" s="19" t="n">
        <f aca="false" t="array" ref="U122:U122">IF(S122="",0,S122)+IF((COUNT(J122:R122)&lt;6),SUM(J122:R122),(MAX(J122:R122)+LARGE(J122:R122,2)+LARGE(J122:R122,3)+LARGE(J122:R122,4)+LARGE(J122:R122,5)))</f>
        <v>496.645366285456</v>
      </c>
      <c r="V122" s="19" t="n">
        <f aca="false">U122+G122+I122</f>
        <v>496.645366285456</v>
      </c>
      <c r="W122" s="19" t="n">
        <f aca="false" t="array" ref="W122:W122">COUNT(J122:S122)</f>
        <v>3</v>
      </c>
      <c r="X122" s="19"/>
      <c r="Y122" s="19"/>
      <c r="Z122" s="4"/>
      <c r="AA122" s="19"/>
      <c r="AB122" s="19"/>
      <c r="AC122" s="4"/>
      <c r="AD122" s="4"/>
      <c r="AE122" s="0"/>
      <c r="AG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</row>
    <row r="123" s="25" customFormat="true" ht="16.5" hidden="false" customHeight="true" outlineLevel="0" collapsed="false">
      <c r="A123" s="19" t="n">
        <v>407</v>
      </c>
      <c r="B123" s="19" t="n">
        <f aca="false" t="array" ref="B123:B123">RANK(V123,$V$2:$V$607)</f>
        <v>86</v>
      </c>
      <c r="C123" s="20" t="str">
        <f aca="false">IF(VLOOKUP($A123,Tournoi!$B$2:$F$601,3,0)="","",VLOOKUP($A123,Tournoi!$B$2:$F$601,3,0))</f>
        <v>De Waey</v>
      </c>
      <c r="D123" s="20" t="str">
        <f aca="false">IF(VLOOKUP($A123,Tournoi!$B$2:$F$601,4,0)="","",VLOOKUP($A123,Tournoi!$B$2:$F$601,4,0))</f>
        <v>Joeri</v>
      </c>
      <c r="E123" s="20" t="str">
        <f aca="false">IF(VLOOKUP($A123,Tournoi!$B$2:$F$612,5,0)="","",VLOOKUP($A123,Tournoi!$B$2:$F$612,5,0))</f>
        <v>De Pionne</v>
      </c>
      <c r="F123" s="19" t="n">
        <v>170.71108999109</v>
      </c>
      <c r="G123" s="19" t="n">
        <v>56.9036966636967</v>
      </c>
      <c r="H123" s="19" t="n">
        <v>238.824968232803</v>
      </c>
      <c r="I123" s="19" t="n">
        <v>159.216645488535</v>
      </c>
      <c r="J123" s="21" t="n">
        <v>134.071106728426</v>
      </c>
      <c r="K123" s="19"/>
      <c r="L123" s="19"/>
      <c r="M123" s="19"/>
      <c r="N123" s="19"/>
      <c r="O123" s="19" t="n">
        <f aca="false">IF(VLOOKUP($A123,Tournoi!$B$2:$AC$601,6,0)="","",VLOOKUP($A123,Tournoi!$B$2:$AF$601,30,0))</f>
        <v>240.732233705896</v>
      </c>
      <c r="P123" s="19"/>
      <c r="Q123" s="19"/>
      <c r="R123" s="19"/>
      <c r="S123" s="22"/>
      <c r="T123" s="21" t="n">
        <f aca="false" t="array" ref="T123:T123">SUM(J123:S123)</f>
        <v>374.803340434323</v>
      </c>
      <c r="U123" s="19" t="n">
        <f aca="false" t="array" ref="U123:U123">IF(S123="",0,S123)+IF((COUNT(J123:R123)&lt;6),SUM(J123:R123),(MAX(J123:R123)+LARGE(J123:R123,2)+LARGE(J123:R123,3)+LARGE(J123:R123,4)+LARGE(J123:R123,5)))</f>
        <v>374.803340434323</v>
      </c>
      <c r="V123" s="19" t="n">
        <f aca="false">U123+G123+I123</f>
        <v>590.923682586554</v>
      </c>
      <c r="W123" s="19" t="n">
        <f aca="false" t="array" ref="W123:W123">COUNT(J123:S123)</f>
        <v>2</v>
      </c>
      <c r="X123" s="19"/>
      <c r="Y123" s="19"/>
      <c r="Z123" s="4"/>
      <c r="AA123" s="19"/>
      <c r="AB123" s="19"/>
      <c r="AC123" s="4"/>
      <c r="AD123" s="4"/>
      <c r="AE123" s="0"/>
      <c r="AG123" s="0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</row>
    <row r="124" s="25" customFormat="true" ht="16.5" hidden="false" customHeight="true" outlineLevel="0" collapsed="false">
      <c r="A124" s="19" t="n">
        <v>146</v>
      </c>
      <c r="B124" s="19" t="n">
        <f aca="false" t="array" ref="B124:B124">RANK(V124,$V$2:$V$607)</f>
        <v>138</v>
      </c>
      <c r="C124" s="20" t="str">
        <f aca="false">IF(VLOOKUP($A124,Tournoi!$B$2:$F$601,3,0)="","",VLOOKUP($A124,Tournoi!$B$2:$F$601,3,0))</f>
        <v>Vandenabeele</v>
      </c>
      <c r="D124" s="20" t="str">
        <f aca="false">IF(VLOOKUP($A124,Tournoi!$B$2:$F$601,4,0)="","",VLOOKUP($A124,Tournoi!$B$2:$F$601,4,0))</f>
        <v>Aaron</v>
      </c>
      <c r="E124" s="20" t="str">
        <f aca="false">IF(VLOOKUP($A124,Tournoi!$B$2:$F$612,5,0)="","",VLOOKUP($A124,Tournoi!$B$2:$F$612,5,0))</f>
        <v>Spelen Op Zolder</v>
      </c>
      <c r="F124" s="19" t="n">
        <v>0.0666666666666667</v>
      </c>
      <c r="G124" s="19" t="n">
        <v>0.0222222222222222</v>
      </c>
      <c r="H124" s="19" t="n">
        <v>298.193314807973</v>
      </c>
      <c r="I124" s="19" t="n">
        <v>198.795543205315</v>
      </c>
      <c r="J124" s="21" t="n">
        <v>150.819158264141</v>
      </c>
      <c r="K124" s="19"/>
      <c r="L124" s="19"/>
      <c r="M124" s="19"/>
      <c r="N124" s="19"/>
      <c r="O124" s="19" t="str">
        <f aca="false">IF(VLOOKUP($A124,Tournoi!$B$2:$AC$601,6,0)="","",VLOOKUP($A124,Tournoi!$B$2:$AF$601,30,0))</f>
        <v/>
      </c>
      <c r="P124" s="19"/>
      <c r="Q124" s="19"/>
      <c r="R124" s="19"/>
      <c r="S124" s="22"/>
      <c r="T124" s="21" t="n">
        <f aca="false" t="array" ref="T124:T124">SUM(J124:S124)</f>
        <v>150.819158264141</v>
      </c>
      <c r="U124" s="19" t="n">
        <f aca="false" t="array" ref="U124:U124">IF(S124="",0,S124)+IF((COUNT(J124:R124)&lt;6),SUM(J124:R124),(MAX(J124:R124)+LARGE(J124:R124,2)+LARGE(J124:R124,3)+LARGE(J124:R124,4)+LARGE(J124:R124,5)))</f>
        <v>150.819158264141</v>
      </c>
      <c r="V124" s="19" t="n">
        <f aca="false">U124+G124+I124</f>
        <v>349.636923691678</v>
      </c>
      <c r="W124" s="19" t="n">
        <f aca="false" t="array" ref="W124:W124">COUNT(J124:S124)</f>
        <v>1</v>
      </c>
      <c r="X124" s="19"/>
      <c r="Y124" s="19"/>
      <c r="Z124" s="4"/>
      <c r="AA124" s="19"/>
      <c r="AB124" s="19"/>
      <c r="AC124" s="4"/>
      <c r="AD124" s="4"/>
      <c r="AE124" s="0"/>
      <c r="AG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</row>
    <row r="125" s="25" customFormat="true" ht="16.5" hidden="false" customHeight="true" outlineLevel="0" collapsed="false">
      <c r="A125" s="19" t="n">
        <v>563</v>
      </c>
      <c r="B125" s="19" t="n">
        <f aca="false" t="array" ref="B125:B125">RANK(V125,$V$2:$V$607)</f>
        <v>139</v>
      </c>
      <c r="C125" s="20" t="str">
        <f aca="false">IF(VLOOKUP($A125,Tournoi!$B$2:$F$601,3,0)="","",VLOOKUP($A125,Tournoi!$B$2:$F$601,3,0))</f>
        <v>Van Bogaert</v>
      </c>
      <c r="D125" s="20" t="str">
        <f aca="false">IF(VLOOKUP($A125,Tournoi!$B$2:$F$601,4,0)="","",VLOOKUP($A125,Tournoi!$B$2:$F$601,4,0))</f>
        <v>Rob</v>
      </c>
      <c r="E125" s="20" t="str">
        <f aca="false">IF(VLOOKUP($A125,Tournoi!$B$2:$F$612,5,0)="","",VLOOKUP($A125,Tournoi!$B$2:$F$612,5,0))</f>
        <v/>
      </c>
      <c r="F125" s="19" t="n">
        <v>350.723497525673</v>
      </c>
      <c r="G125" s="19" t="n">
        <v>116.907832508558</v>
      </c>
      <c r="H125" s="19" t="n">
        <v>342.909219858156</v>
      </c>
      <c r="I125" s="19" t="n">
        <v>228.606146572104</v>
      </c>
      <c r="J125" s="21"/>
      <c r="K125" s="19"/>
      <c r="L125" s="19"/>
      <c r="M125" s="19"/>
      <c r="N125" s="19"/>
      <c r="O125" s="19" t="str">
        <f aca="false">IF(VLOOKUP($A125,Tournoi!$B$2:$AC$601,6,0)="","",VLOOKUP($A125,Tournoi!$B$2:$AF$601,30,0))</f>
        <v/>
      </c>
      <c r="P125" s="19"/>
      <c r="Q125" s="19"/>
      <c r="R125" s="19"/>
      <c r="S125" s="22"/>
      <c r="T125" s="21" t="n">
        <f aca="false" t="array" ref="T125:T125">SUM(J125:S125)</f>
        <v>0</v>
      </c>
      <c r="U125" s="19" t="n">
        <f aca="false" t="array" ref="U125:U125">IF(S125="",0,S125)+IF((COUNT(J125:R125)&lt;6),SUM(J125:R125),(MAX(J125:R125)+LARGE(J125:R125,2)+LARGE(J125:R125,3)+LARGE(J125:R125,4)+LARGE(J125:R125,5)))</f>
        <v>0</v>
      </c>
      <c r="V125" s="19" t="n">
        <f aca="false">U125+G125+I125</f>
        <v>345.513979080662</v>
      </c>
      <c r="W125" s="19" t="n">
        <f aca="false" t="array" ref="W125:W125">COUNT(J125:S125)</f>
        <v>0</v>
      </c>
      <c r="X125" s="19"/>
      <c r="Y125" s="19"/>
      <c r="Z125" s="4"/>
      <c r="AA125" s="19"/>
      <c r="AB125" s="19"/>
      <c r="AC125" s="4"/>
      <c r="AD125" s="4"/>
      <c r="AE125" s="0"/>
      <c r="AG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</row>
    <row r="126" s="25" customFormat="true" ht="16.5" hidden="false" customHeight="true" outlineLevel="0" collapsed="false">
      <c r="A126" s="19" t="n">
        <v>158</v>
      </c>
      <c r="B126" s="19" t="n">
        <f aca="false" t="array" ref="B126:B126">RANK(V126,$V$2:$V$607)</f>
        <v>140</v>
      </c>
      <c r="C126" s="20" t="str">
        <f aca="false">IF(VLOOKUP($A126,Tournoi!$B$2:$F$601,3,0)="","",VLOOKUP($A126,Tournoi!$B$2:$F$601,3,0))</f>
        <v>Vandenabeele</v>
      </c>
      <c r="D126" s="20" t="str">
        <f aca="false">IF(VLOOKUP($A126,Tournoi!$B$2:$F$601,4,0)="","",VLOOKUP($A126,Tournoi!$B$2:$F$601,4,0))</f>
        <v>Risa</v>
      </c>
      <c r="E126" s="20" t="str">
        <f aca="false">IF(VLOOKUP($A126,Tournoi!$B$2:$F$612,5,0)="","",VLOOKUP($A126,Tournoi!$B$2:$F$612,5,0))</f>
        <v>Spelen Op Zolder</v>
      </c>
      <c r="F126" s="19" t="n">
        <v>92.3022058823529</v>
      </c>
      <c r="G126" s="19" t="n">
        <v>30.7674019607843</v>
      </c>
      <c r="H126" s="19" t="n">
        <v>264.785437788018</v>
      </c>
      <c r="I126" s="19" t="n">
        <v>176.523625192012</v>
      </c>
      <c r="J126" s="21" t="n">
        <v>133.964608457516</v>
      </c>
      <c r="K126" s="19"/>
      <c r="L126" s="19"/>
      <c r="M126" s="19"/>
      <c r="N126" s="19"/>
      <c r="O126" s="19" t="str">
        <f aca="false">IF(VLOOKUP($A126,Tournoi!$B$2:$AC$601,6,0)="","",VLOOKUP($A126,Tournoi!$B$2:$AF$601,30,0))</f>
        <v/>
      </c>
      <c r="P126" s="19"/>
      <c r="Q126" s="19"/>
      <c r="R126" s="19"/>
      <c r="S126" s="22"/>
      <c r="T126" s="21" t="n">
        <f aca="false" t="array" ref="T126:T126">SUM(J126:S126)</f>
        <v>133.964608457516</v>
      </c>
      <c r="U126" s="19" t="n">
        <f aca="false" t="array" ref="U126:U126">IF(S126="",0,S126)+IF((COUNT(J126:R126)&lt;6),SUM(J126:R126),(MAX(J126:R126)+LARGE(J126:R126,2)+LARGE(J126:R126,3)+LARGE(J126:R126,4)+LARGE(J126:R126,5)))</f>
        <v>133.964608457516</v>
      </c>
      <c r="V126" s="19" t="n">
        <f aca="false">U126+G126+I126</f>
        <v>341.255635610312</v>
      </c>
      <c r="W126" s="19" t="n">
        <f aca="false" t="array" ref="W126:W126">COUNT(J126:S126)</f>
        <v>1</v>
      </c>
      <c r="X126" s="19"/>
      <c r="Y126" s="19"/>
      <c r="Z126" s="4"/>
      <c r="AA126" s="19"/>
      <c r="AB126" s="19"/>
      <c r="AC126" s="4"/>
      <c r="AD126" s="4"/>
      <c r="AE126" s="0"/>
      <c r="AG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</row>
    <row r="127" s="25" customFormat="true" ht="16.5" hidden="false" customHeight="true" outlineLevel="0" collapsed="false">
      <c r="A127" s="19" t="n">
        <v>170</v>
      </c>
      <c r="B127" s="19" t="n">
        <f aca="false" t="array" ref="B127:B127">RANK(V127,$V$2:$V$607)</f>
        <v>141</v>
      </c>
      <c r="C127" s="20" t="str">
        <f aca="false">IF(VLOOKUP($A127,Tournoi!$B$2:$F$601,3,0)="","",VLOOKUP($A127,Tournoi!$B$2:$F$601,3,0))</f>
        <v>Siccard</v>
      </c>
      <c r="D127" s="20" t="str">
        <f aca="false">IF(VLOOKUP($A127,Tournoi!$B$2:$F$601,4,0)="","",VLOOKUP($A127,Tournoi!$B$2:$F$601,4,0))</f>
        <v>Jana</v>
      </c>
      <c r="E127" s="20" t="str">
        <f aca="false">IF(VLOOKUP($A127,Tournoi!$B$2:$F$612,5,0)="","",VLOOKUP($A127,Tournoi!$B$2:$F$612,5,0))</f>
        <v>Tumblin' Dice</v>
      </c>
      <c r="F127" s="19" t="n">
        <v>0</v>
      </c>
      <c r="G127" s="19" t="n">
        <v>0</v>
      </c>
      <c r="H127" s="19" t="n">
        <v>104.573760330579</v>
      </c>
      <c r="I127" s="19" t="n">
        <v>69.7158402203857</v>
      </c>
      <c r="J127" s="21" t="n">
        <v>270.373843672079</v>
      </c>
      <c r="K127" s="19"/>
      <c r="L127" s="19"/>
      <c r="M127" s="19"/>
      <c r="N127" s="19"/>
      <c r="O127" s="19" t="str">
        <f aca="false">IF(VLOOKUP($A127,Tournoi!$B$2:$AC$601,6,0)="","",VLOOKUP($A127,Tournoi!$B$2:$AF$601,30,0))</f>
        <v/>
      </c>
      <c r="P127" s="19"/>
      <c r="Q127" s="19"/>
      <c r="R127" s="19"/>
      <c r="S127" s="22"/>
      <c r="T127" s="21" t="n">
        <f aca="false" t="array" ref="T127:T127">SUM(J127:S127)</f>
        <v>270.373843672079</v>
      </c>
      <c r="U127" s="19" t="n">
        <f aca="false" t="array" ref="U127:U127">IF(S127="",0,S127)+IF((COUNT(J127:R127)&lt;6),SUM(J127:R127),(MAX(J127:R127)+LARGE(J127:R127,2)+LARGE(J127:R127,3)+LARGE(J127:R127,4)+LARGE(J127:R127,5)))</f>
        <v>270.373843672079</v>
      </c>
      <c r="V127" s="19" t="n">
        <f aca="false">U127+G127+I127</f>
        <v>340.089683892464</v>
      </c>
      <c r="W127" s="19" t="n">
        <f aca="false" t="array" ref="W127:W127">COUNT(J127:S127)</f>
        <v>1</v>
      </c>
      <c r="X127" s="19"/>
      <c r="Y127" s="19"/>
      <c r="Z127" s="4"/>
      <c r="AA127" s="4"/>
      <c r="AB127" s="0"/>
      <c r="AC127" s="4"/>
      <c r="AD127" s="4"/>
      <c r="AE127" s="0"/>
      <c r="AG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</row>
    <row r="128" s="25" customFormat="true" ht="16.5" hidden="false" customHeight="true" outlineLevel="0" collapsed="false">
      <c r="A128" s="19" t="n">
        <v>316</v>
      </c>
      <c r="B128" s="19" t="n">
        <f aca="false" t="array" ref="B128:B128">RANK(V128,$V$2:$V$607)</f>
        <v>142</v>
      </c>
      <c r="C128" s="20" t="str">
        <f aca="false">IF(VLOOKUP($A128,Tournoi!$B$2:$F$601,3,0)="","",VLOOKUP($A128,Tournoi!$B$2:$F$601,3,0))</f>
        <v>Meekers</v>
      </c>
      <c r="D128" s="20" t="str">
        <f aca="false">IF(VLOOKUP($A128,Tournoi!$B$2:$F$601,4,0)="","",VLOOKUP($A128,Tournoi!$B$2:$F$601,4,0))</f>
        <v>Julien</v>
      </c>
      <c r="E128" s="20"/>
      <c r="F128" s="19" t="n">
        <v>0</v>
      </c>
      <c r="G128" s="19" t="n">
        <v>0</v>
      </c>
      <c r="H128" s="19" t="n">
        <v>0</v>
      </c>
      <c r="I128" s="19" t="n">
        <v>0</v>
      </c>
      <c r="J128" s="21"/>
      <c r="K128" s="19"/>
      <c r="L128" s="19" t="n">
        <v>337.740244648318</v>
      </c>
      <c r="M128" s="19"/>
      <c r="N128" s="19"/>
      <c r="O128" s="19" t="str">
        <f aca="false">IF(VLOOKUP($A128,Tournoi!$B$2:$AC$601,6,0)="","",VLOOKUP($A128,Tournoi!$B$2:$AF$601,30,0))</f>
        <v/>
      </c>
      <c r="P128" s="19"/>
      <c r="Q128" s="19"/>
      <c r="R128" s="19"/>
      <c r="S128" s="22"/>
      <c r="T128" s="21" t="n">
        <f aca="false" t="array" ref="T128:T128">SUM(J128:S128)</f>
        <v>337.740244648318</v>
      </c>
      <c r="U128" s="19" t="n">
        <f aca="false" t="array" ref="U128:U128">IF(S128="",0,S128)+IF((COUNT(J128:R128)&lt;6),SUM(J128:R128),(MAX(J128:R128)+LARGE(J128:R128,2)+LARGE(J128:R128,3)+LARGE(J128:R128,4)+LARGE(J128:R128,5)))</f>
        <v>337.740244648318</v>
      </c>
      <c r="V128" s="19" t="n">
        <f aca="false">U128+G128+I128</f>
        <v>337.740244648318</v>
      </c>
      <c r="W128" s="19" t="n">
        <f aca="false" t="array" ref="W128:W128">COUNT(J128:S128)</f>
        <v>1</v>
      </c>
      <c r="X128" s="19"/>
      <c r="Y128" s="19"/>
      <c r="Z128" s="4"/>
      <c r="AA128" s="19"/>
      <c r="AB128" s="19"/>
      <c r="AC128" s="4"/>
      <c r="AD128" s="4"/>
      <c r="AE128" s="0"/>
      <c r="AG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</row>
    <row r="129" s="25" customFormat="true" ht="16.5" hidden="false" customHeight="true" outlineLevel="0" collapsed="false">
      <c r="A129" s="19" t="n">
        <v>149</v>
      </c>
      <c r="B129" s="19" t="n">
        <f aca="false" t="array" ref="B129:B129">RANK(V129,$V$2:$V$607)</f>
        <v>144</v>
      </c>
      <c r="C129" s="20" t="str">
        <f aca="false">IF(VLOOKUP($A129,Tournoi!$B$2:$F$601,3,0)="","",VLOOKUP($A129,Tournoi!$B$2:$F$601,3,0))</f>
        <v>Demilie</v>
      </c>
      <c r="D129" s="20" t="str">
        <f aca="false">IF(VLOOKUP($A129,Tournoi!$B$2:$F$601,4,0)="","",VLOOKUP($A129,Tournoi!$B$2:$F$601,4,0))</f>
        <v>Laurent</v>
      </c>
      <c r="E129" s="20" t="str">
        <f aca="false">IF(VLOOKUP($A129,Tournoi!$B$2:$F$612,5,0)="","",VLOOKUP($A129,Tournoi!$B$2:$F$612,5,0))</f>
        <v/>
      </c>
      <c r="F129" s="19" t="n">
        <v>612.333767256747</v>
      </c>
      <c r="G129" s="19" t="n">
        <v>204.111255752249</v>
      </c>
      <c r="H129" s="19" t="n">
        <v>196.47530293524</v>
      </c>
      <c r="I129" s="19" t="n">
        <v>130.98353529016</v>
      </c>
      <c r="J129" s="21"/>
      <c r="K129" s="19"/>
      <c r="L129" s="19"/>
      <c r="M129" s="19"/>
      <c r="N129" s="19"/>
      <c r="O129" s="19" t="str">
        <f aca="false">IF(VLOOKUP($A129,Tournoi!$B$2:$AC$601,6,0)="","",VLOOKUP($A129,Tournoi!$B$2:$AF$601,30,0))</f>
        <v/>
      </c>
      <c r="P129" s="19"/>
      <c r="Q129" s="19"/>
      <c r="R129" s="19"/>
      <c r="S129" s="22"/>
      <c r="T129" s="21" t="n">
        <f aca="false" t="array" ref="T129:T129">SUM(J129:S129)</f>
        <v>0</v>
      </c>
      <c r="U129" s="19" t="n">
        <f aca="false" t="array" ref="U129:U129">IF(S129="",0,S129)+IF((COUNT(J129:R129)&lt;6),SUM(J129:R129),(MAX(J129:R129)+LARGE(J129:R129,2)+LARGE(J129:R129,3)+LARGE(J129:R129,4)+LARGE(J129:R129,5)))</f>
        <v>0</v>
      </c>
      <c r="V129" s="19" t="n">
        <f aca="false">U129+G129+I129</f>
        <v>335.094791042409</v>
      </c>
      <c r="W129" s="19" t="n">
        <f aca="false" t="array" ref="W129:W129">COUNT(J129:S129)</f>
        <v>0</v>
      </c>
      <c r="X129" s="19"/>
      <c r="Y129" s="19"/>
      <c r="Z129" s="4"/>
      <c r="AA129" s="19"/>
      <c r="AB129" s="19"/>
      <c r="AC129" s="4"/>
      <c r="AD129" s="4"/>
      <c r="AE129" s="0"/>
      <c r="AG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</row>
    <row r="130" s="25" customFormat="true" ht="16.5" hidden="false" customHeight="true" outlineLevel="0" collapsed="false">
      <c r="A130" s="19" t="n">
        <v>225</v>
      </c>
      <c r="B130" s="19" t="n">
        <f aca="false" t="array" ref="B130:B130">RANK(V130,$V$2:$V$607)</f>
        <v>145</v>
      </c>
      <c r="C130" s="20" t="str">
        <f aca="false">IF(VLOOKUP($A130,Tournoi!$B$2:$F$601,3,0)="","",VLOOKUP($A130,Tournoi!$B$2:$F$601,3,0))</f>
        <v>Willems</v>
      </c>
      <c r="D130" s="20" t="str">
        <f aca="false">IF(VLOOKUP($A130,Tournoi!$B$2:$F$601,4,0)="","",VLOOKUP($A130,Tournoi!$B$2:$F$601,4,0))</f>
        <v>Ilse</v>
      </c>
      <c r="E130" s="20" t="str">
        <f aca="false">IF(VLOOKUP($A130,Tournoi!$B$2:$F$612,5,0)="","",VLOOKUP($A130,Tournoi!$B$2:$F$612,5,0))</f>
        <v>x</v>
      </c>
      <c r="F130" s="19" t="n">
        <v>0</v>
      </c>
      <c r="G130" s="19" t="n">
        <v>0</v>
      </c>
      <c r="H130" s="19" t="n">
        <v>0</v>
      </c>
      <c r="I130" s="19" t="n">
        <v>0</v>
      </c>
      <c r="J130" s="21" t="n">
        <v>334.780827697304</v>
      </c>
      <c r="K130" s="19"/>
      <c r="L130" s="19"/>
      <c r="M130" s="19"/>
      <c r="N130" s="19"/>
      <c r="O130" s="19" t="str">
        <f aca="false">IF(VLOOKUP($A130,Tournoi!$B$2:$AC$601,6,0)="","",VLOOKUP($A130,Tournoi!$B$2:$AF$601,30,0))</f>
        <v/>
      </c>
      <c r="P130" s="19"/>
      <c r="Q130" s="19"/>
      <c r="R130" s="19"/>
      <c r="S130" s="22"/>
      <c r="T130" s="21" t="n">
        <f aca="false" t="array" ref="T130:T130">SUM(J130:S130)</f>
        <v>334.780827697304</v>
      </c>
      <c r="U130" s="19" t="n">
        <f aca="false" t="array" ref="U130:U130">IF(S130="",0,S130)+IF((COUNT(J130:R130)&lt;6),SUM(J130:R130),(MAX(J130:R130)+LARGE(J130:R130,2)+LARGE(J130:R130,3)+LARGE(J130:R130,4)+LARGE(J130:R130,5)))</f>
        <v>334.780827697304</v>
      </c>
      <c r="V130" s="19" t="n">
        <f aca="false">U130+G130+I130</f>
        <v>334.780827697304</v>
      </c>
      <c r="W130" s="19" t="n">
        <f aca="false" t="array" ref="W130:W130">COUNT(J130:S130)</f>
        <v>1</v>
      </c>
      <c r="X130" s="19"/>
      <c r="Y130" s="19"/>
      <c r="Z130" s="4"/>
      <c r="AA130" s="19"/>
      <c r="AB130" s="19"/>
      <c r="AC130" s="4"/>
      <c r="AD130" s="4"/>
      <c r="AE130" s="0"/>
      <c r="AG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</row>
    <row r="131" s="25" customFormat="true" ht="16.5" hidden="false" customHeight="true" outlineLevel="0" collapsed="false">
      <c r="A131" s="19" t="n">
        <v>133</v>
      </c>
      <c r="B131" s="19" t="n">
        <f aca="false" t="array" ref="B131:B131">RANK(V131,$V$2:$V$607)</f>
        <v>146</v>
      </c>
      <c r="C131" s="20" t="str">
        <f aca="false">IF(VLOOKUP($A131,Tournoi!$B$2:$F$601,3,0)="","",VLOOKUP($A131,Tournoi!$B$2:$F$601,3,0))</f>
        <v>Mariën</v>
      </c>
      <c r="D131" s="20" t="str">
        <f aca="false">IF(VLOOKUP($A131,Tournoi!$B$2:$F$601,4,0)="","",VLOOKUP($A131,Tournoi!$B$2:$F$601,4,0))</f>
        <v>Lies</v>
      </c>
      <c r="E131" s="20" t="str">
        <f aca="false">IF(VLOOKUP($A131,Tournoi!$B$2:$F$612,5,0)="","",VLOOKUP($A131,Tournoi!$B$2:$F$612,5,0))</f>
        <v>Tumblin' Dice</v>
      </c>
      <c r="F131" s="19" t="n">
        <v>0</v>
      </c>
      <c r="G131" s="19" t="n">
        <v>0</v>
      </c>
      <c r="H131" s="19" t="n">
        <v>84.0173612811097</v>
      </c>
      <c r="I131" s="19" t="n">
        <v>56.0115741874065</v>
      </c>
      <c r="J131" s="21" t="n">
        <v>278.75902853296</v>
      </c>
      <c r="K131" s="19"/>
      <c r="L131" s="19"/>
      <c r="M131" s="19"/>
      <c r="N131" s="19"/>
      <c r="O131" s="19" t="str">
        <f aca="false">IF(VLOOKUP($A131,Tournoi!$B$2:$AC$601,6,0)="","",VLOOKUP($A131,Tournoi!$B$2:$AF$601,30,0))</f>
        <v/>
      </c>
      <c r="P131" s="19"/>
      <c r="Q131" s="19"/>
      <c r="R131" s="19"/>
      <c r="S131" s="22"/>
      <c r="T131" s="21" t="n">
        <f aca="false" t="array" ref="T131:T131">SUM(J131:S131)</f>
        <v>278.75902853296</v>
      </c>
      <c r="U131" s="19" t="n">
        <f aca="false" t="array" ref="U131:U131">IF(S131="",0,S131)+IF((COUNT(J131:R131)&lt;6),SUM(J131:R131),(MAX(J131:R131)+LARGE(J131:R131,2)+LARGE(J131:R131,3)+LARGE(J131:R131,4)+LARGE(J131:R131,5)))</f>
        <v>278.75902853296</v>
      </c>
      <c r="V131" s="19" t="n">
        <f aca="false">U131+G131+I131</f>
        <v>334.770602720367</v>
      </c>
      <c r="W131" s="19" t="n">
        <f aca="false" t="array" ref="W131:W131">COUNT(J131:S131)</f>
        <v>1</v>
      </c>
      <c r="X131" s="19"/>
      <c r="Y131" s="19"/>
      <c r="Z131" s="4"/>
      <c r="AA131" s="19"/>
      <c r="AB131" s="19"/>
      <c r="AC131" s="4"/>
      <c r="AD131" s="4"/>
      <c r="AE131" s="0"/>
      <c r="AG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</row>
    <row r="132" s="25" customFormat="true" ht="16.5" hidden="false" customHeight="true" outlineLevel="0" collapsed="false">
      <c r="A132" s="19" t="n">
        <v>153</v>
      </c>
      <c r="B132" s="19" t="n">
        <f aca="false" t="array" ref="B132:B132">RANK(V132,$V$2:$V$607)</f>
        <v>147</v>
      </c>
      <c r="C132" s="20" t="str">
        <f aca="false">IF(VLOOKUP($A132,Tournoi!$B$2:$F$601,3,0)="","",VLOOKUP($A132,Tournoi!$B$2:$F$601,3,0))</f>
        <v>Florizoone</v>
      </c>
      <c r="D132" s="20" t="str">
        <f aca="false">IF(VLOOKUP($A132,Tournoi!$B$2:$F$601,4,0)="","",VLOOKUP($A132,Tournoi!$B$2:$F$601,4,0))</f>
        <v>Michael</v>
      </c>
      <c r="E132" s="20" t="str">
        <f aca="false">IF(VLOOKUP($A132,Tournoi!$B$2:$F$612,5,0)="","",VLOOKUP($A132,Tournoi!$B$2:$F$612,5,0))</f>
        <v>Spelen Op Zolder</v>
      </c>
      <c r="F132" s="19" t="n">
        <v>0</v>
      </c>
      <c r="G132" s="19" t="n">
        <v>0</v>
      </c>
      <c r="H132" s="19" t="n">
        <v>168.000509429647</v>
      </c>
      <c r="I132" s="19" t="n">
        <v>112.000339619765</v>
      </c>
      <c r="J132" s="21" t="n">
        <v>221.391013584117</v>
      </c>
      <c r="K132" s="19"/>
      <c r="L132" s="19"/>
      <c r="M132" s="19"/>
      <c r="N132" s="19"/>
      <c r="O132" s="19" t="str">
        <f aca="false">IF(VLOOKUP($A132,Tournoi!$B$2:$AC$601,6,0)="","",VLOOKUP($A132,Tournoi!$B$2:$AF$601,30,0))</f>
        <v/>
      </c>
      <c r="P132" s="19"/>
      <c r="Q132" s="19"/>
      <c r="R132" s="19"/>
      <c r="S132" s="22"/>
      <c r="T132" s="21" t="n">
        <f aca="false" t="array" ref="T132:T132">SUM(J132:S132)</f>
        <v>221.391013584117</v>
      </c>
      <c r="U132" s="19" t="n">
        <f aca="false" t="array" ref="U132:U132">IF(S132="",0,S132)+IF((COUNT(J132:R132)&lt;6),SUM(J132:R132),(MAX(J132:R132)+LARGE(J132:R132,2)+LARGE(J132:R132,3)+LARGE(J132:R132,4)+LARGE(J132:R132,5)))</f>
        <v>221.391013584117</v>
      </c>
      <c r="V132" s="19" t="n">
        <f aca="false">U132+G132+I132</f>
        <v>333.391353203882</v>
      </c>
      <c r="W132" s="19" t="n">
        <f aca="false" t="array" ref="W132:W132">COUNT(J132:S132)</f>
        <v>1</v>
      </c>
      <c r="X132" s="19"/>
      <c r="Y132" s="19"/>
      <c r="Z132" s="4"/>
      <c r="AA132" s="19"/>
      <c r="AB132" s="19"/>
      <c r="AC132" s="4"/>
      <c r="AD132" s="4"/>
      <c r="AE132" s="27"/>
      <c r="AG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</row>
    <row r="133" s="25" customFormat="true" ht="16.5" hidden="false" customHeight="true" outlineLevel="0" collapsed="false">
      <c r="A133" s="19" t="n">
        <v>262</v>
      </c>
      <c r="B133" s="19" t="n">
        <f aca="false" t="array" ref="B133:B133">RANK(V133,$V$2:$V$607)</f>
        <v>149</v>
      </c>
      <c r="C133" s="20" t="str">
        <f aca="false">IF(VLOOKUP($A133,Tournoi!$B$2:$F$601,3,0)="","",VLOOKUP($A133,Tournoi!$B$2:$F$601,3,0))</f>
        <v>Gobert</v>
      </c>
      <c r="D133" s="20" t="str">
        <f aca="false">IF(VLOOKUP($A133,Tournoi!$B$2:$F$601,4,0)="","",VLOOKUP($A133,Tournoi!$B$2:$F$601,4,0))</f>
        <v>Bastien</v>
      </c>
      <c r="E133" s="20" t="str">
        <f aca="false">IF(VLOOKUP($A133,Tournoi!$B$2:$F$612,5,0)="","",VLOOKUP($A133,Tournoi!$B$2:$F$612,5,0))</f>
        <v/>
      </c>
      <c r="F133" s="19" t="n">
        <v>148.621613921614</v>
      </c>
      <c r="G133" s="19" t="n">
        <v>49.5405379738713</v>
      </c>
      <c r="H133" s="19" t="n">
        <v>215.115701754386</v>
      </c>
      <c r="I133" s="19" t="n">
        <v>143.410467836257</v>
      </c>
      <c r="J133" s="21"/>
      <c r="K133" s="19"/>
      <c r="L133" s="19"/>
      <c r="M133" s="19" t="n">
        <v>137.276265658683</v>
      </c>
      <c r="N133" s="19"/>
      <c r="O133" s="19" t="str">
        <f aca="false">IF(VLOOKUP($A133,Tournoi!$B$2:$AC$601,6,0)="","",VLOOKUP($A133,Tournoi!$B$2:$AF$601,30,0))</f>
        <v/>
      </c>
      <c r="P133" s="19"/>
      <c r="Q133" s="19"/>
      <c r="R133" s="19"/>
      <c r="S133" s="22"/>
      <c r="T133" s="21" t="n">
        <f aca="false" t="array" ref="T133:T133">SUM(J133:S133)</f>
        <v>137.276265658683</v>
      </c>
      <c r="U133" s="19" t="n">
        <f aca="false" t="array" ref="U133:U133">IF(S133="",0,S133)+IF((COUNT(J133:R133)&lt;6),SUM(J133:R133),(MAX(J133:R133)+LARGE(J133:R133,2)+LARGE(J133:R133,3)+LARGE(J133:R133,4)+LARGE(J133:R133,5)))</f>
        <v>137.276265658683</v>
      </c>
      <c r="V133" s="19" t="n">
        <f aca="false">U133+G133+I133</f>
        <v>330.227271468811</v>
      </c>
      <c r="W133" s="19" t="n">
        <f aca="false" t="array" ref="W133:W133">COUNT(J133:S133)</f>
        <v>1</v>
      </c>
      <c r="X133" s="19"/>
      <c r="Y133" s="19"/>
      <c r="Z133" s="4"/>
      <c r="AA133" s="4"/>
      <c r="AB133" s="0"/>
      <c r="AC133" s="4"/>
      <c r="AD133" s="4"/>
      <c r="AE133" s="0"/>
      <c r="AG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</row>
    <row r="134" s="25" customFormat="true" ht="16.5" hidden="false" customHeight="true" outlineLevel="0" collapsed="false">
      <c r="A134" s="19" t="n">
        <v>211</v>
      </c>
      <c r="B134" s="19" t="n">
        <f aca="false" t="array" ref="B134:B134">RANK(V134,$V$2:$V$607)</f>
        <v>151</v>
      </c>
      <c r="C134" s="20" t="str">
        <f aca="false">IF(VLOOKUP($A134,Tournoi!$B$2:$F$601,3,0)="","",VLOOKUP($A134,Tournoi!$B$2:$F$601,3,0))</f>
        <v>Dewit</v>
      </c>
      <c r="D134" s="20" t="str">
        <f aca="false">IF(VLOOKUP($A134,Tournoi!$B$2:$F$601,4,0)="","",VLOOKUP($A134,Tournoi!$B$2:$F$601,4,0))</f>
        <v>Jonas</v>
      </c>
      <c r="E134" s="20" t="str">
        <f aca="false">IF(VLOOKUP($A134,Tournoi!$B$2:$F$612,5,0)="","",VLOOKUP($A134,Tournoi!$B$2:$F$612,5,0))</f>
        <v/>
      </c>
      <c r="F134" s="19" t="n">
        <v>255.832286705579</v>
      </c>
      <c r="G134" s="19" t="n">
        <v>85.2774289018597</v>
      </c>
      <c r="H134" s="19" t="n">
        <v>342.434705353126</v>
      </c>
      <c r="I134" s="19" t="n">
        <v>228.289803568751</v>
      </c>
      <c r="J134" s="21"/>
      <c r="K134" s="19"/>
      <c r="L134" s="19"/>
      <c r="M134" s="19"/>
      <c r="N134" s="19"/>
      <c r="O134" s="19" t="str">
        <f aca="false">IF(VLOOKUP($A134,Tournoi!$B$2:$AC$601,6,0)="","",VLOOKUP($A134,Tournoi!$B$2:$AF$601,30,0))</f>
        <v/>
      </c>
      <c r="P134" s="19"/>
      <c r="Q134" s="19"/>
      <c r="R134" s="19"/>
      <c r="S134" s="22"/>
      <c r="T134" s="21" t="n">
        <f aca="false" t="array" ref="T134:T134">SUM(J134:S134)</f>
        <v>0</v>
      </c>
      <c r="U134" s="19" t="n">
        <f aca="false" t="array" ref="U134:U134">IF(S134="",0,S134)+IF((COUNT(J134:R134)&lt;6),SUM(J134:R134),(MAX(J134:R134)+LARGE(J134:R134,2)+LARGE(J134:R134,3)+LARGE(J134:R134,4)+LARGE(J134:R134,5)))</f>
        <v>0</v>
      </c>
      <c r="V134" s="19" t="n">
        <f aca="false">U134+G134+I134</f>
        <v>313.567232470611</v>
      </c>
      <c r="W134" s="19" t="n">
        <f aca="false" t="array" ref="W134:W134">COUNT(J134:S134)</f>
        <v>0</v>
      </c>
      <c r="X134" s="19"/>
      <c r="Y134" s="19"/>
      <c r="Z134" s="4"/>
      <c r="AA134" s="4"/>
      <c r="AB134" s="0"/>
      <c r="AC134" s="4"/>
      <c r="AD134" s="4"/>
      <c r="AE134" s="0"/>
      <c r="AG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</row>
    <row r="135" s="25" customFormat="true" ht="16.5" hidden="false" customHeight="true" outlineLevel="0" collapsed="false">
      <c r="A135" s="19" t="n">
        <v>26</v>
      </c>
      <c r="B135" s="19" t="n">
        <f aca="false" t="array" ref="B135:B135">RANK(V135,$V$2:$V$607)</f>
        <v>152</v>
      </c>
      <c r="C135" s="20" t="str">
        <f aca="false">IF(VLOOKUP($A135,Tournoi!$B$2:$F$601,3,0)="","",VLOOKUP($A135,Tournoi!$B$2:$F$601,3,0))</f>
        <v>Delhaye</v>
      </c>
      <c r="D135" s="20" t="str">
        <f aca="false">IF(VLOOKUP($A135,Tournoi!$B$2:$F$601,4,0)="","",VLOOKUP($A135,Tournoi!$B$2:$F$601,4,0))</f>
        <v>Renaat</v>
      </c>
      <c r="E135" s="20" t="str">
        <f aca="false">IF(VLOOKUP($A135,Tournoi!$B$2:$F$612,5,0)="","",VLOOKUP($A135,Tournoi!$B$2:$F$612,5,0))</f>
        <v>Spelen Op Zolder</v>
      </c>
      <c r="F135" s="19" t="n">
        <v>166.996543925732</v>
      </c>
      <c r="G135" s="19" t="n">
        <v>55.6655146419107</v>
      </c>
      <c r="H135" s="19" t="n">
        <v>173.937492021053</v>
      </c>
      <c r="I135" s="19" t="n">
        <v>115.958328014035</v>
      </c>
      <c r="J135" s="21" t="n">
        <v>138.202094890837</v>
      </c>
      <c r="K135" s="19"/>
      <c r="L135" s="19"/>
      <c r="M135" s="19"/>
      <c r="N135" s="19"/>
      <c r="O135" s="19" t="str">
        <f aca="false">IF(VLOOKUP($A135,Tournoi!$B$2:$AC$601,6,0)="","",VLOOKUP($A135,Tournoi!$B$2:$AF$601,30,0))</f>
        <v/>
      </c>
      <c r="P135" s="19"/>
      <c r="Q135" s="19"/>
      <c r="R135" s="19"/>
      <c r="S135" s="22"/>
      <c r="T135" s="21" t="n">
        <f aca="false" t="array" ref="T135:T135">SUM(J135:S135)</f>
        <v>138.202094890837</v>
      </c>
      <c r="U135" s="19" t="n">
        <f aca="false" t="array" ref="U135:U135">IF(S135="",0,S135)+IF((COUNT(J135:R135)&lt;6),SUM(J135:R135),(MAX(J135:R135)+LARGE(J135:R135,2)+LARGE(J135:R135,3)+LARGE(J135:R135,4)+LARGE(J135:R135,5)))</f>
        <v>138.202094890837</v>
      </c>
      <c r="V135" s="19" t="n">
        <f aca="false">U135+G135+I135</f>
        <v>309.825937546782</v>
      </c>
      <c r="W135" s="19" t="n">
        <f aca="false" t="array" ref="W135:W135">COUNT(J135:S135)</f>
        <v>1</v>
      </c>
      <c r="X135" s="19"/>
      <c r="Y135" s="19"/>
      <c r="Z135" s="4"/>
      <c r="AA135" s="4"/>
      <c r="AB135" s="0"/>
      <c r="AC135" s="4"/>
      <c r="AD135" s="4"/>
      <c r="AE135" s="0"/>
      <c r="AG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</row>
    <row r="136" s="25" customFormat="true" ht="16.5" hidden="false" customHeight="true" outlineLevel="0" collapsed="false">
      <c r="A136" s="19" t="n">
        <v>335</v>
      </c>
      <c r="B136" s="19" t="n">
        <f aca="false" t="array" ref="B136:B136">RANK(V136,$V$2:$V$607)</f>
        <v>155</v>
      </c>
      <c r="C136" s="20" t="str">
        <f aca="false">IF(VLOOKUP($A136,Tournoi!$B$2:$F$601,3,0)="","",VLOOKUP($A136,Tournoi!$B$2:$F$601,3,0))</f>
        <v>Goethals</v>
      </c>
      <c r="D136" s="20" t="str">
        <f aca="false">IF(VLOOKUP($A136,Tournoi!$B$2:$F$601,4,0)="","",VLOOKUP($A136,Tournoi!$B$2:$F$601,4,0))</f>
        <v>Dirk</v>
      </c>
      <c r="E136" s="20" t="str">
        <f aca="false">IF(VLOOKUP($A136,Tournoi!$B$2:$F$612,5,0)="","",VLOOKUP($A136,Tournoi!$B$2:$F$612,5,0))</f>
        <v>Spelen Op Zolder</v>
      </c>
      <c r="F136" s="19" t="n">
        <v>133.854687949382</v>
      </c>
      <c r="G136" s="19" t="n">
        <v>44.6182293164607</v>
      </c>
      <c r="H136" s="19" t="n">
        <v>104.294599018003</v>
      </c>
      <c r="I136" s="19" t="n">
        <v>69.5297326786689</v>
      </c>
      <c r="J136" s="21" t="n">
        <v>193.812821406781</v>
      </c>
      <c r="K136" s="19"/>
      <c r="L136" s="19"/>
      <c r="M136" s="19"/>
      <c r="N136" s="19"/>
      <c r="O136" s="19" t="str">
        <f aca="false">IF(VLOOKUP($A136,Tournoi!$B$2:$AC$601,6,0)="","",VLOOKUP($A136,Tournoi!$B$2:$AF$601,30,0))</f>
        <v/>
      </c>
      <c r="P136" s="19"/>
      <c r="Q136" s="19"/>
      <c r="R136" s="19"/>
      <c r="S136" s="22"/>
      <c r="T136" s="21" t="n">
        <f aca="false" t="array" ref="T136:T136">SUM(J136:S136)</f>
        <v>193.812821406781</v>
      </c>
      <c r="U136" s="19" t="n">
        <f aca="false" t="array" ref="U136:U136">IF(S136="",0,S136)+IF((COUNT(J136:R136)&lt;6),SUM(J136:R136),(MAX(J136:R136)+LARGE(J136:R136,2)+LARGE(J136:R136,3)+LARGE(J136:R136,4)+LARGE(J136:R136,5)))</f>
        <v>193.812821406781</v>
      </c>
      <c r="V136" s="19" t="n">
        <f aca="false">U136+G136+I136</f>
        <v>307.960783401911</v>
      </c>
      <c r="W136" s="19" t="n">
        <f aca="false" t="array" ref="W136:W136">COUNT(J136:S136)</f>
        <v>1</v>
      </c>
      <c r="X136" s="19"/>
      <c r="Y136" s="19"/>
      <c r="Z136" s="4"/>
      <c r="AA136" s="19"/>
      <c r="AB136" s="19"/>
      <c r="AC136" s="4"/>
      <c r="AD136" s="4"/>
      <c r="AE136" s="0"/>
      <c r="AG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</row>
    <row r="137" s="25" customFormat="true" ht="16.5" hidden="false" customHeight="true" outlineLevel="0" collapsed="false">
      <c r="A137" s="19" t="n">
        <v>406</v>
      </c>
      <c r="B137" s="19" t="n">
        <f aca="false" t="array" ref="B137:B137">RANK(V137,$V$2:$V$607)</f>
        <v>157</v>
      </c>
      <c r="C137" s="20" t="str">
        <f aca="false">IF(VLOOKUP($A137,Tournoi!$B$2:$F$601,3,0)="","",VLOOKUP($A137,Tournoi!$B$2:$F$601,3,0))</f>
        <v>Gabrielli</v>
      </c>
      <c r="D137" s="20" t="str">
        <f aca="false">IF(VLOOKUP($A137,Tournoi!$B$2:$F$601,4,0)="","",VLOOKUP($A137,Tournoi!$B$2:$F$601,4,0))</f>
        <v>Pierre</v>
      </c>
      <c r="E137" s="20"/>
      <c r="F137" s="19" t="n">
        <v>0</v>
      </c>
      <c r="G137" s="19" t="n">
        <v>0</v>
      </c>
      <c r="H137" s="19" t="n">
        <v>0</v>
      </c>
      <c r="I137" s="19" t="n">
        <v>0</v>
      </c>
      <c r="J137" s="21"/>
      <c r="K137" s="19"/>
      <c r="L137" s="19"/>
      <c r="M137" s="19"/>
      <c r="N137" s="19" t="n">
        <v>305.498178770614</v>
      </c>
      <c r="O137" s="19" t="str">
        <f aca="false">IF(VLOOKUP($A137,Tournoi!$B$2:$AC$601,6,0)="","",VLOOKUP($A137,Tournoi!$B$2:$AF$601,30,0))</f>
        <v/>
      </c>
      <c r="P137" s="19"/>
      <c r="Q137" s="19"/>
      <c r="R137" s="19"/>
      <c r="S137" s="22"/>
      <c r="T137" s="21" t="n">
        <f aca="false" t="array" ref="T137:T137">SUM(J137:S137)</f>
        <v>305.498178770614</v>
      </c>
      <c r="U137" s="19" t="n">
        <f aca="false" t="array" ref="U137:U137">IF(S137="",0,S137)+IF((COUNT(J137:R137)&lt;6),SUM(J137:R137),(MAX(J137:R137)+LARGE(J137:R137,2)+LARGE(J137:R137,3)+LARGE(J137:R137,4)+LARGE(J137:R137,5)))</f>
        <v>305.498178770614</v>
      </c>
      <c r="V137" s="19" t="n">
        <f aca="false">U137+G137+I137</f>
        <v>305.498178770614</v>
      </c>
      <c r="W137" s="19" t="n">
        <f aca="false" t="array" ref="W137:W137">COUNT(J137:S137)</f>
        <v>1</v>
      </c>
      <c r="X137" s="19"/>
      <c r="Y137" s="19"/>
      <c r="Z137" s="4"/>
      <c r="AA137" s="19"/>
      <c r="AB137" s="19"/>
      <c r="AC137" s="4"/>
      <c r="AD137" s="4"/>
      <c r="AE137" s="0"/>
      <c r="AG137" s="0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</row>
    <row r="138" s="25" customFormat="true" ht="16.5" hidden="false" customHeight="true" outlineLevel="0" collapsed="false">
      <c r="A138" s="19" t="n">
        <v>35</v>
      </c>
      <c r="B138" s="19" t="n">
        <f aca="false" t="array" ref="B138:B138">RANK(V138,$V$2:$V$607)</f>
        <v>158</v>
      </c>
      <c r="C138" s="20" t="str">
        <f aca="false">IF(VLOOKUP($A138,Tournoi!$B$2:$F$601,3,0)="","",VLOOKUP($A138,Tournoi!$B$2:$F$601,3,0))</f>
        <v>De Sloover</v>
      </c>
      <c r="D138" s="20" t="str">
        <f aca="false">IF(VLOOKUP($A138,Tournoi!$B$2:$F$601,4,0)="","",VLOOKUP($A138,Tournoi!$B$2:$F$601,4,0))</f>
        <v>Andy</v>
      </c>
      <c r="E138" s="20" t="str">
        <f aca="false">IF(VLOOKUP($A138,Tournoi!$B$2:$F$612,5,0)="","",VLOOKUP($A138,Tournoi!$B$2:$F$612,5,0))</f>
        <v>Twenty-Four</v>
      </c>
      <c r="F138" s="19" t="n">
        <v>105.481706402759</v>
      </c>
      <c r="G138" s="19" t="n">
        <v>35.1605688009197</v>
      </c>
      <c r="H138" s="19" t="n">
        <v>209.008152710022</v>
      </c>
      <c r="I138" s="19" t="n">
        <v>139.338768473348</v>
      </c>
      <c r="J138" s="21" t="n">
        <v>129.849079939668</v>
      </c>
      <c r="K138" s="19"/>
      <c r="L138" s="19"/>
      <c r="M138" s="19"/>
      <c r="N138" s="19"/>
      <c r="O138" s="19" t="str">
        <f aca="false">IF(VLOOKUP($A138,Tournoi!$B$2:$AC$601,6,0)="","",VLOOKUP($A138,Tournoi!$B$2:$AF$601,30,0))</f>
        <v/>
      </c>
      <c r="P138" s="19"/>
      <c r="Q138" s="19"/>
      <c r="R138" s="19"/>
      <c r="S138" s="22"/>
      <c r="T138" s="21" t="n">
        <f aca="false" t="array" ref="T138:T138">SUM(J138:S138)</f>
        <v>129.849079939668</v>
      </c>
      <c r="U138" s="19" t="n">
        <f aca="false" t="array" ref="U138:U138">IF(S138="",0,S138)+IF((COUNT(J138:R138)&lt;6),SUM(J138:R138),(MAX(J138:R138)+LARGE(J138:R138,2)+LARGE(J138:R138,3)+LARGE(J138:R138,4)+LARGE(J138:R138,5)))</f>
        <v>129.849079939668</v>
      </c>
      <c r="V138" s="19" t="n">
        <f aca="false">U138+G138+I138</f>
        <v>304.348417213936</v>
      </c>
      <c r="W138" s="19" t="n">
        <f aca="false" t="array" ref="W138:W138">COUNT(J138:S138)</f>
        <v>1</v>
      </c>
      <c r="X138" s="19"/>
      <c r="Y138" s="19"/>
      <c r="Z138" s="4"/>
      <c r="AA138" s="19"/>
      <c r="AB138" s="19"/>
      <c r="AC138" s="4"/>
      <c r="AD138" s="4"/>
      <c r="AE138" s="0"/>
      <c r="AG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</row>
    <row r="139" s="25" customFormat="true" ht="16.5" hidden="false" customHeight="true" outlineLevel="0" collapsed="false">
      <c r="A139" s="19" t="n">
        <v>320</v>
      </c>
      <c r="B139" s="19" t="n">
        <f aca="false" t="array" ref="B139:B139">RANK(V139,$V$2:$V$607)</f>
        <v>161</v>
      </c>
      <c r="C139" s="20" t="str">
        <f aca="false">IF(VLOOKUP($A139,Tournoi!$B$2:$F$601,3,0)="","",VLOOKUP($A139,Tournoi!$B$2:$F$601,3,0))</f>
        <v>Filippi</v>
      </c>
      <c r="D139" s="20" t="str">
        <f aca="false">IF(VLOOKUP($A139,Tournoi!$B$2:$F$601,4,0)="","",VLOOKUP($A139,Tournoi!$B$2:$F$601,4,0))</f>
        <v>Luca</v>
      </c>
      <c r="E139" s="20"/>
      <c r="F139" s="19" t="n">
        <v>0</v>
      </c>
      <c r="G139" s="19" t="n">
        <v>0</v>
      </c>
      <c r="H139" s="19" t="n">
        <v>0</v>
      </c>
      <c r="I139" s="19" t="n">
        <v>0</v>
      </c>
      <c r="J139" s="21"/>
      <c r="K139" s="19"/>
      <c r="L139" s="19" t="n">
        <v>298.283333333333</v>
      </c>
      <c r="M139" s="19"/>
      <c r="N139" s="19"/>
      <c r="O139" s="19" t="str">
        <f aca="false">IF(VLOOKUP($A139,Tournoi!$B$2:$AC$601,6,0)="","",VLOOKUP($A139,Tournoi!$B$2:$AF$601,30,0))</f>
        <v/>
      </c>
      <c r="P139" s="19"/>
      <c r="Q139" s="19"/>
      <c r="R139" s="19"/>
      <c r="S139" s="22"/>
      <c r="T139" s="21" t="n">
        <f aca="false" t="array" ref="T139:T139">SUM(J139:S139)</f>
        <v>298.283333333333</v>
      </c>
      <c r="U139" s="19" t="n">
        <f aca="false" t="array" ref="U139:U139">IF(S139="",0,S139)+IF((COUNT(J139:R139)&lt;6),SUM(J139:R139),(MAX(J139:R139)+LARGE(J139:R139,2)+LARGE(J139:R139,3)+LARGE(J139:R139,4)+LARGE(J139:R139,5)))</f>
        <v>298.283333333333</v>
      </c>
      <c r="V139" s="19" t="n">
        <f aca="false">U139+G139+I139</f>
        <v>298.283333333333</v>
      </c>
      <c r="W139" s="19" t="n">
        <f aca="false" t="array" ref="W139:W139">COUNT(J139:S139)</f>
        <v>1</v>
      </c>
      <c r="X139" s="19"/>
      <c r="Y139" s="19"/>
      <c r="Z139" s="4"/>
      <c r="AA139" s="19"/>
      <c r="AB139" s="19"/>
      <c r="AC139" s="4"/>
      <c r="AD139" s="4"/>
      <c r="AE139" s="0"/>
      <c r="AG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</row>
    <row r="140" s="25" customFormat="true" ht="16.5" hidden="false" customHeight="true" outlineLevel="0" collapsed="false">
      <c r="A140" s="19" t="n">
        <v>276</v>
      </c>
      <c r="B140" s="19" t="n">
        <f aca="false" t="array" ref="B140:B140">RANK(V140,$V$2:$V$607)</f>
        <v>162</v>
      </c>
      <c r="C140" s="20" t="str">
        <f aca="false">IF(VLOOKUP($A140,Tournoi!$B$2:$F$601,3,0)="","",VLOOKUP($A140,Tournoi!$B$2:$F$601,3,0))</f>
        <v>Gobert</v>
      </c>
      <c r="D140" s="20" t="str">
        <f aca="false">IF(VLOOKUP($A140,Tournoi!$B$2:$F$601,4,0)="","",VLOOKUP($A140,Tournoi!$B$2:$F$601,4,0))</f>
        <v>Louis</v>
      </c>
      <c r="E140" s="20" t="str">
        <f aca="false">IF(VLOOKUP($A140,Tournoi!$B$2:$F$612,5,0)="","",VLOOKUP($A140,Tournoi!$B$2:$F$612,5,0))</f>
        <v/>
      </c>
      <c r="F140" s="19" t="n">
        <v>112.58431372549</v>
      </c>
      <c r="G140" s="19" t="n">
        <v>37.5281045751634</v>
      </c>
      <c r="H140" s="19" t="n">
        <v>94.0731442577031</v>
      </c>
      <c r="I140" s="19" t="n">
        <v>62.7154295051354</v>
      </c>
      <c r="J140" s="21"/>
      <c r="K140" s="19"/>
      <c r="L140" s="19"/>
      <c r="M140" s="19" t="n">
        <v>197.484510812497</v>
      </c>
      <c r="N140" s="19"/>
      <c r="O140" s="19" t="str">
        <f aca="false">IF(VLOOKUP($A140,Tournoi!$B$2:$AC$601,6,0)="","",VLOOKUP($A140,Tournoi!$B$2:$AF$601,30,0))</f>
        <v/>
      </c>
      <c r="P140" s="19"/>
      <c r="Q140" s="19"/>
      <c r="R140" s="19"/>
      <c r="S140" s="22"/>
      <c r="T140" s="21" t="n">
        <f aca="false" t="array" ref="T140:T140">SUM(J140:S140)</f>
        <v>197.484510812497</v>
      </c>
      <c r="U140" s="19" t="n">
        <f aca="false" t="array" ref="U140:U140">IF(S140="",0,S140)+IF((COUNT(J140:R140)&lt;6),SUM(J140:R140),(MAX(J140:R140)+LARGE(J140:R140,2)+LARGE(J140:R140,3)+LARGE(J140:R140,4)+LARGE(J140:R140,5)))</f>
        <v>197.484510812497</v>
      </c>
      <c r="V140" s="19" t="n">
        <f aca="false">U140+G140+I140</f>
        <v>297.728044892795</v>
      </c>
      <c r="W140" s="19" t="n">
        <f aca="false" t="array" ref="W140:W140">COUNT(J140:S140)</f>
        <v>1</v>
      </c>
      <c r="X140" s="19"/>
      <c r="Y140" s="19"/>
      <c r="Z140" s="4"/>
      <c r="AA140" s="4"/>
      <c r="AB140" s="0"/>
      <c r="AC140" s="4"/>
      <c r="AD140" s="4"/>
      <c r="AE140" s="0"/>
      <c r="AG140" s="0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</row>
    <row r="141" s="25" customFormat="true" ht="16.5" hidden="false" customHeight="true" outlineLevel="0" collapsed="false">
      <c r="A141" s="19" t="n">
        <v>291</v>
      </c>
      <c r="B141" s="19" t="n">
        <f aca="false" t="array" ref="B141:B141">RANK(V141,$V$2:$V$607)</f>
        <v>163</v>
      </c>
      <c r="C141" s="20" t="str">
        <f aca="false">IF(VLOOKUP($A141,Tournoi!$B$2:$F$601,3,0)="","",VLOOKUP($A141,Tournoi!$B$2:$F$601,3,0))</f>
        <v>Kerkhove</v>
      </c>
      <c r="D141" s="20" t="str">
        <f aca="false">IF(VLOOKUP($A141,Tournoi!$B$2:$F$601,4,0)="","",VLOOKUP($A141,Tournoi!$B$2:$F$601,4,0))</f>
        <v>Wouter</v>
      </c>
      <c r="E141" s="20" t="str">
        <f aca="false">IF(VLOOKUP($A141,Tournoi!$B$2:$F$612,5,0)="","",VLOOKUP($A141,Tournoi!$B$2:$F$612,5,0))</f>
        <v>Spelen Op Zolder</v>
      </c>
      <c r="F141" s="19" t="n">
        <v>0</v>
      </c>
      <c r="G141" s="19" t="n">
        <v>0</v>
      </c>
      <c r="H141" s="19" t="n">
        <v>0</v>
      </c>
      <c r="I141" s="19" t="n">
        <v>0</v>
      </c>
      <c r="J141" s="21" t="n">
        <v>296.229946524064</v>
      </c>
      <c r="K141" s="19"/>
      <c r="L141" s="19"/>
      <c r="M141" s="19"/>
      <c r="N141" s="19"/>
      <c r="O141" s="19" t="str">
        <f aca="false">IF(VLOOKUP($A141,Tournoi!$B$2:$AC$601,6,0)="","",VLOOKUP($A141,Tournoi!$B$2:$AF$601,30,0))</f>
        <v/>
      </c>
      <c r="P141" s="19"/>
      <c r="Q141" s="19"/>
      <c r="R141" s="19"/>
      <c r="S141" s="22"/>
      <c r="T141" s="21" t="n">
        <f aca="false" t="array" ref="T141:T141">SUM(J141:S141)</f>
        <v>296.229946524064</v>
      </c>
      <c r="U141" s="19" t="n">
        <f aca="false" t="array" ref="U141:U141">IF(S141="",0,S141)+IF((COUNT(J141:R141)&lt;6),SUM(J141:R141),(MAX(J141:R141)+LARGE(J141:R141,2)+LARGE(J141:R141,3)+LARGE(J141:R141,4)+LARGE(J141:R141,5)))</f>
        <v>296.229946524064</v>
      </c>
      <c r="V141" s="19" t="n">
        <f aca="false">U141+G141+I141</f>
        <v>296.229946524064</v>
      </c>
      <c r="W141" s="19" t="n">
        <f aca="false" t="array" ref="W141:W141">COUNT(J141:S141)</f>
        <v>1</v>
      </c>
      <c r="X141" s="19"/>
      <c r="Y141" s="19"/>
      <c r="Z141" s="4"/>
      <c r="AA141" s="19"/>
      <c r="AB141" s="19"/>
      <c r="AC141" s="4"/>
      <c r="AD141" s="4"/>
      <c r="AE141" s="0"/>
      <c r="AG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</row>
    <row r="142" s="25" customFormat="true" ht="16.5" hidden="false" customHeight="true" outlineLevel="0" collapsed="false">
      <c r="A142" s="19" t="n">
        <v>405</v>
      </c>
      <c r="B142" s="19" t="n">
        <f aca="false" t="array" ref="B142:B142">RANK(V142,$V$2:$V$607)</f>
        <v>164</v>
      </c>
      <c r="C142" s="20" t="str">
        <f aca="false">IF(VLOOKUP($A142,Tournoi!$B$2:$F$601,3,0)="","",VLOOKUP($A142,Tournoi!$B$2:$F$601,3,0))</f>
        <v>Callewaert</v>
      </c>
      <c r="D142" s="20" t="str">
        <f aca="false">IF(VLOOKUP($A142,Tournoi!$B$2:$F$601,4,0)="","",VLOOKUP($A142,Tournoi!$B$2:$F$601,4,0))</f>
        <v>Pia</v>
      </c>
      <c r="E142" s="20" t="str">
        <f aca="false">IF(VLOOKUP($A142,Tournoi!$B$2:$F$612,5,0)="","",VLOOKUP($A142,Tournoi!$B$2:$F$612,5,0))</f>
        <v>Imagimonde</v>
      </c>
      <c r="F142" s="19" t="n">
        <v>398.94578522222</v>
      </c>
      <c r="G142" s="19" t="n">
        <v>132.981928407407</v>
      </c>
      <c r="H142" s="19" t="n">
        <v>0</v>
      </c>
      <c r="I142" s="19" t="n">
        <v>0</v>
      </c>
      <c r="J142" s="21"/>
      <c r="K142" s="19"/>
      <c r="L142" s="19"/>
      <c r="M142" s="19"/>
      <c r="N142" s="19" t="n">
        <v>159.106843575209</v>
      </c>
      <c r="O142" s="19" t="str">
        <f aca="false">IF(VLOOKUP($A142,Tournoi!$B$2:$AC$601,6,0)="","",VLOOKUP($A142,Tournoi!$B$2:$AF$601,30,0))</f>
        <v/>
      </c>
      <c r="P142" s="19"/>
      <c r="Q142" s="19"/>
      <c r="R142" s="19"/>
      <c r="S142" s="22"/>
      <c r="T142" s="21" t="n">
        <f aca="false" t="array" ref="T142:T142">SUM(J142:S142)</f>
        <v>159.106843575209</v>
      </c>
      <c r="U142" s="19" t="n">
        <f aca="false" t="array" ref="U142:U142">IF(S142="",0,S142)+IF((COUNT(J142:R142)&lt;6),SUM(J142:R142),(MAX(J142:R142)+LARGE(J142:R142,2)+LARGE(J142:R142,3)+LARGE(J142:R142,4)+LARGE(J142:R142,5)))</f>
        <v>159.106843575209</v>
      </c>
      <c r="V142" s="19" t="n">
        <f aca="false">U142+G142+I142</f>
        <v>292.088771982616</v>
      </c>
      <c r="W142" s="19" t="n">
        <f aca="false" t="array" ref="W142:W142">COUNT(J142:S142)</f>
        <v>1</v>
      </c>
      <c r="X142" s="19"/>
      <c r="Y142" s="19"/>
      <c r="Z142" s="4"/>
      <c r="AA142" s="19"/>
      <c r="AB142" s="19"/>
      <c r="AC142" s="4"/>
      <c r="AD142" s="4"/>
      <c r="AE142" s="27"/>
      <c r="AG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</row>
    <row r="143" s="25" customFormat="true" ht="16.5" hidden="false" customHeight="true" outlineLevel="0" collapsed="false">
      <c r="A143" s="19" t="n">
        <v>459</v>
      </c>
      <c r="B143" s="19" t="n">
        <f aca="false" t="array" ref="B143:B143">RANK(V143,$V$2:$V$607)</f>
        <v>165</v>
      </c>
      <c r="C143" s="20" t="str">
        <f aca="false">IF(VLOOKUP($A143,Tournoi!$B$2:$F$601,3,0)="","",VLOOKUP($A143,Tournoi!$B$2:$F$601,3,0))</f>
        <v>Renard</v>
      </c>
      <c r="D143" s="20" t="str">
        <f aca="false">IF(VLOOKUP($A143,Tournoi!$B$2:$F$601,4,0)="","",VLOOKUP($A143,Tournoi!$B$2:$F$601,4,0))</f>
        <v>Carine</v>
      </c>
      <c r="E143" s="20" t="str">
        <f aca="false">IF(VLOOKUP($A143,Tournoi!$B$2:$F$612,5,0)="","",VLOOKUP($A143,Tournoi!$B$2:$F$612,5,0))</f>
        <v/>
      </c>
      <c r="F143" s="19" t="n">
        <v>501.340787852027</v>
      </c>
      <c r="G143" s="19" t="n">
        <v>167.113595950676</v>
      </c>
      <c r="H143" s="19" t="n">
        <v>186.368357749393</v>
      </c>
      <c r="I143" s="19" t="n">
        <v>124.245571832928</v>
      </c>
      <c r="J143" s="21"/>
      <c r="K143" s="19"/>
      <c r="L143" s="19"/>
      <c r="M143" s="19"/>
      <c r="N143" s="19"/>
      <c r="O143" s="19" t="str">
        <f aca="false">IF(VLOOKUP($A143,Tournoi!$B$2:$AC$601,6,0)="","",VLOOKUP($A143,Tournoi!$B$2:$AF$601,30,0))</f>
        <v/>
      </c>
      <c r="P143" s="19"/>
      <c r="Q143" s="19"/>
      <c r="R143" s="19"/>
      <c r="S143" s="22"/>
      <c r="T143" s="21" t="n">
        <f aca="false" t="array" ref="T143:T143">SUM(J143:S143)</f>
        <v>0</v>
      </c>
      <c r="U143" s="19" t="n">
        <f aca="false" t="array" ref="U143:U143">IF(S143="",0,S143)+IF((COUNT(J143:R143)&lt;6),SUM(J143:R143),(MAX(J143:R143)+LARGE(J143:R143,2)+LARGE(J143:R143,3)+LARGE(J143:R143,4)+LARGE(J143:R143,5)))</f>
        <v>0</v>
      </c>
      <c r="V143" s="19" t="n">
        <f aca="false">U143+G143+I143</f>
        <v>291.359167783604</v>
      </c>
      <c r="W143" s="19" t="n">
        <f aca="false" t="array" ref="W143:W143">COUNT(J143:S143)</f>
        <v>0</v>
      </c>
      <c r="X143" s="19"/>
      <c r="Y143" s="19"/>
      <c r="Z143" s="4"/>
      <c r="AA143" s="4"/>
      <c r="AB143" s="0"/>
      <c r="AC143" s="4"/>
      <c r="AD143" s="4"/>
      <c r="AE143" s="0"/>
      <c r="AG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</row>
    <row r="144" s="25" customFormat="true" ht="16.5" hidden="false" customHeight="true" outlineLevel="0" collapsed="false">
      <c r="A144" s="19" t="n">
        <v>152</v>
      </c>
      <c r="B144" s="19" t="n">
        <f aca="false" t="array" ref="B144:B144">RANK(V144,$V$2:$V$607)</f>
        <v>166</v>
      </c>
      <c r="C144" s="20" t="str">
        <f aca="false">IF(VLOOKUP($A144,Tournoi!$B$2:$F$601,3,0)="","",VLOOKUP($A144,Tournoi!$B$2:$F$601,3,0))</f>
        <v>Lust</v>
      </c>
      <c r="D144" s="20" t="str">
        <f aca="false">IF(VLOOKUP($A144,Tournoi!$B$2:$F$601,4,0)="","",VLOOKUP($A144,Tournoi!$B$2:$F$601,4,0))</f>
        <v>Pieter</v>
      </c>
      <c r="E144" s="20" t="str">
        <f aca="false">IF(VLOOKUP($A144,Tournoi!$B$2:$F$612,5,0)="","",VLOOKUP($A144,Tournoi!$B$2:$F$612,5,0))</f>
        <v>Spelen Op Zolder</v>
      </c>
      <c r="F144" s="19" t="n">
        <v>0</v>
      </c>
      <c r="G144" s="19" t="n">
        <v>0</v>
      </c>
      <c r="H144" s="19" t="n">
        <v>0</v>
      </c>
      <c r="I144" s="19" t="n">
        <v>0</v>
      </c>
      <c r="J144" s="21" t="n">
        <v>286.655160975009</v>
      </c>
      <c r="K144" s="19"/>
      <c r="L144" s="19"/>
      <c r="M144" s="19"/>
      <c r="N144" s="19"/>
      <c r="O144" s="19" t="str">
        <f aca="false">IF(VLOOKUP($A144,Tournoi!$B$2:$AC$601,6,0)="","",VLOOKUP($A144,Tournoi!$B$2:$AF$601,30,0))</f>
        <v/>
      </c>
      <c r="P144" s="19"/>
      <c r="Q144" s="19"/>
      <c r="R144" s="19"/>
      <c r="S144" s="22"/>
      <c r="T144" s="21" t="n">
        <f aca="false" t="array" ref="T144:T144">SUM(J144:S144)</f>
        <v>286.655160975009</v>
      </c>
      <c r="U144" s="19" t="n">
        <f aca="false" t="array" ref="U144:U144">IF(S144="",0,S144)+IF((COUNT(J144:R144)&lt;6),SUM(J144:R144),(MAX(J144:R144)+LARGE(J144:R144,2)+LARGE(J144:R144,3)+LARGE(J144:R144,4)+LARGE(J144:R144,5)))</f>
        <v>286.655160975009</v>
      </c>
      <c r="V144" s="19" t="n">
        <f aca="false">U144+G144+I144</f>
        <v>286.655160975009</v>
      </c>
      <c r="W144" s="19" t="n">
        <f aca="false" t="array" ref="W144:W144">COUNT(J144:S144)</f>
        <v>1</v>
      </c>
      <c r="X144" s="19"/>
      <c r="Y144" s="19"/>
      <c r="Z144" s="4"/>
      <c r="AA144" s="19"/>
      <c r="AB144" s="19"/>
      <c r="AC144" s="4"/>
      <c r="AD144" s="4"/>
      <c r="AE144" s="0"/>
      <c r="AG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</row>
    <row r="145" s="25" customFormat="true" ht="16.5" hidden="false" customHeight="true" outlineLevel="0" collapsed="false">
      <c r="A145" s="19" t="n">
        <v>570</v>
      </c>
      <c r="B145" s="19" t="n">
        <f aca="false" t="array" ref="B145:B145">RANK(V145,$V$2:$V$607)</f>
        <v>168</v>
      </c>
      <c r="C145" s="20" t="str">
        <f aca="false">IF(VLOOKUP($A145,Tournoi!$B$2:$F$601,3,0)="","",VLOOKUP($A145,Tournoi!$B$2:$F$601,3,0))</f>
        <v>Schelfaut</v>
      </c>
      <c r="D145" s="20" t="str">
        <f aca="false">IF(VLOOKUP($A145,Tournoi!$B$2:$F$601,4,0)="","",VLOOKUP($A145,Tournoi!$B$2:$F$601,4,0))</f>
        <v>Sander</v>
      </c>
      <c r="E145" s="20" t="str">
        <f aca="false">IF(VLOOKUP($A145,Tournoi!$B$2:$F$612,5,0)="","",VLOOKUP($A145,Tournoi!$B$2:$F$612,5,0))</f>
        <v/>
      </c>
      <c r="F145" s="19" t="n">
        <v>349.679307556951</v>
      </c>
      <c r="G145" s="19" t="n">
        <v>116.55976918565</v>
      </c>
      <c r="H145" s="19" t="n">
        <v>252.679306305253</v>
      </c>
      <c r="I145" s="19" t="n">
        <v>168.452870870169</v>
      </c>
      <c r="J145" s="21"/>
      <c r="K145" s="19"/>
      <c r="L145" s="19"/>
      <c r="M145" s="19"/>
      <c r="N145" s="19"/>
      <c r="O145" s="19" t="str">
        <f aca="false">IF(VLOOKUP($A145,Tournoi!$B$2:$AC$601,6,0)="","",VLOOKUP($A145,Tournoi!$B$2:$AF$601,30,0))</f>
        <v/>
      </c>
      <c r="P145" s="19"/>
      <c r="Q145" s="19"/>
      <c r="R145" s="19"/>
      <c r="S145" s="22"/>
      <c r="T145" s="21" t="n">
        <f aca="false" t="array" ref="T145:T145">SUM(J145:S145)</f>
        <v>0</v>
      </c>
      <c r="U145" s="19" t="n">
        <f aca="false" t="array" ref="U145:U145">IF(S145="",0,S145)+IF((COUNT(J145:R145)&lt;6),SUM(J145:R145),(MAX(J145:R145)+LARGE(J145:R145,2)+LARGE(J145:R145,3)+LARGE(J145:R145,4)+LARGE(J145:R145,5)))</f>
        <v>0</v>
      </c>
      <c r="V145" s="19" t="n">
        <f aca="false">U145+G145+I145</f>
        <v>285.012640055819</v>
      </c>
      <c r="W145" s="19" t="n">
        <f aca="false" t="array" ref="W145:W145">COUNT(J145:S145)</f>
        <v>0</v>
      </c>
      <c r="X145" s="19"/>
      <c r="Y145" s="19"/>
      <c r="Z145" s="4"/>
      <c r="AA145" s="19"/>
      <c r="AB145" s="19"/>
      <c r="AC145" s="4"/>
      <c r="AD145" s="4"/>
      <c r="AE145" s="0"/>
      <c r="AG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</row>
    <row r="146" s="25" customFormat="true" ht="16.5" hidden="false" customHeight="true" outlineLevel="0" collapsed="false">
      <c r="A146" s="19" t="n">
        <v>116</v>
      </c>
      <c r="B146" s="19" t="n">
        <f aca="false" t="array" ref="B146:B146">RANK(V146,$V$2:$V$607)</f>
        <v>131</v>
      </c>
      <c r="C146" s="20" t="str">
        <f aca="false">IF(VLOOKUP($A146,Tournoi!$B$2:$F$601,3,0)="","",VLOOKUP($A146,Tournoi!$B$2:$F$601,3,0))</f>
        <v>Verstraete</v>
      </c>
      <c r="D146" s="20" t="str">
        <f aca="false">IF(VLOOKUP($A146,Tournoi!$B$2:$F$601,4,0)="","",VLOOKUP($A146,Tournoi!$B$2:$F$601,4,0))</f>
        <v>Saar</v>
      </c>
      <c r="E146" s="20" t="str">
        <f aca="false">IF(VLOOKUP($A146,Tournoi!$B$2:$F$612,5,0)="","",VLOOKUP($A146,Tournoi!$B$2:$F$612,5,0))</f>
        <v>Spelen Op Zolder</v>
      </c>
      <c r="F146" s="19" t="n">
        <v>0</v>
      </c>
      <c r="G146" s="19" t="n">
        <v>0</v>
      </c>
      <c r="H146" s="19" t="n">
        <v>60.2157444749153</v>
      </c>
      <c r="I146" s="19" t="n">
        <v>40.1438296499435</v>
      </c>
      <c r="J146" s="21" t="n">
        <v>244.756784874178</v>
      </c>
      <c r="K146" s="19"/>
      <c r="L146" s="19"/>
      <c r="M146" s="19"/>
      <c r="N146" s="19"/>
      <c r="O146" s="19" t="n">
        <f aca="false">IF(VLOOKUP($A146,Tournoi!$B$2:$AC$601,6,0)="","",VLOOKUP($A146,Tournoi!$B$2:$AF$601,30,0))</f>
        <v>100.57196969697</v>
      </c>
      <c r="P146" s="19"/>
      <c r="Q146" s="19"/>
      <c r="R146" s="19"/>
      <c r="S146" s="22"/>
      <c r="T146" s="21" t="n">
        <f aca="false" t="array" ref="T146:T146">SUM(J146:S146)</f>
        <v>345.328754571148</v>
      </c>
      <c r="U146" s="19" t="n">
        <f aca="false" t="array" ref="U146:U146">IF(S146="",0,S146)+IF((COUNT(J146:R146)&lt;6),SUM(J146:R146),(MAX(J146:R146)+LARGE(J146:R146,2)+LARGE(J146:R146,3)+LARGE(J146:R146,4)+LARGE(J146:R146,5)))</f>
        <v>345.328754571148</v>
      </c>
      <c r="V146" s="19" t="n">
        <f aca="false">U146+G146+I146</f>
        <v>385.472584221091</v>
      </c>
      <c r="W146" s="19" t="n">
        <f aca="false" t="array" ref="W146:W146">COUNT(J146:S146)</f>
        <v>2</v>
      </c>
      <c r="X146" s="19"/>
      <c r="Y146" s="19"/>
      <c r="Z146" s="4"/>
      <c r="AA146" s="4"/>
      <c r="AB146" s="0"/>
      <c r="AC146" s="4"/>
      <c r="AD146" s="4"/>
      <c r="AE146" s="0"/>
      <c r="AG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</row>
    <row r="147" s="25" customFormat="true" ht="16.5" hidden="false" customHeight="true" outlineLevel="0" collapsed="false">
      <c r="A147" s="19" t="n">
        <v>304</v>
      </c>
      <c r="B147" s="19" t="n">
        <f aca="false" t="array" ref="B147:B147">RANK(V147,$V$2:$V$607)</f>
        <v>119</v>
      </c>
      <c r="C147" s="20" t="str">
        <f aca="false">IF(VLOOKUP($A147,Tournoi!$B$2:$F$601,3,0)="","",VLOOKUP($A147,Tournoi!$B$2:$F$601,3,0))</f>
        <v>De Buck</v>
      </c>
      <c r="D147" s="20" t="str">
        <f aca="false">IF(VLOOKUP($A147,Tournoi!$B$2:$F$601,4,0)="","",VLOOKUP($A147,Tournoi!$B$2:$F$601,4,0))</f>
        <v>Nadja</v>
      </c>
      <c r="E147" s="20" t="str">
        <f aca="false">IF(VLOOKUP($A147,Tournoi!$B$2:$F$612,5,0)="","",VLOOKUP($A147,Tournoi!$B$2:$F$612,5,0))</f>
        <v>Free Companions</v>
      </c>
      <c r="F147" s="19" t="n">
        <v>67.0316666666667</v>
      </c>
      <c r="G147" s="19" t="n">
        <v>22.3438888888889</v>
      </c>
      <c r="H147" s="19" t="n">
        <v>67.1478989379247</v>
      </c>
      <c r="I147" s="19" t="n">
        <v>44.7652659586164</v>
      </c>
      <c r="J147" s="21" t="n">
        <v>100.738854150473</v>
      </c>
      <c r="K147" s="19" t="n">
        <v>115.74702576425</v>
      </c>
      <c r="L147" s="19"/>
      <c r="M147" s="19"/>
      <c r="N147" s="19"/>
      <c r="O147" s="19" t="n">
        <f aca="false">IF(VLOOKUP($A147,Tournoi!$B$2:$AC$601,6,0)="","",VLOOKUP($A147,Tournoi!$B$2:$AF$601,30,0))</f>
        <v>133.855648801577</v>
      </c>
      <c r="P147" s="19"/>
      <c r="Q147" s="19"/>
      <c r="R147" s="19"/>
      <c r="S147" s="22"/>
      <c r="T147" s="21" t="n">
        <f aca="false" t="array" ref="T147:T147">SUM(J147:S147)</f>
        <v>350.3415287163</v>
      </c>
      <c r="U147" s="19" t="n">
        <f aca="false" t="array" ref="U147:U147">IF(S147="",0,S147)+IF((COUNT(J147:R147)&lt;6),SUM(J147:R147),(MAX(J147:R147)+LARGE(J147:R147,2)+LARGE(J147:R147,3)+LARGE(J147:R147,4)+LARGE(J147:R147,5)))</f>
        <v>350.3415287163</v>
      </c>
      <c r="V147" s="19" t="n">
        <f aca="false">U147+G147+I147</f>
        <v>417.450683563806</v>
      </c>
      <c r="W147" s="19" t="n">
        <f aca="false" t="array" ref="W147:W147">COUNT(J147:S147)</f>
        <v>3</v>
      </c>
      <c r="X147" s="19"/>
      <c r="Y147" s="19"/>
      <c r="Z147" s="4"/>
      <c r="AA147" s="19"/>
      <c r="AB147" s="19"/>
      <c r="AC147" s="4"/>
      <c r="AD147" s="4"/>
      <c r="AE147" s="0"/>
      <c r="AG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</row>
    <row r="148" s="25" customFormat="true" ht="16.5" hidden="false" customHeight="true" outlineLevel="0" collapsed="false">
      <c r="A148" s="19" t="n">
        <v>345</v>
      </c>
      <c r="B148" s="19" t="n">
        <f aca="false" t="array" ref="B148:B148">RANK(V148,$V$2:$V$607)</f>
        <v>170</v>
      </c>
      <c r="C148" s="20" t="str">
        <f aca="false">IF(VLOOKUP($A148,Tournoi!$B$2:$F$601,3,0)="","",VLOOKUP($A148,Tournoi!$B$2:$F$601,3,0))</f>
        <v>Mertens</v>
      </c>
      <c r="D148" s="20" t="str">
        <f aca="false">IF(VLOOKUP($A148,Tournoi!$B$2:$F$601,4,0)="","",VLOOKUP($A148,Tournoi!$B$2:$F$601,4,0))</f>
        <v>Marc</v>
      </c>
      <c r="E148" s="20" t="str">
        <f aca="false">IF(VLOOKUP($A148,Tournoi!$B$2:$F$612,5,0)="","",VLOOKUP($A148,Tournoi!$B$2:$F$612,5,0))</f>
        <v/>
      </c>
      <c r="F148" s="19" t="n">
        <v>371.512290285842</v>
      </c>
      <c r="G148" s="19" t="n">
        <v>123.837430095281</v>
      </c>
      <c r="H148" s="19" t="n">
        <v>235.849875930521</v>
      </c>
      <c r="I148" s="19" t="n">
        <v>157.233250620347</v>
      </c>
      <c r="J148" s="21"/>
      <c r="K148" s="19"/>
      <c r="L148" s="19"/>
      <c r="M148" s="19"/>
      <c r="N148" s="19"/>
      <c r="O148" s="19" t="str">
        <f aca="false">IF(VLOOKUP($A148,Tournoi!$B$2:$AC$601,6,0)="","",VLOOKUP($A148,Tournoi!$B$2:$AF$601,30,0))</f>
        <v/>
      </c>
      <c r="P148" s="19"/>
      <c r="Q148" s="19"/>
      <c r="R148" s="19"/>
      <c r="S148" s="22"/>
      <c r="T148" s="21" t="n">
        <f aca="false" t="array" ref="T148:T148">SUM(J148:S148)</f>
        <v>0</v>
      </c>
      <c r="U148" s="19" t="n">
        <f aca="false" t="array" ref="U148:U148">IF(S148="",0,S148)+IF((COUNT(J148:R148)&lt;6),SUM(J148:R148),(MAX(J148:R148)+LARGE(J148:R148,2)+LARGE(J148:R148,3)+LARGE(J148:R148,4)+LARGE(J148:R148,5)))</f>
        <v>0</v>
      </c>
      <c r="V148" s="19" t="n">
        <f aca="false">U148+G148+I148</f>
        <v>281.070680715628</v>
      </c>
      <c r="W148" s="19" t="n">
        <f aca="false" t="array" ref="W148:W148">COUNT(J148:S148)</f>
        <v>0</v>
      </c>
      <c r="X148" s="19"/>
      <c r="Y148" s="19"/>
      <c r="Z148" s="4"/>
      <c r="AA148" s="19"/>
      <c r="AB148" s="19"/>
      <c r="AC148" s="4"/>
      <c r="AD148" s="4"/>
      <c r="AE148" s="0"/>
      <c r="AG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</row>
    <row r="149" s="25" customFormat="true" ht="16.5" hidden="false" customHeight="true" outlineLevel="0" collapsed="false">
      <c r="A149" s="19" t="n">
        <v>102</v>
      </c>
      <c r="B149" s="19" t="n">
        <f aca="false" t="array" ref="B149:B149">RANK(V149,$V$2:$V$607)</f>
        <v>171</v>
      </c>
      <c r="C149" s="20" t="str">
        <f aca="false">IF(VLOOKUP($A149,Tournoi!$B$2:$F$601,3,0)="","",VLOOKUP($A149,Tournoi!$B$2:$F$601,3,0))</f>
        <v>Witters</v>
      </c>
      <c r="D149" s="20" t="str">
        <f aca="false">IF(VLOOKUP($A149,Tournoi!$B$2:$F$601,4,0)="","",VLOOKUP($A149,Tournoi!$B$2:$F$601,4,0))</f>
        <v>Hanne</v>
      </c>
      <c r="E149" s="20" t="str">
        <f aca="false">IF(VLOOKUP($A149,Tournoi!$B$2:$F$612,5,0)="","",VLOOKUP($A149,Tournoi!$B$2:$F$612,5,0))</f>
        <v/>
      </c>
      <c r="F149" s="19" t="n">
        <v>365.201690933603</v>
      </c>
      <c r="G149" s="19" t="n">
        <v>121.733896977868</v>
      </c>
      <c r="H149" s="19" t="n">
        <v>238.691577904384</v>
      </c>
      <c r="I149" s="19" t="n">
        <v>159.127718602923</v>
      </c>
      <c r="J149" s="21"/>
      <c r="K149" s="19"/>
      <c r="L149" s="19"/>
      <c r="M149" s="19"/>
      <c r="N149" s="19"/>
      <c r="O149" s="19" t="str">
        <f aca="false">IF(VLOOKUP($A149,Tournoi!$B$2:$AC$601,6,0)="","",VLOOKUP($A149,Tournoi!$B$2:$AF$601,30,0))</f>
        <v/>
      </c>
      <c r="P149" s="19"/>
      <c r="Q149" s="19"/>
      <c r="R149" s="19"/>
      <c r="S149" s="22"/>
      <c r="T149" s="21" t="n">
        <f aca="false" t="array" ref="T149:T149">SUM(J149:S149)</f>
        <v>0</v>
      </c>
      <c r="U149" s="19" t="n">
        <f aca="false" t="array" ref="U149:U149">IF(S149="",0,S149)+IF((COUNT(J149:R149)&lt;6),SUM(J149:R149),(MAX(J149:R149)+LARGE(J149:R149,2)+LARGE(J149:R149,3)+LARGE(J149:R149,4)+LARGE(J149:R149,5)))</f>
        <v>0</v>
      </c>
      <c r="V149" s="19" t="n">
        <f aca="false">U149+G149+I149</f>
        <v>280.861615580791</v>
      </c>
      <c r="W149" s="19" t="n">
        <f aca="false" t="array" ref="W149:W149">COUNT(J149:S149)</f>
        <v>0</v>
      </c>
      <c r="X149" s="19"/>
      <c r="Y149" s="19"/>
      <c r="Z149" s="4"/>
      <c r="AA149" s="4"/>
      <c r="AB149" s="0"/>
      <c r="AC149" s="4"/>
      <c r="AD149" s="4"/>
      <c r="AE149" s="0"/>
      <c r="AG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</row>
    <row r="150" s="25" customFormat="true" ht="16.5" hidden="false" customHeight="true" outlineLevel="0" collapsed="false">
      <c r="A150" s="19" t="n">
        <v>398</v>
      </c>
      <c r="B150" s="19" t="n">
        <f aca="false" t="array" ref="B150:B150">RANK(V150,$V$2:$V$607)</f>
        <v>172</v>
      </c>
      <c r="C150" s="20" t="str">
        <f aca="false">IF(VLOOKUP($A150,Tournoi!$B$2:$F$601,3,0)="","",VLOOKUP($A150,Tournoi!$B$2:$F$601,3,0))</f>
        <v>Boey </v>
      </c>
      <c r="D150" s="20" t="str">
        <f aca="false">IF(VLOOKUP($A150,Tournoi!$B$2:$F$601,4,0)="","",VLOOKUP($A150,Tournoi!$B$2:$F$601,4,0))</f>
        <v>Charlotte</v>
      </c>
      <c r="E150" s="20" t="str">
        <f aca="false">IF(VLOOKUP($A150,Tournoi!$B$2:$F$612,5,0)="","",VLOOKUP($A150,Tournoi!$B$2:$F$612,5,0))</f>
        <v>x</v>
      </c>
      <c r="F150" s="19" t="n">
        <v>0</v>
      </c>
      <c r="G150" s="19" t="n">
        <v>0</v>
      </c>
      <c r="H150" s="19" t="n">
        <v>191.425351510031</v>
      </c>
      <c r="I150" s="19" t="n">
        <v>127.616901006687</v>
      </c>
      <c r="J150" s="21" t="n">
        <v>150.597364444505</v>
      </c>
      <c r="K150" s="19"/>
      <c r="L150" s="19"/>
      <c r="M150" s="19"/>
      <c r="N150" s="19"/>
      <c r="O150" s="19" t="str">
        <f aca="false">IF(VLOOKUP($A150,Tournoi!$B$2:$AC$601,6,0)="","",VLOOKUP($A150,Tournoi!$B$2:$AF$601,30,0))</f>
        <v/>
      </c>
      <c r="P150" s="19"/>
      <c r="Q150" s="19"/>
      <c r="R150" s="19"/>
      <c r="S150" s="22"/>
      <c r="T150" s="21" t="n">
        <f aca="false" t="array" ref="T150:T150">SUM(J150:S150)</f>
        <v>150.597364444505</v>
      </c>
      <c r="U150" s="19" t="n">
        <f aca="false" t="array" ref="U150:U150">IF(S150="",0,S150)+IF((COUNT(J150:R150)&lt;6),SUM(J150:R150),(MAX(J150:R150)+LARGE(J150:R150,2)+LARGE(J150:R150,3)+LARGE(J150:R150,4)+LARGE(J150:R150,5)))</f>
        <v>150.597364444505</v>
      </c>
      <c r="V150" s="19" t="n">
        <f aca="false">U150+G150+I150</f>
        <v>278.214265451192</v>
      </c>
      <c r="W150" s="19" t="n">
        <f aca="false" t="array" ref="W150:W150">COUNT(J150:S150)</f>
        <v>1</v>
      </c>
      <c r="X150" s="19"/>
      <c r="Y150" s="19"/>
      <c r="Z150" s="30"/>
      <c r="AA150" s="19"/>
      <c r="AB150" s="19"/>
      <c r="AC150" s="30"/>
      <c r="AD150" s="30"/>
      <c r="AE150" s="31"/>
      <c r="AF150" s="31"/>
      <c r="AG150" s="31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</row>
    <row r="151" s="25" customFormat="true" ht="16.5" hidden="false" customHeight="true" outlineLevel="0" collapsed="false">
      <c r="A151" s="19" t="n">
        <v>419</v>
      </c>
      <c r="B151" s="19" t="n">
        <f aca="false" t="array" ref="B151:B151">RANK(V151,$V$2:$V$607)</f>
        <v>173</v>
      </c>
      <c r="C151" s="20" t="str">
        <f aca="false">IF(VLOOKUP($A151,Tournoi!$B$2:$F$601,3,0)="","",VLOOKUP($A151,Tournoi!$B$2:$F$601,3,0))</f>
        <v>Matthieu</v>
      </c>
      <c r="D151" s="20" t="str">
        <f aca="false">IF(VLOOKUP($A151,Tournoi!$B$2:$F$601,4,0)="","",VLOOKUP($A151,Tournoi!$B$2:$F$601,4,0))</f>
        <v>Christophe</v>
      </c>
      <c r="E151" s="20" t="str">
        <f aca="false">IF(VLOOKUP($A151,Tournoi!$B$2:$F$612,5,0)="","",VLOOKUP($A151,Tournoi!$B$2:$F$612,5,0))</f>
        <v/>
      </c>
      <c r="F151" s="19" t="n">
        <v>212.205276705277</v>
      </c>
      <c r="G151" s="19" t="n">
        <v>70.7350922350922</v>
      </c>
      <c r="H151" s="19" t="n">
        <v>0</v>
      </c>
      <c r="I151" s="19" t="n">
        <v>0</v>
      </c>
      <c r="J151" s="21"/>
      <c r="K151" s="19"/>
      <c r="L151" s="19"/>
      <c r="M151" s="19"/>
      <c r="N151" s="19" t="n">
        <v>206.435655532752</v>
      </c>
      <c r="O151" s="19" t="str">
        <f aca="false">IF(VLOOKUP($A151,Tournoi!$B$2:$AC$601,6,0)="","",VLOOKUP($A151,Tournoi!$B$2:$AF$601,30,0))</f>
        <v/>
      </c>
      <c r="P151" s="19"/>
      <c r="Q151" s="19"/>
      <c r="R151" s="19"/>
      <c r="S151" s="22"/>
      <c r="T151" s="21" t="n">
        <f aca="false" t="array" ref="T151:T151">SUM(J151:S151)</f>
        <v>206.435655532752</v>
      </c>
      <c r="U151" s="19" t="n">
        <f aca="false" t="array" ref="U151:U151">IF(S151="",0,S151)+IF((COUNT(J151:R151)&lt;6),SUM(J151:R151),(MAX(J151:R151)+LARGE(J151:R151,2)+LARGE(J151:R151,3)+LARGE(J151:R151,4)+LARGE(J151:R151,5)))</f>
        <v>206.435655532752</v>
      </c>
      <c r="V151" s="19" t="n">
        <f aca="false">U151+G151+I151</f>
        <v>277.170747767844</v>
      </c>
      <c r="W151" s="19" t="n">
        <f aca="false" t="array" ref="W151:W151">COUNT(J151:S151)</f>
        <v>1</v>
      </c>
      <c r="X151" s="19"/>
      <c r="Y151" s="19"/>
      <c r="Z151" s="4"/>
      <c r="AA151" s="19"/>
      <c r="AB151" s="19"/>
      <c r="AC151" s="4"/>
      <c r="AD151" s="4"/>
      <c r="AE151" s="0"/>
      <c r="AF151" s="0"/>
      <c r="AG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</row>
    <row r="152" s="25" customFormat="true" ht="16.5" hidden="false" customHeight="true" outlineLevel="0" collapsed="false">
      <c r="A152" s="19" t="n">
        <v>531</v>
      </c>
      <c r="B152" s="19" t="n">
        <f aca="false" t="array" ref="B152:B152">RANK(V152,$V$2:$V$607)</f>
        <v>174</v>
      </c>
      <c r="C152" s="20" t="str">
        <f aca="false">IF(VLOOKUP($A152,Tournoi!$B$2:$F$601,3,0)="","",VLOOKUP($A152,Tournoi!$B$2:$F$601,3,0))</f>
        <v>Wallaert</v>
      </c>
      <c r="D152" s="20" t="str">
        <f aca="false">IF(VLOOKUP($A152,Tournoi!$B$2:$F$601,4,0)="","",VLOOKUP($A152,Tournoi!$B$2:$F$601,4,0))</f>
        <v>Joachim</v>
      </c>
      <c r="E152" s="20" t="str">
        <f aca="false">IF(VLOOKUP($A152,Tournoi!$B$2:$F$612,5,0)="","",VLOOKUP($A152,Tournoi!$B$2:$F$612,5,0))</f>
        <v/>
      </c>
      <c r="F152" s="19" t="n">
        <v>67.3050038012302</v>
      </c>
      <c r="G152" s="19" t="n">
        <v>22.4350012670767</v>
      </c>
      <c r="H152" s="19" t="n">
        <v>379.04556671802</v>
      </c>
      <c r="I152" s="19" t="n">
        <v>252.69704447868</v>
      </c>
      <c r="J152" s="21"/>
      <c r="K152" s="19"/>
      <c r="L152" s="19"/>
      <c r="M152" s="19"/>
      <c r="N152" s="19"/>
      <c r="O152" s="19" t="str">
        <f aca="false">IF(VLOOKUP($A152,Tournoi!$B$2:$AC$601,6,0)="","",VLOOKUP($A152,Tournoi!$B$2:$AF$601,30,0))</f>
        <v/>
      </c>
      <c r="P152" s="19"/>
      <c r="Q152" s="19"/>
      <c r="R152" s="19"/>
      <c r="S152" s="22"/>
      <c r="T152" s="21" t="n">
        <f aca="false" t="array" ref="T152:T152">SUM(J152:S152)</f>
        <v>0</v>
      </c>
      <c r="U152" s="19" t="n">
        <f aca="false" t="array" ref="U152:U152">IF(S152="",0,S152)+IF((COUNT(J152:R152)&lt;6),SUM(J152:R152),(MAX(J152:R152)+LARGE(J152:R152,2)+LARGE(J152:R152,3)+LARGE(J152:R152,4)+LARGE(J152:R152,5)))</f>
        <v>0</v>
      </c>
      <c r="V152" s="19" t="n">
        <f aca="false">U152+G152+I152</f>
        <v>275.132045745756</v>
      </c>
      <c r="W152" s="19" t="n">
        <f aca="false" t="array" ref="W152:W152">COUNT(J152:S152)</f>
        <v>0</v>
      </c>
      <c r="X152" s="19"/>
      <c r="Y152" s="19"/>
      <c r="Z152" s="4"/>
      <c r="AA152" s="19"/>
      <c r="AB152" s="19"/>
      <c r="AC152" s="4"/>
      <c r="AD152" s="4"/>
      <c r="AE152" s="0"/>
      <c r="AF152" s="0"/>
      <c r="AG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</row>
    <row r="153" s="25" customFormat="true" ht="16.5" hidden="false" customHeight="true" outlineLevel="0" collapsed="false">
      <c r="A153" s="19" t="n">
        <v>416</v>
      </c>
      <c r="B153" s="19" t="n">
        <f aca="false" t="array" ref="B153:B153">RANK(V153,$V$2:$V$607)</f>
        <v>175</v>
      </c>
      <c r="C153" s="20" t="str">
        <f aca="false">IF(VLOOKUP($A153,Tournoi!$B$2:$F$601,3,0)="","",VLOOKUP($A153,Tournoi!$B$2:$F$601,3,0))</f>
        <v>Löfberg</v>
      </c>
      <c r="D153" s="20" t="str">
        <f aca="false">IF(VLOOKUP($A153,Tournoi!$B$2:$F$601,4,0)="","",VLOOKUP($A153,Tournoi!$B$2:$F$601,4,0))</f>
        <v>Valentin</v>
      </c>
      <c r="E153" s="20" t="str">
        <f aca="false">IF(VLOOKUP($A153,Tournoi!$B$2:$F$612,5,0)="","",VLOOKUP($A153,Tournoi!$B$2:$F$612,5,0))</f>
        <v/>
      </c>
      <c r="F153" s="19" t="n">
        <v>69.8988041237113</v>
      </c>
      <c r="G153" s="19" t="n">
        <v>23.2996013745704</v>
      </c>
      <c r="H153" s="19" t="n">
        <v>116.732605636839</v>
      </c>
      <c r="I153" s="19" t="n">
        <v>77.821737091226</v>
      </c>
      <c r="J153" s="21"/>
      <c r="K153" s="19"/>
      <c r="L153" s="19"/>
      <c r="M153" s="19"/>
      <c r="N153" s="19" t="n">
        <v>173.74135577183</v>
      </c>
      <c r="O153" s="19" t="str">
        <f aca="false">IF(VLOOKUP($A153,Tournoi!$B$2:$AC$601,6,0)="","",VLOOKUP($A153,Tournoi!$B$2:$AF$601,30,0))</f>
        <v/>
      </c>
      <c r="P153" s="19"/>
      <c r="Q153" s="19"/>
      <c r="R153" s="19"/>
      <c r="S153" s="22"/>
      <c r="T153" s="21" t="n">
        <f aca="false" t="array" ref="T153:T153">SUM(J153:S153)</f>
        <v>173.74135577183</v>
      </c>
      <c r="U153" s="19" t="n">
        <f aca="false" t="array" ref="U153:U153">IF(S153="",0,S153)+IF((COUNT(J153:R153)&lt;6),SUM(J153:R153),(MAX(J153:R153)+LARGE(J153:R153,2)+LARGE(J153:R153,3)+LARGE(J153:R153,4)+LARGE(J153:R153,5)))</f>
        <v>173.74135577183</v>
      </c>
      <c r="V153" s="19" t="n">
        <f aca="false">U153+G153+I153</f>
        <v>274.862694237627</v>
      </c>
      <c r="W153" s="19" t="n">
        <f aca="false" t="array" ref="W153:W153">COUNT(J153:S153)</f>
        <v>1</v>
      </c>
      <c r="X153" s="19"/>
      <c r="Y153" s="19"/>
      <c r="Z153" s="4"/>
      <c r="AA153" s="4"/>
      <c r="AB153" s="0"/>
      <c r="AC153" s="4"/>
      <c r="AD153" s="4"/>
      <c r="AE153" s="0"/>
      <c r="AF153" s="0"/>
      <c r="AG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</row>
    <row r="154" s="25" customFormat="true" ht="16.5" hidden="false" customHeight="true" outlineLevel="0" collapsed="false">
      <c r="A154" s="19" t="n">
        <v>357</v>
      </c>
      <c r="B154" s="19" t="n">
        <f aca="false" t="array" ref="B154:B154">RANK(V154,$V$2:$V$607)</f>
        <v>176</v>
      </c>
      <c r="C154" s="20" t="str">
        <f aca="false">IF(VLOOKUP($A154,Tournoi!$B$2:$F$601,3,0)="","",VLOOKUP($A154,Tournoi!$B$2:$F$601,3,0))</f>
        <v>Evras</v>
      </c>
      <c r="D154" s="20" t="str">
        <f aca="false">IF(VLOOKUP($A154,Tournoi!$B$2:$F$601,4,0)="","",VLOOKUP($A154,Tournoi!$B$2:$F$601,4,0))</f>
        <v>Julie</v>
      </c>
      <c r="E154" s="20" t="str">
        <f aca="false">IF(VLOOKUP($A154,Tournoi!$B$2:$F$612,5,0)="","",VLOOKUP($A154,Tournoi!$B$2:$F$612,5,0))</f>
        <v/>
      </c>
      <c r="F154" s="19" t="n">
        <v>40.9290946317916</v>
      </c>
      <c r="G154" s="19" t="n">
        <v>13.6430315439305</v>
      </c>
      <c r="H154" s="19" t="n">
        <v>0</v>
      </c>
      <c r="I154" s="19" t="n">
        <v>0</v>
      </c>
      <c r="J154" s="21"/>
      <c r="K154" s="19"/>
      <c r="L154" s="19"/>
      <c r="M154" s="19"/>
      <c r="N154" s="19" t="n">
        <v>261.006735428205</v>
      </c>
      <c r="O154" s="19" t="str">
        <f aca="false">IF(VLOOKUP($A154,Tournoi!$B$2:$AC$601,6,0)="","",VLOOKUP($A154,Tournoi!$B$2:$AF$601,30,0))</f>
        <v/>
      </c>
      <c r="P154" s="19"/>
      <c r="Q154" s="19"/>
      <c r="R154" s="19"/>
      <c r="S154" s="22"/>
      <c r="T154" s="21" t="n">
        <f aca="false" t="array" ref="T154:T154">SUM(J154:S154)</f>
        <v>261.006735428205</v>
      </c>
      <c r="U154" s="19" t="n">
        <f aca="false" t="array" ref="U154:U154">IF(S154="",0,S154)+IF((COUNT(J154:R154)&lt;6),SUM(J154:R154),(MAX(J154:R154)+LARGE(J154:R154,2)+LARGE(J154:R154,3)+LARGE(J154:R154,4)+LARGE(J154:R154,5)))</f>
        <v>261.006735428205</v>
      </c>
      <c r="V154" s="19" t="n">
        <f aca="false">U154+G154+I154</f>
        <v>274.649766972136</v>
      </c>
      <c r="W154" s="19" t="n">
        <f aca="false" t="array" ref="W154:W154">COUNT(J154:S154)</f>
        <v>1</v>
      </c>
      <c r="X154" s="19"/>
      <c r="Y154" s="19"/>
      <c r="Z154" s="4"/>
      <c r="AA154" s="4"/>
      <c r="AB154" s="0"/>
      <c r="AC154" s="4"/>
      <c r="AD154" s="4"/>
      <c r="AE154" s="0"/>
      <c r="AF154" s="0"/>
      <c r="AG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</row>
    <row r="155" s="25" customFormat="true" ht="16.5" hidden="false" customHeight="true" outlineLevel="0" collapsed="false">
      <c r="A155" s="19" t="n">
        <v>101</v>
      </c>
      <c r="B155" s="19" t="n">
        <f aca="false" t="array" ref="B155:B155">RANK(V155,$V$2:$V$607)</f>
        <v>177</v>
      </c>
      <c r="C155" s="20" t="str">
        <f aca="false">IF(VLOOKUP($A155,Tournoi!$B$2:$F$601,3,0)="","",VLOOKUP($A155,Tournoi!$B$2:$F$601,3,0))</f>
        <v>Vlasselaer</v>
      </c>
      <c r="D155" s="20" t="str">
        <f aca="false">IF(VLOOKUP($A155,Tournoi!$B$2:$F$601,4,0)="","",VLOOKUP($A155,Tournoi!$B$2:$F$601,4,0))</f>
        <v>Dieter</v>
      </c>
      <c r="E155" s="20" t="str">
        <f aca="false">IF(VLOOKUP($A155,Tournoi!$B$2:$F$612,5,0)="","",VLOOKUP($A155,Tournoi!$B$2:$F$612,5,0))</f>
        <v/>
      </c>
      <c r="F155" s="19" t="n">
        <v>822.275522318138</v>
      </c>
      <c r="G155" s="19" t="n">
        <v>274.091840772713</v>
      </c>
      <c r="H155" s="19" t="n">
        <v>0</v>
      </c>
      <c r="I155" s="19" t="n">
        <v>0</v>
      </c>
      <c r="J155" s="21"/>
      <c r="K155" s="19"/>
      <c r="L155" s="19"/>
      <c r="M155" s="19"/>
      <c r="N155" s="19"/>
      <c r="O155" s="19" t="str">
        <f aca="false">IF(VLOOKUP($A155,Tournoi!$B$2:$AC$601,6,0)="","",VLOOKUP($A155,Tournoi!$B$2:$AF$601,30,0))</f>
        <v/>
      </c>
      <c r="P155" s="19"/>
      <c r="Q155" s="19"/>
      <c r="R155" s="19"/>
      <c r="S155" s="22"/>
      <c r="T155" s="21" t="n">
        <f aca="false" t="array" ref="T155:T155">SUM(J155:S155)</f>
        <v>0</v>
      </c>
      <c r="U155" s="19" t="n">
        <f aca="false" t="array" ref="U155:U155">IF(S155="",0,S155)+IF((COUNT(J155:R155)&lt;6),SUM(J155:R155),(MAX(J155:R155)+LARGE(J155:R155,2)+LARGE(J155:R155,3)+LARGE(J155:R155,4)+LARGE(J155:R155,5)))</f>
        <v>0</v>
      </c>
      <c r="V155" s="19" t="n">
        <f aca="false">U155+G155+I155</f>
        <v>274.091840772713</v>
      </c>
      <c r="W155" s="19" t="n">
        <f aca="false" t="array" ref="W155:W155">COUNT(J155:S155)</f>
        <v>0</v>
      </c>
      <c r="X155" s="19"/>
      <c r="Y155" s="19"/>
      <c r="Z155" s="4"/>
      <c r="AA155" s="19"/>
      <c r="AB155" s="19"/>
      <c r="AC155" s="4"/>
      <c r="AD155" s="4"/>
      <c r="AE155" s="0"/>
      <c r="AF155" s="0"/>
      <c r="AG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</row>
    <row r="156" s="25" customFormat="true" ht="16.5" hidden="false" customHeight="true" outlineLevel="0" collapsed="false">
      <c r="A156" s="19" t="n">
        <v>9</v>
      </c>
      <c r="B156" s="19" t="n">
        <f aca="false" t="array" ref="B156:B156">RANK(V156,$V$2:$V$607)</f>
        <v>178</v>
      </c>
      <c r="C156" s="20" t="str">
        <f aca="false">IF(VLOOKUP($A156,Tournoi!$B$2:$F$601,3,0)="","",VLOOKUP($A156,Tournoi!$B$2:$F$601,3,0))</f>
        <v>Schepens</v>
      </c>
      <c r="D156" s="20" t="str">
        <f aca="false">IF(VLOOKUP($A156,Tournoi!$B$2:$F$601,4,0)="","",VLOOKUP($A156,Tournoi!$B$2:$F$601,4,0))</f>
        <v>Marion</v>
      </c>
      <c r="E156" s="20" t="str">
        <f aca="false">IF(VLOOKUP($A156,Tournoi!$B$2:$F$612,5,0)="","",VLOOKUP($A156,Tournoi!$B$2:$F$612,5,0))</f>
        <v>Spelen Op Zolder</v>
      </c>
      <c r="F156" s="19" t="n">
        <v>0</v>
      </c>
      <c r="G156" s="19" t="n">
        <v>0</v>
      </c>
      <c r="H156" s="19" t="n">
        <v>133.910551435496</v>
      </c>
      <c r="I156" s="19" t="n">
        <v>89.2737009569974</v>
      </c>
      <c r="J156" s="21" t="n">
        <v>184.768058973933</v>
      </c>
      <c r="K156" s="19"/>
      <c r="L156" s="19"/>
      <c r="M156" s="19"/>
      <c r="N156" s="19"/>
      <c r="O156" s="19" t="str">
        <f aca="false">IF(VLOOKUP($A156,Tournoi!$B$2:$AC$601,6,0)="","",VLOOKUP($A156,Tournoi!$B$2:$AF$601,30,0))</f>
        <v/>
      </c>
      <c r="P156" s="19"/>
      <c r="Q156" s="19"/>
      <c r="R156" s="19"/>
      <c r="S156" s="22"/>
      <c r="T156" s="21" t="n">
        <f aca="false" t="array" ref="T156:T156">SUM(J156:S156)</f>
        <v>184.768058973933</v>
      </c>
      <c r="U156" s="19" t="n">
        <f aca="false" t="array" ref="U156:U156">IF(S156="",0,S156)+IF((COUNT(J156:R156)&lt;6),SUM(J156:R156),(MAX(J156:R156)+LARGE(J156:R156,2)+LARGE(J156:R156,3)+LARGE(J156:R156,4)+LARGE(J156:R156,5)))</f>
        <v>184.768058973933</v>
      </c>
      <c r="V156" s="19" t="n">
        <f aca="false">U156+G156+I156</f>
        <v>274.04175993093</v>
      </c>
      <c r="W156" s="19" t="n">
        <f aca="false" t="array" ref="W156:W156">COUNT(J156:S156)</f>
        <v>1</v>
      </c>
      <c r="X156" s="19"/>
      <c r="Y156" s="19"/>
      <c r="Z156" s="4"/>
      <c r="AA156" s="19"/>
      <c r="AB156" s="19"/>
      <c r="AC156" s="4"/>
      <c r="AD156" s="4"/>
      <c r="AE156" s="0"/>
      <c r="AF156" s="0"/>
      <c r="AG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</row>
    <row r="157" s="25" customFormat="true" ht="16.5" hidden="false" customHeight="true" outlineLevel="0" collapsed="false">
      <c r="A157" s="19" t="n">
        <v>204</v>
      </c>
      <c r="B157" s="19" t="n">
        <f aca="false" t="array" ref="B157:B157">RANK(V157,$V$2:$V$607)</f>
        <v>179</v>
      </c>
      <c r="C157" s="20" t="str">
        <f aca="false">IF(VLOOKUP($A157,Tournoi!$B$2:$F$601,3,0)="","",VLOOKUP($A157,Tournoi!$B$2:$F$601,3,0))</f>
        <v>De Clercq</v>
      </c>
      <c r="D157" s="20" t="str">
        <f aca="false">IF(VLOOKUP($A157,Tournoi!$B$2:$F$601,4,0)="","",VLOOKUP($A157,Tournoi!$B$2:$F$601,4,0))</f>
        <v>Lien</v>
      </c>
      <c r="E157" s="20" t="str">
        <f aca="false">IF(VLOOKUP($A157,Tournoi!$B$2:$F$612,5,0)="","",VLOOKUP($A157,Tournoi!$B$2:$F$612,5,0))</f>
        <v/>
      </c>
      <c r="F157" s="19" t="n">
        <v>79.3184341299344</v>
      </c>
      <c r="G157" s="19" t="n">
        <v>26.4394780433115</v>
      </c>
      <c r="H157" s="19" t="n">
        <v>367.452054630362</v>
      </c>
      <c r="I157" s="19" t="n">
        <v>244.968036420242</v>
      </c>
      <c r="J157" s="21"/>
      <c r="K157" s="19"/>
      <c r="L157" s="19"/>
      <c r="M157" s="19"/>
      <c r="N157" s="19"/>
      <c r="O157" s="19" t="str">
        <f aca="false">IF(VLOOKUP($A157,Tournoi!$B$2:$AC$601,6,0)="","",VLOOKUP($A157,Tournoi!$B$2:$AF$601,30,0))</f>
        <v/>
      </c>
      <c r="P157" s="19"/>
      <c r="Q157" s="19"/>
      <c r="R157" s="19"/>
      <c r="S157" s="22"/>
      <c r="T157" s="21" t="n">
        <f aca="false" t="array" ref="T157:T157">SUM(J157:S157)</f>
        <v>0</v>
      </c>
      <c r="U157" s="19" t="n">
        <f aca="false" t="array" ref="U157:U157">IF(S157="",0,S157)+IF((COUNT(J157:R157)&lt;6),SUM(J157:R157),(MAX(J157:R157)+LARGE(J157:R157,2)+LARGE(J157:R157,3)+LARGE(J157:R157,4)+LARGE(J157:R157,5)))</f>
        <v>0</v>
      </c>
      <c r="V157" s="19" t="n">
        <f aca="false">U157+G157+I157</f>
        <v>271.407514463553</v>
      </c>
      <c r="W157" s="19" t="n">
        <f aca="false" t="array" ref="W157:W157">COUNT(J157:S157)</f>
        <v>0</v>
      </c>
      <c r="X157" s="19"/>
      <c r="Y157" s="19"/>
      <c r="Z157" s="4"/>
      <c r="AA157" s="4"/>
      <c r="AB157" s="0"/>
      <c r="AC157" s="4"/>
      <c r="AD157" s="4"/>
      <c r="AE157" s="0"/>
      <c r="AF157" s="0"/>
      <c r="AG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</row>
    <row r="158" s="25" customFormat="true" ht="16.5" hidden="false" customHeight="true" outlineLevel="0" collapsed="false">
      <c r="A158" s="19" t="n">
        <v>179</v>
      </c>
      <c r="B158" s="19" t="n">
        <f aca="false" t="array" ref="B158:B158">RANK(V158,$V$2:$V$607)</f>
        <v>133</v>
      </c>
      <c r="C158" s="20" t="str">
        <f aca="false">IF(VLOOKUP($A158,Tournoi!$B$2:$F$601,3,0)="","",VLOOKUP($A158,Tournoi!$B$2:$F$601,3,0))</f>
        <v>Verstraete</v>
      </c>
      <c r="D158" s="20" t="str">
        <f aca="false">IF(VLOOKUP($A158,Tournoi!$B$2:$F$601,4,0)="","",VLOOKUP($A158,Tournoi!$B$2:$F$601,4,0))</f>
        <v>Jasper</v>
      </c>
      <c r="E158" s="20" t="str">
        <f aca="false">IF(VLOOKUP($A158,Tournoi!$B$2:$F$612,5,0)="","",VLOOKUP($A158,Tournoi!$B$2:$F$612,5,0))</f>
        <v>Spelen Op Zolder</v>
      </c>
      <c r="F158" s="19" t="n">
        <v>278.034739918202</v>
      </c>
      <c r="G158" s="19" t="n">
        <v>92.6782466394008</v>
      </c>
      <c r="H158" s="19" t="n">
        <v>142.51045879779</v>
      </c>
      <c r="I158" s="19" t="n">
        <v>95.0069725318602</v>
      </c>
      <c r="J158" s="21" t="n">
        <v>83.6922939047151</v>
      </c>
      <c r="K158" s="19"/>
      <c r="L158" s="19"/>
      <c r="M158" s="19"/>
      <c r="N158" s="19"/>
      <c r="O158" s="19" t="n">
        <f aca="false">IF(VLOOKUP($A158,Tournoi!$B$2:$AC$601,6,0)="","",VLOOKUP($A158,Tournoi!$B$2:$AF$601,30,0))</f>
        <v>103.643939393939</v>
      </c>
      <c r="P158" s="19"/>
      <c r="Q158" s="19"/>
      <c r="R158" s="19"/>
      <c r="S158" s="22"/>
      <c r="T158" s="21" t="n">
        <f aca="false" t="array" ref="T158:T158">SUM(J158:S158)</f>
        <v>187.336233298655</v>
      </c>
      <c r="U158" s="19" t="n">
        <f aca="false" t="array" ref="U158:U158">IF(S158="",0,S158)+IF((COUNT(J158:R158)&lt;6),SUM(J158:R158),(MAX(J158:R158)+LARGE(J158:R158,2)+LARGE(J158:R158,3)+LARGE(J158:R158,4)+LARGE(J158:R158,5)))</f>
        <v>187.336233298655</v>
      </c>
      <c r="V158" s="19" t="n">
        <f aca="false">U158+G158+I158</f>
        <v>375.021452469915</v>
      </c>
      <c r="W158" s="19" t="n">
        <f aca="false" t="array" ref="W158:W158">COUNT(J158:S158)</f>
        <v>2</v>
      </c>
      <c r="X158" s="19"/>
      <c r="Y158" s="19"/>
      <c r="Z158" s="4"/>
      <c r="AA158" s="19"/>
      <c r="AB158" s="19"/>
      <c r="AC158" s="4"/>
      <c r="AD158" s="4"/>
      <c r="AE158" s="27"/>
      <c r="AF158" s="0"/>
      <c r="AG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</row>
    <row r="159" s="25" customFormat="true" ht="16.5" hidden="false" customHeight="true" outlineLevel="0" collapsed="false">
      <c r="A159" s="19" t="n">
        <v>15</v>
      </c>
      <c r="B159" s="19" t="n">
        <f aca="false" t="array" ref="B159:B159">RANK(V159,$V$2:$V$607)</f>
        <v>181</v>
      </c>
      <c r="C159" s="20" t="str">
        <f aca="false">IF(VLOOKUP($A159,Tournoi!$B$2:$F$601,3,0)="","",VLOOKUP($A159,Tournoi!$B$2:$F$601,3,0))</f>
        <v>Verplancke</v>
      </c>
      <c r="D159" s="20" t="str">
        <f aca="false">IF(VLOOKUP($A159,Tournoi!$B$2:$F$601,4,0)="","",VLOOKUP($A159,Tournoi!$B$2:$F$601,4,0))</f>
        <v>Gunther</v>
      </c>
      <c r="E159" s="20" t="str">
        <f aca="false">IF(VLOOKUP($A159,Tournoi!$B$2:$F$612,5,0)="","",VLOOKUP($A159,Tournoi!$B$2:$F$612,5,0))</f>
        <v/>
      </c>
      <c r="F159" s="19" t="n">
        <v>213.745454545455</v>
      </c>
      <c r="G159" s="19" t="n">
        <v>71.248484848485</v>
      </c>
      <c r="H159" s="19" t="n">
        <v>287.368278388278</v>
      </c>
      <c r="I159" s="19" t="n">
        <v>191.578852258852</v>
      </c>
      <c r="J159" s="21"/>
      <c r="K159" s="19"/>
      <c r="L159" s="19"/>
      <c r="M159" s="19"/>
      <c r="N159" s="19"/>
      <c r="O159" s="19" t="str">
        <f aca="false">IF(VLOOKUP($A159,Tournoi!$B$2:$AC$601,6,0)="","",VLOOKUP($A159,Tournoi!$B$2:$AF$601,30,0))</f>
        <v/>
      </c>
      <c r="P159" s="19"/>
      <c r="Q159" s="19"/>
      <c r="R159" s="19"/>
      <c r="S159" s="22"/>
      <c r="T159" s="21" t="n">
        <f aca="false" t="array" ref="T159:T159">SUM(J159:S159)</f>
        <v>0</v>
      </c>
      <c r="U159" s="19" t="n">
        <f aca="false" t="array" ref="U159:U159">IF(S159="",0,S159)+IF((COUNT(J159:R159)&lt;6),SUM(J159:R159),(MAX(J159:R159)+LARGE(J159:R159,2)+LARGE(J159:R159,3)+LARGE(J159:R159,4)+LARGE(J159:R159,5)))</f>
        <v>0</v>
      </c>
      <c r="V159" s="19" t="n">
        <f aca="false">U159+G159+I159</f>
        <v>262.827337107337</v>
      </c>
      <c r="W159" s="19" t="n">
        <f aca="false" t="array" ref="W159:W159">COUNT(J159:S159)</f>
        <v>0</v>
      </c>
      <c r="X159" s="19"/>
      <c r="Y159" s="19"/>
      <c r="Z159" s="4"/>
      <c r="AA159" s="4"/>
      <c r="AB159" s="0"/>
      <c r="AC159" s="4"/>
      <c r="AD159" s="4"/>
      <c r="AE159" s="0"/>
      <c r="AF159" s="0"/>
      <c r="AG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</row>
    <row r="160" s="25" customFormat="true" ht="16.5" hidden="false" customHeight="true" outlineLevel="0" collapsed="false">
      <c r="A160" s="19" t="n">
        <v>155</v>
      </c>
      <c r="B160" s="19" t="n">
        <f aca="false" t="array" ref="B160:B160">RANK(V160,$V$2:$V$607)</f>
        <v>182</v>
      </c>
      <c r="C160" s="20" t="str">
        <f aca="false">IF(VLOOKUP($A160,Tournoi!$B$2:$F$601,3,0)="","",VLOOKUP($A160,Tournoi!$B$2:$F$601,3,0))</f>
        <v>Azou</v>
      </c>
      <c r="D160" s="20" t="str">
        <f aca="false">IF(VLOOKUP($A160,Tournoi!$B$2:$F$601,4,0)="","",VLOOKUP($A160,Tournoi!$B$2:$F$601,4,0))</f>
        <v>Jorre</v>
      </c>
      <c r="E160" s="20" t="str">
        <f aca="false">IF(VLOOKUP($A160,Tournoi!$B$2:$F$612,5,0)="","",VLOOKUP($A160,Tournoi!$B$2:$F$612,5,0))</f>
        <v>x</v>
      </c>
      <c r="F160" s="19" t="n">
        <v>287.836258362641</v>
      </c>
      <c r="G160" s="19" t="n">
        <v>95.9454194542137</v>
      </c>
      <c r="H160" s="19" t="n">
        <v>146.592946269417</v>
      </c>
      <c r="I160" s="19" t="n">
        <v>97.7286308462779</v>
      </c>
      <c r="J160" s="21" t="n">
        <v>67.2224979246575</v>
      </c>
      <c r="K160" s="19"/>
      <c r="L160" s="19"/>
      <c r="M160" s="19"/>
      <c r="N160" s="19"/>
      <c r="O160" s="19" t="str">
        <f aca="false">IF(VLOOKUP($A160,Tournoi!$B$2:$AC$601,6,0)="","",VLOOKUP($A160,Tournoi!$B$2:$AF$601,30,0))</f>
        <v/>
      </c>
      <c r="P160" s="19"/>
      <c r="Q160" s="19"/>
      <c r="R160" s="19"/>
      <c r="S160" s="22"/>
      <c r="T160" s="21" t="n">
        <f aca="false" t="array" ref="T160:T160">SUM(J160:S160)</f>
        <v>67.2224979246575</v>
      </c>
      <c r="U160" s="19" t="n">
        <f aca="false" t="array" ref="U160:U160">IF(S160="",0,S160)+IF((COUNT(J160:R160)&lt;6),SUM(J160:R160),(MAX(J160:R160)+LARGE(J160:R160,2)+LARGE(J160:R160,3)+LARGE(J160:R160,4)+LARGE(J160:R160,5)))</f>
        <v>67.2224979246575</v>
      </c>
      <c r="V160" s="19" t="n">
        <f aca="false">U160+G160+I160</f>
        <v>260.896548225149</v>
      </c>
      <c r="W160" s="19" t="n">
        <f aca="false" t="array" ref="W160:W160">COUNT(J160:S160)</f>
        <v>1</v>
      </c>
      <c r="X160" s="19"/>
      <c r="Y160" s="19"/>
      <c r="Z160" s="4"/>
      <c r="AA160" s="4"/>
      <c r="AB160" s="0"/>
      <c r="AC160" s="4"/>
      <c r="AD160" s="4"/>
      <c r="AE160" s="0"/>
      <c r="AF160" s="0"/>
      <c r="AG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</row>
    <row r="161" s="25" customFormat="true" ht="16.5" hidden="false" customHeight="true" outlineLevel="0" collapsed="false">
      <c r="A161" s="19" t="n">
        <v>306</v>
      </c>
      <c r="B161" s="19" t="n">
        <f aca="false" t="array" ref="B161:B161">RANK(V161,$V$2:$V$607)</f>
        <v>130</v>
      </c>
      <c r="C161" s="20" t="str">
        <f aca="false">IF(VLOOKUP($A161,Tournoi!$B$2:$F$601,3,0)="","",VLOOKUP($A161,Tournoi!$B$2:$F$601,3,0))</f>
        <v>Proost</v>
      </c>
      <c r="D161" s="20" t="str">
        <f aca="false">IF(VLOOKUP($A161,Tournoi!$B$2:$F$601,4,0)="","",VLOOKUP($A161,Tournoi!$B$2:$F$601,4,0))</f>
        <v>An</v>
      </c>
      <c r="E161" s="20"/>
      <c r="F161" s="19" t="n">
        <v>0</v>
      </c>
      <c r="G161" s="19" t="n">
        <v>0</v>
      </c>
      <c r="H161" s="19" t="n">
        <v>0</v>
      </c>
      <c r="I161" s="19" t="n">
        <v>0</v>
      </c>
      <c r="J161" s="21"/>
      <c r="K161" s="19" t="n">
        <v>98.1339157179353</v>
      </c>
      <c r="L161" s="19" t="n">
        <v>162.093609831029</v>
      </c>
      <c r="M161" s="19"/>
      <c r="N161" s="19"/>
      <c r="O161" s="19" t="n">
        <f aca="false">IF(VLOOKUP($A161,Tournoi!$B$2:$AC$601,6,0)="","",VLOOKUP($A161,Tournoi!$B$2:$AF$601,30,0))</f>
        <v>134.095794323736</v>
      </c>
      <c r="P161" s="19"/>
      <c r="Q161" s="19"/>
      <c r="R161" s="19"/>
      <c r="S161" s="22"/>
      <c r="T161" s="21" t="n">
        <f aca="false" t="array" ref="T161:T161">SUM(J161:S161)</f>
        <v>394.3233198727</v>
      </c>
      <c r="U161" s="19" t="n">
        <f aca="false" t="array" ref="U161:U161">IF(S161="",0,S161)+IF((COUNT(J161:R161)&lt;6),SUM(J161:R161),(MAX(J161:R161)+LARGE(J161:R161,2)+LARGE(J161:R161,3)+LARGE(J161:R161,4)+LARGE(J161:R161,5)))</f>
        <v>394.3233198727</v>
      </c>
      <c r="V161" s="19" t="n">
        <f aca="false">U161+G161+I161</f>
        <v>394.3233198727</v>
      </c>
      <c r="W161" s="19" t="n">
        <f aca="false" t="array" ref="W161:W161">COUNT(J161:S161)</f>
        <v>3</v>
      </c>
      <c r="X161" s="19"/>
      <c r="Y161" s="19"/>
      <c r="Z161" s="4"/>
      <c r="AA161" s="19"/>
      <c r="AB161" s="19"/>
      <c r="AC161" s="4"/>
      <c r="AD161" s="4"/>
      <c r="AE161" s="0"/>
      <c r="AF161" s="0"/>
      <c r="AG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</row>
    <row r="162" s="25" customFormat="true" ht="16.5" hidden="false" customHeight="true" outlineLevel="0" collapsed="false">
      <c r="A162" s="19" t="n">
        <v>526</v>
      </c>
      <c r="B162" s="19" t="n">
        <f aca="false" t="array" ref="B162:B162">RANK(V162,$V$2:$V$607)</f>
        <v>183</v>
      </c>
      <c r="C162" s="20" t="str">
        <f aca="false">IF(VLOOKUP($A162,Tournoi!$B$2:$F$601,3,0)="","",VLOOKUP($A162,Tournoi!$B$2:$F$601,3,0))</f>
        <v>Reusen</v>
      </c>
      <c r="D162" s="20" t="str">
        <f aca="false">IF(VLOOKUP($A162,Tournoi!$B$2:$F$601,4,0)="","",VLOOKUP($A162,Tournoi!$B$2:$F$601,4,0))</f>
        <v>Herman</v>
      </c>
      <c r="E162" s="20" t="str">
        <f aca="false">IF(VLOOKUP($A162,Tournoi!$B$2:$F$612,5,0)="","",VLOOKUP($A162,Tournoi!$B$2:$F$612,5,0))</f>
        <v/>
      </c>
      <c r="F162" s="19" t="n">
        <v>100.531270959088</v>
      </c>
      <c r="G162" s="19" t="n">
        <v>33.5104236530293</v>
      </c>
      <c r="H162" s="19" t="n">
        <v>339.872222222222</v>
      </c>
      <c r="I162" s="19" t="n">
        <v>226.581481481482</v>
      </c>
      <c r="J162" s="21"/>
      <c r="K162" s="19"/>
      <c r="L162" s="19"/>
      <c r="M162" s="19"/>
      <c r="N162" s="19"/>
      <c r="O162" s="19" t="str">
        <f aca="false">IF(VLOOKUP($A162,Tournoi!$B$2:$AC$601,6,0)="","",VLOOKUP($A162,Tournoi!$B$2:$AF$601,30,0))</f>
        <v/>
      </c>
      <c r="P162" s="19"/>
      <c r="Q162" s="19"/>
      <c r="R162" s="19"/>
      <c r="S162" s="22"/>
      <c r="T162" s="21" t="n">
        <f aca="false" t="array" ref="T162:T162">SUM(J162:S162)</f>
        <v>0</v>
      </c>
      <c r="U162" s="19" t="n">
        <f aca="false" t="array" ref="U162:U162">IF(S162="",0,S162)+IF((COUNT(J162:R162)&lt;6),SUM(J162:R162),(MAX(J162:R162)+LARGE(J162:R162,2)+LARGE(J162:R162,3)+LARGE(J162:R162,4)+LARGE(J162:R162,5)))</f>
        <v>0</v>
      </c>
      <c r="V162" s="19" t="n">
        <f aca="false">U162+G162+I162</f>
        <v>260.091905134511</v>
      </c>
      <c r="W162" s="19" t="n">
        <f aca="false" t="array" ref="W162:W162">COUNT(J162:S162)</f>
        <v>0</v>
      </c>
      <c r="X162" s="19"/>
      <c r="Y162" s="19"/>
      <c r="Z162" s="4"/>
      <c r="AA162" s="19"/>
      <c r="AB162" s="19"/>
      <c r="AC162" s="4"/>
      <c r="AD162" s="4"/>
      <c r="AE162" s="0"/>
      <c r="AF162" s="0"/>
      <c r="AG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</row>
    <row r="163" s="25" customFormat="true" ht="16.5" hidden="false" customHeight="true" outlineLevel="0" collapsed="false">
      <c r="A163" s="19" t="n">
        <v>554</v>
      </c>
      <c r="B163" s="19" t="n">
        <f aca="false" t="array" ref="B163:B163">RANK(V163,$V$2:$V$607)</f>
        <v>184</v>
      </c>
      <c r="C163" s="20" t="str">
        <f aca="false">IF(VLOOKUP($A163,Tournoi!$B$2:$F$601,3,0)="","",VLOOKUP($A163,Tournoi!$B$2:$F$601,3,0))</f>
        <v>Vosters</v>
      </c>
      <c r="D163" s="20" t="str">
        <f aca="false">IF(VLOOKUP($A163,Tournoi!$B$2:$F$601,4,0)="","",VLOOKUP($A163,Tournoi!$B$2:$F$601,4,0))</f>
        <v>Peter</v>
      </c>
      <c r="E163" s="20" t="str">
        <f aca="false">IF(VLOOKUP($A163,Tournoi!$B$2:$F$612,5,0)="","",VLOOKUP($A163,Tournoi!$B$2:$F$612,5,0))</f>
        <v>Spelen Op Zolder</v>
      </c>
      <c r="F163" s="19" t="n">
        <v>215.830021294514</v>
      </c>
      <c r="G163" s="19" t="n">
        <v>71.9433404315047</v>
      </c>
      <c r="H163" s="19" t="n">
        <v>125.703786848073</v>
      </c>
      <c r="I163" s="19" t="n">
        <v>83.8025245653817</v>
      </c>
      <c r="J163" s="21" t="n">
        <v>104.261682242991</v>
      </c>
      <c r="K163" s="19"/>
      <c r="L163" s="19"/>
      <c r="M163" s="19"/>
      <c r="N163" s="19"/>
      <c r="O163" s="19" t="str">
        <f aca="false">IF(VLOOKUP($A163,Tournoi!$B$2:$AC$601,6,0)="","",VLOOKUP($A163,Tournoi!$B$2:$AF$601,30,0))</f>
        <v/>
      </c>
      <c r="P163" s="19"/>
      <c r="Q163" s="19"/>
      <c r="R163" s="19"/>
      <c r="S163" s="22"/>
      <c r="T163" s="21" t="n">
        <f aca="false" t="array" ref="T163:T163">SUM(J163:S163)</f>
        <v>104.261682242991</v>
      </c>
      <c r="U163" s="19" t="n">
        <f aca="false" t="array" ref="U163:U163">IF(S163="",0,S163)+IF((COUNT(J163:R163)&lt;6),SUM(J163:R163),(MAX(J163:R163)+LARGE(J163:R163,2)+LARGE(J163:R163,3)+LARGE(J163:R163,4)+LARGE(J163:R163,5)))</f>
        <v>104.261682242991</v>
      </c>
      <c r="V163" s="19" t="n">
        <f aca="false">U163+G163+I163</f>
        <v>260.007547239877</v>
      </c>
      <c r="W163" s="19" t="n">
        <f aca="false" t="array" ref="W163:W163">COUNT(J163:S163)</f>
        <v>1</v>
      </c>
      <c r="X163" s="19"/>
      <c r="Y163" s="19"/>
      <c r="Z163" s="4"/>
      <c r="AA163" s="19"/>
      <c r="AB163" s="19"/>
      <c r="AC163" s="4"/>
      <c r="AD163" s="4"/>
      <c r="AE163" s="0"/>
      <c r="AF163" s="0"/>
      <c r="AG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</row>
    <row r="164" s="25" customFormat="true" ht="16.5" hidden="false" customHeight="true" outlineLevel="0" collapsed="false">
      <c r="A164" s="19" t="n">
        <v>317</v>
      </c>
      <c r="B164" s="19" t="n">
        <f aca="false" t="array" ref="B164:B164">RANK(V164,$V$2:$V$607)</f>
        <v>185</v>
      </c>
      <c r="C164" s="20" t="str">
        <f aca="false">IF(VLOOKUP($A164,Tournoi!$B$2:$F$601,3,0)="","",VLOOKUP($A164,Tournoi!$B$2:$F$601,3,0))</f>
        <v>Chartier</v>
      </c>
      <c r="D164" s="20" t="str">
        <f aca="false">IF(VLOOKUP($A164,Tournoi!$B$2:$F$601,4,0)="","",VLOOKUP($A164,Tournoi!$B$2:$F$601,4,0))</f>
        <v>Dominique</v>
      </c>
      <c r="E164" s="20"/>
      <c r="F164" s="19" t="n">
        <v>0</v>
      </c>
      <c r="G164" s="19" t="n">
        <v>0</v>
      </c>
      <c r="H164" s="19" t="n">
        <v>0</v>
      </c>
      <c r="I164" s="19" t="n">
        <v>0</v>
      </c>
      <c r="J164" s="21"/>
      <c r="K164" s="19"/>
      <c r="L164" s="19" t="n">
        <v>258.54199983272</v>
      </c>
      <c r="M164" s="19"/>
      <c r="N164" s="19"/>
      <c r="O164" s="19" t="str">
        <f aca="false">IF(VLOOKUP($A164,Tournoi!$B$2:$AC$601,6,0)="","",VLOOKUP($A164,Tournoi!$B$2:$AF$601,30,0))</f>
        <v/>
      </c>
      <c r="P164" s="19"/>
      <c r="Q164" s="19"/>
      <c r="R164" s="19"/>
      <c r="S164" s="22"/>
      <c r="T164" s="21" t="n">
        <f aca="false" t="array" ref="T164:T164">SUM(J164:S164)</f>
        <v>258.54199983272</v>
      </c>
      <c r="U164" s="19" t="n">
        <f aca="false" t="array" ref="U164:U164">IF(S164="",0,S164)+IF((COUNT(J164:R164)&lt;6),SUM(J164:R164),(MAX(J164:R164)+LARGE(J164:R164,2)+LARGE(J164:R164,3)+LARGE(J164:R164,4)+LARGE(J164:R164,5)))</f>
        <v>258.54199983272</v>
      </c>
      <c r="V164" s="19" t="n">
        <f aca="false">U164+G164+I164</f>
        <v>258.54199983272</v>
      </c>
      <c r="W164" s="19" t="n">
        <f aca="false" t="array" ref="W164:W164">COUNT(J164:S164)</f>
        <v>1</v>
      </c>
      <c r="X164" s="19"/>
      <c r="Y164" s="19"/>
      <c r="Z164" s="4"/>
      <c r="AA164" s="19"/>
      <c r="AB164" s="19"/>
      <c r="AC164" s="4"/>
      <c r="AD164" s="4"/>
      <c r="AE164" s="0"/>
      <c r="AF164" s="0"/>
      <c r="AG164" s="0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</row>
    <row r="165" s="25" customFormat="true" ht="16.5" hidden="false" customHeight="true" outlineLevel="0" collapsed="false">
      <c r="A165" s="19" t="n">
        <v>315</v>
      </c>
      <c r="B165" s="19" t="n">
        <f aca="false" t="array" ref="B165:B165">RANK(V165,$V$2:$V$607)</f>
        <v>187</v>
      </c>
      <c r="C165" s="20" t="str">
        <f aca="false">IF(VLOOKUP($A165,Tournoi!$B$2:$F$601,3,0)="","",VLOOKUP($A165,Tournoi!$B$2:$F$601,3,0))</f>
        <v>Calingaert</v>
      </c>
      <c r="D165" s="20" t="str">
        <f aca="false">IF(VLOOKUP($A165,Tournoi!$B$2:$F$601,4,0)="","",VLOOKUP($A165,Tournoi!$B$2:$F$601,4,0))</f>
        <v>Axel</v>
      </c>
      <c r="E165" s="20"/>
      <c r="F165" s="19" t="n">
        <v>0</v>
      </c>
      <c r="G165" s="19" t="n">
        <v>0</v>
      </c>
      <c r="H165" s="19" t="n">
        <v>0</v>
      </c>
      <c r="I165" s="19" t="n">
        <v>0</v>
      </c>
      <c r="J165" s="21"/>
      <c r="K165" s="19"/>
      <c r="L165" s="19" t="n">
        <v>251.808465608466</v>
      </c>
      <c r="M165" s="19"/>
      <c r="N165" s="19"/>
      <c r="O165" s="19" t="str">
        <f aca="false">IF(VLOOKUP($A165,Tournoi!$B$2:$AC$601,6,0)="","",VLOOKUP($A165,Tournoi!$B$2:$AF$601,30,0))</f>
        <v/>
      </c>
      <c r="P165" s="19"/>
      <c r="Q165" s="19"/>
      <c r="R165" s="19"/>
      <c r="S165" s="22"/>
      <c r="T165" s="21" t="n">
        <f aca="false" t="array" ref="T165:T165">SUM(J165:S165)</f>
        <v>251.808465608466</v>
      </c>
      <c r="U165" s="19" t="n">
        <f aca="false" t="array" ref="U165:U165">IF(S165="",0,S165)+IF((COUNT(J165:R165)&lt;6),SUM(J165:R165),(MAX(J165:R165)+LARGE(J165:R165,2)+LARGE(J165:R165,3)+LARGE(J165:R165,4)+LARGE(J165:R165,5)))</f>
        <v>251.808465608466</v>
      </c>
      <c r="V165" s="19" t="n">
        <f aca="false">U165+G165+I165</f>
        <v>251.808465608466</v>
      </c>
      <c r="W165" s="19" t="n">
        <f aca="false" t="array" ref="W165:W165">COUNT(J165:S165)</f>
        <v>1</v>
      </c>
      <c r="X165" s="19"/>
      <c r="Y165" s="19"/>
      <c r="Z165" s="4"/>
      <c r="AA165" s="19"/>
      <c r="AB165" s="19"/>
      <c r="AC165" s="4"/>
      <c r="AD165" s="4"/>
      <c r="AE165" s="27"/>
      <c r="AF165" s="0"/>
      <c r="AG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</row>
    <row r="166" s="25" customFormat="true" ht="16.5" hidden="false" customHeight="true" outlineLevel="0" collapsed="false">
      <c r="A166" s="19" t="n">
        <v>62</v>
      </c>
      <c r="B166" s="19" t="n">
        <f aca="false" t="array" ref="B166:B166">RANK(V166,$V$2:$V$607)</f>
        <v>188</v>
      </c>
      <c r="C166" s="20" t="str">
        <f aca="false">IF(VLOOKUP($A166,Tournoi!$B$2:$F$601,3,0)="","",VLOOKUP($A166,Tournoi!$B$2:$F$601,3,0))</f>
        <v>Lefevre</v>
      </c>
      <c r="D166" s="20" t="str">
        <f aca="false">IF(VLOOKUP($A166,Tournoi!$B$2:$F$601,4,0)="","",VLOOKUP($A166,Tournoi!$B$2:$F$601,4,0))</f>
        <v>Erna</v>
      </c>
      <c r="E166" s="20" t="str">
        <f aca="false">IF(VLOOKUP($A166,Tournoi!$B$2:$F$612,5,0)="","",VLOOKUP($A166,Tournoi!$B$2:$F$612,5,0))</f>
        <v/>
      </c>
      <c r="F166" s="19" t="n">
        <v>340.461180587042</v>
      </c>
      <c r="G166" s="19" t="n">
        <v>113.487060195681</v>
      </c>
      <c r="H166" s="19" t="n">
        <v>196.743137463629</v>
      </c>
      <c r="I166" s="19" t="n">
        <v>131.162091642419</v>
      </c>
      <c r="J166" s="21"/>
      <c r="K166" s="19"/>
      <c r="L166" s="19"/>
      <c r="M166" s="19"/>
      <c r="N166" s="19"/>
      <c r="O166" s="19" t="str">
        <f aca="false">IF(VLOOKUP($A166,Tournoi!$B$2:$AC$601,6,0)="","",VLOOKUP($A166,Tournoi!$B$2:$AF$601,30,0))</f>
        <v/>
      </c>
      <c r="P166" s="19"/>
      <c r="Q166" s="19"/>
      <c r="R166" s="19"/>
      <c r="S166" s="22"/>
      <c r="T166" s="21" t="n">
        <f aca="false" t="array" ref="T166:T166">SUM(J166:S166)</f>
        <v>0</v>
      </c>
      <c r="U166" s="19" t="n">
        <f aca="false" t="array" ref="U166:U166">IF(S166="",0,S166)+IF((COUNT(J166:R166)&lt;6),SUM(J166:R166),(MAX(J166:R166)+LARGE(J166:R166,2)+LARGE(J166:R166,3)+LARGE(J166:R166,4)+LARGE(J166:R166,5)))</f>
        <v>0</v>
      </c>
      <c r="V166" s="19" t="n">
        <f aca="false">U166+G166+I166</f>
        <v>244.6491518381</v>
      </c>
      <c r="W166" s="19" t="n">
        <f aca="false" t="array" ref="W166:W166">COUNT(J166:S166)</f>
        <v>0</v>
      </c>
      <c r="X166" s="19"/>
      <c r="Y166" s="19"/>
      <c r="Z166" s="4"/>
      <c r="AA166" s="4"/>
      <c r="AB166" s="0"/>
      <c r="AC166" s="4"/>
      <c r="AD166" s="4"/>
      <c r="AE166" s="0"/>
      <c r="AF166" s="0"/>
      <c r="AG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</row>
    <row r="167" s="25" customFormat="true" ht="16.5" hidden="false" customHeight="true" outlineLevel="0" collapsed="false">
      <c r="A167" s="19" t="n">
        <v>318</v>
      </c>
      <c r="B167" s="19" t="n">
        <f aca="false" t="array" ref="B167:B167">RANK(V167,$V$2:$V$607)</f>
        <v>169</v>
      </c>
      <c r="C167" s="20" t="str">
        <f aca="false">IF(VLOOKUP($A167,Tournoi!$B$2:$F$601,3,0)="","",VLOOKUP($A167,Tournoi!$B$2:$F$601,3,0))</f>
        <v>Van Peteghem</v>
      </c>
      <c r="D167" s="20" t="str">
        <f aca="false">IF(VLOOKUP($A167,Tournoi!$B$2:$F$601,4,0)="","",VLOOKUP($A167,Tournoi!$B$2:$F$601,4,0))</f>
        <v>Lucien</v>
      </c>
      <c r="E167" s="20" t="str">
        <f aca="false">IF(VLOOKUP($A167,Tournoi!$B$2:$F$612,5,0)="","",VLOOKUP($A167,Tournoi!$B$2:$F$612,5,0))</f>
        <v>x</v>
      </c>
      <c r="F167" s="19" t="n">
        <v>138.149510740138</v>
      </c>
      <c r="G167" s="19" t="n">
        <v>46.0498369133793</v>
      </c>
      <c r="H167" s="19" t="n">
        <v>134.43174477325</v>
      </c>
      <c r="I167" s="19" t="n">
        <v>89.6211631821664</v>
      </c>
      <c r="J167" s="21" t="n">
        <v>108.878333690767</v>
      </c>
      <c r="K167" s="19"/>
      <c r="L167" s="19"/>
      <c r="M167" s="19"/>
      <c r="N167" s="19"/>
      <c r="O167" s="19" t="n">
        <f aca="false">IF(VLOOKUP($A167,Tournoi!$B$2:$AC$601,6,0)="","",VLOOKUP($A167,Tournoi!$B$2:$AF$601,30,0))</f>
        <v>40.3644619252096</v>
      </c>
      <c r="P167" s="19"/>
      <c r="Q167" s="19"/>
      <c r="R167" s="19"/>
      <c r="S167" s="22"/>
      <c r="T167" s="21" t="n">
        <f aca="false" t="array" ref="T167:T167">SUM(J167:S167)</f>
        <v>149.242795615976</v>
      </c>
      <c r="U167" s="19" t="n">
        <f aca="false" t="array" ref="U167:U167">IF(S167="",0,S167)+IF((COUNT(J167:R167)&lt;6),SUM(J167:R167),(MAX(J167:R167)+LARGE(J167:R167,2)+LARGE(J167:R167,3)+LARGE(J167:R167,4)+LARGE(J167:R167,5)))</f>
        <v>149.242795615976</v>
      </c>
      <c r="V167" s="19" t="n">
        <f aca="false">U167+G167+I167</f>
        <v>284.913795711522</v>
      </c>
      <c r="W167" s="19" t="n">
        <f aca="false" t="array" ref="W167:W167">COUNT(J167:S167)</f>
        <v>2</v>
      </c>
      <c r="X167" s="19"/>
      <c r="Y167" s="19"/>
      <c r="Z167" s="4"/>
      <c r="AA167" s="19"/>
      <c r="AB167" s="19"/>
      <c r="AC167" s="4"/>
      <c r="AD167" s="4"/>
      <c r="AE167" s="27"/>
      <c r="AF167" s="0"/>
      <c r="AG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</row>
    <row r="168" s="25" customFormat="true" ht="16.5" hidden="false" customHeight="true" outlineLevel="0" collapsed="false">
      <c r="A168" s="19" t="n">
        <v>139</v>
      </c>
      <c r="B168" s="19" t="n">
        <f aca="false" t="array" ref="B168:B168">RANK(V168,$V$2:$V$607)</f>
        <v>189</v>
      </c>
      <c r="C168" s="20" t="str">
        <f aca="false">IF(VLOOKUP($A168,Tournoi!$B$2:$F$601,3,0)="","",VLOOKUP($A168,Tournoi!$B$2:$F$601,3,0))</f>
        <v>Stael</v>
      </c>
      <c r="D168" s="20" t="str">
        <f aca="false">IF(VLOOKUP($A168,Tournoi!$B$2:$F$601,4,0)="","",VLOOKUP($A168,Tournoi!$B$2:$F$601,4,0))</f>
        <v>Marc</v>
      </c>
      <c r="E168" s="20" t="str">
        <f aca="false">IF(VLOOKUP($A168,Tournoi!$B$2:$F$612,5,0)="","",VLOOKUP($A168,Tournoi!$B$2:$F$612,5,0))</f>
        <v>Spelen Op Zolder</v>
      </c>
      <c r="F168" s="19" t="n">
        <v>131.446463234723</v>
      </c>
      <c r="G168" s="19" t="n">
        <v>43.8154877449077</v>
      </c>
      <c r="H168" s="19" t="n">
        <v>33.7060534218429</v>
      </c>
      <c r="I168" s="19" t="n">
        <v>22.4707022812286</v>
      </c>
      <c r="J168" s="21" t="n">
        <v>178.228415300546</v>
      </c>
      <c r="K168" s="19"/>
      <c r="L168" s="19"/>
      <c r="M168" s="19"/>
      <c r="N168" s="19"/>
      <c r="O168" s="19" t="str">
        <f aca="false">IF(VLOOKUP($A168,Tournoi!$B$2:$AC$601,6,0)="","",VLOOKUP($A168,Tournoi!$B$2:$AF$601,30,0))</f>
        <v/>
      </c>
      <c r="P168" s="19"/>
      <c r="Q168" s="19"/>
      <c r="R168" s="19"/>
      <c r="S168" s="22"/>
      <c r="T168" s="21" t="n">
        <f aca="false" t="array" ref="T168:T168">SUM(J168:S168)</f>
        <v>178.228415300546</v>
      </c>
      <c r="U168" s="19" t="n">
        <f aca="false" t="array" ref="U168:U168">IF(S168="",0,S168)+IF((COUNT(J168:R168)&lt;6),SUM(J168:R168),(MAX(J168:R168)+LARGE(J168:R168,2)+LARGE(J168:R168,3)+LARGE(J168:R168,4)+LARGE(J168:R168,5)))</f>
        <v>178.228415300546</v>
      </c>
      <c r="V168" s="19" t="n">
        <f aca="false">U168+G168+I168</f>
        <v>244.514605326683</v>
      </c>
      <c r="W168" s="19" t="n">
        <f aca="false" t="array" ref="W168:W168">COUNT(J168:S168)</f>
        <v>1</v>
      </c>
      <c r="X168" s="19"/>
      <c r="Y168" s="19"/>
      <c r="Z168" s="4"/>
      <c r="AA168" s="19"/>
      <c r="AB168" s="19"/>
      <c r="AC168" s="4"/>
      <c r="AD168" s="4"/>
      <c r="AE168" s="0"/>
      <c r="AF168" s="0"/>
      <c r="AG168" s="0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</row>
    <row r="169" s="25" customFormat="true" ht="16.5" hidden="false" customHeight="true" outlineLevel="0" collapsed="false">
      <c r="A169" s="19" t="n">
        <v>89</v>
      </c>
      <c r="B169" s="19" t="n">
        <f aca="false" t="array" ref="B169:B169">RANK(V169,$V$2:$V$607)</f>
        <v>148</v>
      </c>
      <c r="C169" s="20" t="str">
        <f aca="false">IF(VLOOKUP($A169,Tournoi!$B$2:$F$601,3,0)="","",VLOOKUP($A169,Tournoi!$B$2:$F$601,3,0))</f>
        <v>Merchiers</v>
      </c>
      <c r="D169" s="20" t="str">
        <f aca="false">IF(VLOOKUP($A169,Tournoi!$B$2:$F$601,4,0)="","",VLOOKUP($A169,Tournoi!$B$2:$F$601,4,0))</f>
        <v>Koen</v>
      </c>
      <c r="E169" s="20" t="str">
        <f aca="false">IF(VLOOKUP($A169,Tournoi!$B$2:$F$612,5,0)="","",VLOOKUP($A169,Tournoi!$B$2:$F$612,5,0))</f>
        <v>De Speltafel</v>
      </c>
      <c r="F169" s="19" t="n">
        <v>134.071617076347</v>
      </c>
      <c r="G169" s="19" t="n">
        <v>44.690539025449</v>
      </c>
      <c r="H169" s="19" t="n">
        <v>211.061972789116</v>
      </c>
      <c r="I169" s="19" t="n">
        <v>140.70798185941</v>
      </c>
      <c r="J169" s="21" t="n">
        <v>58.9281451243554</v>
      </c>
      <c r="K169" s="19"/>
      <c r="L169" s="19"/>
      <c r="M169" s="19"/>
      <c r="N169" s="19"/>
      <c r="O169" s="19" t="n">
        <f aca="false">IF(VLOOKUP($A169,Tournoi!$B$2:$AC$601,6,0)="","",VLOOKUP($A169,Tournoi!$B$2:$AF$601,30,0))</f>
        <v>87.2454600484261</v>
      </c>
      <c r="P169" s="19"/>
      <c r="Q169" s="19"/>
      <c r="R169" s="19"/>
      <c r="S169" s="22"/>
      <c r="T169" s="21" t="n">
        <f aca="false" t="array" ref="T169:T169">SUM(J169:S169)</f>
        <v>146.173605172781</v>
      </c>
      <c r="U169" s="19" t="n">
        <f aca="false" t="array" ref="U169:U169">IF(S169="",0,S169)+IF((COUNT(J169:R169)&lt;6),SUM(J169:R169),(MAX(J169:R169)+LARGE(J169:R169,2)+LARGE(J169:R169,3)+LARGE(J169:R169,4)+LARGE(J169:R169,5)))</f>
        <v>146.173605172781</v>
      </c>
      <c r="V169" s="19" t="n">
        <f aca="false">U169+G169+I169</f>
        <v>331.572126057641</v>
      </c>
      <c r="W169" s="19" t="n">
        <f aca="false" t="array" ref="W169:W169">COUNT(J169:S169)</f>
        <v>2</v>
      </c>
      <c r="X169" s="19"/>
      <c r="Y169" s="19"/>
      <c r="Z169" s="4"/>
      <c r="AA169" s="19"/>
      <c r="AB169" s="19"/>
      <c r="AC169" s="4"/>
      <c r="AD169" s="4"/>
      <c r="AE169" s="27"/>
      <c r="AF169" s="0"/>
      <c r="AG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</row>
    <row r="170" s="25" customFormat="true" ht="16.5" hidden="false" customHeight="true" outlineLevel="0" collapsed="false">
      <c r="A170" s="19" t="n">
        <v>567</v>
      </c>
      <c r="B170" s="19" t="n">
        <f aca="false" t="array" ref="B170:B170">RANK(V170,$V$2:$V$607)</f>
        <v>190</v>
      </c>
      <c r="C170" s="20" t="str">
        <f aca="false">IF(VLOOKUP($A170,Tournoi!$B$2:$F$601,3,0)="","",VLOOKUP($A170,Tournoi!$B$2:$F$601,3,0))</f>
        <v>Keppens</v>
      </c>
      <c r="D170" s="20" t="str">
        <f aca="false">IF(VLOOKUP($A170,Tournoi!$B$2:$F$601,4,0)="","",VLOOKUP($A170,Tournoi!$B$2:$F$601,4,0))</f>
        <v>Philippe</v>
      </c>
      <c r="E170" s="20" t="str">
        <f aca="false">IF(VLOOKUP($A170,Tournoi!$B$2:$F$612,5,0)="","",VLOOKUP($A170,Tournoi!$B$2:$F$612,5,0))</f>
        <v/>
      </c>
      <c r="F170" s="19" t="n">
        <v>141.010156985094</v>
      </c>
      <c r="G170" s="19" t="n">
        <v>47.0033856616979</v>
      </c>
      <c r="H170" s="19" t="n">
        <v>295.230672865253</v>
      </c>
      <c r="I170" s="19" t="n">
        <v>196.820448576835</v>
      </c>
      <c r="J170" s="21"/>
      <c r="K170" s="19"/>
      <c r="L170" s="19"/>
      <c r="M170" s="19"/>
      <c r="N170" s="19"/>
      <c r="O170" s="19" t="str">
        <f aca="false">IF(VLOOKUP($A170,Tournoi!$B$2:$AC$601,6,0)="","",VLOOKUP($A170,Tournoi!$B$2:$AF$601,30,0))</f>
        <v/>
      </c>
      <c r="P170" s="19"/>
      <c r="Q170" s="19"/>
      <c r="R170" s="19"/>
      <c r="S170" s="22"/>
      <c r="T170" s="21" t="n">
        <f aca="false" t="array" ref="T170:T170">SUM(J170:S170)</f>
        <v>0</v>
      </c>
      <c r="U170" s="19" t="n">
        <f aca="false" t="array" ref="U170:U170">IF(S170="",0,S170)+IF((COUNT(J170:R170)&lt;6),SUM(J170:R170),(MAX(J170:R170)+LARGE(J170:R170,2)+LARGE(J170:R170,3)+LARGE(J170:R170,4)+LARGE(J170:R170,5)))</f>
        <v>0</v>
      </c>
      <c r="V170" s="19" t="n">
        <f aca="false">U170+G170+I170</f>
        <v>243.823834238533</v>
      </c>
      <c r="W170" s="19" t="n">
        <f aca="false" t="array" ref="W170:W170">COUNT(J170:S170)</f>
        <v>0</v>
      </c>
      <c r="X170" s="19"/>
      <c r="Y170" s="19"/>
      <c r="Z170" s="4"/>
      <c r="AA170" s="19"/>
      <c r="AB170" s="19"/>
      <c r="AC170" s="4"/>
      <c r="AD170" s="4"/>
      <c r="AE170" s="0"/>
      <c r="AF170" s="0"/>
      <c r="AG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</row>
    <row r="171" s="25" customFormat="true" ht="16.5" hidden="false" customHeight="true" outlineLevel="0" collapsed="false">
      <c r="A171" s="19" t="n">
        <v>322</v>
      </c>
      <c r="B171" s="19" t="n">
        <f aca="false" t="array" ref="B171:B171">RANK(V171,$V$2:$V$607)</f>
        <v>191</v>
      </c>
      <c r="C171" s="20" t="str">
        <f aca="false">IF(VLOOKUP($A171,Tournoi!$B$2:$F$601,3,0)="","",VLOOKUP($A171,Tournoi!$B$2:$F$601,3,0))</f>
        <v>Hautekeete</v>
      </c>
      <c r="D171" s="20" t="str">
        <f aca="false">IF(VLOOKUP($A171,Tournoi!$B$2:$F$601,4,0)="","",VLOOKUP($A171,Tournoi!$B$2:$F$601,4,0))</f>
        <v>Dimitri</v>
      </c>
      <c r="E171" s="20" t="str">
        <f aca="false">IF(VLOOKUP($A171,Tournoi!$B$2:$F$612,5,0)="","",VLOOKUP($A171,Tournoi!$B$2:$F$612,5,0))</f>
        <v>Twenty-Four</v>
      </c>
      <c r="F171" s="19" t="n">
        <v>108.873141885437</v>
      </c>
      <c r="G171" s="19" t="n">
        <v>36.2910472951457</v>
      </c>
      <c r="H171" s="19" t="n">
        <v>58.8123500845425</v>
      </c>
      <c r="I171" s="19" t="n">
        <v>39.208233389695</v>
      </c>
      <c r="J171" s="21" t="n">
        <v>167.57328688146</v>
      </c>
      <c r="K171" s="19"/>
      <c r="L171" s="19"/>
      <c r="M171" s="19"/>
      <c r="N171" s="19"/>
      <c r="O171" s="19" t="str">
        <f aca="false">IF(VLOOKUP($A171,Tournoi!$B$2:$AC$601,6,0)="","",VLOOKUP($A171,Tournoi!$B$2:$AF$601,30,0))</f>
        <v/>
      </c>
      <c r="P171" s="19"/>
      <c r="Q171" s="19"/>
      <c r="R171" s="19"/>
      <c r="S171" s="22"/>
      <c r="T171" s="21" t="n">
        <f aca="false" t="array" ref="T171:T171">SUM(J171:S171)</f>
        <v>167.57328688146</v>
      </c>
      <c r="U171" s="19" t="n">
        <f aca="false" t="array" ref="U171:U171">IF(S171="",0,S171)+IF((COUNT(J171:R171)&lt;6),SUM(J171:R171),(MAX(J171:R171)+LARGE(J171:R171,2)+LARGE(J171:R171,3)+LARGE(J171:R171,4)+LARGE(J171:R171,5)))</f>
        <v>167.57328688146</v>
      </c>
      <c r="V171" s="19" t="n">
        <f aca="false">U171+G171+I171</f>
        <v>243.0725675663</v>
      </c>
      <c r="W171" s="19" t="n">
        <f aca="false" t="array" ref="W171:W171">COUNT(J171:S171)</f>
        <v>1</v>
      </c>
      <c r="X171" s="19"/>
      <c r="Y171" s="19"/>
      <c r="Z171" s="4"/>
      <c r="AA171" s="19"/>
      <c r="AB171" s="19"/>
      <c r="AC171" s="4"/>
      <c r="AD171" s="4"/>
      <c r="AE171" s="0"/>
      <c r="AF171" s="0"/>
      <c r="AG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</row>
    <row r="172" s="25" customFormat="true" ht="16.5" hidden="false" customHeight="true" outlineLevel="0" collapsed="false">
      <c r="A172" s="19" t="n">
        <v>471</v>
      </c>
      <c r="B172" s="19" t="n">
        <f aca="false" t="array" ref="B172:B172">RANK(V172,$V$2:$V$607)</f>
        <v>192</v>
      </c>
      <c r="C172" s="20" t="str">
        <f aca="false">IF(VLOOKUP($A172,Tournoi!$B$2:$F$601,3,0)="","",VLOOKUP($A172,Tournoi!$B$2:$F$601,3,0))</f>
        <v>Vackier</v>
      </c>
      <c r="D172" s="20" t="str">
        <f aca="false">IF(VLOOKUP($A172,Tournoi!$B$2:$F$601,4,0)="","",VLOOKUP($A172,Tournoi!$B$2:$F$601,4,0))</f>
        <v>Bruno</v>
      </c>
      <c r="E172" s="20" t="str">
        <f aca="false">IF(VLOOKUP($A172,Tournoi!$B$2:$F$612,5,0)="","",VLOOKUP($A172,Tournoi!$B$2:$F$612,5,0))</f>
        <v>Spelen Op Zolder</v>
      </c>
      <c r="F172" s="19" t="n">
        <v>33.5609452736318</v>
      </c>
      <c r="G172" s="19" t="n">
        <v>11.1869817578773</v>
      </c>
      <c r="H172" s="19" t="n">
        <v>294.322583198759</v>
      </c>
      <c r="I172" s="19" t="n">
        <v>196.215055465839</v>
      </c>
      <c r="J172" s="21" t="n">
        <v>33.5378787878788</v>
      </c>
      <c r="K172" s="19"/>
      <c r="L172" s="19"/>
      <c r="M172" s="19"/>
      <c r="N172" s="19"/>
      <c r="O172" s="19" t="str">
        <f aca="false">IF(VLOOKUP($A172,Tournoi!$B$2:$AC$601,6,0)="","",VLOOKUP($A172,Tournoi!$B$2:$AF$601,30,0))</f>
        <v/>
      </c>
      <c r="P172" s="19"/>
      <c r="Q172" s="19"/>
      <c r="R172" s="19"/>
      <c r="S172" s="22"/>
      <c r="T172" s="21" t="n">
        <f aca="false" t="array" ref="T172:T172">SUM(J172:S172)</f>
        <v>33.5378787878788</v>
      </c>
      <c r="U172" s="19" t="n">
        <f aca="false" t="array" ref="U172:U172">IF(S172="",0,S172)+IF((COUNT(J172:R172)&lt;6),SUM(J172:R172),(MAX(J172:R172)+LARGE(J172:R172,2)+LARGE(J172:R172,3)+LARGE(J172:R172,4)+LARGE(J172:R172,5)))</f>
        <v>33.5378787878788</v>
      </c>
      <c r="V172" s="19" t="n">
        <f aca="false">U172+G172+I172</f>
        <v>240.939916011595</v>
      </c>
      <c r="W172" s="19" t="n">
        <f aca="false" t="array" ref="W172:W172">COUNT(J172:S172)</f>
        <v>1</v>
      </c>
      <c r="X172" s="19"/>
      <c r="Y172" s="19"/>
      <c r="Z172" s="4"/>
      <c r="AA172" s="4"/>
      <c r="AB172" s="0"/>
      <c r="AC172" s="4"/>
      <c r="AD172" s="4"/>
      <c r="AE172" s="0"/>
      <c r="AF172" s="0"/>
      <c r="AG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</row>
    <row r="173" s="25" customFormat="true" ht="16.5" hidden="false" customHeight="true" outlineLevel="0" collapsed="false">
      <c r="A173" s="19" t="n">
        <v>165</v>
      </c>
      <c r="B173" s="19" t="n">
        <f aca="false" t="array" ref="B173:B173">RANK(V173,$V$2:$V$607)</f>
        <v>195</v>
      </c>
      <c r="C173" s="20" t="str">
        <f aca="false">IF(VLOOKUP($A173,Tournoi!$B$2:$F$601,3,0)="","",VLOOKUP($A173,Tournoi!$B$2:$F$601,3,0))</f>
        <v>Schepens</v>
      </c>
      <c r="D173" s="20" t="str">
        <f aca="false">IF(VLOOKUP($A173,Tournoi!$B$2:$F$601,4,0)="","",VLOOKUP($A173,Tournoi!$B$2:$F$601,4,0))</f>
        <v>Bart</v>
      </c>
      <c r="E173" s="20" t="str">
        <f aca="false">IF(VLOOKUP($A173,Tournoi!$B$2:$F$612,5,0)="","",VLOOKUP($A173,Tournoi!$B$2:$F$612,5,0))</f>
        <v>Spelen Op Zolder</v>
      </c>
      <c r="F173" s="19" t="n">
        <v>0</v>
      </c>
      <c r="G173" s="19" t="n">
        <v>0</v>
      </c>
      <c r="H173" s="19" t="n">
        <v>0</v>
      </c>
      <c r="I173" s="19" t="n">
        <v>0</v>
      </c>
      <c r="J173" s="21" t="n">
        <v>237.635849657589</v>
      </c>
      <c r="K173" s="19"/>
      <c r="L173" s="19"/>
      <c r="M173" s="19"/>
      <c r="N173" s="19"/>
      <c r="O173" s="19" t="str">
        <f aca="false">IF(VLOOKUP($A173,Tournoi!$B$2:$AC$601,6,0)="","",VLOOKUP($A173,Tournoi!$B$2:$AF$601,30,0))</f>
        <v/>
      </c>
      <c r="P173" s="19"/>
      <c r="Q173" s="19"/>
      <c r="R173" s="19"/>
      <c r="S173" s="22"/>
      <c r="T173" s="21" t="n">
        <f aca="false" t="array" ref="T173:T173">SUM(J173:S173)</f>
        <v>237.635849657589</v>
      </c>
      <c r="U173" s="19" t="n">
        <f aca="false" t="array" ref="U173:U173">IF(S173="",0,S173)+IF((COUNT(J173:R173)&lt;6),SUM(J173:R173),(MAX(J173:R173)+LARGE(J173:R173,2)+LARGE(J173:R173,3)+LARGE(J173:R173,4)+LARGE(J173:R173,5)))</f>
        <v>237.635849657589</v>
      </c>
      <c r="V173" s="19" t="n">
        <f aca="false">U173+G173+I173</f>
        <v>237.635849657589</v>
      </c>
      <c r="W173" s="19" t="n">
        <f aca="false" t="array" ref="W173:W173">COUNT(J173:S173)</f>
        <v>1</v>
      </c>
      <c r="X173" s="19"/>
      <c r="Y173" s="19"/>
      <c r="Z173" s="4"/>
      <c r="AA173" s="4"/>
      <c r="AB173" s="0"/>
      <c r="AC173" s="4"/>
      <c r="AD173" s="4"/>
      <c r="AE173" s="0"/>
      <c r="AF173" s="0"/>
      <c r="AG173" s="0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</row>
    <row r="174" s="25" customFormat="true" ht="16.5" hidden="false" customHeight="true" outlineLevel="0" collapsed="false">
      <c r="A174" s="19" t="n">
        <v>114</v>
      </c>
      <c r="B174" s="19" t="n">
        <f aca="false" t="array" ref="B174:B174">RANK(V174,$V$2:$V$607)</f>
        <v>106</v>
      </c>
      <c r="C174" s="20" t="str">
        <f aca="false">IF(VLOOKUP($A174,Tournoi!$B$2:$F$601,3,0)="","",VLOOKUP($A174,Tournoi!$B$2:$F$601,3,0))</f>
        <v>Delafontaine</v>
      </c>
      <c r="D174" s="20" t="str">
        <f aca="false">IF(VLOOKUP($A174,Tournoi!$B$2:$F$601,4,0)="","",VLOOKUP($A174,Tournoi!$B$2:$F$601,4,0))</f>
        <v>Peter</v>
      </c>
      <c r="E174" s="20" t="str">
        <f aca="false">IF(VLOOKUP($A174,Tournoi!$B$2:$F$612,5,0)="","",VLOOKUP($A174,Tournoi!$B$2:$F$612,5,0))</f>
        <v>Spelen Op Zolder</v>
      </c>
      <c r="F174" s="19" t="n">
        <v>133.769498261302</v>
      </c>
      <c r="G174" s="19" t="n">
        <v>44.5898327537673</v>
      </c>
      <c r="H174" s="19" t="n">
        <v>238.712429775281</v>
      </c>
      <c r="I174" s="19" t="n">
        <v>159.141619850187</v>
      </c>
      <c r="J174" s="21" t="n">
        <v>33.5708333333333</v>
      </c>
      <c r="K174" s="19"/>
      <c r="L174" s="19"/>
      <c r="M174" s="19"/>
      <c r="N174" s="19"/>
      <c r="O174" s="19" t="n">
        <f aca="false">IF(VLOOKUP($A174,Tournoi!$B$2:$AC$601,6,0)="","",VLOOKUP($A174,Tournoi!$B$2:$AF$601,30,0))</f>
        <v>239.119844910937</v>
      </c>
      <c r="P174" s="19"/>
      <c r="Q174" s="19"/>
      <c r="R174" s="19"/>
      <c r="S174" s="22"/>
      <c r="T174" s="21" t="n">
        <f aca="false" t="array" ref="T174:T174">SUM(J174:S174)</f>
        <v>272.690678244271</v>
      </c>
      <c r="U174" s="19" t="n">
        <f aca="false" t="array" ref="U174:U174">IF(S174="",0,S174)+IF((COUNT(J174:R174)&lt;6),SUM(J174:R174),(MAX(J174:R174)+LARGE(J174:R174,2)+LARGE(J174:R174,3)+LARGE(J174:R174,4)+LARGE(J174:R174,5)))</f>
        <v>272.690678244271</v>
      </c>
      <c r="V174" s="19" t="n">
        <f aca="false">U174+G174+I174</f>
        <v>476.422130848225</v>
      </c>
      <c r="W174" s="19" t="n">
        <f aca="false" t="array" ref="W174:W174">COUNT(J174:S174)</f>
        <v>2</v>
      </c>
      <c r="X174" s="19"/>
      <c r="Y174" s="19"/>
      <c r="Z174" s="4"/>
      <c r="AA174" s="19"/>
      <c r="AB174" s="19"/>
      <c r="AC174" s="4"/>
      <c r="AD174" s="4"/>
      <c r="AE174" s="27"/>
      <c r="AF174" s="0"/>
      <c r="AG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</row>
    <row r="175" s="25" customFormat="true" ht="16.5" hidden="false" customHeight="true" outlineLevel="0" collapsed="false">
      <c r="A175" s="19" t="n">
        <v>480</v>
      </c>
      <c r="B175" s="19" t="n">
        <f aca="false" t="array" ref="B175:B175">RANK(V175,$V$2:$V$607)</f>
        <v>196</v>
      </c>
      <c r="C175" s="20" t="str">
        <f aca="false">IF(VLOOKUP($A175,Tournoi!$B$2:$F$601,3,0)="","",VLOOKUP($A175,Tournoi!$B$2:$F$601,3,0))</f>
        <v>Severino</v>
      </c>
      <c r="D175" s="20" t="str">
        <f aca="false">IF(VLOOKUP($A175,Tournoi!$B$2:$F$601,4,0)="","",VLOOKUP($A175,Tournoi!$B$2:$F$601,4,0))</f>
        <v>Laetitia</v>
      </c>
      <c r="E175" s="20" t="str">
        <f aca="false">IF(VLOOKUP($A175,Tournoi!$B$2:$F$612,5,0)="","",VLOOKUP($A175,Tournoi!$B$2:$F$612,5,0))</f>
        <v/>
      </c>
      <c r="F175" s="19" t="n">
        <v>264.784830844311</v>
      </c>
      <c r="G175" s="19" t="n">
        <v>88.2616102814371</v>
      </c>
      <c r="H175" s="19" t="n">
        <v>0</v>
      </c>
      <c r="I175" s="19" t="n">
        <v>0</v>
      </c>
      <c r="J175" s="21"/>
      <c r="K175" s="19"/>
      <c r="L175" s="19"/>
      <c r="M175" s="19"/>
      <c r="N175" s="19" t="n">
        <v>147.58240607647</v>
      </c>
      <c r="O175" s="19" t="str">
        <f aca="false">IF(VLOOKUP($A175,Tournoi!$B$2:$AC$601,6,0)="","",VLOOKUP($A175,Tournoi!$B$2:$AF$601,30,0))</f>
        <v/>
      </c>
      <c r="P175" s="19"/>
      <c r="Q175" s="19"/>
      <c r="R175" s="19"/>
      <c r="S175" s="22"/>
      <c r="T175" s="21" t="n">
        <f aca="false" t="array" ref="T175:T175">SUM(J175:S175)</f>
        <v>147.58240607647</v>
      </c>
      <c r="U175" s="19" t="n">
        <f aca="false" t="array" ref="U175:U175">IF(S175="",0,S175)+IF((COUNT(J175:R175)&lt;6),SUM(J175:R175),(MAX(J175:R175)+LARGE(J175:R175,2)+LARGE(J175:R175,3)+LARGE(J175:R175,4)+LARGE(J175:R175,5)))</f>
        <v>147.58240607647</v>
      </c>
      <c r="V175" s="19" t="n">
        <f aca="false">U175+G175+I175</f>
        <v>235.844016357907</v>
      </c>
      <c r="W175" s="19" t="n">
        <f aca="false" t="array" ref="W175:W175">COUNT(J175:S175)</f>
        <v>1</v>
      </c>
      <c r="X175" s="19"/>
      <c r="Y175" s="19"/>
      <c r="Z175" s="4"/>
      <c r="AA175" s="4"/>
      <c r="AB175" s="0"/>
      <c r="AC175" s="4"/>
      <c r="AD175" s="4"/>
      <c r="AE175" s="0"/>
      <c r="AF175" s="0"/>
      <c r="AG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</row>
    <row r="176" s="25" customFormat="true" ht="16.5" hidden="false" customHeight="true" outlineLevel="0" collapsed="false">
      <c r="A176" s="19" t="n">
        <v>229</v>
      </c>
      <c r="B176" s="19" t="n">
        <f aca="false" t="array" ref="B176:B176">RANK(V176,$V$2:$V$607)</f>
        <v>143</v>
      </c>
      <c r="C176" s="20" t="str">
        <f aca="false">IF(VLOOKUP($A176,Tournoi!$B$2:$F$601,3,0)="","",VLOOKUP($A176,Tournoi!$B$2:$F$601,3,0))</f>
        <v>Croene</v>
      </c>
      <c r="D176" s="20" t="str">
        <f aca="false">IF(VLOOKUP($A176,Tournoi!$B$2:$F$601,4,0)="","",VLOOKUP($A176,Tournoi!$B$2:$F$601,4,0))</f>
        <v>Charlotte</v>
      </c>
      <c r="E176" s="20" t="str">
        <f aca="false">IF(VLOOKUP($A176,Tournoi!$B$2:$F$612,5,0)="","",VLOOKUP($A176,Tournoi!$B$2:$F$612,5,0))</f>
        <v>Hof van Watervliet</v>
      </c>
      <c r="F176" s="19" t="n">
        <v>0</v>
      </c>
      <c r="G176" s="19" t="n">
        <v>0</v>
      </c>
      <c r="H176" s="19" t="n">
        <v>0</v>
      </c>
      <c r="I176" s="19" t="n">
        <v>0</v>
      </c>
      <c r="J176" s="21" t="n">
        <v>235.668662427882</v>
      </c>
      <c r="K176" s="19"/>
      <c r="L176" s="19"/>
      <c r="M176" s="19"/>
      <c r="N176" s="19"/>
      <c r="O176" s="19" t="n">
        <f aca="false">IF(VLOOKUP($A176,Tournoi!$B$2:$AC$601,6,0)="","",VLOOKUP($A176,Tournoi!$B$2:$AF$601,30,0))</f>
        <v>100.704573273383</v>
      </c>
      <c r="P176" s="19"/>
      <c r="Q176" s="19"/>
      <c r="R176" s="19"/>
      <c r="S176" s="22"/>
      <c r="T176" s="21" t="n">
        <f aca="false" t="array" ref="T176:T176">SUM(J176:S176)</f>
        <v>336.373235701265</v>
      </c>
      <c r="U176" s="19" t="n">
        <f aca="false" t="array" ref="U176:U176">IF(S176="",0,S176)+IF((COUNT(J176:R176)&lt;6),SUM(J176:R176),(MAX(J176:R176)+LARGE(J176:R176,2)+LARGE(J176:R176,3)+LARGE(J176:R176,4)+LARGE(J176:R176,5)))</f>
        <v>336.373235701265</v>
      </c>
      <c r="V176" s="19" t="n">
        <f aca="false">U176+G176+I176</f>
        <v>336.373235701265</v>
      </c>
      <c r="W176" s="19" t="n">
        <f aca="false" t="array" ref="W176:W176">COUNT(J176:S176)</f>
        <v>2</v>
      </c>
      <c r="X176" s="19"/>
      <c r="Y176" s="19"/>
      <c r="Z176" s="4"/>
      <c r="AA176" s="19"/>
      <c r="AB176" s="19"/>
      <c r="AC176" s="4"/>
      <c r="AD176" s="4"/>
      <c r="AE176" s="0"/>
      <c r="AF176" s="0"/>
      <c r="AG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</row>
    <row r="177" s="25" customFormat="true" ht="16.5" hidden="false" customHeight="true" outlineLevel="0" collapsed="false">
      <c r="A177" s="19" t="n">
        <v>558</v>
      </c>
      <c r="B177" s="19" t="n">
        <f aca="false" t="array" ref="B177:B177">RANK(V177,$V$2:$V$607)</f>
        <v>160</v>
      </c>
      <c r="C177" s="20" t="str">
        <f aca="false">IF(VLOOKUP($A177,Tournoi!$B$2:$F$601,3,0)="","",VLOOKUP($A177,Tournoi!$B$2:$F$601,3,0))</f>
        <v>Heyerick</v>
      </c>
      <c r="D177" s="20" t="str">
        <f aca="false">IF(VLOOKUP($A177,Tournoi!$B$2:$F$601,4,0)="","",VLOOKUP($A177,Tournoi!$B$2:$F$601,4,0))</f>
        <v>Frederique</v>
      </c>
      <c r="E177" s="20" t="str">
        <f aca="false">IF(VLOOKUP($A177,Tournoi!$B$2:$F$612,5,0)="","",VLOOKUP($A177,Tournoi!$B$2:$F$612,5,0))</f>
        <v/>
      </c>
      <c r="F177" s="19" t="n">
        <v>108.960864291431</v>
      </c>
      <c r="G177" s="19" t="n">
        <v>36.3202880971437</v>
      </c>
      <c r="H177" s="19" t="n">
        <v>296.239996112506</v>
      </c>
      <c r="I177" s="19" t="n">
        <v>197.493330741671</v>
      </c>
      <c r="J177" s="21"/>
      <c r="K177" s="19"/>
      <c r="L177" s="19"/>
      <c r="M177" s="19"/>
      <c r="N177" s="19"/>
      <c r="O177" s="19" t="n">
        <f aca="false">IF(VLOOKUP($A177,Tournoi!$B$2:$AC$601,6,0)="","",VLOOKUP($A177,Tournoi!$B$2:$AF$601,30,0))</f>
        <v>67.2489520925231</v>
      </c>
      <c r="P177" s="19"/>
      <c r="Q177" s="19"/>
      <c r="R177" s="19"/>
      <c r="S177" s="22"/>
      <c r="T177" s="21" t="n">
        <f aca="false" t="array" ref="T177:T177">SUM(J177:S177)</f>
        <v>67.2489520925231</v>
      </c>
      <c r="U177" s="19" t="n">
        <f aca="false" t="array" ref="U177:U177">IF(S177="",0,S177)+IF((COUNT(J177:R177)&lt;6),SUM(J177:R177),(MAX(J177:R177)+LARGE(J177:R177,2)+LARGE(J177:R177,3)+LARGE(J177:R177,4)+LARGE(J177:R177,5)))</f>
        <v>67.2489520925231</v>
      </c>
      <c r="V177" s="19" t="n">
        <f aca="false">U177+G177+I177</f>
        <v>301.062570931338</v>
      </c>
      <c r="W177" s="19" t="n">
        <f aca="false" t="array" ref="W177:W177">COUNT(J177:S177)</f>
        <v>1</v>
      </c>
      <c r="X177" s="19"/>
      <c r="Y177" s="19"/>
      <c r="Z177" s="4"/>
      <c r="AA177" s="19"/>
      <c r="AB177" s="19"/>
      <c r="AC177" s="4"/>
      <c r="AD177" s="4"/>
      <c r="AE177" s="0"/>
      <c r="AF177" s="0"/>
      <c r="AG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</row>
    <row r="178" s="25" customFormat="true" ht="16.5" hidden="false" customHeight="true" outlineLevel="0" collapsed="false">
      <c r="A178" s="19" t="n">
        <v>83</v>
      </c>
      <c r="B178" s="19" t="n">
        <f aca="false" t="array" ref="B178:B178">RANK(V178,$V$2:$V$607)</f>
        <v>197</v>
      </c>
      <c r="C178" s="20" t="str">
        <f aca="false">IF(VLOOKUP($A178,Tournoi!$B$2:$F$601,3,0)="","",VLOOKUP($A178,Tournoi!$B$2:$F$601,3,0))</f>
        <v>Expeels</v>
      </c>
      <c r="D178" s="20" t="str">
        <f aca="false">IF(VLOOKUP($A178,Tournoi!$B$2:$F$601,4,0)="","",VLOOKUP($A178,Tournoi!$B$2:$F$601,4,0))</f>
        <v>Lieven</v>
      </c>
      <c r="E178" s="20" t="str">
        <f aca="false">IF(VLOOKUP($A178,Tournoi!$B$2:$F$612,5,0)="","",VLOOKUP($A178,Tournoi!$B$2:$F$612,5,0))</f>
        <v/>
      </c>
      <c r="F178" s="19" t="n">
        <v>236.141616491246</v>
      </c>
      <c r="G178" s="19" t="n">
        <v>78.7138721637487</v>
      </c>
      <c r="H178" s="19" t="n">
        <v>231.804721740248</v>
      </c>
      <c r="I178" s="19" t="n">
        <v>154.536481160165</v>
      </c>
      <c r="J178" s="21"/>
      <c r="K178" s="19"/>
      <c r="L178" s="19"/>
      <c r="M178" s="19"/>
      <c r="N178" s="19"/>
      <c r="O178" s="19" t="str">
        <f aca="false">IF(VLOOKUP($A178,Tournoi!$B$2:$AC$601,6,0)="","",VLOOKUP($A178,Tournoi!$B$2:$AF$601,30,0))</f>
        <v/>
      </c>
      <c r="P178" s="19"/>
      <c r="Q178" s="19"/>
      <c r="R178" s="19"/>
      <c r="S178" s="22"/>
      <c r="T178" s="21" t="n">
        <f aca="false" t="array" ref="T178:T178">SUM(J178:S178)</f>
        <v>0</v>
      </c>
      <c r="U178" s="19" t="n">
        <f aca="false" t="array" ref="U178:U178">IF(S178="",0,S178)+IF((COUNT(J178:R178)&lt;6),SUM(J178:R178),(MAX(J178:R178)+LARGE(J178:R178,2)+LARGE(J178:R178,3)+LARGE(J178:R178,4)+LARGE(J178:R178,5)))</f>
        <v>0</v>
      </c>
      <c r="V178" s="19" t="n">
        <f aca="false">U178+G178+I178</f>
        <v>233.250353323914</v>
      </c>
      <c r="W178" s="19" t="n">
        <f aca="false" t="array" ref="W178:W178">COUNT(J178:S178)</f>
        <v>0</v>
      </c>
      <c r="X178" s="19"/>
      <c r="Y178" s="19"/>
      <c r="Z178" s="4"/>
      <c r="AA178" s="19"/>
      <c r="AB178" s="19"/>
      <c r="AC178" s="4"/>
      <c r="AD178" s="4"/>
      <c r="AE178" s="0"/>
      <c r="AF178" s="0"/>
      <c r="AG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</row>
    <row r="179" s="25" customFormat="true" ht="16.5" hidden="false" customHeight="true" outlineLevel="0" collapsed="false">
      <c r="A179" s="19" t="n">
        <v>70</v>
      </c>
      <c r="B179" s="19" t="n">
        <f aca="false" t="array" ref="B179:B179">RANK(V179,$V$2:$V$607)</f>
        <v>95</v>
      </c>
      <c r="C179" s="20" t="str">
        <f aca="false">IF(VLOOKUP($A179,Tournoi!$B$2:$F$601,3,0)="","",VLOOKUP($A179,Tournoi!$B$2:$F$601,3,0))</f>
        <v>Blieck</v>
      </c>
      <c r="D179" s="20" t="str">
        <f aca="false">IF(VLOOKUP($A179,Tournoi!$B$2:$F$601,4,0)="","",VLOOKUP($A179,Tournoi!$B$2:$F$601,4,0))</f>
        <v>Andy</v>
      </c>
      <c r="E179" s="20" t="str">
        <f aca="false">IF(VLOOKUP($A179,Tournoi!$B$2:$F$612,5,0)="","",VLOOKUP($A179,Tournoi!$B$2:$F$612,5,0))</f>
        <v>Spelen Op Zolder</v>
      </c>
      <c r="F179" s="19" t="n">
        <v>0</v>
      </c>
      <c r="G179" s="19" t="n">
        <v>0</v>
      </c>
      <c r="H179" s="19" t="n">
        <v>0</v>
      </c>
      <c r="I179" s="19" t="n">
        <v>0</v>
      </c>
      <c r="J179" s="21" t="n">
        <v>230.681498564899</v>
      </c>
      <c r="K179" s="19"/>
      <c r="L179" s="19"/>
      <c r="M179" s="19"/>
      <c r="N179" s="19"/>
      <c r="O179" s="19" t="n">
        <f aca="false">IF(VLOOKUP($A179,Tournoi!$B$2:$AC$601,6,0)="","",VLOOKUP($A179,Tournoi!$B$2:$AF$601,30,0))</f>
        <v>306.416431203367</v>
      </c>
      <c r="P179" s="19"/>
      <c r="Q179" s="19"/>
      <c r="R179" s="19"/>
      <c r="S179" s="22"/>
      <c r="T179" s="21" t="n">
        <f aca="false" t="array" ref="T179:T179">SUM(J179:S179)</f>
        <v>537.097929768266</v>
      </c>
      <c r="U179" s="19" t="n">
        <f aca="false" t="array" ref="U179:U179">IF(S179="",0,S179)+IF((COUNT(J179:R179)&lt;6),SUM(J179:R179),(MAX(J179:R179)+LARGE(J179:R179,2)+LARGE(J179:R179,3)+LARGE(J179:R179,4)+LARGE(J179:R179,5)))</f>
        <v>537.097929768266</v>
      </c>
      <c r="V179" s="19" t="n">
        <f aca="false">U179+G179+I179</f>
        <v>537.097929768266</v>
      </c>
      <c r="W179" s="19" t="n">
        <f aca="false" t="array" ref="W179:W179">COUNT(J179:S179)</f>
        <v>2</v>
      </c>
      <c r="X179" s="19"/>
      <c r="Y179" s="19"/>
      <c r="Z179" s="4"/>
      <c r="AA179" s="4"/>
      <c r="AB179" s="0"/>
      <c r="AC179" s="4"/>
      <c r="AD179" s="4"/>
      <c r="AE179" s="0"/>
      <c r="AF179" s="0"/>
      <c r="AG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</row>
    <row r="180" s="25" customFormat="true" ht="16.5" hidden="false" customHeight="true" outlineLevel="0" collapsed="false">
      <c r="A180" s="19" t="n">
        <v>98</v>
      </c>
      <c r="B180" s="19" t="n">
        <f aca="false" t="array" ref="B180:B180">RANK(V180,$V$2:$V$607)</f>
        <v>199</v>
      </c>
      <c r="C180" s="20" t="str">
        <f aca="false">IF(VLOOKUP($A180,Tournoi!$B$2:$F$601,3,0)="","",VLOOKUP($A180,Tournoi!$B$2:$F$601,3,0))</f>
        <v>Denblijden</v>
      </c>
      <c r="D180" s="20" t="str">
        <f aca="false">IF(VLOOKUP($A180,Tournoi!$B$2:$F$601,4,0)="","",VLOOKUP($A180,Tournoi!$B$2:$F$601,4,0))</f>
        <v>Frederik</v>
      </c>
      <c r="E180" s="20" t="str">
        <f aca="false">IF(VLOOKUP($A180,Tournoi!$B$2:$F$612,5,0)="","",VLOOKUP($A180,Tournoi!$B$2:$F$612,5,0))</f>
        <v>x</v>
      </c>
      <c r="F180" s="19" t="n">
        <v>0</v>
      </c>
      <c r="G180" s="19" t="n">
        <v>0</v>
      </c>
      <c r="H180" s="19" t="n">
        <v>0</v>
      </c>
      <c r="I180" s="19" t="n">
        <v>0</v>
      </c>
      <c r="J180" s="21" t="n">
        <v>108.846550994499</v>
      </c>
      <c r="K180" s="19"/>
      <c r="L180" s="19" t="n">
        <v>119.560862354892</v>
      </c>
      <c r="M180" s="19"/>
      <c r="N180" s="19"/>
      <c r="O180" s="19" t="str">
        <f aca="false">IF(VLOOKUP($A180,Tournoi!$B$2:$AC$601,6,0)="","",VLOOKUP($A180,Tournoi!$B$2:$AF$601,30,0))</f>
        <v/>
      </c>
      <c r="P180" s="19"/>
      <c r="Q180" s="19"/>
      <c r="R180" s="19"/>
      <c r="S180" s="22"/>
      <c r="T180" s="21" t="n">
        <f aca="false" t="array" ref="T180:T180">SUM(J180:S180)</f>
        <v>228.407413349391</v>
      </c>
      <c r="U180" s="19" t="n">
        <f aca="false" t="array" ref="U180:U180">IF(S180="",0,S180)+IF((COUNT(J180:R180)&lt;6),SUM(J180:R180),(MAX(J180:R180)+LARGE(J180:R180,2)+LARGE(J180:R180,3)+LARGE(J180:R180,4)+LARGE(J180:R180,5)))</f>
        <v>228.407413349391</v>
      </c>
      <c r="V180" s="19" t="n">
        <f aca="false">U180+G180+I180</f>
        <v>228.407413349391</v>
      </c>
      <c r="W180" s="19" t="n">
        <f aca="false" t="array" ref="W180:W180">COUNT(J180:S180)</f>
        <v>2</v>
      </c>
      <c r="X180" s="19"/>
      <c r="Y180" s="19"/>
      <c r="Z180" s="4"/>
      <c r="AA180" s="4"/>
      <c r="AB180" s="0"/>
      <c r="AC180" s="4"/>
      <c r="AD180" s="4"/>
      <c r="AE180" s="0"/>
      <c r="AF180" s="0"/>
      <c r="AG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</row>
    <row r="181" s="25" customFormat="true" ht="16.5" hidden="false" customHeight="true" outlineLevel="0" collapsed="false">
      <c r="A181" s="19" t="n">
        <v>41</v>
      </c>
      <c r="B181" s="19" t="n">
        <f aca="false" t="array" ref="B181:B181">RANK(V181,$V$2:$V$607)</f>
        <v>200</v>
      </c>
      <c r="C181" s="20" t="str">
        <f aca="false">IF(VLOOKUP($A181,Tournoi!$B$2:$F$601,3,0)="","",VLOOKUP($A181,Tournoi!$B$2:$F$601,3,0))</f>
        <v>Goethals</v>
      </c>
      <c r="D181" s="20" t="str">
        <f aca="false">IF(VLOOKUP($A181,Tournoi!$B$2:$F$601,4,0)="","",VLOOKUP($A181,Tournoi!$B$2:$F$601,4,0))</f>
        <v>Matthias</v>
      </c>
      <c r="E181" s="20" t="str">
        <f aca="false">IF(VLOOKUP($A181,Tournoi!$B$2:$F$612,5,0)="","",VLOOKUP($A181,Tournoi!$B$2:$F$612,5,0))</f>
        <v>Spelen Op Zolder</v>
      </c>
      <c r="F181" s="19" t="n">
        <v>67.1444100630147</v>
      </c>
      <c r="G181" s="19" t="n">
        <v>22.3814700210049</v>
      </c>
      <c r="H181" s="19" t="n">
        <v>151.861868543065</v>
      </c>
      <c r="I181" s="19" t="n">
        <v>101.241245695377</v>
      </c>
      <c r="J181" s="21" t="n">
        <v>104.294117647059</v>
      </c>
      <c r="K181" s="19"/>
      <c r="L181" s="19"/>
      <c r="M181" s="19"/>
      <c r="N181" s="19"/>
      <c r="O181" s="19" t="str">
        <f aca="false">IF(VLOOKUP($A181,Tournoi!$B$2:$AC$601,6,0)="","",VLOOKUP($A181,Tournoi!$B$2:$AF$601,30,0))</f>
        <v/>
      </c>
      <c r="P181" s="19"/>
      <c r="Q181" s="19"/>
      <c r="R181" s="19"/>
      <c r="S181" s="22"/>
      <c r="T181" s="21" t="n">
        <f aca="false" t="array" ref="T181:T181">SUM(J181:S181)</f>
        <v>104.294117647059</v>
      </c>
      <c r="U181" s="19" t="n">
        <f aca="false" t="array" ref="U181:U181">IF(S181="",0,S181)+IF((COUNT(J181:R181)&lt;6),SUM(J181:R181),(MAX(J181:R181)+LARGE(J181:R181,2)+LARGE(J181:R181,3)+LARGE(J181:R181,4)+LARGE(J181:R181,5)))</f>
        <v>104.294117647059</v>
      </c>
      <c r="V181" s="19" t="n">
        <f aca="false">U181+G181+I181</f>
        <v>227.916833363441</v>
      </c>
      <c r="W181" s="19" t="n">
        <f aca="false" t="array" ref="W181:W181">COUNT(J181:S181)</f>
        <v>1</v>
      </c>
      <c r="X181" s="19"/>
      <c r="Y181" s="19"/>
      <c r="Z181" s="4"/>
      <c r="AA181" s="19"/>
      <c r="AB181" s="19"/>
      <c r="AC181" s="4"/>
      <c r="AD181" s="4"/>
      <c r="AE181" s="0"/>
      <c r="AF181" s="0"/>
      <c r="AG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</row>
    <row r="182" s="25" customFormat="true" ht="16.5" hidden="false" customHeight="true" outlineLevel="0" collapsed="false">
      <c r="A182" s="19" t="n">
        <v>388</v>
      </c>
      <c r="B182" s="19" t="n">
        <f aca="false" t="array" ref="B182:B182">RANK(V182,$V$2:$V$607)</f>
        <v>107</v>
      </c>
      <c r="C182" s="20" t="str">
        <f aca="false">IF(VLOOKUP($A182,Tournoi!$B$2:$F$601,3,0)="","",VLOOKUP($A182,Tournoi!$B$2:$F$601,3,0))</f>
        <v>Verrept</v>
      </c>
      <c r="D182" s="20" t="str">
        <f aca="false">IF(VLOOKUP($A182,Tournoi!$B$2:$F$601,4,0)="","",VLOOKUP($A182,Tournoi!$B$2:$F$601,4,0))</f>
        <v>Rhuwe</v>
      </c>
      <c r="E182" s="20" t="str">
        <f aca="false">IF(VLOOKUP($A182,Tournoi!$B$2:$F$612,5,0)="","",VLOOKUP($A182,Tournoi!$B$2:$F$612,5,0))</f>
        <v/>
      </c>
      <c r="F182" s="19" t="n">
        <v>196.250573879425</v>
      </c>
      <c r="G182" s="19" t="n">
        <v>65.4168579598083</v>
      </c>
      <c r="H182" s="19" t="n">
        <v>242.796700408048</v>
      </c>
      <c r="I182" s="19" t="n">
        <v>161.864466938699</v>
      </c>
      <c r="J182" s="21"/>
      <c r="K182" s="19"/>
      <c r="L182" s="19"/>
      <c r="M182" s="19"/>
      <c r="N182" s="19"/>
      <c r="O182" s="19" t="n">
        <f aca="false">IF(VLOOKUP($A182,Tournoi!$B$2:$AC$601,6,0)="","",VLOOKUP($A182,Tournoi!$B$2:$AF$601,30,0))</f>
        <v>248.035241058055</v>
      </c>
      <c r="P182" s="19"/>
      <c r="Q182" s="19"/>
      <c r="R182" s="19"/>
      <c r="S182" s="22"/>
      <c r="T182" s="21" t="n">
        <f aca="false" t="array" ref="T182:T182">SUM(J182:S182)</f>
        <v>248.035241058055</v>
      </c>
      <c r="U182" s="19" t="n">
        <f aca="false" t="array" ref="U182:U182">IF(S182="",0,S182)+IF((COUNT(J182:R182)&lt;6),SUM(J182:R182),(MAX(J182:R182)+LARGE(J182:R182,2)+LARGE(J182:R182,3)+LARGE(J182:R182,4)+LARGE(J182:R182,5)))</f>
        <v>248.035241058055</v>
      </c>
      <c r="V182" s="19" t="n">
        <f aca="false">U182+G182+I182</f>
        <v>475.316565956562</v>
      </c>
      <c r="W182" s="19" t="n">
        <f aca="false" t="array" ref="W182:W182">COUNT(J182:S182)</f>
        <v>1</v>
      </c>
      <c r="X182" s="19"/>
      <c r="Y182" s="19"/>
      <c r="Z182" s="4"/>
      <c r="AA182" s="4"/>
      <c r="AB182" s="0"/>
      <c r="AC182" s="4"/>
      <c r="AD182" s="4"/>
      <c r="AE182" s="0"/>
      <c r="AF182" s="0"/>
      <c r="AG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</row>
    <row r="183" s="25" customFormat="true" ht="16.5" hidden="false" customHeight="true" outlineLevel="0" collapsed="false">
      <c r="A183" s="19" t="n">
        <v>244</v>
      </c>
      <c r="B183" s="19" t="n">
        <f aca="false" t="array" ref="B183:B183">RANK(V183,$V$2:$V$607)</f>
        <v>201</v>
      </c>
      <c r="C183" s="20" t="str">
        <f aca="false">IF(VLOOKUP($A183,Tournoi!$B$2:$F$601,3,0)="","",VLOOKUP($A183,Tournoi!$B$2:$F$601,3,0))</f>
        <v>Hautecoeur</v>
      </c>
      <c r="D183" s="20" t="str">
        <f aca="false">IF(VLOOKUP($A183,Tournoi!$B$2:$F$601,4,0)="","",VLOOKUP($A183,Tournoi!$B$2:$F$601,4,0))</f>
        <v>Cécile</v>
      </c>
      <c r="E183" s="20" t="str">
        <f aca="false">IF(VLOOKUP($A183,Tournoi!$B$2:$F$612,5,0)="","",VLOOKUP($A183,Tournoi!$B$2:$F$612,5,0))</f>
        <v/>
      </c>
      <c r="F183" s="19" t="n">
        <v>679.944114981699</v>
      </c>
      <c r="G183" s="19" t="n">
        <v>226.648038327233</v>
      </c>
      <c r="H183" s="19" t="n">
        <v>0</v>
      </c>
      <c r="I183" s="19" t="n">
        <v>0</v>
      </c>
      <c r="J183" s="21"/>
      <c r="K183" s="19"/>
      <c r="L183" s="19"/>
      <c r="M183" s="19"/>
      <c r="N183" s="19"/>
      <c r="O183" s="19" t="str">
        <f aca="false">IF(VLOOKUP($A183,Tournoi!$B$2:$AC$601,6,0)="","",VLOOKUP($A183,Tournoi!$B$2:$AF$601,30,0))</f>
        <v/>
      </c>
      <c r="P183" s="19"/>
      <c r="Q183" s="19"/>
      <c r="R183" s="19"/>
      <c r="S183" s="22"/>
      <c r="T183" s="21" t="n">
        <f aca="false" t="array" ref="T183:T183">SUM(J183:S183)</f>
        <v>0</v>
      </c>
      <c r="U183" s="19" t="n">
        <f aca="false" t="array" ref="U183:U183">IF(S183="",0,S183)+IF((COUNT(J183:R183)&lt;6),SUM(J183:R183),(MAX(J183:R183)+LARGE(J183:R183,2)+LARGE(J183:R183,3)+LARGE(J183:R183,4)+LARGE(J183:R183,5)))</f>
        <v>0</v>
      </c>
      <c r="V183" s="19" t="n">
        <f aca="false">U183+G183+I183</f>
        <v>226.648038327233</v>
      </c>
      <c r="W183" s="19" t="n">
        <f aca="false" t="array" ref="W183:W183">COUNT(J183:S183)</f>
        <v>0</v>
      </c>
      <c r="X183" s="19"/>
      <c r="Y183" s="19"/>
      <c r="Z183" s="4"/>
      <c r="AA183" s="19"/>
      <c r="AB183" s="19"/>
      <c r="AC183" s="4"/>
      <c r="AD183" s="4"/>
      <c r="AE183" s="0"/>
      <c r="AF183" s="0"/>
      <c r="AG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</row>
    <row r="184" s="25" customFormat="true" ht="16.5" hidden="false" customHeight="true" outlineLevel="0" collapsed="false">
      <c r="A184" s="19" t="n">
        <v>160</v>
      </c>
      <c r="B184" s="19" t="n">
        <f aca="false" t="array" ref="B184:B184">RANK(V184,$V$2:$V$607)</f>
        <v>202</v>
      </c>
      <c r="C184" s="20" t="str">
        <f aca="false">IF(VLOOKUP($A184,Tournoi!$B$2:$F$601,3,0)="","",VLOOKUP($A184,Tournoi!$B$2:$F$601,3,0))</f>
        <v>Meersschaert</v>
      </c>
      <c r="D184" s="20" t="str">
        <f aca="false">IF(VLOOKUP($A184,Tournoi!$B$2:$F$601,4,0)="","",VLOOKUP($A184,Tournoi!$B$2:$F$601,4,0))</f>
        <v>Helen</v>
      </c>
      <c r="E184" s="20" t="str">
        <f aca="false">IF(VLOOKUP($A184,Tournoi!$B$2:$F$612,5,0)="","",VLOOKUP($A184,Tournoi!$B$2:$F$612,5,0))</f>
        <v>Spelen Op Zolder</v>
      </c>
      <c r="F184" s="19" t="n">
        <v>0</v>
      </c>
      <c r="G184" s="19" t="n">
        <v>0</v>
      </c>
      <c r="H184" s="19" t="n">
        <v>0</v>
      </c>
      <c r="I184" s="19" t="n">
        <v>0</v>
      </c>
      <c r="J184" s="21" t="n">
        <v>225.865639076577</v>
      </c>
      <c r="K184" s="19"/>
      <c r="L184" s="19"/>
      <c r="M184" s="19"/>
      <c r="N184" s="19"/>
      <c r="O184" s="19" t="str">
        <f aca="false">IF(VLOOKUP($A184,Tournoi!$B$2:$AC$601,6,0)="","",VLOOKUP($A184,Tournoi!$B$2:$AF$601,30,0))</f>
        <v/>
      </c>
      <c r="P184" s="19"/>
      <c r="Q184" s="19"/>
      <c r="R184" s="19"/>
      <c r="S184" s="22"/>
      <c r="T184" s="21" t="n">
        <f aca="false" t="array" ref="T184:T184">SUM(J184:S184)</f>
        <v>225.865639076577</v>
      </c>
      <c r="U184" s="19" t="n">
        <f aca="false" t="array" ref="U184:U184">IF(S184="",0,S184)+IF((COUNT(J184:R184)&lt;6),SUM(J184:R184),(MAX(J184:R184)+LARGE(J184:R184,2)+LARGE(J184:R184,3)+LARGE(J184:R184,4)+LARGE(J184:R184,5)))</f>
        <v>225.865639076577</v>
      </c>
      <c r="V184" s="19" t="n">
        <f aca="false">U184+G184+I184</f>
        <v>225.865639076577</v>
      </c>
      <c r="W184" s="19" t="n">
        <f aca="false" t="array" ref="W184:W184">COUNT(J184:S184)</f>
        <v>1</v>
      </c>
      <c r="X184" s="19"/>
      <c r="Y184" s="19"/>
      <c r="Z184" s="4"/>
      <c r="AA184" s="4"/>
      <c r="AB184" s="0"/>
      <c r="AC184" s="4"/>
      <c r="AD184" s="4"/>
      <c r="AE184" s="0"/>
      <c r="AF184" s="0"/>
      <c r="AG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</row>
    <row r="185" s="25" customFormat="true" ht="16.5" hidden="false" customHeight="true" outlineLevel="0" collapsed="false">
      <c r="A185" s="19" t="n">
        <v>18</v>
      </c>
      <c r="B185" s="19" t="n">
        <f aca="false" t="array" ref="B185:B185">RANK(V185,$V$2:$V$607)</f>
        <v>203</v>
      </c>
      <c r="C185" s="20" t="str">
        <f aca="false">IF(VLOOKUP($A185,Tournoi!$B$2:$F$601,3,0)="","",VLOOKUP($A185,Tournoi!$B$2:$F$601,3,0))</f>
        <v>Verwaerde</v>
      </c>
      <c r="D185" s="20" t="str">
        <f aca="false">IF(VLOOKUP($A185,Tournoi!$B$2:$F$601,4,0)="","",VLOOKUP($A185,Tournoi!$B$2:$F$601,4,0))</f>
        <v>Luc</v>
      </c>
      <c r="E185" s="20" t="str">
        <f aca="false">IF(VLOOKUP($A185,Tournoi!$B$2:$F$612,5,0)="","",VLOOKUP($A185,Tournoi!$B$2:$F$612,5,0))</f>
        <v>Spelen Op Zolder</v>
      </c>
      <c r="F185" s="19" t="n">
        <v>145.174432524876</v>
      </c>
      <c r="G185" s="19" t="n">
        <v>48.391477508292</v>
      </c>
      <c r="H185" s="19" t="n">
        <v>0.374820493499544</v>
      </c>
      <c r="I185" s="19" t="n">
        <v>0.249880328999696</v>
      </c>
      <c r="J185" s="21" t="n">
        <v>177.199003115265</v>
      </c>
      <c r="K185" s="19"/>
      <c r="L185" s="19"/>
      <c r="M185" s="19"/>
      <c r="N185" s="19"/>
      <c r="O185" s="19" t="str">
        <f aca="false">IF(VLOOKUP($A185,Tournoi!$B$2:$AC$601,6,0)="","",VLOOKUP($A185,Tournoi!$B$2:$AF$601,30,0))</f>
        <v/>
      </c>
      <c r="P185" s="19"/>
      <c r="Q185" s="19"/>
      <c r="R185" s="19"/>
      <c r="S185" s="22"/>
      <c r="T185" s="21" t="n">
        <f aca="false" t="array" ref="T185:T185">SUM(J185:S185)</f>
        <v>177.199003115265</v>
      </c>
      <c r="U185" s="19" t="n">
        <f aca="false" t="array" ref="U185:U185">IF(S185="",0,S185)+IF((COUNT(J185:R185)&lt;6),SUM(J185:R185),(MAX(J185:R185)+LARGE(J185:R185,2)+LARGE(J185:R185,3)+LARGE(J185:R185,4)+LARGE(J185:R185,5)))</f>
        <v>177.199003115265</v>
      </c>
      <c r="V185" s="19" t="n">
        <f aca="false">U185+G185+I185</f>
        <v>225.840360952556</v>
      </c>
      <c r="W185" s="19" t="n">
        <f aca="false" t="array" ref="W185:W185">COUNT(J185:S185)</f>
        <v>1</v>
      </c>
      <c r="X185" s="19"/>
      <c r="Y185" s="19"/>
      <c r="Z185" s="4"/>
      <c r="AA185" s="19"/>
      <c r="AB185" s="19"/>
      <c r="AC185" s="4"/>
      <c r="AD185" s="4"/>
      <c r="AE185" s="0"/>
      <c r="AF185" s="0"/>
      <c r="AG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</row>
    <row r="186" s="25" customFormat="true" ht="16.5" hidden="false" customHeight="true" outlineLevel="0" collapsed="false">
      <c r="A186" s="19" t="n">
        <v>279</v>
      </c>
      <c r="B186" s="19" t="n">
        <f aca="false" t="array" ref="B186:B186">RANK(V186,$V$2:$V$607)</f>
        <v>204</v>
      </c>
      <c r="C186" s="20" t="str">
        <f aca="false">IF(VLOOKUP($A186,Tournoi!$B$2:$F$601,3,0)="","",VLOOKUP($A186,Tournoi!$B$2:$F$601,3,0))</f>
        <v>De Bruyne</v>
      </c>
      <c r="D186" s="20" t="str">
        <f aca="false">IF(VLOOKUP($A186,Tournoi!$B$2:$F$601,4,0)="","",VLOOKUP($A186,Tournoi!$B$2:$F$601,4,0))</f>
        <v>Nico</v>
      </c>
      <c r="E186" s="20" t="str">
        <f aca="false">IF(VLOOKUP($A186,Tournoi!$B$2:$F$612,5,0)="","",VLOOKUP($A186,Tournoi!$B$2:$F$612,5,0))</f>
        <v/>
      </c>
      <c r="F186" s="19" t="n">
        <v>0</v>
      </c>
      <c r="G186" s="19" t="n">
        <v>0</v>
      </c>
      <c r="H186" s="19" t="n">
        <v>337.675842877802</v>
      </c>
      <c r="I186" s="19" t="n">
        <v>225.117228585201</v>
      </c>
      <c r="J186" s="21"/>
      <c r="K186" s="19"/>
      <c r="L186" s="19"/>
      <c r="M186" s="19"/>
      <c r="N186" s="19"/>
      <c r="O186" s="19" t="str">
        <f aca="false">IF(VLOOKUP($A186,Tournoi!$B$2:$AC$601,6,0)="","",VLOOKUP($A186,Tournoi!$B$2:$AF$601,30,0))</f>
        <v/>
      </c>
      <c r="P186" s="19"/>
      <c r="Q186" s="19"/>
      <c r="R186" s="19"/>
      <c r="S186" s="22"/>
      <c r="T186" s="21" t="n">
        <f aca="false" t="array" ref="T186:T186">SUM(J186:S186)</f>
        <v>0</v>
      </c>
      <c r="U186" s="19" t="n">
        <f aca="false" t="array" ref="U186:U186">IF(S186="",0,S186)+IF((COUNT(J186:R186)&lt;6),SUM(J186:R186),(MAX(J186:R186)+LARGE(J186:R186,2)+LARGE(J186:R186,3)+LARGE(J186:R186,4)+LARGE(J186:R186,5)))</f>
        <v>0</v>
      </c>
      <c r="V186" s="19" t="n">
        <f aca="false">U186+G186+I186</f>
        <v>225.117228585201</v>
      </c>
      <c r="W186" s="19" t="n">
        <f aca="false" t="array" ref="W186:W186">COUNT(J186:S186)</f>
        <v>0</v>
      </c>
      <c r="X186" s="19"/>
      <c r="Y186" s="19"/>
      <c r="Z186" s="4"/>
      <c r="AA186" s="19"/>
      <c r="AB186" s="19"/>
      <c r="AC186" s="4"/>
      <c r="AD186" s="4"/>
      <c r="AE186" s="0"/>
      <c r="AF186" s="0"/>
      <c r="AG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</row>
    <row r="187" s="25" customFormat="true" ht="16.5" hidden="false" customHeight="true" outlineLevel="0" collapsed="false">
      <c r="A187" s="19" t="n">
        <v>21</v>
      </c>
      <c r="B187" s="19" t="n">
        <f aca="false" t="array" ref="B187:B187">RANK(V187,$V$2:$V$607)</f>
        <v>205</v>
      </c>
      <c r="C187" s="20" t="str">
        <f aca="false">IF(VLOOKUP($A187,Tournoi!$B$2:$F$601,3,0)="","",VLOOKUP($A187,Tournoi!$B$2:$F$601,3,0))</f>
        <v>Calcoen</v>
      </c>
      <c r="D187" s="20" t="str">
        <f aca="false">IF(VLOOKUP($A187,Tournoi!$B$2:$F$601,4,0)="","",VLOOKUP($A187,Tournoi!$B$2:$F$601,4,0))</f>
        <v>Dries</v>
      </c>
      <c r="E187" s="20" t="str">
        <f aca="false">IF(VLOOKUP($A187,Tournoi!$B$2:$F$612,5,0)="","",VLOOKUP($A187,Tournoi!$B$2:$F$612,5,0))</f>
        <v>De Pionne</v>
      </c>
      <c r="F187" s="19" t="n">
        <v>137.986166007905</v>
      </c>
      <c r="G187" s="19" t="n">
        <v>45.9953886693017</v>
      </c>
      <c r="H187" s="19" t="n">
        <v>67.2610610894482</v>
      </c>
      <c r="I187" s="19" t="n">
        <v>44.8407073929655</v>
      </c>
      <c r="J187" s="21" t="n">
        <v>134.034816660322</v>
      </c>
      <c r="K187" s="19"/>
      <c r="L187" s="19"/>
      <c r="M187" s="19"/>
      <c r="N187" s="19"/>
      <c r="O187" s="19" t="str">
        <f aca="false">IF(VLOOKUP($A187,Tournoi!$B$2:$AC$601,6,0)="","",VLOOKUP($A187,Tournoi!$B$2:$AF$601,30,0))</f>
        <v/>
      </c>
      <c r="P187" s="19"/>
      <c r="Q187" s="19"/>
      <c r="R187" s="19"/>
      <c r="S187" s="22"/>
      <c r="T187" s="21" t="n">
        <f aca="false" t="array" ref="T187:T187">SUM(J187:S187)</f>
        <v>134.034816660322</v>
      </c>
      <c r="U187" s="19" t="n">
        <f aca="false" t="array" ref="U187:U187">IF(S187="",0,S187)+IF((COUNT(J187:R187)&lt;6),SUM(J187:R187),(MAX(J187:R187)+LARGE(J187:R187,2)+LARGE(J187:R187,3)+LARGE(J187:R187,4)+LARGE(J187:R187,5)))</f>
        <v>134.034816660322</v>
      </c>
      <c r="V187" s="19" t="n">
        <f aca="false">U187+G187+I187</f>
        <v>224.870912722589</v>
      </c>
      <c r="W187" s="19" t="n">
        <f aca="false" t="array" ref="W187:W187">COUNT(J187:S187)</f>
        <v>1</v>
      </c>
      <c r="X187" s="19"/>
      <c r="Y187" s="19"/>
      <c r="Z187" s="4"/>
      <c r="AA187" s="4"/>
      <c r="AB187" s="0"/>
      <c r="AC187" s="4"/>
      <c r="AD187" s="4"/>
      <c r="AE187" s="0"/>
      <c r="AF187" s="0"/>
      <c r="AG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</row>
    <row r="188" s="25" customFormat="true" ht="16.5" hidden="false" customHeight="true" outlineLevel="0" collapsed="false">
      <c r="A188" s="19" t="n">
        <v>107</v>
      </c>
      <c r="B188" s="19" t="n">
        <f aca="false" t="array" ref="B188:B188">RANK(V188,$V$2:$V$607)</f>
        <v>206</v>
      </c>
      <c r="C188" s="20" t="str">
        <f aca="false">IF(VLOOKUP($A188,Tournoi!$B$2:$F$601,3,0)="","",VLOOKUP($A188,Tournoi!$B$2:$F$601,3,0))</f>
        <v>Desmedt</v>
      </c>
      <c r="D188" s="20" t="str">
        <f aca="false">IF(VLOOKUP($A188,Tournoi!$B$2:$F$601,4,0)="","",VLOOKUP($A188,Tournoi!$B$2:$F$601,4,0))</f>
        <v>Lars</v>
      </c>
      <c r="E188" s="20" t="str">
        <f aca="false">IF(VLOOKUP($A188,Tournoi!$B$2:$F$612,5,0)="","",VLOOKUP($A188,Tournoi!$B$2:$F$612,5,0))</f>
        <v/>
      </c>
      <c r="F188" s="19" t="n">
        <v>117.261514307404</v>
      </c>
      <c r="G188" s="19" t="n">
        <v>39.0871714358013</v>
      </c>
      <c r="H188" s="19" t="n">
        <v>275.572429971989</v>
      </c>
      <c r="I188" s="19" t="n">
        <v>183.714953314659</v>
      </c>
      <c r="J188" s="21"/>
      <c r="K188" s="19"/>
      <c r="L188" s="19"/>
      <c r="M188" s="19"/>
      <c r="N188" s="19"/>
      <c r="O188" s="19" t="str">
        <f aca="false">IF(VLOOKUP($A188,Tournoi!$B$2:$AC$601,6,0)="","",VLOOKUP($A188,Tournoi!$B$2:$AF$601,30,0))</f>
        <v/>
      </c>
      <c r="P188" s="19"/>
      <c r="Q188" s="19"/>
      <c r="R188" s="19"/>
      <c r="S188" s="22"/>
      <c r="T188" s="21" t="n">
        <f aca="false" t="array" ref="T188:T188">SUM(J188:S188)</f>
        <v>0</v>
      </c>
      <c r="U188" s="19" t="n">
        <f aca="false" t="array" ref="U188:U188">IF(S188="",0,S188)+IF((COUNT(J188:R188)&lt;6),SUM(J188:R188),(MAX(J188:R188)+LARGE(J188:R188,2)+LARGE(J188:R188,3)+LARGE(J188:R188,4)+LARGE(J188:R188,5)))</f>
        <v>0</v>
      </c>
      <c r="V188" s="19" t="n">
        <f aca="false">U188+G188+I188</f>
        <v>222.802124750461</v>
      </c>
      <c r="W188" s="19" t="n">
        <f aca="false" t="array" ref="W188:W188">COUNT(J188:S188)</f>
        <v>0</v>
      </c>
      <c r="X188" s="19"/>
      <c r="Y188" s="19"/>
      <c r="Z188" s="4"/>
      <c r="AA188" s="19"/>
      <c r="AB188" s="19"/>
      <c r="AC188" s="4"/>
      <c r="AD188" s="4"/>
      <c r="AE188" s="0"/>
      <c r="AF188" s="0"/>
      <c r="AG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</row>
    <row r="189" s="25" customFormat="true" ht="16.5" hidden="false" customHeight="true" outlineLevel="0" collapsed="false">
      <c r="A189" s="19" t="n">
        <v>37</v>
      </c>
      <c r="B189" s="19" t="n">
        <f aca="false" t="array" ref="B189:B189">RANK(V189,$V$2:$V$607)</f>
        <v>150</v>
      </c>
      <c r="C189" s="20" t="str">
        <f aca="false">IF(VLOOKUP($A189,Tournoi!$B$2:$F$601,3,0)="","",VLOOKUP($A189,Tournoi!$B$2:$F$601,3,0))</f>
        <v>Beyen</v>
      </c>
      <c r="D189" s="20" t="str">
        <f aca="false">IF(VLOOKUP($A189,Tournoi!$B$2:$F$601,4,0)="","",VLOOKUP($A189,Tournoi!$B$2:$F$601,4,0))</f>
        <v>Jan</v>
      </c>
      <c r="E189" s="20" t="str">
        <f aca="false">IF(VLOOKUP($A189,Tournoi!$B$2:$F$612,5,0)="","",VLOOKUP($A189,Tournoi!$B$2:$F$612,5,0))</f>
        <v/>
      </c>
      <c r="F189" s="19" t="n">
        <v>0</v>
      </c>
      <c r="G189" s="19" t="n">
        <v>0</v>
      </c>
      <c r="H189" s="19" t="n">
        <v>333.620755465107</v>
      </c>
      <c r="I189" s="19" t="n">
        <v>222.413836976738</v>
      </c>
      <c r="J189" s="21"/>
      <c r="K189" s="19"/>
      <c r="L189" s="19"/>
      <c r="M189" s="19"/>
      <c r="N189" s="19"/>
      <c r="O189" s="19" t="n">
        <f aca="false">IF(VLOOKUP($A189,Tournoi!$B$2:$AC$601,6,0)="","",VLOOKUP($A189,Tournoi!$B$2:$AF$601,30,0))</f>
        <v>100.570741758242</v>
      </c>
      <c r="P189" s="19"/>
      <c r="Q189" s="19"/>
      <c r="R189" s="19"/>
      <c r="S189" s="22"/>
      <c r="T189" s="21" t="n">
        <f aca="false" t="array" ref="T189:T189">SUM(J189:S189)</f>
        <v>100.570741758242</v>
      </c>
      <c r="U189" s="19" t="n">
        <f aca="false" t="array" ref="U189:U189">IF(S189="",0,S189)+IF((COUNT(J189:R189)&lt;6),SUM(J189:R189),(MAX(J189:R189)+LARGE(J189:R189,2)+LARGE(J189:R189,3)+LARGE(J189:R189,4)+LARGE(J189:R189,5)))</f>
        <v>100.570741758242</v>
      </c>
      <c r="V189" s="19" t="n">
        <f aca="false">U189+G189+I189</f>
        <v>322.98457873498</v>
      </c>
      <c r="W189" s="19" t="n">
        <f aca="false" t="array" ref="W189:W189">COUNT(J189:S189)</f>
        <v>1</v>
      </c>
      <c r="X189" s="19"/>
      <c r="Y189" s="19"/>
      <c r="Z189" s="4"/>
      <c r="AA189" s="19"/>
      <c r="AB189" s="19"/>
      <c r="AC189" s="4"/>
      <c r="AD189" s="4"/>
      <c r="AE189" s="0"/>
      <c r="AF189" s="0"/>
      <c r="AG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</row>
    <row r="190" s="25" customFormat="true" ht="16.5" hidden="false" customHeight="true" outlineLevel="0" collapsed="false">
      <c r="A190" s="19" t="n">
        <v>438</v>
      </c>
      <c r="B190" s="19" t="n">
        <f aca="false" t="array" ref="B190:B190">RANK(V190,$V$2:$V$607)</f>
        <v>207</v>
      </c>
      <c r="C190" s="20" t="str">
        <f aca="false">IF(VLOOKUP($A190,Tournoi!$B$2:$F$601,3,0)="","",VLOOKUP($A190,Tournoi!$B$2:$F$601,3,0))</f>
        <v>D'Hondt</v>
      </c>
      <c r="D190" s="20" t="str">
        <f aca="false">IF(VLOOKUP($A190,Tournoi!$B$2:$F$601,4,0)="","",VLOOKUP($A190,Tournoi!$B$2:$F$601,4,0))</f>
        <v>Ellen</v>
      </c>
      <c r="E190" s="20" t="str">
        <f aca="false">IF(VLOOKUP($A190,Tournoi!$B$2:$F$612,5,0)="","",VLOOKUP($A190,Tournoi!$B$2:$F$612,5,0))</f>
        <v/>
      </c>
      <c r="F190" s="19" t="n">
        <v>0</v>
      </c>
      <c r="G190" s="19" t="n">
        <v>0</v>
      </c>
      <c r="H190" s="19" t="n">
        <v>333.532394923237</v>
      </c>
      <c r="I190" s="19" t="n">
        <v>222.354929948825</v>
      </c>
      <c r="J190" s="21"/>
      <c r="K190" s="19"/>
      <c r="L190" s="19"/>
      <c r="M190" s="19"/>
      <c r="N190" s="19"/>
      <c r="O190" s="19" t="str">
        <f aca="false">IF(VLOOKUP($A190,Tournoi!$B$2:$AC$601,6,0)="","",VLOOKUP($A190,Tournoi!$B$2:$AF$601,30,0))</f>
        <v/>
      </c>
      <c r="P190" s="19"/>
      <c r="Q190" s="19"/>
      <c r="R190" s="19"/>
      <c r="S190" s="22"/>
      <c r="T190" s="21" t="n">
        <f aca="false" t="array" ref="T190:T190">SUM(J190:S190)</f>
        <v>0</v>
      </c>
      <c r="U190" s="19" t="n">
        <f aca="false" t="array" ref="U190:U190">IF(S190="",0,S190)+IF((COUNT(J190:R190)&lt;6),SUM(J190:R190),(MAX(J190:R190)+LARGE(J190:R190,2)+LARGE(J190:R190,3)+LARGE(J190:R190,4)+LARGE(J190:R190,5)))</f>
        <v>0</v>
      </c>
      <c r="V190" s="19" t="n">
        <f aca="false">U190+G190+I190</f>
        <v>222.354929948825</v>
      </c>
      <c r="W190" s="19" t="n">
        <f aca="false" t="array" ref="W190:W190">COUNT(J190:S190)</f>
        <v>0</v>
      </c>
      <c r="X190" s="19"/>
      <c r="Y190" s="19"/>
      <c r="Z190" s="4"/>
      <c r="AA190" s="19"/>
      <c r="AB190" s="19"/>
      <c r="AC190" s="4"/>
      <c r="AD190" s="4"/>
      <c r="AE190" s="0"/>
      <c r="AF190" s="0"/>
      <c r="AG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</row>
    <row r="191" s="25" customFormat="true" ht="16.5" hidden="false" customHeight="true" outlineLevel="0" collapsed="false">
      <c r="A191" s="19" t="n">
        <v>108</v>
      </c>
      <c r="B191" s="19" t="n">
        <f aca="false" t="array" ref="B191:B191">RANK(V191,$V$2:$V$607)</f>
        <v>123</v>
      </c>
      <c r="C191" s="20" t="str">
        <f aca="false">IF(VLOOKUP($A191,Tournoi!$B$2:$F$601,3,0)="","",VLOOKUP($A191,Tournoi!$B$2:$F$601,3,0))</f>
        <v>Vercauteren</v>
      </c>
      <c r="D191" s="20" t="str">
        <f aca="false">IF(VLOOKUP($A191,Tournoi!$B$2:$F$601,4,0)="","",VLOOKUP($A191,Tournoi!$B$2:$F$601,4,0))</f>
        <v>Joeri</v>
      </c>
      <c r="E191" s="20" t="str">
        <f aca="false">IF(VLOOKUP($A191,Tournoi!$B$2:$F$612,5,0)="","",VLOOKUP($A191,Tournoi!$B$2:$F$612,5,0))</f>
        <v/>
      </c>
      <c r="F191" s="19" t="n">
        <v>450.23087706975</v>
      </c>
      <c r="G191" s="19" t="n">
        <v>150.07695902325</v>
      </c>
      <c r="H191" s="19" t="n">
        <v>105.618417125263</v>
      </c>
      <c r="I191" s="19" t="n">
        <v>70.4122780835084</v>
      </c>
      <c r="J191" s="21"/>
      <c r="K191" s="19"/>
      <c r="L191" s="19"/>
      <c r="M191" s="19"/>
      <c r="N191" s="19"/>
      <c r="O191" s="19" t="n">
        <f aca="false">IF(VLOOKUP($A191,Tournoi!$B$2:$AC$601,6,0)="","",VLOOKUP($A191,Tournoi!$B$2:$AF$601,30,0))</f>
        <v>191.382320414846</v>
      </c>
      <c r="P191" s="19"/>
      <c r="Q191" s="19"/>
      <c r="R191" s="19"/>
      <c r="S191" s="22"/>
      <c r="T191" s="21" t="n">
        <f aca="false" t="array" ref="T191:T191">SUM(J191:S191)</f>
        <v>191.382320414846</v>
      </c>
      <c r="U191" s="19" t="n">
        <f aca="false" t="array" ref="U191:U191">IF(S191="",0,S191)+IF((COUNT(J191:R191)&lt;6),SUM(J191:R191),(MAX(J191:R191)+LARGE(J191:R191,2)+LARGE(J191:R191,3)+LARGE(J191:R191,4)+LARGE(J191:R191,5)))</f>
        <v>191.382320414846</v>
      </c>
      <c r="V191" s="19" t="n">
        <f aca="false">U191+G191+I191</f>
        <v>411.871557521605</v>
      </c>
      <c r="W191" s="19" t="n">
        <f aca="false" t="array" ref="W191:W191">COUNT(J191:S191)</f>
        <v>1</v>
      </c>
      <c r="X191" s="19"/>
      <c r="Y191" s="19"/>
      <c r="Z191" s="4"/>
      <c r="AA191" s="19"/>
      <c r="AB191" s="19"/>
      <c r="AC191" s="4"/>
      <c r="AD191" s="4"/>
      <c r="AE191" s="0"/>
      <c r="AF191" s="0"/>
      <c r="AG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</row>
    <row r="192" s="25" customFormat="true" ht="16.5" hidden="false" customHeight="true" outlineLevel="0" collapsed="false">
      <c r="A192" s="19" t="n">
        <v>63</v>
      </c>
      <c r="B192" s="19" t="n">
        <f aca="false" t="array" ref="B192:B192">RANK(V192,$V$2:$V$607)</f>
        <v>210</v>
      </c>
      <c r="C192" s="20" t="str">
        <f aca="false">IF(VLOOKUP($A192,Tournoi!$B$2:$F$601,3,0)="","",VLOOKUP($A192,Tournoi!$B$2:$F$601,3,0))</f>
        <v>Debourgh</v>
      </c>
      <c r="D192" s="20" t="str">
        <f aca="false">IF(VLOOKUP($A192,Tournoi!$B$2:$F$601,4,0)="","",VLOOKUP($A192,Tournoi!$B$2:$F$601,4,0))</f>
        <v>Dries</v>
      </c>
      <c r="E192" s="20" t="str">
        <f aca="false">IF(VLOOKUP($A192,Tournoi!$B$2:$F$612,5,0)="","",VLOOKUP($A192,Tournoi!$B$2:$F$612,5,0))</f>
        <v>Spelen Op Zolder</v>
      </c>
      <c r="F192" s="19" t="n">
        <v>205.728179267039</v>
      </c>
      <c r="G192" s="19" t="n">
        <v>68.5760597556797</v>
      </c>
      <c r="H192" s="19" t="n">
        <v>134.071057867633</v>
      </c>
      <c r="I192" s="19" t="n">
        <v>89.3807052450883</v>
      </c>
      <c r="J192" s="21" t="n">
        <v>58.5934543334062</v>
      </c>
      <c r="K192" s="19"/>
      <c r="L192" s="19"/>
      <c r="M192" s="19"/>
      <c r="N192" s="19"/>
      <c r="O192" s="19" t="str">
        <f aca="false">IF(VLOOKUP($A192,Tournoi!$B$2:$AC$601,6,0)="","",VLOOKUP($A192,Tournoi!$B$2:$AF$601,30,0))</f>
        <v/>
      </c>
      <c r="P192" s="19"/>
      <c r="Q192" s="19"/>
      <c r="R192" s="19"/>
      <c r="S192" s="22"/>
      <c r="T192" s="21" t="n">
        <f aca="false" t="array" ref="T192:T192">SUM(J192:S192)</f>
        <v>58.5934543334062</v>
      </c>
      <c r="U192" s="19" t="n">
        <f aca="false" t="array" ref="U192:U192">IF(S192="",0,S192)+IF((COUNT(J192:R192)&lt;6),SUM(J192:R192),(MAX(J192:R192)+LARGE(J192:R192,2)+LARGE(J192:R192,3)+LARGE(J192:R192,4)+LARGE(J192:R192,5)))</f>
        <v>58.5934543334062</v>
      </c>
      <c r="V192" s="19" t="n">
        <f aca="false">U192+G192+I192</f>
        <v>216.550219334174</v>
      </c>
      <c r="W192" s="19" t="n">
        <f aca="false" t="array" ref="W192:W192">COUNT(J192:S192)</f>
        <v>1</v>
      </c>
      <c r="X192" s="19"/>
      <c r="Y192" s="19"/>
      <c r="Z192" s="4"/>
      <c r="AA192" s="4"/>
      <c r="AB192" s="0"/>
      <c r="AC192" s="4"/>
      <c r="AD192" s="4"/>
      <c r="AE192" s="0"/>
      <c r="AF192" s="0"/>
      <c r="AG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</row>
    <row r="193" s="25" customFormat="true" ht="16.5" hidden="false" customHeight="true" outlineLevel="0" collapsed="false">
      <c r="A193" s="19" t="n">
        <v>274</v>
      </c>
      <c r="B193" s="19" t="n">
        <f aca="false" t="array" ref="B193:B193">RANK(V193,$V$2:$V$607)</f>
        <v>212</v>
      </c>
      <c r="C193" s="20" t="str">
        <f aca="false">IF(VLOOKUP($A193,Tournoi!$B$2:$F$601,3,0)="","",VLOOKUP($A193,Tournoi!$B$2:$F$601,3,0))</f>
        <v>Weets</v>
      </c>
      <c r="D193" s="20" t="str">
        <f aca="false">IF(VLOOKUP($A193,Tournoi!$B$2:$F$601,4,0)="","",VLOOKUP($A193,Tournoi!$B$2:$F$601,4,0))</f>
        <v>Pierre</v>
      </c>
      <c r="E193" s="20" t="str">
        <f aca="false">IF(VLOOKUP($A193,Tournoi!$B$2:$F$612,5,0)="","",VLOOKUP($A193,Tournoi!$B$2:$F$612,5,0))</f>
        <v>Alpa-Ludismes</v>
      </c>
      <c r="F193" s="19" t="n">
        <v>187.727669928565</v>
      </c>
      <c r="G193" s="19" t="n">
        <v>62.5758899761883</v>
      </c>
      <c r="H193" s="19" t="n">
        <v>190.967351123999</v>
      </c>
      <c r="I193" s="19" t="n">
        <v>127.311567415999</v>
      </c>
      <c r="J193" s="21"/>
      <c r="K193" s="19"/>
      <c r="L193" s="19" t="n">
        <v>21.2018673800178</v>
      </c>
      <c r="M193" s="19"/>
      <c r="N193" s="19"/>
      <c r="O193" s="19" t="str">
        <f aca="false">IF(VLOOKUP($A193,Tournoi!$B$2:$AC$601,6,0)="","",VLOOKUP($A193,Tournoi!$B$2:$AF$601,30,0))</f>
        <v/>
      </c>
      <c r="P193" s="19"/>
      <c r="Q193" s="19"/>
      <c r="R193" s="19"/>
      <c r="S193" s="22"/>
      <c r="T193" s="21" t="n">
        <f aca="false" t="array" ref="T193:T193">SUM(J193:S193)</f>
        <v>21.2018673800178</v>
      </c>
      <c r="U193" s="19" t="n">
        <f aca="false" t="array" ref="U193:U193">IF(S193="",0,S193)+IF((COUNT(J193:R193)&lt;6),SUM(J193:R193),(MAX(J193:R193)+LARGE(J193:R193,2)+LARGE(J193:R193,3)+LARGE(J193:R193,4)+LARGE(J193:R193,5)))</f>
        <v>21.2018673800178</v>
      </c>
      <c r="V193" s="19" t="n">
        <f aca="false">U193+G193+I193</f>
        <v>211.089324772206</v>
      </c>
      <c r="W193" s="19" t="n">
        <f aca="false" t="array" ref="W193:W193">COUNT(J193:S193)</f>
        <v>1</v>
      </c>
      <c r="X193" s="19"/>
      <c r="Y193" s="19"/>
      <c r="Z193" s="4"/>
      <c r="AA193" s="19"/>
      <c r="AB193" s="19"/>
      <c r="AC193" s="4"/>
      <c r="AD193" s="4"/>
      <c r="AE193" s="0"/>
      <c r="AF193" s="0"/>
      <c r="AG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</row>
    <row r="194" s="25" customFormat="true" ht="16.5" hidden="false" customHeight="true" outlineLevel="0" collapsed="false">
      <c r="A194" s="19" t="n">
        <v>339</v>
      </c>
      <c r="B194" s="19" t="n">
        <f aca="false" t="array" ref="B194:B194">RANK(V194,$V$2:$V$607)</f>
        <v>213</v>
      </c>
      <c r="C194" s="20" t="str">
        <f aca="false">IF(VLOOKUP($A194,Tournoi!$B$2:$F$601,3,0)="","",VLOOKUP($A194,Tournoi!$B$2:$F$601,3,0))</f>
        <v>Schuer</v>
      </c>
      <c r="D194" s="20" t="str">
        <f aca="false">IF(VLOOKUP($A194,Tournoi!$B$2:$F$601,4,0)="","",VLOOKUP($A194,Tournoi!$B$2:$F$601,4,0))</f>
        <v>Alan</v>
      </c>
      <c r="E194" s="20" t="str">
        <f aca="false">IF(VLOOKUP($A194,Tournoi!$B$2:$F$612,5,0)="","",VLOOKUP($A194,Tournoi!$B$2:$F$612,5,0))</f>
        <v/>
      </c>
      <c r="F194" s="19" t="n">
        <v>125.65637782982</v>
      </c>
      <c r="G194" s="19" t="n">
        <v>41.8854592766068</v>
      </c>
      <c r="H194" s="19" t="n">
        <v>250.734266339634</v>
      </c>
      <c r="I194" s="19" t="n">
        <v>167.156177559756</v>
      </c>
      <c r="J194" s="21"/>
      <c r="K194" s="19"/>
      <c r="L194" s="19"/>
      <c r="M194" s="19"/>
      <c r="N194" s="19"/>
      <c r="O194" s="19" t="str">
        <f aca="false">IF(VLOOKUP($A194,Tournoi!$B$2:$AC$601,6,0)="","",VLOOKUP($A194,Tournoi!$B$2:$AF$601,30,0))</f>
        <v/>
      </c>
      <c r="P194" s="19"/>
      <c r="Q194" s="19"/>
      <c r="R194" s="19"/>
      <c r="S194" s="22"/>
      <c r="T194" s="21" t="n">
        <f aca="false" t="array" ref="T194:T194">SUM(J194:S194)</f>
        <v>0</v>
      </c>
      <c r="U194" s="19" t="n">
        <f aca="false" t="array" ref="U194:U194">IF(S194="",0,S194)+IF((COUNT(J194:R194)&lt;6),SUM(J194:R194),(MAX(J194:R194)+LARGE(J194:R194,2)+LARGE(J194:R194,3)+LARGE(J194:R194,4)+LARGE(J194:R194,5)))</f>
        <v>0</v>
      </c>
      <c r="V194" s="19" t="n">
        <f aca="false">U194+G194+I194</f>
        <v>209.041636836362</v>
      </c>
      <c r="W194" s="19" t="n">
        <f aca="false" t="array" ref="W194:W194">COUNT(J194:S194)</f>
        <v>0</v>
      </c>
      <c r="X194" s="19"/>
      <c r="Y194" s="19"/>
      <c r="Z194" s="4"/>
      <c r="AA194" s="4"/>
      <c r="AB194" s="0"/>
      <c r="AC194" s="4"/>
      <c r="AD194" s="4"/>
      <c r="AE194" s="0"/>
      <c r="AF194" s="0"/>
      <c r="AG194" s="0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</row>
    <row r="195" s="25" customFormat="true" ht="16.5" hidden="false" customHeight="true" outlineLevel="0" collapsed="false">
      <c r="A195" s="19" t="n">
        <v>172</v>
      </c>
      <c r="B195" s="19" t="n">
        <f aca="false" t="array" ref="B195:B195">RANK(V195,$V$2:$V$607)</f>
        <v>214</v>
      </c>
      <c r="C195" s="20" t="str">
        <f aca="false">IF(VLOOKUP($A195,Tournoi!$B$2:$F$601,3,0)="","",VLOOKUP($A195,Tournoi!$B$2:$F$601,3,0))</f>
        <v>Baeyens</v>
      </c>
      <c r="D195" s="20" t="str">
        <f aca="false">IF(VLOOKUP($A195,Tournoi!$B$2:$F$601,4,0)="","",VLOOKUP($A195,Tournoi!$B$2:$F$601,4,0))</f>
        <v>Marieke</v>
      </c>
      <c r="E195" s="20" t="str">
        <f aca="false">IF(VLOOKUP($A195,Tournoi!$B$2:$F$612,5,0)="","",VLOOKUP($A195,Tournoi!$B$2:$F$612,5,0))</f>
        <v>Spelen Op Zolder</v>
      </c>
      <c r="F195" s="19" t="n">
        <v>206.782354925776</v>
      </c>
      <c r="G195" s="19" t="n">
        <v>68.9274516419253</v>
      </c>
      <c r="H195" s="19" t="n">
        <v>108.778470984353</v>
      </c>
      <c r="I195" s="19" t="n">
        <v>72.5189806562356</v>
      </c>
      <c r="J195" s="21" t="n">
        <v>67.1587777777778</v>
      </c>
      <c r="K195" s="19"/>
      <c r="L195" s="19"/>
      <c r="M195" s="19"/>
      <c r="N195" s="19"/>
      <c r="O195" s="19" t="str">
        <f aca="false">IF(VLOOKUP($A195,Tournoi!$B$2:$AC$601,6,0)="","",VLOOKUP($A195,Tournoi!$B$2:$AF$601,30,0))</f>
        <v/>
      </c>
      <c r="P195" s="19"/>
      <c r="Q195" s="19"/>
      <c r="R195" s="19"/>
      <c r="S195" s="22"/>
      <c r="T195" s="21" t="n">
        <f aca="false" t="array" ref="T195:T195">SUM(J195:S195)</f>
        <v>67.1587777777778</v>
      </c>
      <c r="U195" s="19" t="n">
        <f aca="false" t="array" ref="U195:U195">IF(S195="",0,S195)+IF((COUNT(J195:R195)&lt;6),SUM(J195:R195),(MAX(J195:R195)+LARGE(J195:R195,2)+LARGE(J195:R195,3)+LARGE(J195:R195,4)+LARGE(J195:R195,5)))</f>
        <v>67.1587777777778</v>
      </c>
      <c r="V195" s="19" t="n">
        <f aca="false">U195+G195+I195</f>
        <v>208.605210075939</v>
      </c>
      <c r="W195" s="19" t="n">
        <f aca="false" t="array" ref="W195:W195">COUNT(J195:S195)</f>
        <v>1</v>
      </c>
      <c r="X195" s="19"/>
      <c r="Y195" s="19"/>
      <c r="Z195" s="4"/>
      <c r="AA195" s="19"/>
      <c r="AB195" s="19"/>
      <c r="AC195" s="4"/>
      <c r="AD195" s="4"/>
      <c r="AE195" s="0"/>
      <c r="AF195" s="0"/>
      <c r="AG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</row>
    <row r="196" s="25" customFormat="true" ht="16.5" hidden="false" customHeight="true" outlineLevel="0" collapsed="false">
      <c r="A196" s="19" t="n">
        <v>363</v>
      </c>
      <c r="B196" s="19" t="n">
        <f aca="false" t="array" ref="B196:B196">RANK(V196,$V$2:$V$607)</f>
        <v>215</v>
      </c>
      <c r="C196" s="20" t="str">
        <f aca="false">IF(VLOOKUP($A196,Tournoi!$B$2:$F$601,3,0)="","",VLOOKUP($A196,Tournoi!$B$2:$F$601,3,0))</f>
        <v>Prins</v>
      </c>
      <c r="D196" s="20" t="str">
        <f aca="false">IF(VLOOKUP($A196,Tournoi!$B$2:$F$601,4,0)="","",VLOOKUP($A196,Tournoi!$B$2:$F$601,4,0))</f>
        <v>Jessica</v>
      </c>
      <c r="E196" s="20" t="str">
        <f aca="false">IF(VLOOKUP($A196,Tournoi!$B$2:$F$612,5,0)="","",VLOOKUP($A196,Tournoi!$B$2:$F$612,5,0))</f>
        <v/>
      </c>
      <c r="F196" s="19" t="n">
        <v>237.895760842907</v>
      </c>
      <c r="G196" s="19" t="n">
        <v>79.2985869476355</v>
      </c>
      <c r="H196" s="19" t="n">
        <v>193.45847181118</v>
      </c>
      <c r="I196" s="19" t="n">
        <v>128.972314540787</v>
      </c>
      <c r="J196" s="21"/>
      <c r="K196" s="19"/>
      <c r="L196" s="19"/>
      <c r="M196" s="19"/>
      <c r="N196" s="19"/>
      <c r="O196" s="19" t="str">
        <f aca="false">IF(VLOOKUP($A196,Tournoi!$B$2:$AC$601,6,0)="","",VLOOKUP($A196,Tournoi!$B$2:$AF$601,30,0))</f>
        <v/>
      </c>
      <c r="P196" s="19"/>
      <c r="Q196" s="19"/>
      <c r="R196" s="19"/>
      <c r="S196" s="22"/>
      <c r="T196" s="21" t="n">
        <f aca="false" t="array" ref="T196:T196">SUM(J196:S196)</f>
        <v>0</v>
      </c>
      <c r="U196" s="19" t="n">
        <f aca="false" t="array" ref="U196:U196">IF(S196="",0,S196)+IF((COUNT(J196:R196)&lt;6),SUM(J196:R196),(MAX(J196:R196)+LARGE(J196:R196,2)+LARGE(J196:R196,3)+LARGE(J196:R196,4)+LARGE(J196:R196,5)))</f>
        <v>0</v>
      </c>
      <c r="V196" s="19" t="n">
        <f aca="false">U196+G196+I196</f>
        <v>208.270901488422</v>
      </c>
      <c r="W196" s="19" t="n">
        <f aca="false" t="array" ref="W196:W196">COUNT(J196:S196)</f>
        <v>0</v>
      </c>
      <c r="X196" s="19"/>
      <c r="Y196" s="19"/>
      <c r="Z196" s="4"/>
      <c r="AA196" s="19"/>
      <c r="AB196" s="19"/>
      <c r="AC196" s="4"/>
      <c r="AD196" s="4"/>
      <c r="AE196" s="0"/>
      <c r="AF196" s="0"/>
      <c r="AG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</row>
    <row r="197" s="25" customFormat="true" ht="16.5" hidden="false" customHeight="true" outlineLevel="0" collapsed="false">
      <c r="A197" s="19" t="n">
        <v>49</v>
      </c>
      <c r="B197" s="19" t="n">
        <f aca="false" t="array" ref="B197:B197">RANK(V197,$V$2:$V$607)</f>
        <v>217</v>
      </c>
      <c r="C197" s="20" t="str">
        <f aca="false">IF(VLOOKUP($A197,Tournoi!$B$2:$F$601,3,0)="","",VLOOKUP($A197,Tournoi!$B$2:$F$601,3,0))</f>
        <v>Scheemaker</v>
      </c>
      <c r="D197" s="20" t="str">
        <f aca="false">IF(VLOOKUP($A197,Tournoi!$B$2:$F$601,4,0)="","",VLOOKUP($A197,Tournoi!$B$2:$F$601,4,0))</f>
        <v>Patrick</v>
      </c>
      <c r="E197" s="20" t="str">
        <f aca="false">IF(VLOOKUP($A197,Tournoi!$B$2:$F$612,5,0)="","",VLOOKUP($A197,Tournoi!$B$2:$F$612,5,0))</f>
        <v>Mad Freddy</v>
      </c>
      <c r="F197" s="19" t="n">
        <v>25.5336214863097</v>
      </c>
      <c r="G197" s="19" t="n">
        <v>8.51120716210323</v>
      </c>
      <c r="H197" s="19" t="n">
        <v>0</v>
      </c>
      <c r="I197" s="19" t="n">
        <v>0</v>
      </c>
      <c r="J197" s="21" t="n">
        <v>198.66776689015</v>
      </c>
      <c r="K197" s="19"/>
      <c r="L197" s="19"/>
      <c r="M197" s="19"/>
      <c r="N197" s="19"/>
      <c r="O197" s="19" t="str">
        <f aca="false">IF(VLOOKUP($A197,Tournoi!$B$2:$AC$601,6,0)="","",VLOOKUP($A197,Tournoi!$B$2:$AF$601,30,0))</f>
        <v/>
      </c>
      <c r="P197" s="19"/>
      <c r="Q197" s="19"/>
      <c r="R197" s="19"/>
      <c r="S197" s="22"/>
      <c r="T197" s="21" t="n">
        <f aca="false" t="array" ref="T197:T197">SUM(J197:S197)</f>
        <v>198.66776689015</v>
      </c>
      <c r="U197" s="19" t="n">
        <f aca="false" t="array" ref="U197:U197">IF(S197="",0,S197)+IF((COUNT(J197:R197)&lt;6),SUM(J197:R197),(MAX(J197:R197)+LARGE(J197:R197,2)+LARGE(J197:R197,3)+LARGE(J197:R197,4)+LARGE(J197:R197,5)))</f>
        <v>198.66776689015</v>
      </c>
      <c r="V197" s="19" t="n">
        <f aca="false">U197+G197+I197</f>
        <v>207.178974052253</v>
      </c>
      <c r="W197" s="19" t="n">
        <f aca="false" t="array" ref="W197:W197">COUNT(J197:S197)</f>
        <v>1</v>
      </c>
      <c r="X197" s="19"/>
      <c r="Y197" s="19"/>
      <c r="Z197" s="4"/>
      <c r="AA197" s="4"/>
      <c r="AB197" s="0"/>
      <c r="AC197" s="4"/>
      <c r="AD197" s="4"/>
      <c r="AE197" s="0"/>
      <c r="AF197" s="0"/>
      <c r="AG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</row>
    <row r="198" s="25" customFormat="true" ht="16.5" hidden="false" customHeight="true" outlineLevel="0" collapsed="false">
      <c r="A198" s="19" t="n">
        <v>91</v>
      </c>
      <c r="B198" s="19" t="n">
        <f aca="false" t="array" ref="B198:B198">RANK(V198,$V$2:$V$607)</f>
        <v>218</v>
      </c>
      <c r="C198" s="20" t="str">
        <f aca="false">IF(VLOOKUP($A198,Tournoi!$B$2:$F$601,3,0)="","",VLOOKUP($A198,Tournoi!$B$2:$F$601,3,0))</f>
        <v>Exter</v>
      </c>
      <c r="D198" s="20" t="str">
        <f aca="false">IF(VLOOKUP($A198,Tournoi!$B$2:$F$601,4,0)="","",VLOOKUP($A198,Tournoi!$B$2:$F$601,4,0))</f>
        <v>Stijn</v>
      </c>
      <c r="E198" s="20" t="str">
        <f aca="false">IF(VLOOKUP($A198,Tournoi!$B$2:$F$612,5,0)="","",VLOOKUP($A198,Tournoi!$B$2:$F$612,5,0))</f>
        <v>De Speltafel</v>
      </c>
      <c r="F198" s="19" t="n">
        <v>347.58666023166</v>
      </c>
      <c r="G198" s="19" t="n">
        <v>115.86222007722</v>
      </c>
      <c r="H198" s="19" t="n">
        <v>83.9793897714392</v>
      </c>
      <c r="I198" s="19" t="n">
        <v>55.9862598476261</v>
      </c>
      <c r="J198" s="21" t="n">
        <v>33.9672850056276</v>
      </c>
      <c r="K198" s="19"/>
      <c r="L198" s="19"/>
      <c r="M198" s="19"/>
      <c r="N198" s="19"/>
      <c r="O198" s="19" t="str">
        <f aca="false">IF(VLOOKUP($A198,Tournoi!$B$2:$AC$601,6,0)="","",VLOOKUP($A198,Tournoi!$B$2:$AF$601,30,0))</f>
        <v/>
      </c>
      <c r="P198" s="19"/>
      <c r="Q198" s="19"/>
      <c r="R198" s="19"/>
      <c r="S198" s="22"/>
      <c r="T198" s="21" t="n">
        <f aca="false" t="array" ref="T198:T198">SUM(J198:S198)</f>
        <v>33.9672850056276</v>
      </c>
      <c r="U198" s="19" t="n">
        <f aca="false" t="array" ref="U198:U198">IF(S198="",0,S198)+IF((COUNT(J198:R198)&lt;6),SUM(J198:R198),(MAX(J198:R198)+LARGE(J198:R198,2)+LARGE(J198:R198,3)+LARGE(J198:R198,4)+LARGE(J198:R198,5)))</f>
        <v>33.9672850056276</v>
      </c>
      <c r="V198" s="19" t="n">
        <f aca="false">U198+G198+I198</f>
        <v>205.815764930474</v>
      </c>
      <c r="W198" s="19" t="n">
        <f aca="false" t="array" ref="W198:W198">COUNT(J198:S198)</f>
        <v>1</v>
      </c>
      <c r="X198" s="19"/>
      <c r="Y198" s="19"/>
      <c r="Z198" s="4"/>
      <c r="AA198" s="19"/>
      <c r="AB198" s="19"/>
      <c r="AC198" s="4"/>
      <c r="AD198" s="4"/>
      <c r="AE198" s="27"/>
      <c r="AF198" s="0"/>
      <c r="AG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</row>
    <row r="199" s="25" customFormat="true" ht="16.5" hidden="false" customHeight="true" outlineLevel="0" collapsed="false">
      <c r="A199" s="19" t="n">
        <v>239</v>
      </c>
      <c r="B199" s="19" t="n">
        <f aca="false" t="array" ref="B199:B199">RANK(V199,$V$2:$V$607)</f>
        <v>219</v>
      </c>
      <c r="C199" s="20" t="str">
        <f aca="false">IF(VLOOKUP($A199,Tournoi!$B$2:$F$601,3,0)="","",VLOOKUP($A199,Tournoi!$B$2:$F$601,3,0))</f>
        <v>Nagant</v>
      </c>
      <c r="D199" s="20" t="str">
        <f aca="false">IF(VLOOKUP($A199,Tournoi!$B$2:$F$601,4,0)="","",VLOOKUP($A199,Tournoi!$B$2:$F$601,4,0))</f>
        <v>Dominique</v>
      </c>
      <c r="E199" s="20" t="str">
        <f aca="false">IF(VLOOKUP($A199,Tournoi!$B$2:$F$612,5,0)="","",VLOOKUP($A199,Tournoi!$B$2:$F$612,5,0))</f>
        <v>Boardgame Monkeys</v>
      </c>
      <c r="F199" s="19" t="n">
        <v>0</v>
      </c>
      <c r="G199" s="19" t="n">
        <v>0</v>
      </c>
      <c r="H199" s="19" t="n">
        <v>2.41979546256024</v>
      </c>
      <c r="I199" s="19" t="n">
        <v>1.61319697504016</v>
      </c>
      <c r="J199" s="21"/>
      <c r="K199" s="19"/>
      <c r="L199" s="19" t="n">
        <v>80.2936510193442</v>
      </c>
      <c r="M199" s="19"/>
      <c r="N199" s="19" t="n">
        <v>121.640616288858</v>
      </c>
      <c r="O199" s="19" t="str">
        <f aca="false">IF(VLOOKUP($A199,Tournoi!$B$2:$AC$601,6,0)="","",VLOOKUP($A199,Tournoi!$B$2:$AF$601,30,0))</f>
        <v/>
      </c>
      <c r="P199" s="19"/>
      <c r="Q199" s="19"/>
      <c r="R199" s="19"/>
      <c r="S199" s="22"/>
      <c r="T199" s="21" t="n">
        <f aca="false" t="array" ref="T199:T199">SUM(J199:S199)</f>
        <v>201.934267308202</v>
      </c>
      <c r="U199" s="19" t="n">
        <f aca="false" t="array" ref="U199:U199">IF(S199="",0,S199)+IF((COUNT(J199:R199)&lt;6),SUM(J199:R199),(MAX(J199:R199)+LARGE(J199:R199,2)+LARGE(J199:R199,3)+LARGE(J199:R199,4)+LARGE(J199:R199,5)))</f>
        <v>201.934267308202</v>
      </c>
      <c r="V199" s="19" t="n">
        <f aca="false">U199+G199+I199</f>
        <v>203.547464283242</v>
      </c>
      <c r="W199" s="19" t="n">
        <f aca="false" t="array" ref="W199:W199">COUNT(J199:S199)</f>
        <v>2</v>
      </c>
      <c r="X199" s="19"/>
      <c r="Y199" s="19"/>
      <c r="Z199" s="4"/>
      <c r="AA199" s="19"/>
      <c r="AB199" s="19"/>
      <c r="AC199" s="4"/>
      <c r="AD199" s="4"/>
      <c r="AE199" s="0"/>
      <c r="AF199" s="0"/>
      <c r="AG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</row>
    <row r="200" s="25" customFormat="true" ht="16.5" hidden="false" customHeight="true" outlineLevel="0" collapsed="false">
      <c r="A200" s="19" t="n">
        <v>394</v>
      </c>
      <c r="B200" s="19" t="n">
        <f aca="false" t="array" ref="B200:B200">RANK(V200,$V$2:$V$607)</f>
        <v>221</v>
      </c>
      <c r="C200" s="20" t="str">
        <f aca="false">IF(VLOOKUP($A200,Tournoi!$B$2:$F$601,3,0)="","",VLOOKUP($A200,Tournoi!$B$2:$F$601,3,0))</f>
        <v>Verhelst</v>
      </c>
      <c r="D200" s="20" t="str">
        <f aca="false">IF(VLOOKUP($A200,Tournoi!$B$2:$F$601,4,0)="","",VLOOKUP($A200,Tournoi!$B$2:$F$601,4,0))</f>
        <v>Fabio</v>
      </c>
      <c r="E200" s="20" t="str">
        <f aca="false">IF(VLOOKUP($A200,Tournoi!$B$2:$F$612,5,0)="","",VLOOKUP($A200,Tournoi!$B$2:$F$612,5,0))</f>
        <v>x</v>
      </c>
      <c r="F200" s="19" t="n">
        <v>0</v>
      </c>
      <c r="G200" s="19" t="n">
        <v>0</v>
      </c>
      <c r="H200" s="19" t="n">
        <v>100.69653377406</v>
      </c>
      <c r="I200" s="19" t="n">
        <v>67.13102251604</v>
      </c>
      <c r="J200" s="21" t="n">
        <v>133.969003926722</v>
      </c>
      <c r="K200" s="19"/>
      <c r="L200" s="19"/>
      <c r="M200" s="19"/>
      <c r="N200" s="19"/>
      <c r="O200" s="19" t="str">
        <f aca="false">IF(VLOOKUP($A200,Tournoi!$B$2:$AC$601,6,0)="","",VLOOKUP($A200,Tournoi!$B$2:$AF$601,30,0))</f>
        <v/>
      </c>
      <c r="P200" s="19"/>
      <c r="Q200" s="19"/>
      <c r="R200" s="19"/>
      <c r="S200" s="22"/>
      <c r="T200" s="21" t="n">
        <f aca="false" t="array" ref="T200:T200">SUM(J200:S200)</f>
        <v>133.969003926722</v>
      </c>
      <c r="U200" s="19" t="n">
        <f aca="false" t="array" ref="U200:U200">IF(S200="",0,S200)+IF((COUNT(J200:R200)&lt;6),SUM(J200:R200),(MAX(J200:R200)+LARGE(J200:R200,2)+LARGE(J200:R200,3)+LARGE(J200:R200,4)+LARGE(J200:R200,5)))</f>
        <v>133.969003926722</v>
      </c>
      <c r="V200" s="19" t="n">
        <f aca="false">U200+G200+I200</f>
        <v>201.100026442762</v>
      </c>
      <c r="W200" s="19" t="n">
        <f aca="false" t="array" ref="W200:W200">COUNT(J200:S200)</f>
        <v>1</v>
      </c>
      <c r="X200" s="19"/>
      <c r="Y200" s="19"/>
      <c r="Z200" s="4"/>
      <c r="AA200" s="19"/>
      <c r="AB200" s="19"/>
      <c r="AC200" s="4"/>
      <c r="AD200" s="4"/>
      <c r="AE200" s="0"/>
      <c r="AF200" s="0"/>
      <c r="AG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</row>
    <row r="201" s="25" customFormat="true" ht="16.5" hidden="false" customHeight="true" outlineLevel="0" collapsed="false">
      <c r="A201" s="19" t="n">
        <v>445</v>
      </c>
      <c r="B201" s="19" t="n">
        <f aca="false" t="array" ref="B201:B201">RANK(V201,$V$2:$V$607)</f>
        <v>109</v>
      </c>
      <c r="C201" s="20" t="str">
        <f aca="false">IF(VLOOKUP($A201,Tournoi!$B$2:$F$601,3,0)="","",VLOOKUP($A201,Tournoi!$B$2:$F$601,3,0))</f>
        <v>Dom</v>
      </c>
      <c r="D201" s="20" t="str">
        <f aca="false">IF(VLOOKUP($A201,Tournoi!$B$2:$F$601,4,0)="","",VLOOKUP($A201,Tournoi!$B$2:$F$601,4,0))</f>
        <v>Stein</v>
      </c>
      <c r="E201" s="20" t="str">
        <f aca="false">IF(VLOOKUP($A201,Tournoi!$B$2:$F$612,5,0)="","",VLOOKUP($A201,Tournoi!$B$2:$F$612,5,0))</f>
        <v/>
      </c>
      <c r="F201" s="19" t="n">
        <v>0</v>
      </c>
      <c r="G201" s="19" t="n">
        <v>0</v>
      </c>
      <c r="H201" s="19" t="n">
        <v>297.442307692308</v>
      </c>
      <c r="I201" s="19" t="n">
        <v>198.294871794872</v>
      </c>
      <c r="J201" s="21"/>
      <c r="K201" s="19"/>
      <c r="L201" s="19"/>
      <c r="M201" s="19"/>
      <c r="N201" s="19"/>
      <c r="O201" s="19" t="n">
        <f aca="false">IF(VLOOKUP($A201,Tournoi!$B$2:$AC$601,6,0)="","",VLOOKUP($A201,Tournoi!$B$2:$AF$601,30,0))</f>
        <v>251.840420505552</v>
      </c>
      <c r="P201" s="19"/>
      <c r="Q201" s="19"/>
      <c r="R201" s="19"/>
      <c r="S201" s="22"/>
      <c r="T201" s="21" t="n">
        <f aca="false" t="array" ref="T201:T201">SUM(J201:S201)</f>
        <v>251.840420505552</v>
      </c>
      <c r="U201" s="19" t="n">
        <f aca="false" t="array" ref="U201:U201">IF(S201="",0,S201)+IF((COUNT(J201:R201)&lt;6),SUM(J201:R201),(MAX(J201:R201)+LARGE(J201:R201,2)+LARGE(J201:R201,3)+LARGE(J201:R201,4)+LARGE(J201:R201,5)))</f>
        <v>251.840420505552</v>
      </c>
      <c r="V201" s="19" t="n">
        <f aca="false">U201+G201+I201</f>
        <v>450.135292300423</v>
      </c>
      <c r="W201" s="19" t="n">
        <f aca="false" t="array" ref="W201:W201">COUNT(J201:S201)</f>
        <v>1</v>
      </c>
      <c r="X201" s="19"/>
      <c r="Y201" s="19"/>
      <c r="Z201" s="4"/>
      <c r="AA201" s="19"/>
      <c r="AB201" s="19"/>
      <c r="AC201" s="4"/>
      <c r="AD201" s="4"/>
      <c r="AE201" s="0"/>
      <c r="AF201" s="0"/>
      <c r="AG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</row>
    <row r="202" s="25" customFormat="true" ht="16.5" hidden="false" customHeight="true" outlineLevel="0" collapsed="false">
      <c r="A202" s="19" t="n">
        <v>154</v>
      </c>
      <c r="B202" s="19" t="n">
        <f aca="false" t="array" ref="B202:B202">RANK(V202,$V$2:$V$607)</f>
        <v>222</v>
      </c>
      <c r="C202" s="20" t="str">
        <f aca="false">IF(VLOOKUP($A202,Tournoi!$B$2:$F$601,3,0)="","",VLOOKUP($A202,Tournoi!$B$2:$F$601,3,0))</f>
        <v>Denecker</v>
      </c>
      <c r="D202" s="20" t="str">
        <f aca="false">IF(VLOOKUP($A202,Tournoi!$B$2:$F$601,4,0)="","",VLOOKUP($A202,Tournoi!$B$2:$F$601,4,0))</f>
        <v>Annemie</v>
      </c>
      <c r="E202" s="20" t="str">
        <f aca="false">IF(VLOOKUP($A202,Tournoi!$B$2:$F$612,5,0)="","",VLOOKUP($A202,Tournoi!$B$2:$F$612,5,0))</f>
        <v>Spelen Op Zolder</v>
      </c>
      <c r="F202" s="19" t="n">
        <v>0.102880658436214</v>
      </c>
      <c r="G202" s="19" t="n">
        <v>0.0342935528120713</v>
      </c>
      <c r="H202" s="19" t="n">
        <v>133.775054081473</v>
      </c>
      <c r="I202" s="19" t="n">
        <v>89.1833693876488</v>
      </c>
      <c r="J202" s="21" t="n">
        <v>104.574818401937</v>
      </c>
      <c r="K202" s="19"/>
      <c r="L202" s="19"/>
      <c r="M202" s="19"/>
      <c r="N202" s="19"/>
      <c r="O202" s="19" t="str">
        <f aca="false">IF(VLOOKUP($A202,Tournoi!$B$2:$AC$601,6,0)="","",VLOOKUP($A202,Tournoi!$B$2:$AF$601,30,0))</f>
        <v/>
      </c>
      <c r="P202" s="19"/>
      <c r="Q202" s="19"/>
      <c r="R202" s="19"/>
      <c r="S202" s="22"/>
      <c r="T202" s="21" t="n">
        <f aca="false" t="array" ref="T202:T202">SUM(J202:S202)</f>
        <v>104.574818401937</v>
      </c>
      <c r="U202" s="19" t="n">
        <f aca="false" t="array" ref="U202:U202">IF(S202="",0,S202)+IF((COUNT(J202:R202)&lt;6),SUM(J202:R202),(MAX(J202:R202)+LARGE(J202:R202,2)+LARGE(J202:R202,3)+LARGE(J202:R202,4)+LARGE(J202:R202,5)))</f>
        <v>104.574818401937</v>
      </c>
      <c r="V202" s="19" t="n">
        <f aca="false">U202+G202+I202</f>
        <v>193.792481342398</v>
      </c>
      <c r="W202" s="19" t="n">
        <f aca="false" t="array" ref="W202:W202">COUNT(J202:S202)</f>
        <v>1</v>
      </c>
      <c r="X202" s="19"/>
      <c r="Y202" s="19"/>
      <c r="Z202" s="4"/>
      <c r="AA202" s="4"/>
      <c r="AB202" s="0"/>
      <c r="AC202" s="4"/>
      <c r="AD202" s="4"/>
      <c r="AE202" s="0"/>
      <c r="AF202" s="0"/>
      <c r="AG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</row>
    <row r="203" s="25" customFormat="true" ht="16.5" hidden="false" customHeight="true" outlineLevel="0" collapsed="false">
      <c r="A203" s="19" t="n">
        <v>242</v>
      </c>
      <c r="B203" s="19" t="n">
        <f aca="false" t="array" ref="B203:B203">RANK(V203,$V$2:$V$607)</f>
        <v>110</v>
      </c>
      <c r="C203" s="20" t="str">
        <f aca="false">IF(VLOOKUP($A203,Tournoi!$B$2:$F$601,3,0)="","",VLOOKUP($A203,Tournoi!$B$2:$F$601,3,0))</f>
        <v>Mannens</v>
      </c>
      <c r="D203" s="20" t="str">
        <f aca="false">IF(VLOOKUP($A203,Tournoi!$B$2:$F$601,4,0)="","",VLOOKUP($A203,Tournoi!$B$2:$F$601,4,0))</f>
        <v>Wouter</v>
      </c>
      <c r="E203" s="20" t="str">
        <f aca="false">IF(VLOOKUP($A203,Tournoi!$B$2:$F$612,5,0)="","",VLOOKUP($A203,Tournoi!$B$2:$F$612,5,0))</f>
        <v>HQ Gaming Club</v>
      </c>
      <c r="F203" s="19" t="n">
        <v>428.371332513991</v>
      </c>
      <c r="G203" s="19" t="n">
        <v>142.79044417133</v>
      </c>
      <c r="H203" s="19" t="n">
        <v>76.3398572195879</v>
      </c>
      <c r="I203" s="19" t="n">
        <v>50.8932381463919</v>
      </c>
      <c r="J203" s="21"/>
      <c r="K203" s="19"/>
      <c r="L203" s="19"/>
      <c r="M203" s="19"/>
      <c r="N203" s="19"/>
      <c r="O203" s="19" t="n">
        <f aca="false">IF(VLOOKUP($A203,Tournoi!$B$2:$AC$601,6,0)="","",VLOOKUP($A203,Tournoi!$B$2:$AF$601,30,0))</f>
        <v>250.800288317269</v>
      </c>
      <c r="P203" s="19"/>
      <c r="Q203" s="19"/>
      <c r="R203" s="19"/>
      <c r="S203" s="22"/>
      <c r="T203" s="21" t="n">
        <f aca="false" t="array" ref="T203:T203">SUM(J203:S203)</f>
        <v>250.800288317269</v>
      </c>
      <c r="U203" s="19" t="n">
        <f aca="false" t="array" ref="U203:U203">IF(S203="",0,S203)+IF((COUNT(J203:R203)&lt;6),SUM(J203:R203),(MAX(J203:R203)+LARGE(J203:R203,2)+LARGE(J203:R203,3)+LARGE(J203:R203,4)+LARGE(J203:R203,5)))</f>
        <v>250.800288317269</v>
      </c>
      <c r="V203" s="19" t="n">
        <f aca="false">U203+G203+I203</f>
        <v>444.483970634992</v>
      </c>
      <c r="W203" s="19" t="n">
        <f aca="false" t="array" ref="W203:W203">COUNT(J203:S203)</f>
        <v>1</v>
      </c>
      <c r="X203" s="19"/>
      <c r="Y203" s="19"/>
      <c r="Z203" s="4"/>
      <c r="AA203" s="4"/>
      <c r="AB203" s="0"/>
      <c r="AC203" s="4"/>
      <c r="AD203" s="4"/>
      <c r="AE203" s="0"/>
      <c r="AF203" s="0"/>
      <c r="AG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</row>
    <row r="204" s="25" customFormat="true" ht="16.5" hidden="false" customHeight="true" outlineLevel="0" collapsed="false">
      <c r="A204" s="19" t="n">
        <v>52</v>
      </c>
      <c r="B204" s="19" t="n">
        <f aca="false" t="array" ref="B204:B204">RANK(V204,$V$2:$V$607)</f>
        <v>224</v>
      </c>
      <c r="C204" s="20" t="str">
        <f aca="false">IF(VLOOKUP($A204,Tournoi!$B$2:$F$601,3,0)="","",VLOOKUP($A204,Tournoi!$B$2:$F$601,3,0))</f>
        <v>Storme</v>
      </c>
      <c r="D204" s="20" t="str">
        <f aca="false">IF(VLOOKUP($A204,Tournoi!$B$2:$F$601,4,0)="","",VLOOKUP($A204,Tournoi!$B$2:$F$601,4,0))</f>
        <v>Nikolaas</v>
      </c>
      <c r="E204" s="20" t="str">
        <f aca="false">IF(VLOOKUP($A204,Tournoi!$B$2:$F$612,5,0)="","",VLOOKUP($A204,Tournoi!$B$2:$F$612,5,0))</f>
        <v>Spelen Op Zolder</v>
      </c>
      <c r="F204" s="19" t="n">
        <v>168.676555826724</v>
      </c>
      <c r="G204" s="19" t="n">
        <v>56.225518608908</v>
      </c>
      <c r="H204" s="19" t="n">
        <v>0</v>
      </c>
      <c r="I204" s="19" t="n">
        <v>0</v>
      </c>
      <c r="J204" s="21" t="n">
        <v>134.109308645633</v>
      </c>
      <c r="K204" s="19"/>
      <c r="L204" s="19"/>
      <c r="M204" s="19"/>
      <c r="N204" s="19"/>
      <c r="O204" s="19" t="str">
        <f aca="false">IF(VLOOKUP($A204,Tournoi!$B$2:$AC$601,6,0)="","",VLOOKUP($A204,Tournoi!$B$2:$AF$601,30,0))</f>
        <v/>
      </c>
      <c r="P204" s="19"/>
      <c r="Q204" s="19"/>
      <c r="R204" s="19"/>
      <c r="S204" s="22"/>
      <c r="T204" s="21" t="n">
        <f aca="false" t="array" ref="T204:T204">SUM(J204:S204)</f>
        <v>134.109308645633</v>
      </c>
      <c r="U204" s="19" t="n">
        <f aca="false" t="array" ref="U204:U204">IF(S204="",0,S204)+IF((COUNT(J204:R204)&lt;6),SUM(J204:R204),(MAX(J204:R204)+LARGE(J204:R204,2)+LARGE(J204:R204,3)+LARGE(J204:R204,4)+LARGE(J204:R204,5)))</f>
        <v>134.109308645633</v>
      </c>
      <c r="V204" s="19" t="n">
        <f aca="false">U204+G204+I204</f>
        <v>190.334827254541</v>
      </c>
      <c r="W204" s="19" t="n">
        <f aca="false" t="array" ref="W204:W204">COUNT(J204:S204)</f>
        <v>1</v>
      </c>
      <c r="X204" s="19"/>
      <c r="Y204" s="19"/>
      <c r="Z204" s="4"/>
      <c r="AA204" s="19"/>
      <c r="AB204" s="19"/>
      <c r="AC204" s="4"/>
      <c r="AD204" s="4"/>
      <c r="AE204" s="27"/>
      <c r="AF204" s="0"/>
      <c r="AG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</row>
    <row r="205" s="25" customFormat="true" ht="16.5" hidden="false" customHeight="true" outlineLevel="0" collapsed="false">
      <c r="A205" s="19" t="n">
        <v>145</v>
      </c>
      <c r="B205" s="19" t="n">
        <f aca="false" t="array" ref="B205:B205">RANK(V205,$V$2:$V$607)</f>
        <v>225</v>
      </c>
      <c r="C205" s="20" t="str">
        <f aca="false">IF(VLOOKUP($A205,Tournoi!$B$2:$F$601,3,0)="","",VLOOKUP($A205,Tournoi!$B$2:$F$601,3,0))</f>
        <v>Lavens</v>
      </c>
      <c r="D205" s="20" t="str">
        <f aca="false">IF(VLOOKUP($A205,Tournoi!$B$2:$F$601,4,0)="","",VLOOKUP($A205,Tournoi!$B$2:$F$601,4,0))</f>
        <v>Piet</v>
      </c>
      <c r="E205" s="20" t="str">
        <f aca="false">IF(VLOOKUP($A205,Tournoi!$B$2:$F$612,5,0)="","",VLOOKUP($A205,Tournoi!$B$2:$F$612,5,0))</f>
        <v/>
      </c>
      <c r="F205" s="19" t="n">
        <v>0</v>
      </c>
      <c r="G205" s="19" t="n">
        <v>0</v>
      </c>
      <c r="H205" s="19" t="n">
        <v>285.131946273212</v>
      </c>
      <c r="I205" s="19" t="n">
        <v>190.087964182141</v>
      </c>
      <c r="J205" s="21"/>
      <c r="K205" s="19"/>
      <c r="L205" s="19"/>
      <c r="M205" s="19"/>
      <c r="N205" s="19"/>
      <c r="O205" s="19" t="str">
        <f aca="false">IF(VLOOKUP($A205,Tournoi!$B$2:$AC$601,6,0)="","",VLOOKUP($A205,Tournoi!$B$2:$AF$601,30,0))</f>
        <v/>
      </c>
      <c r="P205" s="19"/>
      <c r="Q205" s="19"/>
      <c r="R205" s="19"/>
      <c r="S205" s="22"/>
      <c r="T205" s="21" t="n">
        <f aca="false" t="array" ref="T205:T205">SUM(J205:S205)</f>
        <v>0</v>
      </c>
      <c r="U205" s="19" t="n">
        <f aca="false" t="array" ref="U205:U205">IF(S205="",0,S205)+IF((COUNT(J205:R205)&lt;6),SUM(J205:R205),(MAX(J205:R205)+LARGE(J205:R205,2)+LARGE(J205:R205,3)+LARGE(J205:R205,4)+LARGE(J205:R205,5)))</f>
        <v>0</v>
      </c>
      <c r="V205" s="19" t="n">
        <f aca="false">U205+G205+I205</f>
        <v>190.087964182141</v>
      </c>
      <c r="W205" s="19" t="n">
        <f aca="false" t="array" ref="W205:W205">COUNT(J205:S205)</f>
        <v>0</v>
      </c>
      <c r="X205" s="19"/>
      <c r="Y205" s="19"/>
      <c r="Z205" s="4"/>
      <c r="AA205" s="4"/>
      <c r="AB205" s="0"/>
      <c r="AC205" s="4"/>
      <c r="AD205" s="4"/>
      <c r="AE205" s="0"/>
      <c r="AF205" s="0"/>
      <c r="AG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</row>
    <row r="206" s="25" customFormat="true" ht="16.5" hidden="false" customHeight="true" outlineLevel="0" collapsed="false">
      <c r="A206" s="19" t="n">
        <v>248</v>
      </c>
      <c r="B206" s="19" t="n">
        <f aca="false" t="array" ref="B206:B206">RANK(V206,$V$2:$V$607)</f>
        <v>226</v>
      </c>
      <c r="C206" s="20" t="str">
        <f aca="false">IF(VLOOKUP($A206,Tournoi!$B$2:$F$601,3,0)="","",VLOOKUP($A206,Tournoi!$B$2:$F$601,3,0))</f>
        <v>Vermeersch</v>
      </c>
      <c r="D206" s="20" t="str">
        <f aca="false">IF(VLOOKUP($A206,Tournoi!$B$2:$F$601,4,0)="","",VLOOKUP($A206,Tournoi!$B$2:$F$601,4,0))</f>
        <v>Simon</v>
      </c>
      <c r="E206" s="20" t="str">
        <f aca="false">IF(VLOOKUP($A206,Tournoi!$B$2:$F$612,5,0)="","",VLOOKUP($A206,Tournoi!$B$2:$F$612,5,0))</f>
        <v>De Strateeg</v>
      </c>
      <c r="F206" s="19" t="n">
        <v>67.2857858287546</v>
      </c>
      <c r="G206" s="19" t="n">
        <v>22.4285952762515</v>
      </c>
      <c r="H206" s="19" t="n">
        <v>92.2331344891154</v>
      </c>
      <c r="I206" s="19" t="n">
        <v>61.4887563260769</v>
      </c>
      <c r="J206" s="21" t="n">
        <v>105.709841194314</v>
      </c>
      <c r="K206" s="19"/>
      <c r="L206" s="19"/>
      <c r="M206" s="19"/>
      <c r="N206" s="19"/>
      <c r="O206" s="19" t="str">
        <f aca="false">IF(VLOOKUP($A206,Tournoi!$B$2:$AC$601,6,0)="","",VLOOKUP($A206,Tournoi!$B$2:$AF$601,30,0))</f>
        <v/>
      </c>
      <c r="P206" s="19"/>
      <c r="Q206" s="19"/>
      <c r="R206" s="19"/>
      <c r="S206" s="22"/>
      <c r="T206" s="21" t="n">
        <f aca="false" t="array" ref="T206:T206">SUM(J206:S206)</f>
        <v>105.709841194314</v>
      </c>
      <c r="U206" s="19" t="n">
        <f aca="false" t="array" ref="U206:U206">IF(S206="",0,S206)+IF((COUNT(J206:R206)&lt;6),SUM(J206:R206),(MAX(J206:R206)+LARGE(J206:R206,2)+LARGE(J206:R206,3)+LARGE(J206:R206,4)+LARGE(J206:R206,5)))</f>
        <v>105.709841194314</v>
      </c>
      <c r="V206" s="19" t="n">
        <f aca="false">U206+G206+I206</f>
        <v>189.627192796642</v>
      </c>
      <c r="W206" s="19" t="n">
        <f aca="false" t="array" ref="W206:W206">COUNT(J206:S206)</f>
        <v>1</v>
      </c>
      <c r="X206" s="19"/>
      <c r="Y206" s="19"/>
      <c r="Z206" s="4"/>
      <c r="AA206" s="4"/>
      <c r="AB206" s="0"/>
      <c r="AC206" s="4"/>
      <c r="AD206" s="4"/>
      <c r="AE206" s="0"/>
      <c r="AF206" s="0"/>
      <c r="AG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</row>
    <row r="207" s="25" customFormat="true" ht="16.5" hidden="false" customHeight="true" outlineLevel="0" collapsed="false">
      <c r="A207" s="19" t="n">
        <v>196</v>
      </c>
      <c r="B207" s="19" t="n">
        <f aca="false" t="array" ref="B207:B207">RANK(V207,$V$2:$V$607)</f>
        <v>229</v>
      </c>
      <c r="C207" s="20" t="str">
        <f aca="false">IF(VLOOKUP($A207,Tournoi!$B$2:$F$601,3,0)="","",VLOOKUP($A207,Tournoi!$B$2:$F$601,3,0))</f>
        <v>Devlaminck</v>
      </c>
      <c r="D207" s="20" t="str">
        <f aca="false">IF(VLOOKUP($A207,Tournoi!$B$2:$F$601,4,0)="","",VLOOKUP($A207,Tournoi!$B$2:$F$601,4,0))</f>
        <v>Stephan</v>
      </c>
      <c r="E207" s="20" t="str">
        <f aca="false">IF(VLOOKUP($A207,Tournoi!$B$2:$F$612,5,0)="","",VLOOKUP($A207,Tournoi!$B$2:$F$612,5,0))</f>
        <v>Teenentander</v>
      </c>
      <c r="F207" s="19" t="n">
        <v>120.788363011398</v>
      </c>
      <c r="G207" s="19" t="n">
        <v>40.262787670466</v>
      </c>
      <c r="H207" s="19" t="n">
        <v>67.249611453691</v>
      </c>
      <c r="I207" s="19" t="n">
        <v>44.8330743024607</v>
      </c>
      <c r="J207" s="21" t="n">
        <v>100.501705430549</v>
      </c>
      <c r="K207" s="19"/>
      <c r="L207" s="19"/>
      <c r="M207" s="19"/>
      <c r="N207" s="19"/>
      <c r="O207" s="19" t="str">
        <f aca="false">IF(VLOOKUP($A207,Tournoi!$B$2:$AC$601,6,0)="","",VLOOKUP($A207,Tournoi!$B$2:$AF$601,30,0))</f>
        <v/>
      </c>
      <c r="P207" s="19"/>
      <c r="Q207" s="19"/>
      <c r="R207" s="19"/>
      <c r="S207" s="22"/>
      <c r="T207" s="21" t="n">
        <f aca="false" t="array" ref="T207:T207">SUM(J207:S207)</f>
        <v>100.501705430549</v>
      </c>
      <c r="U207" s="19" t="n">
        <f aca="false" t="array" ref="U207:U207">IF(S207="",0,S207)+IF((COUNT(J207:R207)&lt;6),SUM(J207:R207),(MAX(J207:R207)+LARGE(J207:R207,2)+LARGE(J207:R207,3)+LARGE(J207:R207,4)+LARGE(J207:R207,5)))</f>
        <v>100.501705430549</v>
      </c>
      <c r="V207" s="19" t="n">
        <f aca="false">U207+G207+I207</f>
        <v>185.597567403476</v>
      </c>
      <c r="W207" s="19" t="n">
        <f aca="false" t="array" ref="W207:W207">COUNT(J207:S207)</f>
        <v>1</v>
      </c>
      <c r="X207" s="19"/>
      <c r="Y207" s="19"/>
      <c r="Z207" s="4"/>
      <c r="AA207" s="19"/>
      <c r="AB207" s="19"/>
      <c r="AC207" s="4"/>
      <c r="AD207" s="4"/>
      <c r="AE207" s="0"/>
      <c r="AF207" s="0"/>
      <c r="AG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</row>
    <row r="208" s="25" customFormat="true" ht="16.5" hidden="false" customHeight="true" outlineLevel="0" collapsed="false">
      <c r="A208" s="19" t="n">
        <v>24</v>
      </c>
      <c r="B208" s="19" t="n">
        <f aca="false" t="array" ref="B208:B208">RANK(V208,$V$2:$V$607)</f>
        <v>230</v>
      </c>
      <c r="C208" s="20" t="str">
        <f aca="false">IF(VLOOKUP($A208,Tournoi!$B$2:$F$601,3,0)="","",VLOOKUP($A208,Tournoi!$B$2:$F$601,3,0))</f>
        <v>Van Damme</v>
      </c>
      <c r="D208" s="20" t="str">
        <f aca="false">IF(VLOOKUP($A208,Tournoi!$B$2:$F$601,4,0)="","",VLOOKUP($A208,Tournoi!$B$2:$F$601,4,0))</f>
        <v>Dimitri</v>
      </c>
      <c r="E208" s="20" t="str">
        <f aca="false">IF(VLOOKUP($A208,Tournoi!$B$2:$F$612,5,0)="","",VLOOKUP($A208,Tournoi!$B$2:$F$612,5,0))</f>
        <v>Winning Movez</v>
      </c>
      <c r="F208" s="19" t="n">
        <v>104.4</v>
      </c>
      <c r="G208" s="19" t="n">
        <v>34.8</v>
      </c>
      <c r="H208" s="19" t="n">
        <v>0</v>
      </c>
      <c r="I208" s="19" t="n">
        <v>0</v>
      </c>
      <c r="J208" s="21" t="n">
        <v>150.641336190537</v>
      </c>
      <c r="K208" s="19"/>
      <c r="L208" s="19"/>
      <c r="M208" s="19"/>
      <c r="N208" s="19"/>
      <c r="O208" s="19" t="str">
        <f aca="false">IF(VLOOKUP($A208,Tournoi!$B$2:$AC$601,6,0)="","",VLOOKUP($A208,Tournoi!$B$2:$AF$601,30,0))</f>
        <v/>
      </c>
      <c r="P208" s="19"/>
      <c r="Q208" s="19"/>
      <c r="R208" s="19"/>
      <c r="S208" s="22"/>
      <c r="T208" s="21" t="n">
        <f aca="false" t="array" ref="T208:T208">SUM(J208:S208)</f>
        <v>150.641336190537</v>
      </c>
      <c r="U208" s="19" t="n">
        <f aca="false" t="array" ref="U208:U208">IF(S208="",0,S208)+IF((COUNT(J208:R208)&lt;6),SUM(J208:R208),(MAX(J208:R208)+LARGE(J208:R208,2)+LARGE(J208:R208,3)+LARGE(J208:R208,4)+LARGE(J208:R208,5)))</f>
        <v>150.641336190537</v>
      </c>
      <c r="V208" s="19" t="n">
        <f aca="false">U208+G208+I208</f>
        <v>185.441336190537</v>
      </c>
      <c r="W208" s="19" t="n">
        <f aca="false" t="array" ref="W208:W208">COUNT(J208:S208)</f>
        <v>1</v>
      </c>
      <c r="X208" s="19"/>
      <c r="Y208" s="19"/>
      <c r="Z208" s="4"/>
      <c r="AA208" s="4"/>
      <c r="AB208" s="0"/>
      <c r="AC208" s="4"/>
      <c r="AD208" s="4"/>
      <c r="AE208" s="0"/>
      <c r="AF208" s="0"/>
      <c r="AG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</row>
    <row r="209" s="25" customFormat="true" ht="16.5" hidden="false" customHeight="true" outlineLevel="0" collapsed="false">
      <c r="A209" s="19" t="n">
        <v>568</v>
      </c>
      <c r="B209" s="19" t="n">
        <f aca="false" t="array" ref="B209:B209">RANK(V209,$V$2:$V$607)</f>
        <v>231</v>
      </c>
      <c r="C209" s="20" t="str">
        <f aca="false">IF(VLOOKUP($A209,Tournoi!$B$2:$F$601,3,0)="","",VLOOKUP($A209,Tournoi!$B$2:$F$601,3,0))</f>
        <v>Van De Voorde</v>
      </c>
      <c r="D209" s="20" t="str">
        <f aca="false">IF(VLOOKUP($A209,Tournoi!$B$2:$F$601,4,0)="","",VLOOKUP($A209,Tournoi!$B$2:$F$601,4,0))</f>
        <v>Joris</v>
      </c>
      <c r="E209" s="20" t="str">
        <f aca="false">IF(VLOOKUP($A209,Tournoi!$B$2:$F$612,5,0)="","",VLOOKUP($A209,Tournoi!$B$2:$F$612,5,0))</f>
        <v/>
      </c>
      <c r="F209" s="19" t="n">
        <v>302.064715622027</v>
      </c>
      <c r="G209" s="19" t="n">
        <v>100.688238540676</v>
      </c>
      <c r="H209" s="19" t="n">
        <v>127.105723400984</v>
      </c>
      <c r="I209" s="19" t="n">
        <v>84.7371489339893</v>
      </c>
      <c r="J209" s="21"/>
      <c r="K209" s="19"/>
      <c r="L209" s="19"/>
      <c r="M209" s="19"/>
      <c r="N209" s="19"/>
      <c r="O209" s="19" t="str">
        <f aca="false">IF(VLOOKUP($A209,Tournoi!$B$2:$AC$601,6,0)="","",VLOOKUP($A209,Tournoi!$B$2:$AF$601,30,0))</f>
        <v/>
      </c>
      <c r="P209" s="19"/>
      <c r="Q209" s="19"/>
      <c r="R209" s="19"/>
      <c r="S209" s="22"/>
      <c r="T209" s="21" t="n">
        <f aca="false" t="array" ref="T209:T209">SUM(J209:S209)</f>
        <v>0</v>
      </c>
      <c r="U209" s="19" t="n">
        <f aca="false" t="array" ref="U209:U209">IF(S209="",0,S209)+IF((COUNT(J209:R209)&lt;6),SUM(J209:R209),(MAX(J209:R209)+LARGE(J209:R209,2)+LARGE(J209:R209,3)+LARGE(J209:R209,4)+LARGE(J209:R209,5)))</f>
        <v>0</v>
      </c>
      <c r="V209" s="19" t="n">
        <f aca="false">U209+G209+I209</f>
        <v>185.425387474665</v>
      </c>
      <c r="W209" s="19" t="n">
        <f aca="false" t="array" ref="W209:W209">COUNT(J209:S209)</f>
        <v>0</v>
      </c>
      <c r="X209" s="19"/>
      <c r="Y209" s="19"/>
      <c r="Z209" s="4"/>
      <c r="AA209" s="19"/>
      <c r="AB209" s="19"/>
      <c r="AC209" s="4"/>
      <c r="AD209" s="4"/>
      <c r="AE209" s="0"/>
      <c r="AF209" s="0"/>
      <c r="AG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</row>
    <row r="210" s="25" customFormat="true" ht="16.5" hidden="false" customHeight="true" outlineLevel="0" collapsed="false">
      <c r="A210" s="19" t="n">
        <v>458</v>
      </c>
      <c r="B210" s="19" t="n">
        <f aca="false" t="array" ref="B210:B210">RANK(V210,$V$2:$V$607)</f>
        <v>233</v>
      </c>
      <c r="C210" s="20" t="str">
        <f aca="false">IF(VLOOKUP($A210,Tournoi!$B$2:$F$601,3,0)="","",VLOOKUP($A210,Tournoi!$B$2:$F$601,3,0))</f>
        <v>Hendrickx</v>
      </c>
      <c r="D210" s="20" t="str">
        <f aca="false">IF(VLOOKUP($A210,Tournoi!$B$2:$F$601,4,0)="","",VLOOKUP($A210,Tournoi!$B$2:$F$601,4,0))</f>
        <v>Jethro</v>
      </c>
      <c r="E210" s="20" t="str">
        <f aca="false">IF(VLOOKUP($A210,Tournoi!$B$2:$F$612,5,0)="","",VLOOKUP($A210,Tournoi!$B$2:$F$612,5,0))</f>
        <v/>
      </c>
      <c r="F210" s="19" t="n">
        <v>0</v>
      </c>
      <c r="G210" s="19" t="n">
        <v>0</v>
      </c>
      <c r="H210" s="19" t="n">
        <v>277.224139246172</v>
      </c>
      <c r="I210" s="19" t="n">
        <v>184.816092830781</v>
      </c>
      <c r="J210" s="21"/>
      <c r="K210" s="19"/>
      <c r="L210" s="19"/>
      <c r="M210" s="19"/>
      <c r="N210" s="19"/>
      <c r="O210" s="19" t="str">
        <f aca="false">IF(VLOOKUP($A210,Tournoi!$B$2:$AC$601,6,0)="","",VLOOKUP($A210,Tournoi!$B$2:$AF$601,30,0))</f>
        <v/>
      </c>
      <c r="P210" s="19"/>
      <c r="Q210" s="19"/>
      <c r="R210" s="19"/>
      <c r="S210" s="22"/>
      <c r="T210" s="21" t="n">
        <f aca="false" t="array" ref="T210:T210">SUM(J210:S210)</f>
        <v>0</v>
      </c>
      <c r="U210" s="19" t="n">
        <f aca="false" t="array" ref="U210:U210">IF(S210="",0,S210)+IF((COUNT(J210:R210)&lt;6),SUM(J210:R210),(MAX(J210:R210)+LARGE(J210:R210,2)+LARGE(J210:R210,3)+LARGE(J210:R210,4)+LARGE(J210:R210,5)))</f>
        <v>0</v>
      </c>
      <c r="V210" s="19" t="n">
        <f aca="false">U210+G210+I210</f>
        <v>184.816092830781</v>
      </c>
      <c r="W210" s="19" t="n">
        <f aca="false" t="array" ref="W210:W210">COUNT(J210:S210)</f>
        <v>0</v>
      </c>
      <c r="X210" s="19"/>
      <c r="Y210" s="19"/>
      <c r="Z210" s="4"/>
      <c r="AA210" s="4"/>
      <c r="AB210" s="0"/>
      <c r="AC210" s="4"/>
      <c r="AD210" s="4"/>
      <c r="AE210" s="0"/>
      <c r="AF210" s="0"/>
      <c r="AG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</row>
    <row r="211" s="25" customFormat="true" ht="16.5" hidden="false" customHeight="true" outlineLevel="0" collapsed="false">
      <c r="A211" s="19" t="n">
        <v>466</v>
      </c>
      <c r="B211" s="19" t="n">
        <f aca="false" t="array" ref="B211:B211">RANK(V211,$V$2:$V$607)</f>
        <v>232</v>
      </c>
      <c r="C211" s="20" t="str">
        <f aca="false">IF(VLOOKUP($A211,Tournoi!$B$2:$F$601,3,0)="","",VLOOKUP($A211,Tournoi!$B$2:$F$601,3,0))</f>
        <v>De Prycker</v>
      </c>
      <c r="D211" s="20" t="str">
        <f aca="false">IF(VLOOKUP($A211,Tournoi!$B$2:$F$601,4,0)="","",VLOOKUP($A211,Tournoi!$B$2:$F$601,4,0))</f>
        <v>Wannes</v>
      </c>
      <c r="E211" s="20" t="str">
        <f aca="false">IF(VLOOKUP($A211,Tournoi!$B$2:$F$612,5,0)="","",VLOOKUP($A211,Tournoi!$B$2:$F$612,5,0))</f>
        <v/>
      </c>
      <c r="F211" s="19" t="n">
        <v>198.466666666667</v>
      </c>
      <c r="G211" s="19" t="n">
        <v>66.1555555555556</v>
      </c>
      <c r="H211" s="19" t="n">
        <v>177.401327997089</v>
      </c>
      <c r="I211" s="19" t="n">
        <v>118.26755199806</v>
      </c>
      <c r="J211" s="21"/>
      <c r="K211" s="19"/>
      <c r="L211" s="19"/>
      <c r="M211" s="19"/>
      <c r="N211" s="19"/>
      <c r="O211" s="19" t="n">
        <f aca="false">IF(VLOOKUP($A211,Tournoi!$B$2:$AC$601,6,0)="","",VLOOKUP($A211,Tournoi!$B$2:$AF$601,30,0))</f>
        <v>0.534385740278995</v>
      </c>
      <c r="P211" s="19"/>
      <c r="Q211" s="19"/>
      <c r="R211" s="19"/>
      <c r="S211" s="22"/>
      <c r="T211" s="21" t="n">
        <f aca="false" t="array" ref="T211:T211">SUM(J211:S211)</f>
        <v>0.534385740278995</v>
      </c>
      <c r="U211" s="19" t="n">
        <f aca="false" t="array" ref="U211:U211">IF(S211="",0,S211)+IF((COUNT(J211:R211)&lt;6),SUM(J211:R211),(MAX(J211:R211)+LARGE(J211:R211,2)+LARGE(J211:R211,3)+LARGE(J211:R211,4)+LARGE(J211:R211,5)))</f>
        <v>0.534385740278995</v>
      </c>
      <c r="V211" s="19" t="n">
        <f aca="false">U211+G211+I211</f>
        <v>184.957493293894</v>
      </c>
      <c r="W211" s="19" t="n">
        <f aca="false" t="array" ref="W211:W211">COUNT(J211:S211)</f>
        <v>1</v>
      </c>
      <c r="X211" s="19"/>
      <c r="Y211" s="19"/>
      <c r="Z211" s="4"/>
      <c r="AA211" s="4"/>
      <c r="AB211" s="0"/>
      <c r="AC211" s="4"/>
      <c r="AD211" s="4"/>
      <c r="AE211" s="0"/>
      <c r="AF211" s="0"/>
      <c r="AG211" s="0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</row>
    <row r="212" s="25" customFormat="true" ht="16.5" hidden="false" customHeight="true" outlineLevel="0" collapsed="false">
      <c r="A212" s="19" t="n">
        <v>576</v>
      </c>
      <c r="B212" s="19" t="n">
        <f aca="false" t="array" ref="B212:B212">RANK(V212,$V$2:$V$607)</f>
        <v>235</v>
      </c>
      <c r="C212" s="20" t="str">
        <f aca="false">IF(VLOOKUP($A212,Tournoi!$B$2:$F$601,3,0)="","",VLOOKUP($A212,Tournoi!$B$2:$F$601,3,0))</f>
        <v>Steyaert</v>
      </c>
      <c r="D212" s="20" t="str">
        <f aca="false">IF(VLOOKUP($A212,Tournoi!$B$2:$F$601,4,0)="","",VLOOKUP($A212,Tournoi!$B$2:$F$601,4,0))</f>
        <v>Christof</v>
      </c>
      <c r="E212" s="20" t="str">
        <f aca="false">IF(VLOOKUP($A212,Tournoi!$B$2:$F$612,5,0)="","",VLOOKUP($A212,Tournoi!$B$2:$F$612,5,0))</f>
        <v/>
      </c>
      <c r="F212" s="19" t="n">
        <v>552.199257113021</v>
      </c>
      <c r="G212" s="19" t="n">
        <v>184.066419037674</v>
      </c>
      <c r="H212" s="19" t="n">
        <v>0</v>
      </c>
      <c r="I212" s="19" t="n">
        <v>0</v>
      </c>
      <c r="J212" s="21"/>
      <c r="K212" s="19"/>
      <c r="L212" s="19"/>
      <c r="M212" s="19"/>
      <c r="N212" s="19"/>
      <c r="O212" s="19" t="str">
        <f aca="false">IF(VLOOKUP($A212,Tournoi!$B$2:$AC$601,6,0)="","",VLOOKUP($A212,Tournoi!$B$2:$AF$601,30,0))</f>
        <v/>
      </c>
      <c r="P212" s="19"/>
      <c r="Q212" s="19"/>
      <c r="R212" s="19"/>
      <c r="S212" s="22"/>
      <c r="T212" s="21" t="n">
        <f aca="false" t="array" ref="T212:T212">SUM(J212:S212)</f>
        <v>0</v>
      </c>
      <c r="U212" s="19" t="n">
        <f aca="false" t="array" ref="U212:U212">IF(S212="",0,S212)+IF((COUNT(J212:R212)&lt;6),SUM(J212:R212),(MAX(J212:R212)+LARGE(J212:R212,2)+LARGE(J212:R212,3)+LARGE(J212:R212,4)+LARGE(J212:R212,5)))</f>
        <v>0</v>
      </c>
      <c r="V212" s="19" t="n">
        <f aca="false">U212+G212+I212</f>
        <v>184.066419037674</v>
      </c>
      <c r="W212" s="19" t="n">
        <f aca="false" t="array" ref="W212:W212">COUNT(J212:S212)</f>
        <v>0</v>
      </c>
      <c r="X212" s="19"/>
      <c r="Y212" s="19"/>
      <c r="Z212" s="4"/>
      <c r="AA212" s="19"/>
      <c r="AB212" s="19"/>
      <c r="AC212" s="4"/>
      <c r="AD212" s="4"/>
      <c r="AE212" s="0"/>
      <c r="AF212" s="0"/>
      <c r="AG212" s="0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</row>
    <row r="213" s="25" customFormat="true" ht="16.5" hidden="false" customHeight="true" outlineLevel="0" collapsed="false">
      <c r="A213" s="19" t="n">
        <v>180</v>
      </c>
      <c r="B213" s="19" t="n">
        <f aca="false" t="array" ref="B213:B213">RANK(V213,$V$2:$V$607)</f>
        <v>236</v>
      </c>
      <c r="C213" s="20" t="str">
        <f aca="false">IF(VLOOKUP($A213,Tournoi!$B$2:$F$601,3,0)="","",VLOOKUP($A213,Tournoi!$B$2:$F$601,3,0))</f>
        <v>Vanassche</v>
      </c>
      <c r="D213" s="20" t="str">
        <f aca="false">IF(VLOOKUP($A213,Tournoi!$B$2:$F$601,4,0)="","",VLOOKUP($A213,Tournoi!$B$2:$F$601,4,0))</f>
        <v>Katrien</v>
      </c>
      <c r="E213" s="20" t="str">
        <f aca="false">IF(VLOOKUP($A213,Tournoi!$B$2:$F$612,5,0)="","",VLOOKUP($A213,Tournoi!$B$2:$F$612,5,0))</f>
        <v>x</v>
      </c>
      <c r="F213" s="19" t="n">
        <v>0</v>
      </c>
      <c r="G213" s="19" t="n">
        <v>0</v>
      </c>
      <c r="H213" s="19" t="n">
        <v>0</v>
      </c>
      <c r="I213" s="19" t="n">
        <v>0</v>
      </c>
      <c r="J213" s="21" t="n">
        <v>183.639393939394</v>
      </c>
      <c r="K213" s="19"/>
      <c r="L213" s="19"/>
      <c r="M213" s="19"/>
      <c r="N213" s="19"/>
      <c r="O213" s="19" t="str">
        <f aca="false">IF(VLOOKUP($A213,Tournoi!$B$2:$AC$601,6,0)="","",VLOOKUP($A213,Tournoi!$B$2:$AF$601,30,0))</f>
        <v/>
      </c>
      <c r="P213" s="19"/>
      <c r="Q213" s="19"/>
      <c r="R213" s="19"/>
      <c r="S213" s="22"/>
      <c r="T213" s="21" t="n">
        <f aca="false" t="array" ref="T213:T213">SUM(J213:S213)</f>
        <v>183.639393939394</v>
      </c>
      <c r="U213" s="19" t="n">
        <f aca="false" t="array" ref="U213:U213">IF(S213="",0,S213)+IF((COUNT(J213:R213)&lt;6),SUM(J213:R213),(MAX(J213:R213)+LARGE(J213:R213,2)+LARGE(J213:R213,3)+LARGE(J213:R213,4)+LARGE(J213:R213,5)))</f>
        <v>183.639393939394</v>
      </c>
      <c r="V213" s="19" t="n">
        <f aca="false">U213+G213+I213</f>
        <v>183.639393939394</v>
      </c>
      <c r="W213" s="19" t="n">
        <f aca="false" t="array" ref="W213:W213">COUNT(J213:S213)</f>
        <v>1</v>
      </c>
      <c r="X213" s="19"/>
      <c r="Y213" s="19"/>
      <c r="Z213" s="4"/>
      <c r="AA213" s="4"/>
      <c r="AB213" s="0"/>
      <c r="AC213" s="4"/>
      <c r="AD213" s="4"/>
      <c r="AE213" s="0"/>
      <c r="AF213" s="0"/>
      <c r="AG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</row>
    <row r="214" s="25" customFormat="true" ht="16.5" hidden="false" customHeight="true" outlineLevel="0" collapsed="false">
      <c r="A214" s="19" t="n">
        <v>1</v>
      </c>
      <c r="B214" s="19" t="n">
        <f aca="false" t="array" ref="B214:B214">RANK(V214,$V$2:$V$607)</f>
        <v>237</v>
      </c>
      <c r="C214" s="20" t="str">
        <f aca="false">IF(VLOOKUP($A214,Tournoi!$B$2:$F$601,3,0)="","",VLOOKUP($A214,Tournoi!$B$2:$F$601,3,0))</f>
        <v>Goethals</v>
      </c>
      <c r="D214" s="20" t="str">
        <f aca="false">IF(VLOOKUP($A214,Tournoi!$B$2:$F$601,4,0)="","",VLOOKUP($A214,Tournoi!$B$2:$F$601,4,0))</f>
        <v>Katrijn</v>
      </c>
      <c r="E214" s="20" t="str">
        <f aca="false">IF(VLOOKUP($A214,Tournoi!$B$2:$F$612,5,0)="","",VLOOKUP($A214,Tournoi!$B$2:$F$612,5,0))</f>
        <v>Spelen Op Zolder</v>
      </c>
      <c r="F214" s="19" t="n">
        <v>234.586888622914</v>
      </c>
      <c r="G214" s="19" t="n">
        <v>78.1956295409714</v>
      </c>
      <c r="H214" s="19" t="n">
        <v>157.322584060525</v>
      </c>
      <c r="I214" s="19" t="n">
        <v>104.881722707016</v>
      </c>
      <c r="J214" s="21" t="n">
        <v>0.158102766798419</v>
      </c>
      <c r="K214" s="19"/>
      <c r="L214" s="19"/>
      <c r="M214" s="19"/>
      <c r="N214" s="19"/>
      <c r="O214" s="19" t="str">
        <f aca="false">IF(VLOOKUP($A214,Tournoi!$B$2:$AC$601,6,0)="","",VLOOKUP($A214,Tournoi!$B$2:$AF$601,30,0))</f>
        <v/>
      </c>
      <c r="P214" s="19"/>
      <c r="Q214" s="19"/>
      <c r="R214" s="19"/>
      <c r="S214" s="22"/>
      <c r="T214" s="21" t="n">
        <f aca="false" t="array" ref="T214:T214">SUM(J214:S214)</f>
        <v>0.158102766798419</v>
      </c>
      <c r="U214" s="19" t="n">
        <f aca="false" t="array" ref="U214:U214">IF(S214="",0,S214)+IF((COUNT(J214:R214)&lt;6),SUM(J214:R214),(MAX(J214:R214)+LARGE(J214:R214,2)+LARGE(J214:R214,3)+LARGE(J214:R214,4)+LARGE(J214:R214,5)))</f>
        <v>0.158102766798419</v>
      </c>
      <c r="V214" s="19" t="n">
        <f aca="false">U214+G214+I214</f>
        <v>183.235455014786</v>
      </c>
      <c r="W214" s="19" t="n">
        <f aca="false" t="array" ref="W214:W214">COUNT(J214:S214)</f>
        <v>1</v>
      </c>
      <c r="X214" s="19"/>
      <c r="Y214" s="19"/>
      <c r="Z214" s="4"/>
      <c r="AA214" s="19"/>
      <c r="AB214" s="19"/>
      <c r="AC214" s="4"/>
      <c r="AD214" s="4"/>
      <c r="AE214" s="0"/>
      <c r="AF214" s="0"/>
      <c r="AG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</row>
    <row r="215" s="25" customFormat="true" ht="16.5" hidden="false" customHeight="true" outlineLevel="0" collapsed="false">
      <c r="A215" s="19" t="n">
        <v>311</v>
      </c>
      <c r="B215" s="19" t="n">
        <f aca="false" t="array" ref="B215:B215">RANK(V215,$V$2:$V$607)</f>
        <v>238</v>
      </c>
      <c r="C215" s="20" t="str">
        <f aca="false">IF(VLOOKUP($A215,Tournoi!$B$2:$F$601,3,0)="","",VLOOKUP($A215,Tournoi!$B$2:$F$601,3,0))</f>
        <v>de Blochouse</v>
      </c>
      <c r="D215" s="20" t="str">
        <f aca="false">IF(VLOOKUP($A215,Tournoi!$B$2:$F$601,4,0)="","",VLOOKUP($A215,Tournoi!$B$2:$F$601,4,0))</f>
        <v>Benny</v>
      </c>
      <c r="E215" s="20"/>
      <c r="F215" s="19" t="n">
        <v>0</v>
      </c>
      <c r="G215" s="19" t="n">
        <v>0</v>
      </c>
      <c r="H215" s="19" t="n">
        <v>0</v>
      </c>
      <c r="I215" s="19" t="n">
        <v>0</v>
      </c>
      <c r="J215" s="21"/>
      <c r="K215" s="19"/>
      <c r="L215" s="19" t="n">
        <v>182.538293929178</v>
      </c>
      <c r="M215" s="19"/>
      <c r="N215" s="19"/>
      <c r="O215" s="19" t="str">
        <f aca="false">IF(VLOOKUP($A215,Tournoi!$B$2:$AC$601,6,0)="","",VLOOKUP($A215,Tournoi!$B$2:$AF$601,30,0))</f>
        <v/>
      </c>
      <c r="P215" s="19"/>
      <c r="Q215" s="19"/>
      <c r="R215" s="19"/>
      <c r="S215" s="22"/>
      <c r="T215" s="21" t="n">
        <f aca="false" t="array" ref="T215:T215">SUM(J215:S215)</f>
        <v>182.538293929178</v>
      </c>
      <c r="U215" s="19" t="n">
        <f aca="false" t="array" ref="U215:U215">IF(S215="",0,S215)+IF((COUNT(J215:R215)&lt;6),SUM(J215:R215),(MAX(J215:R215)+LARGE(J215:R215,2)+LARGE(J215:R215,3)+LARGE(J215:R215,4)+LARGE(J215:R215,5)))</f>
        <v>182.538293929178</v>
      </c>
      <c r="V215" s="19" t="n">
        <f aca="false">U215+G215+I215</f>
        <v>182.538293929178</v>
      </c>
      <c r="W215" s="19" t="n">
        <f aca="false" t="array" ref="W215:W215">COUNT(J215:S215)</f>
        <v>1</v>
      </c>
      <c r="X215" s="19"/>
      <c r="Y215" s="19"/>
      <c r="Z215" s="4"/>
      <c r="AA215" s="4"/>
      <c r="AB215" s="0"/>
      <c r="AC215" s="4"/>
      <c r="AD215" s="4"/>
      <c r="AE215" s="0"/>
      <c r="AF215" s="0"/>
      <c r="AG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</row>
    <row r="216" s="25" customFormat="true" ht="16.5" hidden="false" customHeight="true" outlineLevel="0" collapsed="false">
      <c r="A216" s="19" t="n">
        <v>497</v>
      </c>
      <c r="B216" s="19" t="n">
        <f aca="false" t="array" ref="B216:B216">RANK(V216,$V$2:$V$607)</f>
        <v>239</v>
      </c>
      <c r="C216" s="20" t="str">
        <f aca="false">IF(VLOOKUP($A216,Tournoi!$B$2:$F$601,3,0)="","",VLOOKUP($A216,Tournoi!$B$2:$F$601,3,0))</f>
        <v>Vandemaele</v>
      </c>
      <c r="D216" s="20" t="str">
        <f aca="false">IF(VLOOKUP($A216,Tournoi!$B$2:$F$601,4,0)="","",VLOOKUP($A216,Tournoi!$B$2:$F$601,4,0))</f>
        <v>Maxime</v>
      </c>
      <c r="E216" s="20" t="str">
        <f aca="false">IF(VLOOKUP($A216,Tournoi!$B$2:$F$612,5,0)="","",VLOOKUP($A216,Tournoi!$B$2:$F$612,5,0))</f>
        <v/>
      </c>
      <c r="F216" s="19" t="n">
        <v>219.534634723455</v>
      </c>
      <c r="G216" s="19" t="n">
        <v>73.1782115744849</v>
      </c>
      <c r="H216" s="19" t="n">
        <v>163.063701662073</v>
      </c>
      <c r="I216" s="19" t="n">
        <v>108.709134441382</v>
      </c>
      <c r="J216" s="21"/>
      <c r="K216" s="19"/>
      <c r="L216" s="19"/>
      <c r="M216" s="19"/>
      <c r="N216" s="19"/>
      <c r="O216" s="19" t="str">
        <f aca="false">IF(VLOOKUP($A216,Tournoi!$B$2:$AC$601,6,0)="","",VLOOKUP($A216,Tournoi!$B$2:$AF$601,30,0))</f>
        <v/>
      </c>
      <c r="P216" s="19"/>
      <c r="Q216" s="19"/>
      <c r="R216" s="19"/>
      <c r="S216" s="22"/>
      <c r="T216" s="21" t="n">
        <f aca="false" t="array" ref="T216:T216">SUM(J216:S216)</f>
        <v>0</v>
      </c>
      <c r="U216" s="19" t="n">
        <f aca="false" t="array" ref="U216:U216">IF(S216="",0,S216)+IF((COUNT(J216:R216)&lt;6),SUM(J216:R216),(MAX(J216:R216)+LARGE(J216:R216,2)+LARGE(J216:R216,3)+LARGE(J216:R216,4)+LARGE(J216:R216,5)))</f>
        <v>0</v>
      </c>
      <c r="V216" s="19" t="n">
        <f aca="false">U216+G216+I216</f>
        <v>181.887346015867</v>
      </c>
      <c r="W216" s="19" t="n">
        <f aca="false" t="array" ref="W216:W216">COUNT(J216:S216)</f>
        <v>0</v>
      </c>
      <c r="X216" s="19"/>
      <c r="Y216" s="19"/>
      <c r="Z216" s="4"/>
      <c r="AA216" s="19"/>
      <c r="AB216" s="19"/>
      <c r="AC216" s="4"/>
      <c r="AD216" s="4"/>
      <c r="AE216" s="0"/>
      <c r="AF216" s="0"/>
      <c r="AG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</row>
    <row r="217" s="25" customFormat="true" ht="16.5" hidden="false" customHeight="true" outlineLevel="0" collapsed="false">
      <c r="A217" s="19" t="n">
        <v>399</v>
      </c>
      <c r="B217" s="19" t="n">
        <f aca="false" t="array" ref="B217:B217">RANK(V217,$V$2:$V$607)</f>
        <v>240</v>
      </c>
      <c r="C217" s="20" t="str">
        <f aca="false">IF(VLOOKUP($A217,Tournoi!$B$2:$F$601,3,0)="","",VLOOKUP($A217,Tournoi!$B$2:$F$601,3,0))</f>
        <v>Budke</v>
      </c>
      <c r="D217" s="20" t="str">
        <f aca="false">IF(VLOOKUP($A217,Tournoi!$B$2:$F$601,4,0)="","",VLOOKUP($A217,Tournoi!$B$2:$F$601,4,0))</f>
        <v>Sébastien</v>
      </c>
      <c r="E217" s="20"/>
      <c r="F217" s="19" t="n">
        <v>0</v>
      </c>
      <c r="G217" s="19" t="n">
        <v>0</v>
      </c>
      <c r="H217" s="19" t="n">
        <v>0</v>
      </c>
      <c r="I217" s="19" t="n">
        <v>0</v>
      </c>
      <c r="J217" s="21"/>
      <c r="K217" s="19"/>
      <c r="L217" s="19"/>
      <c r="M217" s="19"/>
      <c r="N217" s="19" t="n">
        <v>180.576946250198</v>
      </c>
      <c r="O217" s="19" t="str">
        <f aca="false">IF(VLOOKUP($A217,Tournoi!$B$2:$AC$601,6,0)="","",VLOOKUP($A217,Tournoi!$B$2:$AF$601,30,0))</f>
        <v/>
      </c>
      <c r="P217" s="19"/>
      <c r="Q217" s="19"/>
      <c r="R217" s="19"/>
      <c r="S217" s="22"/>
      <c r="T217" s="21" t="n">
        <f aca="false" t="array" ref="T217:T217">SUM(J217:S217)</f>
        <v>180.576946250198</v>
      </c>
      <c r="U217" s="19" t="n">
        <f aca="false" t="array" ref="U217:U217">IF(S217="",0,S217)+IF((COUNT(J217:R217)&lt;6),SUM(J217:R217),(MAX(J217:R217)+LARGE(J217:R217,2)+LARGE(J217:R217,3)+LARGE(J217:R217,4)+LARGE(J217:R217,5)))</f>
        <v>180.576946250198</v>
      </c>
      <c r="V217" s="19" t="n">
        <f aca="false">U217+G217+I217</f>
        <v>180.576946250198</v>
      </c>
      <c r="W217" s="19" t="n">
        <f aca="false" t="array" ref="W217:W217">COUNT(J217:S217)</f>
        <v>1</v>
      </c>
      <c r="X217" s="19"/>
      <c r="Y217" s="19"/>
      <c r="Z217" s="4"/>
      <c r="AA217" s="19"/>
      <c r="AB217" s="19"/>
      <c r="AC217" s="4"/>
      <c r="AD217" s="4"/>
      <c r="AE217" s="0"/>
      <c r="AF217" s="0"/>
      <c r="AG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</row>
    <row r="218" s="25" customFormat="true" ht="16.5" hidden="false" customHeight="true" outlineLevel="0" collapsed="false">
      <c r="A218" s="19" t="n">
        <v>87</v>
      </c>
      <c r="B218" s="19" t="n">
        <f aca="false" t="array" ref="B218:B218">RANK(V218,$V$2:$V$607)</f>
        <v>241</v>
      </c>
      <c r="C218" s="20" t="str">
        <f aca="false">IF(VLOOKUP($A218,Tournoi!$B$2:$F$601,3,0)="","",VLOOKUP($A218,Tournoi!$B$2:$F$601,3,0))</f>
        <v>De Groote</v>
      </c>
      <c r="D218" s="20" t="str">
        <f aca="false">IF(VLOOKUP($A218,Tournoi!$B$2:$F$601,4,0)="","",VLOOKUP($A218,Tournoi!$B$2:$F$601,4,0))</f>
        <v>Nancy</v>
      </c>
      <c r="E218" s="20" t="str">
        <f aca="false">IF(VLOOKUP($A218,Tournoi!$B$2:$F$612,5,0)="","",VLOOKUP($A218,Tournoi!$B$2:$F$612,5,0))</f>
        <v>Spelen Op Zolder</v>
      </c>
      <c r="F218" s="19" t="n">
        <v>0</v>
      </c>
      <c r="G218" s="19" t="n">
        <v>0</v>
      </c>
      <c r="H218" s="19" t="n">
        <v>0</v>
      </c>
      <c r="I218" s="19" t="n">
        <v>0</v>
      </c>
      <c r="J218" s="21" t="n">
        <v>179.340567304721</v>
      </c>
      <c r="K218" s="19"/>
      <c r="L218" s="19"/>
      <c r="M218" s="19"/>
      <c r="N218" s="19"/>
      <c r="O218" s="19" t="str">
        <f aca="false">IF(VLOOKUP($A218,Tournoi!$B$2:$AC$601,6,0)="","",VLOOKUP($A218,Tournoi!$B$2:$AF$601,30,0))</f>
        <v/>
      </c>
      <c r="P218" s="19"/>
      <c r="Q218" s="19"/>
      <c r="R218" s="19"/>
      <c r="S218" s="22"/>
      <c r="T218" s="21" t="n">
        <f aca="false" t="array" ref="T218:T218">SUM(J218:S218)</f>
        <v>179.340567304721</v>
      </c>
      <c r="U218" s="19" t="n">
        <f aca="false" t="array" ref="U218:U218">IF(S218="",0,S218)+IF((COUNT(J218:R218)&lt;6),SUM(J218:R218),(MAX(J218:R218)+LARGE(J218:R218,2)+LARGE(J218:R218,3)+LARGE(J218:R218,4)+LARGE(J218:R218,5)))</f>
        <v>179.340567304721</v>
      </c>
      <c r="V218" s="19" t="n">
        <f aca="false">U218+G218+I218</f>
        <v>179.340567304721</v>
      </c>
      <c r="W218" s="19" t="n">
        <f aca="false" t="array" ref="W218:W218">COUNT(J218:S218)</f>
        <v>1</v>
      </c>
      <c r="X218" s="19"/>
      <c r="Y218" s="19"/>
      <c r="Z218" s="4"/>
      <c r="AA218" s="19"/>
      <c r="AB218" s="19"/>
      <c r="AC218" s="4"/>
      <c r="AD218" s="4"/>
      <c r="AE218" s="0"/>
      <c r="AF218" s="0"/>
      <c r="AG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</row>
    <row r="219" s="25" customFormat="true" ht="16.5" hidden="false" customHeight="true" outlineLevel="0" collapsed="false">
      <c r="A219" s="19" t="n">
        <v>385</v>
      </c>
      <c r="B219" s="19" t="n">
        <f aca="false" t="array" ref="B219:B219">RANK(V219,$V$2:$V$607)</f>
        <v>242</v>
      </c>
      <c r="C219" s="20" t="str">
        <f aca="false">IF(VLOOKUP($A219,Tournoi!$B$2:$F$601,3,0)="","",VLOOKUP($A219,Tournoi!$B$2:$F$601,3,0))</f>
        <v>Lucas</v>
      </c>
      <c r="D219" s="20" t="str">
        <f aca="false">IF(VLOOKUP($A219,Tournoi!$B$2:$F$601,4,0)="","",VLOOKUP($A219,Tournoi!$B$2:$F$601,4,0))</f>
        <v>Tine</v>
      </c>
      <c r="E219" s="20" t="str">
        <f aca="false">IF(VLOOKUP($A219,Tournoi!$B$2:$F$612,5,0)="","",VLOOKUP($A219,Tournoi!$B$2:$F$612,5,0))</f>
        <v>x</v>
      </c>
      <c r="F219" s="19" t="n">
        <v>0</v>
      </c>
      <c r="G219" s="19" t="n">
        <v>0</v>
      </c>
      <c r="H219" s="19" t="n">
        <v>67.2084848484848</v>
      </c>
      <c r="I219" s="19" t="n">
        <v>44.8056565656566</v>
      </c>
      <c r="J219" s="21" t="n">
        <v>134.041828769713</v>
      </c>
      <c r="K219" s="19"/>
      <c r="L219" s="19"/>
      <c r="M219" s="19"/>
      <c r="N219" s="19"/>
      <c r="O219" s="19" t="str">
        <f aca="false">IF(VLOOKUP($A219,Tournoi!$B$2:$AC$601,6,0)="","",VLOOKUP($A219,Tournoi!$B$2:$AF$601,30,0))</f>
        <v/>
      </c>
      <c r="P219" s="19"/>
      <c r="Q219" s="19"/>
      <c r="R219" s="19"/>
      <c r="S219" s="22"/>
      <c r="T219" s="21" t="n">
        <f aca="false" t="array" ref="T219:T219">SUM(J219:S219)</f>
        <v>134.041828769713</v>
      </c>
      <c r="U219" s="19" t="n">
        <f aca="false" t="array" ref="U219:U219">IF(S219="",0,S219)+IF((COUNT(J219:R219)&lt;6),SUM(J219:R219),(MAX(J219:R219)+LARGE(J219:R219,2)+LARGE(J219:R219,3)+LARGE(J219:R219,4)+LARGE(J219:R219,5)))</f>
        <v>134.041828769713</v>
      </c>
      <c r="V219" s="19" t="n">
        <f aca="false">U219+G219+I219</f>
        <v>178.84748533537</v>
      </c>
      <c r="W219" s="19" t="n">
        <f aca="false" t="array" ref="W219:W219">COUNT(J219:S219)</f>
        <v>1</v>
      </c>
      <c r="X219" s="19"/>
      <c r="Y219" s="19"/>
      <c r="Z219" s="4"/>
      <c r="AA219" s="19"/>
      <c r="AB219" s="19"/>
      <c r="AC219" s="4"/>
      <c r="AD219" s="4"/>
      <c r="AE219" s="27"/>
      <c r="AF219" s="0"/>
      <c r="AG219" s="0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</row>
    <row r="220" s="25" customFormat="true" ht="16.5" hidden="false" customHeight="true" outlineLevel="0" collapsed="false">
      <c r="A220" s="19" t="n">
        <v>103</v>
      </c>
      <c r="B220" s="19" t="n">
        <f aca="false" t="array" ref="B220:B220">RANK(V220,$V$2:$V$607)</f>
        <v>243</v>
      </c>
      <c r="C220" s="20" t="str">
        <f aca="false">IF(VLOOKUP($A220,Tournoi!$B$2:$F$601,3,0)="","",VLOOKUP($A220,Tournoi!$B$2:$F$601,3,0))</f>
        <v>Monbailliu</v>
      </c>
      <c r="D220" s="20" t="str">
        <f aca="false">IF(VLOOKUP($A220,Tournoi!$B$2:$F$601,4,0)="","",VLOOKUP($A220,Tournoi!$B$2:$F$601,4,0))</f>
        <v>Hubert</v>
      </c>
      <c r="E220" s="20" t="str">
        <f aca="false">IF(VLOOKUP($A220,Tournoi!$B$2:$F$612,5,0)="","",VLOOKUP($A220,Tournoi!$B$2:$F$612,5,0))</f>
        <v>Spelen Op Zolder</v>
      </c>
      <c r="F220" s="19" t="n">
        <v>149.397950032442</v>
      </c>
      <c r="G220" s="19" t="n">
        <v>49.7993166774807</v>
      </c>
      <c r="H220" s="19" t="n">
        <v>142.364105369729</v>
      </c>
      <c r="I220" s="19" t="n">
        <v>94.9094035798195</v>
      </c>
      <c r="J220" s="21" t="n">
        <v>33.7813851132686</v>
      </c>
      <c r="K220" s="19"/>
      <c r="L220" s="19"/>
      <c r="M220" s="19"/>
      <c r="N220" s="19"/>
      <c r="O220" s="19" t="str">
        <f aca="false">IF(VLOOKUP($A220,Tournoi!$B$2:$AC$601,6,0)="","",VLOOKUP($A220,Tournoi!$B$2:$AF$601,30,0))</f>
        <v/>
      </c>
      <c r="P220" s="19"/>
      <c r="Q220" s="19"/>
      <c r="R220" s="19"/>
      <c r="S220" s="22"/>
      <c r="T220" s="21" t="n">
        <f aca="false" t="array" ref="T220:T220">SUM(J220:S220)</f>
        <v>33.7813851132686</v>
      </c>
      <c r="U220" s="19" t="n">
        <f aca="false" t="array" ref="U220:U220">IF(S220="",0,S220)+IF((COUNT(J220:R220)&lt;6),SUM(J220:R220),(MAX(J220:R220)+LARGE(J220:R220,2)+LARGE(J220:R220,3)+LARGE(J220:R220,4)+LARGE(J220:R220,5)))</f>
        <v>33.7813851132686</v>
      </c>
      <c r="V220" s="19" t="n">
        <f aca="false">U220+G220+I220</f>
        <v>178.490105370569</v>
      </c>
      <c r="W220" s="19" t="n">
        <f aca="false" t="array" ref="W220:W220">COUNT(J220:S220)</f>
        <v>1</v>
      </c>
      <c r="X220" s="19"/>
      <c r="Y220" s="19"/>
      <c r="Z220" s="4"/>
      <c r="AA220" s="19"/>
      <c r="AB220" s="19"/>
      <c r="AC220" s="4"/>
      <c r="AD220" s="4"/>
      <c r="AE220" s="0"/>
      <c r="AF220" s="0"/>
      <c r="AG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</row>
    <row r="221" s="25" customFormat="true" ht="16.5" hidden="false" customHeight="true" outlineLevel="0" collapsed="false">
      <c r="A221" s="19" t="n">
        <v>347</v>
      </c>
      <c r="B221" s="19" t="n">
        <f aca="false" t="array" ref="B221:B221">RANK(V221,$V$2:$V$607)</f>
        <v>244</v>
      </c>
      <c r="C221" s="20" t="str">
        <f aca="false">IF(VLOOKUP($A221,Tournoi!$B$2:$F$601,3,0)="","",VLOOKUP($A221,Tournoi!$B$2:$F$601,3,0))</f>
        <v>Witters</v>
      </c>
      <c r="D221" s="20" t="str">
        <f aca="false">IF(VLOOKUP($A221,Tournoi!$B$2:$F$601,4,0)="","",VLOOKUP($A221,Tournoi!$B$2:$F$601,4,0))</f>
        <v>Johan</v>
      </c>
      <c r="E221" s="20" t="str">
        <f aca="false">IF(VLOOKUP($A221,Tournoi!$B$2:$F$612,5,0)="","",VLOOKUP($A221,Tournoi!$B$2:$F$612,5,0))</f>
        <v/>
      </c>
      <c r="F221" s="19" t="n">
        <v>67.740061932641</v>
      </c>
      <c r="G221" s="19" t="n">
        <v>22.5800206442136</v>
      </c>
      <c r="H221" s="19" t="n">
        <v>233.785445483939</v>
      </c>
      <c r="I221" s="19" t="n">
        <v>155.856963655959</v>
      </c>
      <c r="J221" s="21"/>
      <c r="K221" s="19"/>
      <c r="L221" s="19"/>
      <c r="M221" s="19"/>
      <c r="N221" s="19"/>
      <c r="O221" s="19" t="str">
        <f aca="false">IF(VLOOKUP($A221,Tournoi!$B$2:$AC$601,6,0)="","",VLOOKUP($A221,Tournoi!$B$2:$AF$601,30,0))</f>
        <v/>
      </c>
      <c r="P221" s="19"/>
      <c r="Q221" s="19"/>
      <c r="R221" s="19"/>
      <c r="S221" s="22"/>
      <c r="T221" s="21" t="n">
        <f aca="false" t="array" ref="T221:T221">SUM(J221:S221)</f>
        <v>0</v>
      </c>
      <c r="U221" s="19" t="n">
        <f aca="false" t="array" ref="U221:U221">IF(S221="",0,S221)+IF((COUNT(J221:R221)&lt;6),SUM(J221:R221),(MAX(J221:R221)+LARGE(J221:R221,2)+LARGE(J221:R221,3)+LARGE(J221:R221,4)+LARGE(J221:R221,5)))</f>
        <v>0</v>
      </c>
      <c r="V221" s="19" t="n">
        <f aca="false">U221+G221+I221</f>
        <v>178.436984300173</v>
      </c>
      <c r="W221" s="19" t="n">
        <f aca="false" t="array" ref="W221:W221">COUNT(J221:S221)</f>
        <v>0</v>
      </c>
      <c r="X221" s="19"/>
      <c r="Y221" s="19"/>
      <c r="Z221" s="4"/>
      <c r="AA221" s="19"/>
      <c r="AB221" s="19"/>
      <c r="AC221" s="4"/>
      <c r="AD221" s="4"/>
      <c r="AE221" s="0"/>
      <c r="AF221" s="0"/>
      <c r="AG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</row>
    <row r="222" s="25" customFormat="true" ht="16.5" hidden="false" customHeight="true" outlineLevel="0" collapsed="false">
      <c r="A222" s="19" t="n">
        <v>223</v>
      </c>
      <c r="B222" s="19" t="n">
        <f aca="false" t="array" ref="B222:B222">RANK(V222,$V$2:$V$607)</f>
        <v>245</v>
      </c>
      <c r="C222" s="20" t="str">
        <f aca="false">IF(VLOOKUP($A222,Tournoi!$B$2:$F$601,3,0)="","",VLOOKUP($A222,Tournoi!$B$2:$F$601,3,0))</f>
        <v>Zijlmans</v>
      </c>
      <c r="D222" s="20" t="str">
        <f aca="false">IF(VLOOKUP($A222,Tournoi!$B$2:$F$601,4,0)="","",VLOOKUP($A222,Tournoi!$B$2:$F$601,4,0))</f>
        <v>Tim</v>
      </c>
      <c r="E222" s="20" t="str">
        <f aca="false">IF(VLOOKUP($A222,Tournoi!$B$2:$F$612,5,0)="","",VLOOKUP($A222,Tournoi!$B$2:$F$612,5,0))</f>
        <v/>
      </c>
      <c r="F222" s="19" t="n">
        <v>0</v>
      </c>
      <c r="G222" s="19" t="n">
        <v>0</v>
      </c>
      <c r="H222" s="19" t="n">
        <v>266.540960689489</v>
      </c>
      <c r="I222" s="19" t="n">
        <v>177.693973792992</v>
      </c>
      <c r="J222" s="21"/>
      <c r="K222" s="19"/>
      <c r="L222" s="19"/>
      <c r="M222" s="19"/>
      <c r="N222" s="19"/>
      <c r="O222" s="19" t="str">
        <f aca="false">IF(VLOOKUP($A222,Tournoi!$B$2:$AC$601,6,0)="","",VLOOKUP($A222,Tournoi!$B$2:$AF$601,30,0))</f>
        <v/>
      </c>
      <c r="P222" s="19"/>
      <c r="Q222" s="19"/>
      <c r="R222" s="19"/>
      <c r="S222" s="22"/>
      <c r="T222" s="21" t="n">
        <f aca="false" t="array" ref="T222:T222">SUM(J222:S222)</f>
        <v>0</v>
      </c>
      <c r="U222" s="19" t="n">
        <f aca="false" t="array" ref="U222:U222">IF(S222="",0,S222)+IF((COUNT(J222:R222)&lt;6),SUM(J222:R222),(MAX(J222:R222)+LARGE(J222:R222,2)+LARGE(J222:R222,3)+LARGE(J222:R222,4)+LARGE(J222:R222,5)))</f>
        <v>0</v>
      </c>
      <c r="V222" s="19" t="n">
        <f aca="false">U222+G222+I222</f>
        <v>177.693973792992</v>
      </c>
      <c r="W222" s="19" t="n">
        <f aca="false" t="array" ref="W222:W222">COUNT(J222:S222)</f>
        <v>0</v>
      </c>
      <c r="X222" s="19"/>
      <c r="Y222" s="19"/>
      <c r="Z222" s="4"/>
      <c r="AA222" s="4"/>
      <c r="AB222" s="0"/>
      <c r="AC222" s="4"/>
      <c r="AD222" s="4"/>
      <c r="AE222" s="0"/>
      <c r="AF222" s="0"/>
      <c r="AG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</row>
    <row r="223" s="25" customFormat="true" ht="16.5" hidden="false" customHeight="true" outlineLevel="0" collapsed="false">
      <c r="A223" s="19" t="n">
        <v>112</v>
      </c>
      <c r="B223" s="19" t="n">
        <f aca="false" t="array" ref="B223:B223">RANK(V223,$V$2:$V$607)</f>
        <v>250</v>
      </c>
      <c r="C223" s="20" t="str">
        <f aca="false">IF(VLOOKUP($A223,Tournoi!$B$2:$F$601,3,0)="","",VLOOKUP($A223,Tournoi!$B$2:$F$601,3,0))</f>
        <v>Kerkhove</v>
      </c>
      <c r="D223" s="20" t="str">
        <f aca="false">IF(VLOOKUP($A223,Tournoi!$B$2:$F$601,4,0)="","",VLOOKUP($A223,Tournoi!$B$2:$F$601,4,0))</f>
        <v>Tom</v>
      </c>
      <c r="E223" s="20" t="str">
        <f aca="false">IF(VLOOKUP($A223,Tournoi!$B$2:$F$612,5,0)="","",VLOOKUP($A223,Tournoi!$B$2:$F$612,5,0))</f>
        <v>Spelen Op Zolder</v>
      </c>
      <c r="F223" s="19" t="n">
        <v>0</v>
      </c>
      <c r="G223" s="19" t="n">
        <v>0</v>
      </c>
      <c r="H223" s="19" t="n">
        <v>0</v>
      </c>
      <c r="I223" s="19" t="n">
        <v>0</v>
      </c>
      <c r="J223" s="21" t="n">
        <v>172.4117432531</v>
      </c>
      <c r="K223" s="19"/>
      <c r="L223" s="19"/>
      <c r="M223" s="19"/>
      <c r="N223" s="19"/>
      <c r="O223" s="19" t="str">
        <f aca="false">IF(VLOOKUP($A223,Tournoi!$B$2:$AC$601,6,0)="","",VLOOKUP($A223,Tournoi!$B$2:$AF$601,30,0))</f>
        <v/>
      </c>
      <c r="P223" s="19"/>
      <c r="Q223" s="19"/>
      <c r="R223" s="19"/>
      <c r="S223" s="22"/>
      <c r="T223" s="21" t="n">
        <f aca="false" t="array" ref="T223:T223">SUM(J223:S223)</f>
        <v>172.4117432531</v>
      </c>
      <c r="U223" s="19" t="n">
        <f aca="false" t="array" ref="U223:U223">IF(S223="",0,S223)+IF((COUNT(J223:R223)&lt;6),SUM(J223:R223),(MAX(J223:R223)+LARGE(J223:R223,2)+LARGE(J223:R223,3)+LARGE(J223:R223,4)+LARGE(J223:R223,5)))</f>
        <v>172.4117432531</v>
      </c>
      <c r="V223" s="19" t="n">
        <f aca="false">U223+G223+I223</f>
        <v>172.4117432531</v>
      </c>
      <c r="W223" s="19" t="n">
        <f aca="false" t="array" ref="W223:W223">COUNT(J223:S223)</f>
        <v>1</v>
      </c>
      <c r="X223" s="19"/>
      <c r="Y223" s="19"/>
      <c r="Z223" s="4"/>
      <c r="AA223" s="4"/>
      <c r="AB223" s="0"/>
      <c r="AC223" s="4"/>
      <c r="AD223" s="4"/>
      <c r="AE223" s="0"/>
      <c r="AF223" s="0"/>
      <c r="AG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</row>
    <row r="224" s="25" customFormat="true" ht="16.5" hidden="false" customHeight="true" outlineLevel="0" collapsed="false">
      <c r="A224" s="19" t="n">
        <v>309</v>
      </c>
      <c r="B224" s="19" t="n">
        <f aca="false" t="array" ref="B224:B224">RANK(V224,$V$2:$V$607)</f>
        <v>251</v>
      </c>
      <c r="C224" s="20" t="str">
        <f aca="false">IF(VLOOKUP($A224,Tournoi!$B$2:$F$601,3,0)="","",VLOOKUP($A224,Tournoi!$B$2:$F$601,3,0))</f>
        <v>Van Langendonckt</v>
      </c>
      <c r="D224" s="20" t="str">
        <f aca="false">IF(VLOOKUP($A224,Tournoi!$B$2:$F$601,4,0)="","",VLOOKUP($A224,Tournoi!$B$2:$F$601,4,0))</f>
        <v>Michel</v>
      </c>
      <c r="E224" s="20"/>
      <c r="F224" s="19" t="n">
        <v>0</v>
      </c>
      <c r="G224" s="19" t="n">
        <v>0</v>
      </c>
      <c r="H224" s="19" t="n">
        <v>0</v>
      </c>
      <c r="I224" s="19" t="n">
        <v>0</v>
      </c>
      <c r="J224" s="21"/>
      <c r="K224" s="19"/>
      <c r="L224" s="19" t="n">
        <v>172.330476190476</v>
      </c>
      <c r="M224" s="19"/>
      <c r="N224" s="19"/>
      <c r="O224" s="19" t="str">
        <f aca="false">IF(VLOOKUP($A224,Tournoi!$B$2:$AC$601,6,0)="","",VLOOKUP($A224,Tournoi!$B$2:$AF$601,30,0))</f>
        <v/>
      </c>
      <c r="P224" s="19"/>
      <c r="Q224" s="19"/>
      <c r="R224" s="19"/>
      <c r="S224" s="22"/>
      <c r="T224" s="21" t="n">
        <f aca="false" t="array" ref="T224:T224">SUM(J224:S224)</f>
        <v>172.330476190476</v>
      </c>
      <c r="U224" s="19" t="n">
        <f aca="false" t="array" ref="U224:U224">IF(S224="",0,S224)+IF((COUNT(J224:R224)&lt;6),SUM(J224:R224),(MAX(J224:R224)+LARGE(J224:R224,2)+LARGE(J224:R224,3)+LARGE(J224:R224,4)+LARGE(J224:R224,5)))</f>
        <v>172.330476190476</v>
      </c>
      <c r="V224" s="19" t="n">
        <f aca="false">U224+G224+I224</f>
        <v>172.330476190476</v>
      </c>
      <c r="W224" s="19" t="n">
        <f aca="false" t="array" ref="W224:W224">COUNT(J224:S224)</f>
        <v>1</v>
      </c>
      <c r="X224" s="19"/>
      <c r="Y224" s="19"/>
      <c r="Z224" s="4"/>
      <c r="AA224" s="19"/>
      <c r="AB224" s="19"/>
      <c r="AC224" s="4"/>
      <c r="AD224" s="4"/>
      <c r="AE224" s="0"/>
      <c r="AF224" s="0"/>
      <c r="AG224" s="0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</row>
    <row r="225" s="25" customFormat="true" ht="16.5" hidden="false" customHeight="true" outlineLevel="0" collapsed="false">
      <c r="A225" s="19" t="n">
        <v>130</v>
      </c>
      <c r="B225" s="19" t="n">
        <f aca="false" t="array" ref="B225:B225">RANK(V225,$V$2:$V$607)</f>
        <v>252</v>
      </c>
      <c r="C225" s="20" t="str">
        <f aca="false">IF(VLOOKUP($A225,Tournoi!$B$2:$F$601,3,0)="","",VLOOKUP($A225,Tournoi!$B$2:$F$601,3,0))</f>
        <v>Vansteenkiste</v>
      </c>
      <c r="D225" s="20" t="str">
        <f aca="false">IF(VLOOKUP($A225,Tournoi!$B$2:$F$601,4,0)="","",VLOOKUP($A225,Tournoi!$B$2:$F$601,4,0))</f>
        <v>Alexander</v>
      </c>
      <c r="E225" s="20" t="str">
        <f aca="false">IF(VLOOKUP($A225,Tournoi!$B$2:$F$612,5,0)="","",VLOOKUP($A225,Tournoi!$B$2:$F$612,5,0))</f>
        <v>Spelen Op Zolder</v>
      </c>
      <c r="F225" s="19" t="n">
        <v>0</v>
      </c>
      <c r="G225" s="19" t="n">
        <v>0</v>
      </c>
      <c r="H225" s="19" t="n">
        <v>67.1775706238006</v>
      </c>
      <c r="I225" s="19" t="n">
        <v>44.7850470825337</v>
      </c>
      <c r="J225" s="21" t="n">
        <v>125.737266855372</v>
      </c>
      <c r="K225" s="19"/>
      <c r="L225" s="19"/>
      <c r="M225" s="19"/>
      <c r="N225" s="19"/>
      <c r="O225" s="19" t="str">
        <f aca="false">IF(VLOOKUP($A225,Tournoi!$B$2:$AC$601,6,0)="","",VLOOKUP($A225,Tournoi!$B$2:$AF$601,30,0))</f>
        <v/>
      </c>
      <c r="P225" s="19"/>
      <c r="Q225" s="19"/>
      <c r="R225" s="19"/>
      <c r="S225" s="22"/>
      <c r="T225" s="21" t="n">
        <f aca="false" t="array" ref="T225:T225">SUM(J225:S225)</f>
        <v>125.737266855372</v>
      </c>
      <c r="U225" s="19" t="n">
        <f aca="false" t="array" ref="U225:U225">IF(S225="",0,S225)+IF((COUNT(J225:R225)&lt;6),SUM(J225:R225),(MAX(J225:R225)+LARGE(J225:R225,2)+LARGE(J225:R225,3)+LARGE(J225:R225,4)+LARGE(J225:R225,5)))</f>
        <v>125.737266855372</v>
      </c>
      <c r="V225" s="19" t="n">
        <f aca="false">U225+G225+I225</f>
        <v>170.522313937906</v>
      </c>
      <c r="W225" s="19" t="n">
        <f aca="false" t="array" ref="W225:W225">COUNT(J225:S225)</f>
        <v>1</v>
      </c>
      <c r="X225" s="19"/>
      <c r="Y225" s="19"/>
      <c r="Z225" s="4"/>
      <c r="AA225" s="4"/>
      <c r="AB225" s="0"/>
      <c r="AC225" s="4"/>
      <c r="AD225" s="4"/>
      <c r="AE225" s="0"/>
      <c r="AF225" s="0"/>
      <c r="AG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</row>
    <row r="226" s="25" customFormat="true" ht="16.5" hidden="false" customHeight="true" outlineLevel="0" collapsed="false">
      <c r="A226" s="19" t="n">
        <v>3</v>
      </c>
      <c r="B226" s="19" t="n">
        <f aca="false" t="array" ref="B226:B226">RANK(V226,$V$2:$V$607)</f>
        <v>253</v>
      </c>
      <c r="C226" s="20" t="str">
        <f aca="false">IF(VLOOKUP($A226,Tournoi!$B$2:$F$601,3,0)="","",VLOOKUP($A226,Tournoi!$B$2:$F$601,3,0))</f>
        <v>Ponjaert</v>
      </c>
      <c r="D226" s="20" t="str">
        <f aca="false">IF(VLOOKUP($A226,Tournoi!$B$2:$F$601,4,0)="","",VLOOKUP($A226,Tournoi!$B$2:$F$601,4,0))</f>
        <v>Robbe</v>
      </c>
      <c r="E226" s="20" t="str">
        <f aca="false">IF(VLOOKUP($A226,Tournoi!$B$2:$F$612,5,0)="","",VLOOKUP($A226,Tournoi!$B$2:$F$612,5,0))</f>
        <v/>
      </c>
      <c r="F226" s="19" t="n">
        <v>75.6321869578528</v>
      </c>
      <c r="G226" s="19" t="n">
        <v>25.2107289859509</v>
      </c>
      <c r="H226" s="19" t="n">
        <v>217.082639264932</v>
      </c>
      <c r="I226" s="19" t="n">
        <v>144.721759509955</v>
      </c>
      <c r="J226" s="21"/>
      <c r="K226" s="19"/>
      <c r="L226" s="19"/>
      <c r="M226" s="19"/>
      <c r="N226" s="19"/>
      <c r="O226" s="19" t="str">
        <f aca="false">IF(VLOOKUP($A226,Tournoi!$B$2:$AC$601,6,0)="","",VLOOKUP($A226,Tournoi!$B$2:$AF$601,30,0))</f>
        <v/>
      </c>
      <c r="P226" s="19"/>
      <c r="Q226" s="19"/>
      <c r="R226" s="19"/>
      <c r="S226" s="22"/>
      <c r="T226" s="21" t="n">
        <f aca="false" t="array" ref="T226:T226">SUM(J226:S226)</f>
        <v>0</v>
      </c>
      <c r="U226" s="19" t="n">
        <f aca="false" t="array" ref="U226:U226">IF(S226="",0,S226)+IF((COUNT(J226:R226)&lt;6),SUM(J226:R226),(MAX(J226:R226)+LARGE(J226:R226,2)+LARGE(J226:R226,3)+LARGE(J226:R226,4)+LARGE(J226:R226,5)))</f>
        <v>0</v>
      </c>
      <c r="V226" s="19" t="n">
        <f aca="false">U226+G226+I226</f>
        <v>169.932488495906</v>
      </c>
      <c r="W226" s="19" t="n">
        <f aca="false" t="array" ref="W226:W226">COUNT(J226:S226)</f>
        <v>0</v>
      </c>
      <c r="X226" s="19"/>
      <c r="Y226" s="19"/>
      <c r="Z226" s="4"/>
      <c r="AA226" s="19"/>
      <c r="AB226" s="19"/>
      <c r="AC226" s="4"/>
      <c r="AD226" s="4"/>
      <c r="AE226" s="0"/>
      <c r="AF226" s="0"/>
      <c r="AG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</row>
    <row r="227" s="25" customFormat="true" ht="16.5" hidden="false" customHeight="true" outlineLevel="0" collapsed="false">
      <c r="A227" s="19" t="n">
        <v>550</v>
      </c>
      <c r="B227" s="19" t="n">
        <f aca="false" t="array" ref="B227:B227">RANK(V227,$V$2:$V$607)</f>
        <v>209</v>
      </c>
      <c r="C227" s="20" t="str">
        <f aca="false">IF(VLOOKUP($A227,Tournoi!$B$2:$F$601,3,0)="","",VLOOKUP($A227,Tournoi!$B$2:$F$601,3,0))</f>
        <v>De Prycker</v>
      </c>
      <c r="D227" s="20" t="str">
        <f aca="false">IF(VLOOKUP($A227,Tournoi!$B$2:$F$601,4,0)="","",VLOOKUP($A227,Tournoi!$B$2:$F$601,4,0))</f>
        <v>Ruben</v>
      </c>
      <c r="E227" s="20" t="str">
        <f aca="false">IF(VLOOKUP($A227,Tournoi!$B$2:$F$612,5,0)="","",VLOOKUP($A227,Tournoi!$B$2:$F$612,5,0))</f>
        <v/>
      </c>
      <c r="F227" s="19" t="n">
        <v>67.2227313566936</v>
      </c>
      <c r="G227" s="19" t="n">
        <v>22.4075771188979</v>
      </c>
      <c r="H227" s="19" t="n">
        <v>214.185858585859</v>
      </c>
      <c r="I227" s="19" t="n">
        <v>142.790572390572</v>
      </c>
      <c r="J227" s="21"/>
      <c r="K227" s="19"/>
      <c r="L227" s="19"/>
      <c r="M227" s="19"/>
      <c r="N227" s="19"/>
      <c r="O227" s="19" t="n">
        <f aca="false">IF(VLOOKUP($A227,Tournoi!$B$2:$AC$601,6,0)="","",VLOOKUP($A227,Tournoi!$B$2:$AF$601,30,0))</f>
        <v>53.9236448997012</v>
      </c>
      <c r="P227" s="19"/>
      <c r="Q227" s="19"/>
      <c r="R227" s="19"/>
      <c r="S227" s="22"/>
      <c r="T227" s="21" t="n">
        <f aca="false" t="array" ref="T227:T227">SUM(J227:S227)</f>
        <v>53.9236448997012</v>
      </c>
      <c r="U227" s="19" t="n">
        <f aca="false" t="array" ref="U227:U227">IF(S227="",0,S227)+IF((COUNT(J227:R227)&lt;6),SUM(J227:R227),(MAX(J227:R227)+LARGE(J227:R227,2)+LARGE(J227:R227,3)+LARGE(J227:R227,4)+LARGE(J227:R227,5)))</f>
        <v>53.9236448997012</v>
      </c>
      <c r="V227" s="19" t="n">
        <f aca="false">U227+G227+I227</f>
        <v>219.121794409171</v>
      </c>
      <c r="W227" s="19" t="n">
        <f aca="false" t="array" ref="W227:W227">COUNT(J227:S227)</f>
        <v>1</v>
      </c>
      <c r="X227" s="19"/>
      <c r="Y227" s="19"/>
      <c r="Z227" s="4"/>
      <c r="AA227" s="19"/>
      <c r="AB227" s="19"/>
      <c r="AC227" s="4"/>
      <c r="AD227" s="4"/>
      <c r="AE227" s="0"/>
      <c r="AF227" s="0"/>
      <c r="AG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</row>
    <row r="228" s="25" customFormat="true" ht="16.5" hidden="false" customHeight="true" outlineLevel="0" collapsed="false">
      <c r="A228" s="19" t="n">
        <v>468</v>
      </c>
      <c r="B228" s="19" t="n">
        <f aca="false" t="array" ref="B228:B228">RANK(V228,$V$2:$V$607)</f>
        <v>255</v>
      </c>
      <c r="C228" s="20" t="str">
        <f aca="false">IF(VLOOKUP($A228,Tournoi!$B$2:$F$601,3,0)="","",VLOOKUP($A228,Tournoi!$B$2:$F$601,3,0))</f>
        <v>De Vos</v>
      </c>
      <c r="D228" s="20" t="str">
        <f aca="false">IF(VLOOKUP($A228,Tournoi!$B$2:$F$601,4,0)="","",VLOOKUP($A228,Tournoi!$B$2:$F$601,4,0))</f>
        <v>Stefaan</v>
      </c>
      <c r="E228" s="20" t="str">
        <f aca="false">IF(VLOOKUP($A228,Tournoi!$B$2:$F$612,5,0)="","",VLOOKUP($A228,Tournoi!$B$2:$F$612,5,0))</f>
        <v/>
      </c>
      <c r="F228" s="19" t="n">
        <v>494.494815195652</v>
      </c>
      <c r="G228" s="19" t="n">
        <v>164.831605065217</v>
      </c>
      <c r="H228" s="19" t="n">
        <v>0</v>
      </c>
      <c r="I228" s="19" t="n">
        <v>0</v>
      </c>
      <c r="J228" s="21"/>
      <c r="K228" s="19"/>
      <c r="L228" s="19"/>
      <c r="M228" s="19"/>
      <c r="N228" s="19"/>
      <c r="O228" s="19" t="str">
        <f aca="false">IF(VLOOKUP($A228,Tournoi!$B$2:$AC$601,6,0)="","",VLOOKUP($A228,Tournoi!$B$2:$AF$601,30,0))</f>
        <v/>
      </c>
      <c r="P228" s="19"/>
      <c r="Q228" s="19"/>
      <c r="R228" s="19"/>
      <c r="S228" s="22"/>
      <c r="T228" s="21" t="n">
        <f aca="false" t="array" ref="T228:T228">SUM(J228:S228)</f>
        <v>0</v>
      </c>
      <c r="U228" s="19" t="n">
        <f aca="false" t="array" ref="U228:U228">IF(S228="",0,S228)+IF((COUNT(J228:R228)&lt;6),SUM(J228:R228),(MAX(J228:R228)+LARGE(J228:R228,2)+LARGE(J228:R228,3)+LARGE(J228:R228,4)+LARGE(J228:R228,5)))</f>
        <v>0</v>
      </c>
      <c r="V228" s="19" t="n">
        <f aca="false">U228+G228+I228</f>
        <v>164.831605065217</v>
      </c>
      <c r="W228" s="19" t="n">
        <f aca="false" t="array" ref="W228:W228">COUNT(J228:S228)</f>
        <v>0</v>
      </c>
      <c r="X228" s="19"/>
      <c r="Y228" s="19"/>
      <c r="Z228" s="4"/>
      <c r="AA228" s="19"/>
      <c r="AB228" s="19"/>
      <c r="AC228" s="4"/>
      <c r="AD228" s="4"/>
      <c r="AE228" s="0"/>
      <c r="AF228" s="0"/>
      <c r="AG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</row>
    <row r="229" s="25" customFormat="true" ht="16.5" hidden="false" customHeight="true" outlineLevel="0" collapsed="false">
      <c r="A229" s="19" t="n">
        <v>143</v>
      </c>
      <c r="B229" s="19" t="n">
        <f aca="false" t="array" ref="B229:B229">RANK(V229,$V$2:$V$607)</f>
        <v>256</v>
      </c>
      <c r="C229" s="20" t="str">
        <f aca="false">IF(VLOOKUP($A229,Tournoi!$B$2:$F$601,3,0)="","",VLOOKUP($A229,Tournoi!$B$2:$F$601,3,0))</f>
        <v>Vanwalleghem</v>
      </c>
      <c r="D229" s="20" t="str">
        <f aca="false">IF(VLOOKUP($A229,Tournoi!$B$2:$F$601,4,0)="","",VLOOKUP($A229,Tournoi!$B$2:$F$601,4,0))</f>
        <v>Yves</v>
      </c>
      <c r="E229" s="20" t="str">
        <f aca="false">IF(VLOOKUP($A229,Tournoi!$B$2:$F$612,5,0)="","",VLOOKUP($A229,Tournoi!$B$2:$F$612,5,0))</f>
        <v>Goed Geluk</v>
      </c>
      <c r="F229" s="19" t="n">
        <v>0</v>
      </c>
      <c r="G229" s="19" t="n">
        <v>0</v>
      </c>
      <c r="H229" s="19" t="n">
        <v>58.6957415565345</v>
      </c>
      <c r="I229" s="19" t="n">
        <v>39.130494371023</v>
      </c>
      <c r="J229" s="21" t="n">
        <v>125.428346456693</v>
      </c>
      <c r="K229" s="19"/>
      <c r="L229" s="19"/>
      <c r="M229" s="19"/>
      <c r="N229" s="19"/>
      <c r="O229" s="19" t="str">
        <f aca="false">IF(VLOOKUP($A229,Tournoi!$B$2:$AC$601,6,0)="","",VLOOKUP($A229,Tournoi!$B$2:$AF$601,30,0))</f>
        <v/>
      </c>
      <c r="P229" s="19"/>
      <c r="Q229" s="19"/>
      <c r="R229" s="19"/>
      <c r="S229" s="22"/>
      <c r="T229" s="21" t="n">
        <f aca="false" t="array" ref="T229:T229">SUM(J229:S229)</f>
        <v>125.428346456693</v>
      </c>
      <c r="U229" s="19" t="n">
        <f aca="false" t="array" ref="U229:U229">IF(S229="",0,S229)+IF((COUNT(J229:R229)&lt;6),SUM(J229:R229),(MAX(J229:R229)+LARGE(J229:R229,2)+LARGE(J229:R229,3)+LARGE(J229:R229,4)+LARGE(J229:R229,5)))</f>
        <v>125.428346456693</v>
      </c>
      <c r="V229" s="19" t="n">
        <f aca="false">U229+G229+I229</f>
        <v>164.558840827716</v>
      </c>
      <c r="W229" s="19" t="n">
        <f aca="false" t="array" ref="W229:W229">COUNT(J229:S229)</f>
        <v>1</v>
      </c>
      <c r="X229" s="19"/>
      <c r="Y229" s="19"/>
      <c r="Z229" s="4"/>
      <c r="AA229" s="19"/>
      <c r="AB229" s="19"/>
      <c r="AC229" s="4"/>
      <c r="AD229" s="4"/>
      <c r="AE229" s="0"/>
      <c r="AF229" s="0"/>
      <c r="AG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</row>
    <row r="230" s="25" customFormat="true" ht="16.5" hidden="false" customHeight="true" outlineLevel="0" collapsed="false">
      <c r="A230" s="19" t="n">
        <v>7</v>
      </c>
      <c r="B230" s="19" t="n">
        <f aca="false" t="array" ref="B230:B230">RANK(V230,$V$2:$V$607)</f>
        <v>125</v>
      </c>
      <c r="C230" s="20" t="str">
        <f aca="false">IF(VLOOKUP($A230,Tournoi!$B$2:$F$601,3,0)="","",VLOOKUP($A230,Tournoi!$B$2:$F$601,3,0))</f>
        <v>Henderickx</v>
      </c>
      <c r="D230" s="20" t="str">
        <f aca="false">IF(VLOOKUP($A230,Tournoi!$B$2:$F$601,4,0)="","",VLOOKUP($A230,Tournoi!$B$2:$F$601,4,0))</f>
        <v>Stefaan</v>
      </c>
      <c r="E230" s="20" t="str">
        <f aca="false">IF(VLOOKUP($A230,Tournoi!$B$2:$F$612,5,0)="","",VLOOKUP($A230,Tournoi!$B$2:$F$612,5,0))</f>
        <v/>
      </c>
      <c r="F230" s="19" t="n">
        <v>0</v>
      </c>
      <c r="G230" s="19" t="n">
        <v>0</v>
      </c>
      <c r="H230" s="19" t="n">
        <v>244.812948717949</v>
      </c>
      <c r="I230" s="19" t="n">
        <v>163.208632478632</v>
      </c>
      <c r="J230" s="21"/>
      <c r="K230" s="19"/>
      <c r="L230" s="19"/>
      <c r="M230" s="19"/>
      <c r="N230" s="19"/>
      <c r="O230" s="19" t="n">
        <f aca="false">IF(VLOOKUP($A230,Tournoi!$B$2:$AC$601,6,0)="","",VLOOKUP($A230,Tournoi!$B$2:$AF$601,30,0))</f>
        <v>237.959207247561</v>
      </c>
      <c r="P230" s="19"/>
      <c r="Q230" s="19"/>
      <c r="R230" s="19"/>
      <c r="S230" s="22"/>
      <c r="T230" s="21" t="n">
        <f aca="false" t="array" ref="T230:T230">SUM(J230:S230)</f>
        <v>237.959207247561</v>
      </c>
      <c r="U230" s="19" t="n">
        <f aca="false" t="array" ref="U230:U230">IF(S230="",0,S230)+IF((COUNT(J230:R230)&lt;6),SUM(J230:R230),(MAX(J230:R230)+LARGE(J230:R230,2)+LARGE(J230:R230,3)+LARGE(J230:R230,4)+LARGE(J230:R230,5)))</f>
        <v>237.959207247561</v>
      </c>
      <c r="V230" s="19" t="n">
        <f aca="false">U230+G230+I230</f>
        <v>401.167839726194</v>
      </c>
      <c r="W230" s="19" t="n">
        <f aca="false" t="array" ref="W230:W230">COUNT(J230:S230)</f>
        <v>1</v>
      </c>
      <c r="X230" s="19"/>
      <c r="Y230" s="19"/>
      <c r="Z230" s="4"/>
      <c r="AA230" s="4"/>
      <c r="AB230" s="0"/>
      <c r="AC230" s="4"/>
      <c r="AD230" s="4"/>
      <c r="AE230" s="0"/>
      <c r="AF230" s="0"/>
      <c r="AG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</row>
    <row r="231" s="25" customFormat="true" ht="16.5" hidden="false" customHeight="true" outlineLevel="0" collapsed="false">
      <c r="A231" s="19" t="n">
        <v>519</v>
      </c>
      <c r="B231" s="19" t="n">
        <f aca="false" t="array" ref="B231:B231">RANK(V231,$V$2:$V$607)</f>
        <v>257</v>
      </c>
      <c r="C231" s="20" t="str">
        <f aca="false">IF(VLOOKUP($A231,Tournoi!$B$2:$F$601,3,0)="","",VLOOKUP($A231,Tournoi!$B$2:$F$601,3,0))</f>
        <v>Caljon</v>
      </c>
      <c r="D231" s="20" t="str">
        <f aca="false">IF(VLOOKUP($A231,Tournoi!$B$2:$F$601,4,0)="","",VLOOKUP($A231,Tournoi!$B$2:$F$601,4,0))</f>
        <v>Jan</v>
      </c>
      <c r="E231" s="20" t="str">
        <f aca="false">IF(VLOOKUP($A231,Tournoi!$B$2:$F$612,5,0)="","",VLOOKUP($A231,Tournoi!$B$2:$F$612,5,0))</f>
        <v/>
      </c>
      <c r="F231" s="19" t="n">
        <v>111.344210046593</v>
      </c>
      <c r="G231" s="19" t="n">
        <v>37.1147366821977</v>
      </c>
      <c r="H231" s="19" t="n">
        <v>189.065233040411</v>
      </c>
      <c r="I231" s="19" t="n">
        <v>126.043488693607</v>
      </c>
      <c r="J231" s="21"/>
      <c r="K231" s="19"/>
      <c r="L231" s="19"/>
      <c r="M231" s="19"/>
      <c r="N231" s="19"/>
      <c r="O231" s="19" t="n">
        <f aca="false">IF(VLOOKUP($A231,Tournoi!$B$2:$AC$601,6,0)="","",VLOOKUP($A231,Tournoi!$B$2:$AF$601,30,0))</f>
        <v>0</v>
      </c>
      <c r="P231" s="19"/>
      <c r="Q231" s="19"/>
      <c r="R231" s="19"/>
      <c r="S231" s="22"/>
      <c r="T231" s="21" t="n">
        <f aca="false" t="array" ref="T231:T231">SUM(J231:S231)</f>
        <v>0</v>
      </c>
      <c r="U231" s="19" t="n">
        <f aca="false" t="array" ref="U231:U231">IF(S231="",0,S231)+IF((COUNT(J231:R231)&lt;6),SUM(J231:R231),(MAX(J231:R231)+LARGE(J231:R231,2)+LARGE(J231:R231,3)+LARGE(J231:R231,4)+LARGE(J231:R231,5)))</f>
        <v>0</v>
      </c>
      <c r="V231" s="19" t="n">
        <f aca="false">U231+G231+I231</f>
        <v>163.158225375805</v>
      </c>
      <c r="W231" s="19" t="n">
        <f aca="false" t="array" ref="W231:W231">COUNT(J231:S231)</f>
        <v>1</v>
      </c>
      <c r="X231" s="19"/>
      <c r="Y231" s="19"/>
      <c r="Z231" s="4"/>
      <c r="AA231" s="19"/>
      <c r="AB231" s="19"/>
      <c r="AC231" s="4"/>
      <c r="AD231" s="4"/>
      <c r="AE231" s="0"/>
      <c r="AF231" s="0"/>
      <c r="AG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</row>
    <row r="232" s="25" customFormat="true" ht="16.5" hidden="false" customHeight="true" outlineLevel="0" collapsed="false">
      <c r="A232" s="19" t="n">
        <v>231</v>
      </c>
      <c r="B232" s="19" t="n">
        <f aca="false" t="array" ref="B232:B232">RANK(V232,$V$2:$V$607)</f>
        <v>258</v>
      </c>
      <c r="C232" s="20" t="str">
        <f aca="false">IF(VLOOKUP($A232,Tournoi!$B$2:$F$601,3,0)="","",VLOOKUP($A232,Tournoi!$B$2:$F$601,3,0))</f>
        <v>Kumps</v>
      </c>
      <c r="D232" s="20" t="str">
        <f aca="false">IF(VLOOKUP($A232,Tournoi!$B$2:$F$601,4,0)="","",VLOOKUP($A232,Tournoi!$B$2:$F$601,4,0))</f>
        <v>Sara</v>
      </c>
      <c r="E232" s="20" t="str">
        <f aca="false">IF(VLOOKUP($A232,Tournoi!$B$2:$F$612,5,0)="","",VLOOKUP($A232,Tournoi!$B$2:$F$612,5,0))</f>
        <v/>
      </c>
      <c r="F232" s="19" t="n">
        <v>478.405496867463</v>
      </c>
      <c r="G232" s="19" t="n">
        <v>159.468498955821</v>
      </c>
      <c r="H232" s="19" t="n">
        <v>0</v>
      </c>
      <c r="I232" s="19" t="n">
        <v>0</v>
      </c>
      <c r="J232" s="21"/>
      <c r="K232" s="19"/>
      <c r="L232" s="19"/>
      <c r="M232" s="19"/>
      <c r="N232" s="19"/>
      <c r="O232" s="19" t="str">
        <f aca="false">IF(VLOOKUP($A232,Tournoi!$B$2:$AC$601,6,0)="","",VLOOKUP($A232,Tournoi!$B$2:$AF$601,30,0))</f>
        <v/>
      </c>
      <c r="P232" s="19"/>
      <c r="Q232" s="19"/>
      <c r="R232" s="19"/>
      <c r="S232" s="22"/>
      <c r="T232" s="21" t="n">
        <f aca="false" t="array" ref="T232:T232">SUM(J232:S232)</f>
        <v>0</v>
      </c>
      <c r="U232" s="19" t="n">
        <f aca="false" t="array" ref="U232:U232">IF(S232="",0,S232)+IF((COUNT(J232:R232)&lt;6),SUM(J232:R232),(MAX(J232:R232)+LARGE(J232:R232,2)+LARGE(J232:R232,3)+LARGE(J232:R232,4)+LARGE(J232:R232,5)))</f>
        <v>0</v>
      </c>
      <c r="V232" s="19" t="n">
        <f aca="false">U232+G232+I232</f>
        <v>159.468498955821</v>
      </c>
      <c r="W232" s="19" t="n">
        <f aca="false" t="array" ref="W232:W232">COUNT(J232:S232)</f>
        <v>0</v>
      </c>
      <c r="X232" s="19"/>
      <c r="Y232" s="19"/>
      <c r="Z232" s="4"/>
      <c r="AA232" s="19"/>
      <c r="AB232" s="19"/>
      <c r="AC232" s="4"/>
      <c r="AD232" s="4"/>
      <c r="AE232" s="0"/>
      <c r="AF232" s="0"/>
      <c r="AG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</row>
    <row r="233" s="25" customFormat="true" ht="16.5" hidden="false" customHeight="true" outlineLevel="0" collapsed="false">
      <c r="A233" s="19" t="n">
        <v>574</v>
      </c>
      <c r="B233" s="19" t="n">
        <f aca="false" t="array" ref="B233:B233">RANK(V233,$V$2:$V$607)</f>
        <v>259</v>
      </c>
      <c r="C233" s="20" t="str">
        <f aca="false">IF(VLOOKUP($A233,Tournoi!$B$2:$F$601,3,0)="","",VLOOKUP($A233,Tournoi!$B$2:$F$601,3,0))</f>
        <v>Christiaens</v>
      </c>
      <c r="D233" s="20" t="str">
        <f aca="false">IF(VLOOKUP($A233,Tournoi!$B$2:$F$601,4,0)="","",VLOOKUP($A233,Tournoi!$B$2:$F$601,4,0))</f>
        <v>Werner</v>
      </c>
      <c r="E233" s="20" t="str">
        <f aca="false">IF(VLOOKUP($A233,Tournoi!$B$2:$F$612,5,0)="","",VLOOKUP($A233,Tournoi!$B$2:$F$612,5,0))</f>
        <v/>
      </c>
      <c r="F233" s="19" t="n">
        <v>262.610303335337</v>
      </c>
      <c r="G233" s="19" t="n">
        <v>87.5367677784456</v>
      </c>
      <c r="H233" s="19" t="n">
        <v>107.293754296157</v>
      </c>
      <c r="I233" s="19" t="n">
        <v>71.5291695307714</v>
      </c>
      <c r="J233" s="21"/>
      <c r="K233" s="19"/>
      <c r="L233" s="19"/>
      <c r="M233" s="19"/>
      <c r="N233" s="19"/>
      <c r="O233" s="19" t="str">
        <f aca="false">IF(VLOOKUP($A233,Tournoi!$B$2:$AC$601,6,0)="","",VLOOKUP($A233,Tournoi!$B$2:$AF$601,30,0))</f>
        <v/>
      </c>
      <c r="P233" s="19"/>
      <c r="Q233" s="19"/>
      <c r="R233" s="19"/>
      <c r="S233" s="22"/>
      <c r="T233" s="21" t="n">
        <f aca="false" t="array" ref="T233:T233">SUM(J233:S233)</f>
        <v>0</v>
      </c>
      <c r="U233" s="19" t="n">
        <f aca="false" t="array" ref="U233:U233">IF(S233="",0,S233)+IF((COUNT(J233:R233)&lt;6),SUM(J233:R233),(MAX(J233:R233)+LARGE(J233:R233,2)+LARGE(J233:R233,3)+LARGE(J233:R233,4)+LARGE(J233:R233,5)))</f>
        <v>0</v>
      </c>
      <c r="V233" s="19" t="n">
        <f aca="false">U233+G233+I233</f>
        <v>159.065937309217</v>
      </c>
      <c r="W233" s="19" t="n">
        <f aca="false" t="array" ref="W233:W233">COUNT(J233:S233)</f>
        <v>0</v>
      </c>
      <c r="X233" s="19"/>
      <c r="Y233" s="19"/>
      <c r="Z233" s="4"/>
      <c r="AA233" s="19"/>
      <c r="AB233" s="19"/>
      <c r="AC233" s="4"/>
      <c r="AD233" s="4"/>
      <c r="AE233" s="0"/>
      <c r="AF233" s="0"/>
      <c r="AG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</row>
    <row r="234" s="25" customFormat="true" ht="16.5" hidden="false" customHeight="true" outlineLevel="0" collapsed="false">
      <c r="A234" s="19" t="n">
        <v>277</v>
      </c>
      <c r="B234" s="19" t="n">
        <f aca="false" t="array" ref="B234:B234">RANK(V234,$V$2:$V$607)</f>
        <v>260</v>
      </c>
      <c r="C234" s="20" t="str">
        <f aca="false">IF(VLOOKUP($A234,Tournoi!$B$2:$F$601,3,0)="","",VLOOKUP($A234,Tournoi!$B$2:$F$601,3,0))</f>
        <v>De Mul</v>
      </c>
      <c r="D234" s="20" t="str">
        <f aca="false">IF(VLOOKUP($A234,Tournoi!$B$2:$F$601,4,0)="","",VLOOKUP($A234,Tournoi!$B$2:$F$601,4,0))</f>
        <v>Patrick</v>
      </c>
      <c r="E234" s="20" t="str">
        <f aca="false">IF(VLOOKUP($A234,Tournoi!$B$2:$F$612,5,0)="","",VLOOKUP($A234,Tournoi!$B$2:$F$612,5,0))</f>
        <v>Winning Movez</v>
      </c>
      <c r="F234" s="19" t="n">
        <v>80.541741049252</v>
      </c>
      <c r="G234" s="19" t="n">
        <v>26.8472470164173</v>
      </c>
      <c r="H234" s="19" t="n">
        <v>33.9535325201524</v>
      </c>
      <c r="I234" s="19" t="n">
        <v>22.6356883467683</v>
      </c>
      <c r="J234" s="21" t="n">
        <v>108.888403060323</v>
      </c>
      <c r="K234" s="19"/>
      <c r="L234" s="19"/>
      <c r="M234" s="19"/>
      <c r="N234" s="19"/>
      <c r="O234" s="19" t="str">
        <f aca="false">IF(VLOOKUP($A234,Tournoi!$B$2:$AC$601,6,0)="","",VLOOKUP($A234,Tournoi!$B$2:$AF$601,30,0))</f>
        <v/>
      </c>
      <c r="P234" s="19"/>
      <c r="Q234" s="19"/>
      <c r="R234" s="19"/>
      <c r="S234" s="22"/>
      <c r="T234" s="21" t="n">
        <f aca="false" t="array" ref="T234:T234">SUM(J234:S234)</f>
        <v>108.888403060323</v>
      </c>
      <c r="U234" s="19" t="n">
        <f aca="false" t="array" ref="U234:U234">IF(S234="",0,S234)+IF((COUNT(J234:R234)&lt;6),SUM(J234:R234),(MAX(J234:R234)+LARGE(J234:R234,2)+LARGE(J234:R234,3)+LARGE(J234:R234,4)+LARGE(J234:R234,5)))</f>
        <v>108.888403060323</v>
      </c>
      <c r="V234" s="19" t="n">
        <f aca="false">U234+G234+I234</f>
        <v>158.371338423508</v>
      </c>
      <c r="W234" s="19" t="n">
        <f aca="false" t="array" ref="W234:W234">COUNT(J234:S234)</f>
        <v>1</v>
      </c>
      <c r="X234" s="19"/>
      <c r="Y234" s="19"/>
      <c r="Z234" s="4"/>
      <c r="AA234" s="19"/>
      <c r="AB234" s="19"/>
      <c r="AC234" s="4"/>
      <c r="AD234" s="4"/>
      <c r="AE234" s="0"/>
      <c r="AF234" s="0"/>
      <c r="AG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</row>
    <row r="235" s="25" customFormat="true" ht="16.5" hidden="false" customHeight="true" outlineLevel="0" collapsed="false">
      <c r="A235" s="19" t="n">
        <v>8</v>
      </c>
      <c r="B235" s="19" t="n">
        <f aca="false" t="array" ref="B235:B235">RANK(V235,$V$2:$V$607)</f>
        <v>261</v>
      </c>
      <c r="C235" s="20" t="str">
        <f aca="false">IF(VLOOKUP($A235,Tournoi!$B$2:$F$601,3,0)="","",VLOOKUP($A235,Tournoi!$B$2:$F$601,3,0))</f>
        <v>Andries</v>
      </c>
      <c r="D235" s="20" t="str">
        <f aca="false">IF(VLOOKUP($A235,Tournoi!$B$2:$F$601,4,0)="","",VLOOKUP($A235,Tournoi!$B$2:$F$601,4,0))</f>
        <v>Peggy</v>
      </c>
      <c r="E235" s="20" t="str">
        <f aca="false">IF(VLOOKUP($A235,Tournoi!$B$2:$F$612,5,0)="","",VLOOKUP($A235,Tournoi!$B$2:$F$612,5,0))</f>
        <v/>
      </c>
      <c r="F235" s="19" t="n">
        <v>0</v>
      </c>
      <c r="G235" s="19" t="n">
        <v>0</v>
      </c>
      <c r="H235" s="19" t="n">
        <v>236.738810667164</v>
      </c>
      <c r="I235" s="19" t="n">
        <v>157.825873778109</v>
      </c>
      <c r="J235" s="21"/>
      <c r="K235" s="19"/>
      <c r="L235" s="19"/>
      <c r="M235" s="19"/>
      <c r="N235" s="19"/>
      <c r="O235" s="19" t="str">
        <f aca="false">IF(VLOOKUP($A235,Tournoi!$B$2:$AC$601,6,0)="","",VLOOKUP($A235,Tournoi!$B$2:$AF$601,30,0))</f>
        <v/>
      </c>
      <c r="P235" s="19"/>
      <c r="Q235" s="19"/>
      <c r="R235" s="19"/>
      <c r="S235" s="22"/>
      <c r="T235" s="21" t="n">
        <f aca="false" t="array" ref="T235:T235">SUM(J235:S235)</f>
        <v>0</v>
      </c>
      <c r="U235" s="19" t="n">
        <f aca="false" t="array" ref="U235:U235">IF(S235="",0,S235)+IF((COUNT(J235:R235)&lt;6),SUM(J235:R235),(MAX(J235:R235)+LARGE(J235:R235,2)+LARGE(J235:R235,3)+LARGE(J235:R235,4)+LARGE(J235:R235,5)))</f>
        <v>0</v>
      </c>
      <c r="V235" s="19" t="n">
        <f aca="false">U235+G235+I235</f>
        <v>157.825873778109</v>
      </c>
      <c r="W235" s="19" t="n">
        <f aca="false" t="array" ref="W235:W235">COUNT(J235:S235)</f>
        <v>0</v>
      </c>
      <c r="X235" s="19"/>
      <c r="Y235" s="19"/>
      <c r="Z235" s="4"/>
      <c r="AA235" s="19"/>
      <c r="AB235" s="19"/>
      <c r="AC235" s="4"/>
      <c r="AD235" s="4"/>
      <c r="AE235" s="0"/>
      <c r="AF235" s="0"/>
      <c r="AG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</row>
    <row r="236" s="25" customFormat="true" ht="16.5" hidden="false" customHeight="true" outlineLevel="0" collapsed="false">
      <c r="A236" s="19" t="n">
        <v>40</v>
      </c>
      <c r="B236" s="19" t="n">
        <f aca="false" t="array" ref="B236:B236">RANK(V236,$V$2:$V$607)</f>
        <v>262</v>
      </c>
      <c r="C236" s="20" t="str">
        <f aca="false">IF(VLOOKUP($A236,Tournoi!$B$2:$F$601,3,0)="","",VLOOKUP($A236,Tournoi!$B$2:$F$601,3,0))</f>
        <v>Denoulet</v>
      </c>
      <c r="D236" s="20" t="str">
        <f aca="false">IF(VLOOKUP($A236,Tournoi!$B$2:$F$601,4,0)="","",VLOOKUP($A236,Tournoi!$B$2:$F$601,4,0))</f>
        <v>Flora</v>
      </c>
      <c r="E236" s="20" t="str">
        <f aca="false">IF(VLOOKUP($A236,Tournoi!$B$2:$F$612,5,0)="","",VLOOKUP($A236,Tournoi!$B$2:$F$612,5,0))</f>
        <v/>
      </c>
      <c r="F236" s="19" t="n">
        <v>144.125466371048</v>
      </c>
      <c r="G236" s="19" t="n">
        <v>48.0418221236827</v>
      </c>
      <c r="H236" s="19" t="n">
        <v>164.655411255411</v>
      </c>
      <c r="I236" s="19" t="n">
        <v>109.770274170274</v>
      </c>
      <c r="J236" s="21"/>
      <c r="K236" s="19"/>
      <c r="L236" s="19"/>
      <c r="M236" s="19"/>
      <c r="N236" s="19"/>
      <c r="O236" s="19" t="str">
        <f aca="false">IF(VLOOKUP($A236,Tournoi!$B$2:$AC$601,6,0)="","",VLOOKUP($A236,Tournoi!$B$2:$AF$601,30,0))</f>
        <v/>
      </c>
      <c r="P236" s="19"/>
      <c r="Q236" s="19"/>
      <c r="R236" s="19"/>
      <c r="S236" s="22"/>
      <c r="T236" s="21" t="n">
        <f aca="false" t="array" ref="T236:T236">SUM(J236:S236)</f>
        <v>0</v>
      </c>
      <c r="U236" s="19" t="n">
        <f aca="false" t="array" ref="U236:U236">IF(S236="",0,S236)+IF((COUNT(J236:R236)&lt;6),SUM(J236:R236),(MAX(J236:R236)+LARGE(J236:R236,2)+LARGE(J236:R236,3)+LARGE(J236:R236,4)+LARGE(J236:R236,5)))</f>
        <v>0</v>
      </c>
      <c r="V236" s="19" t="n">
        <f aca="false">U236+G236+I236</f>
        <v>157.812096293957</v>
      </c>
      <c r="W236" s="19" t="n">
        <f aca="false" t="array" ref="W236:W236">COUNT(J236:S236)</f>
        <v>0</v>
      </c>
      <c r="X236" s="19"/>
      <c r="Y236" s="19"/>
      <c r="Z236" s="4"/>
      <c r="AA236" s="4"/>
      <c r="AB236" s="0"/>
      <c r="AC236" s="4"/>
      <c r="AD236" s="4"/>
      <c r="AE236" s="0"/>
      <c r="AF236" s="0"/>
      <c r="AG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</row>
    <row r="237" s="25" customFormat="true" ht="16.5" hidden="false" customHeight="true" outlineLevel="0" collapsed="false">
      <c r="A237" s="19" t="n">
        <v>473</v>
      </c>
      <c r="B237" s="19" t="n">
        <f aca="false" t="array" ref="B237:B237">RANK(V237,$V$2:$V$607)</f>
        <v>263</v>
      </c>
      <c r="C237" s="20" t="str">
        <f aca="false">IF(VLOOKUP($A237,Tournoi!$B$2:$F$601,3,0)="","",VLOOKUP($A237,Tournoi!$B$2:$F$601,3,0))</f>
        <v>Feyen</v>
      </c>
      <c r="D237" s="20" t="str">
        <f aca="false">IF(VLOOKUP($A237,Tournoi!$B$2:$F$601,4,0)="","",VLOOKUP($A237,Tournoi!$B$2:$F$601,4,0))</f>
        <v>Kjell</v>
      </c>
      <c r="E237" s="20" t="str">
        <f aca="false">IF(VLOOKUP($A237,Tournoi!$B$2:$F$612,5,0)="","",VLOOKUP($A237,Tournoi!$B$2:$F$612,5,0))</f>
        <v/>
      </c>
      <c r="F237" s="19" t="n">
        <v>265.235658609472</v>
      </c>
      <c r="G237" s="19" t="n">
        <v>88.4118862031574</v>
      </c>
      <c r="H237" s="19" t="n">
        <v>100.599013933118</v>
      </c>
      <c r="I237" s="19" t="n">
        <v>67.0660092887456</v>
      </c>
      <c r="J237" s="21"/>
      <c r="K237" s="19"/>
      <c r="L237" s="19"/>
      <c r="M237" s="19"/>
      <c r="N237" s="19"/>
      <c r="O237" s="19" t="str">
        <f aca="false">IF(VLOOKUP($A237,Tournoi!$B$2:$AC$601,6,0)="","",VLOOKUP($A237,Tournoi!$B$2:$AF$601,30,0))</f>
        <v/>
      </c>
      <c r="P237" s="19"/>
      <c r="Q237" s="19"/>
      <c r="R237" s="19"/>
      <c r="S237" s="22"/>
      <c r="T237" s="21" t="n">
        <f aca="false" t="array" ref="T237:T237">SUM(J237:S237)</f>
        <v>0</v>
      </c>
      <c r="U237" s="19" t="n">
        <f aca="false" t="array" ref="U237:U237">IF(S237="",0,S237)+IF((COUNT(J237:R237)&lt;6),SUM(J237:R237),(MAX(J237:R237)+LARGE(J237:R237,2)+LARGE(J237:R237,3)+LARGE(J237:R237,4)+LARGE(J237:R237,5)))</f>
        <v>0</v>
      </c>
      <c r="V237" s="19" t="n">
        <f aca="false">U237+G237+I237</f>
        <v>155.477895491903</v>
      </c>
      <c r="W237" s="19" t="n">
        <f aca="false" t="array" ref="W237:W237">COUNT(J237:S237)</f>
        <v>0</v>
      </c>
      <c r="X237" s="19"/>
      <c r="Y237" s="19"/>
      <c r="Z237" s="4"/>
      <c r="AA237" s="4"/>
      <c r="AB237" s="0"/>
      <c r="AC237" s="4"/>
      <c r="AD237" s="4"/>
      <c r="AE237" s="0"/>
      <c r="AF237" s="0"/>
      <c r="AG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</row>
    <row r="238" s="25" customFormat="true" ht="16.5" hidden="false" customHeight="true" outlineLevel="0" collapsed="false">
      <c r="A238" s="19" t="n">
        <v>187</v>
      </c>
      <c r="B238" s="19" t="n">
        <f aca="false" t="array" ref="B238:B238">RANK(V238,$V$2:$V$607)</f>
        <v>264</v>
      </c>
      <c r="C238" s="20" t="str">
        <f aca="false">IF(VLOOKUP($A238,Tournoi!$B$2:$F$601,3,0)="","",VLOOKUP($A238,Tournoi!$B$2:$F$601,3,0))</f>
        <v>Drubbel</v>
      </c>
      <c r="D238" s="20" t="str">
        <f aca="false">IF(VLOOKUP($A238,Tournoi!$B$2:$F$601,4,0)="","",VLOOKUP($A238,Tournoi!$B$2:$F$601,4,0))</f>
        <v>Johan</v>
      </c>
      <c r="E238" s="20" t="str">
        <f aca="false">IF(VLOOKUP($A238,Tournoi!$B$2:$F$612,5,0)="","",VLOOKUP($A238,Tournoi!$B$2:$F$612,5,0))</f>
        <v/>
      </c>
      <c r="F238" s="19" t="n">
        <v>464.40667742296</v>
      </c>
      <c r="G238" s="19" t="n">
        <v>154.802225807653</v>
      </c>
      <c r="H238" s="19" t="n">
        <v>0</v>
      </c>
      <c r="I238" s="19" t="n">
        <v>0</v>
      </c>
      <c r="J238" s="21"/>
      <c r="K238" s="19"/>
      <c r="L238" s="19"/>
      <c r="M238" s="19"/>
      <c r="N238" s="19"/>
      <c r="O238" s="19" t="str">
        <f aca="false">IF(VLOOKUP($A238,Tournoi!$B$2:$AC$601,6,0)="","",VLOOKUP($A238,Tournoi!$B$2:$AF$601,30,0))</f>
        <v/>
      </c>
      <c r="P238" s="19"/>
      <c r="Q238" s="19"/>
      <c r="R238" s="19"/>
      <c r="S238" s="22"/>
      <c r="T238" s="21" t="n">
        <f aca="false" t="array" ref="T238:T238">SUM(J238:S238)</f>
        <v>0</v>
      </c>
      <c r="U238" s="19" t="n">
        <f aca="false" t="array" ref="U238:U238">IF(S238="",0,S238)+IF((COUNT(J238:R238)&lt;6),SUM(J238:R238),(MAX(J238:R238)+LARGE(J238:R238,2)+LARGE(J238:R238,3)+LARGE(J238:R238,4)+LARGE(J238:R238,5)))</f>
        <v>0</v>
      </c>
      <c r="V238" s="19" t="n">
        <f aca="false">U238+G238+I238</f>
        <v>154.802225807653</v>
      </c>
      <c r="W238" s="19" t="n">
        <f aca="false" t="array" ref="W238:W238">COUNT(J238:S238)</f>
        <v>0</v>
      </c>
      <c r="X238" s="19"/>
      <c r="Y238" s="19"/>
      <c r="Z238" s="4"/>
      <c r="AA238" s="4"/>
      <c r="AB238" s="0"/>
      <c r="AC238" s="4"/>
      <c r="AD238" s="4"/>
      <c r="AE238" s="0"/>
      <c r="AF238" s="0"/>
      <c r="AG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</row>
    <row r="239" s="25" customFormat="true" ht="16.5" hidden="false" customHeight="true" outlineLevel="0" collapsed="false">
      <c r="A239" s="19" t="n">
        <v>503</v>
      </c>
      <c r="B239" s="19" t="n">
        <f aca="false" t="array" ref="B239:B239">RANK(V239,$V$2:$V$607)</f>
        <v>156</v>
      </c>
      <c r="C239" s="20" t="str">
        <f aca="false">IF(VLOOKUP($A239,Tournoi!$B$2:$F$601,3,0)="","",VLOOKUP($A239,Tournoi!$B$2:$F$601,3,0))</f>
        <v>Meganck</v>
      </c>
      <c r="D239" s="20" t="str">
        <f aca="false">IF(VLOOKUP($A239,Tournoi!$B$2:$F$601,4,0)="","",VLOOKUP($A239,Tournoi!$B$2:$F$601,4,0))</f>
        <v>Ellen</v>
      </c>
      <c r="E239" s="20" t="str">
        <f aca="false">IF(VLOOKUP($A239,Tournoi!$B$2:$F$612,5,0)="","",VLOOKUP($A239,Tournoi!$B$2:$F$612,5,0))</f>
        <v/>
      </c>
      <c r="F239" s="19" t="n">
        <v>33.7765027322404</v>
      </c>
      <c r="G239" s="19" t="n">
        <v>11.2588342440801</v>
      </c>
      <c r="H239" s="19" t="n">
        <v>215.300378787879</v>
      </c>
      <c r="I239" s="19" t="n">
        <v>143.533585858586</v>
      </c>
      <c r="J239" s="21"/>
      <c r="K239" s="19"/>
      <c r="L239" s="19"/>
      <c r="M239" s="19"/>
      <c r="N239" s="19"/>
      <c r="O239" s="19" t="n">
        <f aca="false">IF(VLOOKUP($A239,Tournoi!$B$2:$AC$601,6,0)="","",VLOOKUP($A239,Tournoi!$B$2:$AF$601,30,0))</f>
        <v>151.759552757273</v>
      </c>
      <c r="P239" s="19"/>
      <c r="Q239" s="19"/>
      <c r="R239" s="19"/>
      <c r="S239" s="22"/>
      <c r="T239" s="21" t="n">
        <f aca="false" t="array" ref="T239:T239">SUM(J239:S239)</f>
        <v>151.759552757273</v>
      </c>
      <c r="U239" s="19" t="n">
        <f aca="false" t="array" ref="U239:U239">IF(S239="",0,S239)+IF((COUNT(J239:R239)&lt;6),SUM(J239:R239),(MAX(J239:R239)+LARGE(J239:R239,2)+LARGE(J239:R239,3)+LARGE(J239:R239,4)+LARGE(J239:R239,5)))</f>
        <v>151.759552757273</v>
      </c>
      <c r="V239" s="19" t="n">
        <f aca="false">U239+G239+I239</f>
        <v>306.551972859939</v>
      </c>
      <c r="W239" s="19" t="n">
        <f aca="false" t="array" ref="W239:W239">COUNT(J239:S239)</f>
        <v>1</v>
      </c>
      <c r="X239" s="19"/>
      <c r="Y239" s="19"/>
      <c r="Z239" s="4"/>
      <c r="AA239" s="4"/>
      <c r="AB239" s="0"/>
      <c r="AC239" s="4"/>
      <c r="AD239" s="4"/>
      <c r="AE239" s="0"/>
      <c r="AF239" s="0"/>
      <c r="AG239" s="0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</row>
    <row r="240" s="25" customFormat="true" ht="16.5" hidden="false" customHeight="true" outlineLevel="0" collapsed="false">
      <c r="A240" s="19" t="n">
        <v>92</v>
      </c>
      <c r="B240" s="19" t="n">
        <f aca="false" t="array" ref="B240:B240">RANK(V240,$V$2:$V$607)</f>
        <v>265</v>
      </c>
      <c r="C240" s="20" t="str">
        <f aca="false">IF(VLOOKUP($A240,Tournoi!$B$2:$F$601,3,0)="","",VLOOKUP($A240,Tournoi!$B$2:$F$601,3,0))</f>
        <v>De Schrijver</v>
      </c>
      <c r="D240" s="20" t="str">
        <f aca="false">IF(VLOOKUP($A240,Tournoi!$B$2:$F$601,4,0)="","",VLOOKUP($A240,Tournoi!$B$2:$F$601,4,0))</f>
        <v>Kim</v>
      </c>
      <c r="E240" s="20" t="str">
        <f aca="false">IF(VLOOKUP($A240,Tournoi!$B$2:$F$612,5,0)="","",VLOOKUP($A240,Tournoi!$B$2:$F$612,5,0))</f>
        <v>x</v>
      </c>
      <c r="F240" s="19" t="n">
        <v>0</v>
      </c>
      <c r="G240" s="19" t="n">
        <v>0</v>
      </c>
      <c r="H240" s="19" t="n">
        <v>0</v>
      </c>
      <c r="I240" s="19" t="n">
        <v>0</v>
      </c>
      <c r="J240" s="21" t="n">
        <v>154.583507780449</v>
      </c>
      <c r="K240" s="19"/>
      <c r="L240" s="19"/>
      <c r="M240" s="19"/>
      <c r="N240" s="19"/>
      <c r="O240" s="19" t="str">
        <f aca="false">IF(VLOOKUP($A240,Tournoi!$B$2:$AC$601,6,0)="","",VLOOKUP($A240,Tournoi!$B$2:$AF$601,30,0))</f>
        <v/>
      </c>
      <c r="P240" s="19"/>
      <c r="Q240" s="19"/>
      <c r="R240" s="19"/>
      <c r="S240" s="22"/>
      <c r="T240" s="21" t="n">
        <f aca="false" t="array" ref="T240:T240">SUM(J240:S240)</f>
        <v>154.583507780449</v>
      </c>
      <c r="U240" s="19" t="n">
        <f aca="false" t="array" ref="U240:U240">IF(S240="",0,S240)+IF((COUNT(J240:R240)&lt;6),SUM(J240:R240),(MAX(J240:R240)+LARGE(J240:R240,2)+LARGE(J240:R240,3)+LARGE(J240:R240,4)+LARGE(J240:R240,5)))</f>
        <v>154.583507780449</v>
      </c>
      <c r="V240" s="19" t="n">
        <f aca="false">U240+G240+I240</f>
        <v>154.583507780449</v>
      </c>
      <c r="W240" s="19" t="n">
        <f aca="false" t="array" ref="W240:W240">COUNT(J240:S240)</f>
        <v>1</v>
      </c>
      <c r="X240" s="19"/>
      <c r="Y240" s="19"/>
      <c r="Z240" s="4"/>
      <c r="AA240" s="4"/>
      <c r="AB240" s="0"/>
      <c r="AC240" s="4"/>
      <c r="AD240" s="4"/>
      <c r="AE240" s="0"/>
      <c r="AF240" s="0"/>
      <c r="AG240" s="0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</row>
    <row r="241" s="25" customFormat="true" ht="16.5" hidden="false" customHeight="true" outlineLevel="0" collapsed="false">
      <c r="A241" s="19" t="n">
        <v>134</v>
      </c>
      <c r="B241" s="19" t="n">
        <f aca="false" t="array" ref="B241:B241">RANK(V241,$V$2:$V$607)</f>
        <v>266</v>
      </c>
      <c r="C241" s="20" t="str">
        <f aca="false">IF(VLOOKUP($A241,Tournoi!$B$2:$F$601,3,0)="","",VLOOKUP($A241,Tournoi!$B$2:$F$601,3,0))</f>
        <v>Denoulet</v>
      </c>
      <c r="D241" s="20" t="str">
        <f aca="false">IF(VLOOKUP($A241,Tournoi!$B$2:$F$601,4,0)="","",VLOOKUP($A241,Tournoi!$B$2:$F$601,4,0))</f>
        <v>Stijn</v>
      </c>
      <c r="E241" s="20" t="str">
        <f aca="false">IF(VLOOKUP($A241,Tournoi!$B$2:$F$612,5,0)="","",VLOOKUP($A241,Tournoi!$B$2:$F$612,5,0))</f>
        <v/>
      </c>
      <c r="F241" s="19" t="n">
        <v>195.286851768921</v>
      </c>
      <c r="G241" s="19" t="n">
        <v>65.095617256307</v>
      </c>
      <c r="H241" s="19" t="n">
        <v>134.168797947918</v>
      </c>
      <c r="I241" s="19" t="n">
        <v>89.4458652986118</v>
      </c>
      <c r="J241" s="21"/>
      <c r="K241" s="19"/>
      <c r="L241" s="19"/>
      <c r="M241" s="19"/>
      <c r="N241" s="19"/>
      <c r="O241" s="19" t="str">
        <f aca="false">IF(VLOOKUP($A241,Tournoi!$B$2:$AC$601,6,0)="","",VLOOKUP($A241,Tournoi!$B$2:$AF$601,30,0))</f>
        <v/>
      </c>
      <c r="P241" s="19"/>
      <c r="Q241" s="19"/>
      <c r="R241" s="19"/>
      <c r="S241" s="22"/>
      <c r="T241" s="21" t="n">
        <f aca="false" t="array" ref="T241:T241">SUM(J241:S241)</f>
        <v>0</v>
      </c>
      <c r="U241" s="19" t="n">
        <f aca="false" t="array" ref="U241:U241">IF(S241="",0,S241)+IF((COUNT(J241:R241)&lt;6),SUM(J241:R241),(MAX(J241:R241)+LARGE(J241:R241,2)+LARGE(J241:R241,3)+LARGE(J241:R241,4)+LARGE(J241:R241,5)))</f>
        <v>0</v>
      </c>
      <c r="V241" s="19" t="n">
        <f aca="false">U241+G241+I241</f>
        <v>154.541482554919</v>
      </c>
      <c r="W241" s="19" t="n">
        <f aca="false" t="array" ref="W241:W241">COUNT(J241:S241)</f>
        <v>0</v>
      </c>
      <c r="X241" s="19"/>
      <c r="Y241" s="19"/>
      <c r="Z241" s="4"/>
      <c r="AA241" s="19"/>
      <c r="AB241" s="19"/>
      <c r="AC241" s="4"/>
      <c r="AD241" s="4"/>
      <c r="AE241" s="0"/>
      <c r="AF241" s="0"/>
      <c r="AG241" s="0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</row>
    <row r="242" s="25" customFormat="true" ht="16.5" hidden="false" customHeight="true" outlineLevel="0" collapsed="false">
      <c r="A242" s="19" t="n">
        <v>197</v>
      </c>
      <c r="B242" s="19" t="n">
        <f aca="false" t="array" ref="B242:B242">RANK(V242,$V$2:$V$607)</f>
        <v>267</v>
      </c>
      <c r="C242" s="20" t="str">
        <f aca="false">IF(VLOOKUP($A242,Tournoi!$B$2:$F$601,3,0)="","",VLOOKUP($A242,Tournoi!$B$2:$F$601,3,0))</f>
        <v>Clinckemaillie</v>
      </c>
      <c r="D242" s="20" t="str">
        <f aca="false">IF(VLOOKUP($A242,Tournoi!$B$2:$F$601,4,0)="","",VLOOKUP($A242,Tournoi!$B$2:$F$601,4,0))</f>
        <v>Wolf</v>
      </c>
      <c r="E242" s="20" t="str">
        <f aca="false">IF(VLOOKUP($A242,Tournoi!$B$2:$F$612,5,0)="","",VLOOKUP($A242,Tournoi!$B$2:$F$612,5,0))</f>
        <v/>
      </c>
      <c r="F242" s="19" t="n">
        <v>455.652592032287</v>
      </c>
      <c r="G242" s="19" t="n">
        <v>151.884197344096</v>
      </c>
      <c r="H242" s="19" t="n">
        <v>0</v>
      </c>
      <c r="I242" s="19" t="n">
        <v>0</v>
      </c>
      <c r="J242" s="21"/>
      <c r="K242" s="19"/>
      <c r="L242" s="19"/>
      <c r="M242" s="19"/>
      <c r="N242" s="19"/>
      <c r="O242" s="19" t="str">
        <f aca="false">IF(VLOOKUP($A242,Tournoi!$B$2:$AC$601,6,0)="","",VLOOKUP($A242,Tournoi!$B$2:$AF$601,30,0))</f>
        <v/>
      </c>
      <c r="P242" s="19"/>
      <c r="Q242" s="19"/>
      <c r="R242" s="19"/>
      <c r="S242" s="22"/>
      <c r="T242" s="21" t="n">
        <f aca="false" t="array" ref="T242:T242">SUM(J242:S242)</f>
        <v>0</v>
      </c>
      <c r="U242" s="19" t="n">
        <f aca="false" t="array" ref="U242:U242">IF(S242="",0,S242)+IF((COUNT(J242:R242)&lt;6),SUM(J242:R242),(MAX(J242:R242)+LARGE(J242:R242,2)+LARGE(J242:R242,3)+LARGE(J242:R242,4)+LARGE(J242:R242,5)))</f>
        <v>0</v>
      </c>
      <c r="V242" s="19" t="n">
        <f aca="false">U242+G242+I242</f>
        <v>151.884197344096</v>
      </c>
      <c r="W242" s="19" t="n">
        <f aca="false" t="array" ref="W242:W242">COUNT(J242:S242)</f>
        <v>0</v>
      </c>
      <c r="X242" s="19"/>
      <c r="Y242" s="19"/>
      <c r="Z242" s="4"/>
      <c r="AA242" s="19"/>
      <c r="AB242" s="19"/>
      <c r="AC242" s="4"/>
      <c r="AD242" s="4"/>
      <c r="AE242" s="27"/>
      <c r="AF242" s="0"/>
      <c r="AG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</row>
    <row r="243" s="25" customFormat="true" ht="16.5" hidden="false" customHeight="true" outlineLevel="0" collapsed="false">
      <c r="A243" s="19" t="n">
        <v>323</v>
      </c>
      <c r="B243" s="19" t="n">
        <f aca="false" t="array" ref="B243:B243">RANK(V243,$V$2:$V$607)</f>
        <v>268</v>
      </c>
      <c r="C243" s="20" t="str">
        <f aca="false">IF(VLOOKUP($A243,Tournoi!$B$2:$F$601,3,0)="","",VLOOKUP($A243,Tournoi!$B$2:$F$601,3,0))</f>
        <v>Demanet</v>
      </c>
      <c r="D243" s="20" t="str">
        <f aca="false">IF(VLOOKUP($A243,Tournoi!$B$2:$F$601,4,0)="","",VLOOKUP($A243,Tournoi!$B$2:$F$601,4,0))</f>
        <v>Fabienne</v>
      </c>
      <c r="E243" s="20" t="str">
        <f aca="false">IF(VLOOKUP($A243,Tournoi!$B$2:$F$612,5,0)="","",VLOOKUP($A243,Tournoi!$B$2:$F$612,5,0))</f>
        <v/>
      </c>
      <c r="F243" s="19" t="n">
        <v>246.699964981349</v>
      </c>
      <c r="G243" s="19" t="n">
        <v>82.2333216604495</v>
      </c>
      <c r="H243" s="19" t="n">
        <v>103.118620861339</v>
      </c>
      <c r="I243" s="19" t="n">
        <v>68.7457472408929</v>
      </c>
      <c r="J243" s="21"/>
      <c r="K243" s="19"/>
      <c r="L243" s="19"/>
      <c r="M243" s="19"/>
      <c r="N243" s="19"/>
      <c r="O243" s="19" t="str">
        <f aca="false">IF(VLOOKUP($A243,Tournoi!$B$2:$AC$601,6,0)="","",VLOOKUP($A243,Tournoi!$B$2:$AF$601,30,0))</f>
        <v/>
      </c>
      <c r="P243" s="19"/>
      <c r="Q243" s="19"/>
      <c r="R243" s="19"/>
      <c r="S243" s="22"/>
      <c r="T243" s="21" t="n">
        <f aca="false" t="array" ref="T243:T243">SUM(J243:S243)</f>
        <v>0</v>
      </c>
      <c r="U243" s="19" t="n">
        <f aca="false" t="array" ref="U243:U243">IF(S243="",0,S243)+IF((COUNT(J243:R243)&lt;6),SUM(J243:R243),(MAX(J243:R243)+LARGE(J243:R243,2)+LARGE(J243:R243,3)+LARGE(J243:R243,4)+LARGE(J243:R243,5)))</f>
        <v>0</v>
      </c>
      <c r="V243" s="19" t="n">
        <f aca="false">U243+G243+I243</f>
        <v>150.979068901342</v>
      </c>
      <c r="W243" s="19" t="n">
        <f aca="false" t="array" ref="W243:W243">COUNT(J243:S243)</f>
        <v>0</v>
      </c>
      <c r="X243" s="19"/>
      <c r="Y243" s="19"/>
      <c r="Z243" s="4"/>
      <c r="AA243" s="19"/>
      <c r="AB243" s="19"/>
      <c r="AC243" s="4"/>
      <c r="AD243" s="4"/>
      <c r="AE243" s="0"/>
      <c r="AF243" s="0"/>
      <c r="AG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</row>
    <row r="244" s="25" customFormat="true" ht="16.5" hidden="false" customHeight="true" outlineLevel="0" collapsed="false">
      <c r="A244" s="19" t="n">
        <v>402</v>
      </c>
      <c r="B244" s="19" t="n">
        <f aca="false" t="array" ref="B244:B244">RANK(V244,$V$2:$V$607)</f>
        <v>269</v>
      </c>
      <c r="C244" s="20" t="str">
        <f aca="false">IF(VLOOKUP($A244,Tournoi!$B$2:$F$601,3,0)="","",VLOOKUP($A244,Tournoi!$B$2:$F$601,3,0))</f>
        <v>Van Acker</v>
      </c>
      <c r="D244" s="20" t="str">
        <f aca="false">IF(VLOOKUP($A244,Tournoi!$B$2:$F$601,4,0)="","",VLOOKUP($A244,Tournoi!$B$2:$F$601,4,0))</f>
        <v>Davy</v>
      </c>
      <c r="E244" s="20" t="str">
        <f aca="false">IF(VLOOKUP($A244,Tournoi!$B$2:$F$612,5,0)="","",VLOOKUP($A244,Tournoi!$B$2:$F$612,5,0))</f>
        <v/>
      </c>
      <c r="F244" s="19" t="n">
        <v>0</v>
      </c>
      <c r="G244" s="19" t="n">
        <v>0</v>
      </c>
      <c r="H244" s="19" t="n">
        <v>226.291020984665</v>
      </c>
      <c r="I244" s="19" t="n">
        <v>150.860680656443</v>
      </c>
      <c r="J244" s="21"/>
      <c r="K244" s="19"/>
      <c r="L244" s="19"/>
      <c r="M244" s="19"/>
      <c r="N244" s="19"/>
      <c r="O244" s="19" t="str">
        <f aca="false">IF(VLOOKUP($A244,Tournoi!$B$2:$AC$601,6,0)="","",VLOOKUP($A244,Tournoi!$B$2:$AF$601,30,0))</f>
        <v/>
      </c>
      <c r="P244" s="19"/>
      <c r="Q244" s="19"/>
      <c r="R244" s="19"/>
      <c r="S244" s="22"/>
      <c r="T244" s="21" t="n">
        <f aca="false" t="array" ref="T244:T244">SUM(J244:S244)</f>
        <v>0</v>
      </c>
      <c r="U244" s="19" t="n">
        <f aca="false" t="array" ref="U244:U244">IF(S244="",0,S244)+IF((COUNT(J244:R244)&lt;6),SUM(J244:R244),(MAX(J244:R244)+LARGE(J244:R244,2)+LARGE(J244:R244,3)+LARGE(J244:R244,4)+LARGE(J244:R244,5)))</f>
        <v>0</v>
      </c>
      <c r="V244" s="19" t="n">
        <f aca="false">U244+G244+I244</f>
        <v>150.860680656443</v>
      </c>
      <c r="W244" s="19" t="n">
        <f aca="false" t="array" ref="W244:W244">COUNT(J244:S244)</f>
        <v>0</v>
      </c>
      <c r="X244" s="19"/>
      <c r="Y244" s="19"/>
      <c r="Z244" s="4"/>
      <c r="AA244" s="4"/>
      <c r="AB244" s="0"/>
      <c r="AC244" s="4"/>
      <c r="AD244" s="4"/>
      <c r="AE244" s="0"/>
      <c r="AF244" s="0"/>
      <c r="AG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</row>
    <row r="245" s="25" customFormat="true" ht="16.5" hidden="false" customHeight="true" outlineLevel="0" collapsed="false">
      <c r="A245" s="19" t="n">
        <v>364</v>
      </c>
      <c r="B245" s="19" t="n">
        <f aca="false" t="array" ref="B245:B245">RANK(V245,$V$2:$V$607)</f>
        <v>271</v>
      </c>
      <c r="C245" s="20" t="str">
        <f aca="false">IF(VLOOKUP($A245,Tournoi!$B$2:$F$601,3,0)="","",VLOOKUP($A245,Tournoi!$B$2:$F$601,3,0))</f>
        <v>Florin</v>
      </c>
      <c r="D245" s="20" t="str">
        <f aca="false">IF(VLOOKUP($A245,Tournoi!$B$2:$F$601,4,0)="","",VLOOKUP($A245,Tournoi!$B$2:$F$601,4,0))</f>
        <v>Natacha</v>
      </c>
      <c r="E245" s="20" t="str">
        <f aca="false">IF(VLOOKUP($A245,Tournoi!$B$2:$F$612,5,0)="","",VLOOKUP($A245,Tournoi!$B$2:$F$612,5,0))</f>
        <v/>
      </c>
      <c r="F245" s="19" t="n">
        <v>121.494327742496</v>
      </c>
      <c r="G245" s="19" t="n">
        <v>40.4981092474986</v>
      </c>
      <c r="H245" s="19" t="n">
        <v>164.360818120352</v>
      </c>
      <c r="I245" s="19" t="n">
        <v>109.573878746901</v>
      </c>
      <c r="J245" s="21"/>
      <c r="K245" s="19"/>
      <c r="L245" s="19"/>
      <c r="M245" s="19"/>
      <c r="N245" s="19"/>
      <c r="O245" s="19" t="str">
        <f aca="false">IF(VLOOKUP($A245,Tournoi!$B$2:$AC$601,6,0)="","",VLOOKUP($A245,Tournoi!$B$2:$AF$601,30,0))</f>
        <v/>
      </c>
      <c r="P245" s="19"/>
      <c r="Q245" s="19"/>
      <c r="R245" s="19"/>
      <c r="S245" s="22"/>
      <c r="T245" s="21" t="n">
        <f aca="false" t="array" ref="T245:T245">SUM(J245:S245)</f>
        <v>0</v>
      </c>
      <c r="U245" s="19" t="n">
        <f aca="false" t="array" ref="U245:U245">IF(S245="",0,S245)+IF((COUNT(J245:R245)&lt;6),SUM(J245:R245),(MAX(J245:R245)+LARGE(J245:R245,2)+LARGE(J245:R245,3)+LARGE(J245:R245,4)+LARGE(J245:R245,5)))</f>
        <v>0</v>
      </c>
      <c r="V245" s="19" t="n">
        <f aca="false">U245+G245+I245</f>
        <v>150.0719879944</v>
      </c>
      <c r="W245" s="19" t="n">
        <f aca="false" t="array" ref="W245:W245">COUNT(J245:S245)</f>
        <v>0</v>
      </c>
      <c r="X245" s="19"/>
      <c r="Y245" s="19"/>
      <c r="Z245" s="4"/>
      <c r="AA245" s="19"/>
      <c r="AB245" s="19"/>
      <c r="AC245" s="4"/>
      <c r="AD245" s="4"/>
      <c r="AE245" s="0"/>
      <c r="AF245" s="0"/>
      <c r="AG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</row>
    <row r="246" s="25" customFormat="true" ht="16.5" hidden="false" customHeight="true" outlineLevel="0" collapsed="false">
      <c r="A246" s="19" t="n">
        <v>493</v>
      </c>
      <c r="B246" s="19" t="n">
        <f aca="false" t="array" ref="B246:B246">RANK(V246,$V$2:$V$607)</f>
        <v>211</v>
      </c>
      <c r="C246" s="20" t="str">
        <f aca="false">IF(VLOOKUP($A246,Tournoi!$B$2:$F$601,3,0)="","",VLOOKUP($A246,Tournoi!$B$2:$F$601,3,0))</f>
        <v>Van Bouwel</v>
      </c>
      <c r="D246" s="20" t="str">
        <f aca="false">IF(VLOOKUP($A246,Tournoi!$B$2:$F$601,4,0)="","",VLOOKUP($A246,Tournoi!$B$2:$F$601,4,0))</f>
        <v>Gert</v>
      </c>
      <c r="E246" s="20" t="str">
        <f aca="false">IF(VLOOKUP($A246,Tournoi!$B$2:$F$612,5,0)="","",VLOOKUP($A246,Tournoi!$B$2:$F$612,5,0))</f>
        <v/>
      </c>
      <c r="F246" s="19" t="n">
        <v>67.2556191937554</v>
      </c>
      <c r="G246" s="19" t="n">
        <v>22.4185397312518</v>
      </c>
      <c r="H246" s="19" t="n">
        <v>190.420603840787</v>
      </c>
      <c r="I246" s="19" t="n">
        <v>126.947069227192</v>
      </c>
      <c r="J246" s="21"/>
      <c r="K246" s="19"/>
      <c r="L246" s="19"/>
      <c r="M246" s="19"/>
      <c r="N246" s="19"/>
      <c r="O246" s="19" t="n">
        <f aca="false">IF(VLOOKUP($A246,Tournoi!$B$2:$AC$601,6,0)="","",VLOOKUP($A246,Tournoi!$B$2:$AF$601,30,0))</f>
        <v>67.0905001109564</v>
      </c>
      <c r="P246" s="19"/>
      <c r="Q246" s="19"/>
      <c r="R246" s="19"/>
      <c r="S246" s="22"/>
      <c r="T246" s="21" t="n">
        <f aca="false" t="array" ref="T246:T246">SUM(J246:S246)</f>
        <v>67.0905001109564</v>
      </c>
      <c r="U246" s="19" t="n">
        <f aca="false" t="array" ref="U246:U246">IF(S246="",0,S246)+IF((COUNT(J246:R246)&lt;6),SUM(J246:R246),(MAX(J246:R246)+LARGE(J246:R246,2)+LARGE(J246:R246,3)+LARGE(J246:R246,4)+LARGE(J246:R246,5)))</f>
        <v>67.0905001109564</v>
      </c>
      <c r="V246" s="19" t="n">
        <f aca="false">U246+G246+I246</f>
        <v>216.4561090694</v>
      </c>
      <c r="W246" s="19" t="n">
        <f aca="false" t="array" ref="W246:W246">COUNT(J246:S246)</f>
        <v>1</v>
      </c>
      <c r="X246" s="19"/>
      <c r="Y246" s="19"/>
      <c r="Z246" s="4"/>
      <c r="AA246" s="19"/>
      <c r="AB246" s="19"/>
      <c r="AC246" s="4"/>
      <c r="AD246" s="4"/>
      <c r="AE246" s="0"/>
      <c r="AF246" s="0"/>
      <c r="AG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</row>
    <row r="247" s="25" customFormat="true" ht="16.5" hidden="false" customHeight="true" outlineLevel="0" collapsed="false">
      <c r="A247" s="19" t="n">
        <v>6</v>
      </c>
      <c r="B247" s="19" t="n">
        <f aca="false" t="array" ref="B247:B247">RANK(V247,$V$2:$V$607)</f>
        <v>272</v>
      </c>
      <c r="C247" s="20" t="str">
        <f aca="false">IF(VLOOKUP($A247,Tournoi!$B$2:$F$601,3,0)="","",VLOOKUP($A247,Tournoi!$B$2:$F$601,3,0))</f>
        <v>Laethem</v>
      </c>
      <c r="D247" s="20" t="str">
        <f aca="false">IF(VLOOKUP($A247,Tournoi!$B$2:$F$601,4,0)="","",VLOOKUP($A247,Tournoi!$B$2:$F$601,4,0))</f>
        <v>Hilde</v>
      </c>
      <c r="E247" s="20" t="str">
        <f aca="false">IF(VLOOKUP($A247,Tournoi!$B$2:$F$612,5,0)="","",VLOOKUP($A247,Tournoi!$B$2:$F$612,5,0))</f>
        <v>Spelen Op Zolder</v>
      </c>
      <c r="F247" s="19" t="n">
        <v>221.473819239975</v>
      </c>
      <c r="G247" s="19" t="n">
        <v>73.824606413325</v>
      </c>
      <c r="H247" s="19" t="n">
        <v>0</v>
      </c>
      <c r="I247" s="19" t="n">
        <v>0</v>
      </c>
      <c r="J247" s="21" t="n">
        <v>75.4593591455274</v>
      </c>
      <c r="K247" s="19"/>
      <c r="L247" s="19"/>
      <c r="M247" s="19"/>
      <c r="N247" s="19"/>
      <c r="O247" s="19" t="str">
        <f aca="false">IF(VLOOKUP($A247,Tournoi!$B$2:$AC$601,6,0)="","",VLOOKUP($A247,Tournoi!$B$2:$AF$601,30,0))</f>
        <v/>
      </c>
      <c r="P247" s="19"/>
      <c r="Q247" s="19"/>
      <c r="R247" s="19"/>
      <c r="S247" s="22"/>
      <c r="T247" s="21" t="n">
        <f aca="false" t="array" ref="T247:T247">SUM(J247:S247)</f>
        <v>75.4593591455274</v>
      </c>
      <c r="U247" s="19" t="n">
        <f aca="false" t="array" ref="U247:U247">IF(S247="",0,S247)+IF((COUNT(J247:R247)&lt;6),SUM(J247:R247),(MAX(J247:R247)+LARGE(J247:R247,2)+LARGE(J247:R247,3)+LARGE(J247:R247,4)+LARGE(J247:R247,5)))</f>
        <v>75.4593591455274</v>
      </c>
      <c r="V247" s="19" t="n">
        <f aca="false">U247+G247+I247</f>
        <v>149.283965558852</v>
      </c>
      <c r="W247" s="19" t="n">
        <f aca="false" t="array" ref="W247:W247">COUNT(J247:S247)</f>
        <v>1</v>
      </c>
      <c r="X247" s="19"/>
      <c r="Y247" s="19"/>
      <c r="Z247" s="4"/>
      <c r="AA247" s="4"/>
      <c r="AB247" s="0"/>
      <c r="AC247" s="4"/>
      <c r="AD247" s="4"/>
      <c r="AE247" s="0"/>
      <c r="AF247" s="0"/>
      <c r="AG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</row>
    <row r="248" s="25" customFormat="true" ht="16.5" hidden="false" customHeight="true" outlineLevel="0" collapsed="false">
      <c r="A248" s="19" t="n">
        <v>88</v>
      </c>
      <c r="B248" s="19" t="n">
        <f aca="false" t="array" ref="B248:B248">RANK(V248,$V$2:$V$607)</f>
        <v>273</v>
      </c>
      <c r="C248" s="20" t="str">
        <f aca="false">IF(VLOOKUP($A248,Tournoi!$B$2:$F$601,3,0)="","",VLOOKUP($A248,Tournoi!$B$2:$F$601,3,0))</f>
        <v>Deseck</v>
      </c>
      <c r="D248" s="20" t="str">
        <f aca="false">IF(VLOOKUP($A248,Tournoi!$B$2:$F$601,4,0)="","",VLOOKUP($A248,Tournoi!$B$2:$F$601,4,0))</f>
        <v>Maarten</v>
      </c>
      <c r="E248" s="20" t="str">
        <f aca="false">IF(VLOOKUP($A248,Tournoi!$B$2:$F$612,5,0)="","",VLOOKUP($A248,Tournoi!$B$2:$F$612,5,0))</f>
        <v>Natumys</v>
      </c>
      <c r="F248" s="19" t="n">
        <v>0</v>
      </c>
      <c r="G248" s="19" t="n">
        <v>0</v>
      </c>
      <c r="H248" s="19" t="n">
        <v>33.5860465116279</v>
      </c>
      <c r="I248" s="19" t="n">
        <v>22.3906976744186</v>
      </c>
      <c r="J248" s="21" t="n">
        <v>125.478431372549</v>
      </c>
      <c r="K248" s="19"/>
      <c r="L248" s="19"/>
      <c r="M248" s="19"/>
      <c r="N248" s="19"/>
      <c r="O248" s="19" t="str">
        <f aca="false">IF(VLOOKUP($A248,Tournoi!$B$2:$AC$601,6,0)="","",VLOOKUP($A248,Tournoi!$B$2:$AF$601,30,0))</f>
        <v/>
      </c>
      <c r="P248" s="19"/>
      <c r="Q248" s="19"/>
      <c r="R248" s="19"/>
      <c r="S248" s="22"/>
      <c r="T248" s="21" t="n">
        <f aca="false" t="array" ref="T248:T248">SUM(J248:S248)</f>
        <v>125.478431372549</v>
      </c>
      <c r="U248" s="19" t="n">
        <f aca="false" t="array" ref="U248:U248">IF(S248="",0,S248)+IF((COUNT(J248:R248)&lt;6),SUM(J248:R248),(MAX(J248:R248)+LARGE(J248:R248,2)+LARGE(J248:R248,3)+LARGE(J248:R248,4)+LARGE(J248:R248,5)))</f>
        <v>125.478431372549</v>
      </c>
      <c r="V248" s="19" t="n">
        <f aca="false">U248+G248+I248</f>
        <v>147.869129046968</v>
      </c>
      <c r="W248" s="19" t="n">
        <f aca="false" t="array" ref="W248:W248">COUNT(J248:S248)</f>
        <v>1</v>
      </c>
      <c r="X248" s="19"/>
      <c r="Y248" s="19"/>
      <c r="Z248" s="4"/>
      <c r="AA248" s="19"/>
      <c r="AB248" s="19"/>
      <c r="AC248" s="4"/>
      <c r="AD248" s="4"/>
      <c r="AE248" s="0"/>
      <c r="AF248" s="0"/>
      <c r="AG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</row>
    <row r="249" s="25" customFormat="true" ht="16.5" hidden="false" customHeight="true" outlineLevel="0" collapsed="false">
      <c r="A249" s="19" t="n">
        <v>455</v>
      </c>
      <c r="B249" s="19" t="n">
        <f aca="false" t="array" ref="B249:B249">RANK(V249,$V$2:$V$607)</f>
        <v>274</v>
      </c>
      <c r="C249" s="20" t="str">
        <f aca="false">IF(VLOOKUP($A249,Tournoi!$B$2:$F$601,3,0)="","",VLOOKUP($A249,Tournoi!$B$2:$F$601,3,0))</f>
        <v>Vervecke</v>
      </c>
      <c r="D249" s="20" t="str">
        <f aca="false">IF(VLOOKUP($A249,Tournoi!$B$2:$F$601,4,0)="","",VLOOKUP($A249,Tournoi!$B$2:$F$601,4,0))</f>
        <v>Frederick</v>
      </c>
      <c r="E249" s="20" t="str">
        <f aca="false">IF(VLOOKUP($A249,Tournoi!$B$2:$F$612,5,0)="","",VLOOKUP($A249,Tournoi!$B$2:$F$612,5,0))</f>
        <v/>
      </c>
      <c r="F249" s="19" t="n">
        <v>0</v>
      </c>
      <c r="G249" s="19" t="n">
        <v>0</v>
      </c>
      <c r="H249" s="19" t="n">
        <v>220.42529941323</v>
      </c>
      <c r="I249" s="19" t="n">
        <v>146.95019960882</v>
      </c>
      <c r="J249" s="21"/>
      <c r="K249" s="19"/>
      <c r="L249" s="19"/>
      <c r="M249" s="19"/>
      <c r="N249" s="19"/>
      <c r="O249" s="19" t="str">
        <f aca="false">IF(VLOOKUP($A249,Tournoi!$B$2:$AC$601,6,0)="","",VLOOKUP($A249,Tournoi!$B$2:$AF$601,30,0))</f>
        <v/>
      </c>
      <c r="P249" s="19"/>
      <c r="Q249" s="19"/>
      <c r="R249" s="19"/>
      <c r="S249" s="22"/>
      <c r="T249" s="21" t="n">
        <f aca="false" t="array" ref="T249:T249">SUM(J249:S249)</f>
        <v>0</v>
      </c>
      <c r="U249" s="19" t="n">
        <f aca="false" t="array" ref="U249:U249">IF(S249="",0,S249)+IF((COUNT(J249:R249)&lt;6),SUM(J249:R249),(MAX(J249:R249)+LARGE(J249:R249,2)+LARGE(J249:R249,3)+LARGE(J249:R249,4)+LARGE(J249:R249,5)))</f>
        <v>0</v>
      </c>
      <c r="V249" s="19" t="n">
        <f aca="false">U249+G249+I249</f>
        <v>146.95019960882</v>
      </c>
      <c r="W249" s="19" t="n">
        <f aca="false" t="array" ref="W249:W249">COUNT(J249:S249)</f>
        <v>0</v>
      </c>
      <c r="X249" s="19"/>
      <c r="Y249" s="19"/>
      <c r="Z249" s="4"/>
      <c r="AA249" s="19"/>
      <c r="AB249" s="19"/>
      <c r="AC249" s="4"/>
      <c r="AD249" s="4"/>
      <c r="AE249" s="0"/>
      <c r="AF249" s="0"/>
      <c r="AG249" s="0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</row>
    <row r="250" s="25" customFormat="true" ht="16.5" hidden="false" customHeight="true" outlineLevel="0" collapsed="false">
      <c r="A250" s="19" t="n">
        <v>64</v>
      </c>
      <c r="B250" s="19" t="n">
        <f aca="false" t="array" ref="B250:B250">RANK(V250,$V$2:$V$607)</f>
        <v>275</v>
      </c>
      <c r="C250" s="20" t="str">
        <f aca="false">IF(VLOOKUP($A250,Tournoi!$B$2:$F$601,3,0)="","",VLOOKUP($A250,Tournoi!$B$2:$F$601,3,0))</f>
        <v>Gardin</v>
      </c>
      <c r="D250" s="20" t="str">
        <f aca="false">IF(VLOOKUP($A250,Tournoi!$B$2:$F$601,4,0)="","",VLOOKUP($A250,Tournoi!$B$2:$F$601,4,0))</f>
        <v>Maïté</v>
      </c>
      <c r="E250" s="20" t="str">
        <f aca="false">IF(VLOOKUP($A250,Tournoi!$B$2:$F$612,5,0)="","",VLOOKUP($A250,Tournoi!$B$2:$F$612,5,0))</f>
        <v>Spelen Op Zolder</v>
      </c>
      <c r="F250" s="19" t="n">
        <v>138.015640217298</v>
      </c>
      <c r="G250" s="19" t="n">
        <v>46.005213405766</v>
      </c>
      <c r="H250" s="19" t="n">
        <v>0</v>
      </c>
      <c r="I250" s="19" t="n">
        <v>0</v>
      </c>
      <c r="J250" s="21" t="n">
        <v>100.499826513999</v>
      </c>
      <c r="K250" s="19"/>
      <c r="L250" s="19"/>
      <c r="M250" s="19"/>
      <c r="N250" s="19"/>
      <c r="O250" s="19" t="str">
        <f aca="false">IF(VLOOKUP($A250,Tournoi!$B$2:$AC$601,6,0)="","",VLOOKUP($A250,Tournoi!$B$2:$AF$601,30,0))</f>
        <v/>
      </c>
      <c r="P250" s="19"/>
      <c r="Q250" s="19"/>
      <c r="R250" s="19"/>
      <c r="S250" s="22"/>
      <c r="T250" s="21" t="n">
        <f aca="false" t="array" ref="T250:T250">SUM(J250:S250)</f>
        <v>100.499826513999</v>
      </c>
      <c r="U250" s="19" t="n">
        <f aca="false" t="array" ref="U250:U250">IF(S250="",0,S250)+IF((COUNT(J250:R250)&lt;6),SUM(J250:R250),(MAX(J250:R250)+LARGE(J250:R250,2)+LARGE(J250:R250,3)+LARGE(J250:R250,4)+LARGE(J250:R250,5)))</f>
        <v>100.499826513999</v>
      </c>
      <c r="V250" s="19" t="n">
        <f aca="false">U250+G250+I250</f>
        <v>146.505039919765</v>
      </c>
      <c r="W250" s="19" t="n">
        <f aca="false" t="array" ref="W250:W250">COUNT(J250:S250)</f>
        <v>1</v>
      </c>
      <c r="X250" s="19"/>
      <c r="Y250" s="19"/>
      <c r="Z250" s="4"/>
      <c r="AA250" s="19"/>
      <c r="AB250" s="19"/>
      <c r="AC250" s="4"/>
      <c r="AD250" s="4"/>
      <c r="AE250" s="27"/>
      <c r="AF250" s="0"/>
      <c r="AG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</row>
    <row r="251" s="25" customFormat="true" ht="16.5" hidden="false" customHeight="true" outlineLevel="0" collapsed="false">
      <c r="A251" s="19" t="n">
        <v>408</v>
      </c>
      <c r="B251" s="19" t="n">
        <f aca="false" t="array" ref="B251:B251">RANK(V251,$V$2:$V$607)</f>
        <v>108</v>
      </c>
      <c r="C251" s="20" t="str">
        <f aca="false">IF(VLOOKUP($A251,Tournoi!$B$2:$F$601,3,0)="","",VLOOKUP($A251,Tournoi!$B$2:$F$601,3,0))</f>
        <v>De Permentier</v>
      </c>
      <c r="D251" s="20" t="str">
        <f aca="false">IF(VLOOKUP($A251,Tournoi!$B$2:$F$601,4,0)="","",VLOOKUP($A251,Tournoi!$B$2:$F$601,4,0))</f>
        <v>Cindy</v>
      </c>
      <c r="E251" s="20" t="str">
        <f aca="false">IF(VLOOKUP($A251,Tournoi!$B$2:$F$612,5,0)="","",VLOOKUP($A251,Tournoi!$B$2:$F$612,5,0))</f>
        <v>De Bokkensprong</v>
      </c>
      <c r="F251" s="19" t="n">
        <v>134.128971683747</v>
      </c>
      <c r="G251" s="19" t="n">
        <v>44.7096572279157</v>
      </c>
      <c r="H251" s="19" t="n">
        <v>100.630782197086</v>
      </c>
      <c r="I251" s="19" t="n">
        <v>67.0871881313905</v>
      </c>
      <c r="J251" s="21" t="n">
        <v>34.0285166546849</v>
      </c>
      <c r="K251" s="19"/>
      <c r="L251" s="19"/>
      <c r="M251" s="19"/>
      <c r="N251" s="19"/>
      <c r="O251" s="19" t="n">
        <f aca="false">IF(VLOOKUP($A251,Tournoi!$B$2:$AC$601,6,0)="","",VLOOKUP($A251,Tournoi!$B$2:$AF$601,30,0))</f>
        <v>316.743724784662</v>
      </c>
      <c r="P251" s="19"/>
      <c r="Q251" s="19"/>
      <c r="R251" s="19"/>
      <c r="S251" s="22"/>
      <c r="T251" s="21" t="n">
        <f aca="false" t="array" ref="T251:T251">SUM(J251:S251)</f>
        <v>350.772241439347</v>
      </c>
      <c r="U251" s="19" t="n">
        <f aca="false" t="array" ref="U251:U251">IF(S251="",0,S251)+IF((COUNT(J251:R251)&lt;6),SUM(J251:R251),(MAX(J251:R251)+LARGE(J251:R251,2)+LARGE(J251:R251,3)+LARGE(J251:R251,4)+LARGE(J251:R251,5)))</f>
        <v>350.772241439347</v>
      </c>
      <c r="V251" s="19" t="n">
        <f aca="false">U251+G251+I251</f>
        <v>462.569086798653</v>
      </c>
      <c r="W251" s="19" t="n">
        <f aca="false" t="array" ref="W251:W251">COUNT(J251:S251)</f>
        <v>2</v>
      </c>
      <c r="X251" s="19"/>
      <c r="Y251" s="19"/>
      <c r="Z251" s="4"/>
      <c r="AA251" s="19"/>
      <c r="AB251" s="19"/>
      <c r="AC251" s="4"/>
      <c r="AD251" s="4"/>
      <c r="AE251" s="27"/>
      <c r="AF251" s="0"/>
      <c r="AG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</row>
    <row r="252" s="25" customFormat="true" ht="16.5" hidden="false" customHeight="true" outlineLevel="0" collapsed="false">
      <c r="A252" s="19" t="n">
        <v>280</v>
      </c>
      <c r="B252" s="19" t="n">
        <f aca="false" t="array" ref="B252:B252">RANK(V252,$V$2:$V$607)</f>
        <v>276</v>
      </c>
      <c r="C252" s="20" t="str">
        <f aca="false">IF(VLOOKUP($A252,Tournoi!$B$2:$F$601,3,0)="","",VLOOKUP($A252,Tournoi!$B$2:$F$601,3,0))</f>
        <v>Vermeiren</v>
      </c>
      <c r="D252" s="20" t="str">
        <f aca="false">IF(VLOOKUP($A252,Tournoi!$B$2:$F$601,4,0)="","",VLOOKUP($A252,Tournoi!$B$2:$F$601,4,0))</f>
        <v>Jürgen</v>
      </c>
      <c r="E252" s="20" t="str">
        <f aca="false">IF(VLOOKUP($A252,Tournoi!$B$2:$F$612,5,0)="","",VLOOKUP($A252,Tournoi!$B$2:$F$612,5,0))</f>
        <v/>
      </c>
      <c r="F252" s="19" t="n">
        <v>0</v>
      </c>
      <c r="G252" s="19" t="n">
        <v>0</v>
      </c>
      <c r="H252" s="19" t="n">
        <v>214.157229707039</v>
      </c>
      <c r="I252" s="19" t="n">
        <v>142.77148647136</v>
      </c>
      <c r="J252" s="21"/>
      <c r="K252" s="19"/>
      <c r="L252" s="19"/>
      <c r="M252" s="19"/>
      <c r="N252" s="19"/>
      <c r="O252" s="19" t="str">
        <f aca="false">IF(VLOOKUP($A252,Tournoi!$B$2:$AC$601,6,0)="","",VLOOKUP($A252,Tournoi!$B$2:$AF$601,30,0))</f>
        <v/>
      </c>
      <c r="P252" s="19"/>
      <c r="Q252" s="19"/>
      <c r="R252" s="19"/>
      <c r="S252" s="22"/>
      <c r="T252" s="21" t="n">
        <f aca="false" t="array" ref="T252:T252">SUM(J252:S252)</f>
        <v>0</v>
      </c>
      <c r="U252" s="19" t="n">
        <f aca="false" t="array" ref="U252:U252">IF(S252="",0,S252)+IF((COUNT(J252:R252)&lt;6),SUM(J252:R252),(MAX(J252:R252)+LARGE(J252:R252,2)+LARGE(J252:R252,3)+LARGE(J252:R252,4)+LARGE(J252:R252,5)))</f>
        <v>0</v>
      </c>
      <c r="V252" s="19" t="n">
        <f aca="false">U252+G252+I252</f>
        <v>142.77148647136</v>
      </c>
      <c r="W252" s="19" t="n">
        <f aca="false" t="array" ref="W252:W252">COUNT(J252:S252)</f>
        <v>0</v>
      </c>
      <c r="X252" s="19"/>
      <c r="Y252" s="19"/>
      <c r="Z252" s="4"/>
      <c r="AA252" s="4"/>
      <c r="AB252" s="0"/>
      <c r="AC252" s="4"/>
      <c r="AD252" s="4"/>
      <c r="AE252" s="0"/>
      <c r="AF252" s="0"/>
      <c r="AG252" s="0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</row>
    <row r="253" s="25" customFormat="true" ht="16.5" hidden="false" customHeight="true" outlineLevel="0" collapsed="false">
      <c r="A253" s="19" t="n">
        <v>378</v>
      </c>
      <c r="B253" s="19" t="n">
        <f aca="false" t="array" ref="B253:B253">RANK(V253,$V$2:$V$607)</f>
        <v>279</v>
      </c>
      <c r="C253" s="20" t="str">
        <f aca="false">IF(VLOOKUP($A253,Tournoi!$B$2:$F$601,3,0)="","",VLOOKUP($A253,Tournoi!$B$2:$F$601,3,0))</f>
        <v>Logeot</v>
      </c>
      <c r="D253" s="20" t="str">
        <f aca="false">IF(VLOOKUP($A253,Tournoi!$B$2:$F$601,4,0)="","",VLOOKUP($A253,Tournoi!$B$2:$F$601,4,0))</f>
        <v>Maxence</v>
      </c>
      <c r="E253" s="20"/>
      <c r="F253" s="19" t="n">
        <v>0</v>
      </c>
      <c r="G253" s="19" t="n">
        <v>0</v>
      </c>
      <c r="H253" s="19" t="n">
        <v>0</v>
      </c>
      <c r="I253" s="19" t="n">
        <v>0</v>
      </c>
      <c r="J253" s="21"/>
      <c r="K253" s="19"/>
      <c r="L253" s="19"/>
      <c r="M253" s="19"/>
      <c r="N253" s="19" t="n">
        <v>141.650811955841</v>
      </c>
      <c r="O253" s="19" t="str">
        <f aca="false">IF(VLOOKUP($A253,Tournoi!$B$2:$AC$601,6,0)="","",VLOOKUP($A253,Tournoi!$B$2:$AF$601,30,0))</f>
        <v/>
      </c>
      <c r="P253" s="19"/>
      <c r="Q253" s="19"/>
      <c r="R253" s="19"/>
      <c r="S253" s="22"/>
      <c r="T253" s="21" t="n">
        <f aca="false" t="array" ref="T253:T253">SUM(J253:S253)</f>
        <v>141.650811955841</v>
      </c>
      <c r="U253" s="19" t="n">
        <f aca="false" t="array" ref="U253:U253">IF(S253="",0,S253)+IF((COUNT(J253:R253)&lt;6),SUM(J253:R253),(MAX(J253:R253)+LARGE(J253:R253,2)+LARGE(J253:R253,3)+LARGE(J253:R253,4)+LARGE(J253:R253,5)))</f>
        <v>141.650811955841</v>
      </c>
      <c r="V253" s="19" t="n">
        <f aca="false">U253+G253+I253</f>
        <v>141.650811955841</v>
      </c>
      <c r="W253" s="19" t="n">
        <f aca="false" t="array" ref="W253:W253">COUNT(J253:S253)</f>
        <v>1</v>
      </c>
      <c r="X253" s="19"/>
      <c r="Y253" s="19"/>
      <c r="Z253" s="4"/>
      <c r="AA253" s="19"/>
      <c r="AB253" s="19"/>
      <c r="AC253" s="4"/>
      <c r="AD253" s="4"/>
      <c r="AE253" s="0"/>
      <c r="AF253" s="0"/>
      <c r="AG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</row>
    <row r="254" s="25" customFormat="true" ht="16.5" hidden="false" customHeight="true" outlineLevel="0" collapsed="false">
      <c r="A254" s="19" t="n">
        <v>121</v>
      </c>
      <c r="B254" s="19" t="n">
        <f aca="false" t="array" ref="B254:B254">RANK(V254,$V$2:$V$607)</f>
        <v>280</v>
      </c>
      <c r="C254" s="20" t="str">
        <f aca="false">IF(VLOOKUP($A254,Tournoi!$B$2:$F$601,3,0)="","",VLOOKUP($A254,Tournoi!$B$2:$F$601,3,0))</f>
        <v>Tytgat</v>
      </c>
      <c r="D254" s="20" t="str">
        <f aca="false">IF(VLOOKUP($A254,Tournoi!$B$2:$F$601,4,0)="","",VLOOKUP($A254,Tournoi!$B$2:$F$601,4,0))</f>
        <v>Antje</v>
      </c>
      <c r="E254" s="20" t="str">
        <f aca="false">IF(VLOOKUP($A254,Tournoi!$B$2:$F$612,5,0)="","",VLOOKUP($A254,Tournoi!$B$2:$F$612,5,0))</f>
        <v/>
      </c>
      <c r="F254" s="19" t="n">
        <v>0</v>
      </c>
      <c r="G254" s="19" t="n">
        <v>0</v>
      </c>
      <c r="H254" s="19" t="n">
        <v>210.061710923216</v>
      </c>
      <c r="I254" s="19" t="n">
        <v>140.041140615477</v>
      </c>
      <c r="J254" s="21"/>
      <c r="K254" s="19"/>
      <c r="L254" s="19"/>
      <c r="M254" s="19"/>
      <c r="N254" s="19"/>
      <c r="O254" s="19" t="str">
        <f aca="false">IF(VLOOKUP($A254,Tournoi!$B$2:$AC$601,6,0)="","",VLOOKUP($A254,Tournoi!$B$2:$AF$601,30,0))</f>
        <v/>
      </c>
      <c r="P254" s="19"/>
      <c r="Q254" s="19"/>
      <c r="R254" s="19"/>
      <c r="S254" s="22"/>
      <c r="T254" s="21" t="n">
        <f aca="false" t="array" ref="T254:T254">SUM(J254:S254)</f>
        <v>0</v>
      </c>
      <c r="U254" s="19" t="n">
        <f aca="false" t="array" ref="U254:U254">IF(S254="",0,S254)+IF((COUNT(J254:R254)&lt;6),SUM(J254:R254),(MAX(J254:R254)+LARGE(J254:R254,2)+LARGE(J254:R254,3)+LARGE(J254:R254,4)+LARGE(J254:R254,5)))</f>
        <v>0</v>
      </c>
      <c r="V254" s="19" t="n">
        <f aca="false">U254+G254+I254</f>
        <v>140.041140615477</v>
      </c>
      <c r="W254" s="19" t="n">
        <f aca="false" t="array" ref="W254:W254">COUNT(J254:S254)</f>
        <v>0</v>
      </c>
      <c r="X254" s="19"/>
      <c r="Y254" s="19"/>
      <c r="Z254" s="4"/>
      <c r="AA254" s="4"/>
      <c r="AB254" s="0"/>
      <c r="AC254" s="4"/>
      <c r="AD254" s="4"/>
      <c r="AE254" s="0"/>
      <c r="AF254" s="0"/>
      <c r="AG254" s="0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</row>
    <row r="255" s="25" customFormat="true" ht="16.5" hidden="false" customHeight="true" outlineLevel="0" collapsed="false">
      <c r="A255" s="19" t="n">
        <v>370</v>
      </c>
      <c r="B255" s="19" t="n">
        <f aca="false" t="array" ref="B255:B255">RANK(V255,$V$2:$V$607)</f>
        <v>193</v>
      </c>
      <c r="C255" s="20" t="str">
        <f aca="false">IF(VLOOKUP($A255,Tournoi!$B$2:$F$601,3,0)="","",VLOOKUP($A255,Tournoi!$B$2:$F$601,3,0))</f>
        <v>Noppen</v>
      </c>
      <c r="D255" s="20" t="str">
        <f aca="false">IF(VLOOKUP($A255,Tournoi!$B$2:$F$601,4,0)="","",VLOOKUP($A255,Tournoi!$B$2:$F$601,4,0))</f>
        <v>Niki</v>
      </c>
      <c r="E255" s="20" t="str">
        <f aca="false">IF(VLOOKUP($A255,Tournoi!$B$2:$F$612,5,0)="","",VLOOKUP($A255,Tournoi!$B$2:$F$612,5,0))</f>
        <v>Winning Movez</v>
      </c>
      <c r="F255" s="19" t="n">
        <v>0</v>
      </c>
      <c r="G255" s="19" t="n">
        <v>0</v>
      </c>
      <c r="H255" s="19" t="n">
        <v>58.6666666666667</v>
      </c>
      <c r="I255" s="19" t="n">
        <v>39.1111111111111</v>
      </c>
      <c r="J255" s="21" t="n">
        <v>100.529437229437</v>
      </c>
      <c r="K255" s="19"/>
      <c r="L255" s="19"/>
      <c r="M255" s="19"/>
      <c r="N255" s="19"/>
      <c r="O255" s="19" t="n">
        <f aca="false">IF(VLOOKUP($A255,Tournoi!$B$2:$AC$601,6,0)="","",VLOOKUP($A255,Tournoi!$B$2:$AF$601,30,0))</f>
        <v>100.655412772586</v>
      </c>
      <c r="P255" s="19"/>
      <c r="Q255" s="19"/>
      <c r="R255" s="19"/>
      <c r="S255" s="22"/>
      <c r="T255" s="21" t="n">
        <f aca="false" t="array" ref="T255:T255">SUM(J255:S255)</f>
        <v>201.184850002023</v>
      </c>
      <c r="U255" s="19" t="n">
        <f aca="false" t="array" ref="U255:U255">IF(S255="",0,S255)+IF((COUNT(J255:R255)&lt;6),SUM(J255:R255),(MAX(J255:R255)+LARGE(J255:R255,2)+LARGE(J255:R255,3)+LARGE(J255:R255,4)+LARGE(J255:R255,5)))</f>
        <v>201.184850002023</v>
      </c>
      <c r="V255" s="19" t="n">
        <f aca="false">U255+G255+I255</f>
        <v>240.295961113134</v>
      </c>
      <c r="W255" s="19" t="n">
        <f aca="false" t="array" ref="W255:W255">COUNT(J255:S255)</f>
        <v>2</v>
      </c>
      <c r="X255" s="19"/>
      <c r="Y255" s="19"/>
      <c r="Z255" s="4"/>
      <c r="AA255" s="4"/>
      <c r="AB255" s="0"/>
      <c r="AC255" s="4"/>
      <c r="AD255" s="4"/>
      <c r="AE255" s="0"/>
      <c r="AF255" s="0"/>
      <c r="AG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</row>
    <row r="256" s="25" customFormat="true" ht="16.5" hidden="false" customHeight="true" outlineLevel="0" collapsed="false">
      <c r="A256" s="19" t="n">
        <v>57</v>
      </c>
      <c r="B256" s="19" t="n">
        <f aca="false" t="array" ref="B256:B256">RANK(V256,$V$2:$V$607)</f>
        <v>282</v>
      </c>
      <c r="C256" s="20" t="str">
        <f aca="false">IF(VLOOKUP($A256,Tournoi!$B$2:$F$601,3,0)="","",VLOOKUP($A256,Tournoi!$B$2:$F$601,3,0))</f>
        <v>Albrecht</v>
      </c>
      <c r="D256" s="20" t="str">
        <f aca="false">IF(VLOOKUP($A256,Tournoi!$B$2:$F$601,4,0)="","",VLOOKUP($A256,Tournoi!$B$2:$F$601,4,0))</f>
        <v>Tatiana</v>
      </c>
      <c r="E256" s="20" t="str">
        <f aca="false">IF(VLOOKUP($A256,Tournoi!$B$2:$F$612,5,0)="","",VLOOKUP($A256,Tournoi!$B$2:$F$612,5,0))</f>
        <v>De Strateeg</v>
      </c>
      <c r="F256" s="19" t="n">
        <v>0</v>
      </c>
      <c r="G256" s="19" t="n">
        <v>0</v>
      </c>
      <c r="H256" s="19" t="n">
        <v>0</v>
      </c>
      <c r="I256" s="19" t="n">
        <v>0</v>
      </c>
      <c r="J256" s="21" t="n">
        <v>138.025040899505</v>
      </c>
      <c r="K256" s="19"/>
      <c r="L256" s="19"/>
      <c r="M256" s="19"/>
      <c r="N256" s="19"/>
      <c r="O256" s="19" t="str">
        <f aca="false">IF(VLOOKUP($A256,Tournoi!$B$2:$AC$601,6,0)="","",VLOOKUP($A256,Tournoi!$B$2:$AF$601,30,0))</f>
        <v/>
      </c>
      <c r="P256" s="19"/>
      <c r="Q256" s="19"/>
      <c r="R256" s="19"/>
      <c r="S256" s="22"/>
      <c r="T256" s="21" t="n">
        <f aca="false" t="array" ref="T256:T256">SUM(J256:S256)</f>
        <v>138.025040899505</v>
      </c>
      <c r="U256" s="19" t="n">
        <f aca="false" t="array" ref="U256:U256">IF(S256="",0,S256)+IF((COUNT(J256:R256)&lt;6),SUM(J256:R256),(MAX(J256:R256)+LARGE(J256:R256,2)+LARGE(J256:R256,3)+LARGE(J256:R256,4)+LARGE(J256:R256,5)))</f>
        <v>138.025040899505</v>
      </c>
      <c r="V256" s="19" t="n">
        <f aca="false">U256+G256+I256</f>
        <v>138.025040899505</v>
      </c>
      <c r="W256" s="19" t="n">
        <f aca="false" t="array" ref="W256:W256">COUNT(J256:S256)</f>
        <v>1</v>
      </c>
      <c r="X256" s="19"/>
      <c r="Y256" s="19"/>
      <c r="Z256" s="4"/>
      <c r="AA256" s="19"/>
      <c r="AB256" s="19"/>
      <c r="AC256" s="4"/>
      <c r="AD256" s="4"/>
      <c r="AE256" s="0"/>
      <c r="AF256" s="0"/>
      <c r="AG256" s="0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</row>
    <row r="257" s="25" customFormat="true" ht="16.5" hidden="false" customHeight="true" outlineLevel="0" collapsed="false">
      <c r="A257" s="19" t="n">
        <v>284</v>
      </c>
      <c r="B257" s="19" t="n">
        <f aca="false" t="array" ref="B257:B257">RANK(V257,$V$2:$V$607)</f>
        <v>283</v>
      </c>
      <c r="C257" s="20" t="str">
        <f aca="false">IF(VLOOKUP($A257,Tournoi!$B$2:$F$601,3,0)="","",VLOOKUP($A257,Tournoi!$B$2:$F$601,3,0))</f>
        <v>Dejonghe</v>
      </c>
      <c r="D257" s="20" t="str">
        <f aca="false">IF(VLOOKUP($A257,Tournoi!$B$2:$F$601,4,0)="","",VLOOKUP($A257,Tournoi!$B$2:$F$601,4,0))</f>
        <v>Benny</v>
      </c>
      <c r="E257" s="20" t="str">
        <f aca="false">IF(VLOOKUP($A257,Tournoi!$B$2:$F$612,5,0)="","",VLOOKUP($A257,Tournoi!$B$2:$F$612,5,0))</f>
        <v>Spelen Op Zolder</v>
      </c>
      <c r="F257" s="19" t="n">
        <v>0</v>
      </c>
      <c r="G257" s="19" t="n">
        <v>0</v>
      </c>
      <c r="H257" s="19" t="n">
        <v>0</v>
      </c>
      <c r="I257" s="19" t="n">
        <v>0</v>
      </c>
      <c r="J257" s="21" t="n">
        <v>137.91097234612</v>
      </c>
      <c r="K257" s="19"/>
      <c r="L257" s="19"/>
      <c r="M257" s="19"/>
      <c r="N257" s="19"/>
      <c r="O257" s="19" t="str">
        <f aca="false">IF(VLOOKUP($A257,Tournoi!$B$2:$AC$601,6,0)="","",VLOOKUP($A257,Tournoi!$B$2:$AF$601,30,0))</f>
        <v/>
      </c>
      <c r="P257" s="19"/>
      <c r="Q257" s="19"/>
      <c r="R257" s="19"/>
      <c r="S257" s="22"/>
      <c r="T257" s="21" t="n">
        <f aca="false" t="array" ref="T257:T257">SUM(J257:S257)</f>
        <v>137.91097234612</v>
      </c>
      <c r="U257" s="19" t="n">
        <f aca="false" t="array" ref="U257:U257">IF(S257="",0,S257)+IF((COUNT(J257:R257)&lt;6),SUM(J257:R257),(MAX(J257:R257)+LARGE(J257:R257,2)+LARGE(J257:R257,3)+LARGE(J257:R257,4)+LARGE(J257:R257,5)))</f>
        <v>137.91097234612</v>
      </c>
      <c r="V257" s="19" t="n">
        <f aca="false">U257+G257+I257</f>
        <v>137.91097234612</v>
      </c>
      <c r="W257" s="19" t="n">
        <f aca="false" t="array" ref="W257:W257">COUNT(J257:S257)</f>
        <v>1</v>
      </c>
      <c r="X257" s="19"/>
      <c r="Y257" s="19"/>
      <c r="Z257" s="4"/>
      <c r="AA257" s="19"/>
      <c r="AB257" s="19"/>
      <c r="AC257" s="4"/>
      <c r="AD257" s="4"/>
      <c r="AE257" s="27"/>
      <c r="AF257" s="0"/>
      <c r="AG257" s="0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</row>
    <row r="258" s="25" customFormat="true" ht="16.5" hidden="false" customHeight="true" outlineLevel="0" collapsed="false">
      <c r="A258" s="19" t="n">
        <v>386</v>
      </c>
      <c r="B258" s="19" t="n">
        <f aca="false" t="array" ref="B258:B258">RANK(V258,$V$2:$V$607)</f>
        <v>285</v>
      </c>
      <c r="C258" s="20" t="str">
        <f aca="false">IF(VLOOKUP($A258,Tournoi!$B$2:$F$601,3,0)="","",VLOOKUP($A258,Tournoi!$B$2:$F$601,3,0))</f>
        <v>Heymans</v>
      </c>
      <c r="D258" s="20" t="str">
        <f aca="false">IF(VLOOKUP($A258,Tournoi!$B$2:$F$601,4,0)="","",VLOOKUP($A258,Tournoi!$B$2:$F$601,4,0))</f>
        <v>Gwennaelle</v>
      </c>
      <c r="E258" s="20"/>
      <c r="F258" s="19" t="n">
        <v>0</v>
      </c>
      <c r="G258" s="19" t="n">
        <v>0</v>
      </c>
      <c r="H258" s="19" t="n">
        <v>0</v>
      </c>
      <c r="I258" s="19" t="n">
        <v>0</v>
      </c>
      <c r="J258" s="21"/>
      <c r="K258" s="19"/>
      <c r="L258" s="19"/>
      <c r="M258" s="19"/>
      <c r="N258" s="19" t="n">
        <v>137.411764705882</v>
      </c>
      <c r="O258" s="19" t="str">
        <f aca="false">IF(VLOOKUP($A258,Tournoi!$B$2:$AC$601,6,0)="","",VLOOKUP($A258,Tournoi!$B$2:$AF$601,30,0))</f>
        <v/>
      </c>
      <c r="P258" s="19"/>
      <c r="Q258" s="19"/>
      <c r="R258" s="19"/>
      <c r="S258" s="22"/>
      <c r="T258" s="21" t="n">
        <f aca="false" t="array" ref="T258:T258">SUM(J258:S258)</f>
        <v>137.411764705882</v>
      </c>
      <c r="U258" s="19" t="n">
        <f aca="false" t="array" ref="U258:U258">IF(S258="",0,S258)+IF((COUNT(J258:R258)&lt;6),SUM(J258:R258),(MAX(J258:R258)+LARGE(J258:R258,2)+LARGE(J258:R258,3)+LARGE(J258:R258,4)+LARGE(J258:R258,5)))</f>
        <v>137.411764705882</v>
      </c>
      <c r="V258" s="19" t="n">
        <f aca="false">U258+G258+I258</f>
        <v>137.411764705882</v>
      </c>
      <c r="W258" s="19" t="n">
        <f aca="false" t="array" ref="W258:W258">COUNT(J258:S258)</f>
        <v>1</v>
      </c>
      <c r="X258" s="19"/>
      <c r="Y258" s="19"/>
      <c r="Z258" s="4"/>
      <c r="AA258" s="19"/>
      <c r="AB258" s="19"/>
      <c r="AC258" s="23"/>
      <c r="AD258" s="23"/>
      <c r="AE258" s="24"/>
      <c r="AF258" s="0"/>
      <c r="AG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</row>
    <row r="259" s="25" customFormat="true" ht="16.5" hidden="false" customHeight="true" outlineLevel="0" collapsed="false">
      <c r="A259" s="19" t="n">
        <v>373</v>
      </c>
      <c r="B259" s="19" t="n">
        <f aca="false" t="array" ref="B259:B259">RANK(V259,$V$2:$V$607)</f>
        <v>287</v>
      </c>
      <c r="C259" s="20" t="str">
        <f aca="false">IF(VLOOKUP($A259,Tournoi!$B$2:$F$601,3,0)="","",VLOOKUP($A259,Tournoi!$B$2:$F$601,3,0))</f>
        <v>Vandamme</v>
      </c>
      <c r="D259" s="20" t="str">
        <f aca="false">IF(VLOOKUP($A259,Tournoi!$B$2:$F$601,4,0)="","",VLOOKUP($A259,Tournoi!$B$2:$F$601,4,0))</f>
        <v>Koen</v>
      </c>
      <c r="E259" s="20" t="str">
        <f aca="false">IF(VLOOKUP($A259,Tournoi!$B$2:$F$612,5,0)="","",VLOOKUP($A259,Tournoi!$B$2:$F$612,5,0))</f>
        <v>Spelen Op Zolder</v>
      </c>
      <c r="F259" s="19" t="n">
        <v>104.524210391311</v>
      </c>
      <c r="G259" s="19" t="n">
        <v>34.8414034637703</v>
      </c>
      <c r="H259" s="19" t="n">
        <v>0.520018605732891</v>
      </c>
      <c r="I259" s="19" t="n">
        <v>0.346679070488594</v>
      </c>
      <c r="J259" s="21" t="n">
        <v>100.689341984428</v>
      </c>
      <c r="K259" s="19"/>
      <c r="L259" s="19"/>
      <c r="M259" s="19"/>
      <c r="N259" s="19"/>
      <c r="O259" s="19" t="str">
        <f aca="false">IF(VLOOKUP($A259,Tournoi!$B$2:$AC$601,6,0)="","",VLOOKUP($A259,Tournoi!$B$2:$AF$601,30,0))</f>
        <v/>
      </c>
      <c r="P259" s="19"/>
      <c r="Q259" s="19"/>
      <c r="R259" s="19"/>
      <c r="S259" s="22"/>
      <c r="T259" s="21" t="n">
        <f aca="false" t="array" ref="T259:T259">SUM(J259:S259)</f>
        <v>100.689341984428</v>
      </c>
      <c r="U259" s="19" t="n">
        <f aca="false" t="array" ref="U259:U259">IF(S259="",0,S259)+IF((COUNT(J259:R259)&lt;6),SUM(J259:R259),(MAX(J259:R259)+LARGE(J259:R259,2)+LARGE(J259:R259,3)+LARGE(J259:R259,4)+LARGE(J259:R259,5)))</f>
        <v>100.689341984428</v>
      </c>
      <c r="V259" s="19" t="n">
        <f aca="false">U259+G259+I259</f>
        <v>135.877424518687</v>
      </c>
      <c r="W259" s="19" t="n">
        <f aca="false" t="array" ref="W259:W259">COUNT(J259:S259)</f>
        <v>1</v>
      </c>
      <c r="X259" s="19"/>
      <c r="Y259" s="19"/>
      <c r="Z259" s="4"/>
      <c r="AA259" s="19"/>
      <c r="AB259" s="19"/>
      <c r="AC259" s="4"/>
      <c r="AD259" s="4"/>
      <c r="AE259" s="0"/>
      <c r="AF259" s="0"/>
      <c r="AG259" s="0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</row>
    <row r="260" s="25" customFormat="true" ht="16.5" hidden="false" customHeight="true" outlineLevel="0" collapsed="false">
      <c r="A260" s="19" t="n">
        <v>206</v>
      </c>
      <c r="B260" s="19" t="n">
        <f aca="false" t="array" ref="B260:B260">RANK(V260,$V$2:$V$607)</f>
        <v>288</v>
      </c>
      <c r="C260" s="20" t="str">
        <f aca="false">IF(VLOOKUP($A260,Tournoi!$B$2:$F$601,3,0)="","",VLOOKUP($A260,Tournoi!$B$2:$F$601,3,0))</f>
        <v>Cuyt</v>
      </c>
      <c r="D260" s="20" t="str">
        <f aca="false">IF(VLOOKUP($A260,Tournoi!$B$2:$F$601,4,0)="","",VLOOKUP($A260,Tournoi!$B$2:$F$601,4,0))</f>
        <v>Sven</v>
      </c>
      <c r="E260" s="20" t="str">
        <f aca="false">IF(VLOOKUP($A260,Tournoi!$B$2:$F$612,5,0)="","",VLOOKUP($A260,Tournoi!$B$2:$F$612,5,0))</f>
        <v/>
      </c>
      <c r="F260" s="19" t="n">
        <v>0</v>
      </c>
      <c r="G260" s="19" t="n">
        <v>0</v>
      </c>
      <c r="H260" s="19" t="n">
        <v>201.335623956096</v>
      </c>
      <c r="I260" s="19" t="n">
        <v>134.223749304064</v>
      </c>
      <c r="J260" s="21"/>
      <c r="K260" s="19"/>
      <c r="L260" s="19"/>
      <c r="M260" s="19"/>
      <c r="N260" s="19"/>
      <c r="O260" s="19" t="str">
        <f aca="false">IF(VLOOKUP($A260,Tournoi!$B$2:$AC$601,6,0)="","",VLOOKUP($A260,Tournoi!$B$2:$AF$601,30,0))</f>
        <v/>
      </c>
      <c r="P260" s="19"/>
      <c r="Q260" s="19"/>
      <c r="R260" s="19"/>
      <c r="S260" s="22"/>
      <c r="T260" s="21" t="n">
        <f aca="false" t="array" ref="T260:T260">SUM(J260:S260)</f>
        <v>0</v>
      </c>
      <c r="U260" s="19" t="n">
        <f aca="false" t="array" ref="U260:U260">IF(S260="",0,S260)+IF((COUNT(J260:R260)&lt;6),SUM(J260:R260),(MAX(J260:R260)+LARGE(J260:R260,2)+LARGE(J260:R260,3)+LARGE(J260:R260,4)+LARGE(J260:R260,5)))</f>
        <v>0</v>
      </c>
      <c r="V260" s="19" t="n">
        <f aca="false">U260+G260+I260</f>
        <v>134.223749304064</v>
      </c>
      <c r="W260" s="19" t="n">
        <f aca="false" t="array" ref="W260:W260">COUNT(J260:S260)</f>
        <v>0</v>
      </c>
      <c r="X260" s="19"/>
      <c r="Y260" s="19"/>
      <c r="Z260" s="4"/>
      <c r="AA260" s="19"/>
      <c r="AB260" s="19"/>
      <c r="AC260" s="4"/>
      <c r="AD260" s="4"/>
      <c r="AE260" s="0"/>
      <c r="AF260" s="0"/>
      <c r="AG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</row>
    <row r="261" s="25" customFormat="true" ht="16.5" hidden="false" customHeight="true" outlineLevel="0" collapsed="false">
      <c r="A261" s="19" t="n">
        <v>341</v>
      </c>
      <c r="B261" s="19" t="n">
        <f aca="false" t="array" ref="B261:B261">RANK(V261,$V$2:$V$607)</f>
        <v>289</v>
      </c>
      <c r="C261" s="20" t="str">
        <f aca="false">IF(VLOOKUP($A261,Tournoi!$B$2:$F$601,3,0)="","",VLOOKUP($A261,Tournoi!$B$2:$F$601,3,0))</f>
        <v>Hermans</v>
      </c>
      <c r="D261" s="20" t="str">
        <f aca="false">IF(VLOOKUP($A261,Tournoi!$B$2:$F$601,4,0)="","",VLOOKUP($A261,Tournoi!$B$2:$F$601,4,0))</f>
        <v>Guillaume</v>
      </c>
      <c r="E261" s="20"/>
      <c r="F261" s="19" t="n">
        <v>0</v>
      </c>
      <c r="G261" s="19" t="n">
        <v>0</v>
      </c>
      <c r="H261" s="19" t="n">
        <v>0</v>
      </c>
      <c r="I261" s="19" t="n">
        <v>0</v>
      </c>
      <c r="J261" s="21"/>
      <c r="K261" s="19"/>
      <c r="L261" s="19"/>
      <c r="M261" s="19" t="n">
        <v>36.7406015037594</v>
      </c>
      <c r="N261" s="19" t="n">
        <v>94.828691423519</v>
      </c>
      <c r="O261" s="19" t="str">
        <f aca="false">IF(VLOOKUP($A261,Tournoi!$B$2:$AC$601,6,0)="","",VLOOKUP($A261,Tournoi!$B$2:$AF$601,30,0))</f>
        <v/>
      </c>
      <c r="P261" s="19"/>
      <c r="Q261" s="19"/>
      <c r="R261" s="19"/>
      <c r="S261" s="22"/>
      <c r="T261" s="21" t="n">
        <f aca="false" t="array" ref="T261:T261">SUM(J261:S261)</f>
        <v>131.569292927278</v>
      </c>
      <c r="U261" s="19" t="n">
        <f aca="false" t="array" ref="U261:U261">IF(S261="",0,S261)+IF((COUNT(J261:R261)&lt;6),SUM(J261:R261),(MAX(J261:R261)+LARGE(J261:R261,2)+LARGE(J261:R261,3)+LARGE(J261:R261,4)+LARGE(J261:R261,5)))</f>
        <v>131.569292927278</v>
      </c>
      <c r="V261" s="19" t="n">
        <f aca="false">U261+G261+I261</f>
        <v>131.569292927278</v>
      </c>
      <c r="W261" s="19" t="n">
        <f aca="false" t="array" ref="W261:W261">COUNT(J261:S261)</f>
        <v>2</v>
      </c>
      <c r="X261" s="19"/>
      <c r="Y261" s="19"/>
      <c r="Z261" s="4"/>
      <c r="AA261" s="4"/>
      <c r="AB261" s="0"/>
      <c r="AC261" s="4"/>
      <c r="AD261" s="4"/>
      <c r="AE261" s="0"/>
      <c r="AF261" s="0"/>
      <c r="AG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</row>
    <row r="262" s="25" customFormat="true" ht="16.5" hidden="false" customHeight="true" outlineLevel="0" collapsed="false">
      <c r="A262" s="19" t="n">
        <v>174</v>
      </c>
      <c r="B262" s="19" t="n">
        <f aca="false" t="array" ref="B262:B262">RANK(V262,$V$2:$V$607)</f>
        <v>291</v>
      </c>
      <c r="C262" s="20" t="str">
        <f aca="false">IF(VLOOKUP($A262,Tournoi!$B$2:$F$601,3,0)="","",VLOOKUP($A262,Tournoi!$B$2:$F$601,3,0))</f>
        <v>Dockx</v>
      </c>
      <c r="D262" s="20" t="str">
        <f aca="false">IF(VLOOKUP($A262,Tournoi!$B$2:$F$601,4,0)="","",VLOOKUP($A262,Tournoi!$B$2:$F$601,4,0))</f>
        <v>Dennis</v>
      </c>
      <c r="E262" s="20" t="str">
        <f aca="false">IF(VLOOKUP($A262,Tournoi!$B$2:$F$612,5,0)="","",VLOOKUP($A262,Tournoi!$B$2:$F$612,5,0))</f>
        <v/>
      </c>
      <c r="F262" s="19" t="n">
        <v>0</v>
      </c>
      <c r="G262" s="19" t="n">
        <v>0</v>
      </c>
      <c r="H262" s="19" t="n">
        <v>195.867670401494</v>
      </c>
      <c r="I262" s="19" t="n">
        <v>130.578446934329</v>
      </c>
      <c r="J262" s="21"/>
      <c r="K262" s="19"/>
      <c r="L262" s="19"/>
      <c r="M262" s="19"/>
      <c r="N262" s="19"/>
      <c r="O262" s="19" t="str">
        <f aca="false">IF(VLOOKUP($A262,Tournoi!$B$2:$AC$601,6,0)="","",VLOOKUP($A262,Tournoi!$B$2:$AF$601,30,0))</f>
        <v/>
      </c>
      <c r="P262" s="19"/>
      <c r="Q262" s="19"/>
      <c r="R262" s="19"/>
      <c r="S262" s="22"/>
      <c r="T262" s="21" t="n">
        <f aca="false" t="array" ref="T262:T262">SUM(J262:S262)</f>
        <v>0</v>
      </c>
      <c r="U262" s="19" t="n">
        <f aca="false" t="array" ref="U262:U262">IF(S262="",0,S262)+IF((COUNT(J262:R262)&lt;6),SUM(J262:R262),(MAX(J262:R262)+LARGE(J262:R262,2)+LARGE(J262:R262,3)+LARGE(J262:R262,4)+LARGE(J262:R262,5)))</f>
        <v>0</v>
      </c>
      <c r="V262" s="19" t="n">
        <f aca="false">U262+G262+I262</f>
        <v>130.578446934329</v>
      </c>
      <c r="W262" s="19" t="n">
        <f aca="false" t="array" ref="W262:W262">COUNT(J262:S262)</f>
        <v>0</v>
      </c>
      <c r="X262" s="19"/>
      <c r="Y262" s="19"/>
      <c r="Z262" s="4"/>
      <c r="AA262" s="19"/>
      <c r="AB262" s="19"/>
      <c r="AC262" s="4"/>
      <c r="AD262" s="4"/>
      <c r="AE262" s="0"/>
      <c r="AF262" s="0"/>
      <c r="AG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</row>
    <row r="263" s="25" customFormat="true" ht="16.5" hidden="false" customHeight="true" outlineLevel="0" collapsed="false">
      <c r="A263" s="19" t="n">
        <v>29</v>
      </c>
      <c r="B263" s="19" t="n">
        <f aca="false" t="array" ref="B263:B263">RANK(V263,$V$2:$V$607)</f>
        <v>292</v>
      </c>
      <c r="C263" s="20" t="str">
        <f aca="false">IF(VLOOKUP($A263,Tournoi!$B$2:$F$601,3,0)="","",VLOOKUP($A263,Tournoi!$B$2:$F$601,3,0))</f>
        <v>Bonjé</v>
      </c>
      <c r="D263" s="20" t="str">
        <f aca="false">IF(VLOOKUP($A263,Tournoi!$B$2:$F$601,4,0)="","",VLOOKUP($A263,Tournoi!$B$2:$F$601,4,0))</f>
        <v>Alissa</v>
      </c>
      <c r="E263" s="20" t="str">
        <f aca="false">IF(VLOOKUP($A263,Tournoi!$B$2:$F$612,5,0)="","",VLOOKUP($A263,Tournoi!$B$2:$F$612,5,0))</f>
        <v>Spelen Op Zolder</v>
      </c>
      <c r="F263" s="19" t="n">
        <v>75.2380952380952</v>
      </c>
      <c r="G263" s="19" t="n">
        <v>25.0793650793651</v>
      </c>
      <c r="H263" s="19" t="n">
        <v>0</v>
      </c>
      <c r="I263" s="19" t="n">
        <v>0</v>
      </c>
      <c r="J263" s="21" t="n">
        <v>104.303867403315</v>
      </c>
      <c r="K263" s="19"/>
      <c r="L263" s="19"/>
      <c r="M263" s="19"/>
      <c r="N263" s="19"/>
      <c r="O263" s="19" t="str">
        <f aca="false">IF(VLOOKUP($A263,Tournoi!$B$2:$AC$601,6,0)="","",VLOOKUP($A263,Tournoi!$B$2:$AF$601,30,0))</f>
        <v/>
      </c>
      <c r="P263" s="19"/>
      <c r="Q263" s="19"/>
      <c r="R263" s="19"/>
      <c r="S263" s="22"/>
      <c r="T263" s="21" t="n">
        <f aca="false" t="array" ref="T263:T263">SUM(J263:S263)</f>
        <v>104.303867403315</v>
      </c>
      <c r="U263" s="19" t="n">
        <f aca="false" t="array" ref="U263:U263">IF(S263="",0,S263)+IF((COUNT(J263:R263)&lt;6),SUM(J263:R263),(MAX(J263:R263)+LARGE(J263:R263,2)+LARGE(J263:R263,3)+LARGE(J263:R263,4)+LARGE(J263:R263,5)))</f>
        <v>104.303867403315</v>
      </c>
      <c r="V263" s="19" t="n">
        <f aca="false">U263+G263+I263</f>
        <v>129.38323248268</v>
      </c>
      <c r="W263" s="19" t="n">
        <f aca="false" t="array" ref="W263:W263">COUNT(J263:S263)</f>
        <v>1</v>
      </c>
      <c r="X263" s="19"/>
      <c r="Y263" s="19"/>
      <c r="Z263" s="4"/>
      <c r="AA263" s="19"/>
      <c r="AB263" s="19"/>
      <c r="AC263" s="4"/>
      <c r="AD263" s="4"/>
      <c r="AE263" s="0"/>
      <c r="AF263" s="0"/>
      <c r="AG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</row>
    <row r="264" s="25" customFormat="true" ht="16.5" hidden="false" customHeight="true" outlineLevel="0" collapsed="false">
      <c r="A264" s="19" t="n">
        <v>338</v>
      </c>
      <c r="B264" s="19" t="n">
        <f aca="false" t="array" ref="B264:B264">RANK(V264,$V$2:$V$607)</f>
        <v>293</v>
      </c>
      <c r="C264" s="20" t="str">
        <f aca="false">IF(VLOOKUP($A264,Tournoi!$B$2:$F$601,3,0)="","",VLOOKUP($A264,Tournoi!$B$2:$F$601,3,0))</f>
        <v>Callebaut</v>
      </c>
      <c r="D264" s="20" t="str">
        <f aca="false">IF(VLOOKUP($A264,Tournoi!$B$2:$F$601,4,0)="","",VLOOKUP($A264,Tournoi!$B$2:$F$601,4,0))</f>
        <v>Florence</v>
      </c>
      <c r="E264" s="20"/>
      <c r="F264" s="19" t="n">
        <v>0</v>
      </c>
      <c r="G264" s="19" t="n">
        <v>0</v>
      </c>
      <c r="H264" s="19" t="n">
        <v>0</v>
      </c>
      <c r="I264" s="19" t="n">
        <v>0</v>
      </c>
      <c r="J264" s="21"/>
      <c r="K264" s="19"/>
      <c r="L264" s="19"/>
      <c r="M264" s="19" t="n">
        <v>72.8909725100152</v>
      </c>
      <c r="N264" s="19" t="n">
        <v>55.454415954416</v>
      </c>
      <c r="O264" s="19" t="str">
        <f aca="false">IF(VLOOKUP($A264,Tournoi!$B$2:$AC$601,6,0)="","",VLOOKUP($A264,Tournoi!$B$2:$AF$601,30,0))</f>
        <v/>
      </c>
      <c r="P264" s="19"/>
      <c r="Q264" s="19"/>
      <c r="R264" s="19"/>
      <c r="S264" s="22"/>
      <c r="T264" s="21" t="n">
        <f aca="false" t="array" ref="T264:T264">SUM(J264:S264)</f>
        <v>128.345388464431</v>
      </c>
      <c r="U264" s="19" t="n">
        <f aca="false" t="array" ref="U264:U264">IF(S264="",0,S264)+IF((COUNT(J264:R264)&lt;6),SUM(J264:R264),(MAX(J264:R264)+LARGE(J264:R264,2)+LARGE(J264:R264,3)+LARGE(J264:R264,4)+LARGE(J264:R264,5)))</f>
        <v>128.345388464431</v>
      </c>
      <c r="V264" s="19" t="n">
        <f aca="false">U264+G264+I264</f>
        <v>128.345388464431</v>
      </c>
      <c r="W264" s="19" t="n">
        <f aca="false" t="array" ref="W264:W264">COUNT(J264:S264)</f>
        <v>2</v>
      </c>
      <c r="X264" s="19"/>
      <c r="Y264" s="19"/>
      <c r="Z264" s="4"/>
      <c r="AA264" s="19"/>
      <c r="AB264" s="19"/>
      <c r="AC264" s="4"/>
      <c r="AD264" s="4"/>
      <c r="AE264" s="0"/>
      <c r="AF264" s="0"/>
      <c r="AG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</row>
    <row r="265" s="25" customFormat="true" ht="16.5" hidden="false" customHeight="true" outlineLevel="0" collapsed="false">
      <c r="A265" s="19" t="n">
        <v>273</v>
      </c>
      <c r="B265" s="19" t="n">
        <f aca="false" t="array" ref="B265:B265">RANK(V265,$V$2:$V$607)</f>
        <v>294</v>
      </c>
      <c r="C265" s="20" t="str">
        <f aca="false">IF(VLOOKUP($A265,Tournoi!$B$2:$F$601,3,0)="","",VLOOKUP($A265,Tournoi!$B$2:$F$601,3,0))</f>
        <v>Gosse</v>
      </c>
      <c r="D265" s="20" t="str">
        <f aca="false">IF(VLOOKUP($A265,Tournoi!$B$2:$F$601,4,0)="","",VLOOKUP($A265,Tournoi!$B$2:$F$601,4,0))</f>
        <v>Manuel</v>
      </c>
      <c r="E265" s="20" t="str">
        <f aca="false">IF(VLOOKUP($A265,Tournoi!$B$2:$F$612,5,0)="","",VLOOKUP($A265,Tournoi!$B$2:$F$612,5,0))</f>
        <v/>
      </c>
      <c r="F265" s="19" t="n">
        <v>0</v>
      </c>
      <c r="G265" s="19" t="n">
        <v>0</v>
      </c>
      <c r="H265" s="19" t="n">
        <v>76.1383324700438</v>
      </c>
      <c r="I265" s="19" t="n">
        <v>50.7588883133626</v>
      </c>
      <c r="J265" s="21"/>
      <c r="K265" s="19"/>
      <c r="L265" s="19"/>
      <c r="M265" s="19"/>
      <c r="N265" s="19" t="n">
        <v>76.2154695359648</v>
      </c>
      <c r="O265" s="19" t="str">
        <f aca="false">IF(VLOOKUP($A265,Tournoi!$B$2:$AC$601,6,0)="","",VLOOKUP($A265,Tournoi!$B$2:$AF$601,30,0))</f>
        <v/>
      </c>
      <c r="P265" s="19"/>
      <c r="Q265" s="19"/>
      <c r="R265" s="19"/>
      <c r="S265" s="22"/>
      <c r="T265" s="21" t="n">
        <f aca="false" t="array" ref="T265:T265">SUM(J265:S265)</f>
        <v>76.2154695359648</v>
      </c>
      <c r="U265" s="19" t="n">
        <f aca="false" t="array" ref="U265:U265">IF(S265="",0,S265)+IF((COUNT(J265:R265)&lt;6),SUM(J265:R265),(MAX(J265:R265)+LARGE(J265:R265,2)+LARGE(J265:R265,3)+LARGE(J265:R265,4)+LARGE(J265:R265,5)))</f>
        <v>76.2154695359648</v>
      </c>
      <c r="V265" s="19" t="n">
        <f aca="false">U265+G265+I265</f>
        <v>126.974357849327</v>
      </c>
      <c r="W265" s="19" t="n">
        <f aca="false" t="array" ref="W265:W265">COUNT(J265:S265)</f>
        <v>1</v>
      </c>
      <c r="X265" s="19"/>
      <c r="Y265" s="19"/>
      <c r="Z265" s="4"/>
      <c r="AA265" s="4"/>
      <c r="AB265" s="0"/>
      <c r="AC265" s="4"/>
      <c r="AD265" s="4"/>
      <c r="AE265" s="0"/>
      <c r="AF265" s="0"/>
      <c r="AG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</row>
    <row r="266" s="25" customFormat="true" ht="16.5" hidden="false" customHeight="true" outlineLevel="0" collapsed="false">
      <c r="A266" s="19" t="n">
        <v>109</v>
      </c>
      <c r="B266" s="19" t="n">
        <f aca="false" t="array" ref="B266:B266">RANK(V266,$V$2:$V$607)</f>
        <v>295</v>
      </c>
      <c r="C266" s="20" t="str">
        <f aca="false">IF(VLOOKUP($A266,Tournoi!$B$2:$F$601,3,0)="","",VLOOKUP($A266,Tournoi!$B$2:$F$601,3,0))</f>
        <v>Passchyn</v>
      </c>
      <c r="D266" s="20" t="str">
        <f aca="false">IF(VLOOKUP($A266,Tournoi!$B$2:$F$601,4,0)="","",VLOOKUP($A266,Tournoi!$B$2:$F$601,4,0))</f>
        <v>Davy</v>
      </c>
      <c r="E266" s="20" t="str">
        <f aca="false">IF(VLOOKUP($A266,Tournoi!$B$2:$F$612,5,0)="","",VLOOKUP($A266,Tournoi!$B$2:$F$612,5,0))</f>
        <v>Spelen Op Zolder</v>
      </c>
      <c r="F266" s="19" t="n">
        <v>0</v>
      </c>
      <c r="G266" s="19" t="n">
        <v>0</v>
      </c>
      <c r="H266" s="19" t="n">
        <v>50.5180892756216</v>
      </c>
      <c r="I266" s="19" t="n">
        <v>33.6787261837477</v>
      </c>
      <c r="J266" s="21" t="n">
        <v>92.261047934551</v>
      </c>
      <c r="K266" s="19"/>
      <c r="L266" s="19"/>
      <c r="M266" s="19"/>
      <c r="N266" s="19"/>
      <c r="O266" s="19" t="str">
        <f aca="false">IF(VLOOKUP($A266,Tournoi!$B$2:$AC$601,6,0)="","",VLOOKUP($A266,Tournoi!$B$2:$AF$601,30,0))</f>
        <v/>
      </c>
      <c r="P266" s="19"/>
      <c r="Q266" s="19"/>
      <c r="R266" s="19"/>
      <c r="S266" s="22"/>
      <c r="T266" s="21" t="n">
        <f aca="false" t="array" ref="T266:T266">SUM(J266:S266)</f>
        <v>92.261047934551</v>
      </c>
      <c r="U266" s="19" t="n">
        <f aca="false" t="array" ref="U266:U266">IF(S266="",0,S266)+IF((COUNT(J266:R266)&lt;6),SUM(J266:R266),(MAX(J266:R266)+LARGE(J266:R266,2)+LARGE(J266:R266,3)+LARGE(J266:R266,4)+LARGE(J266:R266,5)))</f>
        <v>92.261047934551</v>
      </c>
      <c r="V266" s="19" t="n">
        <f aca="false">U266+G266+I266</f>
        <v>125.939774118299</v>
      </c>
      <c r="W266" s="19" t="n">
        <f aca="false" t="array" ref="W266:W266">COUNT(J266:S266)</f>
        <v>1</v>
      </c>
      <c r="X266" s="19"/>
      <c r="Y266" s="19"/>
      <c r="Z266" s="4"/>
      <c r="AA266" s="19"/>
      <c r="AB266" s="19"/>
      <c r="AC266" s="4"/>
      <c r="AD266" s="4"/>
      <c r="AE266" s="0"/>
      <c r="AF266" s="0"/>
      <c r="AG266" s="0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</row>
    <row r="267" s="25" customFormat="true" ht="16.5" hidden="false" customHeight="true" outlineLevel="0" collapsed="false">
      <c r="A267" s="19" t="n">
        <v>426</v>
      </c>
      <c r="B267" s="19" t="n">
        <f aca="false" t="array" ref="B267:B267">RANK(V267,$V$2:$V$607)</f>
        <v>296</v>
      </c>
      <c r="C267" s="20" t="str">
        <f aca="false">IF(VLOOKUP($A267,Tournoi!$B$2:$F$601,3,0)="","",VLOOKUP($A267,Tournoi!$B$2:$F$601,3,0))</f>
        <v>Hoogstyn</v>
      </c>
      <c r="D267" s="20" t="str">
        <f aca="false">IF(VLOOKUP($A267,Tournoi!$B$2:$F$601,4,0)="","",VLOOKUP($A267,Tournoi!$B$2:$F$601,4,0))</f>
        <v>Günter</v>
      </c>
      <c r="E267" s="20" t="str">
        <f aca="false">IF(VLOOKUP($A267,Tournoi!$B$2:$F$612,5,0)="","",VLOOKUP($A267,Tournoi!$B$2:$F$612,5,0))</f>
        <v/>
      </c>
      <c r="F267" s="19" t="n">
        <v>0</v>
      </c>
      <c r="G267" s="19" t="n">
        <v>0</v>
      </c>
      <c r="H267" s="19" t="n">
        <v>188.409955257271</v>
      </c>
      <c r="I267" s="19" t="n">
        <v>125.60663683818</v>
      </c>
      <c r="J267" s="21"/>
      <c r="K267" s="19"/>
      <c r="L267" s="19"/>
      <c r="M267" s="19"/>
      <c r="N267" s="19"/>
      <c r="O267" s="19" t="str">
        <f aca="false">IF(VLOOKUP($A267,Tournoi!$B$2:$AC$601,6,0)="","",VLOOKUP($A267,Tournoi!$B$2:$AF$601,30,0))</f>
        <v/>
      </c>
      <c r="P267" s="19"/>
      <c r="Q267" s="19"/>
      <c r="R267" s="19"/>
      <c r="S267" s="22"/>
      <c r="T267" s="21" t="n">
        <f aca="false" t="array" ref="T267:T267">SUM(J267:S267)</f>
        <v>0</v>
      </c>
      <c r="U267" s="19" t="n">
        <f aca="false" t="array" ref="U267:U267">IF(S267="",0,S267)+IF((COUNT(J267:R267)&lt;6),SUM(J267:R267),(MAX(J267:R267)+LARGE(J267:R267,2)+LARGE(J267:R267,3)+LARGE(J267:R267,4)+LARGE(J267:R267,5)))</f>
        <v>0</v>
      </c>
      <c r="V267" s="19" t="n">
        <f aca="false">U267+G267+I267</f>
        <v>125.60663683818</v>
      </c>
      <c r="W267" s="19" t="n">
        <f aca="false" t="array" ref="W267:W267">COUNT(J267:S267)</f>
        <v>0</v>
      </c>
      <c r="X267" s="19"/>
      <c r="Y267" s="19"/>
      <c r="Z267" s="4"/>
      <c r="AA267" s="4"/>
      <c r="AB267" s="0"/>
      <c r="AC267" s="4"/>
      <c r="AD267" s="4"/>
      <c r="AE267" s="0"/>
      <c r="AF267" s="0"/>
      <c r="AG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</row>
    <row r="268" s="25" customFormat="true" ht="16.5" hidden="false" customHeight="true" outlineLevel="0" collapsed="false">
      <c r="A268" s="19" t="n">
        <v>151</v>
      </c>
      <c r="B268" s="19" t="n">
        <f aca="false" t="array" ref="B268:B268">RANK(V268,$V$2:$V$607)</f>
        <v>297</v>
      </c>
      <c r="C268" s="20" t="str">
        <f aca="false">IF(VLOOKUP($A268,Tournoi!$B$2:$F$601,3,0)="","",VLOOKUP($A268,Tournoi!$B$2:$F$601,3,0))</f>
        <v>Denys</v>
      </c>
      <c r="D268" s="20" t="str">
        <f aca="false">IF(VLOOKUP($A268,Tournoi!$B$2:$F$601,4,0)="","",VLOOKUP($A268,Tournoi!$B$2:$F$601,4,0))</f>
        <v>Vincent</v>
      </c>
      <c r="E268" s="20" t="str">
        <f aca="false">IF(VLOOKUP($A268,Tournoi!$B$2:$F$612,5,0)="","",VLOOKUP($A268,Tournoi!$B$2:$F$612,5,0))</f>
        <v>Spelen Op Zolder</v>
      </c>
      <c r="F268" s="19" t="n">
        <v>0.264648729446936</v>
      </c>
      <c r="G268" s="19" t="n">
        <v>0.0882162431489787</v>
      </c>
      <c r="H268" s="19" t="n">
        <v>0</v>
      </c>
      <c r="I268" s="19" t="n">
        <v>0</v>
      </c>
      <c r="J268" s="21" t="n">
        <v>124.652597402597</v>
      </c>
      <c r="K268" s="19"/>
      <c r="L268" s="19"/>
      <c r="M268" s="19"/>
      <c r="N268" s="19"/>
      <c r="O268" s="19" t="str">
        <f aca="false">IF(VLOOKUP($A268,Tournoi!$B$2:$AC$601,6,0)="","",VLOOKUP($A268,Tournoi!$B$2:$AF$601,30,0))</f>
        <v/>
      </c>
      <c r="P268" s="19"/>
      <c r="Q268" s="19"/>
      <c r="R268" s="19"/>
      <c r="S268" s="22"/>
      <c r="T268" s="21" t="n">
        <f aca="false" t="array" ref="T268:T268">SUM(J268:S268)</f>
        <v>124.652597402597</v>
      </c>
      <c r="U268" s="19" t="n">
        <f aca="false" t="array" ref="U268:U268">IF(S268="",0,S268)+IF((COUNT(J268:R268)&lt;6),SUM(J268:R268),(MAX(J268:R268)+LARGE(J268:R268,2)+LARGE(J268:R268,3)+LARGE(J268:R268,4)+LARGE(J268:R268,5)))</f>
        <v>124.652597402597</v>
      </c>
      <c r="V268" s="19" t="n">
        <f aca="false">U268+G268+I268</f>
        <v>124.740813645746</v>
      </c>
      <c r="W268" s="19" t="n">
        <f aca="false" t="array" ref="W268:W268">COUNT(J268:S268)</f>
        <v>1</v>
      </c>
      <c r="X268" s="19"/>
      <c r="Y268" s="19"/>
      <c r="Z268" s="4"/>
      <c r="AA268" s="19"/>
      <c r="AB268" s="19"/>
      <c r="AC268" s="4"/>
      <c r="AD268" s="4"/>
      <c r="AE268" s="0"/>
      <c r="AF268" s="0"/>
      <c r="AG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</row>
    <row r="269" s="25" customFormat="true" ht="16.5" hidden="false" customHeight="true" outlineLevel="0" collapsed="false">
      <c r="A269" s="19" t="n">
        <v>395</v>
      </c>
      <c r="B269" s="19" t="n">
        <f aca="false" t="array" ref="B269:B269">RANK(V269,$V$2:$V$607)</f>
        <v>298</v>
      </c>
      <c r="C269" s="20" t="str">
        <f aca="false">IF(VLOOKUP($A269,Tournoi!$B$2:$F$601,3,0)="","",VLOOKUP($A269,Tournoi!$B$2:$F$601,3,0))</f>
        <v>Servotte</v>
      </c>
      <c r="D269" s="20" t="str">
        <f aca="false">IF(VLOOKUP($A269,Tournoi!$B$2:$F$601,4,0)="","",VLOOKUP($A269,Tournoi!$B$2:$F$601,4,0))</f>
        <v>Damien</v>
      </c>
      <c r="E269" s="20"/>
      <c r="F269" s="19" t="n">
        <v>0</v>
      </c>
      <c r="G269" s="19" t="n">
        <v>0</v>
      </c>
      <c r="H269" s="19" t="n">
        <v>0</v>
      </c>
      <c r="I269" s="19" t="n">
        <v>0</v>
      </c>
      <c r="J269" s="21"/>
      <c r="K269" s="19"/>
      <c r="L269" s="19"/>
      <c r="M269" s="19"/>
      <c r="N269" s="19" t="n">
        <v>124.530560293566</v>
      </c>
      <c r="O269" s="19" t="str">
        <f aca="false">IF(VLOOKUP($A269,Tournoi!$B$2:$AC$601,6,0)="","",VLOOKUP($A269,Tournoi!$B$2:$AF$601,30,0))</f>
        <v/>
      </c>
      <c r="P269" s="19"/>
      <c r="Q269" s="19"/>
      <c r="R269" s="19"/>
      <c r="S269" s="22"/>
      <c r="T269" s="21" t="n">
        <f aca="false" t="array" ref="T269:T269">SUM(J269:S269)</f>
        <v>124.530560293566</v>
      </c>
      <c r="U269" s="19" t="n">
        <f aca="false" t="array" ref="U269:U269">IF(S269="",0,S269)+IF((COUNT(J269:R269)&lt;6),SUM(J269:R269),(MAX(J269:R269)+LARGE(J269:R269,2)+LARGE(J269:R269,3)+LARGE(J269:R269,4)+LARGE(J269:R269,5)))</f>
        <v>124.530560293566</v>
      </c>
      <c r="V269" s="19" t="n">
        <f aca="false">U269+G269+I269</f>
        <v>124.530560293566</v>
      </c>
      <c r="W269" s="19" t="n">
        <f aca="false" t="array" ref="W269:W269">COUNT(J269:S269)</f>
        <v>1</v>
      </c>
      <c r="X269" s="19"/>
      <c r="Y269" s="19"/>
      <c r="Z269" s="4"/>
      <c r="AA269" s="19"/>
      <c r="AB269" s="19"/>
      <c r="AC269" s="4"/>
      <c r="AD269" s="4"/>
      <c r="AE269" s="27"/>
      <c r="AF269" s="0"/>
      <c r="AG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</row>
    <row r="270" s="25" customFormat="true" ht="16.5" hidden="false" customHeight="true" outlineLevel="0" collapsed="false">
      <c r="A270" s="19" t="n">
        <v>319</v>
      </c>
      <c r="B270" s="19" t="n">
        <f aca="false" t="array" ref="B270:B270">RANK(V270,$V$2:$V$607)</f>
        <v>299</v>
      </c>
      <c r="C270" s="20" t="str">
        <f aca="false">IF(VLOOKUP($A270,Tournoi!$B$2:$F$601,3,0)="","",VLOOKUP($A270,Tournoi!$B$2:$F$601,3,0))</f>
        <v>Bragard</v>
      </c>
      <c r="D270" s="20" t="str">
        <f aca="false">IF(VLOOKUP($A270,Tournoi!$B$2:$F$601,4,0)="","",VLOOKUP($A270,Tournoi!$B$2:$F$601,4,0))</f>
        <v>Louis</v>
      </c>
      <c r="E270" s="20" t="str">
        <f aca="false">IF(VLOOKUP($A270,Tournoi!$B$2:$F$612,5,0)="","",VLOOKUP($A270,Tournoi!$B$2:$F$612,5,0))</f>
        <v/>
      </c>
      <c r="F270" s="19" t="n">
        <v>142.248334263912</v>
      </c>
      <c r="G270" s="19" t="n">
        <v>47.4161114213041</v>
      </c>
      <c r="H270" s="19" t="n">
        <v>114.707345634378</v>
      </c>
      <c r="I270" s="19" t="n">
        <v>76.471563756252</v>
      </c>
      <c r="J270" s="21"/>
      <c r="K270" s="19"/>
      <c r="L270" s="19"/>
      <c r="M270" s="19"/>
      <c r="N270" s="19"/>
      <c r="O270" s="19" t="str">
        <f aca="false">IF(VLOOKUP($A270,Tournoi!$B$2:$AC$601,6,0)="","",VLOOKUP($A270,Tournoi!$B$2:$AF$601,30,0))</f>
        <v/>
      </c>
      <c r="P270" s="19"/>
      <c r="Q270" s="19"/>
      <c r="R270" s="19"/>
      <c r="S270" s="22"/>
      <c r="T270" s="21" t="n">
        <f aca="false" t="array" ref="T270:T270">SUM(J270:S270)</f>
        <v>0</v>
      </c>
      <c r="U270" s="19" t="n">
        <f aca="false" t="array" ref="U270:U270">IF(S270="",0,S270)+IF((COUNT(J270:R270)&lt;6),SUM(J270:R270),(MAX(J270:R270)+LARGE(J270:R270,2)+LARGE(J270:R270,3)+LARGE(J270:R270,4)+LARGE(J270:R270,5)))</f>
        <v>0</v>
      </c>
      <c r="V270" s="19" t="n">
        <f aca="false">U270+G270+I270</f>
        <v>123.887675177556</v>
      </c>
      <c r="W270" s="19" t="n">
        <f aca="false" t="array" ref="W270:W270">COUNT(J270:S270)</f>
        <v>0</v>
      </c>
      <c r="X270" s="19"/>
      <c r="Y270" s="19"/>
      <c r="Z270" s="4"/>
      <c r="AA270" s="19"/>
      <c r="AB270" s="19"/>
      <c r="AC270" s="4"/>
      <c r="AD270" s="4"/>
      <c r="AE270" s="0"/>
      <c r="AF270" s="0"/>
      <c r="AG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</row>
    <row r="271" s="25" customFormat="true" ht="16.5" hidden="false" customHeight="true" outlineLevel="0" collapsed="false">
      <c r="A271" s="19" t="n">
        <v>81</v>
      </c>
      <c r="B271" s="19" t="n">
        <f aca="false" t="array" ref="B271:B271">RANK(V271,$V$2:$V$607)</f>
        <v>302</v>
      </c>
      <c r="C271" s="20" t="str">
        <f aca="false">IF(VLOOKUP($A271,Tournoi!$B$2:$F$601,3,0)="","",VLOOKUP($A271,Tournoi!$B$2:$F$601,3,0))</f>
        <v>Brouckmeersch</v>
      </c>
      <c r="D271" s="20" t="str">
        <f aca="false">IF(VLOOKUP($A271,Tournoi!$B$2:$F$601,4,0)="","",VLOOKUP($A271,Tournoi!$B$2:$F$601,4,0))</f>
        <v>Caroline</v>
      </c>
      <c r="E271" s="20" t="str">
        <f aca="false">IF(VLOOKUP($A271,Tournoi!$B$2:$F$612,5,0)="","",VLOOKUP($A271,Tournoi!$B$2:$F$612,5,0))</f>
        <v>Spelen Op Zolder</v>
      </c>
      <c r="F271" s="19" t="n">
        <v>0.0666666666666667</v>
      </c>
      <c r="G271" s="19" t="n">
        <v>0.0222222222222222</v>
      </c>
      <c r="H271" s="19" t="n">
        <v>105.333333333333</v>
      </c>
      <c r="I271" s="19" t="n">
        <v>70.2222222222222</v>
      </c>
      <c r="J271" s="21" t="n">
        <v>50.25</v>
      </c>
      <c r="K271" s="19"/>
      <c r="L271" s="19"/>
      <c r="M271" s="19"/>
      <c r="N271" s="19"/>
      <c r="O271" s="19" t="str">
        <f aca="false">IF(VLOOKUP($A271,Tournoi!$B$2:$AC$601,6,0)="","",VLOOKUP($A271,Tournoi!$B$2:$AF$601,30,0))</f>
        <v/>
      </c>
      <c r="P271" s="19"/>
      <c r="Q271" s="19"/>
      <c r="R271" s="19"/>
      <c r="S271" s="22"/>
      <c r="T271" s="21" t="n">
        <f aca="false" t="array" ref="T271:T271">SUM(J271:S271)</f>
        <v>50.25</v>
      </c>
      <c r="U271" s="19" t="n">
        <f aca="false" t="array" ref="U271:U271">IF(S271="",0,S271)+IF((COUNT(J271:R271)&lt;6),SUM(J271:R271),(MAX(J271:R271)+LARGE(J271:R271,2)+LARGE(J271:R271,3)+LARGE(J271:R271,4)+LARGE(J271:R271,5)))</f>
        <v>50.25</v>
      </c>
      <c r="V271" s="19" t="n">
        <f aca="false">U271+G271+I271</f>
        <v>120.494444444444</v>
      </c>
      <c r="W271" s="19" t="n">
        <f aca="false" t="array" ref="W271:W271">COUNT(J271:S271)</f>
        <v>1</v>
      </c>
      <c r="X271" s="19"/>
      <c r="Y271" s="19"/>
      <c r="Z271" s="4"/>
      <c r="AA271" s="19"/>
      <c r="AB271" s="19"/>
      <c r="AC271" s="4"/>
      <c r="AD271" s="4"/>
      <c r="AE271" s="0"/>
      <c r="AF271" s="0"/>
      <c r="AG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</row>
    <row r="272" s="25" customFormat="true" ht="16.5" hidden="false" customHeight="true" outlineLevel="0" collapsed="false">
      <c r="A272" s="19" t="n">
        <v>45</v>
      </c>
      <c r="B272" s="19" t="n">
        <f aca="false" t="array" ref="B272:B272">RANK(V272,$V$2:$V$607)</f>
        <v>303</v>
      </c>
      <c r="C272" s="20" t="str">
        <f aca="false">IF(VLOOKUP($A272,Tournoi!$B$2:$F$601,3,0)="","",VLOOKUP($A272,Tournoi!$B$2:$F$601,3,0))</f>
        <v>Podevyn</v>
      </c>
      <c r="D272" s="20" t="str">
        <f aca="false">IF(VLOOKUP($A272,Tournoi!$B$2:$F$601,4,0)="","",VLOOKUP($A272,Tournoi!$B$2:$F$601,4,0))</f>
        <v>Robin</v>
      </c>
      <c r="E272" s="20" t="str">
        <f aca="false">IF(VLOOKUP($A272,Tournoi!$B$2:$F$612,5,0)="","",VLOOKUP($A272,Tournoi!$B$2:$F$612,5,0))</f>
        <v/>
      </c>
      <c r="F272" s="19" t="n">
        <v>361.012970144941</v>
      </c>
      <c r="G272" s="19" t="n">
        <v>120.33765671498</v>
      </c>
      <c r="H272" s="19" t="n">
        <v>0</v>
      </c>
      <c r="I272" s="19" t="n">
        <v>0</v>
      </c>
      <c r="J272" s="21"/>
      <c r="K272" s="19"/>
      <c r="L272" s="19"/>
      <c r="M272" s="19"/>
      <c r="N272" s="19"/>
      <c r="O272" s="19" t="str">
        <f aca="false">IF(VLOOKUP($A272,Tournoi!$B$2:$AC$601,6,0)="","",VLOOKUP($A272,Tournoi!$B$2:$AF$601,30,0))</f>
        <v/>
      </c>
      <c r="P272" s="19"/>
      <c r="Q272" s="19"/>
      <c r="R272" s="19"/>
      <c r="S272" s="22"/>
      <c r="T272" s="21" t="n">
        <f aca="false" t="array" ref="T272:T272">SUM(J272:S272)</f>
        <v>0</v>
      </c>
      <c r="U272" s="19" t="n">
        <f aca="false" t="array" ref="U272:U272">IF(S272="",0,S272)+IF((COUNT(J272:R272)&lt;6),SUM(J272:R272),(MAX(J272:R272)+LARGE(J272:R272,2)+LARGE(J272:R272,3)+LARGE(J272:R272,4)+LARGE(J272:R272,5)))</f>
        <v>0</v>
      </c>
      <c r="V272" s="19" t="n">
        <f aca="false">U272+G272+I272</f>
        <v>120.33765671498</v>
      </c>
      <c r="W272" s="19" t="n">
        <f aca="false" t="array" ref="W272:W272">COUNT(J272:S272)</f>
        <v>0</v>
      </c>
      <c r="X272" s="19"/>
      <c r="Y272" s="19"/>
      <c r="Z272" s="4"/>
      <c r="AA272" s="4"/>
      <c r="AB272" s="0"/>
      <c r="AC272" s="4"/>
      <c r="AD272" s="4"/>
      <c r="AE272" s="0"/>
      <c r="AF272" s="0"/>
      <c r="AG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</row>
    <row r="273" s="25" customFormat="true" ht="16.5" hidden="false" customHeight="true" outlineLevel="0" collapsed="false">
      <c r="A273" s="19" t="n">
        <v>111</v>
      </c>
      <c r="B273" s="19" t="n">
        <f aca="false" t="array" ref="B273:B273">RANK(V273,$V$2:$V$607)</f>
        <v>304</v>
      </c>
      <c r="C273" s="20" t="str">
        <f aca="false">IF(VLOOKUP($A273,Tournoi!$B$2:$F$601,3,0)="","",VLOOKUP($A273,Tournoi!$B$2:$F$601,3,0))</f>
        <v>Vandierendonck</v>
      </c>
      <c r="D273" s="20" t="str">
        <f aca="false">IF(VLOOKUP($A273,Tournoi!$B$2:$F$601,4,0)="","",VLOOKUP($A273,Tournoi!$B$2:$F$601,4,0))</f>
        <v>Rune</v>
      </c>
      <c r="E273" s="20" t="str">
        <f aca="false">IF(VLOOKUP($A273,Tournoi!$B$2:$F$612,5,0)="","",VLOOKUP($A273,Tournoi!$B$2:$F$612,5,0))</f>
        <v>Spelen Op Zolder</v>
      </c>
      <c r="F273" s="19" t="n">
        <v>0</v>
      </c>
      <c r="G273" s="19" t="n">
        <v>0</v>
      </c>
      <c r="H273" s="19" t="n">
        <v>104.4</v>
      </c>
      <c r="I273" s="19" t="n">
        <v>69.6</v>
      </c>
      <c r="J273" s="21" t="n">
        <v>50.2307692307692</v>
      </c>
      <c r="K273" s="19"/>
      <c r="L273" s="19"/>
      <c r="M273" s="19"/>
      <c r="N273" s="19"/>
      <c r="O273" s="19" t="str">
        <f aca="false">IF(VLOOKUP($A273,Tournoi!$B$2:$AC$601,6,0)="","",VLOOKUP($A273,Tournoi!$B$2:$AF$601,30,0))</f>
        <v/>
      </c>
      <c r="P273" s="19"/>
      <c r="Q273" s="19"/>
      <c r="R273" s="19"/>
      <c r="S273" s="22"/>
      <c r="T273" s="21" t="n">
        <f aca="false" t="array" ref="T273:T273">SUM(J273:S273)</f>
        <v>50.2307692307692</v>
      </c>
      <c r="U273" s="19" t="n">
        <f aca="false" t="array" ref="U273:U273">IF(S273="",0,S273)+IF((COUNT(J273:R273)&lt;6),SUM(J273:R273),(MAX(J273:R273)+LARGE(J273:R273,2)+LARGE(J273:R273,3)+LARGE(J273:R273,4)+LARGE(J273:R273,5)))</f>
        <v>50.2307692307692</v>
      </c>
      <c r="V273" s="19" t="n">
        <f aca="false">U273+G273+I273</f>
        <v>119.830769230769</v>
      </c>
      <c r="W273" s="19" t="n">
        <f aca="false" t="array" ref="W273:W273">COUNT(J273:S273)</f>
        <v>1</v>
      </c>
      <c r="X273" s="19"/>
      <c r="Y273" s="19"/>
      <c r="Z273" s="4"/>
      <c r="AA273" s="4"/>
      <c r="AB273" s="0"/>
      <c r="AC273" s="4"/>
      <c r="AD273" s="4"/>
      <c r="AE273" s="0"/>
      <c r="AF273" s="0"/>
      <c r="AG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</row>
    <row r="274" s="25" customFormat="true" ht="16.5" hidden="false" customHeight="true" outlineLevel="0" collapsed="false">
      <c r="A274" s="19" t="n">
        <v>428</v>
      </c>
      <c r="B274" s="19" t="n">
        <f aca="false" t="array" ref="B274:B274">RANK(V274,$V$2:$V$607)</f>
        <v>208</v>
      </c>
      <c r="C274" s="20" t="str">
        <f aca="false">IF(VLOOKUP($A274,Tournoi!$B$2:$F$601,3,0)="","",VLOOKUP($A274,Tournoi!$B$2:$F$601,3,0))</f>
        <v>Deniz</v>
      </c>
      <c r="D274" s="20" t="str">
        <f aca="false">IF(VLOOKUP($A274,Tournoi!$B$2:$F$601,4,0)="","",VLOOKUP($A274,Tournoi!$B$2:$F$601,4,0))</f>
        <v>Patrick</v>
      </c>
      <c r="E274" s="20" t="str">
        <f aca="false">IF(VLOOKUP($A274,Tournoi!$B$2:$F$612,5,0)="","",VLOOKUP($A274,Tournoi!$B$2:$F$612,5,0))</f>
        <v/>
      </c>
      <c r="F274" s="19" t="n">
        <v>0</v>
      </c>
      <c r="G274" s="19" t="n">
        <v>0</v>
      </c>
      <c r="H274" s="19" t="n">
        <v>178.446853186293</v>
      </c>
      <c r="I274" s="19" t="n">
        <v>118.964568790862</v>
      </c>
      <c r="J274" s="21"/>
      <c r="K274" s="19"/>
      <c r="L274" s="19"/>
      <c r="M274" s="19"/>
      <c r="N274" s="19"/>
      <c r="O274" s="19" t="n">
        <f aca="false">IF(VLOOKUP($A274,Tournoi!$B$2:$AC$601,6,0)="","",VLOOKUP($A274,Tournoi!$B$2:$AF$601,30,0))</f>
        <v>100.739839240438</v>
      </c>
      <c r="P274" s="19"/>
      <c r="Q274" s="19"/>
      <c r="R274" s="19"/>
      <c r="S274" s="22"/>
      <c r="T274" s="21" t="n">
        <f aca="false" t="array" ref="T274:T274">SUM(J274:S274)</f>
        <v>100.739839240438</v>
      </c>
      <c r="U274" s="19" t="n">
        <f aca="false" t="array" ref="U274:U274">IF(S274="",0,S274)+IF((COUNT(J274:R274)&lt;6),SUM(J274:R274),(MAX(J274:R274)+LARGE(J274:R274,2)+LARGE(J274:R274,3)+LARGE(J274:R274,4)+LARGE(J274:R274,5)))</f>
        <v>100.739839240438</v>
      </c>
      <c r="V274" s="19" t="n">
        <f aca="false">U274+G274+I274</f>
        <v>219.7044080313</v>
      </c>
      <c r="W274" s="19" t="n">
        <f aca="false" t="array" ref="W274:W274">COUNT(J274:S274)</f>
        <v>1</v>
      </c>
      <c r="X274" s="19"/>
      <c r="Y274" s="19"/>
      <c r="Z274" s="4"/>
      <c r="AA274" s="19"/>
      <c r="AB274" s="19"/>
      <c r="AC274" s="4"/>
      <c r="AD274" s="4"/>
      <c r="AE274" s="0"/>
      <c r="AF274" s="0"/>
      <c r="AG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</row>
    <row r="275" s="25" customFormat="true" ht="16.5" hidden="false" customHeight="true" outlineLevel="0" collapsed="false">
      <c r="A275" s="19" t="n">
        <v>249</v>
      </c>
      <c r="B275" s="19" t="n">
        <f aca="false" t="array" ref="B275:B275">RANK(V275,$V$2:$V$607)</f>
        <v>306</v>
      </c>
      <c r="C275" s="20" t="str">
        <f aca="false">IF(VLOOKUP($A275,Tournoi!$B$2:$F$601,3,0)="","",VLOOKUP($A275,Tournoi!$B$2:$F$601,3,0))</f>
        <v>Andriessens</v>
      </c>
      <c r="D275" s="20" t="str">
        <f aca="false">IF(VLOOKUP($A275,Tournoi!$B$2:$F$601,4,0)="","",VLOOKUP($A275,Tournoi!$B$2:$F$601,4,0))</f>
        <v>Didier</v>
      </c>
      <c r="E275" s="20" t="str">
        <f aca="false">IF(VLOOKUP($A275,Tournoi!$B$2:$F$612,5,0)="","",VLOOKUP($A275,Tournoi!$B$2:$F$612,5,0))</f>
        <v/>
      </c>
      <c r="F275" s="19" t="n">
        <v>205.355857954545</v>
      </c>
      <c r="G275" s="19" t="n">
        <v>68.4519526515151</v>
      </c>
      <c r="H275" s="19" t="n">
        <v>75.0864122753886</v>
      </c>
      <c r="I275" s="19" t="n">
        <v>50.0576081835924</v>
      </c>
      <c r="J275" s="21"/>
      <c r="K275" s="19"/>
      <c r="L275" s="19"/>
      <c r="M275" s="19"/>
      <c r="N275" s="19" t="n">
        <v>0</v>
      </c>
      <c r="O275" s="19" t="str">
        <f aca="false">IF(VLOOKUP($A275,Tournoi!$B$2:$AC$601,6,0)="","",VLOOKUP($A275,Tournoi!$B$2:$AF$601,30,0))</f>
        <v/>
      </c>
      <c r="P275" s="19"/>
      <c r="Q275" s="19"/>
      <c r="R275" s="19"/>
      <c r="S275" s="22"/>
      <c r="T275" s="21" t="n">
        <f aca="false" t="array" ref="T275:T275">SUM(J275:S275)</f>
        <v>0</v>
      </c>
      <c r="U275" s="19" t="n">
        <f aca="false" t="array" ref="U275:U275">IF(S275="",0,S275)+IF((COUNT(J275:R275)&lt;6),SUM(J275:R275),(MAX(J275:R275)+LARGE(J275:R275,2)+LARGE(J275:R275,3)+LARGE(J275:R275,4)+LARGE(J275:R275,5)))</f>
        <v>0</v>
      </c>
      <c r="V275" s="19" t="n">
        <f aca="false">U275+G275+I275</f>
        <v>118.509560835108</v>
      </c>
      <c r="W275" s="19" t="n">
        <f aca="false" t="array" ref="W275:W275">COUNT(J275:S275)</f>
        <v>1</v>
      </c>
      <c r="X275" s="19"/>
      <c r="Y275" s="19"/>
      <c r="Z275" s="4"/>
      <c r="AA275" s="19"/>
      <c r="AB275" s="19"/>
      <c r="AC275" s="4"/>
      <c r="AD275" s="4"/>
      <c r="AE275" s="0"/>
      <c r="AF275" s="0"/>
      <c r="AG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</row>
    <row r="276" s="25" customFormat="true" ht="16.5" hidden="false" customHeight="true" outlineLevel="0" collapsed="false">
      <c r="A276" s="19" t="n">
        <v>10</v>
      </c>
      <c r="B276" s="19" t="n">
        <f aca="false" t="array" ref="B276:B276">RANK(V276,$V$2:$V$607)</f>
        <v>307</v>
      </c>
      <c r="C276" s="20" t="str">
        <f aca="false">IF(VLOOKUP($A276,Tournoi!$B$2:$F$601,3,0)="","",VLOOKUP($A276,Tournoi!$B$2:$F$601,3,0))</f>
        <v>Brutin</v>
      </c>
      <c r="D276" s="20" t="str">
        <f aca="false">IF(VLOOKUP($A276,Tournoi!$B$2:$F$601,4,0)="","",VLOOKUP($A276,Tournoi!$B$2:$F$601,4,0))</f>
        <v>Franky</v>
      </c>
      <c r="E276" s="20" t="str">
        <f aca="false">IF(VLOOKUP($A276,Tournoi!$B$2:$F$612,5,0)="","",VLOOKUP($A276,Tournoi!$B$2:$F$612,5,0))</f>
        <v>Mad Freddy</v>
      </c>
      <c r="F276" s="19" t="n">
        <v>201.517735211893</v>
      </c>
      <c r="G276" s="19" t="n">
        <v>67.1725784039643</v>
      </c>
      <c r="H276" s="19" t="n">
        <v>0</v>
      </c>
      <c r="I276" s="19" t="n">
        <v>0</v>
      </c>
      <c r="J276" s="21" t="n">
        <v>50.5558743764301</v>
      </c>
      <c r="K276" s="19"/>
      <c r="L276" s="19"/>
      <c r="M276" s="19"/>
      <c r="N276" s="19"/>
      <c r="O276" s="19" t="str">
        <f aca="false">IF(VLOOKUP($A276,Tournoi!$B$2:$AC$601,6,0)="","",VLOOKUP($A276,Tournoi!$B$2:$AF$601,30,0))</f>
        <v/>
      </c>
      <c r="P276" s="19"/>
      <c r="Q276" s="19"/>
      <c r="R276" s="19"/>
      <c r="S276" s="22"/>
      <c r="T276" s="21" t="n">
        <f aca="false" t="array" ref="T276:T276">SUM(J276:S276)</f>
        <v>50.5558743764301</v>
      </c>
      <c r="U276" s="19" t="n">
        <f aca="false" t="array" ref="U276:U276">IF(S276="",0,S276)+IF((COUNT(J276:R276)&lt;6),SUM(J276:R276),(MAX(J276:R276)+LARGE(J276:R276,2)+LARGE(J276:R276,3)+LARGE(J276:R276,4)+LARGE(J276:R276,5)))</f>
        <v>50.5558743764301</v>
      </c>
      <c r="V276" s="19" t="n">
        <f aca="false">U276+G276+I276</f>
        <v>117.728452780394</v>
      </c>
      <c r="W276" s="19" t="n">
        <f aca="false" t="array" ref="W276:W276">COUNT(J276:S276)</f>
        <v>1</v>
      </c>
      <c r="X276" s="19"/>
      <c r="Y276" s="19"/>
      <c r="Z276" s="4"/>
      <c r="AA276" s="4"/>
      <c r="AB276" s="0"/>
      <c r="AC276" s="4"/>
      <c r="AD276" s="4"/>
      <c r="AE276" s="0"/>
      <c r="AF276" s="0"/>
      <c r="AG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</row>
    <row r="277" s="25" customFormat="true" ht="16.5" hidden="false" customHeight="true" outlineLevel="0" collapsed="false">
      <c r="A277" s="19" t="n">
        <v>324</v>
      </c>
      <c r="B277" s="19" t="n">
        <f aca="false" t="array" ref="B277:B277">RANK(V277,$V$2:$V$607)</f>
        <v>308</v>
      </c>
      <c r="C277" s="20" t="str">
        <f aca="false">IF(VLOOKUP($A277,Tournoi!$B$2:$F$601,3,0)="","",VLOOKUP($A277,Tournoi!$B$2:$F$601,3,0))</f>
        <v>Wilmart</v>
      </c>
      <c r="D277" s="20" t="str">
        <f aca="false">IF(VLOOKUP($A277,Tournoi!$B$2:$F$601,4,0)="","",VLOOKUP($A277,Tournoi!$B$2:$F$601,4,0))</f>
        <v>Justine</v>
      </c>
      <c r="E277" s="20"/>
      <c r="F277" s="19" t="n">
        <v>0</v>
      </c>
      <c r="G277" s="19" t="n">
        <v>0</v>
      </c>
      <c r="H277" s="19" t="n">
        <v>0</v>
      </c>
      <c r="I277" s="19" t="n">
        <v>0</v>
      </c>
      <c r="J277" s="21"/>
      <c r="K277" s="19"/>
      <c r="L277" s="19" t="n">
        <v>38.8761904761905</v>
      </c>
      <c r="M277" s="19" t="n">
        <v>78.3481643411779</v>
      </c>
      <c r="N277" s="19"/>
      <c r="O277" s="19" t="str">
        <f aca="false">IF(VLOOKUP($A277,Tournoi!$B$2:$AC$601,6,0)="","",VLOOKUP($A277,Tournoi!$B$2:$AF$601,30,0))</f>
        <v/>
      </c>
      <c r="P277" s="19"/>
      <c r="Q277" s="19"/>
      <c r="R277" s="19"/>
      <c r="S277" s="22"/>
      <c r="T277" s="21" t="n">
        <f aca="false" t="array" ref="T277:T277">SUM(J277:S277)</f>
        <v>117.224354817368</v>
      </c>
      <c r="U277" s="19" t="n">
        <f aca="false" t="array" ref="U277:U277">IF(S277="",0,S277)+IF((COUNT(J277:R277)&lt;6),SUM(J277:R277),(MAX(J277:R277)+LARGE(J277:R277,2)+LARGE(J277:R277,3)+LARGE(J277:R277,4)+LARGE(J277:R277,5)))</f>
        <v>117.224354817368</v>
      </c>
      <c r="V277" s="19" t="n">
        <f aca="false">U277+G277+I277</f>
        <v>117.224354817368</v>
      </c>
      <c r="W277" s="19" t="n">
        <f aca="false" t="array" ref="W277:W277">COUNT(J277:S277)</f>
        <v>2</v>
      </c>
      <c r="X277" s="19"/>
      <c r="Y277" s="19"/>
      <c r="Z277" s="4"/>
      <c r="AA277" s="19"/>
      <c r="AB277" s="19"/>
      <c r="AC277" s="4"/>
      <c r="AD277" s="4"/>
      <c r="AE277" s="0"/>
      <c r="AF277" s="0"/>
      <c r="AG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</row>
    <row r="278" s="25" customFormat="true" ht="16.5" hidden="false" customHeight="true" outlineLevel="0" collapsed="false">
      <c r="A278" s="19" t="n">
        <v>67</v>
      </c>
      <c r="B278" s="19" t="n">
        <f aca="false" t="array" ref="B278:B278">RANK(V278,$V$2:$V$607)</f>
        <v>309</v>
      </c>
      <c r="C278" s="20" t="str">
        <f aca="false">IF(VLOOKUP($A278,Tournoi!$B$2:$F$601,3,0)="","",VLOOKUP($A278,Tournoi!$B$2:$F$601,3,0))</f>
        <v>Hillaert</v>
      </c>
      <c r="D278" s="20" t="str">
        <f aca="false">IF(VLOOKUP($A278,Tournoi!$B$2:$F$601,4,0)="","",VLOOKUP($A278,Tournoi!$B$2:$F$601,4,0))</f>
        <v>Christophe</v>
      </c>
      <c r="E278" s="20" t="str">
        <f aca="false">IF(VLOOKUP($A278,Tournoi!$B$2:$F$612,5,0)="","",VLOOKUP($A278,Tournoi!$B$2:$F$612,5,0))</f>
        <v/>
      </c>
      <c r="F278" s="19" t="n">
        <v>142.040476190476</v>
      </c>
      <c r="G278" s="19" t="n">
        <v>47.3468253968254</v>
      </c>
      <c r="H278" s="19" t="n">
        <v>104.4</v>
      </c>
      <c r="I278" s="19" t="n">
        <v>69.6</v>
      </c>
      <c r="J278" s="21"/>
      <c r="K278" s="19"/>
      <c r="L278" s="19"/>
      <c r="M278" s="19"/>
      <c r="N278" s="19"/>
      <c r="O278" s="19" t="str">
        <f aca="false">IF(VLOOKUP($A278,Tournoi!$B$2:$AC$601,6,0)="","",VLOOKUP($A278,Tournoi!$B$2:$AF$601,30,0))</f>
        <v/>
      </c>
      <c r="P278" s="19"/>
      <c r="Q278" s="19"/>
      <c r="R278" s="19"/>
      <c r="S278" s="22"/>
      <c r="T278" s="21" t="n">
        <f aca="false" t="array" ref="T278:T278">SUM(J278:S278)</f>
        <v>0</v>
      </c>
      <c r="U278" s="19" t="n">
        <f aca="false" t="array" ref="U278:U278">IF(S278="",0,S278)+IF((COUNT(J278:R278)&lt;6),SUM(J278:R278),(MAX(J278:R278)+LARGE(J278:R278,2)+LARGE(J278:R278,3)+LARGE(J278:R278,4)+LARGE(J278:R278,5)))</f>
        <v>0</v>
      </c>
      <c r="V278" s="19" t="n">
        <f aca="false">U278+G278+I278</f>
        <v>116.946825396825</v>
      </c>
      <c r="W278" s="19" t="n">
        <f aca="false" t="array" ref="W278:W278">COUNT(J278:S278)</f>
        <v>0</v>
      </c>
      <c r="X278" s="19"/>
      <c r="Y278" s="19"/>
      <c r="Z278" s="4"/>
      <c r="AA278" s="4"/>
      <c r="AB278" s="0"/>
      <c r="AC278" s="4"/>
      <c r="AD278" s="4"/>
      <c r="AE278" s="0"/>
      <c r="AF278" s="0"/>
      <c r="AG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</row>
    <row r="279" s="25" customFormat="true" ht="16.5" hidden="false" customHeight="true" outlineLevel="0" collapsed="false">
      <c r="A279" s="19" t="n">
        <v>391</v>
      </c>
      <c r="B279" s="19" t="n">
        <f aca="false" t="array" ref="B279:B279">RANK(V279,$V$2:$V$607)</f>
        <v>310</v>
      </c>
      <c r="C279" s="20" t="str">
        <f aca="false">IF(VLOOKUP($A279,Tournoi!$B$2:$F$601,3,0)="","",VLOOKUP($A279,Tournoi!$B$2:$F$601,3,0))</f>
        <v>Nisole</v>
      </c>
      <c r="D279" s="20" t="str">
        <f aca="false">IF(VLOOKUP($A279,Tournoi!$B$2:$F$601,4,0)="","",VLOOKUP($A279,Tournoi!$B$2:$F$601,4,0))</f>
        <v>Olivier</v>
      </c>
      <c r="E279" s="20"/>
      <c r="F279" s="19" t="n">
        <v>0</v>
      </c>
      <c r="G279" s="19" t="n">
        <v>0</v>
      </c>
      <c r="H279" s="19" t="n">
        <v>0</v>
      </c>
      <c r="I279" s="19" t="n">
        <v>0</v>
      </c>
      <c r="J279" s="21"/>
      <c r="K279" s="19"/>
      <c r="L279" s="19"/>
      <c r="M279" s="19"/>
      <c r="N279" s="19" t="n">
        <v>116.713731089756</v>
      </c>
      <c r="O279" s="19" t="str">
        <f aca="false">IF(VLOOKUP($A279,Tournoi!$B$2:$AC$601,6,0)="","",VLOOKUP($A279,Tournoi!$B$2:$AF$601,30,0))</f>
        <v/>
      </c>
      <c r="P279" s="19"/>
      <c r="Q279" s="19"/>
      <c r="R279" s="19"/>
      <c r="S279" s="22"/>
      <c r="T279" s="21" t="n">
        <f aca="false" t="array" ref="T279:T279">SUM(J279:S279)</f>
        <v>116.713731089756</v>
      </c>
      <c r="U279" s="19" t="n">
        <f aca="false" t="array" ref="U279:U279">IF(S279="",0,S279)+IF((COUNT(J279:R279)&lt;6),SUM(J279:R279),(MAX(J279:R279)+LARGE(J279:R279,2)+LARGE(J279:R279,3)+LARGE(J279:R279,4)+LARGE(J279:R279,5)))</f>
        <v>116.713731089756</v>
      </c>
      <c r="V279" s="19" t="n">
        <f aca="false">U279+G279+I279</f>
        <v>116.713731089756</v>
      </c>
      <c r="W279" s="19" t="n">
        <f aca="false" t="array" ref="W279:W279">COUNT(J279:S279)</f>
        <v>1</v>
      </c>
      <c r="X279" s="19"/>
      <c r="Y279" s="19"/>
      <c r="Z279" s="4"/>
      <c r="AA279" s="19"/>
      <c r="AB279" s="19"/>
      <c r="AC279" s="4"/>
      <c r="AD279" s="4"/>
      <c r="AE279" s="0"/>
      <c r="AF279" s="0"/>
      <c r="AG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</row>
    <row r="280" s="25" customFormat="true" ht="16.5" hidden="false" customHeight="true" outlineLevel="0" collapsed="false">
      <c r="A280" s="19" t="n">
        <v>362</v>
      </c>
      <c r="B280" s="19" t="n">
        <f aca="false" t="array" ref="B280:B280">RANK(V280,$V$2:$V$607)</f>
        <v>311</v>
      </c>
      <c r="C280" s="20" t="str">
        <f aca="false">IF(VLOOKUP($A280,Tournoi!$B$2:$F$601,3,0)="","",VLOOKUP($A280,Tournoi!$B$2:$F$601,3,0))</f>
        <v>Michalski</v>
      </c>
      <c r="D280" s="20" t="str">
        <f aca="false">IF(VLOOKUP($A280,Tournoi!$B$2:$F$601,4,0)="","",VLOOKUP($A280,Tournoi!$B$2:$F$601,4,0))</f>
        <v>Merlin</v>
      </c>
      <c r="E280" s="20"/>
      <c r="F280" s="19" t="n">
        <v>0</v>
      </c>
      <c r="G280" s="19" t="n">
        <v>0</v>
      </c>
      <c r="H280" s="19" t="n">
        <v>0</v>
      </c>
      <c r="I280" s="19" t="n">
        <v>0</v>
      </c>
      <c r="J280" s="21"/>
      <c r="K280" s="19"/>
      <c r="L280" s="19"/>
      <c r="M280" s="19" t="n">
        <v>116.681028773345</v>
      </c>
      <c r="N280" s="19"/>
      <c r="O280" s="19" t="str">
        <f aca="false">IF(VLOOKUP($A280,Tournoi!$B$2:$AC$601,6,0)="","",VLOOKUP($A280,Tournoi!$B$2:$AF$601,30,0))</f>
        <v/>
      </c>
      <c r="P280" s="19"/>
      <c r="Q280" s="19"/>
      <c r="R280" s="19"/>
      <c r="S280" s="22"/>
      <c r="T280" s="21" t="n">
        <f aca="false" t="array" ref="T280:T280">SUM(J280:S280)</f>
        <v>116.681028773345</v>
      </c>
      <c r="U280" s="19" t="n">
        <f aca="false" t="array" ref="U280:U280">IF(S280="",0,S280)+IF((COUNT(J280:R280)&lt;6),SUM(J280:R280),(MAX(J280:R280)+LARGE(J280:R280,2)+LARGE(J280:R280,3)+LARGE(J280:R280,4)+LARGE(J280:R280,5)))</f>
        <v>116.681028773345</v>
      </c>
      <c r="V280" s="19" t="n">
        <f aca="false">U280+G280+I280</f>
        <v>116.681028773345</v>
      </c>
      <c r="W280" s="19" t="n">
        <f aca="false" t="array" ref="W280:W280">COUNT(J280:S280)</f>
        <v>1</v>
      </c>
      <c r="X280" s="19"/>
      <c r="Y280" s="19"/>
      <c r="Z280" s="4"/>
      <c r="AA280" s="19"/>
      <c r="AB280" s="19"/>
      <c r="AC280" s="4"/>
      <c r="AD280" s="4"/>
      <c r="AE280" s="0"/>
      <c r="AF280" s="0"/>
      <c r="AG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</row>
    <row r="281" s="25" customFormat="true" ht="16.5" hidden="false" customHeight="true" outlineLevel="0" collapsed="false">
      <c r="A281" s="19" t="n">
        <v>156</v>
      </c>
      <c r="B281" s="19" t="n">
        <f aca="false" t="array" ref="B281:B281">RANK(V281,$V$2:$V$607)</f>
        <v>312</v>
      </c>
      <c r="C281" s="20" t="str">
        <f aca="false">IF(VLOOKUP($A281,Tournoi!$B$2:$F$601,3,0)="","",VLOOKUP($A281,Tournoi!$B$2:$F$601,3,0))</f>
        <v>Van Reusel</v>
      </c>
      <c r="D281" s="20" t="str">
        <f aca="false">IF(VLOOKUP($A281,Tournoi!$B$2:$F$601,4,0)="","",VLOOKUP($A281,Tournoi!$B$2:$F$601,4,0))</f>
        <v>Reindert</v>
      </c>
      <c r="E281" s="20" t="str">
        <f aca="false">IF(VLOOKUP($A281,Tournoi!$B$2:$F$612,5,0)="","",VLOOKUP($A281,Tournoi!$B$2:$F$612,5,0))</f>
        <v/>
      </c>
      <c r="F281" s="19" t="n">
        <v>348.63526905897</v>
      </c>
      <c r="G281" s="19" t="n">
        <v>116.21175635299</v>
      </c>
      <c r="H281" s="19" t="n">
        <v>0</v>
      </c>
      <c r="I281" s="19" t="n">
        <v>0</v>
      </c>
      <c r="J281" s="21"/>
      <c r="K281" s="19"/>
      <c r="L281" s="19"/>
      <c r="M281" s="19"/>
      <c r="N281" s="19"/>
      <c r="O281" s="19" t="str">
        <f aca="false">IF(VLOOKUP($A281,Tournoi!$B$2:$AC$601,6,0)="","",VLOOKUP($A281,Tournoi!$B$2:$AF$601,30,0))</f>
        <v/>
      </c>
      <c r="P281" s="19"/>
      <c r="Q281" s="19"/>
      <c r="R281" s="19"/>
      <c r="S281" s="22"/>
      <c r="T281" s="21" t="n">
        <f aca="false" t="array" ref="T281:T281">SUM(J281:S281)</f>
        <v>0</v>
      </c>
      <c r="U281" s="19" t="n">
        <f aca="false" t="array" ref="U281:U281">IF(S281="",0,S281)+IF((COUNT(J281:R281)&lt;6),SUM(J281:R281),(MAX(J281:R281)+LARGE(J281:R281,2)+LARGE(J281:R281,3)+LARGE(J281:R281,4)+LARGE(J281:R281,5)))</f>
        <v>0</v>
      </c>
      <c r="V281" s="19" t="n">
        <f aca="false">U281+G281+I281</f>
        <v>116.21175635299</v>
      </c>
      <c r="W281" s="19" t="n">
        <f aca="false" t="array" ref="W281:W281">COUNT(J281:S281)</f>
        <v>0</v>
      </c>
      <c r="X281" s="19"/>
      <c r="Y281" s="19"/>
      <c r="Z281" s="4"/>
      <c r="AA281" s="19"/>
      <c r="AB281" s="19"/>
      <c r="AC281" s="4"/>
      <c r="AD281" s="4"/>
      <c r="AE281" s="0"/>
      <c r="AF281" s="0"/>
      <c r="AG281" s="0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</row>
    <row r="282" s="25" customFormat="true" ht="16.5" hidden="false" customHeight="true" outlineLevel="0" collapsed="false">
      <c r="A282" s="19" t="n">
        <v>169</v>
      </c>
      <c r="B282" s="19" t="n">
        <f aca="false" t="array" ref="B282:B282">RANK(V282,$V$2:$V$607)</f>
        <v>313</v>
      </c>
      <c r="C282" s="20" t="str">
        <f aca="false">IF(VLOOKUP($A282,Tournoi!$B$2:$F$601,3,0)="","",VLOOKUP($A282,Tournoi!$B$2:$F$601,3,0))</f>
        <v>Dauwe</v>
      </c>
      <c r="D282" s="20" t="str">
        <f aca="false">IF(VLOOKUP($A282,Tournoi!$B$2:$F$601,4,0)="","",VLOOKUP($A282,Tournoi!$B$2:$F$601,4,0))</f>
        <v>Emily</v>
      </c>
      <c r="E282" s="20" t="str">
        <f aca="false">IF(VLOOKUP($A282,Tournoi!$B$2:$F$612,5,0)="","",VLOOKUP($A282,Tournoi!$B$2:$F$612,5,0))</f>
        <v>Tumblin' Dice</v>
      </c>
      <c r="F282" s="19" t="n">
        <v>0</v>
      </c>
      <c r="G282" s="19" t="n">
        <v>0</v>
      </c>
      <c r="H282" s="19" t="n">
        <v>58.9273386979846</v>
      </c>
      <c r="I282" s="19" t="n">
        <v>39.2848924653231</v>
      </c>
      <c r="J282" s="21" t="n">
        <v>75.4811099728297</v>
      </c>
      <c r="K282" s="19"/>
      <c r="L282" s="19"/>
      <c r="M282" s="19"/>
      <c r="N282" s="19"/>
      <c r="O282" s="19" t="str">
        <f aca="false">IF(VLOOKUP($A282,Tournoi!$B$2:$AC$601,6,0)="","",VLOOKUP($A282,Tournoi!$B$2:$AF$601,30,0))</f>
        <v/>
      </c>
      <c r="P282" s="19"/>
      <c r="Q282" s="19"/>
      <c r="R282" s="19"/>
      <c r="S282" s="22"/>
      <c r="T282" s="21" t="n">
        <f aca="false" t="array" ref="T282:T282">SUM(J282:S282)</f>
        <v>75.4811099728297</v>
      </c>
      <c r="U282" s="19" t="n">
        <f aca="false" t="array" ref="U282:U282">IF(S282="",0,S282)+IF((COUNT(J282:R282)&lt;6),SUM(J282:R282),(MAX(J282:R282)+LARGE(J282:R282,2)+LARGE(J282:R282,3)+LARGE(J282:R282,4)+LARGE(J282:R282,5)))</f>
        <v>75.4811099728297</v>
      </c>
      <c r="V282" s="19" t="n">
        <f aca="false">U282+G282+I282</f>
        <v>114.766002438153</v>
      </c>
      <c r="W282" s="19" t="n">
        <f aca="false" t="array" ref="W282:W282">COUNT(J282:S282)</f>
        <v>1</v>
      </c>
      <c r="X282" s="19"/>
      <c r="Y282" s="19"/>
      <c r="Z282" s="4"/>
      <c r="AA282" s="19"/>
      <c r="AB282" s="19"/>
      <c r="AC282" s="4"/>
      <c r="AD282" s="4"/>
      <c r="AE282" s="0"/>
      <c r="AF282" s="0"/>
      <c r="AG282" s="0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</row>
    <row r="283" s="25" customFormat="true" ht="16.5" hidden="false" customHeight="true" outlineLevel="0" collapsed="false">
      <c r="A283" s="19" t="n">
        <v>577</v>
      </c>
      <c r="B283" s="19" t="n">
        <f aca="false" t="array" ref="B283:B283">RANK(V283,$V$2:$V$607)</f>
        <v>314</v>
      </c>
      <c r="C283" s="20" t="str">
        <f aca="false">IF(VLOOKUP($A283,Tournoi!$B$2:$F$601,3,0)="","",VLOOKUP($A283,Tournoi!$B$2:$F$601,3,0))</f>
        <v>Holtz</v>
      </c>
      <c r="D283" s="20" t="str">
        <f aca="false">IF(VLOOKUP($A283,Tournoi!$B$2:$F$601,4,0)="","",VLOOKUP($A283,Tournoi!$B$2:$F$601,4,0))</f>
        <v>Melanie</v>
      </c>
      <c r="E283" s="20" t="str">
        <f aca="false">IF(VLOOKUP($A283,Tournoi!$B$2:$F$612,5,0)="","",VLOOKUP($A283,Tournoi!$B$2:$F$612,5,0))</f>
        <v/>
      </c>
      <c r="F283" s="19" t="n">
        <v>339.310696401909</v>
      </c>
      <c r="G283" s="19" t="n">
        <v>113.103565467303</v>
      </c>
      <c r="H283" s="19" t="n">
        <v>0</v>
      </c>
      <c r="I283" s="19" t="n">
        <v>0</v>
      </c>
      <c r="J283" s="21"/>
      <c r="K283" s="19"/>
      <c r="L283" s="19"/>
      <c r="M283" s="19"/>
      <c r="N283" s="19"/>
      <c r="O283" s="19" t="str">
        <f aca="false">IF(VLOOKUP($A283,Tournoi!$B$2:$AC$601,6,0)="","",VLOOKUP($A283,Tournoi!$B$2:$AF$601,30,0))</f>
        <v/>
      </c>
      <c r="P283" s="19"/>
      <c r="Q283" s="19"/>
      <c r="R283" s="19"/>
      <c r="S283" s="22"/>
      <c r="T283" s="21" t="n">
        <f aca="false" t="array" ref="T283:T283">SUM(J283:S283)</f>
        <v>0</v>
      </c>
      <c r="U283" s="19" t="n">
        <f aca="false" t="array" ref="U283:U283">IF(S283="",0,S283)+IF((COUNT(J283:R283)&lt;6),SUM(J283:R283),(MAX(J283:R283)+LARGE(J283:R283,2)+LARGE(J283:R283,3)+LARGE(J283:R283,4)+LARGE(J283:R283,5)))</f>
        <v>0</v>
      </c>
      <c r="V283" s="19" t="n">
        <f aca="false">U283+G283+I283</f>
        <v>113.103565467303</v>
      </c>
      <c r="W283" s="19" t="n">
        <f aca="false" t="array" ref="W283:W283">COUNT(J283:S283)</f>
        <v>0</v>
      </c>
      <c r="X283" s="19"/>
      <c r="Y283" s="19"/>
      <c r="Z283" s="4"/>
      <c r="AA283" s="19"/>
      <c r="AB283" s="19"/>
      <c r="AC283" s="4"/>
      <c r="AD283" s="4"/>
      <c r="AE283" s="0"/>
      <c r="AF283" s="0"/>
      <c r="AG283" s="0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</row>
    <row r="284" s="25" customFormat="true" ht="16.5" hidden="false" customHeight="true" outlineLevel="0" collapsed="false">
      <c r="A284" s="19" t="n">
        <v>302</v>
      </c>
      <c r="B284" s="19" t="n">
        <f aca="false" t="array" ref="B284:B284">RANK(V284,$V$2:$V$607)</f>
        <v>315</v>
      </c>
      <c r="C284" s="20" t="str">
        <f aca="false">IF(VLOOKUP($A284,Tournoi!$B$2:$F$601,3,0)="","",VLOOKUP($A284,Tournoi!$B$2:$F$601,3,0))</f>
        <v>Verbanck</v>
      </c>
      <c r="D284" s="20" t="str">
        <f aca="false">IF(VLOOKUP($A284,Tournoi!$B$2:$F$601,4,0)="","",VLOOKUP($A284,Tournoi!$B$2:$F$601,4,0))</f>
        <v>Pieter</v>
      </c>
      <c r="E284" s="20" t="str">
        <f aca="false">IF(VLOOKUP($A284,Tournoi!$B$2:$F$612,5,0)="","",VLOOKUP($A284,Tournoi!$B$2:$F$612,5,0))</f>
        <v/>
      </c>
      <c r="F284" s="19" t="n">
        <v>0</v>
      </c>
      <c r="G284" s="19" t="n">
        <v>0</v>
      </c>
      <c r="H284" s="19" t="n">
        <v>166.085080645161</v>
      </c>
      <c r="I284" s="19" t="n">
        <v>110.723387096774</v>
      </c>
      <c r="J284" s="21"/>
      <c r="K284" s="19"/>
      <c r="L284" s="19"/>
      <c r="M284" s="19"/>
      <c r="N284" s="19"/>
      <c r="O284" s="19" t="str">
        <f aca="false">IF(VLOOKUP($A284,Tournoi!$B$2:$AC$601,6,0)="","",VLOOKUP($A284,Tournoi!$B$2:$AF$601,30,0))</f>
        <v/>
      </c>
      <c r="P284" s="19"/>
      <c r="Q284" s="19"/>
      <c r="R284" s="19"/>
      <c r="S284" s="22"/>
      <c r="T284" s="21" t="n">
        <f aca="false" t="array" ref="T284:T284">SUM(J284:S284)</f>
        <v>0</v>
      </c>
      <c r="U284" s="19" t="n">
        <f aca="false" t="array" ref="U284:U284">IF(S284="",0,S284)+IF((COUNT(J284:R284)&lt;6),SUM(J284:R284),(MAX(J284:R284)+LARGE(J284:R284,2)+LARGE(J284:R284,3)+LARGE(J284:R284,4)+LARGE(J284:R284,5)))</f>
        <v>0</v>
      </c>
      <c r="V284" s="19" t="n">
        <f aca="false">U284+G284+I284</f>
        <v>110.723387096774</v>
      </c>
      <c r="W284" s="19" t="n">
        <f aca="false" t="array" ref="W284:W284">COUNT(J284:S284)</f>
        <v>0</v>
      </c>
      <c r="X284" s="19"/>
      <c r="Y284" s="19"/>
      <c r="Z284" s="4"/>
      <c r="AA284" s="19"/>
      <c r="AB284" s="19"/>
      <c r="AC284" s="4"/>
      <c r="AD284" s="4"/>
      <c r="AE284" s="27"/>
      <c r="AF284" s="0"/>
      <c r="AG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</row>
    <row r="285" s="25" customFormat="true" ht="16.5" hidden="false" customHeight="true" outlineLevel="0" collapsed="false">
      <c r="A285" s="19" t="n">
        <v>61</v>
      </c>
      <c r="B285" s="19" t="n">
        <f aca="false" t="array" ref="B285:B285">RANK(V285,$V$2:$V$607)</f>
        <v>316</v>
      </c>
      <c r="C285" s="20" t="str">
        <f aca="false">IF(VLOOKUP($A285,Tournoi!$B$2:$F$601,3,0)="","",VLOOKUP($A285,Tournoi!$B$2:$F$601,3,0))</f>
        <v>Van Nieuwenhuyse</v>
      </c>
      <c r="D285" s="20" t="str">
        <f aca="false">IF(VLOOKUP($A285,Tournoi!$B$2:$F$601,4,0)="","",VLOOKUP($A285,Tournoi!$B$2:$F$601,4,0))</f>
        <v>Sam</v>
      </c>
      <c r="E285" s="20" t="str">
        <f aca="false">IF(VLOOKUP($A285,Tournoi!$B$2:$F$612,5,0)="","",VLOOKUP($A285,Tournoi!$B$2:$F$612,5,0))</f>
        <v/>
      </c>
      <c r="F285" s="19" t="n">
        <v>327.842425988773</v>
      </c>
      <c r="G285" s="19" t="n">
        <v>109.280808662924</v>
      </c>
      <c r="H285" s="19" t="n">
        <v>0</v>
      </c>
      <c r="I285" s="19" t="n">
        <v>0</v>
      </c>
      <c r="J285" s="21"/>
      <c r="K285" s="19"/>
      <c r="L285" s="19"/>
      <c r="M285" s="19"/>
      <c r="N285" s="19"/>
      <c r="O285" s="19" t="str">
        <f aca="false">IF(VLOOKUP($A285,Tournoi!$B$2:$AC$601,6,0)="","",VLOOKUP($A285,Tournoi!$B$2:$AF$601,30,0))</f>
        <v/>
      </c>
      <c r="P285" s="19"/>
      <c r="Q285" s="19"/>
      <c r="R285" s="19"/>
      <c r="S285" s="22"/>
      <c r="T285" s="21" t="n">
        <f aca="false" t="array" ref="T285:T285">SUM(J285:S285)</f>
        <v>0</v>
      </c>
      <c r="U285" s="19" t="n">
        <f aca="false" t="array" ref="U285:U285">IF(S285="",0,S285)+IF((COUNT(J285:R285)&lt;6),SUM(J285:R285),(MAX(J285:R285)+LARGE(J285:R285,2)+LARGE(J285:R285,3)+LARGE(J285:R285,4)+LARGE(J285:R285,5)))</f>
        <v>0</v>
      </c>
      <c r="V285" s="19" t="n">
        <f aca="false">U285+G285+I285</f>
        <v>109.280808662924</v>
      </c>
      <c r="W285" s="19" t="n">
        <f aca="false" t="array" ref="W285:W285">COUNT(J285:S285)</f>
        <v>0</v>
      </c>
      <c r="X285" s="19"/>
      <c r="Y285" s="19"/>
      <c r="Z285" s="4"/>
      <c r="AA285" s="19"/>
      <c r="AB285" s="19"/>
      <c r="AC285" s="4"/>
      <c r="AD285" s="4"/>
      <c r="AE285" s="0"/>
      <c r="AF285" s="0"/>
      <c r="AG285" s="0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</row>
    <row r="286" s="25" customFormat="true" ht="16.5" hidden="false" customHeight="true" outlineLevel="0" collapsed="false">
      <c r="A286" s="19" t="n">
        <v>77</v>
      </c>
      <c r="B286" s="19" t="n">
        <f aca="false" t="array" ref="B286:B286">RANK(V286,$V$2:$V$607)</f>
        <v>317</v>
      </c>
      <c r="C286" s="20" t="str">
        <f aca="false">IF(VLOOKUP($A286,Tournoi!$B$2:$F$601,3,0)="","",VLOOKUP($A286,Tournoi!$B$2:$F$601,3,0))</f>
        <v>De Kegel</v>
      </c>
      <c r="D286" s="20" t="str">
        <f aca="false">IF(VLOOKUP($A286,Tournoi!$B$2:$F$601,4,0)="","",VLOOKUP($A286,Tournoi!$B$2:$F$601,4,0))</f>
        <v>Brigitte</v>
      </c>
      <c r="E286" s="20" t="str">
        <f aca="false">IF(VLOOKUP($A286,Tournoi!$B$2:$F$612,5,0)="","",VLOOKUP($A286,Tournoi!$B$2:$F$612,5,0))</f>
        <v/>
      </c>
      <c r="F286" s="19" t="n">
        <v>325.887206005241</v>
      </c>
      <c r="G286" s="19" t="n">
        <v>108.629068668414</v>
      </c>
      <c r="H286" s="19" t="n">
        <v>0</v>
      </c>
      <c r="I286" s="19" t="n">
        <v>0</v>
      </c>
      <c r="J286" s="21"/>
      <c r="K286" s="19"/>
      <c r="L286" s="19"/>
      <c r="M286" s="19"/>
      <c r="N286" s="19"/>
      <c r="O286" s="19" t="str">
        <f aca="false">IF(VLOOKUP($A286,Tournoi!$B$2:$AC$601,6,0)="","",VLOOKUP($A286,Tournoi!$B$2:$AF$601,30,0))</f>
        <v/>
      </c>
      <c r="P286" s="19"/>
      <c r="Q286" s="19"/>
      <c r="R286" s="19"/>
      <c r="S286" s="22"/>
      <c r="T286" s="21" t="n">
        <f aca="false" t="array" ref="T286:T286">SUM(J286:S286)</f>
        <v>0</v>
      </c>
      <c r="U286" s="19" t="n">
        <f aca="false" t="array" ref="U286:U286">IF(S286="",0,S286)+IF((COUNT(J286:R286)&lt;6),SUM(J286:R286),(MAX(J286:R286)+LARGE(J286:R286,2)+LARGE(J286:R286,3)+LARGE(J286:R286,4)+LARGE(J286:R286,5)))</f>
        <v>0</v>
      </c>
      <c r="V286" s="19" t="n">
        <f aca="false">U286+G286+I286</f>
        <v>108.629068668414</v>
      </c>
      <c r="W286" s="19" t="n">
        <f aca="false" t="array" ref="W286:W286">COUNT(J286:S286)</f>
        <v>0</v>
      </c>
      <c r="X286" s="19"/>
      <c r="Y286" s="19"/>
      <c r="Z286" s="4"/>
      <c r="AA286" s="19"/>
      <c r="AB286" s="19"/>
      <c r="AC286" s="4"/>
      <c r="AD286" s="4"/>
      <c r="AE286" s="0"/>
      <c r="AF286" s="0"/>
      <c r="AG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</row>
    <row r="287" s="25" customFormat="true" ht="16.5" hidden="false" customHeight="true" outlineLevel="0" collapsed="false">
      <c r="A287" s="19" t="n">
        <v>321</v>
      </c>
      <c r="B287" s="19" t="n">
        <f aca="false" t="array" ref="B287:B287">RANK(V287,$V$2:$V$607)</f>
        <v>223</v>
      </c>
      <c r="C287" s="20" t="str">
        <f aca="false">IF(VLOOKUP($A287,Tournoi!$B$2:$F$601,3,0)="","",VLOOKUP($A287,Tournoi!$B$2:$F$601,3,0))</f>
        <v>Huylebroeck</v>
      </c>
      <c r="D287" s="20" t="str">
        <f aca="false">IF(VLOOKUP($A287,Tournoi!$B$2:$F$601,4,0)="","",VLOOKUP($A287,Tournoi!$B$2:$F$601,4,0))</f>
        <v>Jeroen</v>
      </c>
      <c r="E287" s="20" t="str">
        <f aca="false">IF(VLOOKUP($A287,Tournoi!$B$2:$F$612,5,0)="","",VLOOKUP($A287,Tournoi!$B$2:$F$612,5,0))</f>
        <v/>
      </c>
      <c r="F287" s="19" t="n">
        <v>0</v>
      </c>
      <c r="G287" s="19" t="n">
        <v>0</v>
      </c>
      <c r="H287" s="19" t="n">
        <v>160.79801980198</v>
      </c>
      <c r="I287" s="19" t="n">
        <v>107.198679867987</v>
      </c>
      <c r="J287" s="21"/>
      <c r="K287" s="19"/>
      <c r="L287" s="19"/>
      <c r="M287" s="19"/>
      <c r="N287" s="19"/>
      <c r="O287" s="19" t="n">
        <f aca="false">IF(VLOOKUP($A287,Tournoi!$B$2:$AC$601,6,0)="","",VLOOKUP($A287,Tournoi!$B$2:$AF$601,30,0))</f>
        <v>83.9123582024433</v>
      </c>
      <c r="P287" s="19"/>
      <c r="Q287" s="19"/>
      <c r="R287" s="19"/>
      <c r="S287" s="22"/>
      <c r="T287" s="21" t="n">
        <f aca="false" t="array" ref="T287:T287">SUM(J287:S287)</f>
        <v>83.9123582024433</v>
      </c>
      <c r="U287" s="19" t="n">
        <f aca="false" t="array" ref="U287:U287">IF(S287="",0,S287)+IF((COUNT(J287:R287)&lt;6),SUM(J287:R287),(MAX(J287:R287)+LARGE(J287:R287,2)+LARGE(J287:R287,3)+LARGE(J287:R287,4)+LARGE(J287:R287,5)))</f>
        <v>83.9123582024433</v>
      </c>
      <c r="V287" s="19" t="n">
        <f aca="false">U287+G287+I287</f>
        <v>191.11103807043</v>
      </c>
      <c r="W287" s="19" t="n">
        <f aca="false" t="array" ref="W287:W287">COUNT(J287:S287)</f>
        <v>1</v>
      </c>
      <c r="X287" s="19"/>
      <c r="Y287" s="19"/>
      <c r="Z287" s="19"/>
      <c r="AA287" s="19"/>
      <c r="AB287" s="0"/>
      <c r="AC287" s="19"/>
      <c r="AD287" s="19"/>
      <c r="AE287" s="0"/>
      <c r="AF287" s="0"/>
      <c r="AG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</row>
    <row r="288" s="25" customFormat="true" ht="16.5" hidden="false" customHeight="true" outlineLevel="0" collapsed="false">
      <c r="A288" s="19" t="n">
        <v>161</v>
      </c>
      <c r="B288" s="19" t="n">
        <f aca="false" t="array" ref="B288:B288">RANK(V288,$V$2:$V$607)</f>
        <v>318</v>
      </c>
      <c r="C288" s="20" t="str">
        <f aca="false">IF(VLOOKUP($A288,Tournoi!$B$2:$F$601,3,0)="","",VLOOKUP($A288,Tournoi!$B$2:$F$601,3,0))</f>
        <v>Pluvier</v>
      </c>
      <c r="D288" s="20" t="str">
        <f aca="false">IF(VLOOKUP($A288,Tournoi!$B$2:$F$601,4,0)="","",VLOOKUP($A288,Tournoi!$B$2:$F$601,4,0))</f>
        <v>Koen</v>
      </c>
      <c r="E288" s="20" t="str">
        <f aca="false">IF(VLOOKUP($A288,Tournoi!$B$2:$F$612,5,0)="","",VLOOKUP($A288,Tournoi!$B$2:$F$612,5,0))</f>
        <v>Spelen Op Zolder</v>
      </c>
      <c r="F288" s="19" t="n">
        <v>0</v>
      </c>
      <c r="G288" s="19" t="n">
        <v>0</v>
      </c>
      <c r="H288" s="19" t="n">
        <v>0</v>
      </c>
      <c r="I288" s="19" t="n">
        <v>0</v>
      </c>
      <c r="J288" s="21" t="n">
        <v>105.237154150198</v>
      </c>
      <c r="K288" s="19"/>
      <c r="L288" s="19"/>
      <c r="M288" s="19"/>
      <c r="N288" s="19"/>
      <c r="O288" s="19" t="str">
        <f aca="false">IF(VLOOKUP($A288,Tournoi!$B$2:$AC$601,6,0)="","",VLOOKUP($A288,Tournoi!$B$2:$AF$601,30,0))</f>
        <v/>
      </c>
      <c r="P288" s="19"/>
      <c r="Q288" s="19"/>
      <c r="R288" s="19"/>
      <c r="S288" s="22"/>
      <c r="T288" s="21" t="n">
        <f aca="false" t="array" ref="T288:T288">SUM(J288:S288)</f>
        <v>105.237154150198</v>
      </c>
      <c r="U288" s="19" t="n">
        <f aca="false" t="array" ref="U288:U288">IF(S288="",0,S288)+IF((COUNT(J288:R288)&lt;6),SUM(J288:R288),(MAX(J288:R288)+LARGE(J288:R288,2)+LARGE(J288:R288,3)+LARGE(J288:R288,4)+LARGE(J288:R288,5)))</f>
        <v>105.237154150198</v>
      </c>
      <c r="V288" s="19" t="n">
        <f aca="false">U288+G288+I288</f>
        <v>105.237154150198</v>
      </c>
      <c r="W288" s="19" t="n">
        <f aca="false" t="array" ref="W288:W288">COUNT(J288:S288)</f>
        <v>1</v>
      </c>
      <c r="X288" s="19"/>
      <c r="Y288" s="19"/>
      <c r="Z288" s="4"/>
      <c r="AA288" s="19"/>
      <c r="AB288" s="19"/>
      <c r="AC288" s="4"/>
      <c r="AD288" s="4"/>
      <c r="AE288" s="0"/>
      <c r="AF288" s="0"/>
      <c r="AG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</row>
    <row r="289" s="25" customFormat="true" ht="16.5" hidden="false" customHeight="true" outlineLevel="0" collapsed="false">
      <c r="A289" s="19" t="n">
        <v>79</v>
      </c>
      <c r="B289" s="19" t="n">
        <f aca="false" t="array" ref="B289:B289">RANK(V289,$V$2:$V$607)</f>
        <v>320</v>
      </c>
      <c r="C289" s="20" t="str">
        <f aca="false">IF(VLOOKUP($A289,Tournoi!$B$2:$F$601,3,0)="","",VLOOKUP($A289,Tournoi!$B$2:$F$601,3,0))</f>
        <v>De Cock</v>
      </c>
      <c r="D289" s="20" t="str">
        <f aca="false">IF(VLOOKUP($A289,Tournoi!$B$2:$F$601,4,0)="","",VLOOKUP($A289,Tournoi!$B$2:$F$601,4,0))</f>
        <v>Ria</v>
      </c>
      <c r="E289" s="20" t="str">
        <f aca="false">IF(VLOOKUP($A289,Tournoi!$B$2:$F$612,5,0)="","",VLOOKUP($A289,Tournoi!$B$2:$F$612,5,0))</f>
        <v>Spelen Op Zolder</v>
      </c>
      <c r="F289" s="19" t="n">
        <v>0</v>
      </c>
      <c r="G289" s="19" t="n">
        <v>0</v>
      </c>
      <c r="H289" s="19" t="n">
        <v>0</v>
      </c>
      <c r="I289" s="19" t="n">
        <v>0</v>
      </c>
      <c r="J289" s="21" t="n">
        <v>104.662921348315</v>
      </c>
      <c r="K289" s="19"/>
      <c r="L289" s="19"/>
      <c r="M289" s="19"/>
      <c r="N289" s="19"/>
      <c r="O289" s="19" t="str">
        <f aca="false">IF(VLOOKUP($A289,Tournoi!$B$2:$AC$601,6,0)="","",VLOOKUP($A289,Tournoi!$B$2:$AF$601,30,0))</f>
        <v/>
      </c>
      <c r="P289" s="19"/>
      <c r="Q289" s="19"/>
      <c r="R289" s="19"/>
      <c r="S289" s="22"/>
      <c r="T289" s="21" t="n">
        <f aca="false" t="array" ref="T289:T289">SUM(J289:S289)</f>
        <v>104.662921348315</v>
      </c>
      <c r="U289" s="19" t="n">
        <f aca="false" t="array" ref="U289:U289">IF(S289="",0,S289)+IF((COUNT(J289:R289)&lt;6),SUM(J289:R289),(MAX(J289:R289)+LARGE(J289:R289,2)+LARGE(J289:R289,3)+LARGE(J289:R289,4)+LARGE(J289:R289,5)))</f>
        <v>104.662921348315</v>
      </c>
      <c r="V289" s="19" t="n">
        <f aca="false">U289+G289+I289</f>
        <v>104.662921348315</v>
      </c>
      <c r="W289" s="19" t="n">
        <f aca="false" t="array" ref="W289:W289">COUNT(J289:S289)</f>
        <v>1</v>
      </c>
      <c r="X289" s="19"/>
      <c r="Y289" s="19"/>
      <c r="Z289" s="4"/>
      <c r="AA289" s="19"/>
      <c r="AB289" s="19"/>
      <c r="AC289" s="4"/>
      <c r="AD289" s="4"/>
      <c r="AE289" s="0"/>
      <c r="AF289" s="0"/>
      <c r="AG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</row>
    <row r="290" s="25" customFormat="true" ht="16.5" hidden="false" customHeight="true" outlineLevel="0" collapsed="false">
      <c r="A290" s="19" t="n">
        <v>544</v>
      </c>
      <c r="B290" s="19" t="n">
        <f aca="false" t="array" ref="B290:B290">RANK(V290,$V$2:$V$607)</f>
        <v>322</v>
      </c>
      <c r="C290" s="20" t="str">
        <f aca="false">IF(VLOOKUP($A290,Tournoi!$B$2:$F$601,3,0)="","",VLOOKUP($A290,Tournoi!$B$2:$F$601,3,0))</f>
        <v>Vanderbeken</v>
      </c>
      <c r="D290" s="20" t="str">
        <f aca="false">IF(VLOOKUP($A290,Tournoi!$B$2:$F$601,4,0)="","",VLOOKUP($A290,Tournoi!$B$2:$F$601,4,0))</f>
        <v>Heike</v>
      </c>
      <c r="E290" s="20" t="str">
        <f aca="false">IF(VLOOKUP($A290,Tournoi!$B$2:$F$612,5,0)="","",VLOOKUP($A290,Tournoi!$B$2:$F$612,5,0))</f>
        <v/>
      </c>
      <c r="F290" s="19" t="n">
        <v>33.7563676633444</v>
      </c>
      <c r="G290" s="19" t="n">
        <v>11.2521225544481</v>
      </c>
      <c r="H290" s="19" t="n">
        <v>138.191644195161</v>
      </c>
      <c r="I290" s="19" t="n">
        <v>92.1277627967737</v>
      </c>
      <c r="J290" s="21"/>
      <c r="K290" s="19"/>
      <c r="L290" s="19"/>
      <c r="M290" s="19"/>
      <c r="N290" s="19"/>
      <c r="O290" s="19" t="str">
        <f aca="false">IF(VLOOKUP($A290,Tournoi!$B$2:$AC$601,6,0)="","",VLOOKUP($A290,Tournoi!$B$2:$AF$601,30,0))</f>
        <v/>
      </c>
      <c r="P290" s="19"/>
      <c r="Q290" s="19"/>
      <c r="R290" s="19"/>
      <c r="S290" s="22"/>
      <c r="T290" s="21" t="n">
        <f aca="false" t="array" ref="T290:T290">SUM(J290:S290)</f>
        <v>0</v>
      </c>
      <c r="U290" s="19" t="n">
        <f aca="false" t="array" ref="U290:U290">IF(S290="",0,S290)+IF((COUNT(J290:R290)&lt;6),SUM(J290:R290),(MAX(J290:R290)+LARGE(J290:R290,2)+LARGE(J290:R290,3)+LARGE(J290:R290,4)+LARGE(J290:R290,5)))</f>
        <v>0</v>
      </c>
      <c r="V290" s="19" t="n">
        <f aca="false">U290+G290+I290</f>
        <v>103.379885351222</v>
      </c>
      <c r="W290" s="19" t="n">
        <f aca="false" t="array" ref="W290:W290">COUNT(J290:S290)</f>
        <v>0</v>
      </c>
      <c r="X290" s="19"/>
      <c r="Y290" s="19"/>
      <c r="Z290" s="4"/>
      <c r="AA290" s="19"/>
      <c r="AB290" s="19"/>
      <c r="AC290" s="4"/>
      <c r="AD290" s="4"/>
      <c r="AE290" s="0"/>
      <c r="AF290" s="0"/>
      <c r="AG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</row>
    <row r="291" s="25" customFormat="true" ht="16.5" hidden="false" customHeight="true" outlineLevel="0" collapsed="false">
      <c r="A291" s="19" t="n">
        <v>569</v>
      </c>
      <c r="B291" s="19" t="n">
        <f aca="false" t="array" ref="B291:B291">RANK(V291,$V$2:$V$607)</f>
        <v>323</v>
      </c>
      <c r="C291" s="20" t="str">
        <f aca="false">IF(VLOOKUP($A291,Tournoi!$B$2:$F$601,3,0)="","",VLOOKUP($A291,Tournoi!$B$2:$F$601,3,0))</f>
        <v>Van Neste</v>
      </c>
      <c r="D291" s="20" t="str">
        <f aca="false">IF(VLOOKUP($A291,Tournoi!$B$2:$F$601,4,0)="","",VLOOKUP($A291,Tournoi!$B$2:$F$601,4,0))</f>
        <v>Sven</v>
      </c>
      <c r="E291" s="20" t="str">
        <f aca="false">IF(VLOOKUP($A291,Tournoi!$B$2:$F$612,5,0)="","",VLOOKUP($A291,Tournoi!$B$2:$F$612,5,0))</f>
        <v/>
      </c>
      <c r="F291" s="19" t="n">
        <v>58.8028066091118</v>
      </c>
      <c r="G291" s="19" t="n">
        <v>19.6009355363706</v>
      </c>
      <c r="H291" s="19" t="n">
        <v>125.666292905304</v>
      </c>
      <c r="I291" s="19" t="n">
        <v>83.7775286035357</v>
      </c>
      <c r="J291" s="21"/>
      <c r="K291" s="19"/>
      <c r="L291" s="19"/>
      <c r="M291" s="19"/>
      <c r="N291" s="19"/>
      <c r="O291" s="19" t="str">
        <f aca="false">IF(VLOOKUP($A291,Tournoi!$B$2:$AC$601,6,0)="","",VLOOKUP($A291,Tournoi!$B$2:$AF$601,30,0))</f>
        <v/>
      </c>
      <c r="P291" s="19"/>
      <c r="Q291" s="19"/>
      <c r="R291" s="19"/>
      <c r="S291" s="22"/>
      <c r="T291" s="21" t="n">
        <f aca="false" t="array" ref="T291:T291">SUM(J291:S291)</f>
        <v>0</v>
      </c>
      <c r="U291" s="19" t="n">
        <f aca="false" t="array" ref="U291:U291">IF(S291="",0,S291)+IF((COUNT(J291:R291)&lt;6),SUM(J291:R291),(MAX(J291:R291)+LARGE(J291:R291,2)+LARGE(J291:R291,3)+LARGE(J291:R291,4)+LARGE(J291:R291,5)))</f>
        <v>0</v>
      </c>
      <c r="V291" s="19" t="n">
        <f aca="false">U291+G291+I291</f>
        <v>103.378464139906</v>
      </c>
      <c r="W291" s="19" t="n">
        <f aca="false" t="array" ref="W291:W291">COUNT(J291:S291)</f>
        <v>0</v>
      </c>
      <c r="X291" s="19"/>
      <c r="Y291" s="19"/>
      <c r="Z291" s="4"/>
      <c r="AA291" s="4"/>
      <c r="AB291" s="0"/>
      <c r="AC291" s="4"/>
      <c r="AD291" s="4"/>
      <c r="AE291" s="0"/>
      <c r="AF291" s="0"/>
      <c r="AG291" s="0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</row>
    <row r="292" s="25" customFormat="true" ht="16.5" hidden="false" customHeight="true" outlineLevel="0" collapsed="false">
      <c r="A292" s="19" t="n">
        <v>565</v>
      </c>
      <c r="B292" s="19" t="n">
        <f aca="false" t="array" ref="B292:B292">RANK(V292,$V$2:$V$607)</f>
        <v>324</v>
      </c>
      <c r="C292" s="20" t="str">
        <f aca="false">IF(VLOOKUP($A292,Tournoi!$B$2:$F$601,3,0)="","",VLOOKUP($A292,Tournoi!$B$2:$F$601,3,0))</f>
        <v>Baeck</v>
      </c>
      <c r="D292" s="20" t="str">
        <f aca="false">IF(VLOOKUP($A292,Tournoi!$B$2:$F$601,4,0)="","",VLOOKUP($A292,Tournoi!$B$2:$F$601,4,0))</f>
        <v>Jeremy</v>
      </c>
      <c r="E292" s="20" t="str">
        <f aca="false">IF(VLOOKUP($A292,Tournoi!$B$2:$F$612,5,0)="","",VLOOKUP($A292,Tournoi!$B$2:$F$612,5,0))</f>
        <v/>
      </c>
      <c r="F292" s="19" t="n">
        <v>308.105182937096</v>
      </c>
      <c r="G292" s="19" t="n">
        <v>102.701727645699</v>
      </c>
      <c r="H292" s="19" t="n">
        <v>0</v>
      </c>
      <c r="I292" s="19" t="n">
        <v>0</v>
      </c>
      <c r="J292" s="21"/>
      <c r="K292" s="19"/>
      <c r="L292" s="19"/>
      <c r="M292" s="19"/>
      <c r="N292" s="19"/>
      <c r="O292" s="19" t="str">
        <f aca="false">IF(VLOOKUP($A292,Tournoi!$B$2:$AC$601,6,0)="","",VLOOKUP($A292,Tournoi!$B$2:$AF$601,30,0))</f>
        <v/>
      </c>
      <c r="P292" s="19"/>
      <c r="Q292" s="19"/>
      <c r="R292" s="19"/>
      <c r="S292" s="22"/>
      <c r="T292" s="21" t="n">
        <f aca="false" t="array" ref="T292:T292">SUM(J292:S292)</f>
        <v>0</v>
      </c>
      <c r="U292" s="19" t="n">
        <f aca="false" t="array" ref="U292:U292">IF(S292="",0,S292)+IF((COUNT(J292:R292)&lt;6),SUM(J292:R292),(MAX(J292:R292)+LARGE(J292:R292,2)+LARGE(J292:R292,3)+LARGE(J292:R292,4)+LARGE(J292:R292,5)))</f>
        <v>0</v>
      </c>
      <c r="V292" s="19" t="n">
        <f aca="false">U292+G292+I292</f>
        <v>102.701727645699</v>
      </c>
      <c r="W292" s="19" t="n">
        <f aca="false" t="array" ref="W292:W292">COUNT(J292:S292)</f>
        <v>0</v>
      </c>
      <c r="X292" s="19"/>
      <c r="Y292" s="19"/>
      <c r="Z292" s="4"/>
      <c r="AA292" s="19"/>
      <c r="AB292" s="19"/>
      <c r="AC292" s="4"/>
      <c r="AD292" s="4"/>
      <c r="AE292" s="0"/>
      <c r="AF292" s="0"/>
      <c r="AG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</row>
    <row r="293" s="25" customFormat="true" ht="16.5" hidden="false" customHeight="true" outlineLevel="0" collapsed="false">
      <c r="A293" s="19" t="n">
        <v>144</v>
      </c>
      <c r="B293" s="19" t="n">
        <f aca="false" t="array" ref="B293:B293">RANK(V293,$V$2:$V$607)</f>
        <v>325</v>
      </c>
      <c r="C293" s="20" t="str">
        <f aca="false">IF(VLOOKUP($A293,Tournoi!$B$2:$F$601,3,0)="","",VLOOKUP($A293,Tournoi!$B$2:$F$601,3,0))</f>
        <v>Verkeyn</v>
      </c>
      <c r="D293" s="20" t="str">
        <f aca="false">IF(VLOOKUP($A293,Tournoi!$B$2:$F$601,4,0)="","",VLOOKUP($A293,Tournoi!$B$2:$F$601,4,0))</f>
        <v>Jan</v>
      </c>
      <c r="E293" s="20" t="str">
        <f aca="false">IF(VLOOKUP($A293,Tournoi!$B$2:$F$612,5,0)="","",VLOOKUP($A293,Tournoi!$B$2:$F$612,5,0))</f>
        <v/>
      </c>
      <c r="F293" s="19" t="n">
        <v>104.63842787338</v>
      </c>
      <c r="G293" s="19" t="n">
        <v>34.8794759577933</v>
      </c>
      <c r="H293" s="19" t="n">
        <v>100.721135696837</v>
      </c>
      <c r="I293" s="19" t="n">
        <v>67.1474237978911</v>
      </c>
      <c r="J293" s="21"/>
      <c r="K293" s="19"/>
      <c r="L293" s="19"/>
      <c r="M293" s="19"/>
      <c r="N293" s="19"/>
      <c r="O293" s="19" t="str">
        <f aca="false">IF(VLOOKUP($A293,Tournoi!$B$2:$AC$601,6,0)="","",VLOOKUP($A293,Tournoi!$B$2:$AF$601,30,0))</f>
        <v/>
      </c>
      <c r="P293" s="19"/>
      <c r="Q293" s="19"/>
      <c r="R293" s="19"/>
      <c r="S293" s="22"/>
      <c r="T293" s="21" t="n">
        <f aca="false" t="array" ref="T293:T293">SUM(J293:S293)</f>
        <v>0</v>
      </c>
      <c r="U293" s="19" t="n">
        <f aca="false" t="array" ref="U293:U293">IF(S293="",0,S293)+IF((COUNT(J293:R293)&lt;6),SUM(J293:R293),(MAX(J293:R293)+LARGE(J293:R293,2)+LARGE(J293:R293,3)+LARGE(J293:R293,4)+LARGE(J293:R293,5)))</f>
        <v>0</v>
      </c>
      <c r="V293" s="19" t="n">
        <f aca="false">U293+G293+I293</f>
        <v>102.026899755684</v>
      </c>
      <c r="W293" s="19" t="n">
        <f aca="false" t="array" ref="W293:W293">COUNT(J293:S293)</f>
        <v>0</v>
      </c>
      <c r="X293" s="19"/>
      <c r="Y293" s="19"/>
      <c r="Z293" s="4"/>
      <c r="AA293" s="19"/>
      <c r="AB293" s="19"/>
      <c r="AC293" s="4"/>
      <c r="AD293" s="4"/>
      <c r="AE293" s="0"/>
      <c r="AF293" s="0"/>
      <c r="AG293" s="0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</row>
    <row r="294" s="25" customFormat="true" ht="16.5" hidden="false" customHeight="true" outlineLevel="0" collapsed="false">
      <c r="A294" s="19" t="n">
        <v>137</v>
      </c>
      <c r="B294" s="19" t="n">
        <f aca="false" t="array" ref="B294:B294">RANK(V294,$V$2:$V$607)</f>
        <v>327</v>
      </c>
      <c r="C294" s="20" t="str">
        <f aca="false">IF(VLOOKUP($A294,Tournoi!$B$2:$F$601,3,0)="","",VLOOKUP($A294,Tournoi!$B$2:$F$601,3,0))</f>
        <v>Van Hulle</v>
      </c>
      <c r="D294" s="20" t="str">
        <f aca="false">IF(VLOOKUP($A294,Tournoi!$B$2:$F$601,4,0)="","",VLOOKUP($A294,Tournoi!$B$2:$F$601,4,0))</f>
        <v>Pieter</v>
      </c>
      <c r="E294" s="20" t="str">
        <f aca="false">IF(VLOOKUP($A294,Tournoi!$B$2:$F$612,5,0)="","",VLOOKUP($A294,Tournoi!$B$2:$F$612,5,0))</f>
        <v/>
      </c>
      <c r="F294" s="19" t="n">
        <v>305.33325963805</v>
      </c>
      <c r="G294" s="19" t="n">
        <v>101.777753212683</v>
      </c>
      <c r="H294" s="19" t="n">
        <v>0</v>
      </c>
      <c r="I294" s="19" t="n">
        <v>0</v>
      </c>
      <c r="J294" s="21"/>
      <c r="K294" s="19"/>
      <c r="L294" s="19"/>
      <c r="M294" s="19"/>
      <c r="N294" s="19"/>
      <c r="O294" s="19" t="str">
        <f aca="false">IF(VLOOKUP($A294,Tournoi!$B$2:$AC$601,6,0)="","",VLOOKUP($A294,Tournoi!$B$2:$AF$601,30,0))</f>
        <v/>
      </c>
      <c r="P294" s="19"/>
      <c r="Q294" s="19"/>
      <c r="R294" s="19"/>
      <c r="S294" s="22"/>
      <c r="T294" s="21" t="n">
        <f aca="false" t="array" ref="T294:T294">SUM(J294:S294)</f>
        <v>0</v>
      </c>
      <c r="U294" s="19" t="n">
        <f aca="false" t="array" ref="U294:U294">IF(S294="",0,S294)+IF((COUNT(J294:R294)&lt;6),SUM(J294:R294),(MAX(J294:R294)+LARGE(J294:R294,2)+LARGE(J294:R294,3)+LARGE(J294:R294,4)+LARGE(J294:R294,5)))</f>
        <v>0</v>
      </c>
      <c r="V294" s="19" t="n">
        <f aca="false">U294+G294+I294</f>
        <v>101.777753212683</v>
      </c>
      <c r="W294" s="19" t="n">
        <f aca="false" t="array" ref="W294:W294">COUNT(J294:S294)</f>
        <v>0</v>
      </c>
      <c r="X294" s="19"/>
      <c r="Y294" s="19"/>
      <c r="Z294" s="4"/>
      <c r="AA294" s="19"/>
      <c r="AB294" s="19"/>
      <c r="AC294" s="4"/>
      <c r="AD294" s="4"/>
      <c r="AE294" s="0"/>
      <c r="AF294" s="0"/>
      <c r="AG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</row>
    <row r="295" s="25" customFormat="true" ht="16.5" hidden="false" customHeight="true" outlineLevel="0" collapsed="false">
      <c r="A295" s="19" t="n">
        <v>527</v>
      </c>
      <c r="B295" s="19" t="n">
        <f aca="false" t="array" ref="B295:B295">RANK(V295,$V$2:$V$607)</f>
        <v>153</v>
      </c>
      <c r="C295" s="20" t="str">
        <f aca="false">IF(VLOOKUP($A295,Tournoi!$B$2:$F$601,3,0)="","",VLOOKUP($A295,Tournoi!$B$2:$F$601,3,0))</f>
        <v>Van Kerchove</v>
      </c>
      <c r="D295" s="20" t="str">
        <f aca="false">IF(VLOOKUP($A295,Tournoi!$B$2:$F$601,4,0)="","",VLOOKUP($A295,Tournoi!$B$2:$F$601,4,0))</f>
        <v>Elke</v>
      </c>
      <c r="E295" s="20" t="str">
        <f aca="false">IF(VLOOKUP($A295,Tournoi!$B$2:$F$612,5,0)="","",VLOOKUP($A295,Tournoi!$B$2:$F$612,5,0))</f>
        <v/>
      </c>
      <c r="F295" s="19" t="n">
        <v>169.75873119986</v>
      </c>
      <c r="G295" s="19" t="n">
        <v>56.5862437332866</v>
      </c>
      <c r="H295" s="19" t="n">
        <v>67.2018947963801</v>
      </c>
      <c r="I295" s="19" t="n">
        <v>44.8012631975867</v>
      </c>
      <c r="J295" s="21"/>
      <c r="K295" s="19"/>
      <c r="L295" s="19"/>
      <c r="M295" s="19"/>
      <c r="N295" s="19"/>
      <c r="O295" s="19" t="n">
        <f aca="false">IF(VLOOKUP($A295,Tournoi!$B$2:$AC$601,6,0)="","",VLOOKUP($A295,Tournoi!$B$2:$AF$601,30,0))</f>
        <v>207.041879777814</v>
      </c>
      <c r="P295" s="19"/>
      <c r="Q295" s="19"/>
      <c r="R295" s="19"/>
      <c r="S295" s="22"/>
      <c r="T295" s="21" t="n">
        <f aca="false" t="array" ref="T295:T295">SUM(J295:S295)</f>
        <v>207.041879777814</v>
      </c>
      <c r="U295" s="19" t="n">
        <f aca="false" t="array" ref="U295:U295">IF(S295="",0,S295)+IF((COUNT(J295:R295)&lt;6),SUM(J295:R295),(MAX(J295:R295)+LARGE(J295:R295,2)+LARGE(J295:R295,3)+LARGE(J295:R295,4)+LARGE(J295:R295,5)))</f>
        <v>207.041879777814</v>
      </c>
      <c r="V295" s="19" t="n">
        <f aca="false">U295+G295+I295</f>
        <v>308.429386708688</v>
      </c>
      <c r="W295" s="19" t="n">
        <f aca="false" t="array" ref="W295:W295">COUNT(J295:S295)</f>
        <v>1</v>
      </c>
      <c r="X295" s="19"/>
      <c r="Y295" s="19"/>
      <c r="Z295" s="4"/>
      <c r="AA295" s="19"/>
      <c r="AB295" s="19"/>
      <c r="AC295" s="4"/>
      <c r="AD295" s="4"/>
      <c r="AE295" s="0"/>
      <c r="AF295" s="0"/>
      <c r="AG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</row>
    <row r="296" s="25" customFormat="true" ht="16.5" hidden="false" customHeight="true" outlineLevel="0" collapsed="false">
      <c r="A296" s="19" t="n">
        <v>308</v>
      </c>
      <c r="B296" s="19" t="n">
        <f aca="false" t="array" ref="B296:B296">RANK(V296,$V$2:$V$607)</f>
        <v>329</v>
      </c>
      <c r="C296" s="20" t="str">
        <f aca="false">IF(VLOOKUP($A296,Tournoi!$B$2:$F$601,3,0)="","",VLOOKUP($A296,Tournoi!$B$2:$F$601,3,0))</f>
        <v>Gvardeitsev</v>
      </c>
      <c r="D296" s="20" t="str">
        <f aca="false">IF(VLOOKUP($A296,Tournoi!$B$2:$F$601,4,0)="","",VLOOKUP($A296,Tournoi!$B$2:$F$601,4,0))</f>
        <v>Daniil</v>
      </c>
      <c r="E296" s="20"/>
      <c r="F296" s="19" t="n">
        <v>0</v>
      </c>
      <c r="G296" s="19" t="n">
        <v>0</v>
      </c>
      <c r="H296" s="19" t="n">
        <v>0</v>
      </c>
      <c r="I296" s="19" t="n">
        <v>0</v>
      </c>
      <c r="J296" s="21"/>
      <c r="K296" s="19"/>
      <c r="L296" s="19" t="n">
        <v>100.962964148813</v>
      </c>
      <c r="M296" s="19"/>
      <c r="N296" s="19"/>
      <c r="O296" s="19" t="str">
        <f aca="false">IF(VLOOKUP($A296,Tournoi!$B$2:$AC$601,6,0)="","",VLOOKUP($A296,Tournoi!$B$2:$AF$601,30,0))</f>
        <v/>
      </c>
      <c r="P296" s="19"/>
      <c r="Q296" s="19"/>
      <c r="R296" s="19"/>
      <c r="S296" s="22"/>
      <c r="T296" s="21" t="n">
        <f aca="false" t="array" ref="T296:T296">SUM(J296:S296)</f>
        <v>100.962964148813</v>
      </c>
      <c r="U296" s="19" t="n">
        <f aca="false" t="array" ref="U296:U296">IF(S296="",0,S296)+IF((COUNT(J296:R296)&lt;6),SUM(J296:R296),(MAX(J296:R296)+LARGE(J296:R296,2)+LARGE(J296:R296,3)+LARGE(J296:R296,4)+LARGE(J296:R296,5)))</f>
        <v>100.962964148813</v>
      </c>
      <c r="V296" s="19" t="n">
        <f aca="false">U296+G296+I296</f>
        <v>100.962964148813</v>
      </c>
      <c r="W296" s="19" t="n">
        <f aca="false" t="array" ref="W296:W296">COUNT(J296:S296)</f>
        <v>1</v>
      </c>
      <c r="X296" s="19"/>
      <c r="Y296" s="19"/>
      <c r="Z296" s="4"/>
      <c r="AA296" s="19"/>
      <c r="AB296" s="19"/>
      <c r="AC296" s="4"/>
      <c r="AD296" s="4"/>
      <c r="AE296" s="0"/>
      <c r="AF296" s="0"/>
      <c r="AG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</row>
    <row r="297" s="25" customFormat="true" ht="16.5" hidden="false" customHeight="true" outlineLevel="0" collapsed="false">
      <c r="A297" s="19" t="n">
        <v>51</v>
      </c>
      <c r="B297" s="19" t="n">
        <f aca="false" t="array" ref="B297:B297">RANK(V297,$V$2:$V$607)</f>
        <v>330</v>
      </c>
      <c r="C297" s="20" t="str">
        <f aca="false">IF(VLOOKUP($A297,Tournoi!$B$2:$F$601,3,0)="","",VLOOKUP($A297,Tournoi!$B$2:$F$601,3,0))</f>
        <v>Debaere</v>
      </c>
      <c r="D297" s="20" t="str">
        <f aca="false">IF(VLOOKUP($A297,Tournoi!$B$2:$F$601,4,0)="","",VLOOKUP($A297,Tournoi!$B$2:$F$601,4,0))</f>
        <v>Brenda</v>
      </c>
      <c r="E297" s="20" t="str">
        <f aca="false">IF(VLOOKUP($A297,Tournoi!$B$2:$F$612,5,0)="","",VLOOKUP($A297,Tournoi!$B$2:$F$612,5,0))</f>
        <v>Teenentander</v>
      </c>
      <c r="F297" s="19" t="n">
        <v>0</v>
      </c>
      <c r="G297" s="19" t="n">
        <v>0</v>
      </c>
      <c r="H297" s="19" t="n">
        <v>50.5051750017425</v>
      </c>
      <c r="I297" s="19" t="n">
        <v>33.6701166678283</v>
      </c>
      <c r="J297" s="21" t="n">
        <v>67.0708225206427</v>
      </c>
      <c r="K297" s="19"/>
      <c r="L297" s="19"/>
      <c r="M297" s="19"/>
      <c r="N297" s="19"/>
      <c r="O297" s="19" t="str">
        <f aca="false">IF(VLOOKUP($A297,Tournoi!$B$2:$AC$601,6,0)="","",VLOOKUP($A297,Tournoi!$B$2:$AF$601,30,0))</f>
        <v/>
      </c>
      <c r="P297" s="19"/>
      <c r="Q297" s="19"/>
      <c r="R297" s="19"/>
      <c r="S297" s="22"/>
      <c r="T297" s="21" t="n">
        <f aca="false" t="array" ref="T297:T297">SUM(J297:S297)</f>
        <v>67.0708225206427</v>
      </c>
      <c r="U297" s="19" t="n">
        <f aca="false" t="array" ref="U297:U297">IF(S297="",0,S297)+IF((COUNT(J297:R297)&lt;6),SUM(J297:R297),(MAX(J297:R297)+LARGE(J297:R297,2)+LARGE(J297:R297,3)+LARGE(J297:R297,4)+LARGE(J297:R297,5)))</f>
        <v>67.0708225206427</v>
      </c>
      <c r="V297" s="19" t="n">
        <f aca="false">U297+G297+I297</f>
        <v>100.740939188471</v>
      </c>
      <c r="W297" s="19" t="n">
        <f aca="false" t="array" ref="W297:W297">COUNT(J297:S297)</f>
        <v>1</v>
      </c>
      <c r="X297" s="19"/>
      <c r="Y297" s="19"/>
      <c r="Z297" s="4"/>
      <c r="AA297" s="4"/>
      <c r="AB297" s="0"/>
      <c r="AC297" s="4"/>
      <c r="AD297" s="4"/>
      <c r="AE297" s="0"/>
      <c r="AF297" s="0"/>
      <c r="AG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</row>
    <row r="298" s="25" customFormat="true" ht="16.5" hidden="false" customHeight="true" outlineLevel="0" collapsed="false">
      <c r="A298" s="19" t="n">
        <v>189</v>
      </c>
      <c r="B298" s="19" t="n">
        <f aca="false" t="array" ref="B298:B298">RANK(V298,$V$2:$V$607)</f>
        <v>331</v>
      </c>
      <c r="C298" s="20" t="str">
        <f aca="false">IF(VLOOKUP($A298,Tournoi!$B$2:$F$601,3,0)="","",VLOOKUP($A298,Tournoi!$B$2:$F$601,3,0))</f>
        <v>Vancompernolle</v>
      </c>
      <c r="D298" s="20" t="str">
        <f aca="false">IF(VLOOKUP($A298,Tournoi!$B$2:$F$601,4,0)="","",VLOOKUP($A298,Tournoi!$B$2:$F$601,4,0))</f>
        <v>Kenny</v>
      </c>
      <c r="E298" s="20" t="str">
        <f aca="false">IF(VLOOKUP($A298,Tournoi!$B$2:$F$612,5,0)="","",VLOOKUP($A298,Tournoi!$B$2:$F$612,5,0))</f>
        <v>Spelen Op Zolder</v>
      </c>
      <c r="F298" s="19" t="n">
        <v>0</v>
      </c>
      <c r="G298" s="19" t="n">
        <v>0</v>
      </c>
      <c r="H298" s="19" t="n">
        <v>0</v>
      </c>
      <c r="I298" s="19" t="n">
        <v>0</v>
      </c>
      <c r="J298" s="21" t="n">
        <v>100.694078999005</v>
      </c>
      <c r="K298" s="19"/>
      <c r="L298" s="19"/>
      <c r="M298" s="19"/>
      <c r="N298" s="19"/>
      <c r="O298" s="19" t="str">
        <f aca="false">IF(VLOOKUP($A298,Tournoi!$B$2:$AC$601,6,0)="","",VLOOKUP($A298,Tournoi!$B$2:$AF$601,30,0))</f>
        <v/>
      </c>
      <c r="P298" s="19"/>
      <c r="Q298" s="19"/>
      <c r="R298" s="19"/>
      <c r="S298" s="22"/>
      <c r="T298" s="21" t="n">
        <f aca="false" t="array" ref="T298:T298">SUM(J298:S298)</f>
        <v>100.694078999005</v>
      </c>
      <c r="U298" s="19" t="n">
        <f aca="false" t="array" ref="U298:U298">IF(S298="",0,S298)+IF((COUNT(J298:R298)&lt;6),SUM(J298:R298),(MAX(J298:R298)+LARGE(J298:R298,2)+LARGE(J298:R298,3)+LARGE(J298:R298,4)+LARGE(J298:R298,5)))</f>
        <v>100.694078999005</v>
      </c>
      <c r="V298" s="19" t="n">
        <f aca="false">U298+G298+I298</f>
        <v>100.694078999005</v>
      </c>
      <c r="W298" s="19" t="n">
        <f aca="false" t="array" ref="W298:W298">COUNT(J298:S298)</f>
        <v>1</v>
      </c>
      <c r="X298" s="19"/>
      <c r="Y298" s="19"/>
      <c r="Z298" s="4"/>
      <c r="AA298" s="4"/>
      <c r="AB298" s="0"/>
      <c r="AC298" s="4"/>
      <c r="AD298" s="4"/>
      <c r="AE298" s="0"/>
      <c r="AF298" s="0"/>
      <c r="AG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</row>
    <row r="299" s="25" customFormat="true" ht="16.5" hidden="false" customHeight="true" outlineLevel="0" collapsed="false">
      <c r="A299" s="19" t="n">
        <v>557</v>
      </c>
      <c r="B299" s="19" t="n">
        <f aca="false" t="array" ref="B299:B299">RANK(V299,$V$2:$V$607)</f>
        <v>335</v>
      </c>
      <c r="C299" s="20" t="str">
        <f aca="false">IF(VLOOKUP($A299,Tournoi!$B$2:$F$601,3,0)="","",VLOOKUP($A299,Tournoi!$B$2:$F$601,3,0))</f>
        <v>Van De Walle</v>
      </c>
      <c r="D299" s="20" t="str">
        <f aca="false">IF(VLOOKUP($A299,Tournoi!$B$2:$F$601,4,0)="","",VLOOKUP($A299,Tournoi!$B$2:$F$601,4,0))</f>
        <v>Andy</v>
      </c>
      <c r="E299" s="20" t="str">
        <f aca="false">IF(VLOOKUP($A299,Tournoi!$B$2:$F$612,5,0)="","",VLOOKUP($A299,Tournoi!$B$2:$F$612,5,0))</f>
        <v/>
      </c>
      <c r="F299" s="19" t="n">
        <v>300.93510126176</v>
      </c>
      <c r="G299" s="19" t="n">
        <v>100.311700420587</v>
      </c>
      <c r="H299" s="19" t="n">
        <v>0</v>
      </c>
      <c r="I299" s="19" t="n">
        <v>0</v>
      </c>
      <c r="J299" s="21"/>
      <c r="K299" s="19"/>
      <c r="L299" s="19"/>
      <c r="M299" s="19"/>
      <c r="N299" s="19"/>
      <c r="O299" s="19" t="str">
        <f aca="false">IF(VLOOKUP($A299,Tournoi!$B$2:$AC$601,6,0)="","",VLOOKUP($A299,Tournoi!$B$2:$AF$601,30,0))</f>
        <v/>
      </c>
      <c r="P299" s="19"/>
      <c r="Q299" s="19"/>
      <c r="R299" s="19"/>
      <c r="S299" s="22"/>
      <c r="T299" s="21" t="n">
        <f aca="false" t="array" ref="T299:T299">SUM(J299:S299)</f>
        <v>0</v>
      </c>
      <c r="U299" s="19" t="n">
        <f aca="false" t="array" ref="U299:U299">IF(S299="",0,S299)+IF((COUNT(J299:R299)&lt;6),SUM(J299:R299),(MAX(J299:R299)+LARGE(J299:R299,2)+LARGE(J299:R299,3)+LARGE(J299:R299,4)+LARGE(J299:R299,5)))</f>
        <v>0</v>
      </c>
      <c r="V299" s="19" t="n">
        <f aca="false">U299+G299+I299</f>
        <v>100.311700420587</v>
      </c>
      <c r="W299" s="19" t="n">
        <f aca="false" t="array" ref="W299:W299">COUNT(J299:S299)</f>
        <v>0</v>
      </c>
      <c r="X299" s="19"/>
      <c r="Y299" s="19"/>
      <c r="Z299" s="4"/>
      <c r="AA299" s="4"/>
      <c r="AB299" s="0"/>
      <c r="AC299" s="4"/>
      <c r="AD299" s="4"/>
      <c r="AE299" s="0"/>
      <c r="AF299" s="0"/>
      <c r="AG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</row>
    <row r="300" s="25" customFormat="true" ht="16.5" hidden="false" customHeight="true" outlineLevel="0" collapsed="false">
      <c r="A300" s="19" t="n">
        <v>298</v>
      </c>
      <c r="B300" s="19" t="n">
        <f aca="false" t="array" ref="B300:B300">RANK(V300,$V$2:$V$607)</f>
        <v>336</v>
      </c>
      <c r="C300" s="20" t="str">
        <f aca="false">IF(VLOOKUP($A300,Tournoi!$B$2:$F$601,3,0)="","",VLOOKUP($A300,Tournoi!$B$2:$F$601,3,0))</f>
        <v>Labeeuw </v>
      </c>
      <c r="D300" s="20" t="str">
        <f aca="false">IF(VLOOKUP($A300,Tournoi!$B$2:$F$601,4,0)="","",VLOOKUP($A300,Tournoi!$B$2:$F$601,4,0))</f>
        <v>Joachim</v>
      </c>
      <c r="E300" s="20" t="str">
        <f aca="false">IF(VLOOKUP($A300,Tournoi!$B$2:$F$612,5,0)="","",VLOOKUP($A300,Tournoi!$B$2:$F$612,5,0))</f>
        <v/>
      </c>
      <c r="F300" s="19" t="n">
        <v>0</v>
      </c>
      <c r="G300" s="19" t="n">
        <v>0</v>
      </c>
      <c r="H300" s="19" t="n">
        <v>150.293384678274</v>
      </c>
      <c r="I300" s="19" t="n">
        <v>100.195589785516</v>
      </c>
      <c r="J300" s="21"/>
      <c r="K300" s="19"/>
      <c r="L300" s="19"/>
      <c r="M300" s="19"/>
      <c r="N300" s="19"/>
      <c r="O300" s="19" t="str">
        <f aca="false">IF(VLOOKUP($A300,Tournoi!$B$2:$AC$601,6,0)="","",VLOOKUP($A300,Tournoi!$B$2:$AF$601,30,0))</f>
        <v/>
      </c>
      <c r="P300" s="19"/>
      <c r="Q300" s="19"/>
      <c r="R300" s="19"/>
      <c r="S300" s="22"/>
      <c r="T300" s="21" t="n">
        <f aca="false" t="array" ref="T300:T300">SUM(J300:S300)</f>
        <v>0</v>
      </c>
      <c r="U300" s="19" t="n">
        <f aca="false" t="array" ref="U300:U300">IF(S300="",0,S300)+IF((COUNT(J300:R300)&lt;6),SUM(J300:R300),(MAX(J300:R300)+LARGE(J300:R300,2)+LARGE(J300:R300,3)+LARGE(J300:R300,4)+LARGE(J300:R300,5)))</f>
        <v>0</v>
      </c>
      <c r="V300" s="19" t="n">
        <f aca="false">U300+G300+I300</f>
        <v>100.195589785516</v>
      </c>
      <c r="W300" s="19" t="n">
        <f aca="false" t="array" ref="W300:W300">COUNT(J300:S300)</f>
        <v>0</v>
      </c>
      <c r="X300" s="19"/>
      <c r="Y300" s="19"/>
      <c r="Z300" s="4"/>
      <c r="AA300" s="19"/>
      <c r="AB300" s="19"/>
      <c r="AC300" s="4"/>
      <c r="AD300" s="4"/>
      <c r="AE300" s="0"/>
      <c r="AF300" s="0"/>
      <c r="AG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</row>
    <row r="301" s="25" customFormat="true" ht="16.5" hidden="false" customHeight="true" outlineLevel="0" collapsed="false">
      <c r="A301" s="19" t="n">
        <v>76</v>
      </c>
      <c r="B301" s="19" t="n">
        <f aca="false" t="array" ref="B301:B301">RANK(V301,$V$2:$V$607)</f>
        <v>337</v>
      </c>
      <c r="C301" s="20" t="str">
        <f aca="false">IF(VLOOKUP($A301,Tournoi!$B$2:$F$601,3,0)="","",VLOOKUP($A301,Tournoi!$B$2:$F$601,3,0))</f>
        <v>Van Reusel</v>
      </c>
      <c r="D301" s="20" t="str">
        <f aca="false">IF(VLOOKUP($A301,Tournoi!$B$2:$F$601,4,0)="","",VLOOKUP($A301,Tournoi!$B$2:$F$601,4,0))</f>
        <v>Matthias</v>
      </c>
      <c r="E301" s="20" t="str">
        <f aca="false">IF(VLOOKUP($A301,Tournoi!$B$2:$F$612,5,0)="","",VLOOKUP($A301,Tournoi!$B$2:$F$612,5,0))</f>
        <v/>
      </c>
      <c r="F301" s="19" t="n">
        <v>166.54098534019</v>
      </c>
      <c r="G301" s="19" t="n">
        <v>55.5136617800632</v>
      </c>
      <c r="H301" s="19" t="n">
        <v>66.9075907590759</v>
      </c>
      <c r="I301" s="19" t="n">
        <v>44.6050605060506</v>
      </c>
      <c r="J301" s="21"/>
      <c r="K301" s="19"/>
      <c r="L301" s="19"/>
      <c r="M301" s="19"/>
      <c r="N301" s="19"/>
      <c r="O301" s="19" t="str">
        <f aca="false">IF(VLOOKUP($A301,Tournoi!$B$2:$AC$601,6,0)="","",VLOOKUP($A301,Tournoi!$B$2:$AF$601,30,0))</f>
        <v/>
      </c>
      <c r="P301" s="19"/>
      <c r="Q301" s="19"/>
      <c r="R301" s="19"/>
      <c r="S301" s="22"/>
      <c r="T301" s="21" t="n">
        <f aca="false" t="array" ref="T301:T301">SUM(J301:S301)</f>
        <v>0</v>
      </c>
      <c r="U301" s="19" t="n">
        <f aca="false" t="array" ref="U301:U301">IF(S301="",0,S301)+IF((COUNT(J301:R301)&lt;6),SUM(J301:R301),(MAX(J301:R301)+LARGE(J301:R301,2)+LARGE(J301:R301,3)+LARGE(J301:R301,4)+LARGE(J301:R301,5)))</f>
        <v>0</v>
      </c>
      <c r="V301" s="19" t="n">
        <f aca="false">U301+G301+I301</f>
        <v>100.118722286114</v>
      </c>
      <c r="W301" s="19" t="n">
        <f aca="false" t="array" ref="W301:W301">COUNT(J301:S301)</f>
        <v>0</v>
      </c>
      <c r="X301" s="19"/>
      <c r="Y301" s="19"/>
      <c r="Z301" s="4"/>
      <c r="AA301" s="19"/>
      <c r="AB301" s="19"/>
      <c r="AC301" s="4"/>
      <c r="AD301" s="4"/>
      <c r="AE301" s="0"/>
      <c r="AF301" s="0"/>
      <c r="AG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</row>
    <row r="302" s="25" customFormat="true" ht="16.5" hidden="false" customHeight="true" outlineLevel="0" collapsed="false">
      <c r="A302" s="19" t="n">
        <v>95</v>
      </c>
      <c r="B302" s="19" t="n">
        <f aca="false" t="array" ref="B302:B302">RANK(V302,$V$2:$V$607)</f>
        <v>338</v>
      </c>
      <c r="C302" s="20" t="str">
        <f aca="false">IF(VLOOKUP($A302,Tournoi!$B$2:$F$601,3,0)="","",VLOOKUP($A302,Tournoi!$B$2:$F$601,3,0))</f>
        <v>Expeels</v>
      </c>
      <c r="D302" s="20" t="str">
        <f aca="false">IF(VLOOKUP($A302,Tournoi!$B$2:$F$601,4,0)="","",VLOOKUP($A302,Tournoi!$B$2:$F$601,4,0))</f>
        <v>Tjorven</v>
      </c>
      <c r="E302" s="20" t="str">
        <f aca="false">IF(VLOOKUP($A302,Tournoi!$B$2:$F$612,5,0)="","",VLOOKUP($A302,Tournoi!$B$2:$F$612,5,0))</f>
        <v/>
      </c>
      <c r="F302" s="19" t="n">
        <v>161.086754952605</v>
      </c>
      <c r="G302" s="19" t="n">
        <v>53.6955849842015</v>
      </c>
      <c r="H302" s="19" t="n">
        <v>67.2000514061128</v>
      </c>
      <c r="I302" s="19" t="n">
        <v>44.8000342707419</v>
      </c>
      <c r="J302" s="21"/>
      <c r="K302" s="19"/>
      <c r="L302" s="19"/>
      <c r="M302" s="19"/>
      <c r="N302" s="19"/>
      <c r="O302" s="19" t="str">
        <f aca="false">IF(VLOOKUP($A302,Tournoi!$B$2:$AC$601,6,0)="","",VLOOKUP($A302,Tournoi!$B$2:$AF$601,30,0))</f>
        <v/>
      </c>
      <c r="P302" s="19"/>
      <c r="Q302" s="19"/>
      <c r="R302" s="19"/>
      <c r="S302" s="22"/>
      <c r="T302" s="21" t="n">
        <f aca="false" t="array" ref="T302:T302">SUM(J302:S302)</f>
        <v>0</v>
      </c>
      <c r="U302" s="19" t="n">
        <f aca="false" t="array" ref="U302:U302">IF(S302="",0,S302)+IF((COUNT(J302:R302)&lt;6),SUM(J302:R302),(MAX(J302:R302)+LARGE(J302:R302,2)+LARGE(J302:R302,3)+LARGE(J302:R302,4)+LARGE(J302:R302,5)))</f>
        <v>0</v>
      </c>
      <c r="V302" s="19" t="n">
        <f aca="false">U302+G302+I302</f>
        <v>98.4956192549434</v>
      </c>
      <c r="W302" s="19" t="n">
        <f aca="false" t="array" ref="W302:W302">COUNT(J302:S302)</f>
        <v>0</v>
      </c>
      <c r="X302" s="19"/>
      <c r="Y302" s="19"/>
      <c r="Z302" s="4"/>
      <c r="AA302" s="4"/>
      <c r="AB302" s="0"/>
      <c r="AC302" s="4"/>
      <c r="AD302" s="4"/>
      <c r="AE302" s="0"/>
      <c r="AF302" s="0"/>
      <c r="AG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</row>
    <row r="303" s="25" customFormat="true" ht="16.5" hidden="false" customHeight="true" outlineLevel="0" collapsed="false">
      <c r="A303" s="19" t="n">
        <v>505</v>
      </c>
      <c r="B303" s="19" t="n">
        <f aca="false" t="array" ref="B303:B303">RANK(V303,$V$2:$V$607)</f>
        <v>339</v>
      </c>
      <c r="C303" s="20" t="str">
        <f aca="false">IF(VLOOKUP($A303,Tournoi!$B$2:$F$601,3,0)="","",VLOOKUP($A303,Tournoi!$B$2:$F$601,3,0))</f>
        <v>Cobbaert</v>
      </c>
      <c r="D303" s="20" t="str">
        <f aca="false">IF(VLOOKUP($A303,Tournoi!$B$2:$F$601,4,0)="","",VLOOKUP($A303,Tournoi!$B$2:$F$601,4,0))</f>
        <v>Anneleen</v>
      </c>
      <c r="E303" s="20" t="str">
        <f aca="false">IF(VLOOKUP($A303,Tournoi!$B$2:$F$612,5,0)="","",VLOOKUP($A303,Tournoi!$B$2:$F$612,5,0))</f>
        <v/>
      </c>
      <c r="F303" s="19" t="n">
        <v>295.137354226221</v>
      </c>
      <c r="G303" s="19" t="n">
        <v>98.3791180754069</v>
      </c>
      <c r="H303" s="19" t="n">
        <v>0</v>
      </c>
      <c r="I303" s="19" t="n">
        <v>0</v>
      </c>
      <c r="J303" s="21"/>
      <c r="K303" s="19"/>
      <c r="L303" s="19"/>
      <c r="M303" s="19"/>
      <c r="N303" s="19"/>
      <c r="O303" s="19" t="str">
        <f aca="false">IF(VLOOKUP($A303,Tournoi!$B$2:$AC$601,6,0)="","",VLOOKUP($A303,Tournoi!$B$2:$AF$601,30,0))</f>
        <v/>
      </c>
      <c r="P303" s="19"/>
      <c r="Q303" s="19"/>
      <c r="R303" s="19"/>
      <c r="S303" s="22"/>
      <c r="T303" s="21" t="n">
        <f aca="false" t="array" ref="T303:T303">SUM(J303:S303)</f>
        <v>0</v>
      </c>
      <c r="U303" s="19" t="n">
        <f aca="false" t="array" ref="U303:U303">IF(S303="",0,S303)+IF((COUNT(J303:R303)&lt;6),SUM(J303:R303),(MAX(J303:R303)+LARGE(J303:R303,2)+LARGE(J303:R303,3)+LARGE(J303:R303,4)+LARGE(J303:R303,5)))</f>
        <v>0</v>
      </c>
      <c r="V303" s="19" t="n">
        <f aca="false">U303+G303+I303</f>
        <v>98.3791180754069</v>
      </c>
      <c r="W303" s="19" t="n">
        <f aca="false" t="array" ref="W303:W303">COUNT(J303:S303)</f>
        <v>0</v>
      </c>
      <c r="X303" s="19"/>
      <c r="Y303" s="19"/>
      <c r="Z303" s="4"/>
      <c r="AA303" s="19"/>
      <c r="AB303" s="19"/>
      <c r="AC303" s="4"/>
      <c r="AD303" s="4"/>
      <c r="AE303" s="0"/>
      <c r="AF303" s="0"/>
      <c r="AG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</row>
    <row r="304" s="25" customFormat="true" ht="16.5" hidden="false" customHeight="true" outlineLevel="0" collapsed="false">
      <c r="A304" s="19" t="n">
        <v>106</v>
      </c>
      <c r="B304" s="19" t="n">
        <f aca="false" t="array" ref="B304:B304">RANK(V304,$V$2:$V$607)</f>
        <v>340</v>
      </c>
      <c r="C304" s="20" t="str">
        <f aca="false">IF(VLOOKUP($A304,Tournoi!$B$2:$F$601,3,0)="","",VLOOKUP($A304,Tournoi!$B$2:$F$601,3,0))</f>
        <v>Van den Eynde</v>
      </c>
      <c r="D304" s="20" t="str">
        <f aca="false">IF(VLOOKUP($A304,Tournoi!$B$2:$F$601,4,0)="","",VLOOKUP($A304,Tournoi!$B$2:$F$601,4,0))</f>
        <v>David</v>
      </c>
      <c r="E304" s="20" t="str">
        <f aca="false">IF(VLOOKUP($A304,Tournoi!$B$2:$F$612,5,0)="","",VLOOKUP($A304,Tournoi!$B$2:$F$612,5,0))</f>
        <v/>
      </c>
      <c r="F304" s="19" t="n">
        <v>295.073899339596</v>
      </c>
      <c r="G304" s="19" t="n">
        <v>98.3579664465321</v>
      </c>
      <c r="H304" s="19" t="n">
        <v>0</v>
      </c>
      <c r="I304" s="19" t="n">
        <v>0</v>
      </c>
      <c r="J304" s="21"/>
      <c r="K304" s="19"/>
      <c r="L304" s="19"/>
      <c r="M304" s="19"/>
      <c r="N304" s="19"/>
      <c r="O304" s="19" t="str">
        <f aca="false">IF(VLOOKUP($A304,Tournoi!$B$2:$AC$601,6,0)="","",VLOOKUP($A304,Tournoi!$B$2:$AF$601,30,0))</f>
        <v/>
      </c>
      <c r="P304" s="19"/>
      <c r="Q304" s="19"/>
      <c r="R304" s="19"/>
      <c r="S304" s="22"/>
      <c r="T304" s="21" t="n">
        <f aca="false" t="array" ref="T304:T304">SUM(J304:S304)</f>
        <v>0</v>
      </c>
      <c r="U304" s="19" t="n">
        <f aca="false" t="array" ref="U304:U304">IF(S304="",0,S304)+IF((COUNT(J304:R304)&lt;6),SUM(J304:R304),(MAX(J304:R304)+LARGE(J304:R304,2)+LARGE(J304:R304,3)+LARGE(J304:R304,4)+LARGE(J304:R304,5)))</f>
        <v>0</v>
      </c>
      <c r="V304" s="19" t="n">
        <f aca="false">U304+G304+I304</f>
        <v>98.3579664465321</v>
      </c>
      <c r="W304" s="19" t="n">
        <f aca="false" t="array" ref="W304:W304">COUNT(J304:S304)</f>
        <v>0</v>
      </c>
      <c r="X304" s="19"/>
      <c r="Y304" s="19"/>
      <c r="Z304" s="4"/>
      <c r="AA304" s="19"/>
      <c r="AB304" s="19"/>
      <c r="AC304" s="4"/>
      <c r="AD304" s="4"/>
      <c r="AE304" s="0"/>
      <c r="AF304" s="0"/>
      <c r="AG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</row>
    <row r="305" s="25" customFormat="true" ht="16.5" hidden="false" customHeight="true" outlineLevel="0" collapsed="false">
      <c r="A305" s="19" t="n">
        <v>418</v>
      </c>
      <c r="B305" s="19" t="n">
        <f aca="false" t="array" ref="B305:B305">RANK(V305,$V$2:$V$607)</f>
        <v>134</v>
      </c>
      <c r="C305" s="20" t="str">
        <f aca="false">IF(VLOOKUP($A305,Tournoi!$B$2:$F$601,3,0)="","",VLOOKUP($A305,Tournoi!$B$2:$F$601,3,0))</f>
        <v>Bremeesch</v>
      </c>
      <c r="D305" s="20" t="str">
        <f aca="false">IF(VLOOKUP($A305,Tournoi!$B$2:$F$601,4,0)="","",VLOOKUP($A305,Tournoi!$B$2:$F$601,4,0))</f>
        <v>Ymke</v>
      </c>
      <c r="E305" s="20" t="str">
        <f aca="false">IF(VLOOKUP($A305,Tournoi!$B$2:$F$612,5,0)="","",VLOOKUP($A305,Tournoi!$B$2:$F$612,5,0))</f>
        <v>Prettig gescoord</v>
      </c>
      <c r="F305" s="19" t="n">
        <v>0</v>
      </c>
      <c r="G305" s="19" t="n">
        <v>0</v>
      </c>
      <c r="H305" s="19" t="n">
        <v>92.3610064834826</v>
      </c>
      <c r="I305" s="19" t="n">
        <v>61.5740043223217</v>
      </c>
      <c r="J305" s="21" t="n">
        <v>33.8572449475459</v>
      </c>
      <c r="K305" s="19"/>
      <c r="L305" s="19"/>
      <c r="M305" s="19"/>
      <c r="N305" s="19"/>
      <c r="O305" s="19" t="n">
        <f aca="false">IF(VLOOKUP($A305,Tournoi!$B$2:$AC$601,6,0)="","",VLOOKUP($A305,Tournoi!$B$2:$AF$601,30,0))</f>
        <v>278.299918831169</v>
      </c>
      <c r="P305" s="19"/>
      <c r="Q305" s="19"/>
      <c r="R305" s="19"/>
      <c r="S305" s="22"/>
      <c r="T305" s="21" t="n">
        <f aca="false" t="array" ref="T305:T305">SUM(J305:S305)</f>
        <v>312.157163778715</v>
      </c>
      <c r="U305" s="19" t="n">
        <f aca="false" t="array" ref="U305:U305">IF(S305="",0,S305)+IF((COUNT(J305:R305)&lt;6),SUM(J305:R305),(MAX(J305:R305)+LARGE(J305:R305,2)+LARGE(J305:R305,3)+LARGE(J305:R305,4)+LARGE(J305:R305,5)))</f>
        <v>312.157163778715</v>
      </c>
      <c r="V305" s="19" t="n">
        <f aca="false">U305+G305+I305</f>
        <v>373.731168101036</v>
      </c>
      <c r="W305" s="19" t="n">
        <f aca="false" t="array" ref="W305:W305">COUNT(J305:S305)</f>
        <v>2</v>
      </c>
      <c r="X305" s="19"/>
      <c r="Y305" s="19"/>
      <c r="Z305" s="19"/>
      <c r="AA305" s="19"/>
      <c r="AB305" s="0"/>
      <c r="AC305" s="19"/>
      <c r="AD305" s="19"/>
      <c r="AE305" s="0"/>
      <c r="AF305" s="0"/>
      <c r="AG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</row>
    <row r="306" s="25" customFormat="true" ht="16.5" hidden="false" customHeight="true" outlineLevel="0" collapsed="false">
      <c r="A306" s="19" t="n">
        <v>433</v>
      </c>
      <c r="B306" s="19" t="n">
        <f aca="false" t="array" ref="B306:B306">RANK(V306,$V$2:$V$607)</f>
        <v>341</v>
      </c>
      <c r="C306" s="20" t="str">
        <f aca="false">IF(VLOOKUP($A306,Tournoi!$B$2:$F$601,3,0)="","",VLOOKUP($A306,Tournoi!$B$2:$F$601,3,0))</f>
        <v>Simonis</v>
      </c>
      <c r="D306" s="20" t="str">
        <f aca="false">IF(VLOOKUP($A306,Tournoi!$B$2:$F$601,4,0)="","",VLOOKUP($A306,Tournoi!$B$2:$F$601,4,0))</f>
        <v>Emmanuel</v>
      </c>
      <c r="E306" s="20" t="str">
        <f aca="false">IF(VLOOKUP($A306,Tournoi!$B$2:$F$612,5,0)="","",VLOOKUP($A306,Tournoi!$B$2:$F$612,5,0))</f>
        <v/>
      </c>
      <c r="F306" s="19" t="n">
        <v>284.565259086718</v>
      </c>
      <c r="G306" s="19" t="n">
        <v>94.8550863622394</v>
      </c>
      <c r="H306" s="19" t="n">
        <v>0</v>
      </c>
      <c r="I306" s="19" t="n">
        <v>0</v>
      </c>
      <c r="J306" s="21"/>
      <c r="K306" s="19"/>
      <c r="L306" s="19"/>
      <c r="M306" s="19"/>
      <c r="N306" s="19"/>
      <c r="O306" s="19" t="str">
        <f aca="false">IF(VLOOKUP($A306,Tournoi!$B$2:$AC$601,6,0)="","",VLOOKUP($A306,Tournoi!$B$2:$AF$601,30,0))</f>
        <v/>
      </c>
      <c r="P306" s="19"/>
      <c r="Q306" s="19"/>
      <c r="R306" s="19"/>
      <c r="S306" s="22"/>
      <c r="T306" s="21" t="n">
        <f aca="false" t="array" ref="T306:T306">SUM(J306:S306)</f>
        <v>0</v>
      </c>
      <c r="U306" s="19" t="n">
        <f aca="false" t="array" ref="U306:U306">IF(S306="",0,S306)+IF((COUNT(J306:R306)&lt;6),SUM(J306:R306),(MAX(J306:R306)+LARGE(J306:R306,2)+LARGE(J306:R306,3)+LARGE(J306:R306,4)+LARGE(J306:R306,5)))</f>
        <v>0</v>
      </c>
      <c r="V306" s="19" t="n">
        <f aca="false">U306+G306+I306</f>
        <v>94.8550863622394</v>
      </c>
      <c r="W306" s="19" t="n">
        <f aca="false" t="array" ref="W306:W306">COUNT(J306:S306)</f>
        <v>0</v>
      </c>
      <c r="X306" s="19"/>
      <c r="Y306" s="19"/>
      <c r="Z306" s="4"/>
      <c r="AA306" s="4"/>
      <c r="AB306" s="0"/>
      <c r="AC306" s="4"/>
      <c r="AD306" s="4"/>
      <c r="AE306" s="0"/>
      <c r="AF306" s="0"/>
      <c r="AG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</row>
    <row r="307" s="25" customFormat="true" ht="16.5" hidden="false" customHeight="true" outlineLevel="0" collapsed="false">
      <c r="A307" s="19" t="n">
        <v>220</v>
      </c>
      <c r="B307" s="19" t="n">
        <f aca="false" t="array" ref="B307:B307">RANK(V307,$V$2:$V$607)</f>
        <v>342</v>
      </c>
      <c r="C307" s="20" t="str">
        <f aca="false">IF(VLOOKUP($A307,Tournoi!$B$2:$F$601,3,0)="","",VLOOKUP($A307,Tournoi!$B$2:$F$601,3,0))</f>
        <v>Van Oppens</v>
      </c>
      <c r="D307" s="20" t="str">
        <f aca="false">IF(VLOOKUP($A307,Tournoi!$B$2:$F$601,4,0)="","",VLOOKUP($A307,Tournoi!$B$2:$F$601,4,0))</f>
        <v>Thomas</v>
      </c>
      <c r="E307" s="20" t="str">
        <f aca="false">IF(VLOOKUP($A307,Tournoi!$B$2:$F$612,5,0)="","",VLOOKUP($A307,Tournoi!$B$2:$F$612,5,0))</f>
        <v/>
      </c>
      <c r="F307" s="19" t="n">
        <v>0</v>
      </c>
      <c r="G307" s="19" t="n">
        <v>0</v>
      </c>
      <c r="H307" s="19" t="n">
        <v>139.379951690821</v>
      </c>
      <c r="I307" s="19" t="n">
        <v>92.9199677938808</v>
      </c>
      <c r="J307" s="21"/>
      <c r="K307" s="19"/>
      <c r="L307" s="19"/>
      <c r="M307" s="19"/>
      <c r="N307" s="19"/>
      <c r="O307" s="19" t="str">
        <f aca="false">IF(VLOOKUP($A307,Tournoi!$B$2:$AC$601,6,0)="","",VLOOKUP($A307,Tournoi!$B$2:$AF$601,30,0))</f>
        <v/>
      </c>
      <c r="P307" s="19"/>
      <c r="Q307" s="19"/>
      <c r="R307" s="19"/>
      <c r="S307" s="22"/>
      <c r="T307" s="21" t="n">
        <f aca="false" t="array" ref="T307:T307">SUM(J307:S307)</f>
        <v>0</v>
      </c>
      <c r="U307" s="19" t="n">
        <f aca="false" t="array" ref="U307:U307">IF(S307="",0,S307)+IF((COUNT(J307:R307)&lt;6),SUM(J307:R307),(MAX(J307:R307)+LARGE(J307:R307,2)+LARGE(J307:R307,3)+LARGE(J307:R307,4)+LARGE(J307:R307,5)))</f>
        <v>0</v>
      </c>
      <c r="V307" s="19" t="n">
        <f aca="false">U307+G307+I307</f>
        <v>92.9199677938808</v>
      </c>
      <c r="W307" s="19" t="n">
        <f aca="false" t="array" ref="W307:W307">COUNT(J307:S307)</f>
        <v>0</v>
      </c>
      <c r="X307" s="19"/>
      <c r="Y307" s="19"/>
      <c r="Z307" s="4"/>
      <c r="AA307" s="19"/>
      <c r="AB307" s="19"/>
      <c r="AC307" s="4"/>
      <c r="AD307" s="4"/>
      <c r="AE307" s="0"/>
      <c r="AF307" s="0"/>
      <c r="AG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</row>
    <row r="308" s="25" customFormat="true" ht="16.5" hidden="false" customHeight="true" outlineLevel="0" collapsed="false">
      <c r="A308" s="19" t="n">
        <v>368</v>
      </c>
      <c r="B308" s="19" t="n">
        <f aca="false" t="array" ref="B308:B308">RANK(V308,$V$2:$V$607)</f>
        <v>277</v>
      </c>
      <c r="C308" s="20" t="str">
        <f aca="false">IF(VLOOKUP($A308,Tournoi!$B$2:$F$601,3,0)="","",VLOOKUP($A308,Tournoi!$B$2:$F$601,3,0))</f>
        <v>Gevaert</v>
      </c>
      <c r="D308" s="20" t="str">
        <f aca="false">IF(VLOOKUP($A308,Tournoi!$B$2:$F$601,4,0)="","",VLOOKUP($A308,Tournoi!$B$2:$F$601,4,0))</f>
        <v>Anaïs</v>
      </c>
      <c r="E308" s="20" t="str">
        <f aca="false">IF(VLOOKUP($A308,Tournoi!$B$2:$F$612,5,0)="","",VLOOKUP($A308,Tournoi!$B$2:$F$612,5,0))</f>
        <v>Winning Movez</v>
      </c>
      <c r="F308" s="19" t="n">
        <v>0</v>
      </c>
      <c r="G308" s="19" t="n">
        <v>0</v>
      </c>
      <c r="H308" s="19" t="n">
        <v>100.404861111111</v>
      </c>
      <c r="I308" s="19" t="n">
        <v>66.9365740740741</v>
      </c>
      <c r="J308" s="21" t="n">
        <v>25.4743286861998</v>
      </c>
      <c r="K308" s="19"/>
      <c r="L308" s="19"/>
      <c r="M308" s="19"/>
      <c r="N308" s="19"/>
      <c r="O308" s="19" t="n">
        <f aca="false">IF(VLOOKUP($A308,Tournoi!$B$2:$AC$601,6,0)="","",VLOOKUP($A308,Tournoi!$B$2:$AF$601,30,0))</f>
        <v>50.2692307692308</v>
      </c>
      <c r="P308" s="19"/>
      <c r="Q308" s="19"/>
      <c r="R308" s="19"/>
      <c r="S308" s="22"/>
      <c r="T308" s="21" t="n">
        <f aca="false" t="array" ref="T308:T308">SUM(J308:S308)</f>
        <v>75.7435594554306</v>
      </c>
      <c r="U308" s="19" t="n">
        <f aca="false" t="array" ref="U308:U308">IF(S308="",0,S308)+IF((COUNT(J308:R308)&lt;6),SUM(J308:R308),(MAX(J308:R308)+LARGE(J308:R308,2)+LARGE(J308:R308,3)+LARGE(J308:R308,4)+LARGE(J308:R308,5)))</f>
        <v>75.7435594554306</v>
      </c>
      <c r="V308" s="19" t="n">
        <f aca="false">U308+G308+I308</f>
        <v>142.680133529505</v>
      </c>
      <c r="W308" s="19" t="n">
        <f aca="false" t="array" ref="W308:W308">COUNT(J308:S308)</f>
        <v>2</v>
      </c>
      <c r="X308" s="19"/>
      <c r="Y308" s="19"/>
      <c r="Z308" s="4"/>
      <c r="AA308" s="4"/>
      <c r="AB308" s="0"/>
      <c r="AC308" s="4"/>
      <c r="AD308" s="4"/>
      <c r="AE308" s="0"/>
      <c r="AF308" s="0"/>
      <c r="AG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</row>
    <row r="309" s="25" customFormat="true" ht="16.5" hidden="false" customHeight="true" outlineLevel="0" collapsed="false">
      <c r="A309" s="19" t="n">
        <v>99</v>
      </c>
      <c r="B309" s="19" t="n">
        <f aca="false" t="array" ref="B309:B309">RANK(V309,$V$2:$V$607)</f>
        <v>344</v>
      </c>
      <c r="C309" s="20" t="str">
        <f aca="false">IF(VLOOKUP($A309,Tournoi!$B$2:$F$601,3,0)="","",VLOOKUP($A309,Tournoi!$B$2:$F$601,3,0))</f>
        <v>Dolmans</v>
      </c>
      <c r="D309" s="20" t="str">
        <f aca="false">IF(VLOOKUP($A309,Tournoi!$B$2:$F$601,4,0)="","",VLOOKUP($A309,Tournoi!$B$2:$F$601,4,0))</f>
        <v>Laura</v>
      </c>
      <c r="E309" s="20" t="str">
        <f aca="false">IF(VLOOKUP($A309,Tournoi!$B$2:$F$612,5,0)="","",VLOOKUP($A309,Tournoi!$B$2:$F$612,5,0))</f>
        <v>x</v>
      </c>
      <c r="F309" s="19" t="n">
        <v>0</v>
      </c>
      <c r="G309" s="19" t="n">
        <v>0</v>
      </c>
      <c r="H309" s="19" t="n">
        <v>0</v>
      </c>
      <c r="I309" s="19" t="n">
        <v>0</v>
      </c>
      <c r="J309" s="21" t="n">
        <v>92.1810864900195</v>
      </c>
      <c r="K309" s="19"/>
      <c r="L309" s="19"/>
      <c r="M309" s="19"/>
      <c r="N309" s="19"/>
      <c r="O309" s="19" t="str">
        <f aca="false">IF(VLOOKUP($A309,Tournoi!$B$2:$AC$601,6,0)="","",VLOOKUP($A309,Tournoi!$B$2:$AF$601,30,0))</f>
        <v/>
      </c>
      <c r="P309" s="19"/>
      <c r="Q309" s="19"/>
      <c r="R309" s="19"/>
      <c r="S309" s="22"/>
      <c r="T309" s="21" t="n">
        <f aca="false" t="array" ref="T309:T309">SUM(J309:S309)</f>
        <v>92.1810864900195</v>
      </c>
      <c r="U309" s="19" t="n">
        <f aca="false" t="array" ref="U309:U309">IF(S309="",0,S309)+IF((COUNT(J309:R309)&lt;6),SUM(J309:R309),(MAX(J309:R309)+LARGE(J309:R309,2)+LARGE(J309:R309,3)+LARGE(J309:R309,4)+LARGE(J309:R309,5)))</f>
        <v>92.1810864900195</v>
      </c>
      <c r="V309" s="19" t="n">
        <f aca="false">U309+G309+I309</f>
        <v>92.1810864900195</v>
      </c>
      <c r="W309" s="19" t="n">
        <f aca="false" t="array" ref="W309:W309">COUNT(J309:S309)</f>
        <v>1</v>
      </c>
      <c r="X309" s="19"/>
      <c r="Y309" s="19"/>
      <c r="Z309" s="4"/>
      <c r="AA309" s="19"/>
      <c r="AB309" s="19"/>
      <c r="AC309" s="4"/>
      <c r="AD309" s="4"/>
      <c r="AE309" s="0"/>
      <c r="AF309" s="0"/>
      <c r="AG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</row>
    <row r="310" s="25" customFormat="true" ht="16.5" hidden="false" customHeight="true" outlineLevel="0" collapsed="false">
      <c r="A310" s="19" t="n">
        <v>282</v>
      </c>
      <c r="B310" s="19" t="n">
        <f aca="false" t="array" ref="B310:B310">RANK(V310,$V$2:$V$607)</f>
        <v>345</v>
      </c>
      <c r="C310" s="20" t="str">
        <f aca="false">IF(VLOOKUP($A310,Tournoi!$B$2:$F$601,3,0)="","",VLOOKUP($A310,Tournoi!$B$2:$F$601,3,0))</f>
        <v>Vossaert</v>
      </c>
      <c r="D310" s="20" t="str">
        <f aca="false">IF(VLOOKUP($A310,Tournoi!$B$2:$F$601,4,0)="","",VLOOKUP($A310,Tournoi!$B$2:$F$601,4,0))</f>
        <v>Steven</v>
      </c>
      <c r="E310" s="20" t="str">
        <f aca="false">IF(VLOOKUP($A310,Tournoi!$B$2:$F$612,5,0)="","",VLOOKUP($A310,Tournoi!$B$2:$F$612,5,0))</f>
        <v/>
      </c>
      <c r="F310" s="19" t="n">
        <v>0</v>
      </c>
      <c r="G310" s="19" t="n">
        <v>0</v>
      </c>
      <c r="H310" s="19" t="n">
        <v>137.941834542036</v>
      </c>
      <c r="I310" s="19" t="n">
        <v>91.961223028024</v>
      </c>
      <c r="J310" s="21"/>
      <c r="K310" s="19"/>
      <c r="L310" s="19"/>
      <c r="M310" s="19"/>
      <c r="N310" s="19"/>
      <c r="O310" s="19" t="str">
        <f aca="false">IF(VLOOKUP($A310,Tournoi!$B$2:$AC$601,6,0)="","",VLOOKUP($A310,Tournoi!$B$2:$AF$601,30,0))</f>
        <v/>
      </c>
      <c r="P310" s="19"/>
      <c r="Q310" s="19"/>
      <c r="R310" s="19"/>
      <c r="S310" s="22"/>
      <c r="T310" s="21" t="n">
        <f aca="false" t="array" ref="T310:T310">SUM(J310:S310)</f>
        <v>0</v>
      </c>
      <c r="U310" s="19" t="n">
        <f aca="false" t="array" ref="U310:U310">IF(S310="",0,S310)+IF((COUNT(J310:R310)&lt;6),SUM(J310:R310),(MAX(J310:R310)+LARGE(J310:R310,2)+LARGE(J310:R310,3)+LARGE(J310:R310,4)+LARGE(J310:R310,5)))</f>
        <v>0</v>
      </c>
      <c r="V310" s="19" t="n">
        <f aca="false">U310+G310+I310</f>
        <v>91.961223028024</v>
      </c>
      <c r="W310" s="19" t="n">
        <f aca="false" t="array" ref="W310:W310">COUNT(J310:S310)</f>
        <v>0</v>
      </c>
      <c r="X310" s="19"/>
      <c r="Y310" s="19"/>
      <c r="Z310" s="4"/>
      <c r="AA310" s="19"/>
      <c r="AB310" s="19"/>
      <c r="AC310" s="4"/>
      <c r="AD310" s="4"/>
      <c r="AE310" s="0"/>
      <c r="AF310" s="0"/>
      <c r="AG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</row>
    <row r="311" s="25" customFormat="true" ht="16.5" hidden="false" customHeight="true" outlineLevel="0" collapsed="false">
      <c r="A311" s="19" t="n">
        <v>233</v>
      </c>
      <c r="B311" s="19" t="n">
        <f aca="false" t="array" ref="B311:B311">RANK(V311,$V$2:$V$607)</f>
        <v>346</v>
      </c>
      <c r="C311" s="20" t="str">
        <f aca="false">IF(VLOOKUP($A311,Tournoi!$B$2:$F$601,3,0)="","",VLOOKUP($A311,Tournoi!$B$2:$F$601,3,0))</f>
        <v>Petit</v>
      </c>
      <c r="D311" s="20" t="str">
        <f aca="false">IF(VLOOKUP($A311,Tournoi!$B$2:$F$601,4,0)="","",VLOOKUP($A311,Tournoi!$B$2:$F$601,4,0))</f>
        <v>Michaële</v>
      </c>
      <c r="E311" s="20" t="str">
        <f aca="false">IF(VLOOKUP($A311,Tournoi!$B$2:$F$612,5,0)="","",VLOOKUP($A311,Tournoi!$B$2:$F$612,5,0))</f>
        <v/>
      </c>
      <c r="F311" s="19" t="n">
        <v>0</v>
      </c>
      <c r="G311" s="19" t="n">
        <v>0</v>
      </c>
      <c r="H311" s="19" t="n">
        <v>137.188735867318</v>
      </c>
      <c r="I311" s="19" t="n">
        <v>91.4591572448786</v>
      </c>
      <c r="J311" s="21"/>
      <c r="K311" s="19"/>
      <c r="L311" s="19"/>
      <c r="M311" s="19"/>
      <c r="N311" s="19"/>
      <c r="O311" s="19" t="str">
        <f aca="false">IF(VLOOKUP($A311,Tournoi!$B$2:$AC$601,6,0)="","",VLOOKUP($A311,Tournoi!$B$2:$AF$601,30,0))</f>
        <v/>
      </c>
      <c r="P311" s="19"/>
      <c r="Q311" s="19"/>
      <c r="R311" s="19"/>
      <c r="S311" s="22"/>
      <c r="T311" s="21" t="n">
        <f aca="false" t="array" ref="T311:T311">SUM(J311:S311)</f>
        <v>0</v>
      </c>
      <c r="U311" s="19" t="n">
        <f aca="false" t="array" ref="U311:U311">IF(S311="",0,S311)+IF((COUNT(J311:R311)&lt;6),SUM(J311:R311),(MAX(J311:R311)+LARGE(J311:R311,2)+LARGE(J311:R311,3)+LARGE(J311:R311,4)+LARGE(J311:R311,5)))</f>
        <v>0</v>
      </c>
      <c r="V311" s="19" t="n">
        <f aca="false">U311+G311+I311</f>
        <v>91.4591572448786</v>
      </c>
      <c r="W311" s="19" t="n">
        <f aca="false" t="array" ref="W311:W311">COUNT(J311:S311)</f>
        <v>0</v>
      </c>
      <c r="X311" s="19"/>
      <c r="Y311" s="19"/>
      <c r="Z311" s="4"/>
      <c r="AA311" s="19"/>
      <c r="AB311" s="19"/>
      <c r="AC311" s="4"/>
      <c r="AD311" s="4"/>
      <c r="AE311" s="27"/>
      <c r="AF311" s="0"/>
      <c r="AG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</row>
    <row r="312" s="25" customFormat="true" ht="16.5" hidden="false" customHeight="true" outlineLevel="0" collapsed="false">
      <c r="A312" s="19" t="n">
        <v>314</v>
      </c>
      <c r="B312" s="19" t="n">
        <f aca="false" t="array" ref="B312:B312">RANK(V312,$V$2:$V$607)</f>
        <v>347</v>
      </c>
      <c r="C312" s="20" t="str">
        <f aca="false">IF(VLOOKUP($A312,Tournoi!$B$2:$F$601,3,0)="","",VLOOKUP($A312,Tournoi!$B$2:$F$601,3,0))</f>
        <v>Vanderhaeghen</v>
      </c>
      <c r="D312" s="20" t="str">
        <f aca="false">IF(VLOOKUP($A312,Tournoi!$B$2:$F$601,4,0)="","",VLOOKUP($A312,Tournoi!$B$2:$F$601,4,0))</f>
        <v>Veronique</v>
      </c>
      <c r="E312" s="20"/>
      <c r="F312" s="19" t="n">
        <v>0</v>
      </c>
      <c r="G312" s="19" t="n">
        <v>0</v>
      </c>
      <c r="H312" s="19" t="n">
        <v>0</v>
      </c>
      <c r="I312" s="19" t="n">
        <v>0</v>
      </c>
      <c r="J312" s="21"/>
      <c r="K312" s="19"/>
      <c r="L312" s="19" t="n">
        <v>90.6637533729732</v>
      </c>
      <c r="M312" s="19"/>
      <c r="N312" s="19"/>
      <c r="O312" s="19" t="str">
        <f aca="false">IF(VLOOKUP($A312,Tournoi!$B$2:$AC$601,6,0)="","",VLOOKUP($A312,Tournoi!$B$2:$AF$601,30,0))</f>
        <v/>
      </c>
      <c r="P312" s="19"/>
      <c r="Q312" s="19"/>
      <c r="R312" s="19"/>
      <c r="S312" s="22"/>
      <c r="T312" s="21" t="n">
        <f aca="false" t="array" ref="T312:T312">SUM(J312:S312)</f>
        <v>90.6637533729732</v>
      </c>
      <c r="U312" s="19" t="n">
        <f aca="false" t="array" ref="U312:U312">IF(S312="",0,S312)+IF((COUNT(J312:R312)&lt;6),SUM(J312:R312),(MAX(J312:R312)+LARGE(J312:R312,2)+LARGE(J312:R312,3)+LARGE(J312:R312,4)+LARGE(J312:R312,5)))</f>
        <v>90.6637533729732</v>
      </c>
      <c r="V312" s="19" t="n">
        <f aca="false">U312+G312+I312</f>
        <v>90.6637533729732</v>
      </c>
      <c r="W312" s="19" t="n">
        <f aca="false" t="array" ref="W312:W312">COUNT(J312:S312)</f>
        <v>1</v>
      </c>
      <c r="X312" s="19"/>
      <c r="Y312" s="19"/>
      <c r="Z312" s="4"/>
      <c r="AA312" s="19"/>
      <c r="AB312" s="19"/>
      <c r="AC312" s="4"/>
      <c r="AD312" s="4"/>
      <c r="AE312" s="0"/>
      <c r="AF312" s="0"/>
      <c r="AG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</row>
    <row r="313" s="25" customFormat="true" ht="16.5" hidden="false" customHeight="true" outlineLevel="0" collapsed="false">
      <c r="A313" s="19" t="n">
        <v>432</v>
      </c>
      <c r="B313" s="19" t="n">
        <f aca="false" t="array" ref="B313:B313">RANK(V313,$V$2:$V$607)</f>
        <v>348</v>
      </c>
      <c r="C313" s="20" t="str">
        <f aca="false">IF(VLOOKUP($A313,Tournoi!$B$2:$F$601,3,0)="","",VLOOKUP($A313,Tournoi!$B$2:$F$601,3,0))</f>
        <v>Piraux</v>
      </c>
      <c r="D313" s="20" t="str">
        <f aca="false">IF(VLOOKUP($A313,Tournoi!$B$2:$F$601,4,0)="","",VLOOKUP($A313,Tournoi!$B$2:$F$601,4,0))</f>
        <v>Céline</v>
      </c>
      <c r="E313" s="20" t="str">
        <f aca="false">IF(VLOOKUP($A313,Tournoi!$B$2:$F$612,5,0)="","",VLOOKUP($A313,Tournoi!$B$2:$F$612,5,0))</f>
        <v/>
      </c>
      <c r="F313" s="19" t="n">
        <v>270.15739841243</v>
      </c>
      <c r="G313" s="19" t="n">
        <v>90.0524661374768</v>
      </c>
      <c r="H313" s="19" t="n">
        <v>0</v>
      </c>
      <c r="I313" s="19" t="n">
        <v>0</v>
      </c>
      <c r="J313" s="21"/>
      <c r="K313" s="19"/>
      <c r="L313" s="19"/>
      <c r="M313" s="19"/>
      <c r="N313" s="19"/>
      <c r="O313" s="19" t="str">
        <f aca="false">IF(VLOOKUP($A313,Tournoi!$B$2:$AC$601,6,0)="","",VLOOKUP($A313,Tournoi!$B$2:$AF$601,30,0))</f>
        <v/>
      </c>
      <c r="P313" s="19"/>
      <c r="Q313" s="19"/>
      <c r="R313" s="19"/>
      <c r="S313" s="22"/>
      <c r="T313" s="21" t="n">
        <f aca="false" t="array" ref="T313:T313">SUM(J313:S313)</f>
        <v>0</v>
      </c>
      <c r="U313" s="19" t="n">
        <f aca="false" t="array" ref="U313:U313">IF(S313="",0,S313)+IF((COUNT(J313:R313)&lt;6),SUM(J313:R313),(MAX(J313:R313)+LARGE(J313:R313,2)+LARGE(J313:R313,3)+LARGE(J313:R313,4)+LARGE(J313:R313,5)))</f>
        <v>0</v>
      </c>
      <c r="V313" s="19" t="n">
        <f aca="false">U313+G313+I313</f>
        <v>90.0524661374768</v>
      </c>
      <c r="W313" s="19" t="n">
        <f aca="false" t="array" ref="W313:W313">COUNT(J313:S313)</f>
        <v>0</v>
      </c>
      <c r="X313" s="19"/>
      <c r="Y313" s="19"/>
      <c r="Z313" s="4"/>
      <c r="AA313" s="4"/>
      <c r="AB313" s="0"/>
      <c r="AC313" s="4"/>
      <c r="AD313" s="4"/>
      <c r="AE313" s="0"/>
      <c r="AF313" s="0"/>
      <c r="AG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</row>
    <row r="314" s="25" customFormat="true" ht="16.5" hidden="false" customHeight="true" outlineLevel="0" collapsed="false">
      <c r="A314" s="19" t="n">
        <v>313</v>
      </c>
      <c r="B314" s="19" t="n">
        <f aca="false" t="array" ref="B314:B314">RANK(V314,$V$2:$V$607)</f>
        <v>350</v>
      </c>
      <c r="C314" s="20" t="str">
        <f aca="false">IF(VLOOKUP($A314,Tournoi!$B$2:$F$601,3,0)="","",VLOOKUP($A314,Tournoi!$B$2:$F$601,3,0))</f>
        <v>Daniels</v>
      </c>
      <c r="D314" s="20" t="str">
        <f aca="false">IF(VLOOKUP($A314,Tournoi!$B$2:$F$601,4,0)="","",VLOOKUP($A314,Tournoi!$B$2:$F$601,4,0))</f>
        <v>Balthazar</v>
      </c>
      <c r="E314" s="20"/>
      <c r="F314" s="19" t="n">
        <v>0</v>
      </c>
      <c r="G314" s="19" t="n">
        <v>0</v>
      </c>
      <c r="H314" s="19" t="n">
        <v>0</v>
      </c>
      <c r="I314" s="19" t="n">
        <v>0</v>
      </c>
      <c r="J314" s="21"/>
      <c r="K314" s="19"/>
      <c r="L314" s="19" t="n">
        <v>89.5724034749035</v>
      </c>
      <c r="M314" s="19"/>
      <c r="N314" s="19"/>
      <c r="O314" s="19" t="str">
        <f aca="false">IF(VLOOKUP($A314,Tournoi!$B$2:$AC$601,6,0)="","",VLOOKUP($A314,Tournoi!$B$2:$AF$601,30,0))</f>
        <v/>
      </c>
      <c r="P314" s="19"/>
      <c r="Q314" s="19"/>
      <c r="R314" s="19"/>
      <c r="S314" s="22"/>
      <c r="T314" s="21" t="n">
        <f aca="false" t="array" ref="T314:T314">SUM(J314:S314)</f>
        <v>89.5724034749035</v>
      </c>
      <c r="U314" s="19" t="n">
        <f aca="false" t="array" ref="U314:U314">IF(S314="",0,S314)+IF((COUNT(J314:R314)&lt;6),SUM(J314:R314),(MAX(J314:R314)+LARGE(J314:R314,2)+LARGE(J314:R314,3)+LARGE(J314:R314,4)+LARGE(J314:R314,5)))</f>
        <v>89.5724034749035</v>
      </c>
      <c r="V314" s="19" t="n">
        <f aca="false">U314+G314+I314</f>
        <v>89.5724034749035</v>
      </c>
      <c r="W314" s="19" t="n">
        <f aca="false" t="array" ref="W314:W314">COUNT(J314:S314)</f>
        <v>1</v>
      </c>
      <c r="X314" s="19"/>
      <c r="Y314" s="19"/>
      <c r="Z314" s="4"/>
      <c r="AA314" s="19"/>
      <c r="AB314" s="19"/>
      <c r="AC314" s="4"/>
      <c r="AD314" s="4"/>
      <c r="AE314" s="0"/>
      <c r="AF314" s="0"/>
      <c r="AG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</row>
    <row r="315" s="25" customFormat="true" ht="16.5" hidden="false" customHeight="true" outlineLevel="0" collapsed="false">
      <c r="A315" s="19" t="n">
        <v>437</v>
      </c>
      <c r="B315" s="19" t="n">
        <f aca="false" t="array" ref="B315:B315">RANK(V315,$V$2:$V$607)</f>
        <v>351</v>
      </c>
      <c r="C315" s="20" t="str">
        <f aca="false">IF(VLOOKUP($A315,Tournoi!$B$2:$F$601,3,0)="","",VLOOKUP($A315,Tournoi!$B$2:$F$601,3,0))</f>
        <v>Plaza</v>
      </c>
      <c r="D315" s="20" t="str">
        <f aca="false">IF(VLOOKUP($A315,Tournoi!$B$2:$F$601,4,0)="","",VLOOKUP($A315,Tournoi!$B$2:$F$601,4,0))</f>
        <v>Anne-Laure</v>
      </c>
      <c r="E315" s="20" t="str">
        <f aca="false">IF(VLOOKUP($A315,Tournoi!$B$2:$F$612,5,0)="","",VLOOKUP($A315,Tournoi!$B$2:$F$612,5,0))</f>
        <v/>
      </c>
      <c r="F315" s="19" t="n">
        <v>268.681136755824</v>
      </c>
      <c r="G315" s="19" t="n">
        <v>89.560378918608</v>
      </c>
      <c r="H315" s="19" t="n">
        <v>0</v>
      </c>
      <c r="I315" s="19" t="n">
        <v>0</v>
      </c>
      <c r="J315" s="21"/>
      <c r="K315" s="19"/>
      <c r="L315" s="19"/>
      <c r="M315" s="19"/>
      <c r="N315" s="19"/>
      <c r="O315" s="19" t="str">
        <f aca="false">IF(VLOOKUP($A315,Tournoi!$B$2:$AC$601,6,0)="","",VLOOKUP($A315,Tournoi!$B$2:$AF$601,30,0))</f>
        <v/>
      </c>
      <c r="P315" s="19"/>
      <c r="Q315" s="19"/>
      <c r="R315" s="19"/>
      <c r="S315" s="22"/>
      <c r="T315" s="21" t="n">
        <f aca="false" t="array" ref="T315:T315">SUM(J315:S315)</f>
        <v>0</v>
      </c>
      <c r="U315" s="19" t="n">
        <f aca="false" t="array" ref="U315:U315">IF(S315="",0,S315)+IF((COUNT(J315:R315)&lt;6),SUM(J315:R315),(MAX(J315:R315)+LARGE(J315:R315,2)+LARGE(J315:R315,3)+LARGE(J315:R315,4)+LARGE(J315:R315,5)))</f>
        <v>0</v>
      </c>
      <c r="V315" s="19" t="n">
        <f aca="false">U315+G315+I315</f>
        <v>89.560378918608</v>
      </c>
      <c r="W315" s="19" t="n">
        <f aca="false" t="array" ref="W315:W315">COUNT(J315:S315)</f>
        <v>0</v>
      </c>
      <c r="X315" s="19"/>
      <c r="Y315" s="19"/>
      <c r="Z315" s="4"/>
      <c r="AA315" s="4"/>
      <c r="AB315" s="0"/>
      <c r="AC315" s="4"/>
      <c r="AD315" s="4"/>
      <c r="AE315" s="0"/>
      <c r="AF315" s="0"/>
      <c r="AG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</row>
    <row r="316" s="25" customFormat="true" ht="16.5" hidden="false" customHeight="true" outlineLevel="0" collapsed="false">
      <c r="A316" s="19" t="n">
        <v>343</v>
      </c>
      <c r="B316" s="19" t="n">
        <f aca="false" t="array" ref="B316:B316">RANK(V316,$V$2:$V$607)</f>
        <v>349</v>
      </c>
      <c r="C316" s="20" t="str">
        <f aca="false">IF(VLOOKUP($A316,Tournoi!$B$2:$F$601,3,0)="","",VLOOKUP($A316,Tournoi!$B$2:$F$601,3,0))</f>
        <v>Willems</v>
      </c>
      <c r="D316" s="20" t="str">
        <f aca="false">IF(VLOOKUP($A316,Tournoi!$B$2:$F$601,4,0)="","",VLOOKUP($A316,Tournoi!$B$2:$F$601,4,0))</f>
        <v>Ian</v>
      </c>
      <c r="E316" s="20" t="str">
        <f aca="false">IF(VLOOKUP($A316,Tournoi!$B$2:$F$612,5,0)="","",VLOOKUP($A316,Tournoi!$B$2:$F$612,5,0))</f>
        <v/>
      </c>
      <c r="F316" s="19" t="n">
        <v>0</v>
      </c>
      <c r="G316" s="19" t="n">
        <v>0</v>
      </c>
      <c r="H316" s="19" t="n">
        <v>134.008016877637</v>
      </c>
      <c r="I316" s="19" t="n">
        <v>89.3386779184248</v>
      </c>
      <c r="J316" s="21"/>
      <c r="K316" s="19"/>
      <c r="L316" s="19"/>
      <c r="M316" s="19"/>
      <c r="N316" s="19"/>
      <c r="O316" s="19" t="n">
        <f aca="false">IF(VLOOKUP($A316,Tournoi!$B$2:$AC$601,6,0)="","",VLOOKUP($A316,Tournoi!$B$2:$AF$601,30,0))</f>
        <v>0.524612092027822</v>
      </c>
      <c r="P316" s="19"/>
      <c r="Q316" s="19"/>
      <c r="R316" s="19"/>
      <c r="S316" s="22"/>
      <c r="T316" s="21" t="n">
        <f aca="false" t="array" ref="T316:T316">SUM(J316:S316)</f>
        <v>0.524612092027822</v>
      </c>
      <c r="U316" s="19" t="n">
        <f aca="false" t="array" ref="U316:U316">IF(S316="",0,S316)+IF((COUNT(J316:R316)&lt;6),SUM(J316:R316),(MAX(J316:R316)+LARGE(J316:R316,2)+LARGE(J316:R316,3)+LARGE(J316:R316,4)+LARGE(J316:R316,5)))</f>
        <v>0.524612092027822</v>
      </c>
      <c r="V316" s="19" t="n">
        <f aca="false">U316+G316+I316</f>
        <v>89.8632900104526</v>
      </c>
      <c r="W316" s="19" t="n">
        <f aca="false" t="array" ref="W316:W316">COUNT(J316:S316)</f>
        <v>1</v>
      </c>
      <c r="X316" s="19"/>
      <c r="Y316" s="19"/>
      <c r="Z316" s="4"/>
      <c r="AA316" s="19"/>
      <c r="AB316" s="19"/>
      <c r="AC316" s="4"/>
      <c r="AD316" s="4"/>
      <c r="AE316" s="0"/>
      <c r="AF316" s="0"/>
      <c r="AG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</row>
    <row r="317" s="25" customFormat="true" ht="16.5" hidden="false" customHeight="true" outlineLevel="0" collapsed="false">
      <c r="A317" s="19" t="n">
        <v>450</v>
      </c>
      <c r="B317" s="19" t="n">
        <f aca="false" t="array" ref="B317:B317">RANK(V317,$V$2:$V$607)</f>
        <v>352</v>
      </c>
      <c r="C317" s="20" t="str">
        <f aca="false">IF(VLOOKUP($A317,Tournoi!$B$2:$F$601,3,0)="","",VLOOKUP($A317,Tournoi!$B$2:$F$601,3,0))</f>
        <v>Verryt</v>
      </c>
      <c r="D317" s="20" t="str">
        <f aca="false">IF(VLOOKUP($A317,Tournoi!$B$2:$F$601,4,0)="","",VLOOKUP($A317,Tournoi!$B$2:$F$601,4,0))</f>
        <v>Bjorn</v>
      </c>
      <c r="E317" s="20" t="str">
        <f aca="false">IF(VLOOKUP($A317,Tournoi!$B$2:$F$612,5,0)="","",VLOOKUP($A317,Tournoi!$B$2:$F$612,5,0))</f>
        <v/>
      </c>
      <c r="F317" s="19" t="n">
        <v>0</v>
      </c>
      <c r="G317" s="19" t="n">
        <v>0</v>
      </c>
      <c r="H317" s="19" t="n">
        <v>133.875700280112</v>
      </c>
      <c r="I317" s="19" t="n">
        <v>89.250466853408</v>
      </c>
      <c r="J317" s="21"/>
      <c r="K317" s="19"/>
      <c r="L317" s="19"/>
      <c r="M317" s="19"/>
      <c r="N317" s="19"/>
      <c r="O317" s="19" t="n">
        <f aca="false">IF(VLOOKUP($A317,Tournoi!$B$2:$AC$601,6,0)="","",VLOOKUP($A317,Tournoi!$B$2:$AF$601,30,0))</f>
        <v>0</v>
      </c>
      <c r="P317" s="19"/>
      <c r="Q317" s="19"/>
      <c r="R317" s="19"/>
      <c r="S317" s="22"/>
      <c r="T317" s="21" t="n">
        <f aca="false" t="array" ref="T317:T317">SUM(J317:S317)</f>
        <v>0</v>
      </c>
      <c r="U317" s="19" t="n">
        <f aca="false" t="array" ref="U317:U317">IF(S317="",0,S317)+IF((COUNT(J317:R317)&lt;6),SUM(J317:R317),(MAX(J317:R317)+LARGE(J317:R317,2)+LARGE(J317:R317,3)+LARGE(J317:R317,4)+LARGE(J317:R317,5)))</f>
        <v>0</v>
      </c>
      <c r="V317" s="19" t="n">
        <f aca="false">U317+G317+I317</f>
        <v>89.250466853408</v>
      </c>
      <c r="W317" s="19" t="n">
        <f aca="false" t="array" ref="W317:W317">COUNT(J317:S317)</f>
        <v>1</v>
      </c>
      <c r="X317" s="19"/>
      <c r="Y317" s="19"/>
      <c r="Z317" s="4"/>
      <c r="AA317" s="19"/>
      <c r="AB317" s="19"/>
      <c r="AC317" s="4"/>
      <c r="AD317" s="4"/>
      <c r="AE317" s="0"/>
      <c r="AF317" s="0"/>
      <c r="AG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</row>
    <row r="318" s="25" customFormat="true" ht="16.5" hidden="false" customHeight="true" outlineLevel="0" collapsed="false">
      <c r="A318" s="19" t="n">
        <v>456</v>
      </c>
      <c r="B318" s="19" t="n">
        <f aca="false" t="array" ref="B318:B318">RANK(V318,$V$2:$V$607)</f>
        <v>353</v>
      </c>
      <c r="C318" s="20" t="str">
        <f aca="false">IF(VLOOKUP($A318,Tournoi!$B$2:$F$601,3,0)="","",VLOOKUP($A318,Tournoi!$B$2:$F$601,3,0))</f>
        <v>Mertens</v>
      </c>
      <c r="D318" s="20" t="str">
        <f aca="false">IF(VLOOKUP($A318,Tournoi!$B$2:$F$601,4,0)="","",VLOOKUP($A318,Tournoi!$B$2:$F$601,4,0))</f>
        <v>Elly</v>
      </c>
      <c r="E318" s="20" t="str">
        <f aca="false">IF(VLOOKUP($A318,Tournoi!$B$2:$F$612,5,0)="","",VLOOKUP($A318,Tournoi!$B$2:$F$612,5,0))</f>
        <v/>
      </c>
      <c r="F318" s="19" t="n">
        <v>0</v>
      </c>
      <c r="G318" s="19" t="n">
        <v>0</v>
      </c>
      <c r="H318" s="19" t="n">
        <v>133.355533063428</v>
      </c>
      <c r="I318" s="19" t="n">
        <v>88.9036887089519</v>
      </c>
      <c r="J318" s="21"/>
      <c r="K318" s="19"/>
      <c r="L318" s="19"/>
      <c r="M318" s="19"/>
      <c r="N318" s="19"/>
      <c r="O318" s="19" t="str">
        <f aca="false">IF(VLOOKUP($A318,Tournoi!$B$2:$AC$601,6,0)="","",VLOOKUP($A318,Tournoi!$B$2:$AF$601,30,0))</f>
        <v/>
      </c>
      <c r="P318" s="19"/>
      <c r="Q318" s="19"/>
      <c r="R318" s="19"/>
      <c r="S318" s="22"/>
      <c r="T318" s="21" t="n">
        <f aca="false" t="array" ref="T318:T318">SUM(J318:S318)</f>
        <v>0</v>
      </c>
      <c r="U318" s="19" t="n">
        <f aca="false" t="array" ref="U318:U318">IF(S318="",0,S318)+IF((COUNT(J318:R318)&lt;6),SUM(J318:R318),(MAX(J318:R318)+LARGE(J318:R318,2)+LARGE(J318:R318,3)+LARGE(J318:R318,4)+LARGE(J318:R318,5)))</f>
        <v>0</v>
      </c>
      <c r="V318" s="19" t="n">
        <f aca="false">U318+G318+I318</f>
        <v>88.9036887089519</v>
      </c>
      <c r="W318" s="19" t="n">
        <f aca="false" t="array" ref="W318:W318">COUNT(J318:S318)</f>
        <v>0</v>
      </c>
      <c r="X318" s="19"/>
      <c r="Y318" s="19"/>
      <c r="Z318" s="4"/>
      <c r="AA318" s="4"/>
      <c r="AB318" s="0"/>
      <c r="AC318" s="4"/>
      <c r="AD318" s="4"/>
      <c r="AE318" s="0"/>
      <c r="AF318" s="0"/>
      <c r="AG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</row>
    <row r="319" s="25" customFormat="true" ht="16.5" hidden="false" customHeight="true" outlineLevel="0" collapsed="false">
      <c r="A319" s="19" t="n">
        <v>286</v>
      </c>
      <c r="B319" s="19" t="n">
        <f aca="false" t="array" ref="B319:B319">RANK(V319,$V$2:$V$607)</f>
        <v>354</v>
      </c>
      <c r="C319" s="20" t="str">
        <f aca="false">IF(VLOOKUP($A319,Tournoi!$B$2:$F$601,3,0)="","",VLOOKUP($A319,Tournoi!$B$2:$F$601,3,0))</f>
        <v>Van Orshaegen</v>
      </c>
      <c r="D319" s="20" t="str">
        <f aca="false">IF(VLOOKUP($A319,Tournoi!$B$2:$F$601,4,0)="","",VLOOKUP($A319,Tournoi!$B$2:$F$601,4,0))</f>
        <v>Joni</v>
      </c>
      <c r="E319" s="20" t="str">
        <f aca="false">IF(VLOOKUP($A319,Tournoi!$B$2:$F$612,5,0)="","",VLOOKUP($A319,Tournoi!$B$2:$F$612,5,0))</f>
        <v/>
      </c>
      <c r="F319" s="19" t="n">
        <v>265.41718583478</v>
      </c>
      <c r="G319" s="19" t="n">
        <v>88.4723952782599</v>
      </c>
      <c r="H319" s="19" t="n">
        <v>0</v>
      </c>
      <c r="I319" s="19" t="n">
        <v>0</v>
      </c>
      <c r="J319" s="21"/>
      <c r="K319" s="19"/>
      <c r="L319" s="19"/>
      <c r="M319" s="19"/>
      <c r="N319" s="19"/>
      <c r="O319" s="19" t="str">
        <f aca="false">IF(VLOOKUP($A319,Tournoi!$B$2:$AC$601,6,0)="","",VLOOKUP($A319,Tournoi!$B$2:$AF$601,30,0))</f>
        <v/>
      </c>
      <c r="P319" s="19"/>
      <c r="Q319" s="19"/>
      <c r="R319" s="19"/>
      <c r="S319" s="22"/>
      <c r="T319" s="21" t="n">
        <f aca="false" t="array" ref="T319:T319">SUM(J319:S319)</f>
        <v>0</v>
      </c>
      <c r="U319" s="19" t="n">
        <f aca="false" t="array" ref="U319:U319">IF(S319="",0,S319)+IF((COUNT(J319:R319)&lt;6),SUM(J319:R319),(MAX(J319:R319)+LARGE(J319:R319,2)+LARGE(J319:R319,3)+LARGE(J319:R319,4)+LARGE(J319:R319,5)))</f>
        <v>0</v>
      </c>
      <c r="V319" s="19" t="n">
        <f aca="false">U319+G319+I319</f>
        <v>88.4723952782599</v>
      </c>
      <c r="W319" s="19" t="n">
        <f aca="false" t="array" ref="W319:W319">COUNT(J319:S319)</f>
        <v>0</v>
      </c>
      <c r="X319" s="19"/>
      <c r="Y319" s="19"/>
      <c r="Z319" s="4"/>
      <c r="AA319" s="19"/>
      <c r="AB319" s="19"/>
      <c r="AC319" s="4"/>
      <c r="AD319" s="4"/>
      <c r="AE319" s="0"/>
      <c r="AF319" s="0"/>
      <c r="AG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</row>
    <row r="320" s="25" customFormat="true" ht="16.5" hidden="false" customHeight="true" outlineLevel="0" collapsed="false">
      <c r="A320" s="19" t="n">
        <v>464</v>
      </c>
      <c r="B320" s="19" t="n">
        <f aca="false" t="array" ref="B320:B320">RANK(V320,$V$2:$V$607)</f>
        <v>355</v>
      </c>
      <c r="C320" s="20" t="str">
        <f aca="false">IF(VLOOKUP($A320,Tournoi!$B$2:$F$601,3,0)="","",VLOOKUP($A320,Tournoi!$B$2:$F$601,3,0))</f>
        <v>De Man</v>
      </c>
      <c r="D320" s="20" t="str">
        <f aca="false">IF(VLOOKUP($A320,Tournoi!$B$2:$F$601,4,0)="","",VLOOKUP($A320,Tournoi!$B$2:$F$601,4,0))</f>
        <v>Jeroen</v>
      </c>
      <c r="E320" s="20" t="str">
        <f aca="false">IF(VLOOKUP($A320,Tournoi!$B$2:$F$612,5,0)="","",VLOOKUP($A320,Tournoi!$B$2:$F$612,5,0))</f>
        <v/>
      </c>
      <c r="F320" s="19" t="n">
        <v>263.928095238095</v>
      </c>
      <c r="G320" s="19" t="n">
        <v>87.9760317460318</v>
      </c>
      <c r="H320" s="19" t="n">
        <v>0</v>
      </c>
      <c r="I320" s="19" t="n">
        <v>0</v>
      </c>
      <c r="J320" s="21"/>
      <c r="K320" s="19"/>
      <c r="L320" s="19"/>
      <c r="M320" s="19"/>
      <c r="N320" s="19"/>
      <c r="O320" s="19" t="str">
        <f aca="false">IF(VLOOKUP($A320,Tournoi!$B$2:$AC$601,6,0)="","",VLOOKUP($A320,Tournoi!$B$2:$AF$601,30,0))</f>
        <v/>
      </c>
      <c r="P320" s="19"/>
      <c r="Q320" s="19"/>
      <c r="R320" s="19"/>
      <c r="S320" s="22"/>
      <c r="T320" s="21" t="n">
        <f aca="false" t="array" ref="T320:T320">SUM(J320:S320)</f>
        <v>0</v>
      </c>
      <c r="U320" s="19" t="n">
        <f aca="false" t="array" ref="U320:U320">IF(S320="",0,S320)+IF((COUNT(J320:R320)&lt;6),SUM(J320:R320),(MAX(J320:R320)+LARGE(J320:R320,2)+LARGE(J320:R320,3)+LARGE(J320:R320,4)+LARGE(J320:R320,5)))</f>
        <v>0</v>
      </c>
      <c r="V320" s="19" t="n">
        <f aca="false">U320+G320+I320</f>
        <v>87.9760317460318</v>
      </c>
      <c r="W320" s="19" t="n">
        <f aca="false" t="array" ref="W320:W320">COUNT(J320:S320)</f>
        <v>0</v>
      </c>
      <c r="X320" s="19"/>
      <c r="Y320" s="19"/>
      <c r="Z320" s="4"/>
      <c r="AA320" s="19"/>
      <c r="AB320" s="19"/>
      <c r="AC320" s="4"/>
      <c r="AD320" s="4"/>
      <c r="AE320" s="0"/>
      <c r="AF320" s="0"/>
      <c r="AG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</row>
    <row r="321" s="25" customFormat="true" ht="16.5" hidden="false" customHeight="true" outlineLevel="0" collapsed="false">
      <c r="A321" s="19" t="n">
        <v>528</v>
      </c>
      <c r="B321" s="19" t="n">
        <f aca="false" t="array" ref="B321:B321">RANK(V321,$V$2:$V$607)</f>
        <v>356</v>
      </c>
      <c r="C321" s="20" t="str">
        <f aca="false">IF(VLOOKUP($A321,Tournoi!$B$2:$F$601,3,0)="","",VLOOKUP($A321,Tournoi!$B$2:$F$601,3,0))</f>
        <v>Verlaan</v>
      </c>
      <c r="D321" s="20" t="str">
        <f aca="false">IF(VLOOKUP($A321,Tournoi!$B$2:$F$601,4,0)="","",VLOOKUP($A321,Tournoi!$B$2:$F$601,4,0))</f>
        <v>Patrick</v>
      </c>
      <c r="E321" s="20" t="str">
        <f aca="false">IF(VLOOKUP($A321,Tournoi!$B$2:$F$612,5,0)="","",VLOOKUP($A321,Tournoi!$B$2:$F$612,5,0))</f>
        <v/>
      </c>
      <c r="F321" s="19" t="n">
        <v>263.744444504039</v>
      </c>
      <c r="G321" s="19" t="n">
        <v>87.9148148346796</v>
      </c>
      <c r="H321" s="19" t="n">
        <v>0</v>
      </c>
      <c r="I321" s="19" t="n">
        <v>0</v>
      </c>
      <c r="J321" s="21"/>
      <c r="K321" s="19"/>
      <c r="L321" s="19"/>
      <c r="M321" s="19"/>
      <c r="N321" s="19"/>
      <c r="O321" s="19" t="str">
        <f aca="false">IF(VLOOKUP($A321,Tournoi!$B$2:$AC$601,6,0)="","",VLOOKUP($A321,Tournoi!$B$2:$AF$601,30,0))</f>
        <v/>
      </c>
      <c r="P321" s="19"/>
      <c r="Q321" s="19"/>
      <c r="R321" s="19"/>
      <c r="S321" s="22"/>
      <c r="T321" s="21" t="n">
        <f aca="false" t="array" ref="T321:T321">SUM(J321:S321)</f>
        <v>0</v>
      </c>
      <c r="U321" s="19" t="n">
        <f aca="false" t="array" ref="U321:U321">IF(S321="",0,S321)+IF((COUNT(J321:R321)&lt;6),SUM(J321:R321),(MAX(J321:R321)+LARGE(J321:R321,2)+LARGE(J321:R321,3)+LARGE(J321:R321,4)+LARGE(J321:R321,5)))</f>
        <v>0</v>
      </c>
      <c r="V321" s="19" t="n">
        <f aca="false">U321+G321+I321</f>
        <v>87.9148148346796</v>
      </c>
      <c r="W321" s="19" t="n">
        <f aca="false" t="array" ref="W321:W321">COUNT(J321:S321)</f>
        <v>0</v>
      </c>
      <c r="X321" s="19"/>
      <c r="Y321" s="19"/>
      <c r="Z321" s="4"/>
      <c r="AA321" s="4"/>
      <c r="AB321" s="0"/>
      <c r="AC321" s="4"/>
      <c r="AD321" s="4"/>
      <c r="AE321" s="0"/>
      <c r="AF321" s="0"/>
      <c r="AG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</row>
    <row r="322" s="25" customFormat="true" ht="16.5" hidden="false" customHeight="true" outlineLevel="0" collapsed="false">
      <c r="A322" s="19" t="n">
        <v>124</v>
      </c>
      <c r="B322" s="19" t="n">
        <f aca="false" t="array" ref="B322:B322">RANK(V322,$V$2:$V$607)</f>
        <v>227</v>
      </c>
      <c r="C322" s="20" t="str">
        <f aca="false">IF(VLOOKUP($A322,Tournoi!$B$2:$F$601,3,0)="","",VLOOKUP($A322,Tournoi!$B$2:$F$601,3,0))</f>
        <v>Ameel</v>
      </c>
      <c r="D322" s="20" t="str">
        <f aca="false">IF(VLOOKUP($A322,Tournoi!$B$2:$F$601,4,0)="","",VLOOKUP($A322,Tournoi!$B$2:$F$601,4,0))</f>
        <v>Sander</v>
      </c>
      <c r="E322" s="20" t="str">
        <f aca="false">IF(VLOOKUP($A322,Tournoi!$B$2:$F$612,5,0)="","",VLOOKUP($A322,Tournoi!$B$2:$F$612,5,0))</f>
        <v/>
      </c>
      <c r="F322" s="19" t="n">
        <v>261.766194217438</v>
      </c>
      <c r="G322" s="19" t="n">
        <v>87.2553980724793</v>
      </c>
      <c r="H322" s="19" t="n">
        <v>0</v>
      </c>
      <c r="I322" s="19" t="n">
        <v>0</v>
      </c>
      <c r="J322" s="21"/>
      <c r="K322" s="19"/>
      <c r="L322" s="19"/>
      <c r="M322" s="19"/>
      <c r="N322" s="19"/>
      <c r="O322" s="19" t="n">
        <f aca="false">IF(VLOOKUP($A322,Tournoi!$B$2:$AC$601,6,0)="","",VLOOKUP($A322,Tournoi!$B$2:$AF$601,30,0))</f>
        <v>100.684737787324</v>
      </c>
      <c r="P322" s="19"/>
      <c r="Q322" s="19"/>
      <c r="R322" s="19"/>
      <c r="S322" s="22"/>
      <c r="T322" s="21" t="n">
        <f aca="false" t="array" ref="T322:T322">SUM(J322:S322)</f>
        <v>100.684737787324</v>
      </c>
      <c r="U322" s="19" t="n">
        <f aca="false" t="array" ref="U322:U322">IF(S322="",0,S322)+IF((COUNT(J322:R322)&lt;6),SUM(J322:R322),(MAX(J322:R322)+LARGE(J322:R322,2)+LARGE(J322:R322,3)+LARGE(J322:R322,4)+LARGE(J322:R322,5)))</f>
        <v>100.684737787324</v>
      </c>
      <c r="V322" s="19" t="n">
        <f aca="false">U322+G322+I322</f>
        <v>187.940135859803</v>
      </c>
      <c r="W322" s="19" t="n">
        <f aca="false" t="array" ref="W322:W322">COUNT(J322:S322)</f>
        <v>1</v>
      </c>
      <c r="X322" s="19"/>
      <c r="Y322" s="19"/>
      <c r="Z322" s="4"/>
      <c r="AA322" s="19"/>
      <c r="AB322" s="19"/>
      <c r="AC322" s="4"/>
      <c r="AD322" s="4"/>
      <c r="AE322" s="0"/>
      <c r="AF322" s="0"/>
      <c r="AG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</row>
    <row r="323" s="25" customFormat="true" ht="16.5" hidden="false" customHeight="true" outlineLevel="0" collapsed="false">
      <c r="A323" s="19" t="n">
        <v>444</v>
      </c>
      <c r="B323" s="19" t="n">
        <f aca="false" t="array" ref="B323:B323">RANK(V323,$V$2:$V$607)</f>
        <v>358</v>
      </c>
      <c r="C323" s="20" t="str">
        <f aca="false">IF(VLOOKUP($A323,Tournoi!$B$2:$F$601,3,0)="","",VLOOKUP($A323,Tournoi!$B$2:$F$601,3,0))</f>
        <v>Schmids</v>
      </c>
      <c r="D323" s="20" t="str">
        <f aca="false">IF(VLOOKUP($A323,Tournoi!$B$2:$F$601,4,0)="","",VLOOKUP($A323,Tournoi!$B$2:$F$601,4,0))</f>
        <v>Sophie</v>
      </c>
      <c r="E323" s="20" t="str">
        <f aca="false">IF(VLOOKUP($A323,Tournoi!$B$2:$F$612,5,0)="","",VLOOKUP($A323,Tournoi!$B$2:$F$612,5,0))</f>
        <v/>
      </c>
      <c r="F323" s="19" t="n">
        <v>256.772751322751</v>
      </c>
      <c r="G323" s="19" t="n">
        <v>85.5909171075838</v>
      </c>
      <c r="H323" s="19" t="n">
        <v>0</v>
      </c>
      <c r="I323" s="19" t="n">
        <v>0</v>
      </c>
      <c r="J323" s="21"/>
      <c r="K323" s="19"/>
      <c r="L323" s="19"/>
      <c r="M323" s="19" t="n">
        <v>1.53575585047911</v>
      </c>
      <c r="N323" s="19"/>
      <c r="O323" s="19" t="str">
        <f aca="false">IF(VLOOKUP($A323,Tournoi!$B$2:$AC$601,6,0)="","",VLOOKUP($A323,Tournoi!$B$2:$AF$601,30,0))</f>
        <v/>
      </c>
      <c r="P323" s="19"/>
      <c r="Q323" s="19"/>
      <c r="R323" s="19"/>
      <c r="S323" s="22"/>
      <c r="T323" s="21" t="n">
        <f aca="false" t="array" ref="T323:T323">SUM(J323:S323)</f>
        <v>1.53575585047911</v>
      </c>
      <c r="U323" s="19" t="n">
        <f aca="false" t="array" ref="U323:U323">IF(S323="",0,S323)+IF((COUNT(J323:R323)&lt;6),SUM(J323:R323),(MAX(J323:R323)+LARGE(J323:R323,2)+LARGE(J323:R323,3)+LARGE(J323:R323,4)+LARGE(J323:R323,5)))</f>
        <v>1.53575585047911</v>
      </c>
      <c r="V323" s="19" t="n">
        <f aca="false">U323+G323+I323</f>
        <v>87.1266729580629</v>
      </c>
      <c r="W323" s="19" t="n">
        <f aca="false" t="array" ref="W323:W323">COUNT(J323:S323)</f>
        <v>1</v>
      </c>
      <c r="X323" s="19"/>
      <c r="Y323" s="19"/>
      <c r="Z323" s="4"/>
      <c r="AA323" s="19"/>
      <c r="AB323" s="19"/>
      <c r="AC323" s="4"/>
      <c r="AD323" s="4"/>
      <c r="AE323" s="0"/>
      <c r="AF323" s="0"/>
      <c r="AG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</row>
    <row r="324" s="25" customFormat="true" ht="16.5" hidden="false" customHeight="true" outlineLevel="0" collapsed="false">
      <c r="A324" s="19" t="n">
        <v>383</v>
      </c>
      <c r="B324" s="19" t="n">
        <f aca="false" t="array" ref="B324:B324">RANK(V324,$V$2:$V$607)</f>
        <v>359</v>
      </c>
      <c r="C324" s="20" t="str">
        <f aca="false">IF(VLOOKUP($A324,Tournoi!$B$2:$F$601,3,0)="","",VLOOKUP($A324,Tournoi!$B$2:$F$601,3,0))</f>
        <v>Hautecoeur</v>
      </c>
      <c r="D324" s="20" t="str">
        <f aca="false">IF(VLOOKUP($A324,Tournoi!$B$2:$F$601,4,0)="","",VLOOKUP($A324,Tournoi!$B$2:$F$601,4,0))</f>
        <v>Caroline</v>
      </c>
      <c r="E324" s="20" t="str">
        <f aca="false">IF(VLOOKUP($A324,Tournoi!$B$2:$F$612,5,0)="","",VLOOKUP($A324,Tournoi!$B$2:$F$612,5,0))</f>
        <v/>
      </c>
      <c r="F324" s="19" t="n">
        <v>260.841171560816</v>
      </c>
      <c r="G324" s="19" t="n">
        <v>86.9470571869388</v>
      </c>
      <c r="H324" s="19" t="n">
        <v>0</v>
      </c>
      <c r="I324" s="19" t="n">
        <v>0</v>
      </c>
      <c r="J324" s="21"/>
      <c r="K324" s="19"/>
      <c r="L324" s="19"/>
      <c r="M324" s="19"/>
      <c r="N324" s="19"/>
      <c r="O324" s="19" t="str">
        <f aca="false">IF(VLOOKUP($A324,Tournoi!$B$2:$AC$601,6,0)="","",VLOOKUP($A324,Tournoi!$B$2:$AF$601,30,0))</f>
        <v/>
      </c>
      <c r="P324" s="19"/>
      <c r="Q324" s="19"/>
      <c r="R324" s="19"/>
      <c r="S324" s="22"/>
      <c r="T324" s="21" t="n">
        <f aca="false" t="array" ref="T324:T324">SUM(J324:S324)</f>
        <v>0</v>
      </c>
      <c r="U324" s="19" t="n">
        <f aca="false" t="array" ref="U324:U324">IF(S324="",0,S324)+IF((COUNT(J324:R324)&lt;6),SUM(J324:R324),(MAX(J324:R324)+LARGE(J324:R324,2)+LARGE(J324:R324,3)+LARGE(J324:R324,4)+LARGE(J324:R324,5)))</f>
        <v>0</v>
      </c>
      <c r="V324" s="19" t="n">
        <f aca="false">U324+G324+I324</f>
        <v>86.9470571869388</v>
      </c>
      <c r="W324" s="19" t="n">
        <f aca="false" t="array" ref="W324:W324">COUNT(J324:S324)</f>
        <v>0</v>
      </c>
      <c r="X324" s="19"/>
      <c r="Y324" s="19"/>
      <c r="Z324" s="4"/>
      <c r="AA324" s="19"/>
      <c r="AB324" s="19"/>
      <c r="AC324" s="4"/>
      <c r="AD324" s="4"/>
      <c r="AE324" s="0"/>
      <c r="AF324" s="0"/>
      <c r="AG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</row>
    <row r="325" s="25" customFormat="true" ht="16.5" hidden="false" customHeight="true" outlineLevel="0" collapsed="false">
      <c r="A325" s="19" t="n">
        <v>275</v>
      </c>
      <c r="B325" s="19" t="n">
        <f aca="false" t="array" ref="B325:B325">RANK(V325,$V$2:$V$607)</f>
        <v>360</v>
      </c>
      <c r="C325" s="20" t="str">
        <f aca="false">IF(VLOOKUP($A325,Tournoi!$B$2:$F$601,3,0)="","",VLOOKUP($A325,Tournoi!$B$2:$F$601,3,0))</f>
        <v>Wyns</v>
      </c>
      <c r="D325" s="20" t="str">
        <f aca="false">IF(VLOOKUP($A325,Tournoi!$B$2:$F$601,4,0)="","",VLOOKUP($A325,Tournoi!$B$2:$F$601,4,0))</f>
        <v>Lisa</v>
      </c>
      <c r="E325" s="20" t="str">
        <f aca="false">IF(VLOOKUP($A325,Tournoi!$B$2:$F$612,5,0)="","",VLOOKUP($A325,Tournoi!$B$2:$F$612,5,0))</f>
        <v/>
      </c>
      <c r="F325" s="19" t="n">
        <v>0</v>
      </c>
      <c r="G325" s="19" t="n">
        <v>0</v>
      </c>
      <c r="H325" s="19" t="n">
        <v>129.566830586567</v>
      </c>
      <c r="I325" s="19" t="n">
        <v>86.3778870577116</v>
      </c>
      <c r="J325" s="21"/>
      <c r="K325" s="19"/>
      <c r="L325" s="19"/>
      <c r="M325" s="19"/>
      <c r="N325" s="19"/>
      <c r="O325" s="19" t="n">
        <f aca="false">IF(VLOOKUP($A325,Tournoi!$B$2:$AC$601,6,0)="","",VLOOKUP($A325,Tournoi!$B$2:$AF$601,30,0))</f>
        <v>0.567902327228009</v>
      </c>
      <c r="P325" s="19"/>
      <c r="Q325" s="19"/>
      <c r="R325" s="19"/>
      <c r="S325" s="22"/>
      <c r="T325" s="21" t="n">
        <f aca="false" t="array" ref="T325:T325">SUM(J325:S325)</f>
        <v>0.567902327228009</v>
      </c>
      <c r="U325" s="19" t="n">
        <f aca="false" t="array" ref="U325:U325">IF(S325="",0,S325)+IF((COUNT(J325:R325)&lt;6),SUM(J325:R325),(MAX(J325:R325)+LARGE(J325:R325,2)+LARGE(J325:R325,3)+LARGE(J325:R325,4)+LARGE(J325:R325,5)))</f>
        <v>0.567902327228009</v>
      </c>
      <c r="V325" s="19" t="n">
        <f aca="false">U325+G325+I325</f>
        <v>86.9457893849396</v>
      </c>
      <c r="W325" s="19" t="n">
        <f aca="false" t="array" ref="W325:W325">COUNT(J325:S325)</f>
        <v>1</v>
      </c>
      <c r="X325" s="19"/>
      <c r="Y325" s="19"/>
      <c r="Z325" s="4"/>
      <c r="AA325" s="19"/>
      <c r="AB325" s="19"/>
      <c r="AC325" s="4"/>
      <c r="AD325" s="4"/>
      <c r="AE325" s="0"/>
      <c r="AF325" s="0"/>
      <c r="AG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</row>
    <row r="326" s="25" customFormat="true" ht="16.5" hidden="false" customHeight="true" outlineLevel="0" collapsed="false">
      <c r="A326" s="19" t="n">
        <v>147</v>
      </c>
      <c r="B326" s="19" t="n">
        <f aca="false" t="array" ref="B326:B326">RANK(V326,$V$2:$V$607)</f>
        <v>361</v>
      </c>
      <c r="C326" s="20" t="str">
        <f aca="false">IF(VLOOKUP($A326,Tournoi!$B$2:$F$601,3,0)="","",VLOOKUP($A326,Tournoi!$B$2:$F$601,3,0))</f>
        <v>Van der Borght</v>
      </c>
      <c r="D326" s="20" t="str">
        <f aca="false">IF(VLOOKUP($A326,Tournoi!$B$2:$F$601,4,0)="","",VLOOKUP($A326,Tournoi!$B$2:$F$601,4,0))</f>
        <v>Wouter</v>
      </c>
      <c r="E326" s="20" t="str">
        <f aca="false">IF(VLOOKUP($A326,Tournoi!$B$2:$F$612,5,0)="","",VLOOKUP($A326,Tournoi!$B$2:$F$612,5,0))</f>
        <v/>
      </c>
      <c r="F326" s="19" t="n">
        <v>258.774122807018</v>
      </c>
      <c r="G326" s="19" t="n">
        <v>86.2580409356725</v>
      </c>
      <c r="H326" s="19" t="n">
        <v>0</v>
      </c>
      <c r="I326" s="19" t="n">
        <v>0</v>
      </c>
      <c r="J326" s="21"/>
      <c r="K326" s="19"/>
      <c r="L326" s="19"/>
      <c r="M326" s="19"/>
      <c r="N326" s="19"/>
      <c r="O326" s="19" t="str">
        <f aca="false">IF(VLOOKUP($A326,Tournoi!$B$2:$AC$601,6,0)="","",VLOOKUP($A326,Tournoi!$B$2:$AF$601,30,0))</f>
        <v/>
      </c>
      <c r="P326" s="19"/>
      <c r="Q326" s="19"/>
      <c r="R326" s="19"/>
      <c r="S326" s="22"/>
      <c r="T326" s="21" t="n">
        <f aca="false" t="array" ref="T326:T326">SUM(J326:S326)</f>
        <v>0</v>
      </c>
      <c r="U326" s="19" t="n">
        <f aca="false" t="array" ref="U326:U326">IF(S326="",0,S326)+IF((COUNT(J326:R326)&lt;6),SUM(J326:R326),(MAX(J326:R326)+LARGE(J326:R326,2)+LARGE(J326:R326,3)+LARGE(J326:R326,4)+LARGE(J326:R326,5)))</f>
        <v>0</v>
      </c>
      <c r="V326" s="19" t="n">
        <f aca="false">U326+G326+I326</f>
        <v>86.2580409356725</v>
      </c>
      <c r="W326" s="19" t="n">
        <f aca="false" t="array" ref="W326:W326">COUNT(J326:S326)</f>
        <v>0</v>
      </c>
      <c r="X326" s="19"/>
      <c r="Y326" s="19"/>
      <c r="Z326" s="4"/>
      <c r="AA326" s="19"/>
      <c r="AB326" s="19"/>
      <c r="AC326" s="4"/>
      <c r="AD326" s="4"/>
      <c r="AE326" s="0"/>
      <c r="AF326" s="0"/>
      <c r="AG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</row>
    <row r="327" s="25" customFormat="true" ht="16.5" hidden="false" customHeight="true" outlineLevel="0" collapsed="false">
      <c r="A327" s="19" t="n">
        <v>356</v>
      </c>
      <c r="B327" s="19" t="n">
        <f aca="false" t="array" ref="B327:B327">RANK(V327,$V$2:$V$607)</f>
        <v>362</v>
      </c>
      <c r="C327" s="20" t="str">
        <f aca="false">IF(VLOOKUP($A327,Tournoi!$B$2:$F$601,3,0)="","",VLOOKUP($A327,Tournoi!$B$2:$F$601,3,0))</f>
        <v>Errembault</v>
      </c>
      <c r="D327" s="20" t="str">
        <f aca="false">IF(VLOOKUP($A327,Tournoi!$B$2:$F$601,4,0)="","",VLOOKUP($A327,Tournoi!$B$2:$F$601,4,0))</f>
        <v>Pierre</v>
      </c>
      <c r="E327" s="20" t="str">
        <f aca="false">IF(VLOOKUP($A327,Tournoi!$B$2:$F$612,5,0)="","",VLOOKUP($A327,Tournoi!$B$2:$F$612,5,0))</f>
        <v/>
      </c>
      <c r="F327" s="19" t="n">
        <v>257.788807314817</v>
      </c>
      <c r="G327" s="19" t="n">
        <v>85.9296024382724</v>
      </c>
      <c r="H327" s="19" t="n">
        <v>0</v>
      </c>
      <c r="I327" s="19" t="n">
        <v>0</v>
      </c>
      <c r="J327" s="21"/>
      <c r="K327" s="19"/>
      <c r="L327" s="19"/>
      <c r="M327" s="19"/>
      <c r="N327" s="19"/>
      <c r="O327" s="19" t="str">
        <f aca="false">IF(VLOOKUP($A327,Tournoi!$B$2:$AC$601,6,0)="","",VLOOKUP($A327,Tournoi!$B$2:$AF$601,30,0))</f>
        <v/>
      </c>
      <c r="P327" s="19"/>
      <c r="Q327" s="19"/>
      <c r="R327" s="19"/>
      <c r="S327" s="22"/>
      <c r="T327" s="21" t="n">
        <f aca="false" t="array" ref="T327:T327">SUM(J327:S327)</f>
        <v>0</v>
      </c>
      <c r="U327" s="19" t="n">
        <f aca="false" t="array" ref="U327:U327">IF(S327="",0,S327)+IF((COUNT(J327:R327)&lt;6),SUM(J327:R327),(MAX(J327:R327)+LARGE(J327:R327,2)+LARGE(J327:R327,3)+LARGE(J327:R327,4)+LARGE(J327:R327,5)))</f>
        <v>0</v>
      </c>
      <c r="V327" s="19" t="n">
        <f aca="false">U327+G327+I327</f>
        <v>85.9296024382724</v>
      </c>
      <c r="W327" s="19" t="n">
        <f aca="false" t="array" ref="W327:W327">COUNT(J327:S327)</f>
        <v>0</v>
      </c>
      <c r="X327" s="19"/>
      <c r="Y327" s="19"/>
      <c r="Z327" s="4"/>
      <c r="AA327" s="4"/>
      <c r="AB327" s="0"/>
      <c r="AC327" s="4"/>
      <c r="AD327" s="4"/>
      <c r="AE327" s="0"/>
      <c r="AF327" s="0"/>
      <c r="AG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</row>
    <row r="328" s="25" customFormat="true" ht="16.5" hidden="false" customHeight="true" outlineLevel="0" collapsed="false">
      <c r="A328" s="19" t="n">
        <v>120</v>
      </c>
      <c r="B328" s="19" t="n">
        <f aca="false" t="array" ref="B328:B328">RANK(V328,$V$2:$V$607)</f>
        <v>118</v>
      </c>
      <c r="C328" s="20" t="str">
        <f aca="false">IF(VLOOKUP($A328,Tournoi!$B$2:$F$601,3,0)="","",VLOOKUP($A328,Tournoi!$B$2:$F$601,3,0))</f>
        <v>Van Reusel</v>
      </c>
      <c r="D328" s="20" t="str">
        <f aca="false">IF(VLOOKUP($A328,Tournoi!$B$2:$F$601,4,0)="","",VLOOKUP($A328,Tournoi!$B$2:$F$601,4,0))</f>
        <v>Brecht</v>
      </c>
      <c r="E328" s="20" t="str">
        <f aca="false">IF(VLOOKUP($A328,Tournoi!$B$2:$F$612,5,0)="","",VLOOKUP($A328,Tournoi!$B$2:$F$612,5,0))</f>
        <v/>
      </c>
      <c r="F328" s="19" t="n">
        <v>256.69246031746</v>
      </c>
      <c r="G328" s="19" t="n">
        <v>85.5641534391534</v>
      </c>
      <c r="H328" s="19" t="n">
        <v>0</v>
      </c>
      <c r="I328" s="19" t="n">
        <v>0</v>
      </c>
      <c r="J328" s="21"/>
      <c r="K328" s="19"/>
      <c r="L328" s="19"/>
      <c r="M328" s="19"/>
      <c r="N328" s="19"/>
      <c r="O328" s="19" t="n">
        <f aca="false">IF(VLOOKUP($A328,Tournoi!$B$2:$AC$601,6,0)="","",VLOOKUP($A328,Tournoi!$B$2:$AF$601,30,0))</f>
        <v>333.515773809524</v>
      </c>
      <c r="P328" s="19"/>
      <c r="Q328" s="19"/>
      <c r="R328" s="19"/>
      <c r="S328" s="22"/>
      <c r="T328" s="21" t="n">
        <f aca="false" t="array" ref="T328:T328">SUM(J328:S328)</f>
        <v>333.515773809524</v>
      </c>
      <c r="U328" s="19" t="n">
        <f aca="false" t="array" ref="U328:U328">IF(S328="",0,S328)+IF((COUNT(J328:R328)&lt;6),SUM(J328:R328),(MAX(J328:R328)+LARGE(J328:R328,2)+LARGE(J328:R328,3)+LARGE(J328:R328,4)+LARGE(J328:R328,5)))</f>
        <v>333.515773809524</v>
      </c>
      <c r="V328" s="19" t="n">
        <f aca="false">U328+G328+I328</f>
        <v>419.079927248677</v>
      </c>
      <c r="W328" s="19" t="n">
        <f aca="false" t="array" ref="W328:W328">COUNT(J328:S328)</f>
        <v>1</v>
      </c>
      <c r="X328" s="19"/>
      <c r="Y328" s="19"/>
      <c r="Z328" s="4"/>
      <c r="AA328" s="19"/>
      <c r="AB328" s="19"/>
      <c r="AC328" s="4"/>
      <c r="AD328" s="4"/>
      <c r="AE328" s="0"/>
      <c r="AF328" s="0"/>
      <c r="AG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</row>
    <row r="329" s="25" customFormat="true" ht="16.5" hidden="false" customHeight="true" outlineLevel="0" collapsed="false">
      <c r="A329" s="19" t="n">
        <v>97</v>
      </c>
      <c r="B329" s="19" t="n">
        <f aca="false" t="array" ref="B329:B329">RANK(V329,$V$2:$V$607)</f>
        <v>363</v>
      </c>
      <c r="C329" s="20" t="str">
        <f aca="false">IF(VLOOKUP($A329,Tournoi!$B$2:$F$601,3,0)="","",VLOOKUP($A329,Tournoi!$B$2:$F$601,3,0))</f>
        <v>Meersman</v>
      </c>
      <c r="D329" s="20" t="str">
        <f aca="false">IF(VLOOKUP($A329,Tournoi!$B$2:$F$601,4,0)="","",VLOOKUP($A329,Tournoi!$B$2:$F$601,4,0))</f>
        <v>Jessica</v>
      </c>
      <c r="E329" s="20" t="str">
        <f aca="false">IF(VLOOKUP($A329,Tournoi!$B$2:$F$612,5,0)="","",VLOOKUP($A329,Tournoi!$B$2:$F$612,5,0))</f>
        <v/>
      </c>
      <c r="F329" s="19" t="n">
        <v>254.962260325313</v>
      </c>
      <c r="G329" s="19" t="n">
        <v>84.9874201084377</v>
      </c>
      <c r="H329" s="19" t="n">
        <v>0</v>
      </c>
      <c r="I329" s="19" t="n">
        <v>0</v>
      </c>
      <c r="J329" s="21"/>
      <c r="K329" s="19"/>
      <c r="L329" s="19"/>
      <c r="M329" s="19"/>
      <c r="N329" s="19"/>
      <c r="O329" s="19" t="str">
        <f aca="false">IF(VLOOKUP($A329,Tournoi!$B$2:$AC$601,6,0)="","",VLOOKUP($A329,Tournoi!$B$2:$AF$601,30,0))</f>
        <v/>
      </c>
      <c r="P329" s="19"/>
      <c r="Q329" s="19"/>
      <c r="R329" s="19"/>
      <c r="S329" s="22"/>
      <c r="T329" s="21" t="n">
        <f aca="false" t="array" ref="T329:T329">SUM(J329:S329)</f>
        <v>0</v>
      </c>
      <c r="U329" s="19" t="n">
        <f aca="false" t="array" ref="U329:U329">IF(S329="",0,S329)+IF((COUNT(J329:R329)&lt;6),SUM(J329:R329),(MAX(J329:R329)+LARGE(J329:R329,2)+LARGE(J329:R329,3)+LARGE(J329:R329,4)+LARGE(J329:R329,5)))</f>
        <v>0</v>
      </c>
      <c r="V329" s="19" t="n">
        <f aca="false">U329+G329+I329</f>
        <v>84.9874201084377</v>
      </c>
      <c r="W329" s="19" t="n">
        <f aca="false" t="array" ref="W329:W329">COUNT(J329:S329)</f>
        <v>0</v>
      </c>
      <c r="X329" s="19"/>
      <c r="Y329" s="19"/>
      <c r="Z329" s="4"/>
      <c r="AA329" s="19"/>
      <c r="AB329" s="19"/>
      <c r="AC329" s="4"/>
      <c r="AD329" s="4"/>
      <c r="AE329" s="0"/>
      <c r="AF329" s="0"/>
      <c r="AG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</row>
    <row r="330" s="25" customFormat="true" ht="16.5" hidden="false" customHeight="true" outlineLevel="0" collapsed="false">
      <c r="A330" s="19" t="n">
        <v>481</v>
      </c>
      <c r="B330" s="19" t="n">
        <f aca="false" t="array" ref="B330:B330">RANK(V330,$V$2:$V$607)</f>
        <v>364</v>
      </c>
      <c r="C330" s="20" t="str">
        <f aca="false">IF(VLOOKUP($A330,Tournoi!$B$2:$F$601,3,0)="","",VLOOKUP($A330,Tournoi!$B$2:$F$601,3,0))</f>
        <v>Mels</v>
      </c>
      <c r="D330" s="20" t="str">
        <f aca="false">IF(VLOOKUP($A330,Tournoi!$B$2:$F$601,4,0)="","",VLOOKUP($A330,Tournoi!$B$2:$F$601,4,0))</f>
        <v>Stefaan</v>
      </c>
      <c r="E330" s="20" t="str">
        <f aca="false">IF(VLOOKUP($A330,Tournoi!$B$2:$F$612,5,0)="","",VLOOKUP($A330,Tournoi!$B$2:$F$612,5,0))</f>
        <v/>
      </c>
      <c r="F330" s="19" t="n">
        <v>0</v>
      </c>
      <c r="G330" s="19" t="n">
        <v>0</v>
      </c>
      <c r="H330" s="19" t="n">
        <v>125.647032493369</v>
      </c>
      <c r="I330" s="19" t="n">
        <v>83.7646883289125</v>
      </c>
      <c r="J330" s="21"/>
      <c r="K330" s="19"/>
      <c r="L330" s="19"/>
      <c r="M330" s="19"/>
      <c r="N330" s="19"/>
      <c r="O330" s="19" t="str">
        <f aca="false">IF(VLOOKUP($A330,Tournoi!$B$2:$AC$601,6,0)="","",VLOOKUP($A330,Tournoi!$B$2:$AF$601,30,0))</f>
        <v/>
      </c>
      <c r="P330" s="19"/>
      <c r="Q330" s="19"/>
      <c r="R330" s="19"/>
      <c r="S330" s="22"/>
      <c r="T330" s="21" t="n">
        <f aca="false" t="array" ref="T330:T330">SUM(J330:S330)</f>
        <v>0</v>
      </c>
      <c r="U330" s="19" t="n">
        <f aca="false" t="array" ref="U330:U330">IF(S330="",0,S330)+IF((COUNT(J330:R330)&lt;6),SUM(J330:R330),(MAX(J330:R330)+LARGE(J330:R330,2)+LARGE(J330:R330,3)+LARGE(J330:R330,4)+LARGE(J330:R330,5)))</f>
        <v>0</v>
      </c>
      <c r="V330" s="19" t="n">
        <f aca="false">U330+G330+I330</f>
        <v>83.7646883289125</v>
      </c>
      <c r="W330" s="19" t="n">
        <f aca="false" t="array" ref="W330:W330">COUNT(J330:S330)</f>
        <v>0</v>
      </c>
      <c r="X330" s="19"/>
      <c r="Y330" s="19"/>
      <c r="Z330" s="4"/>
      <c r="AA330" s="19"/>
      <c r="AB330" s="19"/>
      <c r="AC330" s="4"/>
      <c r="AD330" s="4"/>
      <c r="AE330" s="0"/>
      <c r="AF330" s="0"/>
      <c r="AG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</row>
    <row r="331" s="25" customFormat="true" ht="16.5" hidden="false" customHeight="true" outlineLevel="0" collapsed="false">
      <c r="A331" s="19" t="n">
        <v>504</v>
      </c>
      <c r="B331" s="19" t="n">
        <f aca="false" t="array" ref="B331:B331">RANK(V331,$V$2:$V$607)</f>
        <v>365</v>
      </c>
      <c r="C331" s="20" t="str">
        <f aca="false">IF(VLOOKUP($A331,Tournoi!$B$2:$F$601,3,0)="","",VLOOKUP($A331,Tournoi!$B$2:$F$601,3,0))</f>
        <v>Verhulst</v>
      </c>
      <c r="D331" s="20" t="str">
        <f aca="false">IF(VLOOKUP($A331,Tournoi!$B$2:$F$601,4,0)="","",VLOOKUP($A331,Tournoi!$B$2:$F$601,4,0))</f>
        <v>Frank</v>
      </c>
      <c r="E331" s="20" t="str">
        <f aca="false">IF(VLOOKUP($A331,Tournoi!$B$2:$F$612,5,0)="","",VLOOKUP($A331,Tournoi!$B$2:$F$612,5,0))</f>
        <v/>
      </c>
      <c r="F331" s="19" t="n">
        <v>0</v>
      </c>
      <c r="G331" s="19" t="n">
        <v>0</v>
      </c>
      <c r="H331" s="19" t="n">
        <v>125.583758941505</v>
      </c>
      <c r="I331" s="19" t="n">
        <v>83.7225059610033</v>
      </c>
      <c r="J331" s="21"/>
      <c r="K331" s="19"/>
      <c r="L331" s="19"/>
      <c r="M331" s="19"/>
      <c r="N331" s="19"/>
      <c r="O331" s="19" t="str">
        <f aca="false">IF(VLOOKUP($A331,Tournoi!$B$2:$AC$601,6,0)="","",VLOOKUP($A331,Tournoi!$B$2:$AF$601,30,0))</f>
        <v/>
      </c>
      <c r="P331" s="19"/>
      <c r="Q331" s="19"/>
      <c r="R331" s="19"/>
      <c r="S331" s="22"/>
      <c r="T331" s="21" t="n">
        <f aca="false" t="array" ref="T331:T331">SUM(J331:S331)</f>
        <v>0</v>
      </c>
      <c r="U331" s="19" t="n">
        <f aca="false" t="array" ref="U331:U331">IF(S331="",0,S331)+IF((COUNT(J331:R331)&lt;6),SUM(J331:R331),(MAX(J331:R331)+LARGE(J331:R331,2)+LARGE(J331:R331,3)+LARGE(J331:R331,4)+LARGE(J331:R331,5)))</f>
        <v>0</v>
      </c>
      <c r="V331" s="19" t="n">
        <f aca="false">U331+G331+I331</f>
        <v>83.7225059610033</v>
      </c>
      <c r="W331" s="19" t="n">
        <f aca="false" t="array" ref="W331:W331">COUNT(J331:S331)</f>
        <v>0</v>
      </c>
      <c r="X331" s="19"/>
      <c r="Y331" s="19"/>
      <c r="Z331" s="4"/>
      <c r="AA331" s="19"/>
      <c r="AB331" s="19"/>
      <c r="AC331" s="4"/>
      <c r="AD331" s="4"/>
      <c r="AE331" s="0"/>
      <c r="AF331" s="0"/>
      <c r="AG331" s="0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</row>
    <row r="332" s="25" customFormat="true" ht="16.5" hidden="false" customHeight="true" outlineLevel="0" collapsed="false">
      <c r="A332" s="19" t="n">
        <v>494</v>
      </c>
      <c r="B332" s="19" t="n">
        <f aca="false" t="array" ref="B332:B332">RANK(V332,$V$2:$V$607)</f>
        <v>249</v>
      </c>
      <c r="C332" s="20" t="str">
        <f aca="false">IF(VLOOKUP($A332,Tournoi!$B$2:$F$601,3,0)="","",VLOOKUP($A332,Tournoi!$B$2:$F$601,3,0))</f>
        <v>Van Damme</v>
      </c>
      <c r="D332" s="20" t="str">
        <f aca="false">IF(VLOOKUP($A332,Tournoi!$B$2:$F$601,4,0)="","",VLOOKUP($A332,Tournoi!$B$2:$F$601,4,0))</f>
        <v>Gunter</v>
      </c>
      <c r="E332" s="20" t="str">
        <f aca="false">IF(VLOOKUP($A332,Tournoi!$B$2:$F$612,5,0)="","",VLOOKUP($A332,Tournoi!$B$2:$F$612,5,0))</f>
        <v>Winning Movez</v>
      </c>
      <c r="F332" s="19" t="n">
        <v>245.838502124173</v>
      </c>
      <c r="G332" s="19" t="n">
        <v>81.9461673747244</v>
      </c>
      <c r="H332" s="19" t="n">
        <v>0</v>
      </c>
      <c r="I332" s="19" t="n">
        <v>0</v>
      </c>
      <c r="J332" s="21"/>
      <c r="K332" s="19"/>
      <c r="L332" s="19"/>
      <c r="M332" s="19"/>
      <c r="N332" s="19"/>
      <c r="O332" s="19" t="n">
        <f aca="false">IF(VLOOKUP($A332,Tournoi!$B$2:$AC$601,6,0)="","",VLOOKUP($A332,Tournoi!$B$2:$AF$601,30,0))</f>
        <v>92.264858418615</v>
      </c>
      <c r="P332" s="19"/>
      <c r="Q332" s="19"/>
      <c r="R332" s="19"/>
      <c r="S332" s="22"/>
      <c r="T332" s="21" t="n">
        <f aca="false" t="array" ref="T332:T332">SUM(J332:S332)</f>
        <v>92.264858418615</v>
      </c>
      <c r="U332" s="19" t="n">
        <f aca="false" t="array" ref="U332:U332">IF(S332="",0,S332)+IF((COUNT(J332:R332)&lt;6),SUM(J332:R332),(MAX(J332:R332)+LARGE(J332:R332,2)+LARGE(J332:R332,3)+LARGE(J332:R332,4)+LARGE(J332:R332,5)))</f>
        <v>92.264858418615</v>
      </c>
      <c r="V332" s="19" t="n">
        <f aca="false">U332+G332+I332</f>
        <v>174.211025793339</v>
      </c>
      <c r="W332" s="19" t="n">
        <f aca="false" t="array" ref="W332:W332">COUNT(J332:S332)</f>
        <v>1</v>
      </c>
      <c r="X332" s="19"/>
      <c r="Y332" s="19"/>
      <c r="Z332" s="4"/>
      <c r="AA332" s="19"/>
      <c r="AB332" s="19"/>
      <c r="AC332" s="4"/>
      <c r="AD332" s="4"/>
      <c r="AE332" s="0"/>
      <c r="AF332" s="0"/>
      <c r="AG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</row>
    <row r="333" s="25" customFormat="true" ht="16.5" hidden="false" customHeight="true" outlineLevel="0" collapsed="false">
      <c r="A333" s="19" t="n">
        <v>162</v>
      </c>
      <c r="B333" s="19" t="n">
        <f aca="false" t="array" ref="B333:B333">RANK(V333,$V$2:$V$607)</f>
        <v>366</v>
      </c>
      <c r="C333" s="20" t="str">
        <f aca="false">IF(VLOOKUP($A333,Tournoi!$B$2:$F$601,3,0)="","",VLOOKUP($A333,Tournoi!$B$2:$F$601,3,0))</f>
        <v>Pyck</v>
      </c>
      <c r="D333" s="20" t="str">
        <f aca="false">IF(VLOOKUP($A333,Tournoi!$B$2:$F$601,4,0)="","",VLOOKUP($A333,Tournoi!$B$2:$F$601,4,0))</f>
        <v>Kiara</v>
      </c>
      <c r="E333" s="20" t="str">
        <f aca="false">IF(VLOOKUP($A333,Tournoi!$B$2:$F$612,5,0)="","",VLOOKUP($A333,Tournoi!$B$2:$F$612,5,0))</f>
        <v/>
      </c>
      <c r="F333" s="19" t="n">
        <v>0</v>
      </c>
      <c r="G333" s="19" t="n">
        <v>0</v>
      </c>
      <c r="H333" s="19" t="n">
        <v>121.244222525413</v>
      </c>
      <c r="I333" s="19" t="n">
        <v>80.8294816836089</v>
      </c>
      <c r="J333" s="21"/>
      <c r="K333" s="19"/>
      <c r="L333" s="19"/>
      <c r="M333" s="19"/>
      <c r="N333" s="19"/>
      <c r="O333" s="19" t="str">
        <f aca="false">IF(VLOOKUP($A333,Tournoi!$B$2:$AC$601,6,0)="","",VLOOKUP($A333,Tournoi!$B$2:$AF$601,30,0))</f>
        <v/>
      </c>
      <c r="P333" s="19"/>
      <c r="Q333" s="19"/>
      <c r="R333" s="19"/>
      <c r="S333" s="22"/>
      <c r="T333" s="21" t="n">
        <f aca="false" t="array" ref="T333:T333">SUM(J333:S333)</f>
        <v>0</v>
      </c>
      <c r="U333" s="19" t="n">
        <f aca="false" t="array" ref="U333:U333">IF(S333="",0,S333)+IF((COUNT(J333:R333)&lt;6),SUM(J333:R333),(MAX(J333:R333)+LARGE(J333:R333,2)+LARGE(J333:R333,3)+LARGE(J333:R333,4)+LARGE(J333:R333,5)))</f>
        <v>0</v>
      </c>
      <c r="V333" s="19" t="n">
        <f aca="false">U333+G333+I333</f>
        <v>80.8294816836089</v>
      </c>
      <c r="W333" s="19" t="n">
        <f aca="false" t="array" ref="W333:W333">COUNT(J333:S333)</f>
        <v>0</v>
      </c>
      <c r="X333" s="19"/>
      <c r="Y333" s="19"/>
      <c r="Z333" s="4"/>
      <c r="AA333" s="4"/>
      <c r="AB333" s="0"/>
      <c r="AC333" s="4"/>
      <c r="AD333" s="4"/>
      <c r="AE333" s="0"/>
      <c r="AF333" s="0"/>
      <c r="AG333" s="0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</row>
    <row r="334" s="25" customFormat="true" ht="16.5" hidden="false" customHeight="true" outlineLevel="0" collapsed="false">
      <c r="A334" s="19" t="n">
        <v>354</v>
      </c>
      <c r="B334" s="19" t="n">
        <f aca="false" t="array" ref="B334:B334">RANK(V334,$V$2:$V$607)</f>
        <v>367</v>
      </c>
      <c r="C334" s="20" t="str">
        <f aca="false">IF(VLOOKUP($A334,Tournoi!$B$2:$F$601,3,0)="","",VLOOKUP($A334,Tournoi!$B$2:$F$601,3,0))</f>
        <v>Duffaut</v>
      </c>
      <c r="D334" s="20" t="str">
        <f aca="false">IF(VLOOKUP($A334,Tournoi!$B$2:$F$601,4,0)="","",VLOOKUP($A334,Tournoi!$B$2:$F$601,4,0))</f>
        <v>Stéphanie</v>
      </c>
      <c r="E334" s="20" t="str">
        <f aca="false">IF(VLOOKUP($A334,Tournoi!$B$2:$F$612,5,0)="","",VLOOKUP($A334,Tournoi!$B$2:$F$612,5,0))</f>
        <v/>
      </c>
      <c r="F334" s="19" t="n">
        <v>239.002548165445</v>
      </c>
      <c r="G334" s="19" t="n">
        <v>79.6675160551483</v>
      </c>
      <c r="H334" s="19" t="n">
        <v>0</v>
      </c>
      <c r="I334" s="19" t="n">
        <v>0</v>
      </c>
      <c r="J334" s="21"/>
      <c r="K334" s="19"/>
      <c r="L334" s="19"/>
      <c r="M334" s="19"/>
      <c r="N334" s="19"/>
      <c r="O334" s="19" t="str">
        <f aca="false">IF(VLOOKUP($A334,Tournoi!$B$2:$AC$601,6,0)="","",VLOOKUP($A334,Tournoi!$B$2:$AF$601,30,0))</f>
        <v/>
      </c>
      <c r="P334" s="19"/>
      <c r="Q334" s="19"/>
      <c r="R334" s="19"/>
      <c r="S334" s="22"/>
      <c r="T334" s="21" t="n">
        <f aca="false" t="array" ref="T334:T334">SUM(J334:S334)</f>
        <v>0</v>
      </c>
      <c r="U334" s="19" t="n">
        <f aca="false" t="array" ref="U334:U334">IF(S334="",0,S334)+IF((COUNT(J334:R334)&lt;6),SUM(J334:R334),(MAX(J334:R334)+LARGE(J334:R334,2)+LARGE(J334:R334,3)+LARGE(J334:R334,4)+LARGE(J334:R334,5)))</f>
        <v>0</v>
      </c>
      <c r="V334" s="19" t="n">
        <f aca="false">U334+G334+I334</f>
        <v>79.6675160551483</v>
      </c>
      <c r="W334" s="19" t="n">
        <f aca="false" t="array" ref="W334:W334">COUNT(J334:S334)</f>
        <v>0</v>
      </c>
      <c r="X334" s="19"/>
      <c r="Y334" s="19"/>
      <c r="Z334" s="4"/>
      <c r="AA334" s="19"/>
      <c r="AB334" s="19"/>
      <c r="AC334" s="4"/>
      <c r="AD334" s="4"/>
      <c r="AE334" s="27"/>
      <c r="AF334" s="0"/>
      <c r="AG334" s="0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</row>
    <row r="335" s="25" customFormat="true" ht="16.5" hidden="false" customHeight="true" outlineLevel="0" collapsed="false">
      <c r="A335" s="19" t="n">
        <v>240</v>
      </c>
      <c r="B335" s="19" t="n">
        <f aca="false" t="array" ref="B335:B335">RANK(V335,$V$2:$V$607)</f>
        <v>368</v>
      </c>
      <c r="C335" s="20" t="str">
        <f aca="false">IF(VLOOKUP($A335,Tournoi!$B$2:$F$601,3,0)="","",VLOOKUP($A335,Tournoi!$B$2:$F$601,3,0))</f>
        <v>Repriels</v>
      </c>
      <c r="D335" s="20" t="str">
        <f aca="false">IF(VLOOKUP($A335,Tournoi!$B$2:$F$601,4,0)="","",VLOOKUP($A335,Tournoi!$B$2:$F$601,4,0))</f>
        <v>Linda</v>
      </c>
      <c r="E335" s="20" t="str">
        <f aca="false">IF(VLOOKUP($A335,Tournoi!$B$2:$F$612,5,0)="","",VLOOKUP($A335,Tournoi!$B$2:$F$612,5,0))</f>
        <v/>
      </c>
      <c r="F335" s="19" t="n">
        <v>234.707297631446</v>
      </c>
      <c r="G335" s="19" t="n">
        <v>78.2357658771487</v>
      </c>
      <c r="H335" s="19" t="n">
        <v>0</v>
      </c>
      <c r="I335" s="19" t="n">
        <v>0</v>
      </c>
      <c r="J335" s="21"/>
      <c r="K335" s="19"/>
      <c r="L335" s="19"/>
      <c r="M335" s="19"/>
      <c r="N335" s="19"/>
      <c r="O335" s="19" t="str">
        <f aca="false">IF(VLOOKUP($A335,Tournoi!$B$2:$AC$601,6,0)="","",VLOOKUP($A335,Tournoi!$B$2:$AF$601,30,0))</f>
        <v/>
      </c>
      <c r="P335" s="19"/>
      <c r="Q335" s="19"/>
      <c r="R335" s="19"/>
      <c r="S335" s="22"/>
      <c r="T335" s="21" t="n">
        <f aca="false" t="array" ref="T335:T335">SUM(J335:S335)</f>
        <v>0</v>
      </c>
      <c r="U335" s="19" t="n">
        <f aca="false" t="array" ref="U335:U335">IF(S335="",0,S335)+IF((COUNT(J335:R335)&lt;6),SUM(J335:R335),(MAX(J335:R335)+LARGE(J335:R335,2)+LARGE(J335:R335,3)+LARGE(J335:R335,4)+LARGE(J335:R335,5)))</f>
        <v>0</v>
      </c>
      <c r="V335" s="19" t="n">
        <f aca="false">U335+G335+I335</f>
        <v>78.2357658771487</v>
      </c>
      <c r="W335" s="19" t="n">
        <f aca="false" t="array" ref="W335:W335">COUNT(J335:S335)</f>
        <v>0</v>
      </c>
      <c r="X335" s="19"/>
      <c r="Y335" s="19"/>
      <c r="Z335" s="4"/>
      <c r="AA335" s="19"/>
      <c r="AB335" s="19"/>
      <c r="AC335" s="4"/>
      <c r="AD335" s="4"/>
      <c r="AE335" s="0"/>
      <c r="AF335" s="0"/>
      <c r="AG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</row>
    <row r="336" s="25" customFormat="true" ht="16.5" hidden="false" customHeight="true" outlineLevel="0" collapsed="false">
      <c r="A336" s="19" t="n">
        <v>281</v>
      </c>
      <c r="B336" s="19" t="n">
        <f aca="false" t="array" ref="B336:B336">RANK(V336,$V$2:$V$607)</f>
        <v>305</v>
      </c>
      <c r="C336" s="20" t="str">
        <f aca="false">IF(VLOOKUP($A336,Tournoi!$B$2:$F$601,3,0)="","",VLOOKUP($A336,Tournoi!$B$2:$F$601,3,0))</f>
        <v>Boudaer</v>
      </c>
      <c r="D336" s="20" t="str">
        <f aca="false">IF(VLOOKUP($A336,Tournoi!$B$2:$F$601,4,0)="","",VLOOKUP($A336,Tournoi!$B$2:$F$601,4,0))</f>
        <v>Glenn</v>
      </c>
      <c r="E336" s="20" t="str">
        <f aca="false">IF(VLOOKUP($A336,Tournoi!$B$2:$F$612,5,0)="","",VLOOKUP($A336,Tournoi!$B$2:$F$612,5,0))</f>
        <v/>
      </c>
      <c r="F336" s="19" t="n">
        <v>0</v>
      </c>
      <c r="G336" s="19" t="n">
        <v>0</v>
      </c>
      <c r="H336" s="19" t="n">
        <v>117.214345509893</v>
      </c>
      <c r="I336" s="19" t="n">
        <v>78.1428970065956</v>
      </c>
      <c r="J336" s="21"/>
      <c r="K336" s="19"/>
      <c r="L336" s="19"/>
      <c r="M336" s="19"/>
      <c r="N336" s="19"/>
      <c r="O336" s="19" t="n">
        <f aca="false">IF(VLOOKUP($A336,Tournoi!$B$2:$AC$601,6,0)="","",VLOOKUP($A336,Tournoi!$B$2:$AF$601,30,0))</f>
        <v>40.4239708095397</v>
      </c>
      <c r="P336" s="19"/>
      <c r="Q336" s="19"/>
      <c r="R336" s="19"/>
      <c r="S336" s="22"/>
      <c r="T336" s="21" t="n">
        <f aca="false" t="array" ref="T336:T336">SUM(J336:S336)</f>
        <v>40.4239708095397</v>
      </c>
      <c r="U336" s="19" t="n">
        <f aca="false" t="array" ref="U336:U336">IF(S336="",0,S336)+IF((COUNT(J336:R336)&lt;6),SUM(J336:R336),(MAX(J336:R336)+LARGE(J336:R336,2)+LARGE(J336:R336,3)+LARGE(J336:R336,4)+LARGE(J336:R336,5)))</f>
        <v>40.4239708095397</v>
      </c>
      <c r="V336" s="19" t="n">
        <f aca="false">U336+G336+I336</f>
        <v>118.566867816135</v>
      </c>
      <c r="W336" s="19" t="n">
        <f aca="false" t="array" ref="W336:W336">COUNT(J336:S336)</f>
        <v>1</v>
      </c>
      <c r="X336" s="19"/>
      <c r="Y336" s="19"/>
      <c r="Z336" s="4"/>
      <c r="AA336" s="4"/>
      <c r="AB336" s="0"/>
      <c r="AC336" s="4"/>
      <c r="AD336" s="4"/>
      <c r="AE336" s="0"/>
      <c r="AF336" s="0"/>
      <c r="AG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</row>
    <row r="337" s="25" customFormat="true" ht="16.5" hidden="false" customHeight="true" outlineLevel="0" collapsed="false">
      <c r="A337" s="19" t="n">
        <v>190</v>
      </c>
      <c r="B337" s="19" t="n">
        <f aca="false" t="array" ref="B337:B337">RANK(V337,$V$2:$V$607)</f>
        <v>369</v>
      </c>
      <c r="C337" s="20" t="str">
        <f aca="false">IF(VLOOKUP($A337,Tournoi!$B$2:$F$601,3,0)="","",VLOOKUP($A337,Tournoi!$B$2:$F$601,3,0))</f>
        <v>Custers</v>
      </c>
      <c r="D337" s="20" t="str">
        <f aca="false">IF(VLOOKUP($A337,Tournoi!$B$2:$F$601,4,0)="","",VLOOKUP($A337,Tournoi!$B$2:$F$601,4,0))</f>
        <v>Sonja</v>
      </c>
      <c r="E337" s="20" t="str">
        <f aca="false">IF(VLOOKUP($A337,Tournoi!$B$2:$F$612,5,0)="","",VLOOKUP($A337,Tournoi!$B$2:$F$612,5,0))</f>
        <v/>
      </c>
      <c r="F337" s="19" t="n">
        <v>0</v>
      </c>
      <c r="G337" s="19" t="n">
        <v>0</v>
      </c>
      <c r="H337" s="19" t="n">
        <v>116.449434603387</v>
      </c>
      <c r="I337" s="19" t="n">
        <v>77.6329564022579</v>
      </c>
      <c r="J337" s="21"/>
      <c r="K337" s="19"/>
      <c r="L337" s="19"/>
      <c r="M337" s="19"/>
      <c r="N337" s="19"/>
      <c r="O337" s="19" t="str">
        <f aca="false">IF(VLOOKUP($A337,Tournoi!$B$2:$AC$601,6,0)="","",VLOOKUP($A337,Tournoi!$B$2:$AF$601,30,0))</f>
        <v/>
      </c>
      <c r="P337" s="19"/>
      <c r="Q337" s="19"/>
      <c r="R337" s="19"/>
      <c r="S337" s="22"/>
      <c r="T337" s="21" t="n">
        <f aca="false" t="array" ref="T337:T337">SUM(J337:S337)</f>
        <v>0</v>
      </c>
      <c r="U337" s="19" t="n">
        <f aca="false" t="array" ref="U337:U337">IF(S337="",0,S337)+IF((COUNT(J337:R337)&lt;6),SUM(J337:R337),(MAX(J337:R337)+LARGE(J337:R337,2)+LARGE(J337:R337,3)+LARGE(J337:R337,4)+LARGE(J337:R337,5)))</f>
        <v>0</v>
      </c>
      <c r="V337" s="19" t="n">
        <f aca="false">U337+G337+I337</f>
        <v>77.6329564022579</v>
      </c>
      <c r="W337" s="19" t="n">
        <f aca="false" t="array" ref="W337:W337">COUNT(J337:S337)</f>
        <v>0</v>
      </c>
      <c r="X337" s="19"/>
      <c r="Y337" s="19"/>
      <c r="Z337" s="4"/>
      <c r="AA337" s="19"/>
      <c r="AB337" s="19"/>
      <c r="AC337" s="4"/>
      <c r="AD337" s="4"/>
      <c r="AE337" s="0"/>
      <c r="AF337" s="0"/>
      <c r="AG337" s="0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</row>
    <row r="338" s="25" customFormat="true" ht="16.5" hidden="false" customHeight="true" outlineLevel="0" collapsed="false">
      <c r="A338" s="19" t="n">
        <v>543</v>
      </c>
      <c r="B338" s="19" t="n">
        <f aca="false" t="array" ref="B338:B338">RANK(V338,$V$2:$V$607)</f>
        <v>370</v>
      </c>
      <c r="C338" s="20" t="str">
        <f aca="false">IF(VLOOKUP($A338,Tournoi!$B$2:$F$601,3,0)="","",VLOOKUP($A338,Tournoi!$B$2:$F$601,3,0))</f>
        <v>Weyenbergh</v>
      </c>
      <c r="D338" s="20" t="str">
        <f aca="false">IF(VLOOKUP($A338,Tournoi!$B$2:$F$601,4,0)="","",VLOOKUP($A338,Tournoi!$B$2:$F$601,4,0))</f>
        <v>Roy</v>
      </c>
      <c r="E338" s="20" t="str">
        <f aca="false">IF(VLOOKUP($A338,Tournoi!$B$2:$F$612,5,0)="","",VLOOKUP($A338,Tournoi!$B$2:$F$612,5,0))</f>
        <v/>
      </c>
      <c r="F338" s="19" t="n">
        <v>229.302364302364</v>
      </c>
      <c r="G338" s="19" t="n">
        <v>76.4341214341214</v>
      </c>
      <c r="H338" s="19" t="n">
        <v>0</v>
      </c>
      <c r="I338" s="19" t="n">
        <v>0</v>
      </c>
      <c r="J338" s="21"/>
      <c r="K338" s="19"/>
      <c r="L338" s="19"/>
      <c r="M338" s="19"/>
      <c r="N338" s="19"/>
      <c r="O338" s="19" t="str">
        <f aca="false">IF(VLOOKUP($A338,Tournoi!$B$2:$AC$601,6,0)="","",VLOOKUP($A338,Tournoi!$B$2:$AF$601,30,0))</f>
        <v/>
      </c>
      <c r="P338" s="19"/>
      <c r="Q338" s="19"/>
      <c r="R338" s="19"/>
      <c r="S338" s="22"/>
      <c r="T338" s="21" t="n">
        <f aca="false" t="array" ref="T338:T338">SUM(J338:S338)</f>
        <v>0</v>
      </c>
      <c r="U338" s="19" t="n">
        <f aca="false" t="array" ref="U338:U338">IF(S338="",0,S338)+IF((COUNT(J338:R338)&lt;6),SUM(J338:R338),(MAX(J338:R338)+LARGE(J338:R338,2)+LARGE(J338:R338,3)+LARGE(J338:R338,4)+LARGE(J338:R338,5)))</f>
        <v>0</v>
      </c>
      <c r="V338" s="19" t="n">
        <f aca="false">U338+G338+I338</f>
        <v>76.4341214341214</v>
      </c>
      <c r="W338" s="19" t="n">
        <f aca="false" t="array" ref="W338:W338">COUNT(J338:S338)</f>
        <v>0</v>
      </c>
      <c r="X338" s="19"/>
      <c r="Y338" s="19"/>
      <c r="Z338" s="4"/>
      <c r="AA338" s="19"/>
      <c r="AB338" s="19"/>
      <c r="AC338" s="4"/>
      <c r="AD338" s="4"/>
      <c r="AE338" s="0"/>
      <c r="AF338" s="0"/>
      <c r="AG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</row>
    <row r="339" s="25" customFormat="true" ht="16.5" hidden="false" customHeight="true" outlineLevel="0" collapsed="false">
      <c r="A339" s="19" t="n">
        <v>253</v>
      </c>
      <c r="B339" s="19" t="n">
        <f aca="false" t="array" ref="B339:B339">RANK(V339,$V$2:$V$607)</f>
        <v>371</v>
      </c>
      <c r="C339" s="20" t="str">
        <f aca="false">IF(VLOOKUP($A339,Tournoi!$B$2:$F$601,3,0)="","",VLOOKUP($A339,Tournoi!$B$2:$F$601,3,0))</f>
        <v>Dohogne</v>
      </c>
      <c r="D339" s="20" t="str">
        <f aca="false">IF(VLOOKUP($A339,Tournoi!$B$2:$F$601,4,0)="","",VLOOKUP($A339,Tournoi!$B$2:$F$601,4,0))</f>
        <v>Anne</v>
      </c>
      <c r="E339" s="20" t="str">
        <f aca="false">IF(VLOOKUP($A339,Tournoi!$B$2:$F$612,5,0)="","",VLOOKUP($A339,Tournoi!$B$2:$F$612,5,0))</f>
        <v>Alpa-Ludismes</v>
      </c>
      <c r="F339" s="19" t="n">
        <v>0</v>
      </c>
      <c r="G339" s="19" t="n">
        <v>0</v>
      </c>
      <c r="H339" s="19" t="n">
        <v>113.63160247847</v>
      </c>
      <c r="I339" s="19" t="n">
        <v>75.7544016523135</v>
      </c>
      <c r="J339" s="21"/>
      <c r="K339" s="19"/>
      <c r="L339" s="19" t="n">
        <v>0</v>
      </c>
      <c r="M339" s="19"/>
      <c r="N339" s="19"/>
      <c r="O339" s="19" t="str">
        <f aca="false">IF(VLOOKUP($A339,Tournoi!$B$2:$AC$601,6,0)="","",VLOOKUP($A339,Tournoi!$B$2:$AF$601,30,0))</f>
        <v/>
      </c>
      <c r="P339" s="19"/>
      <c r="Q339" s="19"/>
      <c r="R339" s="19"/>
      <c r="S339" s="22"/>
      <c r="T339" s="21" t="n">
        <f aca="false" t="array" ref="T339:T339">SUM(J339:S339)</f>
        <v>0</v>
      </c>
      <c r="U339" s="19" t="n">
        <f aca="false" t="array" ref="U339:U339">IF(S339="",0,S339)+IF((COUNT(J339:R339)&lt;6),SUM(J339:R339),(MAX(J339:R339)+LARGE(J339:R339,2)+LARGE(J339:R339,3)+LARGE(J339:R339,4)+LARGE(J339:R339,5)))</f>
        <v>0</v>
      </c>
      <c r="V339" s="19" t="n">
        <f aca="false">U339+G339+I339</f>
        <v>75.7544016523135</v>
      </c>
      <c r="W339" s="19" t="n">
        <f aca="false" t="array" ref="W339:W339">COUNT(J339:S339)</f>
        <v>1</v>
      </c>
      <c r="X339" s="19"/>
      <c r="Y339" s="19"/>
      <c r="Z339" s="4"/>
      <c r="AA339" s="19"/>
      <c r="AB339" s="19"/>
      <c r="AC339" s="4"/>
      <c r="AD339" s="4"/>
      <c r="AE339" s="0"/>
      <c r="AF339" s="0"/>
      <c r="AG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</row>
    <row r="340" s="25" customFormat="true" ht="16.5" hidden="false" customHeight="true" outlineLevel="0" collapsed="false">
      <c r="A340" s="19" t="n">
        <v>266</v>
      </c>
      <c r="B340" s="19" t="n">
        <f aca="false" t="array" ref="B340:B340">RANK(V340,$V$2:$V$607)</f>
        <v>372</v>
      </c>
      <c r="C340" s="20" t="str">
        <f aca="false">IF(VLOOKUP($A340,Tournoi!$B$2:$F$601,3,0)="","",VLOOKUP($A340,Tournoi!$B$2:$F$601,3,0))</f>
        <v>Madueno</v>
      </c>
      <c r="D340" s="20" t="str">
        <f aca="false">IF(VLOOKUP($A340,Tournoi!$B$2:$F$601,4,0)="","",VLOOKUP($A340,Tournoi!$B$2:$F$601,4,0))</f>
        <v>Socorro</v>
      </c>
      <c r="E340" s="20" t="str">
        <f aca="false">IF(VLOOKUP($A340,Tournoi!$B$2:$F$612,5,0)="","",VLOOKUP($A340,Tournoi!$B$2:$F$612,5,0))</f>
        <v/>
      </c>
      <c r="F340" s="19" t="n">
        <v>0</v>
      </c>
      <c r="G340" s="19" t="n">
        <v>0</v>
      </c>
      <c r="H340" s="19" t="n">
        <v>113.507692307692</v>
      </c>
      <c r="I340" s="19" t="n">
        <v>75.6717948717949</v>
      </c>
      <c r="J340" s="21"/>
      <c r="K340" s="19"/>
      <c r="L340" s="19"/>
      <c r="M340" s="19"/>
      <c r="N340" s="19"/>
      <c r="O340" s="19" t="str">
        <f aca="false">IF(VLOOKUP($A340,Tournoi!$B$2:$AC$601,6,0)="","",VLOOKUP($A340,Tournoi!$B$2:$AF$601,30,0))</f>
        <v/>
      </c>
      <c r="P340" s="19"/>
      <c r="Q340" s="19"/>
      <c r="R340" s="19"/>
      <c r="S340" s="22"/>
      <c r="T340" s="21" t="n">
        <f aca="false" t="array" ref="T340:T340">SUM(J340:S340)</f>
        <v>0</v>
      </c>
      <c r="U340" s="19" t="n">
        <f aca="false" t="array" ref="U340:U340">IF(S340="",0,S340)+IF((COUNT(J340:R340)&lt;6),SUM(J340:R340),(MAX(J340:R340)+LARGE(J340:R340,2)+LARGE(J340:R340,3)+LARGE(J340:R340,4)+LARGE(J340:R340,5)))</f>
        <v>0</v>
      </c>
      <c r="V340" s="19" t="n">
        <f aca="false">U340+G340+I340</f>
        <v>75.6717948717949</v>
      </c>
      <c r="W340" s="19" t="n">
        <f aca="false" t="array" ref="W340:W340">COUNT(J340:S340)</f>
        <v>0</v>
      </c>
      <c r="X340" s="19"/>
      <c r="Y340" s="19"/>
      <c r="Z340" s="4"/>
      <c r="AA340" s="19"/>
      <c r="AB340" s="19"/>
      <c r="AC340" s="4"/>
      <c r="AD340" s="4"/>
      <c r="AE340" s="0"/>
      <c r="AF340" s="0"/>
      <c r="AG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</row>
    <row r="341" s="25" customFormat="true" ht="16.5" hidden="false" customHeight="true" outlineLevel="0" collapsed="false">
      <c r="A341" s="19" t="n">
        <v>365</v>
      </c>
      <c r="B341" s="19" t="n">
        <f aca="false" t="array" ref="B341:B341">RANK(V341,$V$2:$V$607)</f>
        <v>373</v>
      </c>
      <c r="C341" s="20" t="str">
        <f aca="false">IF(VLOOKUP($A341,Tournoi!$B$2:$F$601,3,0)="","",VLOOKUP($A341,Tournoi!$B$2:$F$601,3,0))</f>
        <v>Maréchal</v>
      </c>
      <c r="D341" s="20" t="str">
        <f aca="false">IF(VLOOKUP($A341,Tournoi!$B$2:$F$601,4,0)="","",VLOOKUP($A341,Tournoi!$B$2:$F$601,4,0))</f>
        <v>Jonathan</v>
      </c>
      <c r="E341" s="20"/>
      <c r="F341" s="19" t="n">
        <v>0</v>
      </c>
      <c r="G341" s="19" t="n">
        <v>0</v>
      </c>
      <c r="H341" s="19" t="n">
        <v>0</v>
      </c>
      <c r="I341" s="19" t="n">
        <v>0</v>
      </c>
      <c r="J341" s="21"/>
      <c r="K341" s="19"/>
      <c r="L341" s="19"/>
      <c r="M341" s="19" t="n">
        <v>75.2603275830958</v>
      </c>
      <c r="N341" s="19"/>
      <c r="O341" s="19" t="str">
        <f aca="false">IF(VLOOKUP($A341,Tournoi!$B$2:$AC$601,6,0)="","",VLOOKUP($A341,Tournoi!$B$2:$AF$601,30,0))</f>
        <v/>
      </c>
      <c r="P341" s="19"/>
      <c r="Q341" s="19"/>
      <c r="R341" s="19"/>
      <c r="S341" s="22"/>
      <c r="T341" s="21" t="n">
        <f aca="false" t="array" ref="T341:T341">SUM(J341:S341)</f>
        <v>75.2603275830958</v>
      </c>
      <c r="U341" s="19" t="n">
        <f aca="false" t="array" ref="U341:U341">IF(S341="",0,S341)+IF((COUNT(J341:R341)&lt;6),SUM(J341:R341),(MAX(J341:R341)+LARGE(J341:R341,2)+LARGE(J341:R341,3)+LARGE(J341:R341,4)+LARGE(J341:R341,5)))</f>
        <v>75.2603275830958</v>
      </c>
      <c r="V341" s="19" t="n">
        <f aca="false">U341+G341+I341</f>
        <v>75.2603275830958</v>
      </c>
      <c r="W341" s="19" t="n">
        <f aca="false" t="array" ref="W341:W341">COUNT(J341:S341)</f>
        <v>1</v>
      </c>
      <c r="X341" s="19"/>
      <c r="Y341" s="19"/>
      <c r="Z341" s="4"/>
      <c r="AA341" s="4"/>
      <c r="AB341" s="0"/>
      <c r="AC341" s="4"/>
      <c r="AD341" s="4"/>
      <c r="AE341" s="0"/>
      <c r="AF341" s="0"/>
      <c r="AG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</row>
    <row r="342" s="25" customFormat="true" ht="16.5" hidden="false" customHeight="true" outlineLevel="0" collapsed="false">
      <c r="A342" s="19" t="n">
        <v>350</v>
      </c>
      <c r="B342" s="19" t="n">
        <f aca="false" t="array" ref="B342:B342">RANK(V342,$V$2:$V$607)</f>
        <v>375</v>
      </c>
      <c r="C342" s="20" t="str">
        <f aca="false">IF(VLOOKUP($A342,Tournoi!$B$2:$F$601,3,0)="","",VLOOKUP($A342,Tournoi!$B$2:$F$601,3,0))</f>
        <v>Hermans</v>
      </c>
      <c r="D342" s="20" t="str">
        <f aca="false">IF(VLOOKUP($A342,Tournoi!$B$2:$F$601,4,0)="","",VLOOKUP($A342,Tournoi!$B$2:$F$601,4,0))</f>
        <v>Arthur</v>
      </c>
      <c r="E342" s="20"/>
      <c r="F342" s="19" t="n">
        <v>0</v>
      </c>
      <c r="G342" s="19" t="n">
        <v>0</v>
      </c>
      <c r="H342" s="19" t="n">
        <v>0</v>
      </c>
      <c r="I342" s="19" t="n">
        <v>0</v>
      </c>
      <c r="J342" s="21"/>
      <c r="K342" s="19"/>
      <c r="L342" s="19"/>
      <c r="M342" s="19" t="n">
        <v>74.0815018315018</v>
      </c>
      <c r="N342" s="19" t="n">
        <v>1.11538461538462</v>
      </c>
      <c r="O342" s="19" t="str">
        <f aca="false">IF(VLOOKUP($A342,Tournoi!$B$2:$AC$601,6,0)="","",VLOOKUP($A342,Tournoi!$B$2:$AF$601,30,0))</f>
        <v/>
      </c>
      <c r="P342" s="19"/>
      <c r="Q342" s="19"/>
      <c r="R342" s="19"/>
      <c r="S342" s="22"/>
      <c r="T342" s="21" t="n">
        <f aca="false" t="array" ref="T342:T342">SUM(J342:S342)</f>
        <v>75.1968864468864</v>
      </c>
      <c r="U342" s="19" t="n">
        <f aca="false" t="array" ref="U342:U342">IF(S342="",0,S342)+IF((COUNT(J342:R342)&lt;6),SUM(J342:R342),(MAX(J342:R342)+LARGE(J342:R342,2)+LARGE(J342:R342,3)+LARGE(J342:R342,4)+LARGE(J342:R342,5)))</f>
        <v>75.1968864468864</v>
      </c>
      <c r="V342" s="19" t="n">
        <f aca="false">U342+G342+I342</f>
        <v>75.1968864468864</v>
      </c>
      <c r="W342" s="19" t="n">
        <f aca="false" t="array" ref="W342:W342">COUNT(J342:S342)</f>
        <v>2</v>
      </c>
      <c r="X342" s="19"/>
      <c r="Y342" s="19"/>
      <c r="Z342" s="4"/>
      <c r="AA342" s="19"/>
      <c r="AB342" s="19"/>
      <c r="AC342" s="4"/>
      <c r="AD342" s="4"/>
      <c r="AE342" s="0"/>
      <c r="AF342" s="0"/>
      <c r="AG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</row>
    <row r="343" s="25" customFormat="true" ht="16.5" hidden="false" customHeight="true" outlineLevel="0" collapsed="false">
      <c r="A343" s="19" t="n">
        <v>560</v>
      </c>
      <c r="B343" s="19" t="n">
        <f aca="false" t="array" ref="B343:B343">RANK(V343,$V$2:$V$607)</f>
        <v>254</v>
      </c>
      <c r="C343" s="20" t="str">
        <f aca="false">IF(VLOOKUP($A343,Tournoi!$B$2:$F$601,3,0)="","",VLOOKUP($A343,Tournoi!$B$2:$F$601,3,0))</f>
        <v>De Graef</v>
      </c>
      <c r="D343" s="20" t="str">
        <f aca="false">IF(VLOOKUP($A343,Tournoi!$B$2:$F$601,4,0)="","",VLOOKUP($A343,Tournoi!$B$2:$F$601,4,0))</f>
        <v>Maarten</v>
      </c>
      <c r="E343" s="20" t="str">
        <f aca="false">IF(VLOOKUP($A343,Tournoi!$B$2:$F$612,5,0)="","",VLOOKUP($A343,Tournoi!$B$2:$F$612,5,0))</f>
        <v/>
      </c>
      <c r="F343" s="19" t="n">
        <v>224.18032111785</v>
      </c>
      <c r="G343" s="19" t="n">
        <v>74.7267737059502</v>
      </c>
      <c r="H343" s="19" t="n">
        <v>0.593599428338097</v>
      </c>
      <c r="I343" s="19" t="n">
        <v>0.395732952225398</v>
      </c>
      <c r="J343" s="21"/>
      <c r="K343" s="19"/>
      <c r="L343" s="19"/>
      <c r="M343" s="19"/>
      <c r="N343" s="19"/>
      <c r="O343" s="19" t="n">
        <f aca="false">IF(VLOOKUP($A343,Tournoi!$B$2:$AC$601,6,0)="","",VLOOKUP($A343,Tournoi!$B$2:$AF$601,30,0))</f>
        <v>92.2829945590802</v>
      </c>
      <c r="P343" s="19"/>
      <c r="Q343" s="19"/>
      <c r="R343" s="19"/>
      <c r="S343" s="22"/>
      <c r="T343" s="21" t="n">
        <f aca="false" t="array" ref="T343:T343">SUM(J343:S343)</f>
        <v>92.2829945590802</v>
      </c>
      <c r="U343" s="19" t="n">
        <f aca="false" t="array" ref="U343:U343">IF(S343="",0,S343)+IF((COUNT(J343:R343)&lt;6),SUM(J343:R343),(MAX(J343:R343)+LARGE(J343:R343,2)+LARGE(J343:R343,3)+LARGE(J343:R343,4)+LARGE(J343:R343,5)))</f>
        <v>92.2829945590802</v>
      </c>
      <c r="V343" s="19" t="n">
        <f aca="false">U343+G343+I343</f>
        <v>167.405501217256</v>
      </c>
      <c r="W343" s="19" t="n">
        <f aca="false" t="array" ref="W343:W343">COUNT(J343:S343)</f>
        <v>1</v>
      </c>
      <c r="X343" s="19"/>
      <c r="Y343" s="19"/>
      <c r="Z343" s="4"/>
      <c r="AA343" s="19"/>
      <c r="AB343" s="19"/>
      <c r="AC343" s="4"/>
      <c r="AD343" s="4"/>
      <c r="AE343" s="0"/>
      <c r="AF343" s="0"/>
      <c r="AG343" s="0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</row>
    <row r="344" s="25" customFormat="true" ht="16.5" hidden="false" customHeight="true" outlineLevel="0" collapsed="false">
      <c r="A344" s="19" t="n">
        <v>404</v>
      </c>
      <c r="B344" s="19" t="n">
        <f aca="false" t="array" ref="B344:B344">RANK(V344,$V$2:$V$607)</f>
        <v>376</v>
      </c>
      <c r="C344" s="20" t="str">
        <f aca="false">IF(VLOOKUP($A344,Tournoi!$B$2:$F$601,3,0)="","",VLOOKUP($A344,Tournoi!$B$2:$F$601,3,0))</f>
        <v>Larivière</v>
      </c>
      <c r="D344" s="20" t="str">
        <f aca="false">IF(VLOOKUP($A344,Tournoi!$B$2:$F$601,4,0)="","",VLOOKUP($A344,Tournoi!$B$2:$F$601,4,0))</f>
        <v>Renaud</v>
      </c>
      <c r="E344" s="20" t="str">
        <f aca="false">IF(VLOOKUP($A344,Tournoi!$B$2:$F$612,5,0)="","",VLOOKUP($A344,Tournoi!$B$2:$F$612,5,0))</f>
        <v/>
      </c>
      <c r="F344" s="19" t="n">
        <v>221.379366786141</v>
      </c>
      <c r="G344" s="19" t="n">
        <v>73.793122262047</v>
      </c>
      <c r="H344" s="19" t="n">
        <v>0</v>
      </c>
      <c r="I344" s="19" t="n">
        <v>0</v>
      </c>
      <c r="J344" s="21"/>
      <c r="K344" s="19"/>
      <c r="L344" s="19"/>
      <c r="M344" s="19"/>
      <c r="N344" s="19"/>
      <c r="O344" s="19" t="str">
        <f aca="false">IF(VLOOKUP($A344,Tournoi!$B$2:$AC$601,6,0)="","",VLOOKUP($A344,Tournoi!$B$2:$AF$601,30,0))</f>
        <v/>
      </c>
      <c r="P344" s="19"/>
      <c r="Q344" s="19"/>
      <c r="R344" s="19"/>
      <c r="S344" s="22"/>
      <c r="T344" s="21" t="n">
        <f aca="false" t="array" ref="T344:T344">SUM(J344:S344)</f>
        <v>0</v>
      </c>
      <c r="U344" s="19" t="n">
        <f aca="false" t="array" ref="U344:U344">IF(S344="",0,S344)+IF((COUNT(J344:R344)&lt;6),SUM(J344:R344),(MAX(J344:R344)+LARGE(J344:R344,2)+LARGE(J344:R344,3)+LARGE(J344:R344,4)+LARGE(J344:R344,5)))</f>
        <v>0</v>
      </c>
      <c r="V344" s="19" t="n">
        <f aca="false">U344+G344+I344</f>
        <v>73.793122262047</v>
      </c>
      <c r="W344" s="19" t="n">
        <f aca="false" t="array" ref="W344:W344">COUNT(J344:S344)</f>
        <v>0</v>
      </c>
      <c r="X344" s="19"/>
      <c r="Y344" s="19"/>
      <c r="Z344" s="4"/>
      <c r="AA344" s="19"/>
      <c r="AB344" s="19"/>
      <c r="AC344" s="4"/>
      <c r="AD344" s="4"/>
      <c r="AE344" s="0"/>
      <c r="AF344" s="0"/>
      <c r="AG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</row>
    <row r="345" s="25" customFormat="true" ht="16.5" hidden="false" customHeight="true" outlineLevel="0" collapsed="false">
      <c r="A345" s="19" t="n">
        <v>202</v>
      </c>
      <c r="B345" s="19" t="n">
        <f aca="false" t="array" ref="B345:B345">RANK(V345,$V$2:$V$607)</f>
        <v>377</v>
      </c>
      <c r="C345" s="20" t="str">
        <f aca="false">IF(VLOOKUP($A345,Tournoi!$B$2:$F$601,3,0)="","",VLOOKUP($A345,Tournoi!$B$2:$F$601,3,0))</f>
        <v>Galle</v>
      </c>
      <c r="D345" s="20" t="str">
        <f aca="false">IF(VLOOKUP($A345,Tournoi!$B$2:$F$601,4,0)="","",VLOOKUP($A345,Tournoi!$B$2:$F$601,4,0))</f>
        <v>Bart</v>
      </c>
      <c r="E345" s="20" t="str">
        <f aca="false">IF(VLOOKUP($A345,Tournoi!$B$2:$F$612,5,0)="","",VLOOKUP($A345,Tournoi!$B$2:$F$612,5,0))</f>
        <v/>
      </c>
      <c r="F345" s="19" t="n">
        <v>220.617709654614</v>
      </c>
      <c r="G345" s="19" t="n">
        <v>73.5392365515382</v>
      </c>
      <c r="H345" s="19" t="n">
        <v>0</v>
      </c>
      <c r="I345" s="19" t="n">
        <v>0</v>
      </c>
      <c r="J345" s="21"/>
      <c r="K345" s="19"/>
      <c r="L345" s="19"/>
      <c r="M345" s="19"/>
      <c r="N345" s="19"/>
      <c r="O345" s="19" t="str">
        <f aca="false">IF(VLOOKUP($A345,Tournoi!$B$2:$AC$601,6,0)="","",VLOOKUP($A345,Tournoi!$B$2:$AF$601,30,0))</f>
        <v/>
      </c>
      <c r="P345" s="19"/>
      <c r="Q345" s="19"/>
      <c r="R345" s="19"/>
      <c r="S345" s="22"/>
      <c r="T345" s="21" t="n">
        <f aca="false" t="array" ref="T345:T345">SUM(J345:S345)</f>
        <v>0</v>
      </c>
      <c r="U345" s="19" t="n">
        <f aca="false" t="array" ref="U345:U345">IF(S345="",0,S345)+IF((COUNT(J345:R345)&lt;6),SUM(J345:R345),(MAX(J345:R345)+LARGE(J345:R345,2)+LARGE(J345:R345,3)+LARGE(J345:R345,4)+LARGE(J345:R345,5)))</f>
        <v>0</v>
      </c>
      <c r="V345" s="19" t="n">
        <f aca="false">U345+G345+I345</f>
        <v>73.5392365515382</v>
      </c>
      <c r="W345" s="19" t="n">
        <f aca="false" t="array" ref="W345:W345">COUNT(J345:S345)</f>
        <v>0</v>
      </c>
      <c r="X345" s="19"/>
      <c r="Y345" s="19"/>
      <c r="Z345" s="4"/>
      <c r="AA345" s="4"/>
      <c r="AB345" s="0"/>
      <c r="AC345" s="4"/>
      <c r="AD345" s="4"/>
      <c r="AE345" s="0"/>
      <c r="AF345" s="0"/>
      <c r="AG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</row>
    <row r="346" s="25" customFormat="true" ht="16.5" hidden="false" customHeight="true" outlineLevel="0" collapsed="false">
      <c r="A346" s="19" t="n">
        <v>331</v>
      </c>
      <c r="B346" s="19" t="n">
        <f aca="false" t="array" ref="B346:B346">RANK(V346,$V$2:$V$607)</f>
        <v>378</v>
      </c>
      <c r="C346" s="20" t="str">
        <f aca="false">IF(VLOOKUP($A346,Tournoi!$B$2:$F$601,3,0)="","",VLOOKUP($A346,Tournoi!$B$2:$F$601,3,0))</f>
        <v>Andres</v>
      </c>
      <c r="D346" s="20" t="str">
        <f aca="false">IF(VLOOKUP($A346,Tournoi!$B$2:$F$601,4,0)="","",VLOOKUP($A346,Tournoi!$B$2:$F$601,4,0))</f>
        <v>Bertrand</v>
      </c>
      <c r="E346" s="20" t="str">
        <f aca="false">IF(VLOOKUP($A346,Tournoi!$B$2:$F$612,5,0)="","",VLOOKUP($A346,Tournoi!$B$2:$F$612,5,0))</f>
        <v/>
      </c>
      <c r="F346" s="19" t="n">
        <v>218.533440860215</v>
      </c>
      <c r="G346" s="19" t="n">
        <v>72.8444802867383</v>
      </c>
      <c r="H346" s="19" t="n">
        <v>0</v>
      </c>
      <c r="I346" s="19" t="n">
        <v>0</v>
      </c>
      <c r="J346" s="21"/>
      <c r="K346" s="19"/>
      <c r="L346" s="19"/>
      <c r="M346" s="19"/>
      <c r="N346" s="19"/>
      <c r="O346" s="19" t="str">
        <f aca="false">IF(VLOOKUP($A346,Tournoi!$B$2:$AC$601,6,0)="","",VLOOKUP($A346,Tournoi!$B$2:$AF$601,30,0))</f>
        <v/>
      </c>
      <c r="P346" s="19"/>
      <c r="Q346" s="19"/>
      <c r="R346" s="19"/>
      <c r="S346" s="22"/>
      <c r="T346" s="21" t="n">
        <f aca="false" t="array" ref="T346:T346">SUM(J346:S346)</f>
        <v>0</v>
      </c>
      <c r="U346" s="19" t="n">
        <f aca="false" t="array" ref="U346:U346">IF(S346="",0,S346)+IF((COUNT(J346:R346)&lt;6),SUM(J346:R346),(MAX(J346:R346)+LARGE(J346:R346,2)+LARGE(J346:R346,3)+LARGE(J346:R346,4)+LARGE(J346:R346,5)))</f>
        <v>0</v>
      </c>
      <c r="V346" s="19" t="n">
        <f aca="false">U346+G346+I346</f>
        <v>72.8444802867383</v>
      </c>
      <c r="W346" s="19" t="n">
        <f aca="false" t="array" ref="W346:W346">COUNT(J346:S346)</f>
        <v>0</v>
      </c>
      <c r="X346" s="19"/>
      <c r="Y346" s="19"/>
      <c r="Z346" s="4"/>
      <c r="AA346" s="19"/>
      <c r="AB346" s="19"/>
      <c r="AC346" s="4"/>
      <c r="AD346" s="4"/>
      <c r="AE346" s="0"/>
      <c r="AF346" s="0"/>
      <c r="AG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</row>
    <row r="347" customFormat="false" ht="16.5" hidden="false" customHeight="true" outlineLevel="0" collapsed="false">
      <c r="A347" s="19" t="n">
        <v>523</v>
      </c>
      <c r="B347" s="19" t="n">
        <f aca="false" t="array" ref="B347:B347">RANK(V347,$V$2:$V$607)</f>
        <v>380</v>
      </c>
      <c r="C347" s="20" t="str">
        <f aca="false">IF(VLOOKUP($A347,Tournoi!$B$2:$F$601,3,0)="","",VLOOKUP($A347,Tournoi!$B$2:$F$601,3,0))</f>
        <v>Wilemme</v>
      </c>
      <c r="D347" s="20" t="str">
        <f aca="false">IF(VLOOKUP($A347,Tournoi!$B$2:$F$601,4,0)="","",VLOOKUP($A347,Tournoi!$B$2:$F$601,4,0))</f>
        <v>Jean-Francois</v>
      </c>
      <c r="E347" s="20" t="str">
        <f aca="false">IF(VLOOKUP($A347,Tournoi!$B$2:$F$612,5,0)="","",VLOOKUP($A347,Tournoi!$B$2:$F$612,5,0))</f>
        <v/>
      </c>
      <c r="F347" s="19" t="n">
        <v>214.376856982253</v>
      </c>
      <c r="G347" s="19" t="n">
        <v>71.4589523274177</v>
      </c>
      <c r="H347" s="19" t="n">
        <v>0</v>
      </c>
      <c r="I347" s="19" t="n">
        <v>0</v>
      </c>
      <c r="J347" s="21"/>
      <c r="K347" s="19"/>
      <c r="L347" s="19"/>
      <c r="M347" s="19"/>
      <c r="N347" s="19"/>
      <c r="O347" s="19" t="str">
        <f aca="false">IF(VLOOKUP($A347,Tournoi!$B$2:$AC$601,6,0)="","",VLOOKUP($A347,Tournoi!$B$2:$AF$601,30,0))</f>
        <v/>
      </c>
      <c r="P347" s="19"/>
      <c r="Q347" s="19"/>
      <c r="R347" s="19"/>
      <c r="S347" s="22"/>
      <c r="T347" s="21" t="n">
        <f aca="false" t="array" ref="T347:T347">SUM(J347:S347)</f>
        <v>0</v>
      </c>
      <c r="U347" s="19" t="n">
        <f aca="false" t="array" ref="U347:U347">IF(S347="",0,S347)+IF((COUNT(J347:R347)&lt;6),SUM(J347:R347),(MAX(J347:R347)+LARGE(J347:R347,2)+LARGE(J347:R347,3)+LARGE(J347:R347,4)+LARGE(J347:R347,5)))</f>
        <v>0</v>
      </c>
      <c r="V347" s="19" t="n">
        <f aca="false">U347+G347+I347</f>
        <v>71.4589523274177</v>
      </c>
      <c r="W347" s="19" t="n">
        <f aca="false" t="array" ref="W347:W347">COUNT(J347:S347)</f>
        <v>0</v>
      </c>
      <c r="X347" s="19"/>
      <c r="Y347" s="19"/>
      <c r="Z347" s="4"/>
      <c r="AA347" s="19"/>
      <c r="AB347" s="19"/>
      <c r="AC347" s="4"/>
      <c r="AD347" s="4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16.5" hidden="false" customHeight="true" outlineLevel="0" collapsed="false">
      <c r="A348" s="19" t="n">
        <v>157</v>
      </c>
      <c r="B348" s="19" t="n">
        <f aca="false" t="array" ref="B348:B348">RANK(V348,$V$2:$V$607)</f>
        <v>381</v>
      </c>
      <c r="C348" s="20" t="str">
        <f aca="false">IF(VLOOKUP($A348,Tournoi!$B$2:$F$601,3,0)="","",VLOOKUP($A348,Tournoi!$B$2:$F$601,3,0))</f>
        <v>Goossens</v>
      </c>
      <c r="D348" s="20" t="str">
        <f aca="false">IF(VLOOKUP($A348,Tournoi!$B$2:$F$601,4,0)="","",VLOOKUP($A348,Tournoi!$B$2:$F$601,4,0))</f>
        <v>Axelle</v>
      </c>
      <c r="E348" s="20" t="str">
        <f aca="false">IF(VLOOKUP($A348,Tournoi!$B$2:$F$612,5,0)="","",VLOOKUP($A348,Tournoi!$B$2:$F$612,5,0))</f>
        <v/>
      </c>
      <c r="F348" s="19" t="n">
        <v>0</v>
      </c>
      <c r="G348" s="19" t="n">
        <v>0</v>
      </c>
      <c r="H348" s="19" t="n">
        <v>105.581286549708</v>
      </c>
      <c r="I348" s="19" t="n">
        <v>70.3875243664717</v>
      </c>
      <c r="J348" s="21"/>
      <c r="K348" s="19"/>
      <c r="L348" s="19"/>
      <c r="M348" s="19"/>
      <c r="N348" s="19"/>
      <c r="O348" s="19" t="str">
        <f aca="false">IF(VLOOKUP($A348,Tournoi!$B$2:$AC$601,6,0)="","",VLOOKUP($A348,Tournoi!$B$2:$AF$601,30,0))</f>
        <v/>
      </c>
      <c r="P348" s="19"/>
      <c r="Q348" s="19"/>
      <c r="R348" s="19"/>
      <c r="S348" s="22"/>
      <c r="T348" s="21" t="n">
        <f aca="false" t="array" ref="T348:T348">SUM(J348:S348)</f>
        <v>0</v>
      </c>
      <c r="U348" s="19" t="n">
        <f aca="false" t="array" ref="U348:U348">IF(S348="",0,S348)+IF((COUNT(J348:R348)&lt;6),SUM(J348:R348),(MAX(J348:R348)+LARGE(J348:R348,2)+LARGE(J348:R348,3)+LARGE(J348:R348,4)+LARGE(J348:R348,5)))</f>
        <v>0</v>
      </c>
      <c r="V348" s="19" t="n">
        <f aca="false">U348+G348+I348</f>
        <v>70.3875243664717</v>
      </c>
      <c r="W348" s="19" t="n">
        <f aca="false" t="array" ref="W348:W348">COUNT(J348:S348)</f>
        <v>0</v>
      </c>
      <c r="X348" s="19"/>
      <c r="Y348" s="19"/>
      <c r="Z348" s="4"/>
      <c r="AA348" s="19"/>
      <c r="AB348" s="19"/>
      <c r="AC348" s="4"/>
      <c r="AD348" s="4"/>
      <c r="AE348" s="27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16.5" hidden="false" customHeight="true" outlineLevel="0" collapsed="false">
      <c r="A349" s="19" t="n">
        <v>73</v>
      </c>
      <c r="B349" s="19" t="n">
        <f aca="false" t="array" ref="B349:B349">RANK(V349,$V$2:$V$607)</f>
        <v>382</v>
      </c>
      <c r="C349" s="20" t="str">
        <f aca="false">IF(VLOOKUP($A349,Tournoi!$B$2:$F$601,3,0)="","",VLOOKUP($A349,Tournoi!$B$2:$F$601,3,0))</f>
        <v>Delafontaine</v>
      </c>
      <c r="D349" s="20" t="str">
        <f aca="false">IF(VLOOKUP($A349,Tournoi!$B$2:$F$601,4,0)="","",VLOOKUP($A349,Tournoi!$B$2:$F$601,4,0))</f>
        <v>Jolien</v>
      </c>
      <c r="E349" s="20" t="str">
        <f aca="false">IF(VLOOKUP($A349,Tournoi!$B$2:$F$612,5,0)="","",VLOOKUP($A349,Tournoi!$B$2:$F$612,5,0))</f>
        <v/>
      </c>
      <c r="F349" s="19" t="n">
        <v>0.230769230769231</v>
      </c>
      <c r="G349" s="19" t="n">
        <v>0.076923076923077</v>
      </c>
      <c r="H349" s="19" t="n">
        <v>105.272727272727</v>
      </c>
      <c r="I349" s="19" t="n">
        <v>70.1818181818182</v>
      </c>
      <c r="J349" s="21"/>
      <c r="K349" s="19"/>
      <c r="L349" s="19"/>
      <c r="M349" s="19"/>
      <c r="N349" s="19"/>
      <c r="O349" s="19" t="str">
        <f aca="false">IF(VLOOKUP($A349,Tournoi!$B$2:$AC$601,6,0)="","",VLOOKUP($A349,Tournoi!$B$2:$AF$601,30,0))</f>
        <v/>
      </c>
      <c r="P349" s="19"/>
      <c r="Q349" s="19"/>
      <c r="R349" s="19"/>
      <c r="S349" s="22"/>
      <c r="T349" s="21" t="n">
        <f aca="false" t="array" ref="T349:T349">SUM(J349:S349)</f>
        <v>0</v>
      </c>
      <c r="U349" s="19" t="n">
        <f aca="false" t="array" ref="U349:U349">IF(S349="",0,S349)+IF((COUNT(J349:R349)&lt;6),SUM(J349:R349),(MAX(J349:R349)+LARGE(J349:R349,2)+LARGE(J349:R349,3)+LARGE(J349:R349,4)+LARGE(J349:R349,5)))</f>
        <v>0</v>
      </c>
      <c r="V349" s="19" t="n">
        <f aca="false">U349+G349+I349</f>
        <v>70.2587412587413</v>
      </c>
      <c r="W349" s="19" t="n">
        <f aca="false" t="array" ref="W349:W349">COUNT(J349:S349)</f>
        <v>0</v>
      </c>
      <c r="X349" s="19"/>
      <c r="Y349" s="19"/>
      <c r="Z349" s="4"/>
      <c r="AA349" s="4"/>
      <c r="AB349" s="0"/>
      <c r="AC349" s="4"/>
      <c r="AD349" s="4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16.5" hidden="false" customHeight="true" outlineLevel="0" collapsed="false">
      <c r="A350" s="19" t="n">
        <v>53</v>
      </c>
      <c r="B350" s="19" t="n">
        <f aca="false" t="array" ref="B350:B350">RANK(V350,$V$2:$V$607)</f>
        <v>383</v>
      </c>
      <c r="C350" s="20" t="str">
        <f aca="false">IF(VLOOKUP($A350,Tournoi!$B$2:$F$601,3,0)="","",VLOOKUP($A350,Tournoi!$B$2:$F$601,3,0))</f>
        <v>Hanne</v>
      </c>
      <c r="D350" s="20" t="str">
        <f aca="false">IF(VLOOKUP($A350,Tournoi!$B$2:$F$601,4,0)="","",VLOOKUP($A350,Tournoi!$B$2:$F$601,4,0))</f>
        <v>Jürgen</v>
      </c>
      <c r="E350" s="20" t="str">
        <f aca="false">IF(VLOOKUP($A350,Tournoi!$B$2:$F$612,5,0)="","",VLOOKUP($A350,Tournoi!$B$2:$F$612,5,0))</f>
        <v>x</v>
      </c>
      <c r="F350" s="19" t="n">
        <v>0</v>
      </c>
      <c r="G350" s="19" t="n">
        <v>0</v>
      </c>
      <c r="H350" s="19" t="n">
        <v>104.26140567201</v>
      </c>
      <c r="I350" s="19" t="n">
        <v>69.5076037813399</v>
      </c>
      <c r="J350" s="21" t="n">
        <v>0.223826714801444</v>
      </c>
      <c r="K350" s="19"/>
      <c r="L350" s="19"/>
      <c r="M350" s="19"/>
      <c r="N350" s="19"/>
      <c r="O350" s="19" t="str">
        <f aca="false">IF(VLOOKUP($A350,Tournoi!$B$2:$AC$601,6,0)="","",VLOOKUP($A350,Tournoi!$B$2:$AF$601,30,0))</f>
        <v/>
      </c>
      <c r="P350" s="19"/>
      <c r="Q350" s="19"/>
      <c r="R350" s="19"/>
      <c r="S350" s="22"/>
      <c r="T350" s="21" t="n">
        <f aca="false" t="array" ref="T350:T350">SUM(J350:S350)</f>
        <v>0.223826714801444</v>
      </c>
      <c r="U350" s="19" t="n">
        <f aca="false" t="array" ref="U350:U350">IF(S350="",0,S350)+IF((COUNT(J350:R350)&lt;6),SUM(J350:R350),(MAX(J350:R350)+LARGE(J350:R350,2)+LARGE(J350:R350,3)+LARGE(J350:R350,4)+LARGE(J350:R350,5)))</f>
        <v>0.223826714801444</v>
      </c>
      <c r="V350" s="19" t="n">
        <f aca="false">U350+G350+I350</f>
        <v>69.7314304961414</v>
      </c>
      <c r="W350" s="19" t="n">
        <f aca="false" t="array" ref="W350:W350">COUNT(J350:S350)</f>
        <v>1</v>
      </c>
      <c r="X350" s="19"/>
      <c r="Y350" s="19"/>
      <c r="Z350" s="4"/>
      <c r="AA350" s="19"/>
      <c r="AB350" s="19"/>
      <c r="AC350" s="4"/>
      <c r="AD350" s="4"/>
      <c r="AE350" s="27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customFormat="false" ht="16.5" hidden="false" customHeight="true" outlineLevel="0" collapsed="false">
      <c r="A351" s="19" t="n">
        <v>442</v>
      </c>
      <c r="B351" s="19" t="n">
        <f aca="false" t="array" ref="B351:B351">RANK(V351,$V$2:$V$607)</f>
        <v>384</v>
      </c>
      <c r="C351" s="20" t="str">
        <f aca="false">IF(VLOOKUP($A351,Tournoi!$B$2:$F$601,3,0)="","",VLOOKUP($A351,Tournoi!$B$2:$F$601,3,0))</f>
        <v>Deniz </v>
      </c>
      <c r="D351" s="20" t="str">
        <f aca="false">IF(VLOOKUP($A351,Tournoi!$B$2:$F$601,4,0)="","",VLOOKUP($A351,Tournoi!$B$2:$F$601,4,0))</f>
        <v>Gael</v>
      </c>
      <c r="E351" s="20" t="str">
        <f aca="false">IF(VLOOKUP($A351,Tournoi!$B$2:$F$612,5,0)="","",VLOOKUP($A351,Tournoi!$B$2:$F$612,5,0))</f>
        <v/>
      </c>
      <c r="F351" s="19" t="n">
        <v>0</v>
      </c>
      <c r="G351" s="19" t="n">
        <v>0</v>
      </c>
      <c r="H351" s="19" t="n">
        <v>104.583832833833</v>
      </c>
      <c r="I351" s="19" t="n">
        <v>69.7225552225552</v>
      </c>
      <c r="J351" s="21"/>
      <c r="K351" s="19"/>
      <c r="L351" s="19"/>
      <c r="M351" s="19"/>
      <c r="N351" s="19"/>
      <c r="O351" s="19" t="str">
        <f aca="false">IF(VLOOKUP($A351,Tournoi!$B$2:$AC$601,6,0)="","",VLOOKUP($A351,Tournoi!$B$2:$AF$601,30,0))</f>
        <v/>
      </c>
      <c r="P351" s="19"/>
      <c r="Q351" s="19"/>
      <c r="R351" s="19"/>
      <c r="S351" s="22"/>
      <c r="T351" s="21" t="n">
        <f aca="false" t="array" ref="T351:T351">SUM(J351:S351)</f>
        <v>0</v>
      </c>
      <c r="U351" s="19" t="n">
        <f aca="false" t="array" ref="U351:U351">IF(S351="",0,S351)+IF((COUNT(J351:R351)&lt;6),SUM(J351:R351),(MAX(J351:R351)+LARGE(J351:R351,2)+LARGE(J351:R351,3)+LARGE(J351:R351,4)+LARGE(J351:R351,5)))</f>
        <v>0</v>
      </c>
      <c r="V351" s="19" t="n">
        <f aca="false">U351+G351+I351</f>
        <v>69.7225552225552</v>
      </c>
      <c r="W351" s="19" t="n">
        <f aca="false" t="array" ref="W351:W351">COUNT(J351:S351)</f>
        <v>0</v>
      </c>
      <c r="X351" s="19"/>
      <c r="Y351" s="19"/>
      <c r="Z351" s="4"/>
      <c r="AA351" s="19"/>
      <c r="AB351" s="19"/>
      <c r="AC351" s="4"/>
      <c r="AD351" s="4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customFormat="false" ht="16.5" hidden="false" customHeight="true" outlineLevel="0" collapsed="false">
      <c r="A352" s="19" t="n">
        <v>65</v>
      </c>
      <c r="B352" s="19" t="n">
        <f aca="false" t="array" ref="B352:B352">RANK(V352,$V$2:$V$607)</f>
        <v>385</v>
      </c>
      <c r="C352" s="20" t="str">
        <f aca="false">IF(VLOOKUP($A352,Tournoi!$B$2:$F$601,3,0)="","",VLOOKUP($A352,Tournoi!$B$2:$F$601,3,0))</f>
        <v>Cierkens</v>
      </c>
      <c r="D352" s="20" t="str">
        <f aca="false">IF(VLOOKUP($A352,Tournoi!$B$2:$F$601,4,0)="","",VLOOKUP($A352,Tournoi!$B$2:$F$601,4,0))</f>
        <v>Kim</v>
      </c>
      <c r="E352" s="20" t="str">
        <f aca="false">IF(VLOOKUP($A352,Tournoi!$B$2:$F$612,5,0)="","",VLOOKUP($A352,Tournoi!$B$2:$F$612,5,0))</f>
        <v/>
      </c>
      <c r="F352" s="19" t="n">
        <v>0</v>
      </c>
      <c r="G352" s="19" t="n">
        <v>0</v>
      </c>
      <c r="H352" s="19" t="n">
        <v>103.802117122383</v>
      </c>
      <c r="I352" s="19" t="n">
        <v>69.2014114149221</v>
      </c>
      <c r="J352" s="21"/>
      <c r="K352" s="19"/>
      <c r="L352" s="19"/>
      <c r="M352" s="19"/>
      <c r="N352" s="19"/>
      <c r="O352" s="19" t="str">
        <f aca="false">IF(VLOOKUP($A352,Tournoi!$B$2:$AC$601,6,0)="","",VLOOKUP($A352,Tournoi!$B$2:$AF$601,30,0))</f>
        <v/>
      </c>
      <c r="P352" s="19"/>
      <c r="Q352" s="19"/>
      <c r="R352" s="19"/>
      <c r="S352" s="22"/>
      <c r="T352" s="21" t="n">
        <f aca="false" t="array" ref="T352:T352">SUM(J352:S352)</f>
        <v>0</v>
      </c>
      <c r="U352" s="19" t="n">
        <f aca="false" t="array" ref="U352:U352">IF(S352="",0,S352)+IF((COUNT(J352:R352)&lt;6),SUM(J352:R352),(MAX(J352:R352)+LARGE(J352:R352,2)+LARGE(J352:R352,3)+LARGE(J352:R352,4)+LARGE(J352:R352,5)))</f>
        <v>0</v>
      </c>
      <c r="V352" s="19" t="n">
        <f aca="false">U352+G352+I352</f>
        <v>69.2014114149221</v>
      </c>
      <c r="W352" s="19" t="n">
        <f aca="false" t="array" ref="W352:W352">COUNT(J352:S352)</f>
        <v>0</v>
      </c>
      <c r="X352" s="19"/>
      <c r="Y352" s="19"/>
      <c r="Z352" s="4"/>
      <c r="AA352" s="4"/>
      <c r="AB352" s="0"/>
      <c r="AC352" s="4"/>
      <c r="AD352" s="4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customFormat="false" ht="16.5" hidden="false" customHeight="true" outlineLevel="0" collapsed="false">
      <c r="A353" s="19" t="n">
        <v>236</v>
      </c>
      <c r="B353" s="19" t="n">
        <f aca="false" t="array" ref="B353:B353">RANK(V353,$V$2:$V$607)</f>
        <v>386</v>
      </c>
      <c r="C353" s="20" t="str">
        <f aca="false">IF(VLOOKUP($A353,Tournoi!$B$2:$F$601,3,0)="","",VLOOKUP($A353,Tournoi!$B$2:$F$601,3,0))</f>
        <v>Dekempeneer</v>
      </c>
      <c r="D353" s="20" t="str">
        <f aca="false">IF(VLOOKUP($A353,Tournoi!$B$2:$F$601,4,0)="","",VLOOKUP($A353,Tournoi!$B$2:$F$601,4,0))</f>
        <v>Michèle</v>
      </c>
      <c r="E353" s="20" t="str">
        <f aca="false">IF(VLOOKUP($A353,Tournoi!$B$2:$F$612,5,0)="","",VLOOKUP($A353,Tournoi!$B$2:$F$612,5,0))</f>
        <v/>
      </c>
      <c r="F353" s="19" t="n">
        <v>206.237298452637</v>
      </c>
      <c r="G353" s="19" t="n">
        <v>68.745766150879</v>
      </c>
      <c r="H353" s="19" t="n">
        <v>0</v>
      </c>
      <c r="I353" s="19" t="n">
        <v>0</v>
      </c>
      <c r="J353" s="21"/>
      <c r="K353" s="19"/>
      <c r="L353" s="19"/>
      <c r="M353" s="19"/>
      <c r="N353" s="19"/>
      <c r="O353" s="19" t="str">
        <f aca="false">IF(VLOOKUP($A353,Tournoi!$B$2:$AC$601,6,0)="","",VLOOKUP($A353,Tournoi!$B$2:$AF$601,30,0))</f>
        <v/>
      </c>
      <c r="P353" s="19"/>
      <c r="Q353" s="19"/>
      <c r="R353" s="19"/>
      <c r="S353" s="22"/>
      <c r="T353" s="21" t="n">
        <f aca="false" t="array" ref="T353:T353">SUM(J353:S353)</f>
        <v>0</v>
      </c>
      <c r="U353" s="19" t="n">
        <f aca="false" t="array" ref="U353:U353">IF(S353="",0,S353)+IF((COUNT(J353:R353)&lt;6),SUM(J353:R353),(MAX(J353:R353)+LARGE(J353:R353,2)+LARGE(J353:R353,3)+LARGE(J353:R353,4)+LARGE(J353:R353,5)))</f>
        <v>0</v>
      </c>
      <c r="V353" s="19" t="n">
        <f aca="false">U353+G353+I353</f>
        <v>68.745766150879</v>
      </c>
      <c r="W353" s="19" t="n">
        <f aca="false" t="array" ref="W353:W353">COUNT(J353:S353)</f>
        <v>0</v>
      </c>
      <c r="X353" s="19"/>
      <c r="Y353" s="19"/>
      <c r="Z353" s="4"/>
      <c r="AA353" s="19"/>
      <c r="AB353" s="19"/>
      <c r="AC353" s="4"/>
      <c r="AD353" s="4"/>
      <c r="AE353" s="27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customFormat="false" ht="16.5" hidden="false" customHeight="true" outlineLevel="0" collapsed="false">
      <c r="A354" s="19" t="n">
        <v>412</v>
      </c>
      <c r="B354" s="19" t="n">
        <f aca="false" t="array" ref="B354:B354">RANK(V354,$V$2:$V$607)</f>
        <v>387</v>
      </c>
      <c r="C354" s="20" t="str">
        <f aca="false">IF(VLOOKUP($A354,Tournoi!$B$2:$F$601,3,0)="","",VLOOKUP($A354,Tournoi!$B$2:$F$601,3,0))</f>
        <v>Lempereur</v>
      </c>
      <c r="D354" s="20" t="str">
        <f aca="false">IF(VLOOKUP($A354,Tournoi!$B$2:$F$601,4,0)="","",VLOOKUP($A354,Tournoi!$B$2:$F$601,4,0))</f>
        <v>Nicolas</v>
      </c>
      <c r="E354" s="20" t="str">
        <f aca="false">IF(VLOOKUP($A354,Tournoi!$B$2:$F$612,5,0)="","",VLOOKUP($A354,Tournoi!$B$2:$F$612,5,0))</f>
        <v/>
      </c>
      <c r="F354" s="19" t="n">
        <v>3.31739130434783</v>
      </c>
      <c r="G354" s="19" t="n">
        <v>1.10579710144928</v>
      </c>
      <c r="H354" s="19" t="n">
        <v>0</v>
      </c>
      <c r="I354" s="19" t="n">
        <v>0</v>
      </c>
      <c r="J354" s="21"/>
      <c r="K354" s="19"/>
      <c r="L354" s="19"/>
      <c r="M354" s="19"/>
      <c r="N354" s="19" t="n">
        <v>67.5117291329326</v>
      </c>
      <c r="O354" s="19" t="str">
        <f aca="false">IF(VLOOKUP($A354,Tournoi!$B$2:$AC$601,6,0)="","",VLOOKUP($A354,Tournoi!$B$2:$AF$601,30,0))</f>
        <v/>
      </c>
      <c r="P354" s="19"/>
      <c r="Q354" s="19"/>
      <c r="R354" s="19"/>
      <c r="S354" s="22"/>
      <c r="T354" s="21" t="n">
        <f aca="false" t="array" ref="T354:T354">SUM(J354:S354)</f>
        <v>67.5117291329326</v>
      </c>
      <c r="U354" s="19" t="n">
        <f aca="false" t="array" ref="U354:U354">IF(S354="",0,S354)+IF((COUNT(J354:R354)&lt;6),SUM(J354:R354),(MAX(J354:R354)+LARGE(J354:R354,2)+LARGE(J354:R354,3)+LARGE(J354:R354,4)+LARGE(J354:R354,5)))</f>
        <v>67.5117291329326</v>
      </c>
      <c r="V354" s="19" t="n">
        <f aca="false">U354+G354+I354</f>
        <v>68.6175262343819</v>
      </c>
      <c r="W354" s="19" t="n">
        <f aca="false" t="array" ref="W354:W354">COUNT(J354:S354)</f>
        <v>1</v>
      </c>
      <c r="X354" s="19"/>
      <c r="Y354" s="19"/>
      <c r="Z354" s="4"/>
      <c r="AA354" s="4"/>
      <c r="AB354" s="0"/>
      <c r="AC354" s="4"/>
      <c r="AD354" s="4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16.5" hidden="false" customHeight="true" outlineLevel="0" collapsed="false">
      <c r="A355" s="19" t="n">
        <v>488</v>
      </c>
      <c r="B355" s="19" t="n">
        <f aca="false" t="array" ref="B355:B355">RANK(V355,$V$2:$V$607)</f>
        <v>388</v>
      </c>
      <c r="C355" s="20" t="str">
        <f aca="false">IF(VLOOKUP($A355,Tournoi!$B$2:$F$601,3,0)="","",VLOOKUP($A355,Tournoi!$B$2:$F$601,3,0))</f>
        <v>Saey</v>
      </c>
      <c r="D355" s="20" t="str">
        <f aca="false">IF(VLOOKUP($A355,Tournoi!$B$2:$F$601,4,0)="","",VLOOKUP($A355,Tournoi!$B$2:$F$601,4,0))</f>
        <v>Michiel</v>
      </c>
      <c r="E355" s="20" t="str">
        <f aca="false">IF(VLOOKUP($A355,Tournoi!$B$2:$F$612,5,0)="","",VLOOKUP($A355,Tournoi!$B$2:$F$612,5,0))</f>
        <v/>
      </c>
      <c r="F355" s="19" t="n">
        <v>203.378685346727</v>
      </c>
      <c r="G355" s="19" t="n">
        <v>67.7928951155755</v>
      </c>
      <c r="H355" s="19" t="n">
        <v>0</v>
      </c>
      <c r="I355" s="19" t="n">
        <v>0</v>
      </c>
      <c r="J355" s="21"/>
      <c r="K355" s="19"/>
      <c r="L355" s="19"/>
      <c r="M355" s="19"/>
      <c r="N355" s="19"/>
      <c r="O355" s="19" t="str">
        <f aca="false">IF(VLOOKUP($A355,Tournoi!$B$2:$AC$601,6,0)="","",VLOOKUP($A355,Tournoi!$B$2:$AF$601,30,0))</f>
        <v/>
      </c>
      <c r="P355" s="19"/>
      <c r="Q355" s="19"/>
      <c r="R355" s="19"/>
      <c r="S355" s="22"/>
      <c r="T355" s="21" t="n">
        <f aca="false" t="array" ref="T355:T355">SUM(J355:S355)</f>
        <v>0</v>
      </c>
      <c r="U355" s="19" t="n">
        <f aca="false" t="array" ref="U355:U355">IF(S355="",0,S355)+IF((COUNT(J355:R355)&lt;6),SUM(J355:R355),(MAX(J355:R355)+LARGE(J355:R355,2)+LARGE(J355:R355,3)+LARGE(J355:R355,4)+LARGE(J355:R355,5)))</f>
        <v>0</v>
      </c>
      <c r="V355" s="19" t="n">
        <f aca="false">U355+G355+I355</f>
        <v>67.7928951155755</v>
      </c>
      <c r="W355" s="19" t="n">
        <f aca="false" t="array" ref="W355:W355">COUNT(J355:S355)</f>
        <v>0</v>
      </c>
      <c r="X355" s="19"/>
      <c r="Y355" s="19"/>
      <c r="Z355" s="4"/>
      <c r="AA355" s="19"/>
      <c r="AB355" s="19"/>
      <c r="AC355" s="4"/>
      <c r="AD355" s="4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customFormat="false" ht="16.5" hidden="false" customHeight="true" outlineLevel="0" collapsed="false">
      <c r="A356" s="19" t="n">
        <v>178</v>
      </c>
      <c r="B356" s="19" t="n">
        <f aca="false" t="array" ref="B356:B356">RANK(V356,$V$2:$V$607)</f>
        <v>391</v>
      </c>
      <c r="C356" s="20" t="str">
        <f aca="false">IF(VLOOKUP($A356,Tournoi!$B$2:$F$601,3,0)="","",VLOOKUP($A356,Tournoi!$B$2:$F$601,3,0))</f>
        <v>Van Colen</v>
      </c>
      <c r="D356" s="20" t="str">
        <f aca="false">IF(VLOOKUP($A356,Tournoi!$B$2:$F$601,4,0)="","",VLOOKUP($A356,Tournoi!$B$2:$F$601,4,0))</f>
        <v>Glenn</v>
      </c>
      <c r="E356" s="20" t="str">
        <f aca="false">IF(VLOOKUP($A356,Tournoi!$B$2:$F$612,5,0)="","",VLOOKUP($A356,Tournoi!$B$2:$F$612,5,0))</f>
        <v>Spelen Op Zolder</v>
      </c>
      <c r="F356" s="19" t="n">
        <v>0</v>
      </c>
      <c r="G356" s="19" t="n">
        <v>0</v>
      </c>
      <c r="H356" s="19" t="n">
        <v>0</v>
      </c>
      <c r="I356" s="19" t="n">
        <v>0</v>
      </c>
      <c r="J356" s="21" t="n">
        <v>67.2930195039494</v>
      </c>
      <c r="K356" s="19"/>
      <c r="L356" s="19"/>
      <c r="M356" s="19"/>
      <c r="N356" s="19"/>
      <c r="O356" s="19" t="str">
        <f aca="false">IF(VLOOKUP($A356,Tournoi!$B$2:$AC$601,6,0)="","",VLOOKUP($A356,Tournoi!$B$2:$AF$601,30,0))</f>
        <v/>
      </c>
      <c r="P356" s="19"/>
      <c r="Q356" s="19"/>
      <c r="R356" s="19"/>
      <c r="S356" s="22"/>
      <c r="T356" s="21" t="n">
        <f aca="false" t="array" ref="T356:T356">SUM(J356:S356)</f>
        <v>67.2930195039494</v>
      </c>
      <c r="U356" s="19" t="n">
        <f aca="false" t="array" ref="U356:U356">IF(S356="",0,S356)+IF((COUNT(J356:R356)&lt;6),SUM(J356:R356),(MAX(J356:R356)+LARGE(J356:R356,2)+LARGE(J356:R356,3)+LARGE(J356:R356,4)+LARGE(J356:R356,5)))</f>
        <v>67.2930195039494</v>
      </c>
      <c r="V356" s="19" t="n">
        <f aca="false">U356+G356+I356</f>
        <v>67.2930195039494</v>
      </c>
      <c r="W356" s="19" t="n">
        <f aca="false" t="array" ref="W356:W356">COUNT(J356:S356)</f>
        <v>1</v>
      </c>
      <c r="X356" s="19"/>
      <c r="Y356" s="19"/>
      <c r="Z356" s="4"/>
      <c r="AA356" s="19"/>
      <c r="AB356" s="19"/>
      <c r="AC356" s="4"/>
      <c r="AD356" s="4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customFormat="false" ht="16.5" hidden="false" customHeight="true" outlineLevel="0" collapsed="false">
      <c r="A357" s="19" t="n">
        <v>123</v>
      </c>
      <c r="B357" s="19" t="n">
        <f aca="false" t="array" ref="B357:B357">RANK(V357,$V$2:$V$607)</f>
        <v>393</v>
      </c>
      <c r="C357" s="20" t="str">
        <f aca="false">IF(VLOOKUP($A357,Tournoi!$B$2:$F$601,3,0)="","",VLOOKUP($A357,Tournoi!$B$2:$F$601,3,0))</f>
        <v>Lenssens</v>
      </c>
      <c r="D357" s="20" t="str">
        <f aca="false">IF(VLOOKUP($A357,Tournoi!$B$2:$F$601,4,0)="","",VLOOKUP($A357,Tournoi!$B$2:$F$601,4,0))</f>
        <v>Pieter-Jan</v>
      </c>
      <c r="E357" s="20" t="str">
        <f aca="false">IF(VLOOKUP($A357,Tournoi!$B$2:$F$612,5,0)="","",VLOOKUP($A357,Tournoi!$B$2:$F$612,5,0))</f>
        <v>Teenentander</v>
      </c>
      <c r="F357" s="19" t="n">
        <v>0</v>
      </c>
      <c r="G357" s="19" t="n">
        <v>0</v>
      </c>
      <c r="H357" s="19" t="n">
        <v>0</v>
      </c>
      <c r="I357" s="19" t="n">
        <v>0</v>
      </c>
      <c r="J357" s="21" t="n">
        <v>67.2490654991625</v>
      </c>
      <c r="K357" s="19"/>
      <c r="L357" s="19"/>
      <c r="M357" s="19"/>
      <c r="N357" s="19"/>
      <c r="O357" s="19" t="str">
        <f aca="false">IF(VLOOKUP($A357,Tournoi!$B$2:$AC$601,6,0)="","",VLOOKUP($A357,Tournoi!$B$2:$AF$601,30,0))</f>
        <v/>
      </c>
      <c r="P357" s="19"/>
      <c r="Q357" s="19"/>
      <c r="R357" s="19"/>
      <c r="S357" s="22"/>
      <c r="T357" s="21" t="n">
        <f aca="false" t="array" ref="T357:T357">SUM(J357:S357)</f>
        <v>67.2490654991625</v>
      </c>
      <c r="U357" s="19" t="n">
        <f aca="false" t="array" ref="U357:U357">IF(S357="",0,S357)+IF((COUNT(J357:R357)&lt;6),SUM(J357:R357),(MAX(J357:R357)+LARGE(J357:R357,2)+LARGE(J357:R357,3)+LARGE(J357:R357,4)+LARGE(J357:R357,5)))</f>
        <v>67.2490654991625</v>
      </c>
      <c r="V357" s="19" t="n">
        <f aca="false">U357+G357+I357</f>
        <v>67.2490654991625</v>
      </c>
      <c r="W357" s="19" t="n">
        <f aca="false" t="array" ref="W357:W357">COUNT(J357:S357)</f>
        <v>1</v>
      </c>
      <c r="X357" s="19"/>
      <c r="Y357" s="19"/>
      <c r="Z357" s="4"/>
      <c r="AA357" s="19"/>
      <c r="AB357" s="19"/>
      <c r="AC357" s="4"/>
      <c r="AD357" s="4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customFormat="false" ht="16.5" hidden="false" customHeight="true" outlineLevel="0" collapsed="false">
      <c r="A358" s="19" t="n">
        <v>312</v>
      </c>
      <c r="B358" s="19" t="n">
        <f aca="false" t="array" ref="B358:B358">RANK(V358,$V$2:$V$607)</f>
        <v>395</v>
      </c>
      <c r="C358" s="20" t="str">
        <f aca="false">IF(VLOOKUP($A358,Tournoi!$B$2:$F$601,3,0)="","",VLOOKUP($A358,Tournoi!$B$2:$F$601,3,0))</f>
        <v>Deleu</v>
      </c>
      <c r="D358" s="20" t="str">
        <f aca="false">IF(VLOOKUP($A358,Tournoi!$B$2:$F$601,4,0)="","",VLOOKUP($A358,Tournoi!$B$2:$F$601,4,0))</f>
        <v>Lien</v>
      </c>
      <c r="E358" s="20" t="str">
        <f aca="false">IF(VLOOKUP($A358,Tournoi!$B$2:$F$612,5,0)="","",VLOOKUP($A358,Tournoi!$B$2:$F$612,5,0))</f>
        <v/>
      </c>
      <c r="F358" s="19" t="n">
        <v>0</v>
      </c>
      <c r="G358" s="19" t="n">
        <v>0</v>
      </c>
      <c r="H358" s="19" t="n">
        <v>100.719253127123</v>
      </c>
      <c r="I358" s="19" t="n">
        <v>67.1461687514156</v>
      </c>
      <c r="J358" s="21"/>
      <c r="K358" s="19"/>
      <c r="L358" s="19"/>
      <c r="M358" s="19"/>
      <c r="N358" s="19"/>
      <c r="O358" s="19" t="str">
        <f aca="false">IF(VLOOKUP($A358,Tournoi!$B$2:$AC$601,6,0)="","",VLOOKUP($A358,Tournoi!$B$2:$AF$601,30,0))</f>
        <v/>
      </c>
      <c r="P358" s="19"/>
      <c r="Q358" s="19"/>
      <c r="R358" s="19"/>
      <c r="S358" s="22"/>
      <c r="T358" s="21" t="n">
        <f aca="false" t="array" ref="T358:T358">SUM(J358:S358)</f>
        <v>0</v>
      </c>
      <c r="U358" s="19" t="n">
        <f aca="false" t="array" ref="U358:U358">IF(S358="",0,S358)+IF((COUNT(J358:R358)&lt;6),SUM(J358:R358),(MAX(J358:R358)+LARGE(J358:R358,2)+LARGE(J358:R358,3)+LARGE(J358:R358,4)+LARGE(J358:R358,5)))</f>
        <v>0</v>
      </c>
      <c r="V358" s="19" t="n">
        <f aca="false">U358+G358+I358</f>
        <v>67.1461687514156</v>
      </c>
      <c r="W358" s="19" t="n">
        <f aca="false" t="array" ref="W358:W358">COUNT(J358:S358)</f>
        <v>0</v>
      </c>
      <c r="X358" s="19"/>
      <c r="Y358" s="19"/>
      <c r="Z358" s="4"/>
      <c r="AA358" s="4"/>
      <c r="AB358" s="0"/>
      <c r="AC358" s="4"/>
      <c r="AD358" s="4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customFormat="false" ht="16.5" hidden="false" customHeight="true" outlineLevel="0" collapsed="false">
      <c r="A359" s="19" t="n">
        <v>194</v>
      </c>
      <c r="B359" s="19" t="n">
        <f aca="false" t="array" ref="B359:B359">RANK(V359,$V$2:$V$607)</f>
        <v>396</v>
      </c>
      <c r="C359" s="20" t="str">
        <f aca="false">IF(VLOOKUP($A359,Tournoi!$B$2:$F$601,3,0)="","",VLOOKUP($A359,Tournoi!$B$2:$F$601,3,0))</f>
        <v>Vancompernolle</v>
      </c>
      <c r="D359" s="20" t="str">
        <f aca="false">IF(VLOOKUP($A359,Tournoi!$B$2:$F$601,4,0)="","",VLOOKUP($A359,Tournoi!$B$2:$F$601,4,0))</f>
        <v>Davy</v>
      </c>
      <c r="E359" s="20" t="str">
        <f aca="false">IF(VLOOKUP($A359,Tournoi!$B$2:$F$612,5,0)="","",VLOOKUP($A359,Tournoi!$B$2:$F$612,5,0))</f>
        <v>Spelen Op Zolder</v>
      </c>
      <c r="F359" s="19" t="n">
        <v>0</v>
      </c>
      <c r="G359" s="19" t="n">
        <v>0</v>
      </c>
      <c r="H359" s="19" t="n">
        <v>0</v>
      </c>
      <c r="I359" s="19" t="n">
        <v>0</v>
      </c>
      <c r="J359" s="21" t="n">
        <v>67.0983436853002</v>
      </c>
      <c r="K359" s="19"/>
      <c r="L359" s="19"/>
      <c r="M359" s="19"/>
      <c r="N359" s="19"/>
      <c r="O359" s="19" t="str">
        <f aca="false">IF(VLOOKUP($A359,Tournoi!$B$2:$AC$601,6,0)="","",VLOOKUP($A359,Tournoi!$B$2:$AF$601,30,0))</f>
        <v/>
      </c>
      <c r="P359" s="19"/>
      <c r="Q359" s="19"/>
      <c r="R359" s="19"/>
      <c r="S359" s="22"/>
      <c r="T359" s="21" t="n">
        <f aca="false" t="array" ref="T359:T359">SUM(J359:S359)</f>
        <v>67.0983436853002</v>
      </c>
      <c r="U359" s="19" t="n">
        <f aca="false" t="array" ref="U359:U359">IF(S359="",0,S359)+IF((COUNT(J359:R359)&lt;6),SUM(J359:R359),(MAX(J359:R359)+LARGE(J359:R359,2)+LARGE(J359:R359,3)+LARGE(J359:R359,4)+LARGE(J359:R359,5)))</f>
        <v>67.0983436853002</v>
      </c>
      <c r="V359" s="19" t="n">
        <f aca="false">U359+G359+I359</f>
        <v>67.0983436853002</v>
      </c>
      <c r="W359" s="19" t="n">
        <f aca="false" t="array" ref="W359:W359">COUNT(J359:S359)</f>
        <v>1</v>
      </c>
      <c r="X359" s="19"/>
      <c r="Y359" s="19"/>
      <c r="Z359" s="4"/>
      <c r="AA359" s="4"/>
      <c r="AB359" s="0"/>
      <c r="AC359" s="4"/>
      <c r="AD359" s="4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customFormat="false" ht="16.5" hidden="false" customHeight="true" outlineLevel="0" collapsed="false">
      <c r="A360" s="19" t="n">
        <v>252</v>
      </c>
      <c r="B360" s="19" t="n">
        <f aca="false" t="array" ref="B360:B360">RANK(V360,$V$2:$V$607)</f>
        <v>397</v>
      </c>
      <c r="C360" s="20" t="str">
        <f aca="false">IF(VLOOKUP($A360,Tournoi!$B$2:$F$601,3,0)="","",VLOOKUP($A360,Tournoi!$B$2:$F$601,3,0))</f>
        <v>Beuselinck</v>
      </c>
      <c r="D360" s="20" t="str">
        <f aca="false">IF(VLOOKUP($A360,Tournoi!$B$2:$F$601,4,0)="","",VLOOKUP($A360,Tournoi!$B$2:$F$601,4,0))</f>
        <v>Jelle</v>
      </c>
      <c r="E360" s="20" t="str">
        <f aca="false">IF(VLOOKUP($A360,Tournoi!$B$2:$F$612,5,0)="","",VLOOKUP($A360,Tournoi!$B$2:$F$612,5,0))</f>
        <v>Spelen Op Zolder</v>
      </c>
      <c r="F360" s="19" t="n">
        <v>0</v>
      </c>
      <c r="G360" s="19" t="n">
        <v>0</v>
      </c>
      <c r="H360" s="19" t="n">
        <v>0</v>
      </c>
      <c r="I360" s="19" t="n">
        <v>0</v>
      </c>
      <c r="J360" s="21" t="n">
        <v>66.9586129753915</v>
      </c>
      <c r="K360" s="19"/>
      <c r="L360" s="19"/>
      <c r="M360" s="19"/>
      <c r="N360" s="19"/>
      <c r="O360" s="19" t="str">
        <f aca="false">IF(VLOOKUP($A360,Tournoi!$B$2:$AC$601,6,0)="","",VLOOKUP($A360,Tournoi!$B$2:$AF$601,30,0))</f>
        <v/>
      </c>
      <c r="P360" s="19"/>
      <c r="Q360" s="19"/>
      <c r="R360" s="19"/>
      <c r="S360" s="22"/>
      <c r="T360" s="21" t="n">
        <f aca="false" t="array" ref="T360:T360">SUM(J360:S360)</f>
        <v>66.9586129753915</v>
      </c>
      <c r="U360" s="19" t="n">
        <f aca="false" t="array" ref="U360:U360">IF(S360="",0,S360)+IF((COUNT(J360:R360)&lt;6),SUM(J360:R360),(MAX(J360:R360)+LARGE(J360:R360,2)+LARGE(J360:R360,3)+LARGE(J360:R360,4)+LARGE(J360:R360,5)))</f>
        <v>66.9586129753915</v>
      </c>
      <c r="V360" s="19" t="n">
        <f aca="false">U360+G360+I360</f>
        <v>66.9586129753915</v>
      </c>
      <c r="W360" s="19" t="n">
        <f aca="false" t="array" ref="W360:W360">COUNT(J360:S360)</f>
        <v>1</v>
      </c>
      <c r="X360" s="19"/>
      <c r="Y360" s="19"/>
      <c r="Z360" s="4"/>
      <c r="AA360" s="4"/>
      <c r="AB360" s="0"/>
      <c r="AC360" s="4"/>
      <c r="AD360" s="4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customFormat="false" ht="16.5" hidden="false" customHeight="true" outlineLevel="0" collapsed="false">
      <c r="A361" s="19" t="n">
        <v>94</v>
      </c>
      <c r="B361" s="19" t="n">
        <f aca="false" t="array" ref="B361:B361">RANK(V361,$V$2:$V$607)</f>
        <v>399</v>
      </c>
      <c r="C361" s="20" t="str">
        <f aca="false">IF(VLOOKUP($A361,Tournoi!$B$2:$F$601,3,0)="","",VLOOKUP($A361,Tournoi!$B$2:$F$601,3,0))</f>
        <v>Degrieck</v>
      </c>
      <c r="D361" s="20" t="str">
        <f aca="false">IF(VLOOKUP($A361,Tournoi!$B$2:$F$601,4,0)="","",VLOOKUP($A361,Tournoi!$B$2:$F$601,4,0))</f>
        <v>Els</v>
      </c>
      <c r="E361" s="20" t="str">
        <f aca="false">IF(VLOOKUP($A361,Tournoi!$B$2:$F$612,5,0)="","",VLOOKUP($A361,Tournoi!$B$2:$F$612,5,0))</f>
        <v>Spelen Op Zolder</v>
      </c>
      <c r="F361" s="19" t="n">
        <v>0</v>
      </c>
      <c r="G361" s="19" t="n">
        <v>0</v>
      </c>
      <c r="H361" s="19" t="n">
        <v>0</v>
      </c>
      <c r="I361" s="19" t="n">
        <v>0</v>
      </c>
      <c r="J361" s="21" t="n">
        <v>66.8975448536355</v>
      </c>
      <c r="K361" s="19"/>
      <c r="L361" s="19"/>
      <c r="M361" s="19"/>
      <c r="N361" s="19"/>
      <c r="O361" s="19" t="str">
        <f aca="false">IF(VLOOKUP($A361,Tournoi!$B$2:$AC$601,6,0)="","",VLOOKUP($A361,Tournoi!$B$2:$AF$601,30,0))</f>
        <v/>
      </c>
      <c r="P361" s="19"/>
      <c r="Q361" s="19"/>
      <c r="R361" s="19"/>
      <c r="S361" s="22"/>
      <c r="T361" s="21" t="n">
        <f aca="false" t="array" ref="T361:T361">SUM(J361:S361)</f>
        <v>66.8975448536355</v>
      </c>
      <c r="U361" s="19" t="n">
        <f aca="false" t="array" ref="U361:U361">IF(S361="",0,S361)+IF((COUNT(J361:R361)&lt;6),SUM(J361:R361),(MAX(J361:R361)+LARGE(J361:R361,2)+LARGE(J361:R361,3)+LARGE(J361:R361,4)+LARGE(J361:R361,5)))</f>
        <v>66.8975448536355</v>
      </c>
      <c r="V361" s="19" t="n">
        <f aca="false">U361+G361+I361</f>
        <v>66.8975448536355</v>
      </c>
      <c r="W361" s="19" t="n">
        <f aca="false" t="array" ref="W361:W361">COUNT(J361:S361)</f>
        <v>1</v>
      </c>
      <c r="X361" s="19"/>
      <c r="Y361" s="19"/>
      <c r="Z361" s="4"/>
      <c r="AA361" s="19"/>
      <c r="AB361" s="19"/>
      <c r="AC361" s="4"/>
      <c r="AD361" s="4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customFormat="false" ht="16.5" hidden="false" customHeight="true" outlineLevel="0" collapsed="false">
      <c r="A362" s="19" t="n">
        <v>66</v>
      </c>
      <c r="B362" s="19" t="n">
        <f aca="false" t="array" ref="B362:B362">RANK(V362,$V$2:$V$607)</f>
        <v>400</v>
      </c>
      <c r="C362" s="20" t="str">
        <f aca="false">IF(VLOOKUP($A362,Tournoi!$B$2:$F$601,3,0)="","",VLOOKUP($A362,Tournoi!$B$2:$F$601,3,0))</f>
        <v>Cheyns</v>
      </c>
      <c r="D362" s="20" t="str">
        <f aca="false">IF(VLOOKUP($A362,Tournoi!$B$2:$F$601,4,0)="","",VLOOKUP($A362,Tournoi!$B$2:$F$601,4,0))</f>
        <v>Jenny</v>
      </c>
      <c r="E362" s="20" t="str">
        <f aca="false">IF(VLOOKUP($A362,Tournoi!$B$2:$F$612,5,0)="","",VLOOKUP($A362,Tournoi!$B$2:$F$612,5,0))</f>
        <v>Spelen Op Zolder</v>
      </c>
      <c r="F362" s="19" t="n">
        <v>0</v>
      </c>
      <c r="G362" s="19" t="n">
        <v>0</v>
      </c>
      <c r="H362" s="19" t="n">
        <v>0</v>
      </c>
      <c r="I362" s="19" t="n">
        <v>0</v>
      </c>
      <c r="J362" s="21" t="n">
        <v>66.8436329588015</v>
      </c>
      <c r="K362" s="19"/>
      <c r="L362" s="19"/>
      <c r="M362" s="19"/>
      <c r="N362" s="19"/>
      <c r="O362" s="19" t="str">
        <f aca="false">IF(VLOOKUP($A362,Tournoi!$B$2:$AC$601,6,0)="","",VLOOKUP($A362,Tournoi!$B$2:$AF$601,30,0))</f>
        <v/>
      </c>
      <c r="P362" s="19"/>
      <c r="Q362" s="19"/>
      <c r="R362" s="19"/>
      <c r="S362" s="22"/>
      <c r="T362" s="21" t="n">
        <f aca="false" t="array" ref="T362:T362">SUM(J362:S362)</f>
        <v>66.8436329588015</v>
      </c>
      <c r="U362" s="19" t="n">
        <f aca="false" t="array" ref="U362:U362">IF(S362="",0,S362)+IF((COUNT(J362:R362)&lt;6),SUM(J362:R362),(MAX(J362:R362)+LARGE(J362:R362,2)+LARGE(J362:R362,3)+LARGE(J362:R362,4)+LARGE(J362:R362,5)))</f>
        <v>66.8436329588015</v>
      </c>
      <c r="V362" s="19" t="n">
        <f aca="false">U362+G362+I362</f>
        <v>66.8436329588015</v>
      </c>
      <c r="W362" s="19" t="n">
        <f aca="false" t="array" ref="W362:W362">COUNT(J362:S362)</f>
        <v>1</v>
      </c>
      <c r="X362" s="19"/>
      <c r="Y362" s="19"/>
      <c r="Z362" s="4"/>
      <c r="AA362" s="19"/>
      <c r="AB362" s="19"/>
      <c r="AC362" s="4"/>
      <c r="AD362" s="4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customFormat="false" ht="16.5" hidden="false" customHeight="true" outlineLevel="0" collapsed="false">
      <c r="A363" s="19" t="n">
        <v>105</v>
      </c>
      <c r="B363" s="19" t="n">
        <f aca="false" t="array" ref="B363:B363">RANK(V363,$V$2:$V$607)</f>
        <v>401</v>
      </c>
      <c r="C363" s="20" t="str">
        <f aca="false">IF(VLOOKUP($A363,Tournoi!$B$2:$F$601,3,0)="","",VLOOKUP($A363,Tournoi!$B$2:$F$601,3,0))</f>
        <v>Meersman</v>
      </c>
      <c r="D363" s="20" t="str">
        <f aca="false">IF(VLOOKUP($A363,Tournoi!$B$2:$F$601,4,0)="","",VLOOKUP($A363,Tournoi!$B$2:$F$601,4,0))</f>
        <v>Timmy</v>
      </c>
      <c r="E363" s="20" t="str">
        <f aca="false">IF(VLOOKUP($A363,Tournoi!$B$2:$F$612,5,0)="","",VLOOKUP($A363,Tournoi!$B$2:$F$612,5,0))</f>
        <v/>
      </c>
      <c r="F363" s="19" t="n">
        <v>200.440091289464</v>
      </c>
      <c r="G363" s="19" t="n">
        <v>66.8133637631547</v>
      </c>
      <c r="H363" s="19" t="n">
        <v>0</v>
      </c>
      <c r="I363" s="19" t="n">
        <v>0</v>
      </c>
      <c r="J363" s="21"/>
      <c r="K363" s="19"/>
      <c r="L363" s="19"/>
      <c r="M363" s="19"/>
      <c r="N363" s="19"/>
      <c r="O363" s="19" t="str">
        <f aca="false">IF(VLOOKUP($A363,Tournoi!$B$2:$AC$601,6,0)="","",VLOOKUP($A363,Tournoi!$B$2:$AF$601,30,0))</f>
        <v/>
      </c>
      <c r="P363" s="19"/>
      <c r="Q363" s="19"/>
      <c r="R363" s="19"/>
      <c r="S363" s="22"/>
      <c r="T363" s="21" t="n">
        <f aca="false" t="array" ref="T363:T363">SUM(J363:S363)</f>
        <v>0</v>
      </c>
      <c r="U363" s="19" t="n">
        <f aca="false" t="array" ref="U363:U363">IF(S363="",0,S363)+IF((COUNT(J363:R363)&lt;6),SUM(J363:R363),(MAX(J363:R363)+LARGE(J363:R363,2)+LARGE(J363:R363,3)+LARGE(J363:R363,4)+LARGE(J363:R363,5)))</f>
        <v>0</v>
      </c>
      <c r="V363" s="19" t="n">
        <f aca="false">U363+G363+I363</f>
        <v>66.8133637631547</v>
      </c>
      <c r="W363" s="19" t="n">
        <f aca="false" t="array" ref="W363:W363">COUNT(J363:S363)</f>
        <v>0</v>
      </c>
      <c r="X363" s="19"/>
      <c r="Y363" s="19"/>
      <c r="Z363" s="4"/>
      <c r="AA363" s="19"/>
      <c r="AB363" s="19"/>
      <c r="AC363" s="4"/>
      <c r="AD363" s="4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customFormat="false" ht="16.5" hidden="false" customHeight="true" outlineLevel="0" collapsed="false">
      <c r="A364" s="19" t="n">
        <v>31</v>
      </c>
      <c r="B364" s="19" t="n">
        <f aca="false" t="array" ref="B364:B364">RANK(V364,$V$2:$V$607)</f>
        <v>402</v>
      </c>
      <c r="C364" s="20" t="str">
        <f aca="false">IF(VLOOKUP($A364,Tournoi!$B$2:$F$601,3,0)="","",VLOOKUP($A364,Tournoi!$B$2:$F$601,3,0))</f>
        <v>Lefebvre</v>
      </c>
      <c r="D364" s="20" t="str">
        <f aca="false">IF(VLOOKUP($A364,Tournoi!$B$2:$F$601,4,0)="","",VLOOKUP($A364,Tournoi!$B$2:$F$601,4,0))</f>
        <v>Greet</v>
      </c>
      <c r="E364" s="20" t="str">
        <f aca="false">IF(VLOOKUP($A364,Tournoi!$B$2:$F$612,5,0)="","",VLOOKUP($A364,Tournoi!$B$2:$F$612,5,0))</f>
        <v/>
      </c>
      <c r="F364" s="19" t="n">
        <v>198.464478511571</v>
      </c>
      <c r="G364" s="19" t="n">
        <v>66.1548261705237</v>
      </c>
      <c r="H364" s="19" t="n">
        <v>0</v>
      </c>
      <c r="I364" s="19" t="n">
        <v>0</v>
      </c>
      <c r="J364" s="21"/>
      <c r="K364" s="19"/>
      <c r="L364" s="19"/>
      <c r="M364" s="19"/>
      <c r="N364" s="19"/>
      <c r="O364" s="19" t="str">
        <f aca="false">IF(VLOOKUP($A364,Tournoi!$B$2:$AC$601,6,0)="","",VLOOKUP($A364,Tournoi!$B$2:$AF$601,30,0))</f>
        <v/>
      </c>
      <c r="P364" s="19"/>
      <c r="Q364" s="19"/>
      <c r="R364" s="19"/>
      <c r="S364" s="22"/>
      <c r="T364" s="21" t="n">
        <f aca="false" t="array" ref="T364:T364">SUM(J364:S364)</f>
        <v>0</v>
      </c>
      <c r="U364" s="19" t="n">
        <f aca="false" t="array" ref="U364:U364">IF(S364="",0,S364)+IF((COUNT(J364:R364)&lt;6),SUM(J364:R364),(MAX(J364:R364)+LARGE(J364:R364,2)+LARGE(J364:R364,3)+LARGE(J364:R364,4)+LARGE(J364:R364,5)))</f>
        <v>0</v>
      </c>
      <c r="V364" s="19" t="n">
        <f aca="false">U364+G364+I364</f>
        <v>66.1548261705237</v>
      </c>
      <c r="W364" s="19" t="n">
        <f aca="false" t="array" ref="W364:W364">COUNT(J364:S364)</f>
        <v>0</v>
      </c>
      <c r="X364" s="19"/>
      <c r="Y364" s="19"/>
      <c r="Z364" s="4"/>
      <c r="AA364" s="19"/>
      <c r="AB364" s="19"/>
      <c r="AC364" s="4"/>
      <c r="AD364" s="4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customFormat="false" ht="16.5" hidden="false" customHeight="true" outlineLevel="0" collapsed="false">
      <c r="A365" s="19" t="n">
        <v>360</v>
      </c>
      <c r="B365" s="19" t="n">
        <f aca="false" t="array" ref="B365:B365">RANK(V365,$V$2:$V$607)</f>
        <v>403</v>
      </c>
      <c r="C365" s="20" t="str">
        <f aca="false">IF(VLOOKUP($A365,Tournoi!$B$2:$F$601,3,0)="","",VLOOKUP($A365,Tournoi!$B$2:$F$601,3,0))</f>
        <v>Crauwels</v>
      </c>
      <c r="D365" s="20" t="str">
        <f aca="false">IF(VLOOKUP($A365,Tournoi!$B$2:$F$601,4,0)="","",VLOOKUP($A365,Tournoi!$B$2:$F$601,4,0))</f>
        <v>Glen</v>
      </c>
      <c r="E365" s="20" t="str">
        <f aca="false">IF(VLOOKUP($A365,Tournoi!$B$2:$F$612,5,0)="","",VLOOKUP($A365,Tournoi!$B$2:$F$612,5,0))</f>
        <v/>
      </c>
      <c r="F365" s="19" t="n">
        <v>197.294839219064</v>
      </c>
      <c r="G365" s="19" t="n">
        <v>65.7649464063547</v>
      </c>
      <c r="H365" s="19" t="n">
        <v>0</v>
      </c>
      <c r="I365" s="19" t="n">
        <v>0</v>
      </c>
      <c r="J365" s="21"/>
      <c r="K365" s="19"/>
      <c r="L365" s="19"/>
      <c r="M365" s="19"/>
      <c r="N365" s="19"/>
      <c r="O365" s="19" t="str">
        <f aca="false">IF(VLOOKUP($A365,Tournoi!$B$2:$AC$601,6,0)="","",VLOOKUP($A365,Tournoi!$B$2:$AF$601,30,0))</f>
        <v/>
      </c>
      <c r="P365" s="19"/>
      <c r="Q365" s="19"/>
      <c r="R365" s="19"/>
      <c r="S365" s="22"/>
      <c r="T365" s="21" t="n">
        <f aca="false" t="array" ref="T365:T365">SUM(J365:S365)</f>
        <v>0</v>
      </c>
      <c r="U365" s="19" t="n">
        <f aca="false" t="array" ref="U365:U365">IF(S365="",0,S365)+IF((COUNT(J365:R365)&lt;6),SUM(J365:R365),(MAX(J365:R365)+LARGE(J365:R365,2)+LARGE(J365:R365,3)+LARGE(J365:R365,4)+LARGE(J365:R365,5)))</f>
        <v>0</v>
      </c>
      <c r="V365" s="19" t="n">
        <f aca="false">U365+G365+I365</f>
        <v>65.7649464063547</v>
      </c>
      <c r="W365" s="19" t="n">
        <f aca="false" t="array" ref="W365:W365">COUNT(J365:S365)</f>
        <v>0</v>
      </c>
      <c r="X365" s="19"/>
      <c r="Y365" s="19"/>
      <c r="Z365" s="4"/>
      <c r="AA365" s="19"/>
      <c r="AB365" s="19"/>
      <c r="AC365" s="4"/>
      <c r="AD365" s="4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customFormat="false" ht="16.5" hidden="false" customHeight="true" outlineLevel="0" collapsed="false">
      <c r="A366" s="19" t="n">
        <v>351</v>
      </c>
      <c r="B366" s="19" t="n">
        <f aca="false" t="array" ref="B366:B366">RANK(V366,$V$2:$V$607)</f>
        <v>404</v>
      </c>
      <c r="C366" s="20" t="str">
        <f aca="false">IF(VLOOKUP($A366,Tournoi!$B$2:$F$601,3,0)="","",VLOOKUP($A366,Tournoi!$B$2:$F$601,3,0))</f>
        <v>de Vogelaere</v>
      </c>
      <c r="D366" s="20" t="str">
        <f aca="false">IF(VLOOKUP($A366,Tournoi!$B$2:$F$601,4,0)="","",VLOOKUP($A366,Tournoi!$B$2:$F$601,4,0))</f>
        <v>Cyril</v>
      </c>
      <c r="E366" s="20" t="str">
        <f aca="false">IF(VLOOKUP($A366,Tournoi!$B$2:$F$612,5,0)="","",VLOOKUP($A366,Tournoi!$B$2:$F$612,5,0))</f>
        <v/>
      </c>
      <c r="F366" s="19" t="n">
        <v>195.71379207928</v>
      </c>
      <c r="G366" s="19" t="n">
        <v>65.2379306930932</v>
      </c>
      <c r="H366" s="19" t="n">
        <v>0</v>
      </c>
      <c r="I366" s="19" t="n">
        <v>0</v>
      </c>
      <c r="J366" s="21"/>
      <c r="K366" s="19"/>
      <c r="L366" s="19"/>
      <c r="M366" s="19"/>
      <c r="N366" s="19"/>
      <c r="O366" s="19" t="str">
        <f aca="false">IF(VLOOKUP($A366,Tournoi!$B$2:$AC$601,6,0)="","",VLOOKUP($A366,Tournoi!$B$2:$AF$601,30,0))</f>
        <v/>
      </c>
      <c r="P366" s="19"/>
      <c r="Q366" s="19"/>
      <c r="R366" s="19"/>
      <c r="S366" s="22"/>
      <c r="T366" s="21" t="n">
        <f aca="false" t="array" ref="T366:T366">SUM(J366:S366)</f>
        <v>0</v>
      </c>
      <c r="U366" s="19" t="n">
        <f aca="false" t="array" ref="U366:U366">IF(S366="",0,S366)+IF((COUNT(J366:R366)&lt;6),SUM(J366:R366),(MAX(J366:R366)+LARGE(J366:R366,2)+LARGE(J366:R366,3)+LARGE(J366:R366,4)+LARGE(J366:R366,5)))</f>
        <v>0</v>
      </c>
      <c r="V366" s="19" t="n">
        <f aca="false">U366+G366+I366</f>
        <v>65.2379306930932</v>
      </c>
      <c r="W366" s="19" t="n">
        <f aca="false" t="array" ref="W366:W366">COUNT(J366:S366)</f>
        <v>0</v>
      </c>
      <c r="X366" s="19"/>
      <c r="Y366" s="19"/>
      <c r="Z366" s="4"/>
      <c r="AA366" s="19"/>
      <c r="AB366" s="19"/>
      <c r="AC366" s="4"/>
      <c r="AD366" s="4"/>
      <c r="AE366" s="27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customFormat="false" ht="16.5" hidden="false" customHeight="true" outlineLevel="0" collapsed="false">
      <c r="A367" s="19" t="n">
        <v>361</v>
      </c>
      <c r="B367" s="19" t="n">
        <f aca="false" t="array" ref="B367:B367">RANK(V367,$V$2:$V$607)</f>
        <v>405</v>
      </c>
      <c r="C367" s="20" t="str">
        <f aca="false">IF(VLOOKUP($A367,Tournoi!$B$2:$F$601,3,0)="","",VLOOKUP($A367,Tournoi!$B$2:$F$601,3,0))</f>
        <v>Roelants</v>
      </c>
      <c r="D367" s="20" t="str">
        <f aca="false">IF(VLOOKUP($A367,Tournoi!$B$2:$F$601,4,0)="","",VLOOKUP($A367,Tournoi!$B$2:$F$601,4,0))</f>
        <v>Ilke</v>
      </c>
      <c r="E367" s="20" t="str">
        <f aca="false">IF(VLOOKUP($A367,Tournoi!$B$2:$F$612,5,0)="","",VLOOKUP($A367,Tournoi!$B$2:$F$612,5,0))</f>
        <v/>
      </c>
      <c r="F367" s="19" t="n">
        <v>192.445002687217</v>
      </c>
      <c r="G367" s="19" t="n">
        <v>64.1483342290723</v>
      </c>
      <c r="H367" s="19" t="n">
        <v>0</v>
      </c>
      <c r="I367" s="19" t="n">
        <v>0</v>
      </c>
      <c r="J367" s="21"/>
      <c r="K367" s="19"/>
      <c r="L367" s="19"/>
      <c r="M367" s="19"/>
      <c r="N367" s="19"/>
      <c r="O367" s="19" t="str">
        <f aca="false">IF(VLOOKUP($A367,Tournoi!$B$2:$AC$601,6,0)="","",VLOOKUP($A367,Tournoi!$B$2:$AF$601,30,0))</f>
        <v/>
      </c>
      <c r="P367" s="19"/>
      <c r="Q367" s="19"/>
      <c r="R367" s="19"/>
      <c r="S367" s="22"/>
      <c r="T367" s="21" t="n">
        <f aca="false" t="array" ref="T367:T367">SUM(J367:S367)</f>
        <v>0</v>
      </c>
      <c r="U367" s="19" t="n">
        <f aca="false" t="array" ref="U367:U367">IF(S367="",0,S367)+IF((COUNT(J367:R367)&lt;6),SUM(J367:R367),(MAX(J367:R367)+LARGE(J367:R367,2)+LARGE(J367:R367,3)+LARGE(J367:R367,4)+LARGE(J367:R367,5)))</f>
        <v>0</v>
      </c>
      <c r="V367" s="19" t="n">
        <f aca="false">U367+G367+I367</f>
        <v>64.1483342290723</v>
      </c>
      <c r="W367" s="19" t="n">
        <f aca="false" t="array" ref="W367:W367">COUNT(J367:S367)</f>
        <v>0</v>
      </c>
      <c r="X367" s="19"/>
      <c r="Y367" s="19"/>
      <c r="Z367" s="4"/>
      <c r="AA367" s="19"/>
      <c r="AB367" s="19"/>
      <c r="AC367" s="4"/>
      <c r="AD367" s="4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customFormat="false" ht="16.5" hidden="false" customHeight="true" outlineLevel="0" collapsed="false">
      <c r="A368" s="19" t="n">
        <v>234</v>
      </c>
      <c r="B368" s="19" t="n">
        <f aca="false" t="array" ref="B368:B368">RANK(V368,$V$2:$V$607)</f>
        <v>406</v>
      </c>
      <c r="C368" s="20" t="str">
        <f aca="false">IF(VLOOKUP($A368,Tournoi!$B$2:$F$601,3,0)="","",VLOOKUP($A368,Tournoi!$B$2:$F$601,3,0))</f>
        <v>Luijer</v>
      </c>
      <c r="D368" s="20" t="str">
        <f aca="false">IF(VLOOKUP($A368,Tournoi!$B$2:$F$601,4,0)="","",VLOOKUP($A368,Tournoi!$B$2:$F$601,4,0))</f>
        <v>Vincent</v>
      </c>
      <c r="E368" s="20" t="str">
        <f aca="false">IF(VLOOKUP($A368,Tournoi!$B$2:$F$612,5,0)="","",VLOOKUP($A368,Tournoi!$B$2:$F$612,5,0))</f>
        <v/>
      </c>
      <c r="F368" s="19" t="n">
        <v>190.445114942529</v>
      </c>
      <c r="G368" s="19" t="n">
        <v>63.4817049808429</v>
      </c>
      <c r="H368" s="19" t="n">
        <v>0</v>
      </c>
      <c r="I368" s="19" t="n">
        <v>0</v>
      </c>
      <c r="J368" s="21"/>
      <c r="K368" s="19"/>
      <c r="L368" s="19"/>
      <c r="M368" s="19"/>
      <c r="N368" s="19"/>
      <c r="O368" s="19" t="str">
        <f aca="false">IF(VLOOKUP($A368,Tournoi!$B$2:$AC$601,6,0)="","",VLOOKUP($A368,Tournoi!$B$2:$AF$601,30,0))</f>
        <v/>
      </c>
      <c r="P368" s="19"/>
      <c r="Q368" s="19"/>
      <c r="R368" s="19"/>
      <c r="S368" s="22"/>
      <c r="T368" s="21" t="n">
        <f aca="false" t="array" ref="T368:T368">SUM(J368:S368)</f>
        <v>0</v>
      </c>
      <c r="U368" s="19" t="n">
        <f aca="false" t="array" ref="U368:U368">IF(S368="",0,S368)+IF((COUNT(J368:R368)&lt;6),SUM(J368:R368),(MAX(J368:R368)+LARGE(J368:R368,2)+LARGE(J368:R368,3)+LARGE(J368:R368,4)+LARGE(J368:R368,5)))</f>
        <v>0</v>
      </c>
      <c r="V368" s="19" t="n">
        <f aca="false">U368+G368+I368</f>
        <v>63.4817049808429</v>
      </c>
      <c r="W368" s="19" t="n">
        <f aca="false" t="array" ref="W368:W368">COUNT(J368:S368)</f>
        <v>0</v>
      </c>
      <c r="X368" s="19"/>
      <c r="Y368" s="19"/>
      <c r="Z368" s="4"/>
      <c r="AA368" s="19"/>
      <c r="AB368" s="19"/>
      <c r="AC368" s="4"/>
      <c r="AD368" s="4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customFormat="false" ht="16.5" hidden="false" customHeight="true" outlineLevel="0" collapsed="false">
      <c r="A369" s="19" t="n">
        <v>431</v>
      </c>
      <c r="B369" s="19" t="n">
        <f aca="false" t="array" ref="B369:B369">RANK(V369,$V$2:$V$607)</f>
        <v>407</v>
      </c>
      <c r="C369" s="20" t="str">
        <f aca="false">IF(VLOOKUP($A369,Tournoi!$B$2:$F$601,3,0)="","",VLOOKUP($A369,Tournoi!$B$2:$F$601,3,0))</f>
        <v>Pierlot</v>
      </c>
      <c r="D369" s="20" t="str">
        <f aca="false">IF(VLOOKUP($A369,Tournoi!$B$2:$F$601,4,0)="","",VLOOKUP($A369,Tournoi!$B$2:$F$601,4,0))</f>
        <v>Delphine</v>
      </c>
      <c r="E369" s="20" t="str">
        <f aca="false">IF(VLOOKUP($A369,Tournoi!$B$2:$F$612,5,0)="","",VLOOKUP($A369,Tournoi!$B$2:$F$612,5,0))</f>
        <v/>
      </c>
      <c r="F369" s="19" t="n">
        <v>188.731972789116</v>
      </c>
      <c r="G369" s="19" t="n">
        <v>62.9106575963719</v>
      </c>
      <c r="H369" s="19" t="n">
        <v>0</v>
      </c>
      <c r="I369" s="19" t="n">
        <v>0</v>
      </c>
      <c r="J369" s="21"/>
      <c r="K369" s="19"/>
      <c r="L369" s="19"/>
      <c r="M369" s="19"/>
      <c r="N369" s="19"/>
      <c r="O369" s="19" t="str">
        <f aca="false">IF(VLOOKUP($A369,Tournoi!$B$2:$AC$601,6,0)="","",VLOOKUP($A369,Tournoi!$B$2:$AF$601,30,0))</f>
        <v/>
      </c>
      <c r="P369" s="19"/>
      <c r="Q369" s="19"/>
      <c r="R369" s="19"/>
      <c r="S369" s="22"/>
      <c r="T369" s="21" t="n">
        <f aca="false" t="array" ref="T369:T369">SUM(J369:S369)</f>
        <v>0</v>
      </c>
      <c r="U369" s="19" t="n">
        <f aca="false" t="array" ref="U369:U369">IF(S369="",0,S369)+IF((COUNT(J369:R369)&lt;6),SUM(J369:R369),(MAX(J369:R369)+LARGE(J369:R369,2)+LARGE(J369:R369,3)+LARGE(J369:R369,4)+LARGE(J369:R369,5)))</f>
        <v>0</v>
      </c>
      <c r="V369" s="19" t="n">
        <f aca="false">U369+G369+I369</f>
        <v>62.9106575963719</v>
      </c>
      <c r="W369" s="19" t="n">
        <f aca="false" t="array" ref="W369:W369">COUNT(J369:S369)</f>
        <v>0</v>
      </c>
      <c r="X369" s="19"/>
      <c r="Y369" s="19"/>
      <c r="Z369" s="4"/>
      <c r="AA369" s="19"/>
      <c r="AB369" s="19"/>
      <c r="AC369" s="4"/>
      <c r="AD369" s="4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customFormat="false" ht="16.5" hidden="false" customHeight="true" outlineLevel="0" collapsed="false">
      <c r="A370" s="19" t="n">
        <v>533</v>
      </c>
      <c r="B370" s="19" t="n">
        <f aca="false" t="array" ref="B370:B370">RANK(V370,$V$2:$V$607)</f>
        <v>408</v>
      </c>
      <c r="C370" s="20" t="str">
        <f aca="false">IF(VLOOKUP($A370,Tournoi!$B$2:$F$601,3,0)="","",VLOOKUP($A370,Tournoi!$B$2:$F$601,3,0))</f>
        <v>Bremeesch</v>
      </c>
      <c r="D370" s="20" t="str">
        <f aca="false">IF(VLOOKUP($A370,Tournoi!$B$2:$F$601,4,0)="","",VLOOKUP($A370,Tournoi!$B$2:$F$601,4,0))</f>
        <v>Anika</v>
      </c>
      <c r="E370" s="20" t="str">
        <f aca="false">IF(VLOOKUP($A370,Tournoi!$B$2:$F$612,5,0)="","",VLOOKUP($A370,Tournoi!$B$2:$F$612,5,0))</f>
        <v/>
      </c>
      <c r="F370" s="19" t="n">
        <v>188.351446492576</v>
      </c>
      <c r="G370" s="19" t="n">
        <v>62.7838154975252</v>
      </c>
      <c r="H370" s="19" t="n">
        <v>0</v>
      </c>
      <c r="I370" s="19" t="n">
        <v>0</v>
      </c>
      <c r="J370" s="21"/>
      <c r="K370" s="19"/>
      <c r="L370" s="19"/>
      <c r="M370" s="19"/>
      <c r="N370" s="19"/>
      <c r="O370" s="19" t="str">
        <f aca="false">IF(VLOOKUP($A370,Tournoi!$B$2:$AC$601,6,0)="","",VLOOKUP($A370,Tournoi!$B$2:$AF$601,30,0))</f>
        <v/>
      </c>
      <c r="P370" s="19"/>
      <c r="Q370" s="19"/>
      <c r="R370" s="19"/>
      <c r="S370" s="22"/>
      <c r="T370" s="21" t="n">
        <f aca="false" t="array" ref="T370:T370">SUM(J370:S370)</f>
        <v>0</v>
      </c>
      <c r="U370" s="19" t="n">
        <f aca="false" t="array" ref="U370:U370">IF(S370="",0,S370)+IF((COUNT(J370:R370)&lt;6),SUM(J370:R370),(MAX(J370:R370)+LARGE(J370:R370,2)+LARGE(J370:R370,3)+LARGE(J370:R370,4)+LARGE(J370:R370,5)))</f>
        <v>0</v>
      </c>
      <c r="V370" s="19" t="n">
        <f aca="false">U370+G370+I370</f>
        <v>62.7838154975252</v>
      </c>
      <c r="W370" s="19" t="n">
        <f aca="false" t="array" ref="W370:W370">COUNT(J370:S370)</f>
        <v>0</v>
      </c>
      <c r="X370" s="19"/>
      <c r="Y370" s="19"/>
      <c r="Z370" s="4"/>
      <c r="AA370" s="19"/>
      <c r="AB370" s="19"/>
      <c r="AC370" s="4"/>
      <c r="AD370" s="4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customFormat="false" ht="16.5" hidden="false" customHeight="true" outlineLevel="0" collapsed="false">
      <c r="A371" s="19" t="n">
        <v>553</v>
      </c>
      <c r="B371" s="19" t="n">
        <f aca="false" t="array" ref="B371:B371">RANK(V371,$V$2:$V$607)</f>
        <v>300</v>
      </c>
      <c r="C371" s="20" t="str">
        <f aca="false">IF(VLOOKUP($A371,Tournoi!$B$2:$F$601,3,0)="","",VLOOKUP($A371,Tournoi!$B$2:$F$601,3,0))</f>
        <v>Van Vooren</v>
      </c>
      <c r="D371" s="20" t="str">
        <f aca="false">IF(VLOOKUP($A371,Tournoi!$B$2:$F$601,4,0)="","",VLOOKUP($A371,Tournoi!$B$2:$F$601,4,0))</f>
        <v>Steven</v>
      </c>
      <c r="E371" s="20" t="str">
        <f aca="false">IF(VLOOKUP($A371,Tournoi!$B$2:$F$612,5,0)="","",VLOOKUP($A371,Tournoi!$B$2:$F$612,5,0))</f>
        <v>Spelgevaar</v>
      </c>
      <c r="F371" s="19" t="n">
        <v>0.503687704719822</v>
      </c>
      <c r="G371" s="19" t="n">
        <v>0.167895901573274</v>
      </c>
      <c r="H371" s="19" t="n">
        <v>92.7493059109748</v>
      </c>
      <c r="I371" s="19" t="n">
        <v>61.8328706073165</v>
      </c>
      <c r="J371" s="21" t="n">
        <v>0.402988470873786</v>
      </c>
      <c r="K371" s="19"/>
      <c r="L371" s="19"/>
      <c r="M371" s="19"/>
      <c r="N371" s="19"/>
      <c r="O371" s="19" t="n">
        <f aca="false">IF(VLOOKUP($A371,Tournoi!$B$2:$AC$601,6,0)="","",VLOOKUP($A371,Tournoi!$B$2:$AF$601,30,0))</f>
        <v>58.9112650465047</v>
      </c>
      <c r="P371" s="19"/>
      <c r="Q371" s="19"/>
      <c r="R371" s="19"/>
      <c r="S371" s="22"/>
      <c r="T371" s="21" t="n">
        <f aca="false" t="array" ref="T371:T371">SUM(J371:S371)</f>
        <v>59.3142535173784</v>
      </c>
      <c r="U371" s="19" t="n">
        <f aca="false" t="array" ref="U371:U371">IF(S371="",0,S371)+IF((COUNT(J371:R371)&lt;6),SUM(J371:R371),(MAX(J371:R371)+LARGE(J371:R371,2)+LARGE(J371:R371,3)+LARGE(J371:R371,4)+LARGE(J371:R371,5)))</f>
        <v>59.3142535173784</v>
      </c>
      <c r="V371" s="19" t="n">
        <f aca="false">U371+G371+I371</f>
        <v>121.315020026268</v>
      </c>
      <c r="W371" s="19" t="n">
        <f aca="false" t="array" ref="W371:W371">COUNT(J371:S371)</f>
        <v>2</v>
      </c>
      <c r="X371" s="19"/>
      <c r="Y371" s="19"/>
      <c r="Z371" s="4"/>
      <c r="AA371" s="19"/>
      <c r="AB371" s="19"/>
      <c r="AC371" s="4"/>
      <c r="AD371" s="4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customFormat="false" ht="16.5" hidden="false" customHeight="true" outlineLevel="0" collapsed="false">
      <c r="A372" s="19" t="n">
        <v>54</v>
      </c>
      <c r="B372" s="19" t="n">
        <f aca="false" t="array" ref="B372:B372">RANK(V372,$V$2:$V$607)</f>
        <v>409</v>
      </c>
      <c r="C372" s="20" t="str">
        <f aca="false">IF(VLOOKUP($A372,Tournoi!$B$2:$F$601,3,0)="","",VLOOKUP($A372,Tournoi!$B$2:$F$601,3,0))</f>
        <v>Floré</v>
      </c>
      <c r="D372" s="20" t="str">
        <f aca="false">IF(VLOOKUP($A372,Tournoi!$B$2:$F$601,4,0)="","",VLOOKUP($A372,Tournoi!$B$2:$F$601,4,0))</f>
        <v>Donald</v>
      </c>
      <c r="E372" s="20" t="str">
        <f aca="false">IF(VLOOKUP($A372,Tournoi!$B$2:$F$612,5,0)="","",VLOOKUP($A372,Tournoi!$B$2:$F$612,5,0))</f>
        <v/>
      </c>
      <c r="F372" s="19" t="n">
        <v>184.953777320072</v>
      </c>
      <c r="G372" s="19" t="n">
        <v>61.6512591066907</v>
      </c>
      <c r="H372" s="19" t="n">
        <v>0</v>
      </c>
      <c r="I372" s="19" t="n">
        <v>0</v>
      </c>
      <c r="J372" s="21"/>
      <c r="K372" s="19"/>
      <c r="L372" s="19"/>
      <c r="M372" s="19"/>
      <c r="N372" s="19"/>
      <c r="O372" s="19" t="str">
        <f aca="false">IF(VLOOKUP($A372,Tournoi!$B$2:$AC$601,6,0)="","",VLOOKUP($A372,Tournoi!$B$2:$AF$601,30,0))</f>
        <v/>
      </c>
      <c r="P372" s="19"/>
      <c r="Q372" s="19"/>
      <c r="R372" s="19"/>
      <c r="S372" s="22"/>
      <c r="T372" s="21" t="n">
        <f aca="false" t="array" ref="T372:T372">SUM(J372:S372)</f>
        <v>0</v>
      </c>
      <c r="U372" s="19" t="n">
        <f aca="false" t="array" ref="U372:U372">IF(S372="",0,S372)+IF((COUNT(J372:R372)&lt;6),SUM(J372:R372),(MAX(J372:R372)+LARGE(J372:R372,2)+LARGE(J372:R372,3)+LARGE(J372:R372,4)+LARGE(J372:R372,5)))</f>
        <v>0</v>
      </c>
      <c r="V372" s="19" t="n">
        <f aca="false">U372+G372+I372</f>
        <v>61.6512591066907</v>
      </c>
      <c r="W372" s="19" t="n">
        <f aca="false" t="array" ref="W372:W372">COUNT(J372:S372)</f>
        <v>0</v>
      </c>
      <c r="X372" s="19"/>
      <c r="Y372" s="19"/>
      <c r="Z372" s="4"/>
      <c r="AA372" s="19"/>
      <c r="AB372" s="19"/>
      <c r="AC372" s="4"/>
      <c r="AD372" s="4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customFormat="false" ht="16.5" hidden="false" customHeight="true" outlineLevel="0" collapsed="false">
      <c r="A373" s="19" t="n">
        <v>572</v>
      </c>
      <c r="B373" s="19" t="n">
        <f aca="false" t="array" ref="B373:B373">RANK(V373,$V$2:$V$607)</f>
        <v>410</v>
      </c>
      <c r="C373" s="20" t="str">
        <f aca="false">IF(VLOOKUP($A373,Tournoi!$B$2:$F$601,3,0)="","",VLOOKUP($A373,Tournoi!$B$2:$F$601,3,0))</f>
        <v>Van Nauw</v>
      </c>
      <c r="D373" s="20" t="str">
        <f aca="false">IF(VLOOKUP($A373,Tournoi!$B$2:$F$601,4,0)="","",VLOOKUP($A373,Tournoi!$B$2:$F$601,4,0))</f>
        <v>Pascal</v>
      </c>
      <c r="E373" s="20" t="str">
        <f aca="false">IF(VLOOKUP($A373,Tournoi!$B$2:$F$612,5,0)="","",VLOOKUP($A373,Tournoi!$B$2:$F$612,5,0))</f>
        <v/>
      </c>
      <c r="F373" s="19" t="n">
        <v>184.718933162032</v>
      </c>
      <c r="G373" s="19" t="n">
        <v>61.5729777206772</v>
      </c>
      <c r="H373" s="19" t="n">
        <v>0</v>
      </c>
      <c r="I373" s="19" t="n">
        <v>0</v>
      </c>
      <c r="J373" s="21"/>
      <c r="K373" s="19"/>
      <c r="L373" s="19"/>
      <c r="M373" s="19"/>
      <c r="N373" s="19"/>
      <c r="O373" s="19" t="str">
        <f aca="false">IF(VLOOKUP($A373,Tournoi!$B$2:$AC$601,6,0)="","",VLOOKUP($A373,Tournoi!$B$2:$AF$601,30,0))</f>
        <v/>
      </c>
      <c r="P373" s="19"/>
      <c r="Q373" s="19"/>
      <c r="R373" s="19"/>
      <c r="S373" s="22"/>
      <c r="T373" s="21" t="n">
        <f aca="false" t="array" ref="T373:T373">SUM(J373:S373)</f>
        <v>0</v>
      </c>
      <c r="U373" s="19" t="n">
        <f aca="false" t="array" ref="U373:U373">IF(S373="",0,S373)+IF((COUNT(J373:R373)&lt;6),SUM(J373:R373),(MAX(J373:R373)+LARGE(J373:R373,2)+LARGE(J373:R373,3)+LARGE(J373:R373,4)+LARGE(J373:R373,5)))</f>
        <v>0</v>
      </c>
      <c r="V373" s="19" t="n">
        <f aca="false">U373+G373+I373</f>
        <v>61.5729777206772</v>
      </c>
      <c r="W373" s="19" t="n">
        <f aca="false" t="array" ref="W373:W373">COUNT(J373:S373)</f>
        <v>0</v>
      </c>
      <c r="X373" s="19"/>
      <c r="Y373" s="19"/>
      <c r="Z373" s="4"/>
      <c r="AA373" s="4"/>
      <c r="AB373" s="0"/>
      <c r="AC373" s="4"/>
      <c r="AD373" s="4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customFormat="false" ht="16.5" hidden="false" customHeight="true" outlineLevel="0" collapsed="false">
      <c r="A374" s="19" t="n">
        <v>184</v>
      </c>
      <c r="B374" s="19" t="n">
        <f aca="false" t="array" ref="B374:B374">RANK(V374,$V$2:$V$607)</f>
        <v>411</v>
      </c>
      <c r="C374" s="20" t="str">
        <f aca="false">IF(VLOOKUP($A374,Tournoi!$B$2:$F$601,3,0)="","",VLOOKUP($A374,Tournoi!$B$2:$F$601,3,0))</f>
        <v>Delafontaine</v>
      </c>
      <c r="D374" s="20" t="str">
        <f aca="false">IF(VLOOKUP($A374,Tournoi!$B$2:$F$601,4,0)="","",VLOOKUP($A374,Tournoi!$B$2:$F$601,4,0))</f>
        <v>Oswald</v>
      </c>
      <c r="E374" s="20" t="str">
        <f aca="false">IF(VLOOKUP($A374,Tournoi!$B$2:$F$612,5,0)="","",VLOOKUP($A374,Tournoi!$B$2:$F$612,5,0))</f>
        <v>Spelen Op Zolder</v>
      </c>
      <c r="F374" s="19" t="n">
        <v>16.6666666666667</v>
      </c>
      <c r="G374" s="19" t="n">
        <v>5.55555555555557</v>
      </c>
      <c r="H374" s="19" t="n">
        <v>33.4592592592593</v>
      </c>
      <c r="I374" s="19" t="n">
        <v>22.3061728395062</v>
      </c>
      <c r="J374" s="21" t="n">
        <v>33.4735599622285</v>
      </c>
      <c r="K374" s="19"/>
      <c r="L374" s="19"/>
      <c r="M374" s="19"/>
      <c r="N374" s="19"/>
      <c r="O374" s="19" t="str">
        <f aca="false">IF(VLOOKUP($A374,Tournoi!$B$2:$AC$601,6,0)="","",VLOOKUP($A374,Tournoi!$B$2:$AF$601,30,0))</f>
        <v/>
      </c>
      <c r="P374" s="19"/>
      <c r="Q374" s="19"/>
      <c r="R374" s="19"/>
      <c r="S374" s="22"/>
      <c r="T374" s="21" t="n">
        <f aca="false" t="array" ref="T374:T374">SUM(J374:S374)</f>
        <v>33.4735599622285</v>
      </c>
      <c r="U374" s="19" t="n">
        <f aca="false" t="array" ref="U374:U374">IF(S374="",0,S374)+IF((COUNT(J374:R374)&lt;6),SUM(J374:R374),(MAX(J374:R374)+LARGE(J374:R374,2)+LARGE(J374:R374,3)+LARGE(J374:R374,4)+LARGE(J374:R374,5)))</f>
        <v>33.4735599622285</v>
      </c>
      <c r="V374" s="19" t="n">
        <f aca="false">U374+G374+I374</f>
        <v>61.3352883572903</v>
      </c>
      <c r="W374" s="19" t="n">
        <f aca="false" t="array" ref="W374:W374">COUNT(J374:S374)</f>
        <v>1</v>
      </c>
      <c r="X374" s="19"/>
      <c r="Y374" s="19"/>
      <c r="Z374" s="4"/>
      <c r="AA374" s="4"/>
      <c r="AB374" s="0"/>
      <c r="AC374" s="4"/>
      <c r="AD374" s="4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customFormat="false" ht="16.5" hidden="false" customHeight="true" outlineLevel="0" collapsed="false">
      <c r="A375" s="19" t="n">
        <v>580</v>
      </c>
      <c r="B375" s="19" t="n">
        <f aca="false" t="array" ref="B375:B375">RANK(V375,$V$2:$V$607)</f>
        <v>412</v>
      </c>
      <c r="C375" s="20" t="str">
        <f aca="false">IF(VLOOKUP($A375,Tournoi!$B$2:$F$601,3,0)="","",VLOOKUP($A375,Tournoi!$B$2:$F$601,3,0))</f>
        <v>Boel</v>
      </c>
      <c r="D375" s="20" t="str">
        <f aca="false">IF(VLOOKUP($A375,Tournoi!$B$2:$F$601,4,0)="","",VLOOKUP($A375,Tournoi!$B$2:$F$601,4,0))</f>
        <v>Evelien</v>
      </c>
      <c r="E375" s="20" t="str">
        <f aca="false">IF(VLOOKUP($A375,Tournoi!$B$2:$F$612,5,0)="","",VLOOKUP($A375,Tournoi!$B$2:$F$612,5,0))</f>
        <v/>
      </c>
      <c r="F375" s="19" t="n">
        <v>182.25</v>
      </c>
      <c r="G375" s="19" t="n">
        <v>60.75</v>
      </c>
      <c r="H375" s="19" t="n">
        <v>0</v>
      </c>
      <c r="I375" s="19" t="n">
        <v>0</v>
      </c>
      <c r="J375" s="21"/>
      <c r="K375" s="19"/>
      <c r="L375" s="19"/>
      <c r="M375" s="19"/>
      <c r="N375" s="19"/>
      <c r="O375" s="19" t="str">
        <f aca="false">IF(VLOOKUP($A375,Tournoi!$B$2:$AC$601,6,0)="","",VLOOKUP($A375,Tournoi!$B$2:$AF$601,30,0))</f>
        <v/>
      </c>
      <c r="P375" s="19"/>
      <c r="Q375" s="19"/>
      <c r="R375" s="19"/>
      <c r="S375" s="22"/>
      <c r="T375" s="21" t="n">
        <f aca="false" t="array" ref="T375:T375">SUM(J375:S375)</f>
        <v>0</v>
      </c>
      <c r="U375" s="19" t="n">
        <f aca="false" t="array" ref="U375:U375">IF(S375="",0,S375)+IF((COUNT(J375:R375)&lt;6),SUM(J375:R375),(MAX(J375:R375)+LARGE(J375:R375,2)+LARGE(J375:R375,3)+LARGE(J375:R375,4)+LARGE(J375:R375,5)))</f>
        <v>0</v>
      </c>
      <c r="V375" s="19" t="n">
        <f aca="false">U375+G375+I375</f>
        <v>60.75</v>
      </c>
      <c r="W375" s="19" t="n">
        <f aca="false" t="array" ref="W375:W375">COUNT(J375:S375)</f>
        <v>0</v>
      </c>
      <c r="X375" s="19"/>
      <c r="Y375" s="19"/>
      <c r="Z375" s="4"/>
      <c r="AA375" s="4"/>
      <c r="AB375" s="0"/>
      <c r="AC375" s="4"/>
      <c r="AD375" s="4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customFormat="false" ht="16.5" hidden="false" customHeight="true" outlineLevel="0" collapsed="false">
      <c r="A376" s="19" t="n">
        <v>397</v>
      </c>
      <c r="B376" s="19" t="n">
        <f aca="false" t="array" ref="B376:B376">RANK(V376,$V$2:$V$607)</f>
        <v>413</v>
      </c>
      <c r="C376" s="20" t="str">
        <f aca="false">IF(VLOOKUP($A376,Tournoi!$B$2:$F$601,3,0)="","",VLOOKUP($A376,Tournoi!$B$2:$F$601,3,0))</f>
        <v>Claus</v>
      </c>
      <c r="D376" s="20" t="str">
        <f aca="false">IF(VLOOKUP($A376,Tournoi!$B$2:$F$601,4,0)="","",VLOOKUP($A376,Tournoi!$B$2:$F$601,4,0))</f>
        <v>Peter</v>
      </c>
      <c r="E376" s="20" t="str">
        <f aca="false">IF(VLOOKUP($A376,Tournoi!$B$2:$F$612,5,0)="","",VLOOKUP($A376,Tournoi!$B$2:$F$612,5,0))</f>
        <v>Spelen Op Zolder</v>
      </c>
      <c r="F376" s="19" t="n">
        <v>180.02781614193</v>
      </c>
      <c r="G376" s="19" t="n">
        <v>60.0092720473098</v>
      </c>
      <c r="H376" s="19" t="n">
        <v>0.317977528089888</v>
      </c>
      <c r="I376" s="19" t="n">
        <v>0.211985018726592</v>
      </c>
      <c r="J376" s="21" t="n">
        <v>0.451051051051051</v>
      </c>
      <c r="K376" s="19"/>
      <c r="L376" s="19"/>
      <c r="M376" s="19"/>
      <c r="N376" s="19"/>
      <c r="O376" s="19" t="str">
        <f aca="false">IF(VLOOKUP($A376,Tournoi!$B$2:$AC$601,6,0)="","",VLOOKUP($A376,Tournoi!$B$2:$AF$601,30,0))</f>
        <v/>
      </c>
      <c r="P376" s="19"/>
      <c r="Q376" s="19"/>
      <c r="R376" s="19"/>
      <c r="S376" s="22"/>
      <c r="T376" s="21" t="n">
        <f aca="false" t="array" ref="T376:T376">SUM(J376:S376)</f>
        <v>0.451051051051051</v>
      </c>
      <c r="U376" s="19" t="n">
        <f aca="false" t="array" ref="U376:U376">IF(S376="",0,S376)+IF((COUNT(J376:R376)&lt;6),SUM(J376:R376),(MAX(J376:R376)+LARGE(J376:R376,2)+LARGE(J376:R376,3)+LARGE(J376:R376,4)+LARGE(J376:R376,5)))</f>
        <v>0.451051051051051</v>
      </c>
      <c r="V376" s="19" t="n">
        <f aca="false">U376+G376+I376</f>
        <v>60.6723081170875</v>
      </c>
      <c r="W376" s="19" t="n">
        <f aca="false" t="array" ref="W376:W376">COUNT(J376:S376)</f>
        <v>1</v>
      </c>
      <c r="X376" s="19"/>
      <c r="Y376" s="19"/>
      <c r="Z376" s="4"/>
      <c r="AA376" s="4"/>
      <c r="AB376" s="0"/>
      <c r="AC376" s="4"/>
      <c r="AD376" s="4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customFormat="false" ht="16.5" hidden="false" customHeight="true" outlineLevel="0" collapsed="false">
      <c r="A377" s="19" t="n">
        <v>268</v>
      </c>
      <c r="B377" s="19" t="n">
        <f aca="false" t="array" ref="B377:B377">RANK(V377,$V$2:$V$607)</f>
        <v>414</v>
      </c>
      <c r="C377" s="20" t="str">
        <f aca="false">IF(VLOOKUP($A377,Tournoi!$B$2:$F$601,3,0)="","",VLOOKUP($A377,Tournoi!$B$2:$F$601,3,0))</f>
        <v>Bonte</v>
      </c>
      <c r="D377" s="20" t="str">
        <f aca="false">IF(VLOOKUP($A377,Tournoi!$B$2:$F$601,4,0)="","",VLOOKUP($A377,Tournoi!$B$2:$F$601,4,0))</f>
        <v>Els</v>
      </c>
      <c r="E377" s="20" t="str">
        <f aca="false">IF(VLOOKUP($A377,Tournoi!$B$2:$F$612,5,0)="","",VLOOKUP($A377,Tournoi!$B$2:$F$612,5,0))</f>
        <v/>
      </c>
      <c r="F377" s="19" t="n">
        <v>178.581531744057</v>
      </c>
      <c r="G377" s="19" t="n">
        <v>59.5271772480189</v>
      </c>
      <c r="H377" s="19" t="n">
        <v>0</v>
      </c>
      <c r="I377" s="19" t="n">
        <v>0</v>
      </c>
      <c r="J377" s="21"/>
      <c r="K377" s="19"/>
      <c r="L377" s="19"/>
      <c r="M377" s="19"/>
      <c r="N377" s="19"/>
      <c r="O377" s="19" t="str">
        <f aca="false">IF(VLOOKUP($A377,Tournoi!$B$2:$AC$601,6,0)="","",VLOOKUP($A377,Tournoi!$B$2:$AF$601,30,0))</f>
        <v/>
      </c>
      <c r="P377" s="19"/>
      <c r="Q377" s="19"/>
      <c r="R377" s="19"/>
      <c r="S377" s="22"/>
      <c r="T377" s="21" t="n">
        <f aca="false" t="array" ref="T377:T377">SUM(J377:S377)</f>
        <v>0</v>
      </c>
      <c r="U377" s="19" t="n">
        <f aca="false" t="array" ref="U377:U377">IF(S377="",0,S377)+IF((COUNT(J377:R377)&lt;6),SUM(J377:R377),(MAX(J377:R377)+LARGE(J377:R377,2)+LARGE(J377:R377,3)+LARGE(J377:R377,4)+LARGE(J377:R377,5)))</f>
        <v>0</v>
      </c>
      <c r="V377" s="19" t="n">
        <f aca="false">U377+G377+I377</f>
        <v>59.5271772480189</v>
      </c>
      <c r="W377" s="19" t="n">
        <f aca="false" t="array" ref="W377:W377">COUNT(J377:S377)</f>
        <v>0</v>
      </c>
      <c r="X377" s="19"/>
      <c r="Y377" s="19"/>
      <c r="Z377" s="4"/>
      <c r="AA377" s="4"/>
      <c r="AB377" s="0"/>
      <c r="AC377" s="4"/>
      <c r="AD377" s="4"/>
      <c r="AE377" s="0"/>
      <c r="AF377" s="0"/>
      <c r="AG377" s="27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customFormat="false" ht="16.5" hidden="false" customHeight="true" outlineLevel="0" collapsed="false">
      <c r="A378" s="19" t="n">
        <v>278</v>
      </c>
      <c r="B378" s="19" t="n">
        <f aca="false" t="array" ref="B378:B378">RANK(V378,$V$2:$V$607)</f>
        <v>159</v>
      </c>
      <c r="C378" s="20" t="str">
        <f aca="false">IF(VLOOKUP($A378,Tournoi!$B$2:$F$601,3,0)="","",VLOOKUP($A378,Tournoi!$B$2:$F$601,3,0))</f>
        <v>Brabant</v>
      </c>
      <c r="D378" s="20" t="str">
        <f aca="false">IF(VLOOKUP($A378,Tournoi!$B$2:$F$601,4,0)="","",VLOOKUP($A378,Tournoi!$B$2:$F$601,4,0))</f>
        <v>Pieter</v>
      </c>
      <c r="E378" s="20" t="str">
        <f aca="false">IF(VLOOKUP($A378,Tournoi!$B$2:$F$612,5,0)="","",VLOOKUP($A378,Tournoi!$B$2:$F$612,5,0))</f>
        <v>Spelen Op Zolder</v>
      </c>
      <c r="F378" s="19" t="n">
        <v>0</v>
      </c>
      <c r="G378" s="19" t="n">
        <v>0</v>
      </c>
      <c r="H378" s="19" t="n">
        <v>0</v>
      </c>
      <c r="I378" s="19" t="n">
        <v>0</v>
      </c>
      <c r="J378" s="21" t="n">
        <v>58.735679779158</v>
      </c>
      <c r="K378" s="19"/>
      <c r="L378" s="19"/>
      <c r="M378" s="19"/>
      <c r="N378" s="19"/>
      <c r="O378" s="19" t="n">
        <f aca="false">IF(VLOOKUP($A378,Tournoi!$B$2:$AC$601,6,0)="","",VLOOKUP($A378,Tournoi!$B$2:$AF$601,30,0))</f>
        <v>242.695604739999</v>
      </c>
      <c r="P378" s="19"/>
      <c r="Q378" s="19"/>
      <c r="R378" s="19"/>
      <c r="S378" s="22"/>
      <c r="T378" s="21" t="n">
        <f aca="false" t="array" ref="T378:T378">SUM(J378:S378)</f>
        <v>301.431284519157</v>
      </c>
      <c r="U378" s="19" t="n">
        <f aca="false" t="array" ref="U378:U378">IF(S378="",0,S378)+IF((COUNT(J378:R378)&lt;6),SUM(J378:R378),(MAX(J378:R378)+LARGE(J378:R378,2)+LARGE(J378:R378,3)+LARGE(J378:R378,4)+LARGE(J378:R378,5)))</f>
        <v>301.431284519157</v>
      </c>
      <c r="V378" s="19" t="n">
        <f aca="false">U378+G378+I378</f>
        <v>301.431284519157</v>
      </c>
      <c r="W378" s="19" t="n">
        <f aca="false" t="array" ref="W378:W378">COUNT(J378:S378)</f>
        <v>2</v>
      </c>
      <c r="X378" s="19"/>
      <c r="Y378" s="19"/>
      <c r="Z378" s="4"/>
      <c r="AA378" s="4"/>
      <c r="AB378" s="0"/>
      <c r="AC378" s="4"/>
      <c r="AD378" s="4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customFormat="false" ht="16.5" hidden="false" customHeight="true" outlineLevel="0" collapsed="false">
      <c r="A379" s="19" t="n">
        <v>28</v>
      </c>
      <c r="B379" s="19" t="n">
        <f aca="false" t="array" ref="B379:B379">RANK(V379,$V$2:$V$607)</f>
        <v>415</v>
      </c>
      <c r="C379" s="20" t="str">
        <f aca="false">IF(VLOOKUP($A379,Tournoi!$B$2:$F$601,3,0)="","",VLOOKUP($A379,Tournoi!$B$2:$F$601,3,0))</f>
        <v>Bonjé</v>
      </c>
      <c r="D379" s="20" t="str">
        <f aca="false">IF(VLOOKUP($A379,Tournoi!$B$2:$F$601,4,0)="","",VLOOKUP($A379,Tournoi!$B$2:$F$601,4,0))</f>
        <v>Patrick</v>
      </c>
      <c r="E379" s="20" t="str">
        <f aca="false">IF(VLOOKUP($A379,Tournoi!$B$2:$F$612,5,0)="","",VLOOKUP($A379,Tournoi!$B$2:$F$612,5,0))</f>
        <v>Spelen Op Zolder</v>
      </c>
      <c r="F379" s="19" t="n">
        <v>25.0952380952381</v>
      </c>
      <c r="G379" s="19" t="n">
        <v>8.36507936507937</v>
      </c>
      <c r="H379" s="19" t="n">
        <v>75.2272727272727</v>
      </c>
      <c r="I379" s="19" t="n">
        <v>50.1515151515152</v>
      </c>
      <c r="J379" s="21" t="n">
        <v>0.172</v>
      </c>
      <c r="K379" s="19"/>
      <c r="L379" s="19"/>
      <c r="M379" s="19"/>
      <c r="N379" s="19"/>
      <c r="O379" s="19" t="str">
        <f aca="false">IF(VLOOKUP($A379,Tournoi!$B$2:$AC$601,6,0)="","",VLOOKUP($A379,Tournoi!$B$2:$AF$601,30,0))</f>
        <v/>
      </c>
      <c r="P379" s="19"/>
      <c r="Q379" s="19"/>
      <c r="R379" s="19"/>
      <c r="S379" s="22"/>
      <c r="T379" s="21" t="n">
        <f aca="false" t="array" ref="T379:T379">SUM(J379:S379)</f>
        <v>0.172</v>
      </c>
      <c r="U379" s="19" t="n">
        <f aca="false" t="array" ref="U379:U379">IF(S379="",0,S379)+IF((COUNT(J379:R379)&lt;6),SUM(J379:R379),(MAX(J379:R379)+LARGE(J379:R379,2)+LARGE(J379:R379,3)+LARGE(J379:R379,4)+LARGE(J379:R379,5)))</f>
        <v>0.172</v>
      </c>
      <c r="V379" s="19" t="n">
        <f aca="false">U379+G379+I379</f>
        <v>58.6885945165945</v>
      </c>
      <c r="W379" s="19" t="n">
        <f aca="false" t="array" ref="W379:W379">COUNT(J379:S379)</f>
        <v>1</v>
      </c>
      <c r="X379" s="19"/>
      <c r="Y379" s="19"/>
      <c r="Z379" s="4"/>
      <c r="AA379" s="19"/>
      <c r="AB379" s="19"/>
      <c r="AC379" s="4"/>
      <c r="AD379" s="4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customFormat="false" ht="16.5" hidden="false" customHeight="true" outlineLevel="0" collapsed="false">
      <c r="A380" s="19" t="n">
        <v>490</v>
      </c>
      <c r="B380" s="19" t="n">
        <f aca="false" t="array" ref="B380:B380">RANK(V380,$V$2:$V$607)</f>
        <v>154</v>
      </c>
      <c r="C380" s="20" t="str">
        <f aca="false">IF(VLOOKUP($A380,Tournoi!$B$2:$F$601,3,0)="","",VLOOKUP($A380,Tournoi!$B$2:$F$601,3,0))</f>
        <v>Stroobant</v>
      </c>
      <c r="D380" s="20" t="str">
        <f aca="false">IF(VLOOKUP($A380,Tournoi!$B$2:$F$601,4,0)="","",VLOOKUP($A380,Tournoi!$B$2:$F$601,4,0))</f>
        <v>Ludwig</v>
      </c>
      <c r="E380" s="20" t="str">
        <f aca="false">IF(VLOOKUP($A380,Tournoi!$B$2:$F$612,5,0)="","",VLOOKUP($A380,Tournoi!$B$2:$F$612,5,0))</f>
        <v/>
      </c>
      <c r="F380" s="19" t="n">
        <v>176.065058980891</v>
      </c>
      <c r="G380" s="19" t="n">
        <v>58.6883529936303</v>
      </c>
      <c r="H380" s="19" t="n">
        <v>0</v>
      </c>
      <c r="I380" s="19" t="n">
        <v>0</v>
      </c>
      <c r="J380" s="21"/>
      <c r="K380" s="19"/>
      <c r="L380" s="19"/>
      <c r="M380" s="19"/>
      <c r="N380" s="19"/>
      <c r="O380" s="19" t="n">
        <f aca="false">IF(VLOOKUP($A380,Tournoi!$B$2:$AC$601,6,0)="","",VLOOKUP($A380,Tournoi!$B$2:$AF$601,30,0))</f>
        <v>249.596037589892</v>
      </c>
      <c r="P380" s="19"/>
      <c r="Q380" s="19"/>
      <c r="R380" s="19"/>
      <c r="S380" s="22"/>
      <c r="T380" s="21" t="n">
        <f aca="false" t="array" ref="T380:T380">SUM(J380:S380)</f>
        <v>249.596037589892</v>
      </c>
      <c r="U380" s="19" t="n">
        <f aca="false" t="array" ref="U380:U380">IF(S380="",0,S380)+IF((COUNT(J380:R380)&lt;6),SUM(J380:R380),(MAX(J380:R380)+LARGE(J380:R380,2)+LARGE(J380:R380,3)+LARGE(J380:R380,4)+LARGE(J380:R380,5)))</f>
        <v>249.596037589892</v>
      </c>
      <c r="V380" s="19" t="n">
        <f aca="false">U380+G380+I380</f>
        <v>308.284390583522</v>
      </c>
      <c r="W380" s="19" t="n">
        <f aca="false" t="array" ref="W380:W380">COUNT(J380:S380)</f>
        <v>1</v>
      </c>
      <c r="X380" s="19"/>
      <c r="Y380" s="19"/>
      <c r="Z380" s="4"/>
      <c r="AA380" s="4"/>
      <c r="AB380" s="0"/>
      <c r="AC380" s="4"/>
      <c r="AD380" s="4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customFormat="false" ht="16.5" hidden="false" customHeight="true" outlineLevel="0" collapsed="false">
      <c r="A381" s="19" t="n">
        <v>290</v>
      </c>
      <c r="B381" s="19" t="n">
        <f aca="false" t="array" ref="B381:B381">RANK(V381,$V$2:$V$607)</f>
        <v>416</v>
      </c>
      <c r="C381" s="20" t="str">
        <f aca="false">IF(VLOOKUP($A381,Tournoi!$B$2:$F$601,3,0)="","",VLOOKUP($A381,Tournoi!$B$2:$F$601,3,0))</f>
        <v>Safarova</v>
      </c>
      <c r="D381" s="20" t="str">
        <f aca="false">IF(VLOOKUP($A381,Tournoi!$B$2:$F$601,4,0)="","",VLOOKUP($A381,Tournoi!$B$2:$F$601,4,0))</f>
        <v>Pavla</v>
      </c>
      <c r="E381" s="20" t="str">
        <f aca="false">IF(VLOOKUP($A381,Tournoi!$B$2:$F$612,5,0)="","",VLOOKUP($A381,Tournoi!$B$2:$F$612,5,0))</f>
        <v/>
      </c>
      <c r="F381" s="19" t="n">
        <v>172.611703387823</v>
      </c>
      <c r="G381" s="19" t="n">
        <v>57.5372344626076</v>
      </c>
      <c r="H381" s="19" t="n">
        <v>0</v>
      </c>
      <c r="I381" s="19" t="n">
        <v>0</v>
      </c>
      <c r="J381" s="21"/>
      <c r="K381" s="19"/>
      <c r="L381" s="19"/>
      <c r="M381" s="19"/>
      <c r="N381" s="19"/>
      <c r="O381" s="19" t="str">
        <f aca="false">IF(VLOOKUP($A381,Tournoi!$B$2:$AC$601,6,0)="","",VLOOKUP($A381,Tournoi!$B$2:$AF$601,30,0))</f>
        <v/>
      </c>
      <c r="P381" s="19"/>
      <c r="Q381" s="19"/>
      <c r="R381" s="19"/>
      <c r="S381" s="22"/>
      <c r="T381" s="21" t="n">
        <f aca="false" t="array" ref="T381:T381">SUM(J381:S381)</f>
        <v>0</v>
      </c>
      <c r="U381" s="19" t="n">
        <f aca="false" t="array" ref="U381:U381">IF(S381="",0,S381)+IF((COUNT(J381:R381)&lt;6),SUM(J381:R381),(MAX(J381:R381)+LARGE(J381:R381,2)+LARGE(J381:R381,3)+LARGE(J381:R381,4)+LARGE(J381:R381,5)))</f>
        <v>0</v>
      </c>
      <c r="V381" s="19" t="n">
        <f aca="false">U381+G381+I381</f>
        <v>57.5372344626076</v>
      </c>
      <c r="W381" s="19" t="n">
        <f aca="false" t="array" ref="W381:W381">COUNT(J381:S381)</f>
        <v>0</v>
      </c>
      <c r="X381" s="19"/>
      <c r="Y381" s="19"/>
      <c r="Z381" s="4"/>
      <c r="AA381" s="4"/>
      <c r="AB381" s="0"/>
      <c r="AC381" s="4"/>
      <c r="AD381" s="4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16.5" hidden="false" customHeight="true" outlineLevel="0" collapsed="false">
      <c r="A382" s="19" t="n">
        <v>42</v>
      </c>
      <c r="B382" s="19" t="n">
        <f aca="false" t="array" ref="B382:B382">RANK(V382,$V$2:$V$607)</f>
        <v>417</v>
      </c>
      <c r="C382" s="20" t="str">
        <f aca="false">IF(VLOOKUP($A382,Tournoi!$B$2:$F$601,3,0)="","",VLOOKUP($A382,Tournoi!$B$2:$F$601,3,0))</f>
        <v>Expeels</v>
      </c>
      <c r="D382" s="20" t="str">
        <f aca="false">IF(VLOOKUP($A382,Tournoi!$B$2:$F$601,4,0)="","",VLOOKUP($A382,Tournoi!$B$2:$F$601,4,0))</f>
        <v>An</v>
      </c>
      <c r="E382" s="20" t="str">
        <f aca="false">IF(VLOOKUP($A382,Tournoi!$B$2:$F$612,5,0)="","",VLOOKUP($A382,Tournoi!$B$2:$F$612,5,0))</f>
        <v/>
      </c>
      <c r="F382" s="19" t="n">
        <v>170.02417019774</v>
      </c>
      <c r="G382" s="19" t="n">
        <v>56.6747233992467</v>
      </c>
      <c r="H382" s="19" t="n">
        <v>0</v>
      </c>
      <c r="I382" s="19" t="n">
        <v>0</v>
      </c>
      <c r="J382" s="21"/>
      <c r="K382" s="19"/>
      <c r="L382" s="19"/>
      <c r="M382" s="19"/>
      <c r="N382" s="19"/>
      <c r="O382" s="19" t="str">
        <f aca="false">IF(VLOOKUP($A382,Tournoi!$B$2:$AC$601,6,0)="","",VLOOKUP($A382,Tournoi!$B$2:$AF$601,30,0))</f>
        <v/>
      </c>
      <c r="P382" s="19"/>
      <c r="Q382" s="19"/>
      <c r="R382" s="19"/>
      <c r="S382" s="22"/>
      <c r="T382" s="21" t="n">
        <f aca="false" t="array" ref="T382:T382">SUM(J382:S382)</f>
        <v>0</v>
      </c>
      <c r="U382" s="19" t="n">
        <f aca="false" t="array" ref="U382:U382">IF(S382="",0,S382)+IF((COUNT(J382:R382)&lt;6),SUM(J382:R382),(MAX(J382:R382)+LARGE(J382:R382,2)+LARGE(J382:R382,3)+LARGE(J382:R382,4)+LARGE(J382:R382,5)))</f>
        <v>0</v>
      </c>
      <c r="V382" s="19" t="n">
        <f aca="false">U382+G382+I382</f>
        <v>56.6747233992467</v>
      </c>
      <c r="W382" s="19" t="n">
        <f aca="false" t="array" ref="W382:W382">COUNT(J382:S382)</f>
        <v>0</v>
      </c>
      <c r="X382" s="19"/>
      <c r="Y382" s="19"/>
      <c r="Z382" s="4"/>
      <c r="AA382" s="19"/>
      <c r="AB382" s="19"/>
      <c r="AC382" s="4"/>
      <c r="AD382" s="4"/>
      <c r="AE382" s="27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16.5" hidden="false" customHeight="true" outlineLevel="0" collapsed="false">
      <c r="A383" s="19" t="n">
        <v>396</v>
      </c>
      <c r="B383" s="19" t="n">
        <f aca="false" t="array" ref="B383:B383">RANK(V383,$V$2:$V$607)</f>
        <v>418</v>
      </c>
      <c r="C383" s="20" t="str">
        <f aca="false">IF(VLOOKUP($A383,Tournoi!$B$2:$F$601,3,0)="","",VLOOKUP($A383,Tournoi!$B$2:$F$601,3,0))</f>
        <v>Van Langenhove</v>
      </c>
      <c r="D383" s="20" t="str">
        <f aca="false">IF(VLOOKUP($A383,Tournoi!$B$2:$F$601,4,0)="","",VLOOKUP($A383,Tournoi!$B$2:$F$601,4,0))</f>
        <v>Tim</v>
      </c>
      <c r="E383" s="20" t="str">
        <f aca="false">IF(VLOOKUP($A383,Tournoi!$B$2:$F$612,5,0)="","",VLOOKUP($A383,Tournoi!$B$2:$F$612,5,0))</f>
        <v/>
      </c>
      <c r="F383" s="19" t="n">
        <v>168.684714795009</v>
      </c>
      <c r="G383" s="19" t="n">
        <v>56.228238265003</v>
      </c>
      <c r="H383" s="19" t="n">
        <v>0</v>
      </c>
      <c r="I383" s="19" t="n">
        <v>0</v>
      </c>
      <c r="J383" s="21"/>
      <c r="K383" s="19"/>
      <c r="L383" s="19"/>
      <c r="M383" s="19"/>
      <c r="N383" s="19"/>
      <c r="O383" s="19" t="str">
        <f aca="false">IF(VLOOKUP($A383,Tournoi!$B$2:$AC$601,6,0)="","",VLOOKUP($A383,Tournoi!$B$2:$AF$601,30,0))</f>
        <v/>
      </c>
      <c r="P383" s="19"/>
      <c r="Q383" s="19"/>
      <c r="R383" s="19"/>
      <c r="S383" s="22"/>
      <c r="T383" s="21" t="n">
        <f aca="false" t="array" ref="T383:T383">SUM(J383:S383)</f>
        <v>0</v>
      </c>
      <c r="U383" s="19" t="n">
        <f aca="false" t="array" ref="U383:U383">IF(S383="",0,S383)+IF((COUNT(J383:R383)&lt;6),SUM(J383:R383),(MAX(J383:R383)+LARGE(J383:R383,2)+LARGE(J383:R383,3)+LARGE(J383:R383,4)+LARGE(J383:R383,5)))</f>
        <v>0</v>
      </c>
      <c r="V383" s="19" t="n">
        <f aca="false">U383+G383+I383</f>
        <v>56.228238265003</v>
      </c>
      <c r="W383" s="19" t="n">
        <f aca="false" t="array" ref="W383:W383">COUNT(J383:S383)</f>
        <v>0</v>
      </c>
      <c r="X383" s="19"/>
      <c r="Y383" s="19"/>
      <c r="Z383" s="4"/>
      <c r="AA383" s="19"/>
      <c r="AB383" s="19"/>
      <c r="AC383" s="4"/>
      <c r="AD383" s="4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customFormat="false" ht="16.5" hidden="false" customHeight="true" outlineLevel="0" collapsed="false">
      <c r="A384" s="19" t="n">
        <v>502</v>
      </c>
      <c r="B384" s="19" t="n">
        <f aca="false" t="array" ref="B384:B384">RANK(V384,$V$2:$V$607)</f>
        <v>194</v>
      </c>
      <c r="C384" s="20" t="str">
        <f aca="false">IF(VLOOKUP($A384,Tournoi!$B$2:$F$601,3,0)="","",VLOOKUP($A384,Tournoi!$B$2:$F$601,3,0))</f>
        <v>Vanderhelst</v>
      </c>
      <c r="D384" s="20" t="str">
        <f aca="false">IF(VLOOKUP($A384,Tournoi!$B$2:$F$601,4,0)="","",VLOOKUP($A384,Tournoi!$B$2:$F$601,4,0))</f>
        <v>Anne-Mie</v>
      </c>
      <c r="E384" s="20" t="str">
        <f aca="false">IF(VLOOKUP($A384,Tournoi!$B$2:$F$612,5,0)="","",VLOOKUP($A384,Tournoi!$B$2:$F$612,5,0))</f>
        <v/>
      </c>
      <c r="F384" s="19" t="n">
        <v>33.3861557051614</v>
      </c>
      <c r="G384" s="19" t="n">
        <v>11.1287185683871</v>
      </c>
      <c r="H384" s="19" t="n">
        <v>67.1429476045737</v>
      </c>
      <c r="I384" s="19" t="n">
        <v>44.7619650697158</v>
      </c>
      <c r="J384" s="21"/>
      <c r="K384" s="19"/>
      <c r="L384" s="19"/>
      <c r="M384" s="19"/>
      <c r="N384" s="19"/>
      <c r="O384" s="19" t="n">
        <f aca="false">IF(VLOOKUP($A384,Tournoi!$B$2:$AC$601,6,0)="","",VLOOKUP($A384,Tournoi!$B$2:$AF$601,30,0))</f>
        <v>183.406362302897</v>
      </c>
      <c r="P384" s="19"/>
      <c r="Q384" s="19"/>
      <c r="R384" s="19"/>
      <c r="S384" s="22"/>
      <c r="T384" s="21" t="n">
        <f aca="false" t="array" ref="T384:T384">SUM(J384:S384)</f>
        <v>183.406362302897</v>
      </c>
      <c r="U384" s="19" t="n">
        <f aca="false" t="array" ref="U384:U384">IF(S384="",0,S384)+IF((COUNT(J384:R384)&lt;6),SUM(J384:R384),(MAX(J384:R384)+LARGE(J384:R384,2)+LARGE(J384:R384,3)+LARGE(J384:R384,4)+LARGE(J384:R384,5)))</f>
        <v>183.406362302897</v>
      </c>
      <c r="V384" s="19" t="n">
        <f aca="false">U384+G384+I384</f>
        <v>239.297045941</v>
      </c>
      <c r="W384" s="19" t="n">
        <f aca="false" t="array" ref="W384:W384">COUNT(J384:S384)</f>
        <v>1</v>
      </c>
      <c r="X384" s="19"/>
      <c r="Y384" s="19"/>
      <c r="Z384" s="4"/>
      <c r="AA384" s="4"/>
      <c r="AB384" s="0"/>
      <c r="AC384" s="4"/>
      <c r="AD384" s="4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customFormat="false" ht="16.5" hidden="false" customHeight="true" outlineLevel="0" collapsed="false">
      <c r="A385" s="19" t="n">
        <v>349</v>
      </c>
      <c r="B385" s="19" t="n">
        <f aca="false" t="array" ref="B385:B385">RANK(V385,$V$2:$V$607)</f>
        <v>419</v>
      </c>
      <c r="C385" s="20" t="str">
        <f aca="false">IF(VLOOKUP($A385,Tournoi!$B$2:$F$601,3,0)="","",VLOOKUP($A385,Tournoi!$B$2:$F$601,3,0))</f>
        <v>de Santana</v>
      </c>
      <c r="D385" s="20" t="str">
        <f aca="false">IF(VLOOKUP($A385,Tournoi!$B$2:$F$601,4,0)="","",VLOOKUP($A385,Tournoi!$B$2:$F$601,4,0))</f>
        <v>Akhéane</v>
      </c>
      <c r="E385" s="20" t="str">
        <f aca="false">IF(VLOOKUP($A385,Tournoi!$B$2:$F$612,5,0)="","",VLOOKUP($A385,Tournoi!$B$2:$F$612,5,0))</f>
        <v/>
      </c>
      <c r="F385" s="19" t="n">
        <v>167.16105789654</v>
      </c>
      <c r="G385" s="19" t="n">
        <v>55.72035263218</v>
      </c>
      <c r="H385" s="19" t="n">
        <v>0</v>
      </c>
      <c r="I385" s="19" t="n">
        <v>0</v>
      </c>
      <c r="J385" s="21"/>
      <c r="K385" s="19"/>
      <c r="L385" s="19"/>
      <c r="M385" s="19"/>
      <c r="N385" s="19"/>
      <c r="O385" s="19" t="str">
        <f aca="false">IF(VLOOKUP($A385,Tournoi!$B$2:$AC$601,6,0)="","",VLOOKUP($A385,Tournoi!$B$2:$AF$601,30,0))</f>
        <v/>
      </c>
      <c r="P385" s="19"/>
      <c r="Q385" s="19"/>
      <c r="R385" s="19"/>
      <c r="S385" s="22"/>
      <c r="T385" s="21" t="n">
        <f aca="false" t="array" ref="T385:T385">SUM(J385:S385)</f>
        <v>0</v>
      </c>
      <c r="U385" s="19" t="n">
        <f aca="false" t="array" ref="U385:U385">IF(S385="",0,S385)+IF((COUNT(J385:R385)&lt;6),SUM(J385:R385),(MAX(J385:R385)+LARGE(J385:R385,2)+LARGE(J385:R385,3)+LARGE(J385:R385,4)+LARGE(J385:R385,5)))</f>
        <v>0</v>
      </c>
      <c r="V385" s="19" t="n">
        <f aca="false">U385+G385+I385</f>
        <v>55.72035263218</v>
      </c>
      <c r="W385" s="19" t="n">
        <f aca="false" t="array" ref="W385:W385">COUNT(J385:S385)</f>
        <v>0</v>
      </c>
      <c r="X385" s="19"/>
      <c r="Y385" s="19"/>
      <c r="Z385" s="4"/>
      <c r="AA385" s="19"/>
      <c r="AB385" s="19"/>
      <c r="AC385" s="4"/>
      <c r="AD385" s="4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customFormat="false" ht="16.5" hidden="false" customHeight="true" outlineLevel="0" collapsed="false">
      <c r="A386" s="19" t="n">
        <v>429</v>
      </c>
      <c r="B386" s="19" t="n">
        <f aca="false" t="array" ref="B386:B386">RANK(V386,$V$2:$V$607)</f>
        <v>420</v>
      </c>
      <c r="C386" s="20" t="str">
        <f aca="false">IF(VLOOKUP($A386,Tournoi!$B$2:$F$601,3,0)="","",VLOOKUP($A386,Tournoi!$B$2:$F$601,3,0))</f>
        <v>Simonis</v>
      </c>
      <c r="D386" s="20" t="str">
        <f aca="false">IF(VLOOKUP($A386,Tournoi!$B$2:$F$601,4,0)="","",VLOOKUP($A386,Tournoi!$B$2:$F$601,4,0))</f>
        <v>Nicolas</v>
      </c>
      <c r="E386" s="20" t="str">
        <f aca="false">IF(VLOOKUP($A386,Tournoi!$B$2:$F$612,5,0)="","",VLOOKUP($A386,Tournoi!$B$2:$F$612,5,0))</f>
        <v/>
      </c>
      <c r="F386" s="19" t="n">
        <v>166.14954954955</v>
      </c>
      <c r="G386" s="19" t="n">
        <v>55.3831831831832</v>
      </c>
      <c r="H386" s="19" t="n">
        <v>0</v>
      </c>
      <c r="I386" s="19" t="n">
        <v>0</v>
      </c>
      <c r="J386" s="21"/>
      <c r="K386" s="19"/>
      <c r="L386" s="19"/>
      <c r="M386" s="19"/>
      <c r="N386" s="19"/>
      <c r="O386" s="19" t="str">
        <f aca="false">IF(VLOOKUP($A386,Tournoi!$B$2:$AC$601,6,0)="","",VLOOKUP($A386,Tournoi!$B$2:$AF$601,30,0))</f>
        <v/>
      </c>
      <c r="P386" s="19"/>
      <c r="Q386" s="19"/>
      <c r="R386" s="19"/>
      <c r="S386" s="22"/>
      <c r="T386" s="21" t="n">
        <f aca="false" t="array" ref="T386:T386">SUM(J386:S386)</f>
        <v>0</v>
      </c>
      <c r="U386" s="19" t="n">
        <f aca="false" t="array" ref="U386:U386">IF(S386="",0,S386)+IF((COUNT(J386:R386)&lt;6),SUM(J386:R386),(MAX(J386:R386)+LARGE(J386:R386,2)+LARGE(J386:R386,3)+LARGE(J386:R386,4)+LARGE(J386:R386,5)))</f>
        <v>0</v>
      </c>
      <c r="V386" s="19" t="n">
        <f aca="false">U386+G386+I386</f>
        <v>55.3831831831832</v>
      </c>
      <c r="W386" s="19" t="n">
        <f aca="false" t="array" ref="W386:W386">COUNT(J386:S386)</f>
        <v>0</v>
      </c>
      <c r="X386" s="19"/>
      <c r="Y386" s="19"/>
      <c r="Z386" s="4"/>
      <c r="AA386" s="19"/>
      <c r="AB386" s="19"/>
      <c r="AC386" s="4"/>
      <c r="AD386" s="4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customFormat="false" ht="16.5" hidden="false" customHeight="true" outlineLevel="0" collapsed="false">
      <c r="A387" s="19" t="n">
        <v>327</v>
      </c>
      <c r="B387" s="19" t="n">
        <f aca="false" t="array" ref="B387:B387">RANK(V387,$V$2:$V$607)</f>
        <v>421</v>
      </c>
      <c r="C387" s="20" t="str">
        <f aca="false">IF(VLOOKUP($A387,Tournoi!$B$2:$F$601,3,0)="","",VLOOKUP($A387,Tournoi!$B$2:$F$601,3,0))</f>
        <v>Weicker</v>
      </c>
      <c r="D387" s="20" t="str">
        <f aca="false">IF(VLOOKUP($A387,Tournoi!$B$2:$F$601,4,0)="","",VLOOKUP($A387,Tournoi!$B$2:$F$601,4,0))</f>
        <v>Jean-Philippe</v>
      </c>
      <c r="E387" s="20" t="str">
        <f aca="false">IF(VLOOKUP($A387,Tournoi!$B$2:$F$612,5,0)="","",VLOOKUP($A387,Tournoi!$B$2:$F$612,5,0))</f>
        <v/>
      </c>
      <c r="F387" s="19" t="n">
        <v>166.007965686275</v>
      </c>
      <c r="G387" s="19" t="n">
        <v>55.3359885620915</v>
      </c>
      <c r="H387" s="19" t="n">
        <v>0</v>
      </c>
      <c r="I387" s="19" t="n">
        <v>0</v>
      </c>
      <c r="J387" s="21"/>
      <c r="K387" s="19"/>
      <c r="L387" s="19"/>
      <c r="M387" s="19"/>
      <c r="N387" s="19"/>
      <c r="O387" s="19" t="str">
        <f aca="false">IF(VLOOKUP($A387,Tournoi!$B$2:$AC$601,6,0)="","",VLOOKUP($A387,Tournoi!$B$2:$AF$601,30,0))</f>
        <v/>
      </c>
      <c r="P387" s="19"/>
      <c r="Q387" s="19"/>
      <c r="R387" s="19"/>
      <c r="S387" s="22"/>
      <c r="T387" s="21" t="n">
        <f aca="false" t="array" ref="T387:T387">SUM(J387:S387)</f>
        <v>0</v>
      </c>
      <c r="U387" s="19" t="n">
        <f aca="false" t="array" ref="U387:U387">IF(S387="",0,S387)+IF((COUNT(J387:R387)&lt;6),SUM(J387:R387),(MAX(J387:R387)+LARGE(J387:R387,2)+LARGE(J387:R387,3)+LARGE(J387:R387,4)+LARGE(J387:R387,5)))</f>
        <v>0</v>
      </c>
      <c r="V387" s="19" t="n">
        <f aca="false">U387+G387+I387</f>
        <v>55.3359885620915</v>
      </c>
      <c r="W387" s="19" t="n">
        <f aca="false" t="array" ref="W387:W387">COUNT(J387:S387)</f>
        <v>0</v>
      </c>
      <c r="X387" s="19"/>
      <c r="Y387" s="19"/>
      <c r="Z387" s="4"/>
      <c r="AA387" s="19"/>
      <c r="AB387" s="19"/>
      <c r="AC387" s="4"/>
      <c r="AD387" s="4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customFormat="false" ht="16.5" hidden="false" customHeight="true" outlineLevel="0" collapsed="false">
      <c r="A388" s="19" t="n">
        <v>310</v>
      </c>
      <c r="B388" s="19" t="n">
        <f aca="false" t="array" ref="B388:B388">RANK(V388,$V$2:$V$607)</f>
        <v>422</v>
      </c>
      <c r="C388" s="20" t="str">
        <f aca="false">IF(VLOOKUP($A388,Tournoi!$B$2:$F$601,3,0)="","",VLOOKUP($A388,Tournoi!$B$2:$F$601,3,0))</f>
        <v>Pollet</v>
      </c>
      <c r="D388" s="20" t="str">
        <f aca="false">IF(VLOOKUP($A388,Tournoi!$B$2:$F$601,4,0)="","",VLOOKUP($A388,Tournoi!$B$2:$F$601,4,0))</f>
        <v>Olivier</v>
      </c>
      <c r="E388" s="20" t="str">
        <f aca="false">IF(VLOOKUP($A388,Tournoi!$B$2:$F$612,5,0)="","",VLOOKUP($A388,Tournoi!$B$2:$F$612,5,0))</f>
        <v/>
      </c>
      <c r="F388" s="19" t="n">
        <v>164.094555376054</v>
      </c>
      <c r="G388" s="19" t="n">
        <v>54.6981851253515</v>
      </c>
      <c r="H388" s="19" t="n">
        <v>0</v>
      </c>
      <c r="I388" s="19" t="n">
        <v>0</v>
      </c>
      <c r="J388" s="21"/>
      <c r="K388" s="19"/>
      <c r="L388" s="19"/>
      <c r="M388" s="19"/>
      <c r="N388" s="19"/>
      <c r="O388" s="19" t="str">
        <f aca="false">IF(VLOOKUP($A388,Tournoi!$B$2:$AC$601,6,0)="","",VLOOKUP($A388,Tournoi!$B$2:$AF$601,30,0))</f>
        <v/>
      </c>
      <c r="P388" s="19"/>
      <c r="Q388" s="19"/>
      <c r="R388" s="19"/>
      <c r="S388" s="22"/>
      <c r="T388" s="21" t="n">
        <f aca="false" t="array" ref="T388:T388">SUM(J388:S388)</f>
        <v>0</v>
      </c>
      <c r="U388" s="19" t="n">
        <f aca="false" t="array" ref="U388:U388">IF(S388="",0,S388)+IF((COUNT(J388:R388)&lt;6),SUM(J388:R388),(MAX(J388:R388)+LARGE(J388:R388,2)+LARGE(J388:R388,3)+LARGE(J388:R388,4)+LARGE(J388:R388,5)))</f>
        <v>0</v>
      </c>
      <c r="V388" s="19" t="n">
        <f aca="false">U388+G388+I388</f>
        <v>54.6981851253515</v>
      </c>
      <c r="W388" s="19" t="n">
        <f aca="false" t="array" ref="W388:W388">COUNT(J388:S388)</f>
        <v>0</v>
      </c>
      <c r="X388" s="19"/>
      <c r="Y388" s="19"/>
      <c r="Z388" s="4"/>
      <c r="AA388" s="4"/>
      <c r="AB388" s="0"/>
      <c r="AC388" s="4"/>
      <c r="AD388" s="4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customFormat="false" ht="16.5" hidden="false" customHeight="true" outlineLevel="0" collapsed="false">
      <c r="A389" s="19" t="n">
        <v>246</v>
      </c>
      <c r="B389" s="19" t="n">
        <f aca="false" t="array" ref="B389:B389">RANK(V389,$V$2:$V$607)</f>
        <v>423</v>
      </c>
      <c r="C389" s="20" t="str">
        <f aca="false">IF(VLOOKUP($A389,Tournoi!$B$2:$F$601,3,0)="","",VLOOKUP($A389,Tournoi!$B$2:$F$601,3,0))</f>
        <v>Van Hoef</v>
      </c>
      <c r="D389" s="20" t="str">
        <f aca="false">IF(VLOOKUP($A389,Tournoi!$B$2:$F$601,4,0)="","",VLOOKUP($A389,Tournoi!$B$2:$F$601,4,0))</f>
        <v>Jan</v>
      </c>
      <c r="E389" s="20" t="str">
        <f aca="false">IF(VLOOKUP($A389,Tournoi!$B$2:$F$612,5,0)="","",VLOOKUP($A389,Tournoi!$B$2:$F$612,5,0))</f>
        <v/>
      </c>
      <c r="F389" s="19" t="n">
        <v>162.800210622711</v>
      </c>
      <c r="G389" s="19" t="n">
        <v>54.266736874237</v>
      </c>
      <c r="H389" s="19" t="n">
        <v>0</v>
      </c>
      <c r="I389" s="19" t="n">
        <v>0</v>
      </c>
      <c r="J389" s="21"/>
      <c r="K389" s="19"/>
      <c r="L389" s="19"/>
      <c r="M389" s="19"/>
      <c r="N389" s="19"/>
      <c r="O389" s="19" t="str">
        <f aca="false">IF(VLOOKUP($A389,Tournoi!$B$2:$AC$601,6,0)="","",VLOOKUP($A389,Tournoi!$B$2:$AF$601,30,0))</f>
        <v/>
      </c>
      <c r="P389" s="19"/>
      <c r="Q389" s="19"/>
      <c r="R389" s="19"/>
      <c r="S389" s="22"/>
      <c r="T389" s="21" t="n">
        <f aca="false" t="array" ref="T389:T389">SUM(J389:S389)</f>
        <v>0</v>
      </c>
      <c r="U389" s="19" t="n">
        <f aca="false" t="array" ref="U389:U389">IF(S389="",0,S389)+IF((COUNT(J389:R389)&lt;6),SUM(J389:R389),(MAX(J389:R389)+LARGE(J389:R389,2)+LARGE(J389:R389,3)+LARGE(J389:R389,4)+LARGE(J389:R389,5)))</f>
        <v>0</v>
      </c>
      <c r="V389" s="19" t="n">
        <f aca="false">U389+G389+I389</f>
        <v>54.266736874237</v>
      </c>
      <c r="W389" s="19" t="n">
        <f aca="false" t="array" ref="W389:W389">COUNT(J389:S389)</f>
        <v>0</v>
      </c>
      <c r="X389" s="19"/>
      <c r="Y389" s="19"/>
      <c r="Z389" s="4"/>
      <c r="AA389" s="19"/>
      <c r="AB389" s="19"/>
      <c r="AC389" s="4"/>
      <c r="AD389" s="4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customFormat="false" ht="16.5" hidden="false" customHeight="true" outlineLevel="0" collapsed="false">
      <c r="A390" s="19" t="n">
        <v>44</v>
      </c>
      <c r="B390" s="19" t="n">
        <f aca="false" t="array" ref="B390:B390">RANK(V390,$V$2:$V$607)</f>
        <v>424</v>
      </c>
      <c r="C390" s="20" t="str">
        <f aca="false">IF(VLOOKUP($A390,Tournoi!$B$2:$F$601,3,0)="","",VLOOKUP($A390,Tournoi!$B$2:$F$601,3,0))</f>
        <v>Carlier</v>
      </c>
      <c r="D390" s="20" t="str">
        <f aca="false">IF(VLOOKUP($A390,Tournoi!$B$2:$F$601,4,0)="","",VLOOKUP($A390,Tournoi!$B$2:$F$601,4,0))</f>
        <v>Sven</v>
      </c>
      <c r="E390" s="20" t="str">
        <f aca="false">IF(VLOOKUP($A390,Tournoi!$B$2:$F$612,5,0)="","",VLOOKUP($A390,Tournoi!$B$2:$F$612,5,0))</f>
        <v/>
      </c>
      <c r="F390" s="19" t="n">
        <v>161.643207041715</v>
      </c>
      <c r="G390" s="19" t="n">
        <v>53.881069013905</v>
      </c>
      <c r="H390" s="19" t="n">
        <v>0</v>
      </c>
      <c r="I390" s="19" t="n">
        <v>0</v>
      </c>
      <c r="J390" s="21"/>
      <c r="K390" s="19"/>
      <c r="L390" s="19"/>
      <c r="M390" s="19"/>
      <c r="N390" s="19"/>
      <c r="O390" s="19" t="str">
        <f aca="false">IF(VLOOKUP($A390,Tournoi!$B$2:$AC$601,6,0)="","",VLOOKUP($A390,Tournoi!$B$2:$AF$601,30,0))</f>
        <v/>
      </c>
      <c r="P390" s="19"/>
      <c r="Q390" s="19"/>
      <c r="R390" s="19"/>
      <c r="S390" s="22"/>
      <c r="T390" s="21" t="n">
        <f aca="false" t="array" ref="T390:T390">SUM(J390:S390)</f>
        <v>0</v>
      </c>
      <c r="U390" s="19" t="n">
        <f aca="false" t="array" ref="U390:U390">IF(S390="",0,S390)+IF((COUNT(J390:R390)&lt;6),SUM(J390:R390),(MAX(J390:R390)+LARGE(J390:R390,2)+LARGE(J390:R390,3)+LARGE(J390:R390,4)+LARGE(J390:R390,5)))</f>
        <v>0</v>
      </c>
      <c r="V390" s="19" t="n">
        <f aca="false">U390+G390+I390</f>
        <v>53.881069013905</v>
      </c>
      <c r="W390" s="19" t="n">
        <f aca="false" t="array" ref="W390:W390">COUNT(J390:S390)</f>
        <v>0</v>
      </c>
      <c r="X390" s="19"/>
      <c r="Y390" s="19"/>
      <c r="Z390" s="4"/>
      <c r="AA390" s="19"/>
      <c r="AB390" s="19"/>
      <c r="AC390" s="4"/>
      <c r="AD390" s="4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customFormat="false" ht="16.5" hidden="false" customHeight="true" outlineLevel="0" collapsed="false">
      <c r="A391" s="19" t="n">
        <v>43</v>
      </c>
      <c r="B391" s="19" t="n">
        <f aca="false" t="array" ref="B391:B391">RANK(V391,$V$2:$V$607)</f>
        <v>426</v>
      </c>
      <c r="C391" s="20" t="str">
        <f aca="false">IF(VLOOKUP($A391,Tournoi!$B$2:$F$601,3,0)="","",VLOOKUP($A391,Tournoi!$B$2:$F$601,3,0))</f>
        <v>Calcoen</v>
      </c>
      <c r="D391" s="20" t="str">
        <f aca="false">IF(VLOOKUP($A391,Tournoi!$B$2:$F$601,4,0)="","",VLOOKUP($A391,Tournoi!$B$2:$F$601,4,0))</f>
        <v>Thomas</v>
      </c>
      <c r="E391" s="20" t="str">
        <f aca="false">IF(VLOOKUP($A391,Tournoi!$B$2:$F$612,5,0)="","",VLOOKUP($A391,Tournoi!$B$2:$F$612,5,0))</f>
        <v>De Pionne</v>
      </c>
      <c r="F391" s="19" t="n">
        <v>0</v>
      </c>
      <c r="G391" s="19" t="n">
        <v>0</v>
      </c>
      <c r="H391" s="19" t="n">
        <v>80.4530664712241</v>
      </c>
      <c r="I391" s="19" t="n">
        <v>53.6353776474827</v>
      </c>
      <c r="J391" s="21" t="n">
        <v>0.233766233766234</v>
      </c>
      <c r="K391" s="19"/>
      <c r="L391" s="19"/>
      <c r="M391" s="19"/>
      <c r="N391" s="19"/>
      <c r="O391" s="19" t="str">
        <f aca="false">IF(VLOOKUP($A391,Tournoi!$B$2:$AC$601,6,0)="","",VLOOKUP($A391,Tournoi!$B$2:$AF$601,30,0))</f>
        <v/>
      </c>
      <c r="P391" s="19"/>
      <c r="Q391" s="19"/>
      <c r="R391" s="19"/>
      <c r="S391" s="22"/>
      <c r="T391" s="21" t="n">
        <f aca="false" t="array" ref="T391:T391">SUM(J391:S391)</f>
        <v>0.233766233766234</v>
      </c>
      <c r="U391" s="19" t="n">
        <f aca="false" t="array" ref="U391:U391">IF(S391="",0,S391)+IF((COUNT(J391:R391)&lt;6),SUM(J391:R391),(MAX(J391:R391)+LARGE(J391:R391,2)+LARGE(J391:R391,3)+LARGE(J391:R391,4)+LARGE(J391:R391,5)))</f>
        <v>0.233766233766234</v>
      </c>
      <c r="V391" s="19" t="n">
        <f aca="false">U391+G391+I391</f>
        <v>53.869143881249</v>
      </c>
      <c r="W391" s="19" t="n">
        <f aca="false" t="array" ref="W391:W391">COUNT(J391:S391)</f>
        <v>1</v>
      </c>
      <c r="X391" s="19"/>
      <c r="Y391" s="19"/>
      <c r="Z391" s="4"/>
      <c r="AA391" s="19"/>
      <c r="AB391" s="19"/>
      <c r="AC391" s="4"/>
      <c r="AD391" s="4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customFormat="false" ht="16.5" hidden="false" customHeight="true" outlineLevel="0" collapsed="false">
      <c r="A392" s="19" t="n">
        <v>122</v>
      </c>
      <c r="B392" s="19" t="n">
        <f aca="false" t="array" ref="B392:B392">RANK(V392,$V$2:$V$607)</f>
        <v>427</v>
      </c>
      <c r="C392" s="20" t="str">
        <f aca="false">IF(VLOOKUP($A392,Tournoi!$B$2:$F$601,3,0)="","",VLOOKUP($A392,Tournoi!$B$2:$F$601,3,0))</f>
        <v>Vanhee</v>
      </c>
      <c r="D392" s="20" t="str">
        <f aca="false">IF(VLOOKUP($A392,Tournoi!$B$2:$F$601,4,0)="","",VLOOKUP($A392,Tournoi!$B$2:$F$601,4,0))</f>
        <v>Bart</v>
      </c>
      <c r="E392" s="20" t="str">
        <f aca="false">IF(VLOOKUP($A392,Tournoi!$B$2:$F$612,5,0)="","",VLOOKUP($A392,Tournoi!$B$2:$F$612,5,0))</f>
        <v/>
      </c>
      <c r="F392" s="19" t="n">
        <v>0</v>
      </c>
      <c r="G392" s="19" t="n">
        <v>0</v>
      </c>
      <c r="H392" s="19" t="n">
        <v>80.3976697061804</v>
      </c>
      <c r="I392" s="19" t="n">
        <v>53.5984464707869</v>
      </c>
      <c r="J392" s="21"/>
      <c r="K392" s="19"/>
      <c r="L392" s="19"/>
      <c r="M392" s="19"/>
      <c r="N392" s="19"/>
      <c r="O392" s="19" t="str">
        <f aca="false">IF(VLOOKUP($A392,Tournoi!$B$2:$AC$601,6,0)="","",VLOOKUP($A392,Tournoi!$B$2:$AF$601,30,0))</f>
        <v/>
      </c>
      <c r="P392" s="19"/>
      <c r="Q392" s="19"/>
      <c r="R392" s="19"/>
      <c r="S392" s="22"/>
      <c r="T392" s="21" t="n">
        <f aca="false" t="array" ref="T392:T392">SUM(J392:S392)</f>
        <v>0</v>
      </c>
      <c r="U392" s="19" t="n">
        <f aca="false" t="array" ref="U392:U392">IF(S392="",0,S392)+IF((COUNT(J392:R392)&lt;6),SUM(J392:R392),(MAX(J392:R392)+LARGE(J392:R392,2)+LARGE(J392:R392,3)+LARGE(J392:R392,4)+LARGE(J392:R392,5)))</f>
        <v>0</v>
      </c>
      <c r="V392" s="19" t="n">
        <f aca="false">U392+G392+I392</f>
        <v>53.5984464707869</v>
      </c>
      <c r="W392" s="19" t="n">
        <f aca="false" t="array" ref="W392:W392">COUNT(J392:S392)</f>
        <v>0</v>
      </c>
      <c r="X392" s="19"/>
      <c r="Y392" s="19"/>
      <c r="Z392" s="4"/>
      <c r="AA392" s="19"/>
      <c r="AB392" s="19"/>
      <c r="AC392" s="4"/>
      <c r="AD392" s="4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customFormat="false" ht="16.5" hidden="false" customHeight="true" outlineLevel="0" collapsed="false">
      <c r="A393" s="19" t="n">
        <v>218</v>
      </c>
      <c r="B393" s="19" t="n">
        <f aca="false" t="array" ref="B393:B393">RANK(V393,$V$2:$V$607)</f>
        <v>428</v>
      </c>
      <c r="C393" s="20" t="str">
        <f aca="false">IF(VLOOKUP($A393,Tournoi!$B$2:$F$601,3,0)="","",VLOOKUP($A393,Tournoi!$B$2:$F$601,3,0))</f>
        <v>Van Wittenberghe</v>
      </c>
      <c r="D393" s="20" t="str">
        <f aca="false">IF(VLOOKUP($A393,Tournoi!$B$2:$F$601,4,0)="","",VLOOKUP($A393,Tournoi!$B$2:$F$601,4,0))</f>
        <v>Eva</v>
      </c>
      <c r="E393" s="20" t="str">
        <f aca="false">IF(VLOOKUP($A393,Tournoi!$B$2:$F$612,5,0)="","",VLOOKUP($A393,Tournoi!$B$2:$F$612,5,0))</f>
        <v/>
      </c>
      <c r="F393" s="19" t="n">
        <v>0</v>
      </c>
      <c r="G393" s="19" t="n">
        <v>0</v>
      </c>
      <c r="H393" s="19" t="n">
        <v>80.3069946247534</v>
      </c>
      <c r="I393" s="19" t="n">
        <v>53.5379964165022</v>
      </c>
      <c r="J393" s="21"/>
      <c r="K393" s="19"/>
      <c r="L393" s="19"/>
      <c r="M393" s="19"/>
      <c r="N393" s="19"/>
      <c r="O393" s="19" t="str">
        <f aca="false">IF(VLOOKUP($A393,Tournoi!$B$2:$AC$601,6,0)="","",VLOOKUP($A393,Tournoi!$B$2:$AF$601,30,0))</f>
        <v/>
      </c>
      <c r="P393" s="19"/>
      <c r="Q393" s="19"/>
      <c r="R393" s="19"/>
      <c r="S393" s="22"/>
      <c r="T393" s="21" t="n">
        <f aca="false" t="array" ref="T393:T393">SUM(J393:S393)</f>
        <v>0</v>
      </c>
      <c r="U393" s="19" t="n">
        <f aca="false" t="array" ref="U393:U393">IF(S393="",0,S393)+IF((COUNT(J393:R393)&lt;6),SUM(J393:R393),(MAX(J393:R393)+LARGE(J393:R393,2)+LARGE(J393:R393,3)+LARGE(J393:R393,4)+LARGE(J393:R393,5)))</f>
        <v>0</v>
      </c>
      <c r="V393" s="19" t="n">
        <f aca="false">U393+G393+I393</f>
        <v>53.5379964165022</v>
      </c>
      <c r="W393" s="19" t="n">
        <f aca="false" t="array" ref="W393:W393">COUNT(J393:S393)</f>
        <v>0</v>
      </c>
      <c r="X393" s="19"/>
      <c r="Y393" s="19"/>
      <c r="Z393" s="19"/>
      <c r="AA393" s="19"/>
      <c r="AB393" s="19"/>
      <c r="AC393" s="19"/>
      <c r="AD393" s="19"/>
      <c r="AE393" s="29"/>
      <c r="AF393" s="29"/>
      <c r="AG393" s="29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customFormat="false" ht="16.5" hidden="false" customHeight="true" outlineLevel="0" collapsed="false">
      <c r="A394" s="19" t="n">
        <v>241</v>
      </c>
      <c r="B394" s="19" t="n">
        <f aca="false" t="array" ref="B394:B394">RANK(V394,$V$2:$V$607)</f>
        <v>429</v>
      </c>
      <c r="C394" s="20" t="str">
        <f aca="false">IF(VLOOKUP($A394,Tournoi!$B$2:$F$601,3,0)="","",VLOOKUP($A394,Tournoi!$B$2:$F$601,3,0))</f>
        <v>Inghelbrecht</v>
      </c>
      <c r="D394" s="20" t="str">
        <f aca="false">IF(VLOOKUP($A394,Tournoi!$B$2:$F$601,4,0)="","",VLOOKUP($A394,Tournoi!$B$2:$F$601,4,0))</f>
        <v>Miranda</v>
      </c>
      <c r="E394" s="20" t="str">
        <f aca="false">IF(VLOOKUP($A394,Tournoi!$B$2:$F$612,5,0)="","",VLOOKUP($A394,Tournoi!$B$2:$F$612,5,0))</f>
        <v/>
      </c>
      <c r="F394" s="19" t="n">
        <v>159.631929368598</v>
      </c>
      <c r="G394" s="19" t="n">
        <v>53.210643122866</v>
      </c>
      <c r="H394" s="19" t="n">
        <v>0</v>
      </c>
      <c r="I394" s="19" t="n">
        <v>0</v>
      </c>
      <c r="J394" s="21"/>
      <c r="K394" s="19"/>
      <c r="L394" s="19"/>
      <c r="M394" s="19"/>
      <c r="N394" s="19"/>
      <c r="O394" s="19" t="str">
        <f aca="false">IF(VLOOKUP($A394,Tournoi!$B$2:$AC$601,6,0)="","",VLOOKUP($A394,Tournoi!$B$2:$AF$601,30,0))</f>
        <v/>
      </c>
      <c r="P394" s="19"/>
      <c r="Q394" s="19"/>
      <c r="R394" s="19"/>
      <c r="S394" s="22"/>
      <c r="T394" s="21" t="n">
        <f aca="false" t="array" ref="T394:T394">SUM(J394:S394)</f>
        <v>0</v>
      </c>
      <c r="U394" s="19" t="n">
        <f aca="false" t="array" ref="U394:U394">IF(S394="",0,S394)+IF((COUNT(J394:R394)&lt;6),SUM(J394:R394),(MAX(J394:R394)+LARGE(J394:R394,2)+LARGE(J394:R394,3)+LARGE(J394:R394,4)+LARGE(J394:R394,5)))</f>
        <v>0</v>
      </c>
      <c r="V394" s="19" t="n">
        <f aca="false">U394+G394+I394</f>
        <v>53.210643122866</v>
      </c>
      <c r="W394" s="19" t="n">
        <f aca="false" t="array" ref="W394:W394">COUNT(J394:S394)</f>
        <v>0</v>
      </c>
      <c r="X394" s="19"/>
      <c r="Y394" s="19"/>
      <c r="Z394" s="4"/>
      <c r="AA394" s="19"/>
      <c r="AB394" s="19"/>
      <c r="AC394" s="4"/>
      <c r="AD394" s="4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customFormat="false" ht="16.5" hidden="false" customHeight="true" outlineLevel="0" collapsed="false">
      <c r="A395" s="19" t="n">
        <v>182</v>
      </c>
      <c r="B395" s="19" t="n">
        <f aca="false" t="array" ref="B395:B395">RANK(V395,$V$2:$V$607)</f>
        <v>430</v>
      </c>
      <c r="C395" s="20" t="str">
        <f aca="false">IF(VLOOKUP($A395,Tournoi!$B$2:$F$601,3,0)="","",VLOOKUP($A395,Tournoi!$B$2:$F$601,3,0))</f>
        <v>Goethals</v>
      </c>
      <c r="D395" s="20" t="str">
        <f aca="false">IF(VLOOKUP($A395,Tournoi!$B$2:$F$601,4,0)="","",VLOOKUP($A395,Tournoi!$B$2:$F$601,4,0))</f>
        <v>Michiel</v>
      </c>
      <c r="E395" s="20" t="str">
        <f aca="false">IF(VLOOKUP($A395,Tournoi!$B$2:$F$612,5,0)="","",VLOOKUP($A395,Tournoi!$B$2:$F$612,5,0))</f>
        <v/>
      </c>
      <c r="F395" s="19" t="n">
        <v>158.677811478922</v>
      </c>
      <c r="G395" s="19" t="n">
        <v>52.8926038263074</v>
      </c>
      <c r="H395" s="19" t="n">
        <v>0</v>
      </c>
      <c r="I395" s="19" t="n">
        <v>0</v>
      </c>
      <c r="J395" s="21"/>
      <c r="K395" s="19"/>
      <c r="L395" s="19"/>
      <c r="M395" s="19"/>
      <c r="N395" s="19"/>
      <c r="O395" s="19" t="str">
        <f aca="false">IF(VLOOKUP($A395,Tournoi!$B$2:$AC$601,6,0)="","",VLOOKUP($A395,Tournoi!$B$2:$AF$601,30,0))</f>
        <v/>
      </c>
      <c r="P395" s="19"/>
      <c r="Q395" s="19"/>
      <c r="R395" s="19"/>
      <c r="S395" s="22"/>
      <c r="T395" s="21" t="n">
        <f aca="false" t="array" ref="T395:T395">SUM(J395:S395)</f>
        <v>0</v>
      </c>
      <c r="U395" s="19" t="n">
        <f aca="false" t="array" ref="U395:U395">IF(S395="",0,S395)+IF((COUNT(J395:R395)&lt;6),SUM(J395:R395),(MAX(J395:R395)+LARGE(J395:R395,2)+LARGE(J395:R395,3)+LARGE(J395:R395,4)+LARGE(J395:R395,5)))</f>
        <v>0</v>
      </c>
      <c r="V395" s="19" t="n">
        <f aca="false">U395+G395+I395</f>
        <v>52.8926038263074</v>
      </c>
      <c r="W395" s="19" t="n">
        <f aca="false" t="array" ref="W395:W395">COUNT(J395:S395)</f>
        <v>0</v>
      </c>
      <c r="X395" s="19"/>
      <c r="Y395" s="19"/>
      <c r="Z395" s="4"/>
      <c r="AA395" s="19"/>
      <c r="AB395" s="19"/>
      <c r="AC395" s="4"/>
      <c r="AD395" s="4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customFormat="false" ht="16.5" hidden="false" customHeight="true" outlineLevel="0" collapsed="false">
      <c r="A396" s="19" t="n">
        <v>186</v>
      </c>
      <c r="B396" s="19" t="n">
        <f aca="false" t="array" ref="B396:B396">RANK(V396,$V$2:$V$607)</f>
        <v>431</v>
      </c>
      <c r="C396" s="20" t="str">
        <f aca="false">IF(VLOOKUP($A396,Tournoi!$B$2:$F$601,3,0)="","",VLOOKUP($A396,Tournoi!$B$2:$F$601,3,0))</f>
        <v>De Pooter</v>
      </c>
      <c r="D396" s="20" t="str">
        <f aca="false">IF(VLOOKUP($A396,Tournoi!$B$2:$F$601,4,0)="","",VLOOKUP($A396,Tournoi!$B$2:$F$601,4,0))</f>
        <v>Nele</v>
      </c>
      <c r="E396" s="20" t="str">
        <f aca="false">IF(VLOOKUP($A396,Tournoi!$B$2:$F$612,5,0)="","",VLOOKUP($A396,Tournoi!$B$2:$F$612,5,0))</f>
        <v/>
      </c>
      <c r="F396" s="19" t="n">
        <v>158.621777720824</v>
      </c>
      <c r="G396" s="19" t="n">
        <v>52.8739259069413</v>
      </c>
      <c r="H396" s="19" t="n">
        <v>0</v>
      </c>
      <c r="I396" s="19" t="n">
        <v>0</v>
      </c>
      <c r="J396" s="21"/>
      <c r="K396" s="19"/>
      <c r="L396" s="19"/>
      <c r="M396" s="19"/>
      <c r="N396" s="19"/>
      <c r="O396" s="19" t="str">
        <f aca="false">IF(VLOOKUP($A396,Tournoi!$B$2:$AC$601,6,0)="","",VLOOKUP($A396,Tournoi!$B$2:$AF$601,30,0))</f>
        <v/>
      </c>
      <c r="P396" s="19"/>
      <c r="Q396" s="19"/>
      <c r="R396" s="19"/>
      <c r="S396" s="22"/>
      <c r="T396" s="21" t="n">
        <f aca="false" t="array" ref="T396:T396">SUM(J396:S396)</f>
        <v>0</v>
      </c>
      <c r="U396" s="19" t="n">
        <f aca="false" t="array" ref="U396:U396">IF(S396="",0,S396)+IF((COUNT(J396:R396)&lt;6),SUM(J396:R396),(MAX(J396:R396)+LARGE(J396:R396,2)+LARGE(J396:R396,3)+LARGE(J396:R396,4)+LARGE(J396:R396,5)))</f>
        <v>0</v>
      </c>
      <c r="V396" s="19" t="n">
        <f aca="false">U396+G396+I396</f>
        <v>52.8739259069413</v>
      </c>
      <c r="W396" s="19" t="n">
        <f aca="false" t="array" ref="W396:W396">COUNT(J396:S396)</f>
        <v>0</v>
      </c>
      <c r="X396" s="19"/>
      <c r="Y396" s="19"/>
      <c r="Z396" s="4"/>
      <c r="AA396" s="4"/>
      <c r="AB396" s="0"/>
      <c r="AC396" s="4"/>
      <c r="AD396" s="4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customFormat="false" ht="16.5" hidden="false" customHeight="true" outlineLevel="0" collapsed="false">
      <c r="A397" s="19" t="n">
        <v>330</v>
      </c>
      <c r="B397" s="19" t="n">
        <f aca="false" t="array" ref="B397:B397">RANK(V397,$V$2:$V$607)</f>
        <v>432</v>
      </c>
      <c r="C397" s="20" t="str">
        <f aca="false">IF(VLOOKUP($A397,Tournoi!$B$2:$F$601,3,0)="","",VLOOKUP($A397,Tournoi!$B$2:$F$601,3,0))</f>
        <v>Van der Slagmolen</v>
      </c>
      <c r="D397" s="20" t="str">
        <f aca="false">IF(VLOOKUP($A397,Tournoi!$B$2:$F$601,4,0)="","",VLOOKUP($A397,Tournoi!$B$2:$F$601,4,0))</f>
        <v>Stijn</v>
      </c>
      <c r="E397" s="20" t="str">
        <f aca="false">IF(VLOOKUP($A397,Tournoi!$B$2:$F$612,5,0)="","",VLOOKUP($A397,Tournoi!$B$2:$F$612,5,0))</f>
        <v/>
      </c>
      <c r="F397" s="19" t="n">
        <v>158.098559046062</v>
      </c>
      <c r="G397" s="19" t="n">
        <v>52.6995196820206</v>
      </c>
      <c r="H397" s="19" t="n">
        <v>0</v>
      </c>
      <c r="I397" s="19" t="n">
        <v>0</v>
      </c>
      <c r="J397" s="21"/>
      <c r="K397" s="19"/>
      <c r="L397" s="19"/>
      <c r="M397" s="19"/>
      <c r="N397" s="19"/>
      <c r="O397" s="19" t="str">
        <f aca="false">IF(VLOOKUP($A397,Tournoi!$B$2:$AC$601,6,0)="","",VLOOKUP($A397,Tournoi!$B$2:$AF$601,30,0))</f>
        <v/>
      </c>
      <c r="P397" s="19"/>
      <c r="Q397" s="19"/>
      <c r="R397" s="19"/>
      <c r="S397" s="22"/>
      <c r="T397" s="21" t="n">
        <f aca="false" t="array" ref="T397:T397">SUM(J397:S397)</f>
        <v>0</v>
      </c>
      <c r="U397" s="19" t="n">
        <f aca="false" t="array" ref="U397:U397">IF(S397="",0,S397)+IF((COUNT(J397:R397)&lt;6),SUM(J397:R397),(MAX(J397:R397)+LARGE(J397:R397,2)+LARGE(J397:R397,3)+LARGE(J397:R397,4)+LARGE(J397:R397,5)))</f>
        <v>0</v>
      </c>
      <c r="V397" s="19" t="n">
        <f aca="false">U397+G397+I397</f>
        <v>52.6995196820206</v>
      </c>
      <c r="W397" s="19" t="n">
        <f aca="false" t="array" ref="W397:W397">COUNT(J397:S397)</f>
        <v>0</v>
      </c>
      <c r="X397" s="19"/>
      <c r="Y397" s="19"/>
      <c r="Z397" s="4"/>
      <c r="AA397" s="4"/>
      <c r="AB397" s="0"/>
      <c r="AC397" s="4"/>
      <c r="AD397" s="4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customFormat="false" ht="16.5" hidden="false" customHeight="true" outlineLevel="0" collapsed="false">
      <c r="A398" s="19" t="n">
        <v>30</v>
      </c>
      <c r="B398" s="19" t="n">
        <f aca="false" t="array" ref="B398:B398">RANK(V398,$V$2:$V$607)</f>
        <v>286</v>
      </c>
      <c r="C398" s="20" t="str">
        <f aca="false">IF(VLOOKUP($A398,Tournoi!$B$2:$F$601,3,0)="","",VLOOKUP($A398,Tournoi!$B$2:$F$601,3,0))</f>
        <v>Beyen</v>
      </c>
      <c r="D398" s="20" t="str">
        <f aca="false">IF(VLOOKUP($A398,Tournoi!$B$2:$F$601,4,0)="","",VLOOKUP($A398,Tournoi!$B$2:$F$601,4,0))</f>
        <v>Elias</v>
      </c>
      <c r="E398" s="20" t="str">
        <f aca="false">IF(VLOOKUP($A398,Tournoi!$B$2:$F$612,5,0)="","",VLOOKUP($A398,Tournoi!$B$2:$F$612,5,0))</f>
        <v/>
      </c>
      <c r="F398" s="19" t="n">
        <v>0</v>
      </c>
      <c r="G398" s="19" t="n">
        <v>0</v>
      </c>
      <c r="H398" s="19" t="n">
        <v>78.7688013136289</v>
      </c>
      <c r="I398" s="19" t="n">
        <v>52.5125342090859</v>
      </c>
      <c r="J398" s="21"/>
      <c r="K398" s="19"/>
      <c r="L398" s="19"/>
      <c r="M398" s="19"/>
      <c r="N398" s="19"/>
      <c r="O398" s="19" t="n">
        <f aca="false">IF(VLOOKUP($A398,Tournoi!$B$2:$AC$601,6,0)="","",VLOOKUP($A398,Tournoi!$B$2:$AF$601,30,0))</f>
        <v>84.0002176567394</v>
      </c>
      <c r="P398" s="19"/>
      <c r="Q398" s="19"/>
      <c r="R398" s="19"/>
      <c r="S398" s="22"/>
      <c r="T398" s="21" t="n">
        <f aca="false" t="array" ref="T398:T398">SUM(J398:S398)</f>
        <v>84.0002176567394</v>
      </c>
      <c r="U398" s="19" t="n">
        <f aca="false" t="array" ref="U398:U398">IF(S398="",0,S398)+IF((COUNT(J398:R398)&lt;6),SUM(J398:R398),(MAX(J398:R398)+LARGE(J398:R398,2)+LARGE(J398:R398,3)+LARGE(J398:R398,4)+LARGE(J398:R398,5)))</f>
        <v>84.0002176567394</v>
      </c>
      <c r="V398" s="19" t="n">
        <f aca="false">U398+G398+I398</f>
        <v>136.512751865825</v>
      </c>
      <c r="W398" s="19" t="n">
        <f aca="false" t="array" ref="W398:W398">COUNT(J398:S398)</f>
        <v>1</v>
      </c>
      <c r="X398" s="19"/>
      <c r="Y398" s="19"/>
      <c r="Z398" s="4"/>
      <c r="AA398" s="19"/>
      <c r="AB398" s="19"/>
      <c r="AC398" s="4"/>
      <c r="AD398" s="4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customFormat="false" ht="16.5" hidden="false" customHeight="true" outlineLevel="0" collapsed="false">
      <c r="A399" s="19" t="n">
        <v>541</v>
      </c>
      <c r="B399" s="19" t="n">
        <f aca="false" t="array" ref="B399:B399">RANK(V399,$V$2:$V$607)</f>
        <v>433</v>
      </c>
      <c r="C399" s="20" t="str">
        <f aca="false">IF(VLOOKUP($A399,Tournoi!$B$2:$F$601,3,0)="","",VLOOKUP($A399,Tournoi!$B$2:$F$601,3,0))</f>
        <v>Belis</v>
      </c>
      <c r="D399" s="20" t="str">
        <f aca="false">IF(VLOOKUP($A399,Tournoi!$B$2:$F$601,4,0)="","",VLOOKUP($A399,Tournoi!$B$2:$F$601,4,0))</f>
        <v>Jan</v>
      </c>
      <c r="E399" s="20" t="str">
        <f aca="false">IF(VLOOKUP($A399,Tournoi!$B$2:$F$612,5,0)="","",VLOOKUP($A399,Tournoi!$B$2:$F$612,5,0))</f>
        <v/>
      </c>
      <c r="F399" s="19" t="n">
        <v>156.265986749051</v>
      </c>
      <c r="G399" s="19" t="n">
        <v>52.0886622496836</v>
      </c>
      <c r="H399" s="19" t="n">
        <v>0</v>
      </c>
      <c r="I399" s="19" t="n">
        <v>0</v>
      </c>
      <c r="J399" s="21"/>
      <c r="K399" s="19"/>
      <c r="L399" s="19"/>
      <c r="M399" s="19"/>
      <c r="N399" s="19"/>
      <c r="O399" s="19" t="str">
        <f aca="false">IF(VLOOKUP($A399,Tournoi!$B$2:$AC$601,6,0)="","",VLOOKUP($A399,Tournoi!$B$2:$AF$601,30,0))</f>
        <v/>
      </c>
      <c r="P399" s="19"/>
      <c r="Q399" s="19"/>
      <c r="R399" s="19"/>
      <c r="S399" s="22"/>
      <c r="T399" s="21" t="n">
        <f aca="false" t="array" ref="T399:T399">SUM(J399:S399)</f>
        <v>0</v>
      </c>
      <c r="U399" s="19" t="n">
        <f aca="false" t="array" ref="U399:U399">IF(S399="",0,S399)+IF((COUNT(J399:R399)&lt;6),SUM(J399:R399),(MAX(J399:R399)+LARGE(J399:R399,2)+LARGE(J399:R399,3)+LARGE(J399:R399,4)+LARGE(J399:R399,5)))</f>
        <v>0</v>
      </c>
      <c r="V399" s="19" t="n">
        <f aca="false">U399+G399+I399</f>
        <v>52.0886622496836</v>
      </c>
      <c r="W399" s="19" t="n">
        <f aca="false" t="array" ref="W399:W399">COUNT(J399:S399)</f>
        <v>0</v>
      </c>
      <c r="X399" s="19"/>
      <c r="Y399" s="19"/>
      <c r="Z399" s="4"/>
      <c r="AA399" s="19"/>
      <c r="AB399" s="19"/>
      <c r="AC399" s="4"/>
      <c r="AD399" s="4"/>
      <c r="AE399" s="27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customFormat="false" ht="16.5" hidden="false" customHeight="true" outlineLevel="0" collapsed="false">
      <c r="A400" s="19" t="n">
        <v>259</v>
      </c>
      <c r="B400" s="19" t="n">
        <f aca="false" t="array" ref="B400:B400">RANK(V400,$V$2:$V$607)</f>
        <v>434</v>
      </c>
      <c r="C400" s="20" t="str">
        <f aca="false">IF(VLOOKUP($A400,Tournoi!$B$2:$F$601,3,0)="","",VLOOKUP($A400,Tournoi!$B$2:$F$601,3,0))</f>
        <v>Feyaerts</v>
      </c>
      <c r="D400" s="20" t="str">
        <f aca="false">IF(VLOOKUP($A400,Tournoi!$B$2:$F$601,4,0)="","",VLOOKUP($A400,Tournoi!$B$2:$F$601,4,0))</f>
        <v>Anne-Sophie</v>
      </c>
      <c r="E400" s="20" t="str">
        <f aca="false">IF(VLOOKUP($A400,Tournoi!$B$2:$F$612,5,0)="","",VLOOKUP($A400,Tournoi!$B$2:$F$612,5,0))</f>
        <v/>
      </c>
      <c r="F400" s="19" t="n">
        <v>154.992081089642</v>
      </c>
      <c r="G400" s="19" t="n">
        <v>51.6640270298807</v>
      </c>
      <c r="H400" s="19" t="n">
        <v>0</v>
      </c>
      <c r="I400" s="19" t="n">
        <v>0</v>
      </c>
      <c r="J400" s="21"/>
      <c r="K400" s="19"/>
      <c r="L400" s="19"/>
      <c r="M400" s="19"/>
      <c r="N400" s="19"/>
      <c r="O400" s="19" t="str">
        <f aca="false">IF(VLOOKUP($A400,Tournoi!$B$2:$AC$601,6,0)="","",VLOOKUP($A400,Tournoi!$B$2:$AF$601,30,0))</f>
        <v/>
      </c>
      <c r="P400" s="19"/>
      <c r="Q400" s="19"/>
      <c r="R400" s="19"/>
      <c r="S400" s="22"/>
      <c r="T400" s="21" t="n">
        <f aca="false" t="array" ref="T400:T400">SUM(J400:S400)</f>
        <v>0</v>
      </c>
      <c r="U400" s="19" t="n">
        <f aca="false" t="array" ref="U400:U400">IF(S400="",0,S400)+IF((COUNT(J400:R400)&lt;6),SUM(J400:R400),(MAX(J400:R400)+LARGE(J400:R400,2)+LARGE(J400:R400,3)+LARGE(J400:R400,4)+LARGE(J400:R400,5)))</f>
        <v>0</v>
      </c>
      <c r="V400" s="19" t="n">
        <f aca="false">U400+G400+I400</f>
        <v>51.6640270298807</v>
      </c>
      <c r="W400" s="19" t="n">
        <f aca="false" t="array" ref="W400:W400">COUNT(J400:S400)</f>
        <v>0</v>
      </c>
      <c r="X400" s="19"/>
      <c r="Y400" s="19"/>
      <c r="Z400" s="4"/>
      <c r="AA400" s="4"/>
      <c r="AB400" s="0"/>
      <c r="AC400" s="4"/>
      <c r="AD400" s="4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customFormat="false" ht="16.5" hidden="false" customHeight="true" outlineLevel="0" collapsed="false">
      <c r="A401" s="19" t="n">
        <v>263</v>
      </c>
      <c r="B401" s="19" t="n">
        <f aca="false" t="array" ref="B401:B401">RANK(V401,$V$2:$V$607)</f>
        <v>435</v>
      </c>
      <c r="C401" s="20" t="str">
        <f aca="false">IF(VLOOKUP($A401,Tournoi!$B$2:$F$601,3,0)="","",VLOOKUP($A401,Tournoi!$B$2:$F$601,3,0))</f>
        <v>Andriessens</v>
      </c>
      <c r="D401" s="20" t="str">
        <f aca="false">IF(VLOOKUP($A401,Tournoi!$B$2:$F$601,4,0)="","",VLOOKUP($A401,Tournoi!$B$2:$F$601,4,0))</f>
        <v>Cassandre</v>
      </c>
      <c r="E401" s="20" t="str">
        <f aca="false">IF(VLOOKUP($A401,Tournoi!$B$2:$F$612,5,0)="","",VLOOKUP($A401,Tournoi!$B$2:$F$612,5,0))</f>
        <v/>
      </c>
      <c r="F401" s="19" t="n">
        <v>153.325986316783</v>
      </c>
      <c r="G401" s="19" t="n">
        <v>51.1086621055943</v>
      </c>
      <c r="H401" s="19" t="n">
        <v>0</v>
      </c>
      <c r="I401" s="19" t="n">
        <v>0</v>
      </c>
      <c r="J401" s="21"/>
      <c r="K401" s="19"/>
      <c r="L401" s="19"/>
      <c r="M401" s="19"/>
      <c r="N401" s="19" t="n">
        <v>0</v>
      </c>
      <c r="O401" s="19" t="str">
        <f aca="false">IF(VLOOKUP($A401,Tournoi!$B$2:$AC$601,6,0)="","",VLOOKUP($A401,Tournoi!$B$2:$AF$601,30,0))</f>
        <v/>
      </c>
      <c r="P401" s="19"/>
      <c r="Q401" s="19"/>
      <c r="R401" s="19"/>
      <c r="S401" s="22"/>
      <c r="T401" s="21" t="n">
        <f aca="false" t="array" ref="T401:T401">SUM(J401:S401)</f>
        <v>0</v>
      </c>
      <c r="U401" s="19" t="n">
        <f aca="false" t="array" ref="U401:U401">IF(S401="",0,S401)+IF((COUNT(J401:R401)&lt;6),SUM(J401:R401),(MAX(J401:R401)+LARGE(J401:R401,2)+LARGE(J401:R401,3)+LARGE(J401:R401,4)+LARGE(J401:R401,5)))</f>
        <v>0</v>
      </c>
      <c r="V401" s="19" t="n">
        <f aca="false">U401+G401+I401</f>
        <v>51.1086621055943</v>
      </c>
      <c r="W401" s="19" t="n">
        <f aca="false" t="array" ref="W401:W401">COUNT(J401:S401)</f>
        <v>1</v>
      </c>
      <c r="X401" s="19"/>
      <c r="Y401" s="19"/>
      <c r="Z401" s="4"/>
      <c r="AA401" s="4"/>
      <c r="AB401" s="0"/>
      <c r="AC401" s="4"/>
      <c r="AD401" s="4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customFormat="false" ht="16.5" hidden="false" customHeight="true" outlineLevel="0" collapsed="false">
      <c r="A402" s="19" t="n">
        <v>243</v>
      </c>
      <c r="B402" s="19" t="n">
        <f aca="false" t="array" ref="B402:B402">RANK(V402,$V$2:$V$607)</f>
        <v>436</v>
      </c>
      <c r="C402" s="20" t="str">
        <f aca="false">IF(VLOOKUP($A402,Tournoi!$B$2:$F$601,3,0)="","",VLOOKUP($A402,Tournoi!$B$2:$F$601,3,0))</f>
        <v>Leloup</v>
      </c>
      <c r="D402" s="20" t="str">
        <f aca="false">IF(VLOOKUP($A402,Tournoi!$B$2:$F$601,4,0)="","",VLOOKUP($A402,Tournoi!$B$2:$F$601,4,0))</f>
        <v>Sandrine</v>
      </c>
      <c r="E402" s="20" t="str">
        <f aca="false">IF(VLOOKUP($A402,Tournoi!$B$2:$F$612,5,0)="","",VLOOKUP($A402,Tournoi!$B$2:$F$612,5,0))</f>
        <v/>
      </c>
      <c r="F402" s="19" t="n">
        <v>0</v>
      </c>
      <c r="G402" s="19" t="n">
        <v>0</v>
      </c>
      <c r="H402" s="19" t="n">
        <v>76.1730767635027</v>
      </c>
      <c r="I402" s="19" t="n">
        <v>50.7820511756685</v>
      </c>
      <c r="J402" s="21"/>
      <c r="K402" s="19"/>
      <c r="L402" s="19"/>
      <c r="M402" s="19"/>
      <c r="N402" s="19"/>
      <c r="O402" s="19" t="str">
        <f aca="false">IF(VLOOKUP($A402,Tournoi!$B$2:$AC$601,6,0)="","",VLOOKUP($A402,Tournoi!$B$2:$AF$601,30,0))</f>
        <v/>
      </c>
      <c r="P402" s="19"/>
      <c r="Q402" s="19"/>
      <c r="R402" s="19"/>
      <c r="S402" s="22"/>
      <c r="T402" s="21" t="n">
        <f aca="false" t="array" ref="T402:T402">SUM(J402:S402)</f>
        <v>0</v>
      </c>
      <c r="U402" s="19" t="n">
        <f aca="false" t="array" ref="U402:U402">IF(S402="",0,S402)+IF((COUNT(J402:R402)&lt;6),SUM(J402:R402),(MAX(J402:R402)+LARGE(J402:R402,2)+LARGE(J402:R402,3)+LARGE(J402:R402,4)+LARGE(J402:R402,5)))</f>
        <v>0</v>
      </c>
      <c r="V402" s="19" t="n">
        <f aca="false">U402+G402+I402</f>
        <v>50.7820511756685</v>
      </c>
      <c r="W402" s="19" t="n">
        <f aca="false" t="array" ref="W402:W402">COUNT(J402:S402)</f>
        <v>0</v>
      </c>
      <c r="X402" s="19"/>
      <c r="Y402" s="19"/>
      <c r="Z402" s="4"/>
      <c r="AA402" s="19"/>
      <c r="AB402" s="19"/>
      <c r="AC402" s="4"/>
      <c r="AD402" s="4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16.5" hidden="false" customHeight="true" outlineLevel="0" collapsed="false">
      <c r="A403" s="19" t="n">
        <v>453</v>
      </c>
      <c r="B403" s="19" t="n">
        <f aca="false" t="array" ref="B403:B403">RANK(V403,$V$2:$V$607)</f>
        <v>437</v>
      </c>
      <c r="C403" s="20" t="str">
        <f aca="false">IF(VLOOKUP($A403,Tournoi!$B$2:$F$601,3,0)="","",VLOOKUP($A403,Tournoi!$B$2:$F$601,3,0))</f>
        <v>Vangheluwe</v>
      </c>
      <c r="D403" s="20" t="str">
        <f aca="false">IF(VLOOKUP($A403,Tournoi!$B$2:$F$601,4,0)="","",VLOOKUP($A403,Tournoi!$B$2:$F$601,4,0))</f>
        <v>Fien</v>
      </c>
      <c r="E403" s="20" t="str">
        <f aca="false">IF(VLOOKUP($A403,Tournoi!$B$2:$F$612,5,0)="","",VLOOKUP($A403,Tournoi!$B$2:$F$612,5,0))</f>
        <v/>
      </c>
      <c r="F403" s="19" t="n">
        <v>0</v>
      </c>
      <c r="G403" s="19" t="n">
        <v>0</v>
      </c>
      <c r="H403" s="19" t="n">
        <v>75.2546296296296</v>
      </c>
      <c r="I403" s="19" t="n">
        <v>50.1697530864198</v>
      </c>
      <c r="J403" s="21"/>
      <c r="K403" s="19"/>
      <c r="L403" s="19"/>
      <c r="M403" s="19"/>
      <c r="N403" s="19"/>
      <c r="O403" s="19" t="str">
        <f aca="false">IF(VLOOKUP($A403,Tournoi!$B$2:$AC$601,6,0)="","",VLOOKUP($A403,Tournoi!$B$2:$AF$601,30,0))</f>
        <v/>
      </c>
      <c r="P403" s="19"/>
      <c r="Q403" s="19"/>
      <c r="R403" s="19"/>
      <c r="S403" s="22"/>
      <c r="T403" s="21" t="n">
        <f aca="false" t="array" ref="T403:T403">SUM(J403:S403)</f>
        <v>0</v>
      </c>
      <c r="U403" s="19" t="n">
        <f aca="false" t="array" ref="U403:U403">IF(S403="",0,S403)+IF((COUNT(J403:R403)&lt;6),SUM(J403:R403),(MAX(J403:R403)+LARGE(J403:R403,2)+LARGE(J403:R403,3)+LARGE(J403:R403,4)+LARGE(J403:R403,5)))</f>
        <v>0</v>
      </c>
      <c r="V403" s="19" t="n">
        <f aca="false">U403+G403+I403</f>
        <v>50.1697530864198</v>
      </c>
      <c r="W403" s="19" t="n">
        <f aca="false" t="array" ref="W403:W403">COUNT(J403:S403)</f>
        <v>0</v>
      </c>
      <c r="X403" s="19"/>
      <c r="Y403" s="19"/>
      <c r="Z403" s="4"/>
      <c r="AA403" s="19"/>
      <c r="AB403" s="19"/>
      <c r="AC403" s="4"/>
      <c r="AD403" s="4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customFormat="false" ht="16.5" hidden="false" customHeight="true" outlineLevel="0" collapsed="false">
      <c r="A404" s="19" t="n">
        <v>514</v>
      </c>
      <c r="B404" s="19" t="n">
        <f aca="false" t="array" ref="B404:B404">RANK(V404,$V$2:$V$607)</f>
        <v>438</v>
      </c>
      <c r="C404" s="20" t="str">
        <f aca="false">IF(VLOOKUP($A404,Tournoi!$B$2:$F$601,3,0)="","",VLOOKUP($A404,Tournoi!$B$2:$F$601,3,0))</f>
        <v>Vanbellinghen</v>
      </c>
      <c r="D404" s="20" t="str">
        <f aca="false">IF(VLOOKUP($A404,Tournoi!$B$2:$F$601,4,0)="","",VLOOKUP($A404,Tournoi!$B$2:$F$601,4,0))</f>
        <v>Geert</v>
      </c>
      <c r="E404" s="20" t="str">
        <f aca="false">IF(VLOOKUP($A404,Tournoi!$B$2:$F$612,5,0)="","",VLOOKUP($A404,Tournoi!$B$2:$F$612,5,0))</f>
        <v/>
      </c>
      <c r="F404" s="19" t="n">
        <v>150.218109880647</v>
      </c>
      <c r="G404" s="19" t="n">
        <v>50.0727032935489</v>
      </c>
      <c r="H404" s="19" t="n">
        <v>0</v>
      </c>
      <c r="I404" s="19" t="n">
        <v>0</v>
      </c>
      <c r="J404" s="21"/>
      <c r="K404" s="19"/>
      <c r="L404" s="19"/>
      <c r="M404" s="19"/>
      <c r="N404" s="19"/>
      <c r="O404" s="19" t="str">
        <f aca="false">IF(VLOOKUP($A404,Tournoi!$B$2:$AC$601,6,0)="","",VLOOKUP($A404,Tournoi!$B$2:$AF$601,30,0))</f>
        <v/>
      </c>
      <c r="P404" s="19"/>
      <c r="Q404" s="19"/>
      <c r="R404" s="19"/>
      <c r="S404" s="22"/>
      <c r="T404" s="21" t="n">
        <f aca="false" t="array" ref="T404:T404">SUM(J404:S404)</f>
        <v>0</v>
      </c>
      <c r="U404" s="19" t="n">
        <f aca="false" t="array" ref="U404:U404">IF(S404="",0,S404)+IF((COUNT(J404:R404)&lt;6),SUM(J404:R404),(MAX(J404:R404)+LARGE(J404:R404,2)+LARGE(J404:R404,3)+LARGE(J404:R404,4)+LARGE(J404:R404,5)))</f>
        <v>0</v>
      </c>
      <c r="V404" s="19" t="n">
        <f aca="false">U404+G404+I404</f>
        <v>50.0727032935489</v>
      </c>
      <c r="W404" s="19" t="n">
        <f aca="false" t="array" ref="W404:W404">COUNT(J404:S404)</f>
        <v>0</v>
      </c>
      <c r="X404" s="19"/>
      <c r="Y404" s="19"/>
      <c r="Z404" s="4"/>
      <c r="AA404" s="4"/>
      <c r="AB404" s="0"/>
      <c r="AC404" s="4"/>
      <c r="AD404" s="4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customFormat="false" ht="16.5" hidden="false" customHeight="true" outlineLevel="0" collapsed="false">
      <c r="A405" s="19" t="n">
        <v>353</v>
      </c>
      <c r="B405" s="19" t="n">
        <f aca="false" t="array" ref="B405:B405">RANK(V405,$V$2:$V$607)</f>
        <v>439</v>
      </c>
      <c r="C405" s="20" t="str">
        <f aca="false">IF(VLOOKUP($A405,Tournoi!$B$2:$F$601,3,0)="","",VLOOKUP($A405,Tournoi!$B$2:$F$601,3,0))</f>
        <v>Di Bennardo</v>
      </c>
      <c r="D405" s="20" t="str">
        <f aca="false">IF(VLOOKUP($A405,Tournoi!$B$2:$F$601,4,0)="","",VLOOKUP($A405,Tournoi!$B$2:$F$601,4,0))</f>
        <v>Thomas</v>
      </c>
      <c r="E405" s="20" t="str">
        <f aca="false">IF(VLOOKUP($A405,Tournoi!$B$2:$F$612,5,0)="","",VLOOKUP($A405,Tournoi!$B$2:$F$612,5,0))</f>
        <v/>
      </c>
      <c r="F405" s="19" t="n">
        <v>2.30143884892086</v>
      </c>
      <c r="G405" s="19" t="n">
        <v>0.767146282973621</v>
      </c>
      <c r="H405" s="19" t="n">
        <v>73.923132183908</v>
      </c>
      <c r="I405" s="19" t="n">
        <v>49.2820881226054</v>
      </c>
      <c r="J405" s="21"/>
      <c r="K405" s="19"/>
      <c r="L405" s="19"/>
      <c r="M405" s="19"/>
      <c r="N405" s="19"/>
      <c r="O405" s="19" t="str">
        <f aca="false">IF(VLOOKUP($A405,Tournoi!$B$2:$AC$601,6,0)="","",VLOOKUP($A405,Tournoi!$B$2:$AF$601,30,0))</f>
        <v/>
      </c>
      <c r="P405" s="19"/>
      <c r="Q405" s="19"/>
      <c r="R405" s="19"/>
      <c r="S405" s="22"/>
      <c r="T405" s="21" t="n">
        <f aca="false" t="array" ref="T405:T405">SUM(J405:S405)</f>
        <v>0</v>
      </c>
      <c r="U405" s="19" t="n">
        <f aca="false" t="array" ref="U405:U405">IF(S405="",0,S405)+IF((COUNT(J405:R405)&lt;6),SUM(J405:R405),(MAX(J405:R405)+LARGE(J405:R405,2)+LARGE(J405:R405,3)+LARGE(J405:R405,4)+LARGE(J405:R405,5)))</f>
        <v>0</v>
      </c>
      <c r="V405" s="19" t="n">
        <f aca="false">U405+G405+I405</f>
        <v>50.049234405579</v>
      </c>
      <c r="W405" s="19" t="n">
        <f aca="false" t="array" ref="W405:W405">COUNT(J405:S405)</f>
        <v>0</v>
      </c>
      <c r="X405" s="19"/>
      <c r="Y405" s="19"/>
      <c r="Z405" s="4"/>
      <c r="AA405" s="19"/>
      <c r="AB405" s="19"/>
      <c r="AC405" s="4"/>
      <c r="AD405" s="4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customFormat="false" ht="16.5" hidden="false" customHeight="true" outlineLevel="0" collapsed="false">
      <c r="A406" s="19" t="n">
        <v>518</v>
      </c>
      <c r="B406" s="19" t="n">
        <f aca="false" t="array" ref="B406:B406">RANK(V406,$V$2:$V$607)</f>
        <v>440</v>
      </c>
      <c r="C406" s="20" t="str">
        <f aca="false">IF(VLOOKUP($A406,Tournoi!$B$2:$F$601,3,0)="","",VLOOKUP($A406,Tournoi!$B$2:$F$601,3,0))</f>
        <v>Vanderheyden</v>
      </c>
      <c r="D406" s="20" t="str">
        <f aca="false">IF(VLOOKUP($A406,Tournoi!$B$2:$F$601,4,0)="","",VLOOKUP($A406,Tournoi!$B$2:$F$601,4,0))</f>
        <v>Noah</v>
      </c>
      <c r="E406" s="20" t="str">
        <f aca="false">IF(VLOOKUP($A406,Tournoi!$B$2:$F$612,5,0)="","",VLOOKUP($A406,Tournoi!$B$2:$F$612,5,0))</f>
        <v/>
      </c>
      <c r="F406" s="19" t="n">
        <v>0</v>
      </c>
      <c r="G406" s="19" t="n">
        <v>0</v>
      </c>
      <c r="H406" s="19" t="n">
        <v>74.2012269915496</v>
      </c>
      <c r="I406" s="19" t="n">
        <v>49.467484661033</v>
      </c>
      <c r="J406" s="21"/>
      <c r="K406" s="19"/>
      <c r="L406" s="19"/>
      <c r="M406" s="19"/>
      <c r="N406" s="19"/>
      <c r="O406" s="19" t="str">
        <f aca="false">IF(VLOOKUP($A406,Tournoi!$B$2:$AC$601,6,0)="","",VLOOKUP($A406,Tournoi!$B$2:$AF$601,30,0))</f>
        <v/>
      </c>
      <c r="P406" s="19"/>
      <c r="Q406" s="19"/>
      <c r="R406" s="19"/>
      <c r="S406" s="22"/>
      <c r="T406" s="21" t="n">
        <f aca="false" t="array" ref="T406:T406">SUM(J406:S406)</f>
        <v>0</v>
      </c>
      <c r="U406" s="19" t="n">
        <f aca="false" t="array" ref="U406:U406">IF(S406="",0,S406)+IF((COUNT(J406:R406)&lt;6),SUM(J406:R406),(MAX(J406:R406)+LARGE(J406:R406,2)+LARGE(J406:R406,3)+LARGE(J406:R406,4)+LARGE(J406:R406,5)))</f>
        <v>0</v>
      </c>
      <c r="V406" s="19" t="n">
        <f aca="false">U406+G406+I406</f>
        <v>49.467484661033</v>
      </c>
      <c r="W406" s="19" t="n">
        <f aca="false" t="array" ref="W406:W406">COUNT(J406:S406)</f>
        <v>0</v>
      </c>
      <c r="X406" s="19"/>
      <c r="Y406" s="19"/>
      <c r="Z406" s="4"/>
      <c r="AA406" s="19"/>
      <c r="AB406" s="19"/>
      <c r="AC406" s="4"/>
      <c r="AD406" s="4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s="31" customFormat="true" ht="16.5" hidden="false" customHeight="true" outlineLevel="0" collapsed="false">
      <c r="A407" s="19" t="n">
        <v>86</v>
      </c>
      <c r="B407" s="19" t="n">
        <f aca="false" t="array" ref="B407:B407">RANK(V407,$V$2:$V$607)</f>
        <v>441</v>
      </c>
      <c r="C407" s="20" t="str">
        <f aca="false">IF(VLOOKUP($A407,Tournoi!$B$2:$F$601,3,0)="","",VLOOKUP($A407,Tournoi!$B$2:$F$601,3,0))</f>
        <v>Deckers</v>
      </c>
      <c r="D407" s="20" t="str">
        <f aca="false">IF(VLOOKUP($A407,Tournoi!$B$2:$F$601,4,0)="","",VLOOKUP($A407,Tournoi!$B$2:$F$601,4,0))</f>
        <v>Dirk</v>
      </c>
      <c r="E407" s="20" t="str">
        <f aca="false">IF(VLOOKUP($A407,Tournoi!$B$2:$F$612,5,0)="","",VLOOKUP($A407,Tournoi!$B$2:$F$612,5,0))</f>
        <v/>
      </c>
      <c r="F407" s="19" t="n">
        <v>147.293498616846</v>
      </c>
      <c r="G407" s="19" t="n">
        <v>49.097832872282</v>
      </c>
      <c r="H407" s="19" t="n">
        <v>0</v>
      </c>
      <c r="I407" s="19" t="n">
        <v>0</v>
      </c>
      <c r="J407" s="21"/>
      <c r="K407" s="19"/>
      <c r="L407" s="19"/>
      <c r="M407" s="19"/>
      <c r="N407" s="19"/>
      <c r="O407" s="19" t="str">
        <f aca="false">IF(VLOOKUP($A407,Tournoi!$B$2:$AC$601,6,0)="","",VLOOKUP($A407,Tournoi!$B$2:$AF$601,30,0))</f>
        <v/>
      </c>
      <c r="P407" s="19"/>
      <c r="Q407" s="19"/>
      <c r="R407" s="19"/>
      <c r="S407" s="22"/>
      <c r="T407" s="21" t="n">
        <f aca="false" t="array" ref="T407:T407">SUM(J407:S407)</f>
        <v>0</v>
      </c>
      <c r="U407" s="19" t="n">
        <f aca="false" t="array" ref="U407:U407">IF(S407="",0,S407)+IF((COUNT(J407:R407)&lt;6),SUM(J407:R407),(MAX(J407:R407)+LARGE(J407:R407,2)+LARGE(J407:R407,3)+LARGE(J407:R407,4)+LARGE(J407:R407,5)))</f>
        <v>0</v>
      </c>
      <c r="V407" s="19" t="n">
        <f aca="false">U407+G407+I407</f>
        <v>49.097832872282</v>
      </c>
      <c r="W407" s="19" t="n">
        <f aca="false" t="array" ref="W407:W407">COUNT(J407:S407)</f>
        <v>0</v>
      </c>
      <c r="X407" s="19"/>
      <c r="Y407" s="19"/>
      <c r="Z407" s="4"/>
      <c r="AA407" s="4"/>
      <c r="AC407" s="4"/>
      <c r="AD407" s="4"/>
    </row>
    <row r="408" s="25" customFormat="true" ht="16.5" hidden="false" customHeight="true" outlineLevel="0" collapsed="false">
      <c r="A408" s="19" t="n">
        <v>358</v>
      </c>
      <c r="B408" s="19" t="n">
        <f aca="false" t="array" ref="B408:B408">RANK(V408,$V$2:$V$607)</f>
        <v>442</v>
      </c>
      <c r="C408" s="20" t="str">
        <f aca="false">IF(VLOOKUP($A408,Tournoi!$B$2:$F$601,3,0)="","",VLOOKUP($A408,Tournoi!$B$2:$F$601,3,0))</f>
        <v>Ferrais</v>
      </c>
      <c r="D408" s="20" t="str">
        <f aca="false">IF(VLOOKUP($A408,Tournoi!$B$2:$F$601,4,0)="","",VLOOKUP($A408,Tournoi!$B$2:$F$601,4,0))</f>
        <v>François</v>
      </c>
      <c r="E408" s="20" t="str">
        <f aca="false">IF(VLOOKUP($A408,Tournoi!$B$2:$F$612,5,0)="","",VLOOKUP($A408,Tournoi!$B$2:$F$612,5,0))</f>
        <v/>
      </c>
      <c r="F408" s="19" t="n">
        <v>146.259506259506</v>
      </c>
      <c r="G408" s="19" t="n">
        <v>48.7531687531688</v>
      </c>
      <c r="H408" s="19" t="n">
        <v>0</v>
      </c>
      <c r="I408" s="19" t="n">
        <v>0</v>
      </c>
      <c r="J408" s="21"/>
      <c r="K408" s="19"/>
      <c r="L408" s="19"/>
      <c r="M408" s="19"/>
      <c r="N408" s="19"/>
      <c r="O408" s="19" t="str">
        <f aca="false">IF(VLOOKUP($A408,Tournoi!$B$2:$AC$601,6,0)="","",VLOOKUP($A408,Tournoi!$B$2:$AF$601,30,0))</f>
        <v/>
      </c>
      <c r="P408" s="19"/>
      <c r="Q408" s="19"/>
      <c r="R408" s="19"/>
      <c r="S408" s="22"/>
      <c r="T408" s="21" t="n">
        <f aca="false" t="array" ref="T408:T408">SUM(J408:S408)</f>
        <v>0</v>
      </c>
      <c r="U408" s="19" t="n">
        <f aca="false" t="array" ref="U408:U408">IF(S408="",0,S408)+IF((COUNT(J408:R408)&lt;6),SUM(J408:R408),(MAX(J408:R408)+LARGE(J408:R408,2)+LARGE(J408:R408,3)+LARGE(J408:R408,4)+LARGE(J408:R408,5)))</f>
        <v>0</v>
      </c>
      <c r="V408" s="19" t="n">
        <f aca="false">U408+G408+I408</f>
        <v>48.7531687531688</v>
      </c>
      <c r="W408" s="19" t="n">
        <f aca="false" t="array" ref="W408:W408">COUNT(J408:S408)</f>
        <v>0</v>
      </c>
      <c r="X408" s="19"/>
      <c r="Y408" s="19"/>
      <c r="Z408" s="4"/>
      <c r="AA408" s="19"/>
      <c r="AB408" s="19"/>
      <c r="AC408" s="4"/>
      <c r="AD408" s="4"/>
    </row>
    <row r="409" s="25" customFormat="true" ht="16.5" hidden="false" customHeight="true" outlineLevel="0" collapsed="false">
      <c r="A409" s="19" t="n">
        <v>27</v>
      </c>
      <c r="B409" s="19" t="n">
        <f aca="false" t="array" ref="B409:B409">RANK(V409,$V$2:$V$607)</f>
        <v>443</v>
      </c>
      <c r="C409" s="20" t="str">
        <f aca="false">IF(VLOOKUP($A409,Tournoi!$B$2:$F$601,3,0)="","",VLOOKUP($A409,Tournoi!$B$2:$F$601,3,0))</f>
        <v>De Rycke</v>
      </c>
      <c r="D409" s="20" t="str">
        <f aca="false">IF(VLOOKUP($A409,Tournoi!$B$2:$F$601,4,0)="","",VLOOKUP($A409,Tournoi!$B$2:$F$601,4,0))</f>
        <v>Elke</v>
      </c>
      <c r="E409" s="20" t="str">
        <f aca="false">IF(VLOOKUP($A409,Tournoi!$B$2:$F$612,5,0)="","",VLOOKUP($A409,Tournoi!$B$2:$F$612,5,0))</f>
        <v/>
      </c>
      <c r="F409" s="19" t="n">
        <v>146.185910652921</v>
      </c>
      <c r="G409" s="19" t="n">
        <v>48.728636884307</v>
      </c>
      <c r="H409" s="19" t="n">
        <v>0</v>
      </c>
      <c r="I409" s="19" t="n">
        <v>0</v>
      </c>
      <c r="J409" s="21"/>
      <c r="K409" s="19"/>
      <c r="L409" s="19"/>
      <c r="M409" s="19"/>
      <c r="N409" s="19"/>
      <c r="O409" s="19" t="str">
        <f aca="false">IF(VLOOKUP($A409,Tournoi!$B$2:$AC$601,6,0)="","",VLOOKUP($A409,Tournoi!$B$2:$AF$601,30,0))</f>
        <v/>
      </c>
      <c r="P409" s="19"/>
      <c r="Q409" s="19"/>
      <c r="R409" s="19"/>
      <c r="S409" s="22"/>
      <c r="T409" s="21" t="n">
        <f aca="false" t="array" ref="T409:T409">SUM(J409:S409)</f>
        <v>0</v>
      </c>
      <c r="U409" s="19" t="n">
        <f aca="false" t="array" ref="U409:U409">IF(S409="",0,S409)+IF((COUNT(J409:R409)&lt;6),SUM(J409:R409),(MAX(J409:R409)+LARGE(J409:R409,2)+LARGE(J409:R409,3)+LARGE(J409:R409,4)+LARGE(J409:R409,5)))</f>
        <v>0</v>
      </c>
      <c r="V409" s="19" t="n">
        <f aca="false">U409+G409+I409</f>
        <v>48.728636884307</v>
      </c>
      <c r="W409" s="19" t="n">
        <f aca="false" t="array" ref="W409:W409">COUNT(J409:S409)</f>
        <v>0</v>
      </c>
      <c r="X409" s="19"/>
      <c r="Y409" s="19"/>
      <c r="Z409" s="4"/>
      <c r="AA409" s="19"/>
      <c r="AB409" s="19"/>
      <c r="AC409" s="4"/>
      <c r="AD409" s="4"/>
      <c r="AE409" s="27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</row>
    <row r="410" s="25" customFormat="true" ht="16.5" hidden="false" customHeight="true" outlineLevel="0" collapsed="false">
      <c r="A410" s="19" t="n">
        <v>573</v>
      </c>
      <c r="B410" s="19" t="n">
        <f aca="false" t="array" ref="B410:B410">RANK(V410,$V$2:$V$607)</f>
        <v>444</v>
      </c>
      <c r="C410" s="20" t="str">
        <f aca="false">IF(VLOOKUP($A410,Tournoi!$B$2:$F$601,3,0)="","",VLOOKUP($A410,Tournoi!$B$2:$F$601,3,0))</f>
        <v>Vlaeminck</v>
      </c>
      <c r="D410" s="20" t="str">
        <f aca="false">IF(VLOOKUP($A410,Tournoi!$B$2:$F$601,4,0)="","",VLOOKUP($A410,Tournoi!$B$2:$F$601,4,0))</f>
        <v>Bert</v>
      </c>
      <c r="E410" s="20" t="str">
        <f aca="false">IF(VLOOKUP($A410,Tournoi!$B$2:$F$612,5,0)="","",VLOOKUP($A410,Tournoi!$B$2:$F$612,5,0))</f>
        <v/>
      </c>
      <c r="F410" s="19" t="n">
        <v>143.190447704506</v>
      </c>
      <c r="G410" s="19" t="n">
        <v>47.7301492348352</v>
      </c>
      <c r="H410" s="19" t="n">
        <v>0</v>
      </c>
      <c r="I410" s="19" t="n">
        <v>0</v>
      </c>
      <c r="J410" s="21"/>
      <c r="K410" s="19"/>
      <c r="L410" s="19"/>
      <c r="M410" s="19"/>
      <c r="N410" s="19"/>
      <c r="O410" s="19" t="str">
        <f aca="false">IF(VLOOKUP($A410,Tournoi!$B$2:$AC$601,6,0)="","",VLOOKUP($A410,Tournoi!$B$2:$AF$601,30,0))</f>
        <v/>
      </c>
      <c r="P410" s="19"/>
      <c r="Q410" s="19"/>
      <c r="R410" s="19"/>
      <c r="S410" s="22"/>
      <c r="T410" s="21" t="n">
        <f aca="false" t="array" ref="T410:T410">SUM(J410:S410)</f>
        <v>0</v>
      </c>
      <c r="U410" s="19" t="n">
        <f aca="false" t="array" ref="U410:U410">IF(S410="",0,S410)+IF((COUNT(J410:R410)&lt;6),SUM(J410:R410),(MAX(J410:R410)+LARGE(J410:R410,2)+LARGE(J410:R410,3)+LARGE(J410:R410,4)+LARGE(J410:R410,5)))</f>
        <v>0</v>
      </c>
      <c r="V410" s="19" t="n">
        <f aca="false">U410+G410+I410</f>
        <v>47.7301492348352</v>
      </c>
      <c r="W410" s="19" t="n">
        <f aca="false" t="array" ref="W410:W410">COUNT(J410:S410)</f>
        <v>0</v>
      </c>
      <c r="X410" s="19"/>
      <c r="Y410" s="19"/>
      <c r="Z410" s="4"/>
      <c r="AA410" s="4"/>
      <c r="AB410" s="0"/>
      <c r="AC410" s="4"/>
      <c r="AD410" s="4"/>
      <c r="AE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</row>
    <row r="411" s="25" customFormat="true" ht="16.5" hidden="false" customHeight="true" outlineLevel="0" collapsed="false">
      <c r="A411" s="19" t="n">
        <v>84</v>
      </c>
      <c r="B411" s="19" t="n">
        <f aca="false" t="array" ref="B411:B411">RANK(V411,$V$2:$V$607)</f>
        <v>445</v>
      </c>
      <c r="C411" s="20" t="str">
        <f aca="false">IF(VLOOKUP($A411,Tournoi!$B$2:$F$601,3,0)="","",VLOOKUP($A411,Tournoi!$B$2:$F$601,3,0))</f>
        <v>Goethals</v>
      </c>
      <c r="D411" s="20" t="str">
        <f aca="false">IF(VLOOKUP($A411,Tournoi!$B$2:$F$601,4,0)="","",VLOOKUP($A411,Tournoi!$B$2:$F$601,4,0))</f>
        <v>Ilse</v>
      </c>
      <c r="E411" s="20" t="str">
        <f aca="false">IF(VLOOKUP($A411,Tournoi!$B$2:$F$612,5,0)="","",VLOOKUP($A411,Tournoi!$B$2:$F$612,5,0))</f>
        <v/>
      </c>
      <c r="F411" s="19" t="n">
        <v>143.058346556284</v>
      </c>
      <c r="G411" s="19" t="n">
        <v>47.6861155187613</v>
      </c>
      <c r="H411" s="19" t="n">
        <v>0</v>
      </c>
      <c r="I411" s="19" t="n">
        <v>0</v>
      </c>
      <c r="J411" s="21"/>
      <c r="K411" s="19"/>
      <c r="L411" s="19"/>
      <c r="M411" s="19"/>
      <c r="N411" s="19"/>
      <c r="O411" s="19" t="str">
        <f aca="false">IF(VLOOKUP($A411,Tournoi!$B$2:$AC$601,6,0)="","",VLOOKUP($A411,Tournoi!$B$2:$AF$601,30,0))</f>
        <v/>
      </c>
      <c r="P411" s="19"/>
      <c r="Q411" s="19"/>
      <c r="R411" s="19"/>
      <c r="S411" s="22"/>
      <c r="T411" s="21" t="n">
        <f aca="false" t="array" ref="T411:T411">SUM(J411:S411)</f>
        <v>0</v>
      </c>
      <c r="U411" s="19" t="n">
        <f aca="false" t="array" ref="U411:U411">IF(S411="",0,S411)+IF((COUNT(J411:R411)&lt;6),SUM(J411:R411),(MAX(J411:R411)+LARGE(J411:R411,2)+LARGE(J411:R411,3)+LARGE(J411:R411,4)+LARGE(J411:R411,5)))</f>
        <v>0</v>
      </c>
      <c r="V411" s="19" t="n">
        <f aca="false">U411+G411+I411</f>
        <v>47.6861155187613</v>
      </c>
      <c r="W411" s="19" t="n">
        <f aca="false" t="array" ref="W411:W411">COUNT(J411:S411)</f>
        <v>0</v>
      </c>
      <c r="X411" s="19"/>
      <c r="Y411" s="19"/>
      <c r="Z411" s="4"/>
      <c r="AA411" s="19"/>
      <c r="AB411" s="19"/>
      <c r="AC411" s="4"/>
      <c r="AD411" s="4"/>
      <c r="AE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</row>
    <row r="412" s="25" customFormat="true" ht="16.5" hidden="false" customHeight="true" outlineLevel="0" collapsed="false">
      <c r="A412" s="19" t="n">
        <v>188</v>
      </c>
      <c r="B412" s="19" t="n">
        <f aca="false" t="array" ref="B412:B412">RANK(V412,$V$2:$V$607)</f>
        <v>446</v>
      </c>
      <c r="C412" s="20" t="str">
        <f aca="false">IF(VLOOKUP($A412,Tournoi!$B$2:$F$601,3,0)="","",VLOOKUP($A412,Tournoi!$B$2:$F$601,3,0))</f>
        <v>Hosseel</v>
      </c>
      <c r="D412" s="20" t="str">
        <f aca="false">IF(VLOOKUP($A412,Tournoi!$B$2:$F$601,4,0)="","",VLOOKUP($A412,Tournoi!$B$2:$F$601,4,0))</f>
        <v>Marie-Cecile</v>
      </c>
      <c r="E412" s="20" t="str">
        <f aca="false">IF(VLOOKUP($A412,Tournoi!$B$2:$F$612,5,0)="","",VLOOKUP($A412,Tournoi!$B$2:$F$612,5,0))</f>
        <v>Spelen Op Zolder</v>
      </c>
      <c r="F412" s="19" t="n">
        <v>0.181818181818182</v>
      </c>
      <c r="G412" s="19" t="n">
        <v>0.0606060606060607</v>
      </c>
      <c r="H412" s="19" t="n">
        <v>33.5333333333333</v>
      </c>
      <c r="I412" s="19" t="n">
        <v>22.3555555555556</v>
      </c>
      <c r="J412" s="21" t="n">
        <v>25.1333333333333</v>
      </c>
      <c r="K412" s="19"/>
      <c r="L412" s="19"/>
      <c r="M412" s="19"/>
      <c r="N412" s="19"/>
      <c r="O412" s="19" t="str">
        <f aca="false">IF(VLOOKUP($A412,Tournoi!$B$2:$AC$601,6,0)="","",VLOOKUP($A412,Tournoi!$B$2:$AF$601,30,0))</f>
        <v/>
      </c>
      <c r="P412" s="19"/>
      <c r="Q412" s="19"/>
      <c r="R412" s="19"/>
      <c r="S412" s="22"/>
      <c r="T412" s="21" t="n">
        <f aca="false" t="array" ref="T412:T412">SUM(J412:S412)</f>
        <v>25.1333333333333</v>
      </c>
      <c r="U412" s="19" t="n">
        <f aca="false" t="array" ref="U412:U412">IF(S412="",0,S412)+IF((COUNT(J412:R412)&lt;6),SUM(J412:R412),(MAX(J412:R412)+LARGE(J412:R412,2)+LARGE(J412:R412,3)+LARGE(J412:R412,4)+LARGE(J412:R412,5)))</f>
        <v>25.1333333333333</v>
      </c>
      <c r="V412" s="19" t="n">
        <f aca="false">U412+G412+I412</f>
        <v>47.5494949494949</v>
      </c>
      <c r="W412" s="19" t="n">
        <f aca="false" t="array" ref="W412:W412">COUNT(J412:S412)</f>
        <v>1</v>
      </c>
      <c r="X412" s="19"/>
      <c r="Y412" s="19"/>
      <c r="Z412" s="4"/>
      <c r="AA412" s="4"/>
      <c r="AB412" s="0"/>
      <c r="AC412" s="4"/>
      <c r="AD412" s="4"/>
      <c r="AE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</row>
    <row r="413" s="25" customFormat="true" ht="16.5" hidden="false" customHeight="true" outlineLevel="0" collapsed="false">
      <c r="A413" s="19" t="n">
        <v>138</v>
      </c>
      <c r="B413" s="19" t="n">
        <f aca="false" t="array" ref="B413:B413">RANK(V413,$V$2:$V$607)</f>
        <v>447</v>
      </c>
      <c r="C413" s="20" t="str">
        <f aca="false">IF(VLOOKUP($A413,Tournoi!$B$2:$F$601,3,0)="","",VLOOKUP($A413,Tournoi!$B$2:$F$601,3,0))</f>
        <v>Delanghe</v>
      </c>
      <c r="D413" s="20" t="str">
        <f aca="false">IF(VLOOKUP($A413,Tournoi!$B$2:$F$601,4,0)="","",VLOOKUP($A413,Tournoi!$B$2:$F$601,4,0))</f>
        <v>Sofie</v>
      </c>
      <c r="E413" s="20" t="str">
        <f aca="false">IF(VLOOKUP($A413,Tournoi!$B$2:$F$612,5,0)="","",VLOOKUP($A413,Tournoi!$B$2:$F$612,5,0))</f>
        <v/>
      </c>
      <c r="F413" s="19" t="n">
        <v>138.943853340676</v>
      </c>
      <c r="G413" s="19" t="n">
        <v>46.3146177802253</v>
      </c>
      <c r="H413" s="19" t="n">
        <v>0</v>
      </c>
      <c r="I413" s="19" t="n">
        <v>0</v>
      </c>
      <c r="J413" s="21"/>
      <c r="K413" s="19"/>
      <c r="L413" s="19"/>
      <c r="M413" s="19"/>
      <c r="N413" s="19"/>
      <c r="O413" s="19" t="str">
        <f aca="false">IF(VLOOKUP($A413,Tournoi!$B$2:$AC$601,6,0)="","",VLOOKUP($A413,Tournoi!$B$2:$AF$601,30,0))</f>
        <v/>
      </c>
      <c r="P413" s="19"/>
      <c r="Q413" s="19"/>
      <c r="R413" s="19"/>
      <c r="S413" s="22"/>
      <c r="T413" s="21" t="n">
        <f aca="false" t="array" ref="T413:T413">SUM(J413:S413)</f>
        <v>0</v>
      </c>
      <c r="U413" s="19" t="n">
        <f aca="false" t="array" ref="U413:U413">IF(S413="",0,S413)+IF((COUNT(J413:R413)&lt;6),SUM(J413:R413),(MAX(J413:R413)+LARGE(J413:R413,2)+LARGE(J413:R413,3)+LARGE(J413:R413,4)+LARGE(J413:R413,5)))</f>
        <v>0</v>
      </c>
      <c r="V413" s="19" t="n">
        <f aca="false">U413+G413+I413</f>
        <v>46.3146177802253</v>
      </c>
      <c r="W413" s="19" t="n">
        <f aca="false" t="array" ref="W413:W413">COUNT(J413:S413)</f>
        <v>0</v>
      </c>
      <c r="X413" s="19"/>
      <c r="Y413" s="19"/>
      <c r="Z413" s="4"/>
      <c r="AA413" s="4"/>
      <c r="AB413" s="0"/>
      <c r="AC413" s="4"/>
      <c r="AD413" s="4"/>
      <c r="AE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</row>
    <row r="414" s="25" customFormat="true" ht="16.5" hidden="false" customHeight="true" outlineLevel="0" collapsed="false">
      <c r="A414" s="19" t="n">
        <v>23</v>
      </c>
      <c r="B414" s="19" t="n">
        <f aca="false" t="array" ref="B414:B414">RANK(V414,$V$2:$V$607)</f>
        <v>448</v>
      </c>
      <c r="C414" s="20" t="str">
        <f aca="false">IF(VLOOKUP($A414,Tournoi!$B$2:$F$601,3,0)="","",VLOOKUP($A414,Tournoi!$B$2:$F$601,3,0))</f>
        <v>Van Bouwel</v>
      </c>
      <c r="D414" s="20" t="str">
        <f aca="false">IF(VLOOKUP($A414,Tournoi!$B$2:$F$601,4,0)="","",VLOOKUP($A414,Tournoi!$B$2:$F$601,4,0))</f>
        <v>Laura</v>
      </c>
      <c r="E414" s="20" t="str">
        <f aca="false">IF(VLOOKUP($A414,Tournoi!$B$2:$F$612,5,0)="","",VLOOKUP($A414,Tournoi!$B$2:$F$612,5,0))</f>
        <v/>
      </c>
      <c r="F414" s="19" t="n">
        <v>138.138265048053</v>
      </c>
      <c r="G414" s="19" t="n">
        <v>46.046088349351</v>
      </c>
      <c r="H414" s="19" t="n">
        <v>0</v>
      </c>
      <c r="I414" s="19" t="n">
        <v>0</v>
      </c>
      <c r="J414" s="21"/>
      <c r="K414" s="19"/>
      <c r="L414" s="19"/>
      <c r="M414" s="19"/>
      <c r="N414" s="19"/>
      <c r="O414" s="19" t="str">
        <f aca="false">IF(VLOOKUP($A414,Tournoi!$B$2:$AC$601,6,0)="","",VLOOKUP($A414,Tournoi!$B$2:$AF$601,30,0))</f>
        <v/>
      </c>
      <c r="P414" s="19"/>
      <c r="Q414" s="19"/>
      <c r="R414" s="19"/>
      <c r="S414" s="22"/>
      <c r="T414" s="21" t="n">
        <f aca="false" t="array" ref="T414:T414">SUM(J414:S414)</f>
        <v>0</v>
      </c>
      <c r="U414" s="19" t="n">
        <f aca="false" t="array" ref="U414:U414">IF(S414="",0,S414)+IF((COUNT(J414:R414)&lt;6),SUM(J414:R414),(MAX(J414:R414)+LARGE(J414:R414,2)+LARGE(J414:R414,3)+LARGE(J414:R414,4)+LARGE(J414:R414,5)))</f>
        <v>0</v>
      </c>
      <c r="V414" s="19" t="n">
        <f aca="false">U414+G414+I414</f>
        <v>46.046088349351</v>
      </c>
      <c r="W414" s="19" t="n">
        <f aca="false" t="array" ref="W414:W414">COUNT(J414:S414)</f>
        <v>0</v>
      </c>
      <c r="X414" s="19"/>
      <c r="Y414" s="19"/>
      <c r="Z414" s="4"/>
      <c r="AA414" s="19"/>
      <c r="AB414" s="19"/>
      <c r="AC414" s="4"/>
      <c r="AD414" s="4"/>
      <c r="AE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</row>
    <row r="415" s="25" customFormat="true" ht="16.5" hidden="false" customHeight="true" outlineLevel="0" collapsed="false">
      <c r="A415" s="19" t="n">
        <v>254</v>
      </c>
      <c r="B415" s="19" t="n">
        <f aca="false" t="array" ref="B415:B415">RANK(V415,$V$2:$V$607)</f>
        <v>449</v>
      </c>
      <c r="C415" s="20" t="str">
        <f aca="false">IF(VLOOKUP($A415,Tournoi!$B$2:$F$601,3,0)="","",VLOOKUP($A415,Tournoi!$B$2:$F$601,3,0))</f>
        <v>De Cock</v>
      </c>
      <c r="D415" s="20" t="str">
        <f aca="false">IF(VLOOKUP($A415,Tournoi!$B$2:$F$601,4,0)="","",VLOOKUP($A415,Tournoi!$B$2:$F$601,4,0))</f>
        <v>Bart</v>
      </c>
      <c r="E415" s="20" t="str">
        <f aca="false">IF(VLOOKUP($A415,Tournoi!$B$2:$F$612,5,0)="","",VLOOKUP($A415,Tournoi!$B$2:$F$612,5,0))</f>
        <v/>
      </c>
      <c r="F415" s="19" t="n">
        <v>137.977247008065</v>
      </c>
      <c r="G415" s="19" t="n">
        <v>45.9924156693552</v>
      </c>
      <c r="H415" s="19" t="n">
        <v>0</v>
      </c>
      <c r="I415" s="19" t="n">
        <v>0</v>
      </c>
      <c r="J415" s="21"/>
      <c r="K415" s="19"/>
      <c r="L415" s="19"/>
      <c r="M415" s="19"/>
      <c r="N415" s="19"/>
      <c r="O415" s="19" t="str">
        <f aca="false">IF(VLOOKUP($A415,Tournoi!$B$2:$AC$601,6,0)="","",VLOOKUP($A415,Tournoi!$B$2:$AF$601,30,0))</f>
        <v/>
      </c>
      <c r="P415" s="19"/>
      <c r="Q415" s="19"/>
      <c r="R415" s="19"/>
      <c r="S415" s="22"/>
      <c r="T415" s="21" t="n">
        <f aca="false" t="array" ref="T415:T415">SUM(J415:S415)</f>
        <v>0</v>
      </c>
      <c r="U415" s="19" t="n">
        <f aca="false" t="array" ref="U415:U415">IF(S415="",0,S415)+IF((COUNT(J415:R415)&lt;6),SUM(J415:R415),(MAX(J415:R415)+LARGE(J415:R415,2)+LARGE(J415:R415,3)+LARGE(J415:R415,4)+LARGE(J415:R415,5)))</f>
        <v>0</v>
      </c>
      <c r="V415" s="19" t="n">
        <f aca="false">U415+G415+I415</f>
        <v>45.9924156693552</v>
      </c>
      <c r="W415" s="19" t="n">
        <f aca="false" t="array" ref="W415:W415">COUNT(J415:S415)</f>
        <v>0</v>
      </c>
      <c r="X415" s="19"/>
      <c r="Y415" s="19"/>
      <c r="Z415" s="4"/>
      <c r="AA415" s="19"/>
      <c r="AB415" s="19"/>
      <c r="AC415" s="4"/>
      <c r="AD415" s="4"/>
      <c r="AE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</row>
    <row r="416" s="25" customFormat="true" ht="16.5" hidden="false" customHeight="true" outlineLevel="0" collapsed="false">
      <c r="A416" s="19" t="n">
        <v>295</v>
      </c>
      <c r="B416" s="19" t="n">
        <f aca="false" t="array" ref="B416:B416">RANK(V416,$V$2:$V$607)</f>
        <v>450</v>
      </c>
      <c r="C416" s="20" t="str">
        <f aca="false">IF(VLOOKUP($A416,Tournoi!$B$2:$F$601,3,0)="","",VLOOKUP($A416,Tournoi!$B$2:$F$601,3,0))</f>
        <v>Maron</v>
      </c>
      <c r="D416" s="20" t="str">
        <f aca="false">IF(VLOOKUP($A416,Tournoi!$B$2:$F$601,4,0)="","",VLOOKUP($A416,Tournoi!$B$2:$F$601,4,0))</f>
        <v>Hugues</v>
      </c>
      <c r="E416" s="20" t="str">
        <f aca="false">IF(VLOOKUP($A416,Tournoi!$B$2:$F$612,5,0)="","",VLOOKUP($A416,Tournoi!$B$2:$F$612,5,0))</f>
        <v/>
      </c>
      <c r="F416" s="19" t="n">
        <v>136.966197959746</v>
      </c>
      <c r="G416" s="19" t="n">
        <v>45.6553993199155</v>
      </c>
      <c r="H416" s="19" t="n">
        <v>0</v>
      </c>
      <c r="I416" s="19" t="n">
        <v>0</v>
      </c>
      <c r="J416" s="21"/>
      <c r="K416" s="19"/>
      <c r="L416" s="19"/>
      <c r="M416" s="19"/>
      <c r="N416" s="19"/>
      <c r="O416" s="19" t="str">
        <f aca="false">IF(VLOOKUP($A416,Tournoi!$B$2:$AC$601,6,0)="","",VLOOKUP($A416,Tournoi!$B$2:$AF$601,30,0))</f>
        <v/>
      </c>
      <c r="P416" s="19"/>
      <c r="Q416" s="19"/>
      <c r="R416" s="19"/>
      <c r="S416" s="22"/>
      <c r="T416" s="21" t="n">
        <f aca="false" t="array" ref="T416:T416">SUM(J416:S416)</f>
        <v>0</v>
      </c>
      <c r="U416" s="19" t="n">
        <f aca="false" t="array" ref="U416:U416">IF(S416="",0,S416)+IF((COUNT(J416:R416)&lt;6),SUM(J416:R416),(MAX(J416:R416)+LARGE(J416:R416,2)+LARGE(J416:R416,3)+LARGE(J416:R416,4)+LARGE(J416:R416,5)))</f>
        <v>0</v>
      </c>
      <c r="V416" s="19" t="n">
        <f aca="false">U416+G416+I416</f>
        <v>45.6553993199155</v>
      </c>
      <c r="W416" s="19" t="n">
        <f aca="false" t="array" ref="W416:W416">COUNT(J416:S416)</f>
        <v>0</v>
      </c>
      <c r="X416" s="19"/>
      <c r="Y416" s="19"/>
      <c r="Z416" s="4"/>
      <c r="AA416" s="19"/>
      <c r="AB416" s="19"/>
      <c r="AC416" s="4"/>
      <c r="AD416" s="4"/>
      <c r="AE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</row>
    <row r="417" s="25" customFormat="true" ht="16.5" hidden="false" customHeight="true" outlineLevel="0" collapsed="false">
      <c r="A417" s="19" t="n">
        <v>326</v>
      </c>
      <c r="B417" s="19" t="n">
        <f aca="false" t="array" ref="B417:B417">RANK(V417,$V$2:$V$607)</f>
        <v>451</v>
      </c>
      <c r="C417" s="20" t="str">
        <f aca="false">IF(VLOOKUP($A417,Tournoi!$B$2:$F$601,3,0)="","",VLOOKUP($A417,Tournoi!$B$2:$F$601,3,0))</f>
        <v>Peeters</v>
      </c>
      <c r="D417" s="20" t="str">
        <f aca="false">IF(VLOOKUP($A417,Tournoi!$B$2:$F$601,4,0)="","",VLOOKUP($A417,Tournoi!$B$2:$F$601,4,0))</f>
        <v>Alain</v>
      </c>
      <c r="E417" s="20" t="str">
        <f aca="false">IF(VLOOKUP($A417,Tournoi!$B$2:$F$612,5,0)="","",VLOOKUP($A417,Tournoi!$B$2:$F$612,5,0))</f>
        <v/>
      </c>
      <c r="F417" s="19" t="n">
        <v>135.370230902848</v>
      </c>
      <c r="G417" s="19" t="n">
        <v>45.1234103009493</v>
      </c>
      <c r="H417" s="19" t="n">
        <v>0</v>
      </c>
      <c r="I417" s="19" t="n">
        <v>0</v>
      </c>
      <c r="J417" s="21"/>
      <c r="K417" s="19"/>
      <c r="L417" s="19"/>
      <c r="M417" s="19"/>
      <c r="N417" s="19"/>
      <c r="O417" s="19" t="str">
        <f aca="false">IF(VLOOKUP($A417,Tournoi!$B$2:$AC$601,6,0)="","",VLOOKUP($A417,Tournoi!$B$2:$AF$601,30,0))</f>
        <v/>
      </c>
      <c r="P417" s="19"/>
      <c r="Q417" s="19"/>
      <c r="R417" s="19"/>
      <c r="S417" s="22"/>
      <c r="T417" s="21" t="n">
        <f aca="false" t="array" ref="T417:T417">SUM(J417:S417)</f>
        <v>0</v>
      </c>
      <c r="U417" s="19" t="n">
        <f aca="false" t="array" ref="U417:U417">IF(S417="",0,S417)+IF((COUNT(J417:R417)&lt;6),SUM(J417:R417),(MAX(J417:R417)+LARGE(J417:R417,2)+LARGE(J417:R417,3)+LARGE(J417:R417,4)+LARGE(J417:R417,5)))</f>
        <v>0</v>
      </c>
      <c r="V417" s="19" t="n">
        <f aca="false">U417+G417+I417</f>
        <v>45.1234103009493</v>
      </c>
      <c r="W417" s="19" t="n">
        <f aca="false" t="array" ref="W417:W417">COUNT(J417:S417)</f>
        <v>0</v>
      </c>
      <c r="X417" s="19"/>
      <c r="Y417" s="19"/>
      <c r="Z417" s="4"/>
      <c r="AA417" s="19"/>
      <c r="AB417" s="19"/>
      <c r="AC417" s="4"/>
      <c r="AD417" s="4"/>
      <c r="AE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</row>
    <row r="418" s="25" customFormat="true" ht="16.5" hidden="false" customHeight="true" outlineLevel="0" collapsed="false">
      <c r="A418" s="19" t="n">
        <v>329</v>
      </c>
      <c r="B418" s="19" t="n">
        <f aca="false" t="array" ref="B418:B418">RANK(V418,$V$2:$V$607)</f>
        <v>452</v>
      </c>
      <c r="C418" s="20" t="str">
        <f aca="false">IF(VLOOKUP($A418,Tournoi!$B$2:$F$601,3,0)="","",VLOOKUP($A418,Tournoi!$B$2:$F$601,3,0))</f>
        <v>Boey </v>
      </c>
      <c r="D418" s="20" t="str">
        <f aca="false">IF(VLOOKUP($A418,Tournoi!$B$2:$F$601,4,0)="","",VLOOKUP($A418,Tournoi!$B$2:$F$601,4,0))</f>
        <v>Lauranne</v>
      </c>
      <c r="E418" s="20" t="str">
        <f aca="false">IF(VLOOKUP($A418,Tournoi!$B$2:$F$612,5,0)="","",VLOOKUP($A418,Tournoi!$B$2:$F$612,5,0))</f>
        <v/>
      </c>
      <c r="F418" s="19" t="n">
        <v>135.223867137236</v>
      </c>
      <c r="G418" s="19" t="n">
        <v>45.0746223790786</v>
      </c>
      <c r="H418" s="19" t="n">
        <v>0</v>
      </c>
      <c r="I418" s="19" t="n">
        <v>0</v>
      </c>
      <c r="J418" s="21"/>
      <c r="K418" s="19"/>
      <c r="L418" s="19"/>
      <c r="M418" s="19"/>
      <c r="N418" s="19"/>
      <c r="O418" s="19" t="str">
        <f aca="false">IF(VLOOKUP($A418,Tournoi!$B$2:$AC$601,6,0)="","",VLOOKUP($A418,Tournoi!$B$2:$AF$601,30,0))</f>
        <v/>
      </c>
      <c r="P418" s="19"/>
      <c r="Q418" s="19"/>
      <c r="R418" s="19"/>
      <c r="S418" s="22"/>
      <c r="T418" s="21" t="n">
        <f aca="false" t="array" ref="T418:T418">SUM(J418:S418)</f>
        <v>0</v>
      </c>
      <c r="U418" s="19" t="n">
        <f aca="false" t="array" ref="U418:U418">IF(S418="",0,S418)+IF((COUNT(J418:R418)&lt;6),SUM(J418:R418),(MAX(J418:R418)+LARGE(J418:R418,2)+LARGE(J418:R418,3)+LARGE(J418:R418,4)+LARGE(J418:R418,5)))</f>
        <v>0</v>
      </c>
      <c r="V418" s="19" t="n">
        <f aca="false">U418+G418+I418</f>
        <v>45.0746223790786</v>
      </c>
      <c r="W418" s="19" t="n">
        <f aca="false" t="array" ref="W418:W418">COUNT(J418:S418)</f>
        <v>0</v>
      </c>
      <c r="X418" s="19"/>
      <c r="Y418" s="19"/>
      <c r="Z418" s="4"/>
      <c r="AA418" s="4"/>
      <c r="AB418" s="0"/>
      <c r="AC418" s="4"/>
      <c r="AD418" s="4"/>
      <c r="AE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</row>
    <row r="419" s="25" customFormat="true" ht="16.5" hidden="false" customHeight="true" outlineLevel="0" collapsed="false">
      <c r="A419" s="19" t="n">
        <v>142</v>
      </c>
      <c r="B419" s="19" t="n">
        <f aca="false" t="array" ref="B419:B419">RANK(V419,$V$2:$V$607)</f>
        <v>453</v>
      </c>
      <c r="C419" s="20" t="str">
        <f aca="false">IF(VLOOKUP($A419,Tournoi!$B$2:$F$601,3,0)="","",VLOOKUP($A419,Tournoi!$B$2:$F$601,3,0))</f>
        <v>Neels</v>
      </c>
      <c r="D419" s="20" t="str">
        <f aca="false">IF(VLOOKUP($A419,Tournoi!$B$2:$F$601,4,0)="","",VLOOKUP($A419,Tournoi!$B$2:$F$601,4,0))</f>
        <v>Raf</v>
      </c>
      <c r="E419" s="20" t="str">
        <f aca="false">IF(VLOOKUP($A419,Tournoi!$B$2:$F$612,5,0)="","",VLOOKUP($A419,Tournoi!$B$2:$F$612,5,0))</f>
        <v>Spelen Op Zolder</v>
      </c>
      <c r="F419" s="19" t="n">
        <v>33.8523751133193</v>
      </c>
      <c r="G419" s="19" t="n">
        <v>11.2841250377731</v>
      </c>
      <c r="H419" s="19" t="n">
        <v>0</v>
      </c>
      <c r="I419" s="19" t="n">
        <v>0</v>
      </c>
      <c r="J419" s="21" t="n">
        <v>33.5886524822695</v>
      </c>
      <c r="K419" s="19"/>
      <c r="L419" s="19"/>
      <c r="M419" s="19"/>
      <c r="N419" s="19"/>
      <c r="O419" s="19" t="str">
        <f aca="false">IF(VLOOKUP($A419,Tournoi!$B$2:$AC$601,6,0)="","",VLOOKUP($A419,Tournoi!$B$2:$AF$601,30,0))</f>
        <v/>
      </c>
      <c r="P419" s="19"/>
      <c r="Q419" s="19"/>
      <c r="R419" s="19"/>
      <c r="S419" s="22"/>
      <c r="T419" s="21" t="n">
        <f aca="false" t="array" ref="T419:T419">SUM(J419:S419)</f>
        <v>33.5886524822695</v>
      </c>
      <c r="U419" s="19" t="n">
        <f aca="false" t="array" ref="U419:U419">IF(S419="",0,S419)+IF((COUNT(J419:R419)&lt;6),SUM(J419:R419),(MAX(J419:R419)+LARGE(J419:R419,2)+LARGE(J419:R419,3)+LARGE(J419:R419,4)+LARGE(J419:R419,5)))</f>
        <v>33.5886524822695</v>
      </c>
      <c r="V419" s="19" t="n">
        <f aca="false">U419+G419+I419</f>
        <v>44.8727775200426</v>
      </c>
      <c r="W419" s="19" t="n">
        <f aca="false" t="array" ref="W419:W419">COUNT(J419:S419)</f>
        <v>1</v>
      </c>
      <c r="X419" s="19"/>
      <c r="Y419" s="19"/>
      <c r="Z419" s="4"/>
      <c r="AA419" s="19"/>
      <c r="AB419" s="19"/>
      <c r="AC419" s="4"/>
      <c r="AD419" s="4"/>
      <c r="AE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</row>
    <row r="420" s="25" customFormat="true" ht="16.5" hidden="false" customHeight="true" outlineLevel="0" collapsed="false">
      <c r="A420" s="19" t="n">
        <v>68</v>
      </c>
      <c r="B420" s="19" t="n">
        <f aca="false" t="array" ref="B420:B420">RANK(V420,$V$2:$V$607)</f>
        <v>454</v>
      </c>
      <c r="C420" s="20" t="str">
        <f aca="false">IF(VLOOKUP($A420,Tournoi!$B$2:$F$601,3,0)="","",VLOOKUP($A420,Tournoi!$B$2:$F$601,3,0))</f>
        <v>Van Kerschaver</v>
      </c>
      <c r="D420" s="20" t="str">
        <f aca="false">IF(VLOOKUP($A420,Tournoi!$B$2:$F$601,4,0)="","",VLOOKUP($A420,Tournoi!$B$2:$F$601,4,0))</f>
        <v>Joke</v>
      </c>
      <c r="E420" s="20" t="str">
        <f aca="false">IF(VLOOKUP($A420,Tournoi!$B$2:$F$612,5,0)="","",VLOOKUP($A420,Tournoi!$B$2:$F$612,5,0))</f>
        <v>Spelen Op Zolder</v>
      </c>
      <c r="F420" s="19" t="n">
        <v>33.5971264367816</v>
      </c>
      <c r="G420" s="19" t="n">
        <v>11.1990421455939</v>
      </c>
      <c r="H420" s="19" t="n">
        <v>50.2005347593583</v>
      </c>
      <c r="I420" s="19" t="n">
        <v>33.4670231729055</v>
      </c>
      <c r="J420" s="21" t="n">
        <v>0.190476190476191</v>
      </c>
      <c r="K420" s="19"/>
      <c r="L420" s="19"/>
      <c r="M420" s="19"/>
      <c r="N420" s="19"/>
      <c r="O420" s="19" t="str">
        <f aca="false">IF(VLOOKUP($A420,Tournoi!$B$2:$AC$601,6,0)="","",VLOOKUP($A420,Tournoi!$B$2:$AF$601,30,0))</f>
        <v/>
      </c>
      <c r="P420" s="19"/>
      <c r="Q420" s="19"/>
      <c r="R420" s="19"/>
      <c r="S420" s="22"/>
      <c r="T420" s="21" t="n">
        <f aca="false" t="array" ref="T420:T420">SUM(J420:S420)</f>
        <v>0.190476190476191</v>
      </c>
      <c r="U420" s="19" t="n">
        <f aca="false" t="array" ref="U420:U420">IF(S420="",0,S420)+IF((COUNT(J420:R420)&lt;6),SUM(J420:R420),(MAX(J420:R420)+LARGE(J420:R420,2)+LARGE(J420:R420,3)+LARGE(J420:R420,4)+LARGE(J420:R420,5)))</f>
        <v>0.190476190476191</v>
      </c>
      <c r="V420" s="19" t="n">
        <f aca="false">U420+G420+I420</f>
        <v>44.8565415089756</v>
      </c>
      <c r="W420" s="19" t="n">
        <f aca="false" t="array" ref="W420:W420">COUNT(J420:S420)</f>
        <v>1</v>
      </c>
      <c r="X420" s="19"/>
      <c r="Y420" s="19"/>
      <c r="Z420" s="4"/>
      <c r="AA420" s="19"/>
      <c r="AB420" s="19"/>
      <c r="AC420" s="4"/>
      <c r="AD420" s="4"/>
      <c r="AE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</row>
    <row r="421" s="25" customFormat="true" ht="16.5" hidden="false" customHeight="true" outlineLevel="0" collapsed="false">
      <c r="A421" s="19" t="n">
        <v>427</v>
      </c>
      <c r="B421" s="19" t="n">
        <f aca="false" t="array" ref="B421:B421">RANK(V421,$V$2:$V$607)</f>
        <v>455</v>
      </c>
      <c r="C421" s="20" t="str">
        <f aca="false">IF(VLOOKUP($A421,Tournoi!$B$2:$F$601,3,0)="","",VLOOKUP($A421,Tournoi!$B$2:$F$601,3,0))</f>
        <v>Vanhauwaert</v>
      </c>
      <c r="D421" s="20" t="str">
        <f aca="false">IF(VLOOKUP($A421,Tournoi!$B$2:$F$601,4,0)="","",VLOOKUP($A421,Tournoi!$B$2:$F$601,4,0))</f>
        <v>Erik</v>
      </c>
      <c r="E421" s="20" t="str">
        <f aca="false">IF(VLOOKUP($A421,Tournoi!$B$2:$F$612,5,0)="","",VLOOKUP($A421,Tournoi!$B$2:$F$612,5,0))</f>
        <v/>
      </c>
      <c r="F421" s="19" t="n">
        <v>0</v>
      </c>
      <c r="G421" s="19" t="n">
        <v>0</v>
      </c>
      <c r="H421" s="19" t="n">
        <v>67.2830111554461</v>
      </c>
      <c r="I421" s="19" t="n">
        <v>44.8553407702974</v>
      </c>
      <c r="J421" s="21"/>
      <c r="K421" s="19"/>
      <c r="L421" s="19"/>
      <c r="M421" s="19"/>
      <c r="N421" s="19"/>
      <c r="O421" s="19" t="str">
        <f aca="false">IF(VLOOKUP($A421,Tournoi!$B$2:$AC$601,6,0)="","",VLOOKUP($A421,Tournoi!$B$2:$AF$601,30,0))</f>
        <v/>
      </c>
      <c r="P421" s="19"/>
      <c r="Q421" s="19"/>
      <c r="R421" s="19"/>
      <c r="S421" s="22"/>
      <c r="T421" s="21" t="n">
        <f aca="false" t="array" ref="T421:T421">SUM(J421:S421)</f>
        <v>0</v>
      </c>
      <c r="U421" s="19" t="n">
        <f aca="false" t="array" ref="U421:U421">IF(S421="",0,S421)+IF((COUNT(J421:R421)&lt;6),SUM(J421:R421),(MAX(J421:R421)+LARGE(J421:R421,2)+LARGE(J421:R421,3)+LARGE(J421:R421,4)+LARGE(J421:R421,5)))</f>
        <v>0</v>
      </c>
      <c r="V421" s="19" t="n">
        <f aca="false">U421+G421+I421</f>
        <v>44.8553407702974</v>
      </c>
      <c r="W421" s="19" t="n">
        <f aca="false" t="array" ref="W421:W421">COUNT(J421:S421)</f>
        <v>0</v>
      </c>
      <c r="X421" s="19"/>
      <c r="Y421" s="19"/>
      <c r="Z421" s="4"/>
      <c r="AA421" s="4"/>
      <c r="AB421" s="0"/>
      <c r="AC421" s="4"/>
      <c r="AD421" s="4"/>
      <c r="AE421" s="0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</row>
    <row r="422" s="25" customFormat="true" ht="16.5" hidden="false" customHeight="true" outlineLevel="0" collapsed="false">
      <c r="A422" s="19" t="n">
        <v>377</v>
      </c>
      <c r="B422" s="19" t="n">
        <f aca="false" t="array" ref="B422:B422">RANK(V422,$V$2:$V$607)</f>
        <v>456</v>
      </c>
      <c r="C422" s="20" t="str">
        <f aca="false">IF(VLOOKUP($A422,Tournoi!$B$2:$F$601,3,0)="","",VLOOKUP($A422,Tournoi!$B$2:$F$601,3,0))</f>
        <v>Korsten</v>
      </c>
      <c r="D422" s="20" t="str">
        <f aca="false">IF(VLOOKUP($A422,Tournoi!$B$2:$F$601,4,0)="","",VLOOKUP($A422,Tournoi!$B$2:$F$601,4,0))</f>
        <v>David</v>
      </c>
      <c r="E422" s="20" t="str">
        <f aca="false">IF(VLOOKUP($A422,Tournoi!$B$2:$F$612,5,0)="","",VLOOKUP($A422,Tournoi!$B$2:$F$612,5,0))</f>
        <v/>
      </c>
      <c r="F422" s="19" t="n">
        <v>0</v>
      </c>
      <c r="G422" s="19" t="n">
        <v>0</v>
      </c>
      <c r="H422" s="19" t="n">
        <v>67.2755952380952</v>
      </c>
      <c r="I422" s="19" t="n">
        <v>44.8503968253968</v>
      </c>
      <c r="J422" s="21"/>
      <c r="K422" s="19"/>
      <c r="L422" s="19"/>
      <c r="M422" s="19"/>
      <c r="N422" s="19"/>
      <c r="O422" s="19" t="str">
        <f aca="false">IF(VLOOKUP($A422,Tournoi!$B$2:$AC$601,6,0)="","",VLOOKUP($A422,Tournoi!$B$2:$AF$601,30,0))</f>
        <v/>
      </c>
      <c r="P422" s="19"/>
      <c r="Q422" s="19"/>
      <c r="R422" s="19"/>
      <c r="S422" s="22"/>
      <c r="T422" s="21" t="n">
        <f aca="false" t="array" ref="T422:T422">SUM(J422:S422)</f>
        <v>0</v>
      </c>
      <c r="U422" s="19" t="n">
        <f aca="false" t="array" ref="U422:U422">IF(S422="",0,S422)+IF((COUNT(J422:R422)&lt;6),SUM(J422:R422),(MAX(J422:R422)+LARGE(J422:R422,2)+LARGE(J422:R422,3)+LARGE(J422:R422,4)+LARGE(J422:R422,5)))</f>
        <v>0</v>
      </c>
      <c r="V422" s="19" t="n">
        <f aca="false">U422+G422+I422</f>
        <v>44.8503968253968</v>
      </c>
      <c r="W422" s="19" t="n">
        <f aca="false" t="array" ref="W422:W422">COUNT(J422:S422)</f>
        <v>0</v>
      </c>
      <c r="X422" s="19"/>
      <c r="Y422" s="19"/>
      <c r="Z422" s="4"/>
      <c r="AA422" s="19"/>
      <c r="AB422" s="19"/>
      <c r="AC422" s="4"/>
      <c r="AD422" s="4"/>
      <c r="AE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</row>
    <row r="423" s="25" customFormat="true" ht="16.5" hidden="false" customHeight="true" outlineLevel="0" collapsed="false">
      <c r="A423" s="19" t="n">
        <v>56</v>
      </c>
      <c r="B423" s="19" t="n">
        <f aca="false" t="array" ref="B423:B423">RANK(V423,$V$2:$V$607)</f>
        <v>457</v>
      </c>
      <c r="C423" s="20" t="str">
        <f aca="false">IF(VLOOKUP($A423,Tournoi!$B$2:$F$601,3,0)="","",VLOOKUP($A423,Tournoi!$B$2:$F$601,3,0))</f>
        <v>De Vlaeminck</v>
      </c>
      <c r="D423" s="20" t="str">
        <f aca="false">IF(VLOOKUP($A423,Tournoi!$B$2:$F$601,4,0)="","",VLOOKUP($A423,Tournoi!$B$2:$F$601,4,0))</f>
        <v>Heidi</v>
      </c>
      <c r="E423" s="20" t="str">
        <f aca="false">IF(VLOOKUP($A423,Tournoi!$B$2:$F$612,5,0)="","",VLOOKUP($A423,Tournoi!$B$2:$F$612,5,0))</f>
        <v>x</v>
      </c>
      <c r="F423" s="19" t="n">
        <v>0</v>
      </c>
      <c r="G423" s="19" t="n">
        <v>0</v>
      </c>
      <c r="H423" s="19" t="n">
        <v>66.9082851637765</v>
      </c>
      <c r="I423" s="19" t="n">
        <v>44.6055234425177</v>
      </c>
      <c r="J423" s="21" t="n">
        <v>0.227848101265823</v>
      </c>
      <c r="K423" s="19"/>
      <c r="L423" s="19"/>
      <c r="M423" s="19"/>
      <c r="N423" s="19"/>
      <c r="O423" s="19" t="str">
        <f aca="false">IF(VLOOKUP($A423,Tournoi!$B$2:$AC$601,6,0)="","",VLOOKUP($A423,Tournoi!$B$2:$AF$601,30,0))</f>
        <v/>
      </c>
      <c r="P423" s="19"/>
      <c r="Q423" s="19"/>
      <c r="R423" s="19"/>
      <c r="S423" s="22"/>
      <c r="T423" s="21" t="n">
        <f aca="false" t="array" ref="T423:T423">SUM(J423:S423)</f>
        <v>0.227848101265823</v>
      </c>
      <c r="U423" s="19" t="n">
        <f aca="false" t="array" ref="U423:U423">IF(S423="",0,S423)+IF((COUNT(J423:R423)&lt;6),SUM(J423:R423),(MAX(J423:R423)+LARGE(J423:R423,2)+LARGE(J423:R423,3)+LARGE(J423:R423,4)+LARGE(J423:R423,5)))</f>
        <v>0.227848101265823</v>
      </c>
      <c r="V423" s="19" t="n">
        <f aca="false">U423+G423+I423</f>
        <v>44.8333715437835</v>
      </c>
      <c r="W423" s="19" t="n">
        <f aca="false" t="array" ref="W423:W423">COUNT(J423:S423)</f>
        <v>1</v>
      </c>
      <c r="X423" s="19"/>
      <c r="Y423" s="19"/>
      <c r="Z423" s="4"/>
      <c r="AA423" s="19"/>
      <c r="AB423" s="19"/>
      <c r="AC423" s="4"/>
      <c r="AD423" s="4"/>
      <c r="AE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</row>
    <row r="424" s="25" customFormat="true" ht="16.5" hidden="false" customHeight="true" outlineLevel="0" collapsed="false">
      <c r="A424" s="19" t="n">
        <v>166</v>
      </c>
      <c r="B424" s="19" t="n">
        <f aca="false" t="array" ref="B424:B424">RANK(V424,$V$2:$V$607)</f>
        <v>458</v>
      </c>
      <c r="C424" s="20" t="str">
        <f aca="false">IF(VLOOKUP($A424,Tournoi!$B$2:$F$601,3,0)="","",VLOOKUP($A424,Tournoi!$B$2:$F$601,3,0))</f>
        <v>Vandierendonck</v>
      </c>
      <c r="D424" s="20" t="str">
        <f aca="false">IF(VLOOKUP($A424,Tournoi!$B$2:$F$601,4,0)="","",VLOOKUP($A424,Tournoi!$B$2:$F$601,4,0))</f>
        <v>Noor</v>
      </c>
      <c r="E424" s="20" t="str">
        <f aca="false">IF(VLOOKUP($A424,Tournoi!$B$2:$F$612,5,0)="","",VLOOKUP($A424,Tournoi!$B$2:$F$612,5,0))</f>
        <v>Spelen Op Zolder</v>
      </c>
      <c r="F424" s="19" t="n">
        <v>0</v>
      </c>
      <c r="G424" s="19" t="n">
        <v>0</v>
      </c>
      <c r="H424" s="19" t="n">
        <v>66.9666666666667</v>
      </c>
      <c r="I424" s="19" t="n">
        <v>44.6444444444444</v>
      </c>
      <c r="J424" s="21" t="n">
        <v>0.153846153846154</v>
      </c>
      <c r="K424" s="19"/>
      <c r="L424" s="19"/>
      <c r="M424" s="19"/>
      <c r="N424" s="19"/>
      <c r="O424" s="19" t="str">
        <f aca="false">IF(VLOOKUP($A424,Tournoi!$B$2:$AC$601,6,0)="","",VLOOKUP($A424,Tournoi!$B$2:$AF$601,30,0))</f>
        <v/>
      </c>
      <c r="P424" s="19"/>
      <c r="Q424" s="19"/>
      <c r="R424" s="19"/>
      <c r="S424" s="22"/>
      <c r="T424" s="21" t="n">
        <f aca="false" t="array" ref="T424:T424">SUM(J424:S424)</f>
        <v>0.153846153846154</v>
      </c>
      <c r="U424" s="19" t="n">
        <f aca="false" t="array" ref="U424:U424">IF(S424="",0,S424)+IF((COUNT(J424:R424)&lt;6),SUM(J424:R424),(MAX(J424:R424)+LARGE(J424:R424,2)+LARGE(J424:R424,3)+LARGE(J424:R424,4)+LARGE(J424:R424,5)))</f>
        <v>0.153846153846154</v>
      </c>
      <c r="V424" s="19" t="n">
        <f aca="false">U424+G424+I424</f>
        <v>44.7982905982906</v>
      </c>
      <c r="W424" s="19" t="n">
        <f aca="false" t="array" ref="W424:W424">COUNT(J424:S424)</f>
        <v>1</v>
      </c>
      <c r="X424" s="19"/>
      <c r="Y424" s="19"/>
      <c r="Z424" s="4"/>
      <c r="AA424" s="19"/>
      <c r="AB424" s="19"/>
      <c r="AC424" s="4"/>
      <c r="AD424" s="4"/>
      <c r="AE424" s="27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</row>
    <row r="425" s="25" customFormat="true" ht="16.5" hidden="false" customHeight="true" outlineLevel="0" collapsed="false">
      <c r="A425" s="19" t="n">
        <v>325</v>
      </c>
      <c r="B425" s="19" t="n">
        <f aca="false" t="array" ref="B425:B425">RANK(V425,$V$2:$V$607)</f>
        <v>459</v>
      </c>
      <c r="C425" s="20" t="str">
        <f aca="false">IF(VLOOKUP($A425,Tournoi!$B$2:$F$601,3,0)="","",VLOOKUP($A425,Tournoi!$B$2:$F$601,3,0))</f>
        <v>Van Audenaerde</v>
      </c>
      <c r="D425" s="20" t="str">
        <f aca="false">IF(VLOOKUP($A425,Tournoi!$B$2:$F$601,4,0)="","",VLOOKUP($A425,Tournoi!$B$2:$F$601,4,0))</f>
        <v>Jasper</v>
      </c>
      <c r="E425" s="20" t="str">
        <f aca="false">IF(VLOOKUP($A425,Tournoi!$B$2:$F$612,5,0)="","",VLOOKUP($A425,Tournoi!$B$2:$F$612,5,0))</f>
        <v/>
      </c>
      <c r="F425" s="19" t="n">
        <v>0</v>
      </c>
      <c r="G425" s="19" t="n">
        <v>0</v>
      </c>
      <c r="H425" s="19" t="n">
        <v>67.1861943012221</v>
      </c>
      <c r="I425" s="19" t="n">
        <v>44.7907962008147</v>
      </c>
      <c r="J425" s="21"/>
      <c r="K425" s="19"/>
      <c r="L425" s="19"/>
      <c r="M425" s="19"/>
      <c r="N425" s="19"/>
      <c r="O425" s="19" t="str">
        <f aca="false">IF(VLOOKUP($A425,Tournoi!$B$2:$AC$601,6,0)="","",VLOOKUP($A425,Tournoi!$B$2:$AF$601,30,0))</f>
        <v/>
      </c>
      <c r="P425" s="19"/>
      <c r="Q425" s="19"/>
      <c r="R425" s="19"/>
      <c r="S425" s="22"/>
      <c r="T425" s="21" t="n">
        <f aca="false" t="array" ref="T425:T425">SUM(J425:S425)</f>
        <v>0</v>
      </c>
      <c r="U425" s="19" t="n">
        <f aca="false" t="array" ref="U425:U425">IF(S425="",0,S425)+IF((COUNT(J425:R425)&lt;6),SUM(J425:R425),(MAX(J425:R425)+LARGE(J425:R425,2)+LARGE(J425:R425,3)+LARGE(J425:R425,4)+LARGE(J425:R425,5)))</f>
        <v>0</v>
      </c>
      <c r="V425" s="19" t="n">
        <f aca="false">U425+G425+I425</f>
        <v>44.7907962008147</v>
      </c>
      <c r="W425" s="19" t="n">
        <f aca="false" t="array" ref="W425:W425">COUNT(J425:S425)</f>
        <v>0</v>
      </c>
      <c r="X425" s="19"/>
      <c r="Y425" s="19"/>
      <c r="Z425" s="4"/>
      <c r="AA425" s="4"/>
      <c r="AB425" s="0"/>
      <c r="AC425" s="4"/>
      <c r="AD425" s="4"/>
      <c r="AE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</row>
    <row r="426" s="25" customFormat="true" ht="16.5" hidden="false" customHeight="true" outlineLevel="0" collapsed="false">
      <c r="A426" s="19" t="n">
        <v>482</v>
      </c>
      <c r="B426" s="19" t="n">
        <f aca="false" t="array" ref="B426:B426">RANK(V426,$V$2:$V$607)</f>
        <v>460</v>
      </c>
      <c r="C426" s="20" t="str">
        <f aca="false">IF(VLOOKUP($A426,Tournoi!$B$2:$F$601,3,0)="","",VLOOKUP($A426,Tournoi!$B$2:$F$601,3,0))</f>
        <v>Neil</v>
      </c>
      <c r="D426" s="20" t="str">
        <f aca="false">IF(VLOOKUP($A426,Tournoi!$B$2:$F$601,4,0)="","",VLOOKUP($A426,Tournoi!$B$2:$F$601,4,0))</f>
        <v>Kevin</v>
      </c>
      <c r="E426" s="20" t="str">
        <f aca="false">IF(VLOOKUP($A426,Tournoi!$B$2:$F$612,5,0)="","",VLOOKUP($A426,Tournoi!$B$2:$F$612,5,0))</f>
        <v/>
      </c>
      <c r="F426" s="19" t="n">
        <v>133.906728325233</v>
      </c>
      <c r="G426" s="19" t="n">
        <v>44.635576108411</v>
      </c>
      <c r="H426" s="19" t="n">
        <v>0</v>
      </c>
      <c r="I426" s="19" t="n">
        <v>0</v>
      </c>
      <c r="J426" s="21"/>
      <c r="K426" s="19"/>
      <c r="L426" s="19"/>
      <c r="M426" s="19"/>
      <c r="N426" s="19"/>
      <c r="O426" s="19" t="str">
        <f aca="false">IF(VLOOKUP($A426,Tournoi!$B$2:$AC$601,6,0)="","",VLOOKUP($A426,Tournoi!$B$2:$AF$601,30,0))</f>
        <v/>
      </c>
      <c r="P426" s="19"/>
      <c r="Q426" s="19"/>
      <c r="R426" s="19"/>
      <c r="S426" s="22"/>
      <c r="T426" s="21" t="n">
        <f aca="false" t="array" ref="T426:T426">SUM(J426:S426)</f>
        <v>0</v>
      </c>
      <c r="U426" s="19" t="n">
        <f aca="false" t="array" ref="U426:U426">IF(S426="",0,S426)+IF((COUNT(J426:R426)&lt;6),SUM(J426:R426),(MAX(J426:R426)+LARGE(J426:R426,2)+LARGE(J426:R426,3)+LARGE(J426:R426,4)+LARGE(J426:R426,5)))</f>
        <v>0</v>
      </c>
      <c r="V426" s="19" t="n">
        <f aca="false">U426+G426+I426</f>
        <v>44.635576108411</v>
      </c>
      <c r="W426" s="19" t="n">
        <f aca="false" t="array" ref="W426:W426">COUNT(J426:S426)</f>
        <v>0</v>
      </c>
      <c r="X426" s="19"/>
      <c r="Y426" s="19"/>
      <c r="Z426" s="4"/>
      <c r="AA426" s="4"/>
      <c r="AB426" s="0"/>
      <c r="AC426" s="4"/>
      <c r="AD426" s="4"/>
      <c r="AE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</row>
    <row r="427" s="25" customFormat="true" ht="16.5" hidden="false" customHeight="true" outlineLevel="0" collapsed="false">
      <c r="A427" s="19" t="n">
        <v>415</v>
      </c>
      <c r="B427" s="19" t="n">
        <f aca="false" t="array" ref="B427:B427">RANK(V427,$V$2:$V$607)</f>
        <v>461</v>
      </c>
      <c r="C427" s="20" t="str">
        <f aca="false">IF(VLOOKUP($A427,Tournoi!$B$2:$F$601,3,0)="","",VLOOKUP($A427,Tournoi!$B$2:$F$601,3,0))</f>
        <v>Rotsaert</v>
      </c>
      <c r="D427" s="20" t="str">
        <f aca="false">IF(VLOOKUP($A427,Tournoi!$B$2:$F$601,4,0)="","",VLOOKUP($A427,Tournoi!$B$2:$F$601,4,0))</f>
        <v>Peter</v>
      </c>
      <c r="E427" s="20" t="str">
        <f aca="false">IF(VLOOKUP($A427,Tournoi!$B$2:$F$612,5,0)="","",VLOOKUP($A427,Tournoi!$B$2:$F$612,5,0))</f>
        <v/>
      </c>
      <c r="F427" s="19" t="n">
        <v>133.884904259144</v>
      </c>
      <c r="G427" s="19" t="n">
        <v>44.6283014197147</v>
      </c>
      <c r="H427" s="19" t="n">
        <v>0</v>
      </c>
      <c r="I427" s="19" t="n">
        <v>0</v>
      </c>
      <c r="J427" s="21"/>
      <c r="K427" s="19"/>
      <c r="L427" s="19"/>
      <c r="M427" s="19"/>
      <c r="N427" s="19"/>
      <c r="O427" s="19" t="str">
        <f aca="false">IF(VLOOKUP($A427,Tournoi!$B$2:$AC$601,6,0)="","",VLOOKUP($A427,Tournoi!$B$2:$AF$601,30,0))</f>
        <v/>
      </c>
      <c r="P427" s="19"/>
      <c r="Q427" s="19"/>
      <c r="R427" s="19"/>
      <c r="S427" s="22"/>
      <c r="T427" s="21" t="n">
        <f aca="false" t="array" ref="T427:T427">SUM(J427:S427)</f>
        <v>0</v>
      </c>
      <c r="U427" s="19" t="n">
        <f aca="false" t="array" ref="U427:U427">IF(S427="",0,S427)+IF((COUNT(J427:R427)&lt;6),SUM(J427:R427),(MAX(J427:R427)+LARGE(J427:R427,2)+LARGE(J427:R427,3)+LARGE(J427:R427,4)+LARGE(J427:R427,5)))</f>
        <v>0</v>
      </c>
      <c r="V427" s="19" t="n">
        <f aca="false">U427+G427+I427</f>
        <v>44.6283014197147</v>
      </c>
      <c r="W427" s="19" t="n">
        <f aca="false" t="array" ref="W427:W427">COUNT(J427:S427)</f>
        <v>0</v>
      </c>
      <c r="X427" s="19"/>
      <c r="Y427" s="19"/>
      <c r="Z427" s="4"/>
      <c r="AA427" s="19"/>
      <c r="AB427" s="19"/>
      <c r="AC427" s="4"/>
      <c r="AD427" s="4"/>
      <c r="AE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</row>
    <row r="428" s="25" customFormat="true" ht="16.5" hidden="false" customHeight="true" outlineLevel="0" collapsed="false">
      <c r="A428" s="19" t="n">
        <v>495</v>
      </c>
      <c r="B428" s="19" t="n">
        <f aca="false" t="array" ref="B428:B428">RANK(V428,$V$2:$V$607)</f>
        <v>462</v>
      </c>
      <c r="C428" s="20" t="str">
        <f aca="false">IF(VLOOKUP($A428,Tournoi!$B$2:$F$601,3,0)="","",VLOOKUP($A428,Tournoi!$B$2:$F$601,3,0))</f>
        <v>Tellin</v>
      </c>
      <c r="D428" s="20" t="str">
        <f aca="false">IF(VLOOKUP($A428,Tournoi!$B$2:$F$601,4,0)="","",VLOOKUP($A428,Tournoi!$B$2:$F$601,4,0))</f>
        <v>Adriel</v>
      </c>
      <c r="E428" s="20" t="str">
        <f aca="false">IF(VLOOKUP($A428,Tournoi!$B$2:$F$612,5,0)="","",VLOOKUP($A428,Tournoi!$B$2:$F$612,5,0))</f>
        <v/>
      </c>
      <c r="F428" s="19" t="n">
        <v>131.611744776962</v>
      </c>
      <c r="G428" s="19" t="n">
        <v>43.8705815923207</v>
      </c>
      <c r="H428" s="19" t="n">
        <v>0</v>
      </c>
      <c r="I428" s="19" t="n">
        <v>0</v>
      </c>
      <c r="J428" s="21"/>
      <c r="K428" s="19"/>
      <c r="L428" s="19"/>
      <c r="M428" s="19"/>
      <c r="N428" s="19"/>
      <c r="O428" s="19" t="str">
        <f aca="false">IF(VLOOKUP($A428,Tournoi!$B$2:$AC$601,6,0)="","",VLOOKUP($A428,Tournoi!$B$2:$AF$601,30,0))</f>
        <v/>
      </c>
      <c r="P428" s="19"/>
      <c r="Q428" s="19"/>
      <c r="R428" s="19"/>
      <c r="S428" s="22"/>
      <c r="T428" s="21" t="n">
        <f aca="false" t="array" ref="T428:T428">SUM(J428:S428)</f>
        <v>0</v>
      </c>
      <c r="U428" s="19" t="n">
        <f aca="false" t="array" ref="U428:U428">IF(S428="",0,S428)+IF((COUNT(J428:R428)&lt;6),SUM(J428:R428),(MAX(J428:R428)+LARGE(J428:R428,2)+LARGE(J428:R428,3)+LARGE(J428:R428,4)+LARGE(J428:R428,5)))</f>
        <v>0</v>
      </c>
      <c r="V428" s="19" t="n">
        <f aca="false">U428+G428+I428</f>
        <v>43.8705815923207</v>
      </c>
      <c r="W428" s="19" t="n">
        <f aca="false" t="array" ref="W428:W428">COUNT(J428:S428)</f>
        <v>0</v>
      </c>
      <c r="X428" s="19"/>
      <c r="Y428" s="19"/>
      <c r="Z428" s="4"/>
      <c r="AA428" s="19"/>
      <c r="AB428" s="19"/>
      <c r="AC428" s="4"/>
      <c r="AD428" s="4"/>
      <c r="AE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</row>
    <row r="429" s="25" customFormat="true" ht="16.5" hidden="false" customHeight="true" outlineLevel="0" collapsed="false">
      <c r="A429" s="19" t="n">
        <v>430</v>
      </c>
      <c r="B429" s="19" t="n">
        <f aca="false" t="array" ref="B429:B429">RANK(V429,$V$2:$V$607)</f>
        <v>463</v>
      </c>
      <c r="C429" s="20" t="str">
        <f aca="false">IF(VLOOKUP($A429,Tournoi!$B$2:$F$601,3,0)="","",VLOOKUP($A429,Tournoi!$B$2:$F$601,3,0))</f>
        <v>Petit</v>
      </c>
      <c r="D429" s="20" t="str">
        <f aca="false">IF(VLOOKUP($A429,Tournoi!$B$2:$F$601,4,0)="","",VLOOKUP($A429,Tournoi!$B$2:$F$601,4,0))</f>
        <v>Marie-France</v>
      </c>
      <c r="E429" s="20" t="str">
        <f aca="false">IF(VLOOKUP($A429,Tournoi!$B$2:$F$612,5,0)="","",VLOOKUP($A429,Tournoi!$B$2:$F$612,5,0))</f>
        <v/>
      </c>
      <c r="F429" s="19" t="n">
        <v>130.483268983269</v>
      </c>
      <c r="G429" s="19" t="n">
        <v>43.494422994423</v>
      </c>
      <c r="H429" s="19" t="n">
        <v>0</v>
      </c>
      <c r="I429" s="19" t="n">
        <v>0</v>
      </c>
      <c r="J429" s="21"/>
      <c r="K429" s="19"/>
      <c r="L429" s="19"/>
      <c r="M429" s="19"/>
      <c r="N429" s="19"/>
      <c r="O429" s="19" t="str">
        <f aca="false">IF(VLOOKUP($A429,Tournoi!$B$2:$AC$601,6,0)="","",VLOOKUP($A429,Tournoi!$B$2:$AF$601,30,0))</f>
        <v/>
      </c>
      <c r="P429" s="19"/>
      <c r="Q429" s="19"/>
      <c r="R429" s="19"/>
      <c r="S429" s="22"/>
      <c r="T429" s="21" t="n">
        <f aca="false" t="array" ref="T429:T429">SUM(J429:S429)</f>
        <v>0</v>
      </c>
      <c r="U429" s="19" t="n">
        <f aca="false" t="array" ref="U429:U429">IF(S429="",0,S429)+IF((COUNT(J429:R429)&lt;6),SUM(J429:R429),(MAX(J429:R429)+LARGE(J429:R429,2)+LARGE(J429:R429,3)+LARGE(J429:R429,4)+LARGE(J429:R429,5)))</f>
        <v>0</v>
      </c>
      <c r="V429" s="19" t="n">
        <f aca="false">U429+G429+I429</f>
        <v>43.494422994423</v>
      </c>
      <c r="W429" s="19" t="n">
        <f aca="false" t="array" ref="W429:W429">COUNT(J429:S429)</f>
        <v>0</v>
      </c>
      <c r="X429" s="19"/>
      <c r="Y429" s="19"/>
      <c r="Z429" s="4"/>
      <c r="AA429" s="4"/>
      <c r="AB429" s="0"/>
      <c r="AC429" s="4"/>
      <c r="AD429" s="4"/>
      <c r="AE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</row>
    <row r="430" s="25" customFormat="true" ht="16.5" hidden="false" customHeight="true" outlineLevel="0" collapsed="false">
      <c r="A430" s="19" t="n">
        <v>171</v>
      </c>
      <c r="B430" s="19" t="n">
        <f aca="false" t="array" ref="B430:B430">RANK(V430,$V$2:$V$607)</f>
        <v>464</v>
      </c>
      <c r="C430" s="20" t="str">
        <f aca="false">IF(VLOOKUP($A430,Tournoi!$B$2:$F$601,3,0)="","",VLOOKUP($A430,Tournoi!$B$2:$F$601,3,0))</f>
        <v>Kremer</v>
      </c>
      <c r="D430" s="20" t="str">
        <f aca="false">IF(VLOOKUP($A430,Tournoi!$B$2:$F$601,4,0)="","",VLOOKUP($A430,Tournoi!$B$2:$F$601,4,0))</f>
        <v>Nadia</v>
      </c>
      <c r="E430" s="20" t="str">
        <f aca="false">IF(VLOOKUP($A430,Tournoi!$B$2:$F$612,5,0)="","",VLOOKUP($A430,Tournoi!$B$2:$F$612,5,0))</f>
        <v/>
      </c>
      <c r="F430" s="19" t="n">
        <v>129.422807017544</v>
      </c>
      <c r="G430" s="19" t="n">
        <v>43.1409356725147</v>
      </c>
      <c r="H430" s="19" t="n">
        <v>0</v>
      </c>
      <c r="I430" s="19" t="n">
        <v>0</v>
      </c>
      <c r="J430" s="21"/>
      <c r="K430" s="19"/>
      <c r="L430" s="19"/>
      <c r="M430" s="19"/>
      <c r="N430" s="19"/>
      <c r="O430" s="19" t="str">
        <f aca="false">IF(VLOOKUP($A430,Tournoi!$B$2:$AC$601,6,0)="","",VLOOKUP($A430,Tournoi!$B$2:$AF$601,30,0))</f>
        <v/>
      </c>
      <c r="P430" s="19"/>
      <c r="Q430" s="19"/>
      <c r="R430" s="19"/>
      <c r="S430" s="22"/>
      <c r="T430" s="21" t="n">
        <f aca="false" t="array" ref="T430:T430">SUM(J430:S430)</f>
        <v>0</v>
      </c>
      <c r="U430" s="19" t="n">
        <f aca="false" t="array" ref="U430:U430">IF(S430="",0,S430)+IF((COUNT(J430:R430)&lt;6),SUM(J430:R430),(MAX(J430:R430)+LARGE(J430:R430,2)+LARGE(J430:R430,3)+LARGE(J430:R430,4)+LARGE(J430:R430,5)))</f>
        <v>0</v>
      </c>
      <c r="V430" s="19" t="n">
        <f aca="false">U430+G430+I430</f>
        <v>43.1409356725147</v>
      </c>
      <c r="W430" s="19" t="n">
        <f aca="false" t="array" ref="W430:W430">COUNT(J430:S430)</f>
        <v>0</v>
      </c>
      <c r="X430" s="19"/>
      <c r="Y430" s="19"/>
      <c r="Z430" s="4"/>
      <c r="AA430" s="4"/>
      <c r="AB430" s="0"/>
      <c r="AC430" s="4"/>
      <c r="AD430" s="4"/>
      <c r="AE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</row>
    <row r="431" s="25" customFormat="true" ht="16.5" hidden="false" customHeight="true" outlineLevel="0" collapsed="false">
      <c r="A431" s="19" t="n">
        <v>342</v>
      </c>
      <c r="B431" s="19" t="n">
        <f aca="false" t="array" ref="B431:B431">RANK(V431,$V$2:$V$607)</f>
        <v>465</v>
      </c>
      <c r="C431" s="20" t="str">
        <f aca="false">IF(VLOOKUP($A431,Tournoi!$B$2:$F$601,3,0)="","",VLOOKUP($A431,Tournoi!$B$2:$F$601,3,0))</f>
        <v>Wirard</v>
      </c>
      <c r="D431" s="20" t="str">
        <f aca="false">IF(VLOOKUP($A431,Tournoi!$B$2:$F$601,4,0)="","",VLOOKUP($A431,Tournoi!$B$2:$F$601,4,0))</f>
        <v>Céline</v>
      </c>
      <c r="E431" s="20" t="str">
        <f aca="false">IF(VLOOKUP($A431,Tournoi!$B$2:$F$612,5,0)="","",VLOOKUP($A431,Tournoi!$B$2:$F$612,5,0))</f>
        <v/>
      </c>
      <c r="F431" s="19" t="n">
        <v>129.27868852459</v>
      </c>
      <c r="G431" s="19" t="n">
        <v>43.0928961748634</v>
      </c>
      <c r="H431" s="19" t="n">
        <v>0</v>
      </c>
      <c r="I431" s="19" t="n">
        <v>0</v>
      </c>
      <c r="J431" s="21"/>
      <c r="K431" s="19"/>
      <c r="L431" s="19"/>
      <c r="M431" s="19"/>
      <c r="N431" s="19"/>
      <c r="O431" s="19" t="str">
        <f aca="false">IF(VLOOKUP($A431,Tournoi!$B$2:$AC$601,6,0)="","",VLOOKUP($A431,Tournoi!$B$2:$AF$601,30,0))</f>
        <v/>
      </c>
      <c r="P431" s="19"/>
      <c r="Q431" s="19"/>
      <c r="R431" s="19"/>
      <c r="S431" s="22"/>
      <c r="T431" s="21" t="n">
        <f aca="false" t="array" ref="T431:T431">SUM(J431:S431)</f>
        <v>0</v>
      </c>
      <c r="U431" s="19" t="n">
        <f aca="false" t="array" ref="U431:U431">IF(S431="",0,S431)+IF((COUNT(J431:R431)&lt;6),SUM(J431:R431),(MAX(J431:R431)+LARGE(J431:R431,2)+LARGE(J431:R431,3)+LARGE(J431:R431,4)+LARGE(J431:R431,5)))</f>
        <v>0</v>
      </c>
      <c r="V431" s="19" t="n">
        <f aca="false">U431+G431+I431</f>
        <v>43.0928961748634</v>
      </c>
      <c r="W431" s="19" t="n">
        <f aca="false" t="array" ref="W431:W431">COUNT(J431:S431)</f>
        <v>0</v>
      </c>
      <c r="X431" s="19"/>
      <c r="Y431" s="19"/>
      <c r="Z431" s="4"/>
      <c r="AA431" s="4"/>
      <c r="AB431" s="0"/>
      <c r="AC431" s="4"/>
      <c r="AD431" s="4"/>
      <c r="AE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</row>
    <row r="432" s="25" customFormat="true" ht="16.5" hidden="false" customHeight="true" outlineLevel="0" collapsed="false">
      <c r="A432" s="19" t="n">
        <v>221</v>
      </c>
      <c r="B432" s="19" t="n">
        <f aca="false" t="array" ref="B432:B432">RANK(V432,$V$2:$V$607)</f>
        <v>466</v>
      </c>
      <c r="C432" s="20" t="str">
        <f aca="false">IF(VLOOKUP($A432,Tournoi!$B$2:$F$601,3,0)="","",VLOOKUP($A432,Tournoi!$B$2:$F$601,3,0))</f>
        <v>De Fré</v>
      </c>
      <c r="D432" s="20" t="str">
        <f aca="false">IF(VLOOKUP($A432,Tournoi!$B$2:$F$601,4,0)="","",VLOOKUP($A432,Tournoi!$B$2:$F$601,4,0))</f>
        <v>Joris</v>
      </c>
      <c r="E432" s="20" t="str">
        <f aca="false">IF(VLOOKUP($A432,Tournoi!$B$2:$F$612,5,0)="","",VLOOKUP($A432,Tournoi!$B$2:$F$612,5,0))</f>
        <v/>
      </c>
      <c r="F432" s="19" t="n">
        <v>125.708062234795</v>
      </c>
      <c r="G432" s="19" t="n">
        <v>41.9026874115983</v>
      </c>
      <c r="H432" s="19" t="n">
        <v>0</v>
      </c>
      <c r="I432" s="19" t="n">
        <v>0</v>
      </c>
      <c r="J432" s="21"/>
      <c r="K432" s="19"/>
      <c r="L432" s="19"/>
      <c r="M432" s="19"/>
      <c r="N432" s="19"/>
      <c r="O432" s="19" t="str">
        <f aca="false">IF(VLOOKUP($A432,Tournoi!$B$2:$AC$601,6,0)="","",VLOOKUP($A432,Tournoi!$B$2:$AF$601,30,0))</f>
        <v/>
      </c>
      <c r="P432" s="19"/>
      <c r="Q432" s="19"/>
      <c r="R432" s="19"/>
      <c r="S432" s="22"/>
      <c r="T432" s="21" t="n">
        <f aca="false" t="array" ref="T432:T432">SUM(J432:S432)</f>
        <v>0</v>
      </c>
      <c r="U432" s="19" t="n">
        <f aca="false" t="array" ref="U432:U432">IF(S432="",0,S432)+IF((COUNT(J432:R432)&lt;6),SUM(J432:R432),(MAX(J432:R432)+LARGE(J432:R432,2)+LARGE(J432:R432,3)+LARGE(J432:R432,4)+LARGE(J432:R432,5)))</f>
        <v>0</v>
      </c>
      <c r="V432" s="19" t="n">
        <f aca="false">U432+G432+I432</f>
        <v>41.9026874115983</v>
      </c>
      <c r="W432" s="19" t="n">
        <f aca="false" t="array" ref="W432:W432">COUNT(J432:S432)</f>
        <v>0</v>
      </c>
      <c r="X432" s="19"/>
      <c r="Y432" s="19"/>
      <c r="Z432" s="4"/>
      <c r="AA432" s="19"/>
      <c r="AB432" s="19"/>
      <c r="AC432" s="4"/>
      <c r="AD432" s="4"/>
      <c r="AE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</row>
    <row r="433" s="25" customFormat="true" ht="16.5" hidden="false" customHeight="true" outlineLevel="0" collapsed="false">
      <c r="A433" s="19" t="n">
        <v>78</v>
      </c>
      <c r="B433" s="19" t="n">
        <f aca="false" t="array" ref="B433:B433">RANK(V433,$V$2:$V$607)</f>
        <v>467</v>
      </c>
      <c r="C433" s="20" t="str">
        <f aca="false">IF(VLOOKUP($A433,Tournoi!$B$2:$F$601,3,0)="","",VLOOKUP($A433,Tournoi!$B$2:$F$601,3,0))</f>
        <v>Storme</v>
      </c>
      <c r="D433" s="20" t="str">
        <f aca="false">IF(VLOOKUP($A433,Tournoi!$B$2:$F$601,4,0)="","",VLOOKUP($A433,Tournoi!$B$2:$F$601,4,0))</f>
        <v>Noah</v>
      </c>
      <c r="E433" s="20" t="str">
        <f aca="false">IF(VLOOKUP($A433,Tournoi!$B$2:$F$612,5,0)="","",VLOOKUP($A433,Tournoi!$B$2:$F$612,5,0))</f>
        <v/>
      </c>
      <c r="F433" s="19" t="n">
        <v>125.575402460038</v>
      </c>
      <c r="G433" s="19" t="n">
        <v>41.8584674866793</v>
      </c>
      <c r="H433" s="19" t="n">
        <v>0</v>
      </c>
      <c r="I433" s="19" t="n">
        <v>0</v>
      </c>
      <c r="J433" s="21"/>
      <c r="K433" s="19"/>
      <c r="L433" s="19"/>
      <c r="M433" s="19"/>
      <c r="N433" s="19"/>
      <c r="O433" s="19" t="str">
        <f aca="false">IF(VLOOKUP($A433,Tournoi!$B$2:$AC$601,6,0)="","",VLOOKUP($A433,Tournoi!$B$2:$AF$601,30,0))</f>
        <v/>
      </c>
      <c r="P433" s="19"/>
      <c r="Q433" s="19"/>
      <c r="R433" s="19"/>
      <c r="S433" s="22"/>
      <c r="T433" s="21" t="n">
        <f aca="false" t="array" ref="T433:T433">SUM(J433:S433)</f>
        <v>0</v>
      </c>
      <c r="U433" s="19" t="n">
        <f aca="false" t="array" ref="U433:U433">IF(S433="",0,S433)+IF((COUNT(J433:R433)&lt;6),SUM(J433:R433),(MAX(J433:R433)+LARGE(J433:R433,2)+LARGE(J433:R433,3)+LARGE(J433:R433,4)+LARGE(J433:R433,5)))</f>
        <v>0</v>
      </c>
      <c r="V433" s="19" t="n">
        <f aca="false">U433+G433+I433</f>
        <v>41.8584674866793</v>
      </c>
      <c r="W433" s="19" t="n">
        <f aca="false" t="array" ref="W433:W433">COUNT(J433:S433)</f>
        <v>0</v>
      </c>
      <c r="X433" s="19"/>
      <c r="Y433" s="19"/>
      <c r="Z433" s="4"/>
      <c r="AA433" s="4"/>
      <c r="AB433" s="0"/>
      <c r="AC433" s="4"/>
      <c r="AD433" s="4"/>
      <c r="AE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</row>
    <row r="434" s="25" customFormat="true" ht="16.5" hidden="false" customHeight="true" outlineLevel="0" collapsed="false">
      <c r="A434" s="19" t="n">
        <v>75</v>
      </c>
      <c r="B434" s="19" t="n">
        <f aca="false" t="array" ref="B434:B434">RANK(V434,$V$2:$V$607)</f>
        <v>468</v>
      </c>
      <c r="C434" s="20" t="str">
        <f aca="false">IF(VLOOKUP($A434,Tournoi!$B$2:$F$601,3,0)="","",VLOOKUP($A434,Tournoi!$B$2:$F$601,3,0))</f>
        <v>Ameel</v>
      </c>
      <c r="D434" s="20" t="str">
        <f aca="false">IF(VLOOKUP($A434,Tournoi!$B$2:$F$601,4,0)="","",VLOOKUP($A434,Tournoi!$B$2:$F$601,4,0))</f>
        <v>Roel</v>
      </c>
      <c r="E434" s="20" t="str">
        <f aca="false">IF(VLOOKUP($A434,Tournoi!$B$2:$F$612,5,0)="","",VLOOKUP($A434,Tournoi!$B$2:$F$612,5,0))</f>
        <v/>
      </c>
      <c r="F434" s="19" t="n">
        <v>125.465487913162</v>
      </c>
      <c r="G434" s="19" t="n">
        <v>41.8218293043873</v>
      </c>
      <c r="H434" s="19" t="n">
        <v>0</v>
      </c>
      <c r="I434" s="19" t="n">
        <v>0</v>
      </c>
      <c r="J434" s="21"/>
      <c r="K434" s="19"/>
      <c r="L434" s="19"/>
      <c r="M434" s="19"/>
      <c r="N434" s="19"/>
      <c r="O434" s="19" t="str">
        <f aca="false">IF(VLOOKUP($A434,Tournoi!$B$2:$AC$601,6,0)="","",VLOOKUP($A434,Tournoi!$B$2:$AF$601,30,0))</f>
        <v/>
      </c>
      <c r="P434" s="19"/>
      <c r="Q434" s="19"/>
      <c r="R434" s="19"/>
      <c r="S434" s="22"/>
      <c r="T434" s="21" t="n">
        <f aca="false" t="array" ref="T434:T434">SUM(J434:S434)</f>
        <v>0</v>
      </c>
      <c r="U434" s="19" t="n">
        <f aca="false" t="array" ref="U434:U434">IF(S434="",0,S434)+IF((COUNT(J434:R434)&lt;6),SUM(J434:R434),(MAX(J434:R434)+LARGE(J434:R434,2)+LARGE(J434:R434,3)+LARGE(J434:R434,4)+LARGE(J434:R434,5)))</f>
        <v>0</v>
      </c>
      <c r="V434" s="19" t="n">
        <f aca="false">U434+G434+I434</f>
        <v>41.8218293043873</v>
      </c>
      <c r="W434" s="19" t="n">
        <f aca="false" t="array" ref="W434:W434">COUNT(J434:S434)</f>
        <v>0</v>
      </c>
      <c r="X434" s="19"/>
      <c r="Y434" s="19"/>
      <c r="Z434" s="4"/>
      <c r="AA434" s="19"/>
      <c r="AB434" s="19"/>
      <c r="AC434" s="4"/>
      <c r="AD434" s="4"/>
      <c r="AE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</row>
    <row r="435" s="25" customFormat="true" ht="16.5" hidden="false" customHeight="true" outlineLevel="0" collapsed="false">
      <c r="A435" s="19" t="n">
        <v>447</v>
      </c>
      <c r="B435" s="19" t="n">
        <f aca="false" t="array" ref="B435:B435">RANK(V435,$V$2:$V$607)</f>
        <v>469</v>
      </c>
      <c r="C435" s="20" t="str">
        <f aca="false">IF(VLOOKUP($A435,Tournoi!$B$2:$F$601,3,0)="","",VLOOKUP($A435,Tournoi!$B$2:$F$601,3,0))</f>
        <v>Schroeder</v>
      </c>
      <c r="D435" s="20" t="str">
        <f aca="false">IF(VLOOKUP($A435,Tournoi!$B$2:$F$601,4,0)="","",VLOOKUP($A435,Tournoi!$B$2:$F$601,4,0))</f>
        <v>Floriane</v>
      </c>
      <c r="E435" s="20" t="str">
        <f aca="false">IF(VLOOKUP($A435,Tournoi!$B$2:$F$612,5,0)="","",VLOOKUP($A435,Tournoi!$B$2:$F$612,5,0))</f>
        <v/>
      </c>
      <c r="F435" s="19" t="n">
        <v>123.523475445224</v>
      </c>
      <c r="G435" s="19" t="n">
        <v>41.1744918150747</v>
      </c>
      <c r="H435" s="19" t="n">
        <v>0</v>
      </c>
      <c r="I435" s="19" t="n">
        <v>0</v>
      </c>
      <c r="J435" s="21"/>
      <c r="K435" s="19"/>
      <c r="L435" s="19"/>
      <c r="M435" s="19"/>
      <c r="N435" s="19"/>
      <c r="O435" s="19" t="str">
        <f aca="false">IF(VLOOKUP($A435,Tournoi!$B$2:$AC$601,6,0)="","",VLOOKUP($A435,Tournoi!$B$2:$AF$601,30,0))</f>
        <v/>
      </c>
      <c r="P435" s="19"/>
      <c r="Q435" s="19"/>
      <c r="R435" s="19"/>
      <c r="S435" s="22"/>
      <c r="T435" s="21" t="n">
        <f aca="false" t="array" ref="T435:T435">SUM(J435:S435)</f>
        <v>0</v>
      </c>
      <c r="U435" s="19" t="n">
        <f aca="false" t="array" ref="U435:U435">IF(S435="",0,S435)+IF((COUNT(J435:R435)&lt;6),SUM(J435:R435),(MAX(J435:R435)+LARGE(J435:R435,2)+LARGE(J435:R435,3)+LARGE(J435:R435,4)+LARGE(J435:R435,5)))</f>
        <v>0</v>
      </c>
      <c r="V435" s="19" t="n">
        <f aca="false">U435+G435+I435</f>
        <v>41.1744918150747</v>
      </c>
      <c r="W435" s="19" t="n">
        <f aca="false" t="array" ref="W435:W435">COUNT(J435:S435)</f>
        <v>0</v>
      </c>
      <c r="X435" s="19"/>
      <c r="Y435" s="19"/>
      <c r="Z435" s="4"/>
      <c r="AA435" s="4"/>
      <c r="AB435" s="0"/>
      <c r="AC435" s="4"/>
      <c r="AD435" s="4"/>
      <c r="AE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</row>
    <row r="436" s="25" customFormat="true" ht="16.5" hidden="false" customHeight="true" outlineLevel="0" collapsed="false">
      <c r="A436" s="19" t="n">
        <v>522</v>
      </c>
      <c r="B436" s="19" t="n">
        <f aca="false" t="array" ref="B436:B436">RANK(V436,$V$2:$V$607)</f>
        <v>470</v>
      </c>
      <c r="C436" s="20" t="str">
        <f aca="false">IF(VLOOKUP($A436,Tournoi!$B$2:$F$601,3,0)="","",VLOOKUP($A436,Tournoi!$B$2:$F$601,3,0))</f>
        <v>Waterlot</v>
      </c>
      <c r="D436" s="20" t="str">
        <f aca="false">IF(VLOOKUP($A436,Tournoi!$B$2:$F$601,4,0)="","",VLOOKUP($A436,Tournoi!$B$2:$F$601,4,0))</f>
        <v>Claire</v>
      </c>
      <c r="E436" s="20" t="str">
        <f aca="false">IF(VLOOKUP($A436,Tournoi!$B$2:$F$612,5,0)="","",VLOOKUP($A436,Tournoi!$B$2:$F$612,5,0))</f>
        <v/>
      </c>
      <c r="F436" s="19" t="n">
        <v>122.521846153846</v>
      </c>
      <c r="G436" s="19" t="n">
        <v>40.8406153846154</v>
      </c>
      <c r="H436" s="19" t="n">
        <v>0</v>
      </c>
      <c r="I436" s="19" t="n">
        <v>0</v>
      </c>
      <c r="J436" s="21"/>
      <c r="K436" s="19"/>
      <c r="L436" s="19"/>
      <c r="M436" s="19"/>
      <c r="N436" s="19"/>
      <c r="O436" s="19" t="str">
        <f aca="false">IF(VLOOKUP($A436,Tournoi!$B$2:$AC$601,6,0)="","",VLOOKUP($A436,Tournoi!$B$2:$AF$601,30,0))</f>
        <v/>
      </c>
      <c r="P436" s="19"/>
      <c r="Q436" s="19"/>
      <c r="R436" s="19"/>
      <c r="S436" s="22"/>
      <c r="T436" s="21" t="n">
        <f aca="false" t="array" ref="T436:T436">SUM(J436:S436)</f>
        <v>0</v>
      </c>
      <c r="U436" s="19" t="n">
        <f aca="false" t="array" ref="U436:U436">IF(S436="",0,S436)+IF((COUNT(J436:R436)&lt;6),SUM(J436:R436),(MAX(J436:R436)+LARGE(J436:R436,2)+LARGE(J436:R436,3)+LARGE(J436:R436,4)+LARGE(J436:R436,5)))</f>
        <v>0</v>
      </c>
      <c r="V436" s="19" t="n">
        <f aca="false">U436+G436+I436</f>
        <v>40.8406153846154</v>
      </c>
      <c r="W436" s="19" t="n">
        <f aca="false" t="array" ref="W436:W436">COUNT(J436:S436)</f>
        <v>0</v>
      </c>
      <c r="X436" s="19"/>
      <c r="Y436" s="19"/>
      <c r="Z436" s="4"/>
      <c r="AA436" s="19"/>
      <c r="AB436" s="19"/>
      <c r="AC436" s="4"/>
      <c r="AD436" s="4"/>
      <c r="AE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</row>
    <row r="437" s="25" customFormat="true" ht="16.5" hidden="false" customHeight="true" outlineLevel="0" collapsed="false">
      <c r="A437" s="19" t="n">
        <v>47</v>
      </c>
      <c r="B437" s="19" t="n">
        <f aca="false" t="array" ref="B437:B437">RANK(V437,$V$2:$V$607)</f>
        <v>471</v>
      </c>
      <c r="C437" s="20" t="str">
        <f aca="false">IF(VLOOKUP($A437,Tournoi!$B$2:$F$601,3,0)="","",VLOOKUP($A437,Tournoi!$B$2:$F$601,3,0))</f>
        <v>Deceuninck</v>
      </c>
      <c r="D437" s="20" t="str">
        <f aca="false">IF(VLOOKUP($A437,Tournoi!$B$2:$F$601,4,0)="","",VLOOKUP($A437,Tournoi!$B$2:$F$601,4,0))</f>
        <v>Nico</v>
      </c>
      <c r="E437" s="20" t="str">
        <f aca="false">IF(VLOOKUP($A437,Tournoi!$B$2:$F$612,5,0)="","",VLOOKUP($A437,Tournoi!$B$2:$F$612,5,0))</f>
        <v/>
      </c>
      <c r="F437" s="19" t="n">
        <v>122.249806896003</v>
      </c>
      <c r="G437" s="19" t="n">
        <v>40.749935632001</v>
      </c>
      <c r="H437" s="19" t="n">
        <v>0</v>
      </c>
      <c r="I437" s="19" t="n">
        <v>0</v>
      </c>
      <c r="J437" s="21"/>
      <c r="K437" s="19"/>
      <c r="L437" s="19"/>
      <c r="M437" s="19"/>
      <c r="N437" s="19"/>
      <c r="O437" s="19" t="str">
        <f aca="false">IF(VLOOKUP($A437,Tournoi!$B$2:$AC$601,6,0)="","",VLOOKUP($A437,Tournoi!$B$2:$AF$601,30,0))</f>
        <v/>
      </c>
      <c r="P437" s="19"/>
      <c r="Q437" s="19"/>
      <c r="R437" s="19"/>
      <c r="S437" s="22"/>
      <c r="T437" s="21" t="n">
        <f aca="false" t="array" ref="T437:T437">SUM(J437:S437)</f>
        <v>0</v>
      </c>
      <c r="U437" s="19" t="n">
        <f aca="false" t="array" ref="U437:U437">IF(S437="",0,S437)+IF((COUNT(J437:R437)&lt;6),SUM(J437:R437),(MAX(J437:R437)+LARGE(J437:R437,2)+LARGE(J437:R437,3)+LARGE(J437:R437,4)+LARGE(J437:R437,5)))</f>
        <v>0</v>
      </c>
      <c r="V437" s="19" t="n">
        <f aca="false">U437+G437+I437</f>
        <v>40.749935632001</v>
      </c>
      <c r="W437" s="19" t="n">
        <f aca="false" t="array" ref="W437:W437">COUNT(J437:S437)</f>
        <v>0</v>
      </c>
      <c r="X437" s="19"/>
      <c r="Y437" s="19"/>
      <c r="Z437" s="4"/>
      <c r="AA437" s="19"/>
      <c r="AB437" s="19"/>
      <c r="AC437" s="4"/>
      <c r="AD437" s="4"/>
      <c r="AE437" s="0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</row>
    <row r="438" s="25" customFormat="true" ht="16.5" hidden="false" customHeight="true" outlineLevel="0" collapsed="false">
      <c r="A438" s="19" t="n">
        <v>219</v>
      </c>
      <c r="B438" s="19" t="n">
        <f aca="false" t="array" ref="B438:B438">RANK(V438,$V$2:$V$607)</f>
        <v>472</v>
      </c>
      <c r="C438" s="20" t="str">
        <f aca="false">IF(VLOOKUP($A438,Tournoi!$B$2:$F$601,3,0)="","",VLOOKUP($A438,Tournoi!$B$2:$F$601,3,0))</f>
        <v>Luyten</v>
      </c>
      <c r="D438" s="20" t="str">
        <f aca="false">IF(VLOOKUP($A438,Tournoi!$B$2:$F$601,4,0)="","",VLOOKUP($A438,Tournoi!$B$2:$F$601,4,0))</f>
        <v>Marc</v>
      </c>
      <c r="E438" s="20" t="str">
        <f aca="false">IF(VLOOKUP($A438,Tournoi!$B$2:$F$612,5,0)="","",VLOOKUP($A438,Tournoi!$B$2:$F$612,5,0))</f>
        <v/>
      </c>
      <c r="F438" s="19" t="n">
        <v>121.725164203612</v>
      </c>
      <c r="G438" s="19" t="n">
        <v>40.5750547345375</v>
      </c>
      <c r="H438" s="19" t="n">
        <v>0</v>
      </c>
      <c r="I438" s="19" t="n">
        <v>0</v>
      </c>
      <c r="J438" s="21"/>
      <c r="K438" s="19"/>
      <c r="L438" s="19"/>
      <c r="M438" s="19"/>
      <c r="N438" s="19"/>
      <c r="O438" s="19" t="str">
        <f aca="false">IF(VLOOKUP($A438,Tournoi!$B$2:$AC$601,6,0)="","",VLOOKUP($A438,Tournoi!$B$2:$AF$601,30,0))</f>
        <v/>
      </c>
      <c r="P438" s="19"/>
      <c r="Q438" s="19"/>
      <c r="R438" s="19"/>
      <c r="S438" s="22"/>
      <c r="T438" s="21" t="n">
        <f aca="false" t="array" ref="T438:T438">SUM(J438:S438)</f>
        <v>0</v>
      </c>
      <c r="U438" s="19" t="n">
        <f aca="false" t="array" ref="U438:U438">IF(S438="",0,S438)+IF((COUNT(J438:R438)&lt;6),SUM(J438:R438),(MAX(J438:R438)+LARGE(J438:R438,2)+LARGE(J438:R438,3)+LARGE(J438:R438,4)+LARGE(J438:R438,5)))</f>
        <v>0</v>
      </c>
      <c r="V438" s="19" t="n">
        <f aca="false">U438+G438+I438</f>
        <v>40.5750547345375</v>
      </c>
      <c r="W438" s="19" t="n">
        <f aca="false" t="array" ref="W438:W438">COUNT(J438:S438)</f>
        <v>0</v>
      </c>
      <c r="X438" s="19"/>
      <c r="Y438" s="19"/>
      <c r="Z438" s="4"/>
      <c r="AA438" s="19"/>
      <c r="AB438" s="19"/>
      <c r="AC438" s="4"/>
      <c r="AD438" s="4"/>
      <c r="AE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</row>
    <row r="439" s="25" customFormat="true" ht="16.5" hidden="false" customHeight="true" outlineLevel="0" collapsed="false">
      <c r="A439" s="19" t="n">
        <v>579</v>
      </c>
      <c r="B439" s="19" t="n">
        <f aca="false" t="array" ref="B439:B439">RANK(V439,$V$2:$V$607)</f>
        <v>473</v>
      </c>
      <c r="C439" s="20" t="str">
        <f aca="false">IF(VLOOKUP($A439,Tournoi!$B$2:$F$601,3,0)="","",VLOOKUP($A439,Tournoi!$B$2:$F$601,3,0))</f>
        <v>Steyaert</v>
      </c>
      <c r="D439" s="20" t="str">
        <f aca="false">IF(VLOOKUP($A439,Tournoi!$B$2:$F$601,4,0)="","",VLOOKUP($A439,Tournoi!$B$2:$F$601,4,0))</f>
        <v>Thomas</v>
      </c>
      <c r="E439" s="20" t="str">
        <f aca="false">IF(VLOOKUP($A439,Tournoi!$B$2:$F$612,5,0)="","",VLOOKUP($A439,Tournoi!$B$2:$F$612,5,0))</f>
        <v/>
      </c>
      <c r="F439" s="19" t="n">
        <v>117.289357272964</v>
      </c>
      <c r="G439" s="19" t="n">
        <v>39.0964524243213</v>
      </c>
      <c r="H439" s="19" t="n">
        <v>0</v>
      </c>
      <c r="I439" s="19" t="n">
        <v>0</v>
      </c>
      <c r="J439" s="21"/>
      <c r="K439" s="19"/>
      <c r="L439" s="19"/>
      <c r="M439" s="19"/>
      <c r="N439" s="19"/>
      <c r="O439" s="19" t="str">
        <f aca="false">IF(VLOOKUP($A439,Tournoi!$B$2:$AC$601,6,0)="","",VLOOKUP($A439,Tournoi!$B$2:$AF$601,30,0))</f>
        <v/>
      </c>
      <c r="P439" s="19"/>
      <c r="Q439" s="19"/>
      <c r="R439" s="19"/>
      <c r="S439" s="22"/>
      <c r="T439" s="21" t="n">
        <f aca="false" t="array" ref="T439:T439">SUM(J439:S439)</f>
        <v>0</v>
      </c>
      <c r="U439" s="19" t="n">
        <f aca="false" t="array" ref="U439:U439">IF(S439="",0,S439)+IF((COUNT(J439:R439)&lt;6),SUM(J439:R439),(MAX(J439:R439)+LARGE(J439:R439,2)+LARGE(J439:R439,3)+LARGE(J439:R439,4)+LARGE(J439:R439,5)))</f>
        <v>0</v>
      </c>
      <c r="V439" s="19" t="n">
        <f aca="false">U439+G439+I439</f>
        <v>39.0964524243213</v>
      </c>
      <c r="W439" s="19" t="n">
        <f aca="false" t="array" ref="W439:W439">COUNT(J439:S439)</f>
        <v>0</v>
      </c>
      <c r="X439" s="19"/>
      <c r="Y439" s="19"/>
      <c r="Z439" s="4"/>
      <c r="AA439" s="4"/>
      <c r="AB439" s="0"/>
      <c r="AC439" s="4"/>
      <c r="AD439" s="4"/>
      <c r="AE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</row>
    <row r="440" s="25" customFormat="true" ht="16.5" hidden="false" customHeight="true" outlineLevel="0" collapsed="false">
      <c r="A440" s="19" t="n">
        <v>72</v>
      </c>
      <c r="B440" s="19" t="n">
        <f aca="false" t="array" ref="B440:B440">RANK(V440,$V$2:$V$607)</f>
        <v>474</v>
      </c>
      <c r="C440" s="20" t="str">
        <f aca="false">IF(VLOOKUP($A440,Tournoi!$B$2:$F$601,3,0)="","",VLOOKUP($A440,Tournoi!$B$2:$F$601,3,0))</f>
        <v>Lefevre</v>
      </c>
      <c r="D440" s="20" t="str">
        <f aca="false">IF(VLOOKUP($A440,Tournoi!$B$2:$F$601,4,0)="","",VLOOKUP($A440,Tournoi!$B$2:$F$601,4,0))</f>
        <v>Maria</v>
      </c>
      <c r="E440" s="20" t="str">
        <f aca="false">IF(VLOOKUP($A440,Tournoi!$B$2:$F$612,5,0)="","",VLOOKUP($A440,Tournoi!$B$2:$F$612,5,0))</f>
        <v/>
      </c>
      <c r="F440" s="19" t="n">
        <v>117.168036777656</v>
      </c>
      <c r="G440" s="19" t="n">
        <v>39.0560122592187</v>
      </c>
      <c r="H440" s="19" t="n">
        <v>0</v>
      </c>
      <c r="I440" s="19" t="n">
        <v>0</v>
      </c>
      <c r="J440" s="21"/>
      <c r="K440" s="19"/>
      <c r="L440" s="19"/>
      <c r="M440" s="19"/>
      <c r="N440" s="19"/>
      <c r="O440" s="19" t="str">
        <f aca="false">IF(VLOOKUP($A440,Tournoi!$B$2:$AC$601,6,0)="","",VLOOKUP($A440,Tournoi!$B$2:$AF$601,30,0))</f>
        <v/>
      </c>
      <c r="P440" s="19"/>
      <c r="Q440" s="19"/>
      <c r="R440" s="19"/>
      <c r="S440" s="22"/>
      <c r="T440" s="21" t="n">
        <f aca="false" t="array" ref="T440:T440">SUM(J440:S440)</f>
        <v>0</v>
      </c>
      <c r="U440" s="19" t="n">
        <f aca="false" t="array" ref="U440:U440">IF(S440="",0,S440)+IF((COUNT(J440:R440)&lt;6),SUM(J440:R440),(MAX(J440:R440)+LARGE(J440:R440,2)+LARGE(J440:R440,3)+LARGE(J440:R440,4)+LARGE(J440:R440,5)))</f>
        <v>0</v>
      </c>
      <c r="V440" s="19" t="n">
        <f aca="false">U440+G440+I440</f>
        <v>39.0560122592187</v>
      </c>
      <c r="W440" s="19" t="n">
        <f aca="false" t="array" ref="W440:W440">COUNT(J440:S440)</f>
        <v>0</v>
      </c>
      <c r="X440" s="19"/>
      <c r="Y440" s="19"/>
      <c r="Z440" s="4"/>
      <c r="AA440" s="19"/>
      <c r="AB440" s="19"/>
      <c r="AC440" s="4"/>
      <c r="AD440" s="4"/>
      <c r="AE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</row>
    <row r="441" s="25" customFormat="true" ht="16.5" hidden="false" customHeight="true" outlineLevel="0" collapsed="false">
      <c r="A441" s="19" t="n">
        <v>96</v>
      </c>
      <c r="B441" s="19" t="n">
        <f aca="false" t="array" ref="B441:B441">RANK(V441,$V$2:$V$607)</f>
        <v>475</v>
      </c>
      <c r="C441" s="20" t="str">
        <f aca="false">IF(VLOOKUP($A441,Tournoi!$B$2:$F$601,3,0)="","",VLOOKUP($A441,Tournoi!$B$2:$F$601,3,0))</f>
        <v>Friart</v>
      </c>
      <c r="D441" s="20" t="str">
        <f aca="false">IF(VLOOKUP($A441,Tournoi!$B$2:$F$601,4,0)="","",VLOOKUP($A441,Tournoi!$B$2:$F$601,4,0))</f>
        <v>Maxime</v>
      </c>
      <c r="E441" s="20" t="str">
        <f aca="false">IF(VLOOKUP($A441,Tournoi!$B$2:$F$612,5,0)="","",VLOOKUP($A441,Tournoi!$B$2:$F$612,5,0))</f>
        <v/>
      </c>
      <c r="F441" s="19" t="n">
        <v>117.142361560009</v>
      </c>
      <c r="G441" s="19" t="n">
        <v>39.0474538533362</v>
      </c>
      <c r="H441" s="19" t="n">
        <v>0</v>
      </c>
      <c r="I441" s="19" t="n">
        <v>0</v>
      </c>
      <c r="J441" s="21"/>
      <c r="K441" s="19"/>
      <c r="L441" s="19"/>
      <c r="M441" s="19"/>
      <c r="N441" s="19"/>
      <c r="O441" s="19" t="str">
        <f aca="false">IF(VLOOKUP($A441,Tournoi!$B$2:$AC$601,6,0)="","",VLOOKUP($A441,Tournoi!$B$2:$AF$601,30,0))</f>
        <v/>
      </c>
      <c r="P441" s="19"/>
      <c r="Q441" s="19"/>
      <c r="R441" s="19"/>
      <c r="S441" s="22"/>
      <c r="T441" s="21" t="n">
        <f aca="false" t="array" ref="T441:T441">SUM(J441:S441)</f>
        <v>0</v>
      </c>
      <c r="U441" s="19" t="n">
        <f aca="false" t="array" ref="U441:U441">IF(S441="",0,S441)+IF((COUNT(J441:R441)&lt;6),SUM(J441:R441),(MAX(J441:R441)+LARGE(J441:R441,2)+LARGE(J441:R441,3)+LARGE(J441:R441,4)+LARGE(J441:R441,5)))</f>
        <v>0</v>
      </c>
      <c r="V441" s="19" t="n">
        <f aca="false">U441+G441+I441</f>
        <v>39.0474538533362</v>
      </c>
      <c r="W441" s="19" t="n">
        <f aca="false" t="array" ref="W441:W441">COUNT(J441:S441)</f>
        <v>0</v>
      </c>
      <c r="X441" s="19"/>
      <c r="Y441" s="19"/>
      <c r="Z441" s="4"/>
      <c r="AA441" s="19"/>
      <c r="AB441" s="19"/>
      <c r="AC441" s="4"/>
      <c r="AD441" s="4"/>
      <c r="AE441" s="27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</row>
    <row r="442" s="25" customFormat="true" ht="16.5" hidden="false" customHeight="true" outlineLevel="0" collapsed="false">
      <c r="A442" s="19" t="n">
        <v>292</v>
      </c>
      <c r="B442" s="19" t="n">
        <f aca="false" t="array" ref="B442:B442">RANK(V442,$V$2:$V$607)</f>
        <v>476</v>
      </c>
      <c r="C442" s="20" t="str">
        <f aca="false">IF(VLOOKUP($A442,Tournoi!$B$2:$F$601,3,0)="","",VLOOKUP($A442,Tournoi!$B$2:$F$601,3,0))</f>
        <v>Seressia</v>
      </c>
      <c r="D442" s="20" t="str">
        <f aca="false">IF(VLOOKUP($A442,Tournoi!$B$2:$F$601,4,0)="","",VLOOKUP($A442,Tournoi!$B$2:$F$601,4,0))</f>
        <v>Coralie</v>
      </c>
      <c r="E442" s="20" t="str">
        <f aca="false">IF(VLOOKUP($A442,Tournoi!$B$2:$F$612,5,0)="","",VLOOKUP($A442,Tournoi!$B$2:$F$612,5,0))</f>
        <v/>
      </c>
      <c r="F442" s="19" t="n">
        <v>116.705559773897</v>
      </c>
      <c r="G442" s="19" t="n">
        <v>38.9018532579656</v>
      </c>
      <c r="H442" s="19" t="n">
        <v>0</v>
      </c>
      <c r="I442" s="19" t="n">
        <v>0</v>
      </c>
      <c r="J442" s="21"/>
      <c r="K442" s="19"/>
      <c r="L442" s="19"/>
      <c r="M442" s="19"/>
      <c r="N442" s="19"/>
      <c r="O442" s="19" t="str">
        <f aca="false">IF(VLOOKUP($A442,Tournoi!$B$2:$AC$601,6,0)="","",VLOOKUP($A442,Tournoi!$B$2:$AF$601,30,0))</f>
        <v/>
      </c>
      <c r="P442" s="19"/>
      <c r="Q442" s="19"/>
      <c r="R442" s="19"/>
      <c r="S442" s="22"/>
      <c r="T442" s="21" t="n">
        <f aca="false" t="array" ref="T442:T442">SUM(J442:S442)</f>
        <v>0</v>
      </c>
      <c r="U442" s="19" t="n">
        <f aca="false" t="array" ref="U442:U442">IF(S442="",0,S442)+IF((COUNT(J442:R442)&lt;6),SUM(J442:R442),(MAX(J442:R442)+LARGE(J442:R442,2)+LARGE(J442:R442,3)+LARGE(J442:R442,4)+LARGE(J442:R442,5)))</f>
        <v>0</v>
      </c>
      <c r="V442" s="19" t="n">
        <f aca="false">U442+G442+I442</f>
        <v>38.9018532579656</v>
      </c>
      <c r="W442" s="19" t="n">
        <f aca="false" t="array" ref="W442:W442">COUNT(J442:S442)</f>
        <v>0</v>
      </c>
      <c r="X442" s="19"/>
      <c r="Y442" s="19"/>
      <c r="Z442" s="4"/>
      <c r="AA442" s="19"/>
      <c r="AB442" s="19"/>
      <c r="AC442" s="4"/>
      <c r="AD442" s="4"/>
      <c r="AE442" s="0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</row>
    <row r="443" s="25" customFormat="true" ht="16.5" hidden="false" customHeight="true" outlineLevel="0" collapsed="false">
      <c r="A443" s="19" t="n">
        <v>355</v>
      </c>
      <c r="B443" s="19" t="n">
        <f aca="false" t="array" ref="B443:B443">RANK(V443,$V$2:$V$607)</f>
        <v>477</v>
      </c>
      <c r="C443" s="20" t="str">
        <f aca="false">IF(VLOOKUP($A443,Tournoi!$B$2:$F$601,3,0)="","",VLOOKUP($A443,Tournoi!$B$2:$F$601,3,0))</f>
        <v>Thonon</v>
      </c>
      <c r="D443" s="20" t="str">
        <f aca="false">IF(VLOOKUP($A443,Tournoi!$B$2:$F$601,4,0)="","",VLOOKUP($A443,Tournoi!$B$2:$F$601,4,0))</f>
        <v>Evelyne</v>
      </c>
      <c r="E443" s="20"/>
      <c r="F443" s="19" t="n">
        <v>0</v>
      </c>
      <c r="G443" s="19" t="n">
        <v>0</v>
      </c>
      <c r="H443" s="19" t="n">
        <v>0</v>
      </c>
      <c r="I443" s="19" t="n">
        <v>0</v>
      </c>
      <c r="J443" s="21"/>
      <c r="K443" s="19"/>
      <c r="L443" s="19"/>
      <c r="M443" s="19" t="n">
        <v>38.8797158072424</v>
      </c>
      <c r="N443" s="19"/>
      <c r="O443" s="19" t="str">
        <f aca="false">IF(VLOOKUP($A443,Tournoi!$B$2:$AC$601,6,0)="","",VLOOKUP($A443,Tournoi!$B$2:$AF$601,30,0))</f>
        <v/>
      </c>
      <c r="P443" s="19"/>
      <c r="Q443" s="19"/>
      <c r="R443" s="19"/>
      <c r="S443" s="22"/>
      <c r="T443" s="21" t="n">
        <f aca="false" t="array" ref="T443:T443">SUM(J443:S443)</f>
        <v>38.8797158072424</v>
      </c>
      <c r="U443" s="19" t="n">
        <f aca="false" t="array" ref="U443:U443">IF(S443="",0,S443)+IF((COUNT(J443:R443)&lt;6),SUM(J443:R443),(MAX(J443:R443)+LARGE(J443:R443,2)+LARGE(J443:R443,3)+LARGE(J443:R443,4)+LARGE(J443:R443,5)))</f>
        <v>38.8797158072424</v>
      </c>
      <c r="V443" s="19" t="n">
        <f aca="false">U443+G443+I443</f>
        <v>38.8797158072424</v>
      </c>
      <c r="W443" s="19" t="n">
        <f aca="false" t="array" ref="W443:W443">COUNT(J443:S443)</f>
        <v>1</v>
      </c>
      <c r="X443" s="19"/>
      <c r="Y443" s="19"/>
      <c r="Z443" s="4"/>
      <c r="AA443" s="19"/>
      <c r="AB443" s="19"/>
      <c r="AC443" s="4"/>
      <c r="AD443" s="4"/>
      <c r="AE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</row>
    <row r="444" s="25" customFormat="true" ht="16.5" hidden="false" customHeight="true" outlineLevel="0" collapsed="false">
      <c r="A444" s="19" t="n">
        <v>462</v>
      </c>
      <c r="B444" s="19" t="n">
        <f aca="false" t="array" ref="B444:B444">RANK(V444,$V$2:$V$607)</f>
        <v>478</v>
      </c>
      <c r="C444" s="20" t="str">
        <f aca="false">IF(VLOOKUP($A444,Tournoi!$B$2:$F$601,3,0)="","",VLOOKUP($A444,Tournoi!$B$2:$F$601,3,0))</f>
        <v>Victor</v>
      </c>
      <c r="D444" s="20" t="str">
        <f aca="false">IF(VLOOKUP($A444,Tournoi!$B$2:$F$601,4,0)="","",VLOOKUP($A444,Tournoi!$B$2:$F$601,4,0))</f>
        <v>Nicolas</v>
      </c>
      <c r="E444" s="20" t="str">
        <f aca="false">IF(VLOOKUP($A444,Tournoi!$B$2:$F$612,5,0)="","",VLOOKUP($A444,Tournoi!$B$2:$F$612,5,0))</f>
        <v/>
      </c>
      <c r="F444" s="19" t="n">
        <v>0</v>
      </c>
      <c r="G444" s="19" t="n">
        <v>0</v>
      </c>
      <c r="H444" s="19" t="n">
        <v>56.6259466153187</v>
      </c>
      <c r="I444" s="19" t="n">
        <v>37.7506310768791</v>
      </c>
      <c r="J444" s="21"/>
      <c r="K444" s="19"/>
      <c r="L444" s="19"/>
      <c r="M444" s="19"/>
      <c r="N444" s="19"/>
      <c r="O444" s="19" t="str">
        <f aca="false">IF(VLOOKUP($A444,Tournoi!$B$2:$AC$601,6,0)="","",VLOOKUP($A444,Tournoi!$B$2:$AF$601,30,0))</f>
        <v/>
      </c>
      <c r="P444" s="19"/>
      <c r="Q444" s="19"/>
      <c r="R444" s="19"/>
      <c r="S444" s="22"/>
      <c r="T444" s="21" t="n">
        <f aca="false" t="array" ref="T444:T444">SUM(J444:S444)</f>
        <v>0</v>
      </c>
      <c r="U444" s="19" t="n">
        <f aca="false" t="array" ref="U444:U444">IF(S444="",0,S444)+IF((COUNT(J444:R444)&lt;6),SUM(J444:R444),(MAX(J444:R444)+LARGE(J444:R444,2)+LARGE(J444:R444,3)+LARGE(J444:R444,4)+LARGE(J444:R444,5)))</f>
        <v>0</v>
      </c>
      <c r="V444" s="19" t="n">
        <f aca="false">U444+G444+I444</f>
        <v>37.7506310768791</v>
      </c>
      <c r="W444" s="19" t="n">
        <f aca="false" t="array" ref="W444:W444">COUNT(J444:S444)</f>
        <v>0</v>
      </c>
      <c r="X444" s="19"/>
      <c r="Y444" s="19"/>
      <c r="Z444" s="4"/>
      <c r="AA444" s="19"/>
      <c r="AB444" s="19"/>
      <c r="AC444" s="4"/>
      <c r="AD444" s="4"/>
      <c r="AE444" s="27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</row>
    <row r="445" s="25" customFormat="true" ht="16.5" hidden="false" customHeight="true" outlineLevel="0" collapsed="false">
      <c r="A445" s="19" t="n">
        <v>216</v>
      </c>
      <c r="B445" s="19" t="n">
        <f aca="false" t="array" ref="B445:B445">RANK(V445,$V$2:$V$607)</f>
        <v>479</v>
      </c>
      <c r="C445" s="20" t="str">
        <f aca="false">IF(VLOOKUP($A445,Tournoi!$B$2:$F$601,3,0)="","",VLOOKUP($A445,Tournoi!$B$2:$F$601,3,0))</f>
        <v>Alders</v>
      </c>
      <c r="D445" s="20" t="str">
        <f aca="false">IF(VLOOKUP($A445,Tournoi!$B$2:$F$601,4,0)="","",VLOOKUP($A445,Tournoi!$B$2:$F$601,4,0))</f>
        <v>Sanne</v>
      </c>
      <c r="E445" s="20" t="str">
        <f aca="false">IF(VLOOKUP($A445,Tournoi!$B$2:$F$612,5,0)="","",VLOOKUP($A445,Tournoi!$B$2:$F$612,5,0))</f>
        <v/>
      </c>
      <c r="F445" s="19" t="n">
        <v>0</v>
      </c>
      <c r="G445" s="19" t="n">
        <v>0</v>
      </c>
      <c r="H445" s="19" t="n">
        <v>54.8364781369519</v>
      </c>
      <c r="I445" s="19" t="n">
        <v>36.5576520913013</v>
      </c>
      <c r="J445" s="21"/>
      <c r="K445" s="19"/>
      <c r="L445" s="19"/>
      <c r="M445" s="19"/>
      <c r="N445" s="19"/>
      <c r="O445" s="19" t="str">
        <f aca="false">IF(VLOOKUP($A445,Tournoi!$B$2:$AC$601,6,0)="","",VLOOKUP($A445,Tournoi!$B$2:$AF$601,30,0))</f>
        <v/>
      </c>
      <c r="P445" s="19"/>
      <c r="Q445" s="19"/>
      <c r="R445" s="19"/>
      <c r="S445" s="22"/>
      <c r="T445" s="21" t="n">
        <f aca="false" t="array" ref="T445:T445">SUM(J445:S445)</f>
        <v>0</v>
      </c>
      <c r="U445" s="19" t="n">
        <f aca="false" t="array" ref="U445:U445">IF(S445="",0,S445)+IF((COUNT(J445:R445)&lt;6),SUM(J445:R445),(MAX(J445:R445)+LARGE(J445:R445,2)+LARGE(J445:R445,3)+LARGE(J445:R445,4)+LARGE(J445:R445,5)))</f>
        <v>0</v>
      </c>
      <c r="V445" s="19" t="n">
        <f aca="false">U445+G445+I445</f>
        <v>36.5576520913013</v>
      </c>
      <c r="W445" s="19" t="n">
        <f aca="false" t="array" ref="W445:W445">COUNT(J445:S445)</f>
        <v>0</v>
      </c>
      <c r="X445" s="19"/>
      <c r="Y445" s="19"/>
      <c r="Z445" s="4"/>
      <c r="AA445" s="19"/>
      <c r="AB445" s="19"/>
      <c r="AC445" s="4"/>
      <c r="AD445" s="4"/>
      <c r="AE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</row>
    <row r="446" s="25" customFormat="true" ht="16.5" hidden="false" customHeight="true" outlineLevel="0" collapsed="false">
      <c r="A446" s="19" t="n">
        <v>529</v>
      </c>
      <c r="B446" s="19" t="n">
        <f aca="false" t="array" ref="B446:B446">RANK(V446,$V$2:$V$607)</f>
        <v>480</v>
      </c>
      <c r="C446" s="20" t="str">
        <f aca="false">IF(VLOOKUP($A446,Tournoi!$B$2:$F$601,3,0)="","",VLOOKUP($A446,Tournoi!$B$2:$F$601,3,0))</f>
        <v>Verlaan</v>
      </c>
      <c r="D446" s="20" t="str">
        <f aca="false">IF(VLOOKUP($A446,Tournoi!$B$2:$F$601,4,0)="","",VLOOKUP($A446,Tournoi!$B$2:$F$601,4,0))</f>
        <v>Nikki</v>
      </c>
      <c r="E446" s="20" t="str">
        <f aca="false">IF(VLOOKUP($A446,Tournoi!$B$2:$F$612,5,0)="","",VLOOKUP($A446,Tournoi!$B$2:$F$612,5,0))</f>
        <v/>
      </c>
      <c r="F446" s="19" t="n">
        <v>108.799240529777</v>
      </c>
      <c r="G446" s="19" t="n">
        <v>36.2664135099256</v>
      </c>
      <c r="H446" s="19" t="n">
        <v>0</v>
      </c>
      <c r="I446" s="19" t="n">
        <v>0</v>
      </c>
      <c r="J446" s="21"/>
      <c r="K446" s="19"/>
      <c r="L446" s="19"/>
      <c r="M446" s="19"/>
      <c r="N446" s="19"/>
      <c r="O446" s="19" t="str">
        <f aca="false">IF(VLOOKUP($A446,Tournoi!$B$2:$AC$601,6,0)="","",VLOOKUP($A446,Tournoi!$B$2:$AF$601,30,0))</f>
        <v/>
      </c>
      <c r="P446" s="19"/>
      <c r="Q446" s="19"/>
      <c r="R446" s="19"/>
      <c r="S446" s="22"/>
      <c r="T446" s="21" t="n">
        <f aca="false" t="array" ref="T446:T446">SUM(J446:S446)</f>
        <v>0</v>
      </c>
      <c r="U446" s="19" t="n">
        <f aca="false" t="array" ref="U446:U446">IF(S446="",0,S446)+IF((COUNT(J446:R446)&lt;6),SUM(J446:R446),(MAX(J446:R446)+LARGE(J446:R446,2)+LARGE(J446:R446,3)+LARGE(J446:R446,4)+LARGE(J446:R446,5)))</f>
        <v>0</v>
      </c>
      <c r="V446" s="19" t="n">
        <f aca="false">U446+G446+I446</f>
        <v>36.2664135099256</v>
      </c>
      <c r="W446" s="19" t="n">
        <f aca="false" t="array" ref="W446:W446">COUNT(J446:S446)</f>
        <v>0</v>
      </c>
      <c r="X446" s="19"/>
      <c r="Y446" s="19"/>
      <c r="Z446" s="4"/>
      <c r="AA446" s="19"/>
      <c r="AB446" s="19"/>
      <c r="AC446" s="4"/>
      <c r="AD446" s="4"/>
      <c r="AE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</row>
    <row r="447" s="25" customFormat="true" ht="16.5" hidden="false" customHeight="true" outlineLevel="0" collapsed="false">
      <c r="A447" s="19" t="n">
        <v>247</v>
      </c>
      <c r="B447" s="19" t="n">
        <f aca="false" t="array" ref="B447:B447">RANK(V447,$V$2:$V$607)</f>
        <v>481</v>
      </c>
      <c r="C447" s="20" t="str">
        <f aca="false">IF(VLOOKUP($A447,Tournoi!$B$2:$F$601,3,0)="","",VLOOKUP($A447,Tournoi!$B$2:$F$601,3,0))</f>
        <v>Govaert</v>
      </c>
      <c r="D447" s="20" t="str">
        <f aca="false">IF(VLOOKUP($A447,Tournoi!$B$2:$F$601,4,0)="","",VLOOKUP($A447,Tournoi!$B$2:$F$601,4,0))</f>
        <v>Luna</v>
      </c>
      <c r="E447" s="20" t="str">
        <f aca="false">IF(VLOOKUP($A447,Tournoi!$B$2:$F$612,5,0)="","",VLOOKUP($A447,Tournoi!$B$2:$F$612,5,0))</f>
        <v/>
      </c>
      <c r="F447" s="19" t="n">
        <v>33.874130061941</v>
      </c>
      <c r="G447" s="19" t="n">
        <v>11.2913766873137</v>
      </c>
      <c r="H447" s="19" t="n">
        <v>37.2149009137125</v>
      </c>
      <c r="I447" s="19" t="n">
        <v>24.809933942475</v>
      </c>
      <c r="J447" s="21"/>
      <c r="K447" s="19"/>
      <c r="L447" s="19"/>
      <c r="M447" s="19"/>
      <c r="N447" s="19"/>
      <c r="O447" s="19" t="str">
        <f aca="false">IF(VLOOKUP($A447,Tournoi!$B$2:$AC$601,6,0)="","",VLOOKUP($A447,Tournoi!$B$2:$AF$601,30,0))</f>
        <v/>
      </c>
      <c r="P447" s="19"/>
      <c r="Q447" s="19"/>
      <c r="R447" s="19"/>
      <c r="S447" s="22"/>
      <c r="T447" s="21" t="n">
        <f aca="false" t="array" ref="T447:T447">SUM(J447:S447)</f>
        <v>0</v>
      </c>
      <c r="U447" s="19" t="n">
        <f aca="false" t="array" ref="U447:U447">IF(S447="",0,S447)+IF((COUNT(J447:R447)&lt;6),SUM(J447:R447),(MAX(J447:R447)+LARGE(J447:R447,2)+LARGE(J447:R447,3)+LARGE(J447:R447,4)+LARGE(J447:R447,5)))</f>
        <v>0</v>
      </c>
      <c r="V447" s="19" t="n">
        <f aca="false">U447+G447+I447</f>
        <v>36.1013106297886</v>
      </c>
      <c r="W447" s="19" t="n">
        <f aca="false" t="array" ref="W447:W447">COUNT(J447:S447)</f>
        <v>0</v>
      </c>
      <c r="X447" s="19"/>
      <c r="Y447" s="19"/>
      <c r="Z447" s="4"/>
      <c r="AA447" s="19"/>
      <c r="AB447" s="19"/>
      <c r="AC447" s="4"/>
      <c r="AD447" s="4"/>
      <c r="AE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</row>
    <row r="448" s="25" customFormat="true" ht="16.5" hidden="false" customHeight="true" outlineLevel="0" collapsed="false">
      <c r="A448" s="19" t="n">
        <v>555</v>
      </c>
      <c r="B448" s="19" t="n">
        <f aca="false" t="array" ref="B448:B448">RANK(V448,$V$2:$V$607)</f>
        <v>482</v>
      </c>
      <c r="C448" s="20" t="str">
        <f aca="false">IF(VLOOKUP($A448,Tournoi!$B$2:$F$601,3,0)="","",VLOOKUP($A448,Tournoi!$B$2:$F$601,3,0))</f>
        <v>Van Loo</v>
      </c>
      <c r="D448" s="20" t="str">
        <f aca="false">IF(VLOOKUP($A448,Tournoi!$B$2:$F$601,4,0)="","",VLOOKUP($A448,Tournoi!$B$2:$F$601,4,0))</f>
        <v>Kiara</v>
      </c>
      <c r="E448" s="20" t="str">
        <f aca="false">IF(VLOOKUP($A448,Tournoi!$B$2:$F$612,5,0)="","",VLOOKUP($A448,Tournoi!$B$2:$F$612,5,0))</f>
        <v/>
      </c>
      <c r="F448" s="19" t="n">
        <v>105.525766041184</v>
      </c>
      <c r="G448" s="19" t="n">
        <v>35.1752553470612</v>
      </c>
      <c r="H448" s="19" t="n">
        <v>0</v>
      </c>
      <c r="I448" s="19" t="n">
        <v>0</v>
      </c>
      <c r="J448" s="21"/>
      <c r="K448" s="19"/>
      <c r="L448" s="19"/>
      <c r="M448" s="19"/>
      <c r="N448" s="19"/>
      <c r="O448" s="19" t="str">
        <f aca="false">IF(VLOOKUP($A448,Tournoi!$B$2:$AC$601,6,0)="","",VLOOKUP($A448,Tournoi!$B$2:$AF$601,30,0))</f>
        <v/>
      </c>
      <c r="P448" s="19"/>
      <c r="Q448" s="19"/>
      <c r="R448" s="19"/>
      <c r="S448" s="22"/>
      <c r="T448" s="21" t="n">
        <f aca="false" t="array" ref="T448:T448">SUM(J448:S448)</f>
        <v>0</v>
      </c>
      <c r="U448" s="19" t="n">
        <f aca="false" t="array" ref="U448:U448">IF(S448="",0,S448)+IF((COUNT(J448:R448)&lt;6),SUM(J448:R448),(MAX(J448:R448)+LARGE(J448:R448,2)+LARGE(J448:R448,3)+LARGE(J448:R448,4)+LARGE(J448:R448,5)))</f>
        <v>0</v>
      </c>
      <c r="V448" s="19" t="n">
        <f aca="false">U448+G448+I448</f>
        <v>35.1752553470612</v>
      </c>
      <c r="W448" s="19" t="n">
        <f aca="false" t="array" ref="W448:W448">COUNT(J448:S448)</f>
        <v>0</v>
      </c>
      <c r="X448" s="19"/>
      <c r="Y448" s="19"/>
      <c r="Z448" s="4"/>
      <c r="AA448" s="19"/>
      <c r="AB448" s="19"/>
      <c r="AC448" s="4"/>
      <c r="AD448" s="4"/>
      <c r="AE448" s="0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</row>
    <row r="449" s="25" customFormat="true" ht="16.5" hidden="false" customHeight="true" outlineLevel="0" collapsed="false">
      <c r="A449" s="19" t="n">
        <v>420</v>
      </c>
      <c r="B449" s="19" t="n">
        <f aca="false" t="array" ref="B449:B449">RANK(V449,$V$2:$V$607)</f>
        <v>326</v>
      </c>
      <c r="C449" s="20" t="str">
        <f aca="false">IF(VLOOKUP($A449,Tournoi!$B$2:$F$601,3,0)="","",VLOOKUP($A449,Tournoi!$B$2:$F$601,3,0))</f>
        <v>De Tender</v>
      </c>
      <c r="D449" s="20" t="str">
        <f aca="false">IF(VLOOKUP($A449,Tournoi!$B$2:$F$601,4,0)="","",VLOOKUP($A449,Tournoi!$B$2:$F$601,4,0))</f>
        <v>Tina</v>
      </c>
      <c r="E449" s="20" t="str">
        <f aca="false">IF(VLOOKUP($A449,Tournoi!$B$2:$F$612,5,0)="","",VLOOKUP($A449,Tournoi!$B$2:$F$612,5,0))</f>
        <v/>
      </c>
      <c r="F449" s="19" t="n">
        <v>104.4</v>
      </c>
      <c r="G449" s="19" t="n">
        <v>34.8</v>
      </c>
      <c r="H449" s="19" t="n">
        <v>0.178571428571429</v>
      </c>
      <c r="I449" s="19" t="n">
        <v>0.119047619047619</v>
      </c>
      <c r="J449" s="21"/>
      <c r="K449" s="19"/>
      <c r="L449" s="19"/>
      <c r="M449" s="19"/>
      <c r="N449" s="19"/>
      <c r="O449" s="19" t="n">
        <f aca="false">IF(VLOOKUP($A449,Tournoi!$B$2:$AC$601,6,0)="","",VLOOKUP($A449,Tournoi!$B$2:$AF$601,30,0))</f>
        <v>66.8966666666667</v>
      </c>
      <c r="P449" s="19"/>
      <c r="Q449" s="19"/>
      <c r="R449" s="19"/>
      <c r="S449" s="22"/>
      <c r="T449" s="21" t="n">
        <f aca="false" t="array" ref="T449:T449">SUM(J449:S449)</f>
        <v>66.8966666666667</v>
      </c>
      <c r="U449" s="19" t="n">
        <f aca="false" t="array" ref="U449:U449">IF(S449="",0,S449)+IF((COUNT(J449:R449)&lt;6),SUM(J449:R449),(MAX(J449:R449)+LARGE(J449:R449,2)+LARGE(J449:R449,3)+LARGE(J449:R449,4)+LARGE(J449:R449,5)))</f>
        <v>66.8966666666667</v>
      </c>
      <c r="V449" s="19" t="n">
        <f aca="false">U449+G449+I449</f>
        <v>101.815714285714</v>
      </c>
      <c r="W449" s="19" t="n">
        <f aca="false" t="array" ref="W449:W449">COUNT(J449:S449)</f>
        <v>1</v>
      </c>
      <c r="X449" s="19"/>
      <c r="Y449" s="19"/>
      <c r="Z449" s="4"/>
      <c r="AA449" s="4"/>
      <c r="AB449" s="0"/>
      <c r="AC449" s="4"/>
      <c r="AD449" s="4"/>
      <c r="AE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</row>
    <row r="450" s="25" customFormat="true" ht="16.5" hidden="false" customHeight="true" outlineLevel="0" collapsed="false">
      <c r="A450" s="19" t="n">
        <v>562</v>
      </c>
      <c r="B450" s="19" t="n">
        <f aca="false" t="array" ref="B450:B450">RANK(V450,$V$2:$V$607)</f>
        <v>483</v>
      </c>
      <c r="C450" s="20" t="str">
        <f aca="false">IF(VLOOKUP($A450,Tournoi!$B$2:$F$601,3,0)="","",VLOOKUP($A450,Tournoi!$B$2:$F$601,3,0))</f>
        <v>Timmerman</v>
      </c>
      <c r="D450" s="20" t="str">
        <f aca="false">IF(VLOOKUP($A450,Tournoi!$B$2:$F$601,4,0)="","",VLOOKUP($A450,Tournoi!$B$2:$F$601,4,0))</f>
        <v>Jan</v>
      </c>
      <c r="E450" s="20" t="str">
        <f aca="false">IF(VLOOKUP($A450,Tournoi!$B$2:$F$612,5,0)="","",VLOOKUP($A450,Tournoi!$B$2:$F$612,5,0))</f>
        <v/>
      </c>
      <c r="F450" s="19" t="n">
        <v>104.423571832579</v>
      </c>
      <c r="G450" s="19" t="n">
        <v>34.8078572775264</v>
      </c>
      <c r="H450" s="19" t="n">
        <v>0</v>
      </c>
      <c r="I450" s="19" t="n">
        <v>0</v>
      </c>
      <c r="J450" s="21"/>
      <c r="K450" s="19"/>
      <c r="L450" s="19"/>
      <c r="M450" s="19"/>
      <c r="N450" s="19"/>
      <c r="O450" s="19" t="str">
        <f aca="false">IF(VLOOKUP($A450,Tournoi!$B$2:$AC$601,6,0)="","",VLOOKUP($A450,Tournoi!$B$2:$AF$601,30,0))</f>
        <v/>
      </c>
      <c r="P450" s="19"/>
      <c r="Q450" s="19"/>
      <c r="R450" s="19"/>
      <c r="S450" s="22"/>
      <c r="T450" s="21" t="n">
        <f aca="false" t="array" ref="T450:T450">SUM(J450:S450)</f>
        <v>0</v>
      </c>
      <c r="U450" s="19" t="n">
        <f aca="false" t="array" ref="U450:U450">IF(S450="",0,S450)+IF((COUNT(J450:R450)&lt;6),SUM(J450:R450),(MAX(J450:R450)+LARGE(J450:R450,2)+LARGE(J450:R450,3)+LARGE(J450:R450,4)+LARGE(J450:R450,5)))</f>
        <v>0</v>
      </c>
      <c r="V450" s="19" t="n">
        <f aca="false">U450+G450+I450</f>
        <v>34.8078572775264</v>
      </c>
      <c r="W450" s="19" t="n">
        <f aca="false" t="array" ref="W450:W450">COUNT(J450:S450)</f>
        <v>0</v>
      </c>
      <c r="X450" s="19"/>
      <c r="Y450" s="19"/>
      <c r="Z450" s="4"/>
      <c r="AA450" s="19"/>
      <c r="AB450" s="19"/>
      <c r="AC450" s="4"/>
      <c r="AD450" s="4"/>
      <c r="AE450" s="27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</row>
    <row r="451" s="25" customFormat="true" ht="16.5" hidden="false" customHeight="true" outlineLevel="0" collapsed="false">
      <c r="A451" s="19" t="n">
        <v>539</v>
      </c>
      <c r="B451" s="19" t="n">
        <f aca="false" t="array" ref="B451:B451">RANK(V451,$V$2:$V$607)</f>
        <v>484</v>
      </c>
      <c r="C451" s="20" t="str">
        <f aca="false">IF(VLOOKUP($A451,Tournoi!$B$2:$F$601,3,0)="","",VLOOKUP($A451,Tournoi!$B$2:$F$601,3,0))</f>
        <v>Luyckx</v>
      </c>
      <c r="D451" s="20" t="str">
        <f aca="false">IF(VLOOKUP($A451,Tournoi!$B$2:$F$601,4,0)="","",VLOOKUP($A451,Tournoi!$B$2:$F$601,4,0))</f>
        <v>Kris</v>
      </c>
      <c r="E451" s="20" t="str">
        <f aca="false">IF(VLOOKUP($A451,Tournoi!$B$2:$F$612,5,0)="","",VLOOKUP($A451,Tournoi!$B$2:$F$612,5,0))</f>
        <v/>
      </c>
      <c r="F451" s="19" t="n">
        <v>104.353555120678</v>
      </c>
      <c r="G451" s="19" t="n">
        <v>34.7845183735595</v>
      </c>
      <c r="H451" s="19" t="n">
        <v>0</v>
      </c>
      <c r="I451" s="19" t="n">
        <v>0</v>
      </c>
      <c r="J451" s="21"/>
      <c r="K451" s="19"/>
      <c r="L451" s="19"/>
      <c r="M451" s="19"/>
      <c r="N451" s="19"/>
      <c r="O451" s="19" t="str">
        <f aca="false">IF(VLOOKUP($A451,Tournoi!$B$2:$AC$601,6,0)="","",VLOOKUP($A451,Tournoi!$B$2:$AF$601,30,0))</f>
        <v/>
      </c>
      <c r="P451" s="19"/>
      <c r="Q451" s="19"/>
      <c r="R451" s="19"/>
      <c r="S451" s="22"/>
      <c r="T451" s="21" t="n">
        <f aca="false" t="array" ref="T451:T451">SUM(J451:S451)</f>
        <v>0</v>
      </c>
      <c r="U451" s="19" t="n">
        <f aca="false" t="array" ref="U451:U451">IF(S451="",0,S451)+IF((COUNT(J451:R451)&lt;6),SUM(J451:R451),(MAX(J451:R451)+LARGE(J451:R451,2)+LARGE(J451:R451,3)+LARGE(J451:R451,4)+LARGE(J451:R451,5)))</f>
        <v>0</v>
      </c>
      <c r="V451" s="19" t="n">
        <f aca="false">U451+G451+I451</f>
        <v>34.7845183735595</v>
      </c>
      <c r="W451" s="19" t="n">
        <f aca="false" t="array" ref="W451:W451">COUNT(J451:S451)</f>
        <v>0</v>
      </c>
      <c r="X451" s="19"/>
      <c r="Y451" s="19"/>
      <c r="Z451" s="4"/>
      <c r="AA451" s="4"/>
      <c r="AB451" s="0"/>
      <c r="AC451" s="4"/>
      <c r="AD451" s="4"/>
      <c r="AE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</row>
    <row r="452" s="25" customFormat="true" ht="16.5" hidden="false" customHeight="true" outlineLevel="0" collapsed="false">
      <c r="A452" s="19" t="n">
        <v>520</v>
      </c>
      <c r="B452" s="19" t="n">
        <f aca="false" t="array" ref="B452:B452">RANK(V452,$V$2:$V$607)</f>
        <v>485</v>
      </c>
      <c r="C452" s="20" t="str">
        <f aca="false">IF(VLOOKUP($A452,Tournoi!$B$2:$F$601,3,0)="","",VLOOKUP($A452,Tournoi!$B$2:$F$601,3,0))</f>
        <v>Waegemans</v>
      </c>
      <c r="D452" s="20" t="str">
        <f aca="false">IF(VLOOKUP($A452,Tournoi!$B$2:$F$601,4,0)="","",VLOOKUP($A452,Tournoi!$B$2:$F$601,4,0))</f>
        <v>Marine</v>
      </c>
      <c r="E452" s="20" t="str">
        <f aca="false">IF(VLOOKUP($A452,Tournoi!$B$2:$F$612,5,0)="","",VLOOKUP($A452,Tournoi!$B$2:$F$612,5,0))</f>
        <v/>
      </c>
      <c r="F452" s="19" t="n">
        <v>102.801817868528</v>
      </c>
      <c r="G452" s="19" t="n">
        <v>34.2672726228425</v>
      </c>
      <c r="H452" s="19" t="n">
        <v>0</v>
      </c>
      <c r="I452" s="19" t="n">
        <v>0</v>
      </c>
      <c r="J452" s="21"/>
      <c r="K452" s="19"/>
      <c r="L452" s="19"/>
      <c r="M452" s="19"/>
      <c r="N452" s="19"/>
      <c r="O452" s="19" t="str">
        <f aca="false">IF(VLOOKUP($A452,Tournoi!$B$2:$AC$601,6,0)="","",VLOOKUP($A452,Tournoi!$B$2:$AF$601,30,0))</f>
        <v/>
      </c>
      <c r="P452" s="19"/>
      <c r="Q452" s="19"/>
      <c r="R452" s="19"/>
      <c r="S452" s="22"/>
      <c r="T452" s="21" t="n">
        <f aca="false" t="array" ref="T452:T452">SUM(J452:S452)</f>
        <v>0</v>
      </c>
      <c r="U452" s="19" t="n">
        <f aca="false" t="array" ref="U452:U452">IF(S452="",0,S452)+IF((COUNT(J452:R452)&lt;6),SUM(J452:R452),(MAX(J452:R452)+LARGE(J452:R452,2)+LARGE(J452:R452,3)+LARGE(J452:R452,4)+LARGE(J452:R452,5)))</f>
        <v>0</v>
      </c>
      <c r="V452" s="19" t="n">
        <f aca="false">U452+G452+I452</f>
        <v>34.2672726228425</v>
      </c>
      <c r="W452" s="19" t="n">
        <f aca="false" t="array" ref="W452:W452">COUNT(J452:S452)</f>
        <v>0</v>
      </c>
      <c r="X452" s="19"/>
      <c r="Y452" s="19"/>
      <c r="Z452" s="4"/>
      <c r="AA452" s="4"/>
      <c r="AB452" s="0"/>
      <c r="AC452" s="4"/>
      <c r="AD452" s="4"/>
      <c r="AE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</row>
    <row r="453" s="25" customFormat="true" ht="16.5" hidden="false" customHeight="true" outlineLevel="0" collapsed="false">
      <c r="A453" s="19" t="n">
        <v>578</v>
      </c>
      <c r="B453" s="19" t="n">
        <f aca="false" t="array" ref="B453:B453">RANK(V453,$V$2:$V$607)</f>
        <v>328</v>
      </c>
      <c r="C453" s="20" t="str">
        <f aca="false">IF(VLOOKUP($A453,Tournoi!$B$2:$F$601,3,0)="","",VLOOKUP($A453,Tournoi!$B$2:$F$601,3,0))</f>
        <v>Breugelmans</v>
      </c>
      <c r="D453" s="20" t="str">
        <f aca="false">IF(VLOOKUP($A453,Tournoi!$B$2:$F$601,4,0)="","",VLOOKUP($A453,Tournoi!$B$2:$F$601,4,0))</f>
        <v>Gert</v>
      </c>
      <c r="E453" s="20" t="str">
        <f aca="false">IF(VLOOKUP($A453,Tournoi!$B$2:$F$612,5,0)="","",VLOOKUP($A453,Tournoi!$B$2:$F$612,5,0))</f>
        <v/>
      </c>
      <c r="F453" s="19" t="n">
        <v>33.7371422019305</v>
      </c>
      <c r="G453" s="19" t="n">
        <v>11.2457140673102</v>
      </c>
      <c r="H453" s="19" t="n">
        <v>33.9248311234943</v>
      </c>
      <c r="I453" s="19" t="n">
        <v>22.6165540823295</v>
      </c>
      <c r="J453" s="21"/>
      <c r="K453" s="19"/>
      <c r="L453" s="19"/>
      <c r="M453" s="19"/>
      <c r="N453" s="19"/>
      <c r="O453" s="19" t="n">
        <f aca="false">IF(VLOOKUP($A453,Tournoi!$B$2:$AC$601,6,0)="","",VLOOKUP($A453,Tournoi!$B$2:$AF$601,30,0))</f>
        <v>67.3525762568585</v>
      </c>
      <c r="P453" s="19"/>
      <c r="Q453" s="19"/>
      <c r="R453" s="19"/>
      <c r="S453" s="22"/>
      <c r="T453" s="21" t="n">
        <f aca="false" t="array" ref="T453:T453">SUM(J453:S453)</f>
        <v>67.3525762568585</v>
      </c>
      <c r="U453" s="19" t="n">
        <f aca="false" t="array" ref="U453:U453">IF(S453="",0,S453)+IF((COUNT(J453:R453)&lt;6),SUM(J453:R453),(MAX(J453:R453)+LARGE(J453:R453,2)+LARGE(J453:R453,3)+LARGE(J453:R453,4)+LARGE(J453:R453,5)))</f>
        <v>67.3525762568585</v>
      </c>
      <c r="V453" s="19" t="n">
        <f aca="false">U453+G453+I453</f>
        <v>101.214844406498</v>
      </c>
      <c r="W453" s="19" t="n">
        <f aca="false" t="array" ref="W453:W453">COUNT(J453:S453)</f>
        <v>1</v>
      </c>
      <c r="X453" s="19"/>
      <c r="Y453" s="19"/>
      <c r="Z453" s="4"/>
      <c r="AA453" s="19"/>
      <c r="AB453" s="19"/>
      <c r="AC453" s="4"/>
      <c r="AD453" s="4"/>
      <c r="AE453" s="27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</row>
    <row r="454" s="25" customFormat="true" ht="16.5" hidden="false" customHeight="true" outlineLevel="0" collapsed="false">
      <c r="A454" s="19" t="n">
        <v>551</v>
      </c>
      <c r="B454" s="19" t="n">
        <f aca="false" t="array" ref="B454:B454">RANK(V454,$V$2:$V$607)</f>
        <v>247</v>
      </c>
      <c r="C454" s="20" t="str">
        <f aca="false">IF(VLOOKUP($A454,Tournoi!$B$2:$F$601,3,0)="","",VLOOKUP($A454,Tournoi!$B$2:$F$601,3,0))</f>
        <v>Tallieu</v>
      </c>
      <c r="D454" s="20" t="str">
        <f aca="false">IF(VLOOKUP($A454,Tournoi!$B$2:$F$601,4,0)="","",VLOOKUP($A454,Tournoi!$B$2:$F$601,4,0))</f>
        <v>Pedro</v>
      </c>
      <c r="E454" s="20" t="str">
        <f aca="false">IF(VLOOKUP($A454,Tournoi!$B$2:$F$612,5,0)="","",VLOOKUP($A454,Tournoi!$B$2:$F$612,5,0))</f>
        <v/>
      </c>
      <c r="F454" s="19" t="n">
        <v>100.731029116917</v>
      </c>
      <c r="G454" s="19" t="n">
        <v>33.5770097056388</v>
      </c>
      <c r="H454" s="19" t="n">
        <v>0</v>
      </c>
      <c r="I454" s="19" t="n">
        <v>0</v>
      </c>
      <c r="J454" s="21"/>
      <c r="K454" s="19"/>
      <c r="L454" s="19"/>
      <c r="M454" s="19"/>
      <c r="N454" s="19"/>
      <c r="O454" s="19" t="n">
        <f aca="false">IF(VLOOKUP($A454,Tournoi!$B$2:$AC$601,6,0)="","",VLOOKUP($A454,Tournoi!$B$2:$AF$601,30,0))</f>
        <v>142.322330880791</v>
      </c>
      <c r="P454" s="19"/>
      <c r="Q454" s="19"/>
      <c r="R454" s="19"/>
      <c r="S454" s="22"/>
      <c r="T454" s="21" t="n">
        <f aca="false" t="array" ref="T454:T454">SUM(J454:S454)</f>
        <v>142.322330880791</v>
      </c>
      <c r="U454" s="19" t="n">
        <f aca="false" t="array" ref="U454:U454">IF(S454="",0,S454)+IF((COUNT(J454:R454)&lt;6),SUM(J454:R454),(MAX(J454:R454)+LARGE(J454:R454,2)+LARGE(J454:R454,3)+LARGE(J454:R454,4)+LARGE(J454:R454,5)))</f>
        <v>142.322330880791</v>
      </c>
      <c r="V454" s="19" t="n">
        <f aca="false">U454+G454+I454</f>
        <v>175.89934058643</v>
      </c>
      <c r="W454" s="19" t="n">
        <f aca="false" t="array" ref="W454:W454">COUNT(J454:S454)</f>
        <v>1</v>
      </c>
      <c r="X454" s="19"/>
      <c r="Y454" s="19"/>
      <c r="Z454" s="4"/>
      <c r="AA454" s="19"/>
      <c r="AB454" s="19"/>
      <c r="AC454" s="4"/>
      <c r="AD454" s="4"/>
      <c r="AE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</row>
    <row r="455" s="25" customFormat="true" ht="16.5" hidden="false" customHeight="true" outlineLevel="0" collapsed="false">
      <c r="A455" s="19" t="n">
        <v>119</v>
      </c>
      <c r="B455" s="19" t="n">
        <f aca="false" t="array" ref="B455:B455">RANK(V455,$V$2:$V$607)</f>
        <v>489</v>
      </c>
      <c r="C455" s="20" t="str">
        <f aca="false">IF(VLOOKUP($A455,Tournoi!$B$2:$F$601,3,0)="","",VLOOKUP($A455,Tournoi!$B$2:$F$601,3,0))</f>
        <v>Sintubin</v>
      </c>
      <c r="D455" s="20" t="str">
        <f aca="false">IF(VLOOKUP($A455,Tournoi!$B$2:$F$601,4,0)="","",VLOOKUP($A455,Tournoi!$B$2:$F$601,4,0))</f>
        <v>Sandra</v>
      </c>
      <c r="E455" s="20" t="str">
        <f aca="false">IF(VLOOKUP($A455,Tournoi!$B$2:$F$612,5,0)="","",VLOOKUP($A455,Tournoi!$B$2:$F$612,5,0))</f>
        <v/>
      </c>
      <c r="F455" s="19" t="n">
        <v>0</v>
      </c>
      <c r="G455" s="19" t="n">
        <v>0</v>
      </c>
      <c r="H455" s="19" t="n">
        <v>50.3279069767442</v>
      </c>
      <c r="I455" s="19" t="n">
        <v>33.5519379844961</v>
      </c>
      <c r="J455" s="21"/>
      <c r="K455" s="19"/>
      <c r="L455" s="19"/>
      <c r="M455" s="19"/>
      <c r="N455" s="19"/>
      <c r="O455" s="19" t="str">
        <f aca="false">IF(VLOOKUP($A455,Tournoi!$B$2:$AC$601,6,0)="","",VLOOKUP($A455,Tournoi!$B$2:$AF$601,30,0))</f>
        <v/>
      </c>
      <c r="P455" s="19"/>
      <c r="Q455" s="19"/>
      <c r="R455" s="19"/>
      <c r="S455" s="22"/>
      <c r="T455" s="21" t="n">
        <f aca="false" t="array" ref="T455:T455">SUM(J455:S455)</f>
        <v>0</v>
      </c>
      <c r="U455" s="19" t="n">
        <f aca="false" t="array" ref="U455:U455">IF(S455="",0,S455)+IF((COUNT(J455:R455)&lt;6),SUM(J455:R455),(MAX(J455:R455)+LARGE(J455:R455,2)+LARGE(J455:R455,3)+LARGE(J455:R455,4)+LARGE(J455:R455,5)))</f>
        <v>0</v>
      </c>
      <c r="V455" s="19" t="n">
        <f aca="false">U455+G455+I455</f>
        <v>33.5519379844961</v>
      </c>
      <c r="W455" s="19" t="n">
        <f aca="false" t="array" ref="W455:W455">COUNT(J455:S455)</f>
        <v>0</v>
      </c>
      <c r="X455" s="19"/>
      <c r="Y455" s="19"/>
      <c r="Z455" s="4"/>
      <c r="AA455" s="19"/>
      <c r="AB455" s="19"/>
      <c r="AC455" s="4"/>
      <c r="AD455" s="4"/>
      <c r="AE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</row>
    <row r="456" s="25" customFormat="true" ht="16.5" hidden="false" customHeight="true" outlineLevel="0" collapsed="false">
      <c r="A456" s="19" t="n">
        <v>118</v>
      </c>
      <c r="B456" s="19" t="n">
        <f aca="false" t="array" ref="B456:B456">RANK(V456,$V$2:$V$607)</f>
        <v>490</v>
      </c>
      <c r="C456" s="20" t="str">
        <f aca="false">IF(VLOOKUP($A456,Tournoi!$B$2:$F$601,3,0)="","",VLOOKUP($A456,Tournoi!$B$2:$F$601,3,0))</f>
        <v>Vansteelandt</v>
      </c>
      <c r="D456" s="20" t="str">
        <f aca="false">IF(VLOOKUP($A456,Tournoi!$B$2:$F$601,4,0)="","",VLOOKUP($A456,Tournoi!$B$2:$F$601,4,0))</f>
        <v>Lucrèce</v>
      </c>
      <c r="E456" s="20" t="str">
        <f aca="false">IF(VLOOKUP($A456,Tournoi!$B$2:$F$612,5,0)="","",VLOOKUP($A456,Tournoi!$B$2:$F$612,5,0))</f>
        <v/>
      </c>
      <c r="F456" s="19" t="n">
        <v>0.0666666666666667</v>
      </c>
      <c r="G456" s="19" t="n">
        <v>0.0222222222222222</v>
      </c>
      <c r="H456" s="19" t="n">
        <v>50.2</v>
      </c>
      <c r="I456" s="19" t="n">
        <v>33.4666666666667</v>
      </c>
      <c r="J456" s="21"/>
      <c r="K456" s="19"/>
      <c r="L456" s="19"/>
      <c r="M456" s="19"/>
      <c r="N456" s="19"/>
      <c r="O456" s="19" t="str">
        <f aca="false">IF(VLOOKUP($A456,Tournoi!$B$2:$AC$601,6,0)="","",VLOOKUP($A456,Tournoi!$B$2:$AF$601,30,0))</f>
        <v/>
      </c>
      <c r="P456" s="19"/>
      <c r="Q456" s="19"/>
      <c r="R456" s="19"/>
      <c r="S456" s="22"/>
      <c r="T456" s="21" t="n">
        <f aca="false" t="array" ref="T456:T456">SUM(J456:S456)</f>
        <v>0</v>
      </c>
      <c r="U456" s="19" t="n">
        <f aca="false" t="array" ref="U456:U456">IF(S456="",0,S456)+IF((COUNT(J456:R456)&lt;6),SUM(J456:R456),(MAX(J456:R456)+LARGE(J456:R456,2)+LARGE(J456:R456,3)+LARGE(J456:R456,4)+LARGE(J456:R456,5)))</f>
        <v>0</v>
      </c>
      <c r="V456" s="19" t="n">
        <f aca="false">U456+G456+I456</f>
        <v>33.4888888888889</v>
      </c>
      <c r="W456" s="19" t="n">
        <f aca="false" t="array" ref="W456:W456">COUNT(J456:S456)</f>
        <v>0</v>
      </c>
      <c r="X456" s="19"/>
      <c r="Y456" s="19"/>
      <c r="Z456" s="4"/>
      <c r="AA456" s="19"/>
      <c r="AB456" s="19"/>
      <c r="AC456" s="4"/>
      <c r="AD456" s="4"/>
      <c r="AE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</row>
    <row r="457" s="25" customFormat="true" ht="16.5" hidden="false" customHeight="true" outlineLevel="0" collapsed="false">
      <c r="A457" s="19" t="n">
        <v>100</v>
      </c>
      <c r="B457" s="19" t="n">
        <f aca="false" t="array" ref="B457:B457">RANK(V457,$V$2:$V$607)</f>
        <v>491</v>
      </c>
      <c r="C457" s="20" t="str">
        <f aca="false">IF(VLOOKUP($A457,Tournoi!$B$2:$F$601,3,0)="","",VLOOKUP($A457,Tournoi!$B$2:$F$601,3,0))</f>
        <v>Dyzers</v>
      </c>
      <c r="D457" s="20" t="str">
        <f aca="false">IF(VLOOKUP($A457,Tournoi!$B$2:$F$601,4,0)="","",VLOOKUP($A457,Tournoi!$B$2:$F$601,4,0))</f>
        <v>Anna</v>
      </c>
      <c r="E457" s="20" t="str">
        <f aca="false">IF(VLOOKUP($A457,Tournoi!$B$2:$F$612,5,0)="","",VLOOKUP($A457,Tournoi!$B$2:$F$612,5,0))</f>
        <v/>
      </c>
      <c r="F457" s="19" t="n">
        <v>0</v>
      </c>
      <c r="G457" s="19" t="n">
        <v>0</v>
      </c>
      <c r="H457" s="19" t="n">
        <v>50.2105263157895</v>
      </c>
      <c r="I457" s="19" t="n">
        <v>33.4736842105263</v>
      </c>
      <c r="J457" s="21"/>
      <c r="K457" s="19"/>
      <c r="L457" s="19"/>
      <c r="M457" s="19"/>
      <c r="N457" s="19"/>
      <c r="O457" s="19" t="str">
        <f aca="false">IF(VLOOKUP($A457,Tournoi!$B$2:$AC$601,6,0)="","",VLOOKUP($A457,Tournoi!$B$2:$AF$601,30,0))</f>
        <v/>
      </c>
      <c r="P457" s="19"/>
      <c r="Q457" s="19"/>
      <c r="R457" s="19"/>
      <c r="S457" s="22"/>
      <c r="T457" s="21" t="n">
        <f aca="false" t="array" ref="T457:T457">SUM(J457:S457)</f>
        <v>0</v>
      </c>
      <c r="U457" s="19" t="n">
        <f aca="false" t="array" ref="U457:U457">IF(S457="",0,S457)+IF((COUNT(J457:R457)&lt;6),SUM(J457:R457),(MAX(J457:R457)+LARGE(J457:R457,2)+LARGE(J457:R457,3)+LARGE(J457:R457,4)+LARGE(J457:R457,5)))</f>
        <v>0</v>
      </c>
      <c r="V457" s="19" t="n">
        <f aca="false">U457+G457+I457</f>
        <v>33.4736842105263</v>
      </c>
      <c r="W457" s="19" t="n">
        <f aca="false" t="array" ref="W457:W457">COUNT(J457:S457)</f>
        <v>0</v>
      </c>
      <c r="X457" s="19"/>
      <c r="Y457" s="19"/>
      <c r="Z457" s="4"/>
      <c r="AA457" s="19"/>
      <c r="AB457" s="19"/>
      <c r="AC457" s="4"/>
      <c r="AD457" s="4"/>
      <c r="AE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</row>
    <row r="458" s="25" customFormat="true" ht="16.5" hidden="false" customHeight="true" outlineLevel="0" collapsed="false">
      <c r="A458" s="19" t="n">
        <v>374</v>
      </c>
      <c r="B458" s="19" t="n">
        <f aca="false" t="array" ref="B458:B458">RANK(V458,$V$2:$V$607)</f>
        <v>492</v>
      </c>
      <c r="C458" s="20" t="str">
        <f aca="false">IF(VLOOKUP($A458,Tournoi!$B$2:$F$601,3,0)="","",VLOOKUP($A458,Tournoi!$B$2:$F$601,3,0))</f>
        <v>Francois</v>
      </c>
      <c r="D458" s="20" t="str">
        <f aca="false">IF(VLOOKUP($A458,Tournoi!$B$2:$F$601,4,0)="","",VLOOKUP($A458,Tournoi!$B$2:$F$601,4,0))</f>
        <v>Thomas</v>
      </c>
      <c r="E458" s="20" t="str">
        <f aca="false">IF(VLOOKUP($A458,Tournoi!$B$2:$F$612,5,0)="","",VLOOKUP($A458,Tournoi!$B$2:$F$612,5,0))</f>
        <v/>
      </c>
      <c r="F458" s="19" t="n">
        <v>93.6039449797514</v>
      </c>
      <c r="G458" s="19" t="n">
        <v>31.2013149932505</v>
      </c>
      <c r="H458" s="19" t="n">
        <v>0</v>
      </c>
      <c r="I458" s="19" t="n">
        <v>0</v>
      </c>
      <c r="J458" s="21"/>
      <c r="K458" s="19"/>
      <c r="L458" s="19"/>
      <c r="M458" s="19"/>
      <c r="N458" s="19"/>
      <c r="O458" s="19" t="str">
        <f aca="false">IF(VLOOKUP($A458,Tournoi!$B$2:$AC$601,6,0)="","",VLOOKUP($A458,Tournoi!$B$2:$AF$601,30,0))</f>
        <v/>
      </c>
      <c r="P458" s="19"/>
      <c r="Q458" s="19"/>
      <c r="R458" s="19"/>
      <c r="S458" s="22"/>
      <c r="T458" s="21" t="n">
        <f aca="false" t="array" ref="T458:T458">SUM(J458:S458)</f>
        <v>0</v>
      </c>
      <c r="U458" s="19" t="n">
        <f aca="false" t="array" ref="U458:U458">IF(S458="",0,S458)+IF((COUNT(J458:R458)&lt;6),SUM(J458:R458),(MAX(J458:R458)+LARGE(J458:R458,2)+LARGE(J458:R458,3)+LARGE(J458:R458,4)+LARGE(J458:R458,5)))</f>
        <v>0</v>
      </c>
      <c r="V458" s="19" t="n">
        <f aca="false">U458+G458+I458</f>
        <v>31.2013149932505</v>
      </c>
      <c r="W458" s="19" t="n">
        <f aca="false" t="array" ref="W458:W458">COUNT(J458:S458)</f>
        <v>0</v>
      </c>
      <c r="X458" s="19"/>
      <c r="Y458" s="19"/>
      <c r="Z458" s="4"/>
      <c r="AA458" s="19"/>
      <c r="AB458" s="19"/>
      <c r="AC458" s="4"/>
      <c r="AD458" s="4"/>
      <c r="AE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</row>
    <row r="459" s="25" customFormat="true" ht="16.5" hidden="false" customHeight="true" outlineLevel="0" collapsed="false">
      <c r="A459" s="19" t="n">
        <v>372</v>
      </c>
      <c r="B459" s="19" t="n">
        <f aca="false" t="array" ref="B459:B459">RANK(V459,$V$2:$V$607)</f>
        <v>493</v>
      </c>
      <c r="C459" s="20" t="str">
        <f aca="false">IF(VLOOKUP($A459,Tournoi!$B$2:$F$601,3,0)="","",VLOOKUP($A459,Tournoi!$B$2:$F$601,3,0))</f>
        <v>Bickx</v>
      </c>
      <c r="D459" s="20" t="str">
        <f aca="false">IF(VLOOKUP($A459,Tournoi!$B$2:$F$601,4,0)="","",VLOOKUP($A459,Tournoi!$B$2:$F$601,4,0))</f>
        <v>Vanessa</v>
      </c>
      <c r="E459" s="20" t="str">
        <f aca="false">IF(VLOOKUP($A459,Tournoi!$B$2:$F$612,5,0)="","",VLOOKUP($A459,Tournoi!$B$2:$F$612,5,0))</f>
        <v/>
      </c>
      <c r="F459" s="19" t="n">
        <v>92.3428464845516</v>
      </c>
      <c r="G459" s="19" t="n">
        <v>30.7809488281839</v>
      </c>
      <c r="H459" s="19" t="n">
        <v>0</v>
      </c>
      <c r="I459" s="19" t="n">
        <v>0</v>
      </c>
      <c r="J459" s="21"/>
      <c r="K459" s="19"/>
      <c r="L459" s="19"/>
      <c r="M459" s="19"/>
      <c r="N459" s="19"/>
      <c r="O459" s="19" t="str">
        <f aca="false">IF(VLOOKUP($A459,Tournoi!$B$2:$AC$601,6,0)="","",VLOOKUP($A459,Tournoi!$B$2:$AF$601,30,0))</f>
        <v/>
      </c>
      <c r="P459" s="19"/>
      <c r="Q459" s="19"/>
      <c r="R459" s="19"/>
      <c r="S459" s="22"/>
      <c r="T459" s="21" t="n">
        <f aca="false" t="array" ref="T459:T459">SUM(J459:S459)</f>
        <v>0</v>
      </c>
      <c r="U459" s="19" t="n">
        <f aca="false" t="array" ref="U459:U459">IF(S459="",0,S459)+IF((COUNT(J459:R459)&lt;6),SUM(J459:R459),(MAX(J459:R459)+LARGE(J459:R459,2)+LARGE(J459:R459,3)+LARGE(J459:R459,4)+LARGE(J459:R459,5)))</f>
        <v>0</v>
      </c>
      <c r="V459" s="19" t="n">
        <f aca="false">U459+G459+I459</f>
        <v>30.7809488281839</v>
      </c>
      <c r="W459" s="19" t="n">
        <f aca="false" t="array" ref="W459:W459">COUNT(J459:S459)</f>
        <v>0</v>
      </c>
      <c r="X459" s="19"/>
      <c r="Y459" s="19"/>
      <c r="Z459" s="4"/>
      <c r="AA459" s="19"/>
      <c r="AB459" s="19"/>
      <c r="AC459" s="4"/>
      <c r="AD459" s="4"/>
      <c r="AE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</row>
    <row r="460" s="25" customFormat="true" ht="16.5" hidden="false" customHeight="true" outlineLevel="0" collapsed="false">
      <c r="A460" s="19" t="n">
        <v>69</v>
      </c>
      <c r="B460" s="19" t="n">
        <f aca="false" t="array" ref="B460:B460">RANK(V460,$V$2:$V$607)</f>
        <v>494</v>
      </c>
      <c r="C460" s="20" t="str">
        <f aca="false">IF(VLOOKUP($A460,Tournoi!$B$2:$F$601,3,0)="","",VLOOKUP($A460,Tournoi!$B$2:$F$601,3,0))</f>
        <v>Ameel</v>
      </c>
      <c r="D460" s="20" t="str">
        <f aca="false">IF(VLOOKUP($A460,Tournoi!$B$2:$F$601,4,0)="","",VLOOKUP($A460,Tournoi!$B$2:$F$601,4,0))</f>
        <v>Bart</v>
      </c>
      <c r="E460" s="20" t="str">
        <f aca="false">IF(VLOOKUP($A460,Tournoi!$B$2:$F$612,5,0)="","",VLOOKUP($A460,Tournoi!$B$2:$F$612,5,0))</f>
        <v/>
      </c>
      <c r="F460" s="19" t="n">
        <v>92.2761012720653</v>
      </c>
      <c r="G460" s="19" t="n">
        <v>30.7587004240218</v>
      </c>
      <c r="H460" s="19" t="n">
        <v>0</v>
      </c>
      <c r="I460" s="19" t="n">
        <v>0</v>
      </c>
      <c r="J460" s="21"/>
      <c r="K460" s="19"/>
      <c r="L460" s="19"/>
      <c r="M460" s="19"/>
      <c r="N460" s="19"/>
      <c r="O460" s="19" t="str">
        <f aca="false">IF(VLOOKUP($A460,Tournoi!$B$2:$AC$601,6,0)="","",VLOOKUP($A460,Tournoi!$B$2:$AF$601,30,0))</f>
        <v/>
      </c>
      <c r="P460" s="19"/>
      <c r="Q460" s="19"/>
      <c r="R460" s="19"/>
      <c r="S460" s="22"/>
      <c r="T460" s="21" t="n">
        <f aca="false" t="array" ref="T460:T460">SUM(J460:S460)</f>
        <v>0</v>
      </c>
      <c r="U460" s="19" t="n">
        <f aca="false" t="array" ref="U460:U460">IF(S460="",0,S460)+IF((COUNT(J460:R460)&lt;6),SUM(J460:R460),(MAX(J460:R460)+LARGE(J460:R460,2)+LARGE(J460:R460,3)+LARGE(J460:R460,4)+LARGE(J460:R460,5)))</f>
        <v>0</v>
      </c>
      <c r="V460" s="19" t="n">
        <f aca="false">U460+G460+I460</f>
        <v>30.7587004240218</v>
      </c>
      <c r="W460" s="19" t="n">
        <f aca="false" t="array" ref="W460:W460">COUNT(J460:S460)</f>
        <v>0</v>
      </c>
      <c r="X460" s="19"/>
      <c r="Y460" s="19"/>
      <c r="Z460" s="4"/>
      <c r="AA460" s="4"/>
      <c r="AB460" s="0"/>
      <c r="AC460" s="4"/>
      <c r="AD460" s="4"/>
      <c r="AE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</row>
    <row r="461" s="25" customFormat="true" ht="16.5" hidden="false" customHeight="true" outlineLevel="0" collapsed="false">
      <c r="A461" s="19" t="n">
        <v>34</v>
      </c>
      <c r="B461" s="19" t="n">
        <f aca="false" t="array" ref="B461:B461">RANK(V461,$V$2:$V$607)</f>
        <v>495</v>
      </c>
      <c r="C461" s="20" t="str">
        <f aca="false">IF(VLOOKUP($A461,Tournoi!$B$2:$F$601,3,0)="","",VLOOKUP($A461,Tournoi!$B$2:$F$601,3,0))</f>
        <v>Denoulet</v>
      </c>
      <c r="D461" s="20" t="str">
        <f aca="false">IF(VLOOKUP($A461,Tournoi!$B$2:$F$601,4,0)="","",VLOOKUP($A461,Tournoi!$B$2:$F$601,4,0))</f>
        <v>Juna</v>
      </c>
      <c r="E461" s="20" t="str">
        <f aca="false">IF(VLOOKUP($A461,Tournoi!$B$2:$F$612,5,0)="","",VLOOKUP($A461,Tournoi!$B$2:$F$612,5,0))</f>
        <v/>
      </c>
      <c r="F461" s="19" t="n">
        <v>92.1862678616167</v>
      </c>
      <c r="G461" s="19" t="n">
        <v>30.7287559538722</v>
      </c>
      <c r="H461" s="19" t="n">
        <v>0</v>
      </c>
      <c r="I461" s="19" t="n">
        <v>0</v>
      </c>
      <c r="J461" s="21"/>
      <c r="K461" s="19"/>
      <c r="L461" s="19"/>
      <c r="M461" s="19"/>
      <c r="N461" s="19"/>
      <c r="O461" s="19" t="str">
        <f aca="false">IF(VLOOKUP($A461,Tournoi!$B$2:$AC$601,6,0)="","",VLOOKUP($A461,Tournoi!$B$2:$AF$601,30,0))</f>
        <v/>
      </c>
      <c r="P461" s="19"/>
      <c r="Q461" s="19"/>
      <c r="R461" s="19"/>
      <c r="S461" s="22"/>
      <c r="T461" s="21" t="n">
        <f aca="false" t="array" ref="T461:T461">SUM(J461:S461)</f>
        <v>0</v>
      </c>
      <c r="U461" s="19" t="n">
        <f aca="false" t="array" ref="U461:U461">IF(S461="",0,S461)+IF((COUNT(J461:R461)&lt;6),SUM(J461:R461),(MAX(J461:R461)+LARGE(J461:R461,2)+LARGE(J461:R461,3)+LARGE(J461:R461,4)+LARGE(J461:R461,5)))</f>
        <v>0</v>
      </c>
      <c r="V461" s="19" t="n">
        <f aca="false">U461+G461+I461</f>
        <v>30.7287559538722</v>
      </c>
      <c r="W461" s="19" t="n">
        <f aca="false" t="array" ref="W461:W461">COUNT(J461:S461)</f>
        <v>0</v>
      </c>
      <c r="X461" s="19"/>
      <c r="Y461" s="19"/>
      <c r="Z461" s="4"/>
      <c r="AA461" s="19"/>
      <c r="AB461" s="19"/>
      <c r="AC461" s="4"/>
      <c r="AD461" s="4"/>
      <c r="AE461" s="27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</row>
    <row r="462" s="25" customFormat="true" ht="16.5" hidden="false" customHeight="true" outlineLevel="0" collapsed="false">
      <c r="A462" s="19" t="n">
        <v>222</v>
      </c>
      <c r="B462" s="19" t="n">
        <f aca="false" t="array" ref="B462:B462">RANK(V462,$V$2:$V$607)</f>
        <v>496</v>
      </c>
      <c r="C462" s="20" t="str">
        <f aca="false">IF(VLOOKUP($A462,Tournoi!$B$2:$F$601,3,0)="","",VLOOKUP($A462,Tournoi!$B$2:$F$601,3,0))</f>
        <v>Simons</v>
      </c>
      <c r="D462" s="20" t="str">
        <f aca="false">IF(VLOOKUP($A462,Tournoi!$B$2:$F$601,4,0)="","",VLOOKUP($A462,Tournoi!$B$2:$F$601,4,0))</f>
        <v>Ingrid</v>
      </c>
      <c r="E462" s="20" t="str">
        <f aca="false">IF(VLOOKUP($A462,Tournoi!$B$2:$F$612,5,0)="","",VLOOKUP($A462,Tournoi!$B$2:$F$612,5,0))</f>
        <v/>
      </c>
      <c r="F462" s="19" t="n">
        <v>90.9331093810615</v>
      </c>
      <c r="G462" s="19" t="n">
        <v>30.3110364603538</v>
      </c>
      <c r="H462" s="19" t="n">
        <v>0</v>
      </c>
      <c r="I462" s="19" t="n">
        <v>0</v>
      </c>
      <c r="J462" s="21"/>
      <c r="K462" s="19"/>
      <c r="L462" s="19"/>
      <c r="M462" s="19"/>
      <c r="N462" s="19"/>
      <c r="O462" s="19" t="str">
        <f aca="false">IF(VLOOKUP($A462,Tournoi!$B$2:$AC$601,6,0)="","",VLOOKUP($A462,Tournoi!$B$2:$AF$601,30,0))</f>
        <v/>
      </c>
      <c r="P462" s="19"/>
      <c r="Q462" s="19"/>
      <c r="R462" s="19"/>
      <c r="S462" s="22"/>
      <c r="T462" s="21" t="n">
        <f aca="false" t="array" ref="T462:T462">SUM(J462:S462)</f>
        <v>0</v>
      </c>
      <c r="U462" s="19" t="n">
        <f aca="false" t="array" ref="U462:U462">IF(S462="",0,S462)+IF((COUNT(J462:R462)&lt;6),SUM(J462:R462),(MAX(J462:R462)+LARGE(J462:R462,2)+LARGE(J462:R462,3)+LARGE(J462:R462,4)+LARGE(J462:R462,5)))</f>
        <v>0</v>
      </c>
      <c r="V462" s="19" t="n">
        <f aca="false">U462+G462+I462</f>
        <v>30.3110364603538</v>
      </c>
      <c r="W462" s="19" t="n">
        <f aca="false" t="array" ref="W462:W462">COUNT(J462:S462)</f>
        <v>0</v>
      </c>
      <c r="X462" s="19"/>
      <c r="Y462" s="19"/>
      <c r="Z462" s="4"/>
      <c r="AA462" s="19"/>
      <c r="AB462" s="19"/>
      <c r="AC462" s="4"/>
      <c r="AD462" s="4"/>
      <c r="AE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</row>
    <row r="463" s="25" customFormat="true" ht="16.5" hidden="false" customHeight="true" outlineLevel="0" collapsed="false">
      <c r="A463" s="19" t="n">
        <v>332</v>
      </c>
      <c r="B463" s="19" t="n">
        <f aca="false" t="array" ref="B463:B463">RANK(V463,$V$2:$V$607)</f>
        <v>497</v>
      </c>
      <c r="C463" s="20" t="str">
        <f aca="false">IF(VLOOKUP($A463,Tournoi!$B$2:$F$601,3,0)="","",VLOOKUP($A463,Tournoi!$B$2:$F$601,3,0))</f>
        <v>Bracke</v>
      </c>
      <c r="D463" s="20" t="str">
        <f aca="false">IF(VLOOKUP($A463,Tournoi!$B$2:$F$601,4,0)="","",VLOOKUP($A463,Tournoi!$B$2:$F$601,4,0))</f>
        <v>Charlot</v>
      </c>
      <c r="E463" s="20" t="str">
        <f aca="false">IF(VLOOKUP($A463,Tournoi!$B$2:$F$612,5,0)="","",VLOOKUP($A463,Tournoi!$B$2:$F$612,5,0))</f>
        <v/>
      </c>
      <c r="F463" s="19" t="n">
        <v>88.0951033855942</v>
      </c>
      <c r="G463" s="19" t="n">
        <v>29.3650344618647</v>
      </c>
      <c r="H463" s="19" t="n">
        <v>0</v>
      </c>
      <c r="I463" s="19" t="n">
        <v>0</v>
      </c>
      <c r="J463" s="21"/>
      <c r="K463" s="19"/>
      <c r="L463" s="19"/>
      <c r="M463" s="19"/>
      <c r="N463" s="19"/>
      <c r="O463" s="19" t="str">
        <f aca="false">IF(VLOOKUP($A463,Tournoi!$B$2:$AC$601,6,0)="","",VLOOKUP($A463,Tournoi!$B$2:$AF$601,30,0))</f>
        <v/>
      </c>
      <c r="P463" s="19"/>
      <c r="Q463" s="19"/>
      <c r="R463" s="19"/>
      <c r="S463" s="22"/>
      <c r="T463" s="21" t="n">
        <f aca="false" t="array" ref="T463:T463">SUM(J463:S463)</f>
        <v>0</v>
      </c>
      <c r="U463" s="19" t="n">
        <f aca="false" t="array" ref="U463:U463">IF(S463="",0,S463)+IF((COUNT(J463:R463)&lt;6),SUM(J463:R463),(MAX(J463:R463)+LARGE(J463:R463,2)+LARGE(J463:R463,3)+LARGE(J463:R463,4)+LARGE(J463:R463,5)))</f>
        <v>0</v>
      </c>
      <c r="V463" s="19" t="n">
        <f aca="false">U463+G463+I463</f>
        <v>29.3650344618647</v>
      </c>
      <c r="W463" s="19" t="n">
        <f aca="false" t="array" ref="W463:W463">COUNT(J463:S463)</f>
        <v>0</v>
      </c>
      <c r="X463" s="19"/>
      <c r="Y463" s="19"/>
      <c r="Z463" s="4"/>
      <c r="AA463" s="19"/>
      <c r="AB463" s="19"/>
      <c r="AC463" s="4"/>
      <c r="AD463" s="4"/>
      <c r="AE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</row>
    <row r="464" s="25" customFormat="true" ht="16.5" hidden="false" customHeight="true" outlineLevel="0" collapsed="false">
      <c r="A464" s="19" t="n">
        <v>207</v>
      </c>
      <c r="B464" s="19" t="n">
        <f aca="false" t="array" ref="B464:B464">RANK(V464,$V$2:$V$607)</f>
        <v>498</v>
      </c>
      <c r="C464" s="20" t="str">
        <f aca="false">IF(VLOOKUP($A464,Tournoi!$B$2:$F$601,3,0)="","",VLOOKUP($A464,Tournoi!$B$2:$F$601,3,0))</f>
        <v>Schoevaerts</v>
      </c>
      <c r="D464" s="20" t="str">
        <f aca="false">IF(VLOOKUP($A464,Tournoi!$B$2:$F$601,4,0)="","",VLOOKUP($A464,Tournoi!$B$2:$F$601,4,0))</f>
        <v>Dimitri</v>
      </c>
      <c r="E464" s="20" t="str">
        <f aca="false">IF(VLOOKUP($A464,Tournoi!$B$2:$F$612,5,0)="","",VLOOKUP($A464,Tournoi!$B$2:$F$612,5,0))</f>
        <v/>
      </c>
      <c r="F464" s="19" t="n">
        <v>0</v>
      </c>
      <c r="G464" s="19" t="n">
        <v>0</v>
      </c>
      <c r="H464" s="19" t="n">
        <v>43.9364865876361</v>
      </c>
      <c r="I464" s="19" t="n">
        <v>29.2909910584241</v>
      </c>
      <c r="J464" s="21"/>
      <c r="K464" s="19"/>
      <c r="L464" s="19"/>
      <c r="M464" s="19"/>
      <c r="N464" s="19"/>
      <c r="O464" s="19" t="str">
        <f aca="false">IF(VLOOKUP($A464,Tournoi!$B$2:$AC$601,6,0)="","",VLOOKUP($A464,Tournoi!$B$2:$AF$601,30,0))</f>
        <v/>
      </c>
      <c r="P464" s="19"/>
      <c r="Q464" s="19"/>
      <c r="R464" s="19"/>
      <c r="S464" s="22"/>
      <c r="T464" s="21" t="n">
        <f aca="false" t="array" ref="T464:T464">SUM(J464:S464)</f>
        <v>0</v>
      </c>
      <c r="U464" s="19" t="n">
        <f aca="false" t="array" ref="U464:U464">IF(S464="",0,S464)+IF((COUNT(J464:R464)&lt;6),SUM(J464:R464),(MAX(J464:R464)+LARGE(J464:R464,2)+LARGE(J464:R464,3)+LARGE(J464:R464,4)+LARGE(J464:R464,5)))</f>
        <v>0</v>
      </c>
      <c r="V464" s="19" t="n">
        <f aca="false">U464+G464+I464</f>
        <v>29.2909910584241</v>
      </c>
      <c r="W464" s="19" t="n">
        <f aca="false" t="array" ref="W464:W464">COUNT(J464:S464)</f>
        <v>0</v>
      </c>
      <c r="X464" s="19"/>
      <c r="Y464" s="19"/>
      <c r="Z464" s="4"/>
      <c r="AA464" s="4"/>
      <c r="AB464" s="0"/>
      <c r="AC464" s="4"/>
      <c r="AD464" s="4"/>
      <c r="AE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</row>
    <row r="465" s="25" customFormat="true" ht="16.5" hidden="false" customHeight="true" outlineLevel="0" collapsed="false">
      <c r="A465" s="19" t="n">
        <v>375</v>
      </c>
      <c r="B465" s="19" t="n">
        <f aca="false" t="array" ref="B465:B465">RANK(V465,$V$2:$V$607)</f>
        <v>499</v>
      </c>
      <c r="C465" s="20" t="str">
        <f aca="false">IF(VLOOKUP($A465,Tournoi!$B$2:$F$601,3,0)="","",VLOOKUP($A465,Tournoi!$B$2:$F$601,3,0))</f>
        <v>Garcia</v>
      </c>
      <c r="D465" s="20" t="str">
        <f aca="false">IF(VLOOKUP($A465,Tournoi!$B$2:$F$601,4,0)="","",VLOOKUP($A465,Tournoi!$B$2:$F$601,4,0))</f>
        <v>Eric</v>
      </c>
      <c r="E465" s="20" t="str">
        <f aca="false">IF(VLOOKUP($A465,Tournoi!$B$2:$F$612,5,0)="","",VLOOKUP($A465,Tournoi!$B$2:$F$612,5,0))</f>
        <v/>
      </c>
      <c r="F465" s="19" t="n">
        <v>80.1414888572783</v>
      </c>
      <c r="G465" s="19" t="n">
        <v>26.7138296190928</v>
      </c>
      <c r="H465" s="19" t="n">
        <v>0</v>
      </c>
      <c r="I465" s="19" t="n">
        <v>0</v>
      </c>
      <c r="J465" s="21"/>
      <c r="K465" s="19"/>
      <c r="L465" s="19"/>
      <c r="M465" s="19"/>
      <c r="N465" s="19" t="n">
        <v>2.48889885836075</v>
      </c>
      <c r="O465" s="19" t="str">
        <f aca="false">IF(VLOOKUP($A465,Tournoi!$B$2:$AC$601,6,0)="","",VLOOKUP($A465,Tournoi!$B$2:$AF$601,30,0))</f>
        <v/>
      </c>
      <c r="P465" s="19"/>
      <c r="Q465" s="19"/>
      <c r="R465" s="19"/>
      <c r="S465" s="22"/>
      <c r="T465" s="21" t="n">
        <f aca="false" t="array" ref="T465:T465">SUM(J465:S465)</f>
        <v>2.48889885836075</v>
      </c>
      <c r="U465" s="19" t="n">
        <f aca="false" t="array" ref="U465:U465">IF(S465="",0,S465)+IF((COUNT(J465:R465)&lt;6),SUM(J465:R465),(MAX(J465:R465)+LARGE(J465:R465,2)+LARGE(J465:R465,3)+LARGE(J465:R465,4)+LARGE(J465:R465,5)))</f>
        <v>2.48889885836075</v>
      </c>
      <c r="V465" s="19" t="n">
        <f aca="false">U465+G465+I465</f>
        <v>29.2027284774535</v>
      </c>
      <c r="W465" s="19" t="n">
        <f aca="false" t="array" ref="W465:W465">COUNT(J465:S465)</f>
        <v>1</v>
      </c>
      <c r="X465" s="19"/>
      <c r="Y465" s="19"/>
      <c r="Z465" s="4"/>
      <c r="AA465" s="19"/>
      <c r="AB465" s="19"/>
      <c r="AC465" s="4"/>
      <c r="AD465" s="4"/>
      <c r="AE465" s="0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</row>
    <row r="466" s="25" customFormat="true" ht="16.5" hidden="false" customHeight="true" outlineLevel="0" collapsed="false">
      <c r="A466" s="19" t="n">
        <v>303</v>
      </c>
      <c r="B466" s="19" t="n">
        <f aca="false" t="array" ref="B466:B466">RANK(V466,$V$2:$V$607)</f>
        <v>501</v>
      </c>
      <c r="C466" s="20" t="str">
        <f aca="false">IF(VLOOKUP($A466,Tournoi!$B$2:$F$601,3,0)="","",VLOOKUP($A466,Tournoi!$B$2:$F$601,3,0))</f>
        <v>De Mul</v>
      </c>
      <c r="D466" s="20" t="str">
        <f aca="false">IF(VLOOKUP($A466,Tournoi!$B$2:$F$601,4,0)="","",VLOOKUP($A466,Tournoi!$B$2:$F$601,4,0))</f>
        <v>Jordy</v>
      </c>
      <c r="E466" s="20" t="str">
        <f aca="false">IF(VLOOKUP($A466,Tournoi!$B$2:$F$612,5,0)="","",VLOOKUP($A466,Tournoi!$B$2:$F$612,5,0))</f>
        <v/>
      </c>
      <c r="F466" s="19" t="n">
        <v>87.2411522633745</v>
      </c>
      <c r="G466" s="19" t="n">
        <v>29.0803840877915</v>
      </c>
      <c r="H466" s="19" t="n">
        <v>0</v>
      </c>
      <c r="I466" s="19" t="n">
        <v>0</v>
      </c>
      <c r="J466" s="21"/>
      <c r="K466" s="19"/>
      <c r="L466" s="19"/>
      <c r="M466" s="19"/>
      <c r="N466" s="19"/>
      <c r="O466" s="19" t="str">
        <f aca="false">IF(VLOOKUP($A466,Tournoi!$B$2:$AC$601,6,0)="","",VLOOKUP($A466,Tournoi!$B$2:$AF$601,30,0))</f>
        <v/>
      </c>
      <c r="P466" s="19"/>
      <c r="Q466" s="19"/>
      <c r="R466" s="19"/>
      <c r="S466" s="22"/>
      <c r="T466" s="21" t="n">
        <f aca="false" t="array" ref="T466:T466">SUM(J466:S466)</f>
        <v>0</v>
      </c>
      <c r="U466" s="19" t="n">
        <f aca="false" t="array" ref="U466:U466">IF(S466="",0,S466)+IF((COUNT(J466:R466)&lt;6),SUM(J466:R466),(MAX(J466:R466)+LARGE(J466:R466,2)+LARGE(J466:R466,3)+LARGE(J466:R466,4)+LARGE(J466:R466,5)))</f>
        <v>0</v>
      </c>
      <c r="V466" s="19" t="n">
        <f aca="false">U466+G466+I466</f>
        <v>29.0803840877915</v>
      </c>
      <c r="W466" s="19" t="n">
        <f aca="false" t="array" ref="W466:W466">COUNT(J466:S466)</f>
        <v>0</v>
      </c>
      <c r="X466" s="19"/>
      <c r="Y466" s="19"/>
      <c r="Z466" s="4"/>
      <c r="AA466" s="4"/>
      <c r="AB466" s="0"/>
      <c r="AC466" s="4"/>
      <c r="AD466" s="4"/>
      <c r="AE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</row>
    <row r="467" s="25" customFormat="true" ht="16.5" hidden="false" customHeight="true" outlineLevel="0" collapsed="false">
      <c r="A467" s="19" t="n">
        <v>410</v>
      </c>
      <c r="B467" s="19" t="n">
        <f aca="false" t="array" ref="B467:B467">RANK(V467,$V$2:$V$607)</f>
        <v>500</v>
      </c>
      <c r="C467" s="20" t="str">
        <f aca="false">IF(VLOOKUP($A467,Tournoi!$B$2:$F$601,3,0)="","",VLOOKUP($A467,Tournoi!$B$2:$F$601,3,0))</f>
        <v>Rébérez</v>
      </c>
      <c r="D467" s="20" t="str">
        <f aca="false">IF(VLOOKUP($A467,Tournoi!$B$2:$F$601,4,0)="","",VLOOKUP($A467,Tournoi!$B$2:$F$601,4,0))</f>
        <v>Lasse</v>
      </c>
      <c r="E467" s="20" t="str">
        <f aca="false">IF(VLOOKUP($A467,Tournoi!$B$2:$F$612,5,0)="","",VLOOKUP($A467,Tournoi!$B$2:$F$612,5,0))</f>
        <v>De Speeldoos</v>
      </c>
      <c r="F467" s="19" t="n">
        <v>0</v>
      </c>
      <c r="G467" s="19" t="n">
        <v>0</v>
      </c>
      <c r="H467" s="19" t="n">
        <v>42.1795607149881</v>
      </c>
      <c r="I467" s="19" t="n">
        <v>28.1197071433254</v>
      </c>
      <c r="J467" s="21" t="n">
        <v>0.384173297966401</v>
      </c>
      <c r="K467" s="19"/>
      <c r="L467" s="19"/>
      <c r="M467" s="19"/>
      <c r="N467" s="19"/>
      <c r="O467" s="19" t="n">
        <f aca="false">IF(VLOOKUP($A467,Tournoi!$B$2:$AC$601,6,0)="","",VLOOKUP($A467,Tournoi!$B$2:$AF$601,30,0))</f>
        <v>0.594128476132721</v>
      </c>
      <c r="P467" s="19"/>
      <c r="Q467" s="19"/>
      <c r="R467" s="19"/>
      <c r="S467" s="22"/>
      <c r="T467" s="21" t="n">
        <f aca="false" t="array" ref="T467:T467">SUM(J467:S467)</f>
        <v>0.978301774099122</v>
      </c>
      <c r="U467" s="19" t="n">
        <f aca="false" t="array" ref="U467:U467">IF(S467="",0,S467)+IF((COUNT(J467:R467)&lt;6),SUM(J467:R467),(MAX(J467:R467)+LARGE(J467:R467,2)+LARGE(J467:R467,3)+LARGE(J467:R467,4)+LARGE(J467:R467,5)))</f>
        <v>0.978301774099122</v>
      </c>
      <c r="V467" s="19" t="n">
        <f aca="false">U467+G467+I467</f>
        <v>29.0980089174245</v>
      </c>
      <c r="W467" s="19" t="n">
        <f aca="false" t="array" ref="W467:W467">COUNT(J467:S467)</f>
        <v>2</v>
      </c>
      <c r="X467" s="19"/>
      <c r="Y467" s="19"/>
      <c r="Z467" s="4"/>
      <c r="AA467" s="4"/>
      <c r="AB467" s="0"/>
      <c r="AC467" s="4"/>
      <c r="AD467" s="4"/>
      <c r="AE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</row>
    <row r="468" s="25" customFormat="true" ht="16.5" hidden="false" customHeight="true" outlineLevel="0" collapsed="false">
      <c r="A468" s="19" t="n">
        <v>549</v>
      </c>
      <c r="B468" s="19" t="n">
        <f aca="false" t="array" ref="B468:B468">RANK(V468,$V$2:$V$607)</f>
        <v>502</v>
      </c>
      <c r="C468" s="20" t="str">
        <f aca="false">IF(VLOOKUP($A468,Tournoi!$B$2:$F$601,3,0)="","",VLOOKUP($A468,Tournoi!$B$2:$F$601,3,0))</f>
        <v>De Tender</v>
      </c>
      <c r="D468" s="20" t="str">
        <f aca="false">IF(VLOOKUP($A468,Tournoi!$B$2:$F$601,4,0)="","",VLOOKUP($A468,Tournoi!$B$2:$F$601,4,0))</f>
        <v>Anja</v>
      </c>
      <c r="E468" s="20" t="str">
        <f aca="false">IF(VLOOKUP($A468,Tournoi!$B$2:$F$612,5,0)="","",VLOOKUP($A468,Tournoi!$B$2:$F$612,5,0))</f>
        <v/>
      </c>
      <c r="F468" s="19" t="n">
        <v>84.0556622747149</v>
      </c>
      <c r="G468" s="19" t="n">
        <v>28.0185540915716</v>
      </c>
      <c r="H468" s="19" t="n">
        <v>0</v>
      </c>
      <c r="I468" s="19" t="n">
        <v>0</v>
      </c>
      <c r="J468" s="21"/>
      <c r="K468" s="19"/>
      <c r="L468" s="19"/>
      <c r="M468" s="19"/>
      <c r="N468" s="19"/>
      <c r="O468" s="19" t="str">
        <f aca="false">IF(VLOOKUP($A468,Tournoi!$B$2:$AC$601,6,0)="","",VLOOKUP($A468,Tournoi!$B$2:$AF$601,30,0))</f>
        <v/>
      </c>
      <c r="P468" s="19"/>
      <c r="Q468" s="19"/>
      <c r="R468" s="19"/>
      <c r="S468" s="22"/>
      <c r="T468" s="21" t="n">
        <f aca="false" t="array" ref="T468:T468">SUM(J468:S468)</f>
        <v>0</v>
      </c>
      <c r="U468" s="19" t="n">
        <f aca="false" t="array" ref="U468:U468">IF(S468="",0,S468)+IF((COUNT(J468:R468)&lt;6),SUM(J468:R468),(MAX(J468:R468)+LARGE(J468:R468,2)+LARGE(J468:R468,3)+LARGE(J468:R468,4)+LARGE(J468:R468,5)))</f>
        <v>0</v>
      </c>
      <c r="V468" s="19" t="n">
        <f aca="false">U468+G468+I468</f>
        <v>28.0185540915716</v>
      </c>
      <c r="W468" s="19" t="n">
        <f aca="false" t="array" ref="W468:W468">COUNT(J468:S468)</f>
        <v>0</v>
      </c>
      <c r="X468" s="19"/>
      <c r="Y468" s="19"/>
      <c r="Z468" s="4"/>
      <c r="AA468" s="19"/>
      <c r="AB468" s="19"/>
      <c r="AC468" s="4"/>
      <c r="AD468" s="4"/>
      <c r="AE468" s="27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</row>
    <row r="469" s="25" customFormat="true" ht="16.5" hidden="false" customHeight="true" outlineLevel="0" collapsed="false">
      <c r="A469" s="19" t="n">
        <v>587</v>
      </c>
      <c r="B469" s="19" t="n">
        <f aca="false" t="array" ref="B469:B469">RANK(V469,$V$2:$V$607)</f>
        <v>503</v>
      </c>
      <c r="C469" s="20" t="str">
        <f aca="false">IF(VLOOKUP($A469,Tournoi!$B$2:$F$601,3,0)="","",VLOOKUP($A469,Tournoi!$B$2:$F$601,3,0))</f>
        <v>Deckers</v>
      </c>
      <c r="D469" s="20" t="str">
        <f aca="false">IF(VLOOKUP($A469,Tournoi!$B$2:$F$601,4,0)="","",VLOOKUP($A469,Tournoi!$B$2:$F$601,4,0))</f>
        <v>Frederik</v>
      </c>
      <c r="E469" s="20" t="str">
        <f aca="false">IF(VLOOKUP($A469,Tournoi!$B$2:$F$612,5,0)="","",VLOOKUP($A469,Tournoi!$B$2:$F$612,5,0))</f>
        <v/>
      </c>
      <c r="F469" s="19" t="n">
        <v>83.9134763779562</v>
      </c>
      <c r="G469" s="19" t="n">
        <v>27.9711587926521</v>
      </c>
      <c r="H469" s="19" t="n">
        <v>0</v>
      </c>
      <c r="I469" s="19" t="n">
        <v>0</v>
      </c>
      <c r="J469" s="21"/>
      <c r="K469" s="19"/>
      <c r="L469" s="19"/>
      <c r="M469" s="19"/>
      <c r="N469" s="19"/>
      <c r="O469" s="19" t="str">
        <f aca="false">IF(VLOOKUP($A469,Tournoi!$B$2:$AC$601,6,0)="","",VLOOKUP($A469,Tournoi!$B$2:$AF$601,30,0))</f>
        <v/>
      </c>
      <c r="P469" s="19"/>
      <c r="Q469" s="19"/>
      <c r="R469" s="19"/>
      <c r="S469" s="22"/>
      <c r="T469" s="21" t="n">
        <f aca="false" t="array" ref="T469:T469">SUM(J469:S469)</f>
        <v>0</v>
      </c>
      <c r="U469" s="19" t="n">
        <f aca="false" t="array" ref="U469:U469">IF(S469="",0,S469)+IF((COUNT(J469:R469)&lt;6),SUM(J469:R469),(MAX(J469:R469)+LARGE(J469:R469,2)+LARGE(J469:R469,3)+LARGE(J469:R469,4)+LARGE(J469:R469,5)))</f>
        <v>0</v>
      </c>
      <c r="V469" s="19" t="n">
        <f aca="false">U469+G469+I469</f>
        <v>27.9711587926521</v>
      </c>
      <c r="W469" s="19" t="n">
        <f aca="false" t="array" ref="W469:W469">COUNT(J469:S469)</f>
        <v>0</v>
      </c>
      <c r="X469" s="19"/>
      <c r="Y469" s="19"/>
      <c r="Z469" s="4"/>
      <c r="AA469" s="19"/>
      <c r="AB469" s="19"/>
      <c r="AC469" s="4"/>
      <c r="AD469" s="4"/>
      <c r="AE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</row>
    <row r="470" s="25" customFormat="true" ht="16.5" hidden="false" customHeight="true" outlineLevel="0" collapsed="false">
      <c r="A470" s="19" t="n">
        <v>492</v>
      </c>
      <c r="B470" s="19" t="n">
        <f aca="false" t="array" ref="B470:B470">RANK(V470,$V$2:$V$607)</f>
        <v>234</v>
      </c>
      <c r="C470" s="20" t="str">
        <f aca="false">IF(VLOOKUP($A470,Tournoi!$B$2:$F$601,3,0)="","",VLOOKUP($A470,Tournoi!$B$2:$F$601,3,0))</f>
        <v>Stroobant</v>
      </c>
      <c r="D470" s="20" t="str">
        <f aca="false">IF(VLOOKUP($A470,Tournoi!$B$2:$F$601,4,0)="","",VLOOKUP($A470,Tournoi!$B$2:$F$601,4,0))</f>
        <v>Sara</v>
      </c>
      <c r="E470" s="20" t="str">
        <f aca="false">IF(VLOOKUP($A470,Tournoi!$B$2:$F$612,5,0)="","",VLOOKUP($A470,Tournoi!$B$2:$F$612,5,0))</f>
        <v/>
      </c>
      <c r="F470" s="19" t="n">
        <v>83.8783744131455</v>
      </c>
      <c r="G470" s="19" t="n">
        <v>27.9594581377152</v>
      </c>
      <c r="H470" s="19" t="n">
        <v>0</v>
      </c>
      <c r="I470" s="19" t="n">
        <v>0</v>
      </c>
      <c r="J470" s="21"/>
      <c r="K470" s="19"/>
      <c r="L470" s="19"/>
      <c r="M470" s="19"/>
      <c r="N470" s="19"/>
      <c r="O470" s="19" t="n">
        <f aca="false">IF(VLOOKUP($A470,Tournoi!$B$2:$AC$601,6,0)="","",VLOOKUP($A470,Tournoi!$B$2:$AF$601,30,0))</f>
        <v>156.440740740741</v>
      </c>
      <c r="P470" s="19"/>
      <c r="Q470" s="19"/>
      <c r="R470" s="19"/>
      <c r="S470" s="22"/>
      <c r="T470" s="21" t="n">
        <f aca="false" t="array" ref="T470:T470">SUM(J470:S470)</f>
        <v>156.440740740741</v>
      </c>
      <c r="U470" s="19" t="n">
        <f aca="false" t="array" ref="U470:U470">IF(S470="",0,S470)+IF((COUNT(J470:R470)&lt;6),SUM(J470:R470),(MAX(J470:R470)+LARGE(J470:R470,2)+LARGE(J470:R470,3)+LARGE(J470:R470,4)+LARGE(J470:R470,5)))</f>
        <v>156.440740740741</v>
      </c>
      <c r="V470" s="19" t="n">
        <f aca="false">U470+G470+I470</f>
        <v>184.400198878456</v>
      </c>
      <c r="W470" s="19" t="n">
        <f aca="false" t="array" ref="W470:W470">COUNT(J470:S470)</f>
        <v>1</v>
      </c>
      <c r="X470" s="19"/>
      <c r="Y470" s="19"/>
      <c r="Z470" s="4"/>
      <c r="AA470" s="4"/>
      <c r="AB470" s="0"/>
      <c r="AC470" s="4"/>
      <c r="AD470" s="4"/>
      <c r="AE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</row>
    <row r="471" s="25" customFormat="true" ht="16.5" hidden="false" customHeight="true" outlineLevel="0" collapsed="false">
      <c r="A471" s="19" t="n">
        <v>210</v>
      </c>
      <c r="B471" s="19" t="n">
        <f aca="false" t="array" ref="B471:B471">RANK(V471,$V$2:$V$607)</f>
        <v>504</v>
      </c>
      <c r="C471" s="20" t="str">
        <f aca="false">IF(VLOOKUP($A471,Tournoi!$B$2:$F$601,3,0)="","",VLOOKUP($A471,Tournoi!$B$2:$F$601,3,0))</f>
        <v>De Munck</v>
      </c>
      <c r="D471" s="20" t="str">
        <f aca="false">IF(VLOOKUP($A471,Tournoi!$B$2:$F$601,4,0)="","",VLOOKUP($A471,Tournoi!$B$2:$F$601,4,0))</f>
        <v>Eline</v>
      </c>
      <c r="E471" s="20" t="str">
        <f aca="false">IF(VLOOKUP($A471,Tournoi!$B$2:$F$612,5,0)="","",VLOOKUP($A471,Tournoi!$B$2:$F$612,5,0))</f>
        <v/>
      </c>
      <c r="F471" s="19" t="n">
        <v>0</v>
      </c>
      <c r="G471" s="19" t="n">
        <v>0</v>
      </c>
      <c r="H471" s="19" t="n">
        <v>41.8117106495645</v>
      </c>
      <c r="I471" s="19" t="n">
        <v>27.8744737663763</v>
      </c>
      <c r="J471" s="21"/>
      <c r="K471" s="19"/>
      <c r="L471" s="19"/>
      <c r="M471" s="19"/>
      <c r="N471" s="19"/>
      <c r="O471" s="19" t="str">
        <f aca="false">IF(VLOOKUP($A471,Tournoi!$B$2:$AC$601,6,0)="","",VLOOKUP($A471,Tournoi!$B$2:$AF$601,30,0))</f>
        <v/>
      </c>
      <c r="P471" s="19"/>
      <c r="Q471" s="19"/>
      <c r="R471" s="19"/>
      <c r="S471" s="22"/>
      <c r="T471" s="21" t="n">
        <f aca="false" t="array" ref="T471:T471">SUM(J471:S471)</f>
        <v>0</v>
      </c>
      <c r="U471" s="19" t="n">
        <f aca="false" t="array" ref="U471:U471">IF(S471="",0,S471)+IF((COUNT(J471:R471)&lt;6),SUM(J471:R471),(MAX(J471:R471)+LARGE(J471:R471,2)+LARGE(J471:R471,3)+LARGE(J471:R471,4)+LARGE(J471:R471,5)))</f>
        <v>0</v>
      </c>
      <c r="V471" s="19" t="n">
        <f aca="false">U471+G471+I471</f>
        <v>27.8744737663763</v>
      </c>
      <c r="W471" s="19" t="n">
        <f aca="false" t="array" ref="W471:W471">COUNT(J471:S471)</f>
        <v>0</v>
      </c>
      <c r="X471" s="19"/>
      <c r="Y471" s="19"/>
      <c r="Z471" s="4"/>
      <c r="AA471" s="19"/>
      <c r="AB471" s="19"/>
      <c r="AC471" s="4"/>
      <c r="AD471" s="4"/>
      <c r="AE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</row>
    <row r="472" s="25" customFormat="true" ht="16.5" hidden="false" customHeight="true" outlineLevel="0" collapsed="false">
      <c r="A472" s="19" t="n">
        <v>403</v>
      </c>
      <c r="B472" s="19" t="n">
        <f aca="false" t="array" ref="B472:B472">RANK(V472,$V$2:$V$607)</f>
        <v>505</v>
      </c>
      <c r="C472" s="20" t="str">
        <f aca="false">IF(VLOOKUP($A472,Tournoi!$B$2:$F$601,3,0)="","",VLOOKUP($A472,Tournoi!$B$2:$F$601,3,0))</f>
        <v>Lambert</v>
      </c>
      <c r="D472" s="20" t="str">
        <f aca="false">IF(VLOOKUP($A472,Tournoi!$B$2:$F$601,4,0)="","",VLOOKUP($A472,Tournoi!$B$2:$F$601,4,0))</f>
        <v>Hélène</v>
      </c>
      <c r="E472" s="20" t="str">
        <f aca="false">IF(VLOOKUP($A472,Tournoi!$B$2:$F$612,5,0)="","",VLOOKUP($A472,Tournoi!$B$2:$F$612,5,0))</f>
        <v/>
      </c>
      <c r="F472" s="19" t="n">
        <v>83.326794227548</v>
      </c>
      <c r="G472" s="19" t="n">
        <v>27.7755980758493</v>
      </c>
      <c r="H472" s="19" t="n">
        <v>0</v>
      </c>
      <c r="I472" s="19" t="n">
        <v>0</v>
      </c>
      <c r="J472" s="21"/>
      <c r="K472" s="19"/>
      <c r="L472" s="19"/>
      <c r="M472" s="19"/>
      <c r="N472" s="19"/>
      <c r="O472" s="19" t="str">
        <f aca="false">IF(VLOOKUP($A472,Tournoi!$B$2:$AC$601,6,0)="","",VLOOKUP($A472,Tournoi!$B$2:$AF$601,30,0))</f>
        <v/>
      </c>
      <c r="P472" s="19"/>
      <c r="Q472" s="19"/>
      <c r="R472" s="19"/>
      <c r="S472" s="22"/>
      <c r="T472" s="21" t="n">
        <f aca="false" t="array" ref="T472:T472">SUM(J472:S472)</f>
        <v>0</v>
      </c>
      <c r="U472" s="19" t="n">
        <f aca="false" t="array" ref="U472:U472">IF(S472="",0,S472)+IF((COUNT(J472:R472)&lt;6),SUM(J472:R472),(MAX(J472:R472)+LARGE(J472:R472,2)+LARGE(J472:R472,3)+LARGE(J472:R472,4)+LARGE(J472:R472,5)))</f>
        <v>0</v>
      </c>
      <c r="V472" s="19" t="n">
        <f aca="false">U472+G472+I472</f>
        <v>27.7755980758493</v>
      </c>
      <c r="W472" s="19" t="n">
        <f aca="false" t="array" ref="W472:W472">COUNT(J472:S472)</f>
        <v>0</v>
      </c>
      <c r="X472" s="19"/>
      <c r="Y472" s="19"/>
      <c r="Z472" s="4"/>
      <c r="AA472" s="19"/>
      <c r="AB472" s="19"/>
      <c r="AC472" s="4"/>
      <c r="AD472" s="4"/>
      <c r="AE472" s="27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</row>
    <row r="473" s="25" customFormat="true" ht="16.5" hidden="false" customHeight="true" outlineLevel="0" collapsed="false">
      <c r="A473" s="19" t="n">
        <v>346</v>
      </c>
      <c r="B473" s="19" t="n">
        <f aca="false" t="array" ref="B473:B473">RANK(V473,$V$2:$V$607)</f>
        <v>506</v>
      </c>
      <c r="C473" s="20" t="str">
        <f aca="false">IF(VLOOKUP($A473,Tournoi!$B$2:$F$601,3,0)="","",VLOOKUP($A473,Tournoi!$B$2:$F$601,3,0))</f>
        <v>Cnockaert</v>
      </c>
      <c r="D473" s="20" t="str">
        <f aca="false">IF(VLOOKUP($A473,Tournoi!$B$2:$F$601,4,0)="","",VLOOKUP($A473,Tournoi!$B$2:$F$601,4,0))</f>
        <v>Christophe</v>
      </c>
      <c r="E473" s="20" t="str">
        <f aca="false">IF(VLOOKUP($A473,Tournoi!$B$2:$F$612,5,0)="","",VLOOKUP($A473,Tournoi!$B$2:$F$612,5,0))</f>
        <v/>
      </c>
      <c r="F473" s="19" t="n">
        <v>82.2792217908158</v>
      </c>
      <c r="G473" s="19" t="n">
        <v>27.4264072636053</v>
      </c>
      <c r="H473" s="19" t="n">
        <v>0</v>
      </c>
      <c r="I473" s="19" t="n">
        <v>0</v>
      </c>
      <c r="J473" s="21"/>
      <c r="K473" s="19"/>
      <c r="L473" s="19"/>
      <c r="M473" s="19"/>
      <c r="N473" s="19"/>
      <c r="O473" s="19" t="str">
        <f aca="false">IF(VLOOKUP($A473,Tournoi!$B$2:$AC$601,6,0)="","",VLOOKUP($A473,Tournoi!$B$2:$AF$601,30,0))</f>
        <v/>
      </c>
      <c r="P473" s="19"/>
      <c r="Q473" s="19"/>
      <c r="R473" s="19"/>
      <c r="S473" s="22"/>
      <c r="T473" s="21" t="n">
        <f aca="false" t="array" ref="T473:T473">SUM(J473:S473)</f>
        <v>0</v>
      </c>
      <c r="U473" s="19" t="n">
        <f aca="false" t="array" ref="U473:U473">IF(S473="",0,S473)+IF((COUNT(J473:R473)&lt;6),SUM(J473:R473),(MAX(J473:R473)+LARGE(J473:R473,2)+LARGE(J473:R473,3)+LARGE(J473:R473,4)+LARGE(J473:R473,5)))</f>
        <v>0</v>
      </c>
      <c r="V473" s="19" t="n">
        <f aca="false">U473+G473+I473</f>
        <v>27.4264072636053</v>
      </c>
      <c r="W473" s="19" t="n">
        <f aca="false" t="array" ref="W473:W473">COUNT(J473:S473)</f>
        <v>0</v>
      </c>
      <c r="X473" s="19"/>
      <c r="Y473" s="19"/>
      <c r="Z473" s="4"/>
      <c r="AA473" s="19"/>
      <c r="AB473" s="19"/>
      <c r="AC473" s="4"/>
      <c r="AD473" s="4"/>
      <c r="AE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</row>
    <row r="474" s="25" customFormat="true" ht="16.5" hidden="false" customHeight="true" outlineLevel="0" collapsed="false">
      <c r="A474" s="19" t="n">
        <v>352</v>
      </c>
      <c r="B474" s="19" t="n">
        <f aca="false" t="array" ref="B474:B474">RANK(V474,$V$2:$V$607)</f>
        <v>507</v>
      </c>
      <c r="C474" s="20" t="str">
        <f aca="false">IF(VLOOKUP($A474,Tournoi!$B$2:$F$601,3,0)="","",VLOOKUP($A474,Tournoi!$B$2:$F$601,3,0))</f>
        <v>Deliège</v>
      </c>
      <c r="D474" s="20" t="str">
        <f aca="false">IF(VLOOKUP($A474,Tournoi!$B$2:$F$601,4,0)="","",VLOOKUP($A474,Tournoi!$B$2:$F$601,4,0))</f>
        <v>Lenora</v>
      </c>
      <c r="E474" s="20" t="str">
        <f aca="false">IF(VLOOKUP($A474,Tournoi!$B$2:$F$612,5,0)="","",VLOOKUP($A474,Tournoi!$B$2:$F$612,5,0))</f>
        <v/>
      </c>
      <c r="F474" s="19" t="n">
        <v>79.1021879021879</v>
      </c>
      <c r="G474" s="19" t="n">
        <v>26.367395967396</v>
      </c>
      <c r="H474" s="19" t="n">
        <v>0</v>
      </c>
      <c r="I474" s="19" t="n">
        <v>0</v>
      </c>
      <c r="J474" s="21"/>
      <c r="K474" s="19"/>
      <c r="L474" s="19"/>
      <c r="M474" s="19"/>
      <c r="N474" s="19" t="n">
        <v>0</v>
      </c>
      <c r="O474" s="19" t="str">
        <f aca="false">IF(VLOOKUP($A474,Tournoi!$B$2:$AC$601,6,0)="","",VLOOKUP($A474,Tournoi!$B$2:$AF$601,30,0))</f>
        <v/>
      </c>
      <c r="P474" s="19"/>
      <c r="Q474" s="19"/>
      <c r="R474" s="19"/>
      <c r="S474" s="22"/>
      <c r="T474" s="21" t="n">
        <f aca="false" t="array" ref="T474:T474">SUM(J474:S474)</f>
        <v>0</v>
      </c>
      <c r="U474" s="19" t="n">
        <f aca="false" t="array" ref="U474:U474">IF(S474="",0,S474)+IF((COUNT(J474:R474)&lt;6),SUM(J474:R474),(MAX(J474:R474)+LARGE(J474:R474,2)+LARGE(J474:R474,3)+LARGE(J474:R474,4)+LARGE(J474:R474,5)))</f>
        <v>0</v>
      </c>
      <c r="V474" s="19" t="n">
        <f aca="false">U474+G474+I474</f>
        <v>26.367395967396</v>
      </c>
      <c r="W474" s="19" t="n">
        <f aca="false" t="array" ref="W474:W474">COUNT(J474:S474)</f>
        <v>1</v>
      </c>
      <c r="X474" s="19"/>
      <c r="Y474" s="19"/>
      <c r="Z474" s="4"/>
      <c r="AA474" s="19"/>
      <c r="AB474" s="19"/>
      <c r="AC474" s="4"/>
      <c r="AD474" s="4"/>
      <c r="AE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</row>
    <row r="475" s="25" customFormat="true" ht="16.5" hidden="false" customHeight="true" outlineLevel="0" collapsed="false">
      <c r="A475" s="19" t="n">
        <v>264</v>
      </c>
      <c r="B475" s="19" t="n">
        <f aca="false" t="array" ref="B475:B475">RANK(V475,$V$2:$V$607)</f>
        <v>508</v>
      </c>
      <c r="C475" s="20" t="str">
        <f aca="false">IF(VLOOKUP($A475,Tournoi!$B$2:$F$601,3,0)="","",VLOOKUP($A475,Tournoi!$B$2:$F$601,3,0))</f>
        <v>Thiry</v>
      </c>
      <c r="D475" s="20" t="str">
        <f aca="false">IF(VLOOKUP($A475,Tournoi!$B$2:$F$601,4,0)="","",VLOOKUP($A475,Tournoi!$B$2:$F$601,4,0))</f>
        <v>Pauline</v>
      </c>
      <c r="E475" s="20" t="str">
        <f aca="false">IF(VLOOKUP($A475,Tournoi!$B$2:$F$612,5,0)="","",VLOOKUP($A475,Tournoi!$B$2:$F$612,5,0))</f>
        <v/>
      </c>
      <c r="F475" s="19" t="n">
        <v>0</v>
      </c>
      <c r="G475" s="19" t="n">
        <v>0</v>
      </c>
      <c r="H475" s="19" t="n">
        <v>38.9133134243972</v>
      </c>
      <c r="I475" s="19" t="n">
        <v>25.9422089495981</v>
      </c>
      <c r="J475" s="21"/>
      <c r="K475" s="19"/>
      <c r="L475" s="19"/>
      <c r="M475" s="19"/>
      <c r="N475" s="19"/>
      <c r="O475" s="19" t="str">
        <f aca="false">IF(VLOOKUP($A475,Tournoi!$B$2:$AC$601,6,0)="","",VLOOKUP($A475,Tournoi!$B$2:$AF$601,30,0))</f>
        <v/>
      </c>
      <c r="P475" s="19"/>
      <c r="Q475" s="19"/>
      <c r="R475" s="19"/>
      <c r="S475" s="22"/>
      <c r="T475" s="21" t="n">
        <f aca="false" t="array" ref="T475:T475">SUM(J475:S475)</f>
        <v>0</v>
      </c>
      <c r="U475" s="19" t="n">
        <f aca="false" t="array" ref="U475:U475">IF(S475="",0,S475)+IF((COUNT(J475:R475)&lt;6),SUM(J475:R475),(MAX(J475:R475)+LARGE(J475:R475,2)+LARGE(J475:R475,3)+LARGE(J475:R475,4)+LARGE(J475:R475,5)))</f>
        <v>0</v>
      </c>
      <c r="V475" s="19" t="n">
        <f aca="false">U475+G475+I475</f>
        <v>25.9422089495981</v>
      </c>
      <c r="W475" s="19" t="n">
        <f aca="false" t="array" ref="W475:W475">COUNT(J475:S475)</f>
        <v>0</v>
      </c>
      <c r="X475" s="19"/>
      <c r="Y475" s="19"/>
      <c r="Z475" s="4"/>
      <c r="AA475" s="4"/>
      <c r="AB475" s="0"/>
      <c r="AC475" s="4"/>
      <c r="AD475" s="4"/>
      <c r="AE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</row>
    <row r="476" s="25" customFormat="true" ht="16.5" hidden="false" customHeight="true" outlineLevel="0" collapsed="false">
      <c r="A476" s="19" t="n">
        <v>575</v>
      </c>
      <c r="B476" s="19" t="n">
        <f aca="false" t="array" ref="B476:B476">RANK(V476,$V$2:$V$607)</f>
        <v>509</v>
      </c>
      <c r="C476" s="20" t="str">
        <f aca="false">IF(VLOOKUP($A476,Tournoi!$B$2:$F$601,3,0)="","",VLOOKUP($A476,Tournoi!$B$2:$F$601,3,0))</f>
        <v>Christiaens</v>
      </c>
      <c r="D476" s="20" t="str">
        <f aca="false">IF(VLOOKUP($A476,Tournoi!$B$2:$F$601,4,0)="","",VLOOKUP($A476,Tournoi!$B$2:$F$601,4,0))</f>
        <v>Niels</v>
      </c>
      <c r="E476" s="20" t="str">
        <f aca="false">IF(VLOOKUP($A476,Tournoi!$B$2:$F$612,5,0)="","",VLOOKUP($A476,Tournoi!$B$2:$F$612,5,0))</f>
        <v/>
      </c>
      <c r="F476" s="19" t="n">
        <v>75.5297568545487</v>
      </c>
      <c r="G476" s="19" t="n">
        <v>25.1765856181829</v>
      </c>
      <c r="H476" s="19" t="n">
        <v>0.550113831078972</v>
      </c>
      <c r="I476" s="19" t="n">
        <v>0.366742554052648</v>
      </c>
      <c r="J476" s="21"/>
      <c r="K476" s="19"/>
      <c r="L476" s="19"/>
      <c r="M476" s="19"/>
      <c r="N476" s="19"/>
      <c r="O476" s="19" t="str">
        <f aca="false">IF(VLOOKUP($A476,Tournoi!$B$2:$AC$601,6,0)="","",VLOOKUP($A476,Tournoi!$B$2:$AF$601,30,0))</f>
        <v/>
      </c>
      <c r="P476" s="19"/>
      <c r="Q476" s="19"/>
      <c r="R476" s="19"/>
      <c r="S476" s="22"/>
      <c r="T476" s="21" t="n">
        <f aca="false" t="array" ref="T476:T476">SUM(J476:S476)</f>
        <v>0</v>
      </c>
      <c r="U476" s="19" t="n">
        <f aca="false" t="array" ref="U476:U476">IF(S476="",0,S476)+IF((COUNT(J476:R476)&lt;6),SUM(J476:R476),(MAX(J476:R476)+LARGE(J476:R476,2)+LARGE(J476:R476,3)+LARGE(J476:R476,4)+LARGE(J476:R476,5)))</f>
        <v>0</v>
      </c>
      <c r="V476" s="19" t="n">
        <f aca="false">U476+G476+I476</f>
        <v>25.5433281722355</v>
      </c>
      <c r="W476" s="19" t="n">
        <f aca="false" t="array" ref="W476:W476">COUNT(J476:S476)</f>
        <v>0</v>
      </c>
      <c r="X476" s="19"/>
      <c r="Y476" s="19"/>
      <c r="Z476" s="4"/>
      <c r="AA476" s="4"/>
      <c r="AB476" s="0"/>
      <c r="AC476" s="4"/>
      <c r="AD476" s="4"/>
      <c r="AE476" s="0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</row>
    <row r="477" s="25" customFormat="true" ht="16.5" hidden="false" customHeight="true" outlineLevel="0" collapsed="false">
      <c r="A477" s="19" t="n">
        <v>344</v>
      </c>
      <c r="B477" s="19" t="n">
        <f aca="false" t="array" ref="B477:B477">RANK(V477,$V$2:$V$607)</f>
        <v>510</v>
      </c>
      <c r="C477" s="20" t="str">
        <f aca="false">IF(VLOOKUP($A477,Tournoi!$B$2:$F$601,3,0)="","",VLOOKUP($A477,Tournoi!$B$2:$F$601,3,0))</f>
        <v>Helderweirdt</v>
      </c>
      <c r="D477" s="20" t="str">
        <f aca="false">IF(VLOOKUP($A477,Tournoi!$B$2:$F$601,4,0)="","",VLOOKUP($A477,Tournoi!$B$2:$F$601,4,0))</f>
        <v>Bart</v>
      </c>
      <c r="E477" s="20" t="str">
        <f aca="false">IF(VLOOKUP($A477,Tournoi!$B$2:$F$612,5,0)="","",VLOOKUP($A477,Tournoi!$B$2:$F$612,5,0))</f>
        <v/>
      </c>
      <c r="F477" s="19" t="n">
        <v>75.2595288912571</v>
      </c>
      <c r="G477" s="19" t="n">
        <v>25.086509630419</v>
      </c>
      <c r="H477" s="19" t="n">
        <v>0.620874879913486</v>
      </c>
      <c r="I477" s="19" t="n">
        <v>0.413916586608991</v>
      </c>
      <c r="J477" s="21"/>
      <c r="K477" s="19"/>
      <c r="L477" s="19"/>
      <c r="M477" s="19"/>
      <c r="N477" s="19"/>
      <c r="O477" s="19" t="n">
        <f aca="false">IF(VLOOKUP($A477,Tournoi!$B$2:$AC$601,6,0)="","",VLOOKUP($A477,Tournoi!$B$2:$AF$601,30,0))</f>
        <v>0</v>
      </c>
      <c r="P477" s="19"/>
      <c r="Q477" s="19"/>
      <c r="R477" s="19"/>
      <c r="S477" s="22"/>
      <c r="T477" s="21" t="n">
        <f aca="false" t="array" ref="T477:T477">SUM(J477:S477)</f>
        <v>0</v>
      </c>
      <c r="U477" s="19" t="n">
        <f aca="false" t="array" ref="U477:U477">IF(S477="",0,S477)+IF((COUNT(J477:R477)&lt;6),SUM(J477:R477),(MAX(J477:R477)+LARGE(J477:R477,2)+LARGE(J477:R477,3)+LARGE(J477:R477,4)+LARGE(J477:R477,5)))</f>
        <v>0</v>
      </c>
      <c r="V477" s="19" t="n">
        <f aca="false">U477+G477+I477</f>
        <v>25.500426217028</v>
      </c>
      <c r="W477" s="19" t="n">
        <f aca="false" t="array" ref="W477:W477">COUNT(J477:S477)</f>
        <v>1</v>
      </c>
      <c r="X477" s="19"/>
      <c r="Y477" s="19"/>
      <c r="Z477" s="4"/>
      <c r="AA477" s="19"/>
      <c r="AB477" s="19"/>
      <c r="AC477" s="4"/>
      <c r="AD477" s="4"/>
      <c r="AE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</row>
    <row r="478" s="25" customFormat="true" ht="16.5" hidden="false" customHeight="true" outlineLevel="0" collapsed="false">
      <c r="A478" s="19" t="n">
        <v>566</v>
      </c>
      <c r="B478" s="19" t="n">
        <f aca="false" t="array" ref="B478:B478">RANK(V478,$V$2:$V$607)</f>
        <v>511</v>
      </c>
      <c r="C478" s="20" t="str">
        <f aca="false">IF(VLOOKUP($A478,Tournoi!$B$2:$F$601,3,0)="","",VLOOKUP($A478,Tournoi!$B$2:$F$601,3,0))</f>
        <v>Wouters</v>
      </c>
      <c r="D478" s="20" t="str">
        <f aca="false">IF(VLOOKUP($A478,Tournoi!$B$2:$F$601,4,0)="","",VLOOKUP($A478,Tournoi!$B$2:$F$601,4,0))</f>
        <v>Thijs</v>
      </c>
      <c r="E478" s="20" t="str">
        <f aca="false">IF(VLOOKUP($A478,Tournoi!$B$2:$F$612,5,0)="","",VLOOKUP($A478,Tournoi!$B$2:$F$612,5,0))</f>
        <v/>
      </c>
      <c r="F478" s="19" t="n">
        <v>0</v>
      </c>
      <c r="G478" s="19" t="n">
        <v>0</v>
      </c>
      <c r="H478" s="19" t="n">
        <v>37.9522485787564</v>
      </c>
      <c r="I478" s="19" t="n">
        <v>25.3014990525043</v>
      </c>
      <c r="J478" s="21"/>
      <c r="K478" s="19"/>
      <c r="L478" s="19"/>
      <c r="M478" s="19"/>
      <c r="N478" s="19"/>
      <c r="O478" s="19" t="str">
        <f aca="false">IF(VLOOKUP($A478,Tournoi!$B$2:$AC$601,6,0)="","",VLOOKUP($A478,Tournoi!$B$2:$AF$601,30,0))</f>
        <v/>
      </c>
      <c r="P478" s="19"/>
      <c r="Q478" s="19"/>
      <c r="R478" s="19"/>
      <c r="S478" s="22"/>
      <c r="T478" s="21" t="n">
        <f aca="false" t="array" ref="T478:T478">SUM(J478:S478)</f>
        <v>0</v>
      </c>
      <c r="U478" s="19" t="n">
        <f aca="false" t="array" ref="U478:U478">IF(S478="",0,S478)+IF((COUNT(J478:R478)&lt;6),SUM(J478:R478),(MAX(J478:R478)+LARGE(J478:R478,2)+LARGE(J478:R478,3)+LARGE(J478:R478,4)+LARGE(J478:R478,5)))</f>
        <v>0</v>
      </c>
      <c r="V478" s="19" t="n">
        <f aca="false">U478+G478+I478</f>
        <v>25.3014990525043</v>
      </c>
      <c r="W478" s="19" t="n">
        <f aca="false" t="array" ref="W478:W478">COUNT(J478:S478)</f>
        <v>0</v>
      </c>
      <c r="X478" s="19"/>
      <c r="Y478" s="19"/>
      <c r="Z478" s="4"/>
      <c r="AA478" s="4"/>
      <c r="AB478" s="0"/>
      <c r="AC478" s="4"/>
      <c r="AD478" s="4"/>
      <c r="AE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</row>
    <row r="479" s="25" customFormat="true" ht="16.5" hidden="false" customHeight="true" outlineLevel="0" collapsed="false">
      <c r="A479" s="19" t="n">
        <v>257</v>
      </c>
      <c r="B479" s="19" t="n">
        <f aca="false" t="array" ref="B479:B479">RANK(V479,$V$2:$V$607)</f>
        <v>512</v>
      </c>
      <c r="C479" s="20" t="str">
        <f aca="false">IF(VLOOKUP($A479,Tournoi!$B$2:$F$601,3,0)="","",VLOOKUP($A479,Tournoi!$B$2:$F$601,3,0))</f>
        <v>Dauge</v>
      </c>
      <c r="D479" s="20" t="str">
        <f aca="false">IF(VLOOKUP($A479,Tournoi!$B$2:$F$601,4,0)="","",VLOOKUP($A479,Tournoi!$B$2:$F$601,4,0))</f>
        <v>Nicolas</v>
      </c>
      <c r="E479" s="20" t="str">
        <f aca="false">IF(VLOOKUP($A479,Tournoi!$B$2:$F$612,5,0)="","",VLOOKUP($A479,Tournoi!$B$2:$F$612,5,0))</f>
        <v/>
      </c>
      <c r="F479" s="19" t="n">
        <v>0</v>
      </c>
      <c r="G479" s="19" t="n">
        <v>0</v>
      </c>
      <c r="H479" s="19" t="n">
        <v>37.905055851513</v>
      </c>
      <c r="I479" s="19" t="n">
        <v>25.270037234342</v>
      </c>
      <c r="J479" s="21"/>
      <c r="K479" s="19"/>
      <c r="L479" s="19"/>
      <c r="M479" s="19"/>
      <c r="N479" s="19"/>
      <c r="O479" s="19" t="str">
        <f aca="false">IF(VLOOKUP($A479,Tournoi!$B$2:$AC$601,6,0)="","",VLOOKUP($A479,Tournoi!$B$2:$AF$601,30,0))</f>
        <v/>
      </c>
      <c r="P479" s="19"/>
      <c r="Q479" s="19"/>
      <c r="R479" s="19"/>
      <c r="S479" s="22"/>
      <c r="T479" s="21" t="n">
        <f aca="false" t="array" ref="T479:T479">SUM(J479:S479)</f>
        <v>0</v>
      </c>
      <c r="U479" s="19" t="n">
        <f aca="false" t="array" ref="U479:U479">IF(S479="",0,S479)+IF((COUNT(J479:R479)&lt;6),SUM(J479:R479),(MAX(J479:R479)+LARGE(J479:R479,2)+LARGE(J479:R479,3)+LARGE(J479:R479,4)+LARGE(J479:R479,5)))</f>
        <v>0</v>
      </c>
      <c r="V479" s="19" t="n">
        <f aca="false">U479+G479+I479</f>
        <v>25.270037234342</v>
      </c>
      <c r="W479" s="19" t="n">
        <f aca="false" t="array" ref="W479:W479">COUNT(J479:S479)</f>
        <v>0</v>
      </c>
      <c r="X479" s="19"/>
      <c r="Y479" s="19"/>
      <c r="Z479" s="4"/>
      <c r="AA479" s="19"/>
      <c r="AB479" s="19"/>
      <c r="AC479" s="4"/>
      <c r="AD479" s="4"/>
      <c r="AE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</row>
    <row r="480" s="25" customFormat="true" ht="16.5" hidden="false" customHeight="true" outlineLevel="0" collapsed="false">
      <c r="A480" s="19" t="n">
        <v>127</v>
      </c>
      <c r="B480" s="19" t="n">
        <f aca="false" t="array" ref="B480:B480">RANK(V480,$V$2:$V$607)</f>
        <v>513</v>
      </c>
      <c r="C480" s="20" t="str">
        <f aca="false">IF(VLOOKUP($A480,Tournoi!$B$2:$F$601,3,0)="","",VLOOKUP($A480,Tournoi!$B$2:$F$601,3,0))</f>
        <v>Lievens</v>
      </c>
      <c r="D480" s="20" t="str">
        <f aca="false">IF(VLOOKUP($A480,Tournoi!$B$2:$F$601,4,0)="","",VLOOKUP($A480,Tournoi!$B$2:$F$601,4,0))</f>
        <v>David</v>
      </c>
      <c r="E480" s="20" t="str">
        <f aca="false">IF(VLOOKUP($A480,Tournoi!$B$2:$F$612,5,0)="","",VLOOKUP($A480,Tournoi!$B$2:$F$612,5,0))</f>
        <v>x</v>
      </c>
      <c r="F480" s="19" t="n">
        <v>0</v>
      </c>
      <c r="G480" s="19" t="n">
        <v>0</v>
      </c>
      <c r="H480" s="19" t="n">
        <v>0</v>
      </c>
      <c r="I480" s="19" t="n">
        <v>0</v>
      </c>
      <c r="J480" s="21" t="n">
        <v>25.1929046563193</v>
      </c>
      <c r="K480" s="19"/>
      <c r="L480" s="19"/>
      <c r="M480" s="19"/>
      <c r="N480" s="19"/>
      <c r="O480" s="19" t="str">
        <f aca="false">IF(VLOOKUP($A480,Tournoi!$B$2:$AC$601,6,0)="","",VLOOKUP($A480,Tournoi!$B$2:$AF$601,30,0))</f>
        <v/>
      </c>
      <c r="P480" s="19"/>
      <c r="Q480" s="19"/>
      <c r="R480" s="19"/>
      <c r="S480" s="22"/>
      <c r="T480" s="21" t="n">
        <f aca="false" t="array" ref="T480:T480">SUM(J480:S480)</f>
        <v>25.1929046563193</v>
      </c>
      <c r="U480" s="19" t="n">
        <f aca="false" t="array" ref="U480:U480">IF(S480="",0,S480)+IF((COUNT(J480:R480)&lt;6),SUM(J480:R480),(MAX(J480:R480)+LARGE(J480:R480,2)+LARGE(J480:R480,3)+LARGE(J480:R480,4)+LARGE(J480:R480,5)))</f>
        <v>25.1929046563193</v>
      </c>
      <c r="V480" s="19" t="n">
        <f aca="false">U480+G480+I480</f>
        <v>25.1929046563193</v>
      </c>
      <c r="W480" s="19" t="n">
        <f aca="false" t="array" ref="W480:W480">COUNT(J480:S480)</f>
        <v>1</v>
      </c>
      <c r="X480" s="19"/>
      <c r="Y480" s="19"/>
      <c r="Z480" s="4"/>
      <c r="AA480" s="19"/>
      <c r="AB480" s="19"/>
      <c r="AC480" s="4"/>
      <c r="AD480" s="4"/>
      <c r="AE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</row>
    <row r="481" s="25" customFormat="true" ht="16.5" hidden="false" customHeight="true" outlineLevel="0" collapsed="false">
      <c r="A481" s="19" t="n">
        <v>235</v>
      </c>
      <c r="B481" s="19" t="n">
        <f aca="false" t="array" ref="B481:B481">RANK(V481,$V$2:$V$607)</f>
        <v>515</v>
      </c>
      <c r="C481" s="20" t="str">
        <f aca="false">IF(VLOOKUP($A481,Tournoi!$B$2:$F$601,3,0)="","",VLOOKUP($A481,Tournoi!$B$2:$F$601,3,0))</f>
        <v>Verhoeven</v>
      </c>
      <c r="D481" s="20" t="str">
        <f aca="false">IF(VLOOKUP($A481,Tournoi!$B$2:$F$601,4,0)="","",VLOOKUP($A481,Tournoi!$B$2:$F$601,4,0))</f>
        <v>Sofie</v>
      </c>
      <c r="E481" s="20" t="str">
        <f aca="false">IF(VLOOKUP($A481,Tournoi!$B$2:$F$612,5,0)="","",VLOOKUP($A481,Tournoi!$B$2:$F$612,5,0))</f>
        <v/>
      </c>
      <c r="F481" s="19" t="n">
        <v>75.2553591006047</v>
      </c>
      <c r="G481" s="19" t="n">
        <v>25.0851197002016</v>
      </c>
      <c r="H481" s="19" t="n">
        <v>0</v>
      </c>
      <c r="I481" s="19" t="n">
        <v>0</v>
      </c>
      <c r="J481" s="21"/>
      <c r="K481" s="19"/>
      <c r="L481" s="19"/>
      <c r="M481" s="19"/>
      <c r="N481" s="19"/>
      <c r="O481" s="19" t="str">
        <f aca="false">IF(VLOOKUP($A481,Tournoi!$B$2:$AC$601,6,0)="","",VLOOKUP($A481,Tournoi!$B$2:$AF$601,30,0))</f>
        <v/>
      </c>
      <c r="P481" s="19"/>
      <c r="Q481" s="19"/>
      <c r="R481" s="19"/>
      <c r="S481" s="22"/>
      <c r="T481" s="21" t="n">
        <f aca="false" t="array" ref="T481:T481">SUM(J481:S481)</f>
        <v>0</v>
      </c>
      <c r="U481" s="19" t="n">
        <f aca="false" t="array" ref="U481:U481">IF(S481="",0,S481)+IF((COUNT(J481:R481)&lt;6),SUM(J481:R481),(MAX(J481:R481)+LARGE(J481:R481,2)+LARGE(J481:R481,3)+LARGE(J481:R481,4)+LARGE(J481:R481,5)))</f>
        <v>0</v>
      </c>
      <c r="V481" s="19" t="n">
        <f aca="false">U481+G481+I481</f>
        <v>25.0851197002016</v>
      </c>
      <c r="W481" s="19" t="n">
        <f aca="false" t="array" ref="W481:W481">COUNT(J481:S481)</f>
        <v>0</v>
      </c>
      <c r="X481" s="19"/>
      <c r="Y481" s="19"/>
      <c r="Z481" s="4"/>
      <c r="AA481" s="19"/>
      <c r="AB481" s="19"/>
      <c r="AC481" s="4"/>
      <c r="AD481" s="4"/>
      <c r="AE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</row>
    <row r="482" s="25" customFormat="true" ht="16.5" hidden="false" customHeight="true" outlineLevel="0" collapsed="false">
      <c r="A482" s="19" t="n">
        <v>448</v>
      </c>
      <c r="B482" s="19" t="n">
        <f aca="false" t="array" ref="B482:B482">RANK(V482,$V$2:$V$607)</f>
        <v>516</v>
      </c>
      <c r="C482" s="20" t="str">
        <f aca="false">IF(VLOOKUP($A482,Tournoi!$B$2:$F$601,3,0)="","",VLOOKUP($A482,Tournoi!$B$2:$F$601,3,0))</f>
        <v>Peeters</v>
      </c>
      <c r="D482" s="20" t="str">
        <f aca="false">IF(VLOOKUP($A482,Tournoi!$B$2:$F$601,4,0)="","",VLOOKUP($A482,Tournoi!$B$2:$F$601,4,0))</f>
        <v>Rudy</v>
      </c>
      <c r="E482" s="20" t="str">
        <f aca="false">IF(VLOOKUP($A482,Tournoi!$B$2:$F$612,5,0)="","",VLOOKUP($A482,Tournoi!$B$2:$F$612,5,0))</f>
        <v/>
      </c>
      <c r="F482" s="19" t="n">
        <v>74.2968631033958</v>
      </c>
      <c r="G482" s="19" t="n">
        <v>24.7656210344653</v>
      </c>
      <c r="H482" s="19" t="n">
        <v>0</v>
      </c>
      <c r="I482" s="19" t="n">
        <v>0</v>
      </c>
      <c r="J482" s="21"/>
      <c r="K482" s="19"/>
      <c r="L482" s="19"/>
      <c r="M482" s="19"/>
      <c r="N482" s="19"/>
      <c r="O482" s="19" t="str">
        <f aca="false">IF(VLOOKUP($A482,Tournoi!$B$2:$AC$601,6,0)="","",VLOOKUP($A482,Tournoi!$B$2:$AF$601,30,0))</f>
        <v/>
      </c>
      <c r="P482" s="19"/>
      <c r="Q482" s="19"/>
      <c r="R482" s="19"/>
      <c r="S482" s="22"/>
      <c r="T482" s="21" t="n">
        <f aca="false" t="array" ref="T482:T482">SUM(J482:S482)</f>
        <v>0</v>
      </c>
      <c r="U482" s="19" t="n">
        <f aca="false" t="array" ref="U482:U482">IF(S482="",0,S482)+IF((COUNT(J482:R482)&lt;6),SUM(J482:R482),(MAX(J482:R482)+LARGE(J482:R482,2)+LARGE(J482:R482,3)+LARGE(J482:R482,4)+LARGE(J482:R482,5)))</f>
        <v>0</v>
      </c>
      <c r="V482" s="19" t="n">
        <f aca="false">U482+G482+I482</f>
        <v>24.7656210344653</v>
      </c>
      <c r="W482" s="19" t="n">
        <f aca="false" t="array" ref="W482:W482">COUNT(J482:S482)</f>
        <v>0</v>
      </c>
      <c r="X482" s="19"/>
      <c r="Y482" s="19"/>
      <c r="Z482" s="4"/>
      <c r="AA482" s="19"/>
      <c r="AB482" s="19"/>
      <c r="AC482" s="4"/>
      <c r="AD482" s="4"/>
      <c r="AE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</row>
    <row r="483" s="25" customFormat="true" ht="16.5" hidden="false" customHeight="true" outlineLevel="0" collapsed="false">
      <c r="A483" s="19" t="n">
        <v>245</v>
      </c>
      <c r="B483" s="19" t="n">
        <f aca="false" t="array" ref="B483:B483">RANK(V483,$V$2:$V$607)</f>
        <v>517</v>
      </c>
      <c r="C483" s="20" t="str">
        <f aca="false">IF(VLOOKUP($A483,Tournoi!$B$2:$F$601,3,0)="","",VLOOKUP($A483,Tournoi!$B$2:$F$601,3,0))</f>
        <v>Campas</v>
      </c>
      <c r="D483" s="20" t="str">
        <f aca="false">IF(VLOOKUP($A483,Tournoi!$B$2:$F$601,4,0)="","",VLOOKUP($A483,Tournoi!$B$2:$F$601,4,0))</f>
        <v>Damien</v>
      </c>
      <c r="E483" s="20" t="str">
        <f aca="false">IF(VLOOKUP($A483,Tournoi!$B$2:$F$612,5,0)="","",VLOOKUP($A483,Tournoi!$B$2:$F$612,5,0))</f>
        <v/>
      </c>
      <c r="F483" s="19" t="n">
        <v>72.3922176088577</v>
      </c>
      <c r="G483" s="19" t="n">
        <v>24.1307392029526</v>
      </c>
      <c r="H483" s="19" t="n">
        <v>0</v>
      </c>
      <c r="I483" s="19" t="n">
        <v>0</v>
      </c>
      <c r="J483" s="21"/>
      <c r="K483" s="19"/>
      <c r="L483" s="19"/>
      <c r="M483" s="19"/>
      <c r="N483" s="19"/>
      <c r="O483" s="19" t="str">
        <f aca="false">IF(VLOOKUP($A483,Tournoi!$B$2:$AC$601,6,0)="","",VLOOKUP($A483,Tournoi!$B$2:$AF$601,30,0))</f>
        <v/>
      </c>
      <c r="P483" s="19"/>
      <c r="Q483" s="19"/>
      <c r="R483" s="19"/>
      <c r="S483" s="22"/>
      <c r="T483" s="21" t="n">
        <f aca="false" t="array" ref="T483:T483">SUM(J483:S483)</f>
        <v>0</v>
      </c>
      <c r="U483" s="19" t="n">
        <f aca="false" t="array" ref="U483:U483">IF(S483="",0,S483)+IF((COUNT(J483:R483)&lt;6),SUM(J483:R483),(MAX(J483:R483)+LARGE(J483:R483,2)+LARGE(J483:R483,3)+LARGE(J483:R483,4)+LARGE(J483:R483,5)))</f>
        <v>0</v>
      </c>
      <c r="V483" s="19" t="n">
        <f aca="false">U483+G483+I483</f>
        <v>24.1307392029526</v>
      </c>
      <c r="W483" s="19" t="n">
        <f aca="false" t="array" ref="W483:W483">COUNT(J483:S483)</f>
        <v>0</v>
      </c>
      <c r="X483" s="19"/>
      <c r="Y483" s="19"/>
      <c r="Z483" s="4"/>
      <c r="AA483" s="19"/>
      <c r="AB483" s="19"/>
      <c r="AC483" s="4"/>
      <c r="AD483" s="4"/>
      <c r="AE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</row>
    <row r="484" s="25" customFormat="true" ht="16.5" hidden="false" customHeight="true" outlineLevel="0" collapsed="false">
      <c r="A484" s="19" t="n">
        <v>270</v>
      </c>
      <c r="B484" s="19" t="n">
        <f aca="false" t="array" ref="B484:B484">RANK(V484,$V$2:$V$607)</f>
        <v>518</v>
      </c>
      <c r="C484" s="20" t="str">
        <f aca="false">IF(VLOOKUP($A484,Tournoi!$B$2:$F$601,3,0)="","",VLOOKUP($A484,Tournoi!$B$2:$F$601,3,0))</f>
        <v>Danlois</v>
      </c>
      <c r="D484" s="20" t="str">
        <f aca="false">IF(VLOOKUP($A484,Tournoi!$B$2:$F$601,4,0)="","",VLOOKUP($A484,Tournoi!$B$2:$F$601,4,0))</f>
        <v>Sophie</v>
      </c>
      <c r="E484" s="20" t="str">
        <f aca="false">IF(VLOOKUP($A484,Tournoi!$B$2:$F$612,5,0)="","",VLOOKUP($A484,Tournoi!$B$2:$F$612,5,0))</f>
        <v/>
      </c>
      <c r="F484" s="19" t="n">
        <v>0</v>
      </c>
      <c r="G484" s="19" t="n">
        <v>0</v>
      </c>
      <c r="H484" s="19" t="n">
        <v>35.8416113497332</v>
      </c>
      <c r="I484" s="19" t="n">
        <v>23.8944075664888</v>
      </c>
      <c r="J484" s="21"/>
      <c r="K484" s="19"/>
      <c r="L484" s="19"/>
      <c r="M484" s="19"/>
      <c r="N484" s="19"/>
      <c r="O484" s="19" t="str">
        <f aca="false">IF(VLOOKUP($A484,Tournoi!$B$2:$AC$601,6,0)="","",VLOOKUP($A484,Tournoi!$B$2:$AF$601,30,0))</f>
        <v/>
      </c>
      <c r="P484" s="19"/>
      <c r="Q484" s="19"/>
      <c r="R484" s="19"/>
      <c r="S484" s="22"/>
      <c r="T484" s="21" t="n">
        <f aca="false" t="array" ref="T484:T484">SUM(J484:S484)</f>
        <v>0</v>
      </c>
      <c r="U484" s="19" t="n">
        <f aca="false" t="array" ref="U484:U484">IF(S484="",0,S484)+IF((COUNT(J484:R484)&lt;6),SUM(J484:R484),(MAX(J484:R484)+LARGE(J484:R484,2)+LARGE(J484:R484,3)+LARGE(J484:R484,4)+LARGE(J484:R484,5)))</f>
        <v>0</v>
      </c>
      <c r="V484" s="19" t="n">
        <f aca="false">U484+G484+I484</f>
        <v>23.8944075664888</v>
      </c>
      <c r="W484" s="19" t="n">
        <f aca="false" t="array" ref="W484:W484">COUNT(J484:S484)</f>
        <v>0</v>
      </c>
      <c r="X484" s="19"/>
      <c r="Y484" s="19"/>
      <c r="Z484" s="4"/>
      <c r="AA484" s="19"/>
      <c r="AB484" s="19"/>
      <c r="AC484" s="4"/>
      <c r="AD484" s="4"/>
      <c r="AE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</row>
    <row r="485" s="25" customFormat="true" ht="16.5" hidden="false" customHeight="true" outlineLevel="0" collapsed="false">
      <c r="A485" s="19" t="n">
        <v>261</v>
      </c>
      <c r="B485" s="19" t="n">
        <f aca="false" t="array" ref="B485:B485">RANK(V485,$V$2:$V$607)</f>
        <v>519</v>
      </c>
      <c r="C485" s="20" t="str">
        <f aca="false">IF(VLOOKUP($A485,Tournoi!$B$2:$F$601,3,0)="","",VLOOKUP($A485,Tournoi!$B$2:$F$601,3,0))</f>
        <v>Sidis</v>
      </c>
      <c r="D485" s="20" t="str">
        <f aca="false">IF(VLOOKUP($A485,Tournoi!$B$2:$F$601,4,0)="","",VLOOKUP($A485,Tournoi!$B$2:$F$601,4,0))</f>
        <v>Avit</v>
      </c>
      <c r="E485" s="20" t="str">
        <f aca="false">IF(VLOOKUP($A485,Tournoi!$B$2:$F$612,5,0)="","",VLOOKUP($A485,Tournoi!$B$2:$F$612,5,0))</f>
        <v/>
      </c>
      <c r="F485" s="19" t="n">
        <v>71.2480876853643</v>
      </c>
      <c r="G485" s="19" t="n">
        <v>23.7493625617881</v>
      </c>
      <c r="H485" s="19" t="n">
        <v>0</v>
      </c>
      <c r="I485" s="19" t="n">
        <v>0</v>
      </c>
      <c r="J485" s="21"/>
      <c r="K485" s="19"/>
      <c r="L485" s="19"/>
      <c r="M485" s="19"/>
      <c r="N485" s="19"/>
      <c r="O485" s="19" t="str">
        <f aca="false">IF(VLOOKUP($A485,Tournoi!$B$2:$AC$601,6,0)="","",VLOOKUP($A485,Tournoi!$B$2:$AF$601,30,0))</f>
        <v/>
      </c>
      <c r="P485" s="19"/>
      <c r="Q485" s="19"/>
      <c r="R485" s="19"/>
      <c r="S485" s="22"/>
      <c r="T485" s="21" t="n">
        <f aca="false" t="array" ref="T485:T485">SUM(J485:S485)</f>
        <v>0</v>
      </c>
      <c r="U485" s="19" t="n">
        <f aca="false" t="array" ref="U485:U485">IF(S485="",0,S485)+IF((COUNT(J485:R485)&lt;6),SUM(J485:R485),(MAX(J485:R485)+LARGE(J485:R485,2)+LARGE(J485:R485,3)+LARGE(J485:R485,4)+LARGE(J485:R485,5)))</f>
        <v>0</v>
      </c>
      <c r="V485" s="19" t="n">
        <f aca="false">U485+G485+I485</f>
        <v>23.7493625617881</v>
      </c>
      <c r="W485" s="19" t="n">
        <f aca="false" t="array" ref="W485:W485">COUNT(J485:S485)</f>
        <v>0</v>
      </c>
      <c r="X485" s="19"/>
      <c r="Y485" s="19"/>
      <c r="Z485" s="4"/>
      <c r="AA485" s="4"/>
      <c r="AB485" s="0"/>
      <c r="AC485" s="4"/>
      <c r="AD485" s="4"/>
      <c r="AE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</row>
    <row r="486" s="25" customFormat="true" ht="16.5" hidden="false" customHeight="true" outlineLevel="0" collapsed="false">
      <c r="A486" s="19" t="n">
        <v>340</v>
      </c>
      <c r="B486" s="19" t="n">
        <f aca="false" t="array" ref="B486:B486">RANK(V486,$V$2:$V$607)</f>
        <v>520</v>
      </c>
      <c r="C486" s="20" t="str">
        <f aca="false">IF(VLOOKUP($A486,Tournoi!$B$2:$F$601,3,0)="","",VLOOKUP($A486,Tournoi!$B$2:$F$601,3,0))</f>
        <v>Fraiteur</v>
      </c>
      <c r="D486" s="20" t="str">
        <f aca="false">IF(VLOOKUP($A486,Tournoi!$B$2:$F$601,4,0)="","",VLOOKUP($A486,Tournoi!$B$2:$F$601,4,0))</f>
        <v>Stéphanie</v>
      </c>
      <c r="E486" s="20" t="str">
        <f aca="false">IF(VLOOKUP($A486,Tournoi!$B$2:$F$612,5,0)="","",VLOOKUP($A486,Tournoi!$B$2:$F$612,5,0))</f>
        <v/>
      </c>
      <c r="F486" s="19" t="n">
        <v>0</v>
      </c>
      <c r="G486" s="19" t="n">
        <v>0</v>
      </c>
      <c r="H486" s="19" t="n">
        <v>35.5811965811966</v>
      </c>
      <c r="I486" s="19" t="n">
        <v>23.7207977207977</v>
      </c>
      <c r="J486" s="21"/>
      <c r="K486" s="19"/>
      <c r="L486" s="19"/>
      <c r="M486" s="19"/>
      <c r="N486" s="19"/>
      <c r="O486" s="19" t="str">
        <f aca="false">IF(VLOOKUP($A486,Tournoi!$B$2:$AC$601,6,0)="","",VLOOKUP($A486,Tournoi!$B$2:$AF$601,30,0))</f>
        <v/>
      </c>
      <c r="P486" s="19"/>
      <c r="Q486" s="19"/>
      <c r="R486" s="19"/>
      <c r="S486" s="22"/>
      <c r="T486" s="21" t="n">
        <f aca="false" t="array" ref="T486:T486">SUM(J486:S486)</f>
        <v>0</v>
      </c>
      <c r="U486" s="19" t="n">
        <f aca="false" t="array" ref="U486:U486">IF(S486="",0,S486)+IF((COUNT(J486:R486)&lt;6),SUM(J486:R486),(MAX(J486:R486)+LARGE(J486:R486,2)+LARGE(J486:R486,3)+LARGE(J486:R486,4)+LARGE(J486:R486,5)))</f>
        <v>0</v>
      </c>
      <c r="V486" s="19" t="n">
        <f aca="false">U486+G486+I486</f>
        <v>23.7207977207977</v>
      </c>
      <c r="W486" s="19" t="n">
        <f aca="false" t="array" ref="W486:W486">COUNT(J486:S486)</f>
        <v>0</v>
      </c>
      <c r="X486" s="19"/>
      <c r="Y486" s="19"/>
      <c r="Z486" s="4"/>
      <c r="AA486" s="19"/>
      <c r="AB486" s="19"/>
      <c r="AC486" s="4"/>
      <c r="AD486" s="4"/>
      <c r="AE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</row>
    <row r="487" s="25" customFormat="true" ht="16.5" hidden="false" customHeight="true" outlineLevel="0" collapsed="false">
      <c r="A487" s="19" t="n">
        <v>228</v>
      </c>
      <c r="B487" s="19" t="n">
        <f aca="false" t="array" ref="B487:B487">RANK(V487,$V$2:$V$607)</f>
        <v>521</v>
      </c>
      <c r="C487" s="20" t="str">
        <f aca="false">IF(VLOOKUP($A487,Tournoi!$B$2:$F$601,3,0)="","",VLOOKUP($A487,Tournoi!$B$2:$F$601,3,0))</f>
        <v>Periquet</v>
      </c>
      <c r="D487" s="20" t="str">
        <f aca="false">IF(VLOOKUP($A487,Tournoi!$B$2:$F$601,4,0)="","",VLOOKUP($A487,Tournoi!$B$2:$F$601,4,0))</f>
        <v>Martine</v>
      </c>
      <c r="E487" s="20" t="str">
        <f aca="false">IF(VLOOKUP($A487,Tournoi!$B$2:$F$612,5,0)="","",VLOOKUP($A487,Tournoi!$B$2:$F$612,5,0))</f>
        <v/>
      </c>
      <c r="F487" s="19" t="n">
        <v>70.1126250962279</v>
      </c>
      <c r="G487" s="19" t="n">
        <v>23.370875032076</v>
      </c>
      <c r="H487" s="19" t="n">
        <v>0</v>
      </c>
      <c r="I487" s="19" t="n">
        <v>0</v>
      </c>
      <c r="J487" s="21"/>
      <c r="K487" s="19"/>
      <c r="L487" s="19"/>
      <c r="M487" s="19"/>
      <c r="N487" s="19"/>
      <c r="O487" s="19" t="str">
        <f aca="false">IF(VLOOKUP($A487,Tournoi!$B$2:$AC$601,6,0)="","",VLOOKUP($A487,Tournoi!$B$2:$AF$601,30,0))</f>
        <v/>
      </c>
      <c r="P487" s="19"/>
      <c r="Q487" s="19"/>
      <c r="R487" s="19"/>
      <c r="S487" s="22"/>
      <c r="T487" s="21" t="n">
        <f aca="false" t="array" ref="T487:T487">SUM(J487:S487)</f>
        <v>0</v>
      </c>
      <c r="U487" s="19" t="n">
        <f aca="false" t="array" ref="U487:U487">IF(S487="",0,S487)+IF((COUNT(J487:R487)&lt;6),SUM(J487:R487),(MAX(J487:R487)+LARGE(J487:R487,2)+LARGE(J487:R487,3)+LARGE(J487:R487,4)+LARGE(J487:R487,5)))</f>
        <v>0</v>
      </c>
      <c r="V487" s="19" t="n">
        <f aca="false">U487+G487+I487</f>
        <v>23.370875032076</v>
      </c>
      <c r="W487" s="19" t="n">
        <f aca="false" t="array" ref="W487:W487">COUNT(J487:S487)</f>
        <v>0</v>
      </c>
      <c r="X487" s="19"/>
      <c r="Y487" s="19"/>
      <c r="Z487" s="4"/>
      <c r="AA487" s="4"/>
      <c r="AB487" s="0"/>
      <c r="AC487" s="4"/>
      <c r="AD487" s="4"/>
      <c r="AE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</row>
    <row r="488" s="25" customFormat="true" ht="16.5" hidden="false" customHeight="true" outlineLevel="0" collapsed="false">
      <c r="A488" s="19" t="n">
        <v>348</v>
      </c>
      <c r="B488" s="19" t="n">
        <f aca="false" t="array" ref="B488:B488">RANK(V488,$V$2:$V$607)</f>
        <v>522</v>
      </c>
      <c r="C488" s="20" t="str">
        <f aca="false">IF(VLOOKUP($A488,Tournoi!$B$2:$F$601,3,0)="","",VLOOKUP($A488,Tournoi!$B$2:$F$601,3,0))</f>
        <v>Cordova</v>
      </c>
      <c r="D488" s="20" t="str">
        <f aca="false">IF(VLOOKUP($A488,Tournoi!$B$2:$F$601,4,0)="","",VLOOKUP($A488,Tournoi!$B$2:$F$601,4,0))</f>
        <v>David</v>
      </c>
      <c r="E488" s="20" t="str">
        <f aca="false">IF(VLOOKUP($A488,Tournoi!$B$2:$F$612,5,0)="","",VLOOKUP($A488,Tournoi!$B$2:$F$612,5,0))</f>
        <v/>
      </c>
      <c r="F488" s="19" t="n">
        <v>67.8707961143875</v>
      </c>
      <c r="G488" s="19" t="n">
        <v>22.6235987047958</v>
      </c>
      <c r="H488" s="19" t="n">
        <v>0</v>
      </c>
      <c r="I488" s="19" t="n">
        <v>0</v>
      </c>
      <c r="J488" s="21"/>
      <c r="K488" s="19"/>
      <c r="L488" s="19"/>
      <c r="M488" s="19"/>
      <c r="N488" s="19"/>
      <c r="O488" s="19" t="str">
        <f aca="false">IF(VLOOKUP($A488,Tournoi!$B$2:$AC$601,6,0)="","",VLOOKUP($A488,Tournoi!$B$2:$AF$601,30,0))</f>
        <v/>
      </c>
      <c r="P488" s="19"/>
      <c r="Q488" s="19"/>
      <c r="R488" s="19"/>
      <c r="S488" s="22"/>
      <c r="T488" s="21" t="n">
        <f aca="false" t="array" ref="T488:T488">SUM(J488:S488)</f>
        <v>0</v>
      </c>
      <c r="U488" s="19" t="n">
        <f aca="false" t="array" ref="U488:U488">IF(S488="",0,S488)+IF((COUNT(J488:R488)&lt;6),SUM(J488:R488),(MAX(J488:R488)+LARGE(J488:R488,2)+LARGE(J488:R488,3)+LARGE(J488:R488,4)+LARGE(J488:R488,5)))</f>
        <v>0</v>
      </c>
      <c r="V488" s="19" t="n">
        <f aca="false">U488+G488+I488</f>
        <v>22.6235987047958</v>
      </c>
      <c r="W488" s="19" t="n">
        <f aca="false" t="array" ref="W488:W488">COUNT(J488:S488)</f>
        <v>0</v>
      </c>
      <c r="X488" s="19"/>
      <c r="Y488" s="19"/>
      <c r="Z488" s="4"/>
      <c r="AA488" s="4"/>
      <c r="AB488" s="0"/>
      <c r="AC488" s="4"/>
      <c r="AD488" s="4"/>
      <c r="AE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</row>
    <row r="489" s="25" customFormat="true" ht="16.5" hidden="false" customHeight="true" outlineLevel="0" collapsed="false">
      <c r="A489" s="19" t="n">
        <v>36</v>
      </c>
      <c r="B489" s="19" t="n">
        <f aca="false" t="array" ref="B489:B489">RANK(V489,$V$2:$V$607)</f>
        <v>523</v>
      </c>
      <c r="C489" s="20" t="str">
        <f aca="false">IF(VLOOKUP($A489,Tournoi!$B$2:$F$601,3,0)="","",VLOOKUP($A489,Tournoi!$B$2:$F$601,3,0))</f>
        <v>Spaens</v>
      </c>
      <c r="D489" s="20" t="str">
        <f aca="false">IF(VLOOKUP($A489,Tournoi!$B$2:$F$601,4,0)="","",VLOOKUP($A489,Tournoi!$B$2:$F$601,4,0))</f>
        <v>Michiel</v>
      </c>
      <c r="E489" s="20" t="str">
        <f aca="false">IF(VLOOKUP($A489,Tournoi!$B$2:$F$612,5,0)="","",VLOOKUP($A489,Tournoi!$B$2:$F$612,5,0))</f>
        <v/>
      </c>
      <c r="F489" s="19" t="n">
        <v>67.2365300443741</v>
      </c>
      <c r="G489" s="19" t="n">
        <v>22.4121766814581</v>
      </c>
      <c r="H489" s="19" t="n">
        <v>0.26614481409002</v>
      </c>
      <c r="I489" s="19" t="n">
        <v>0.177429876060013</v>
      </c>
      <c r="J489" s="21"/>
      <c r="K489" s="19"/>
      <c r="L489" s="19"/>
      <c r="M489" s="19"/>
      <c r="N489" s="19"/>
      <c r="O489" s="19" t="str">
        <f aca="false">IF(VLOOKUP($A489,Tournoi!$B$2:$AC$601,6,0)="","",VLOOKUP($A489,Tournoi!$B$2:$AF$601,30,0))</f>
        <v/>
      </c>
      <c r="P489" s="19"/>
      <c r="Q489" s="19"/>
      <c r="R489" s="19"/>
      <c r="S489" s="22"/>
      <c r="T489" s="21" t="n">
        <f aca="false" t="array" ref="T489:T489">SUM(J489:S489)</f>
        <v>0</v>
      </c>
      <c r="U489" s="19" t="n">
        <f aca="false" t="array" ref="U489:U489">IF(S489="",0,S489)+IF((COUNT(J489:R489)&lt;6),SUM(J489:R489),(MAX(J489:R489)+LARGE(J489:R489,2)+LARGE(J489:R489,3)+LARGE(J489:R489,4)+LARGE(J489:R489,5)))</f>
        <v>0</v>
      </c>
      <c r="V489" s="19" t="n">
        <f aca="false">U489+G489+I489</f>
        <v>22.5896065575181</v>
      </c>
      <c r="W489" s="19" t="n">
        <f aca="false" t="array" ref="W489:W489">COUNT(J489:S489)</f>
        <v>0</v>
      </c>
      <c r="X489" s="19"/>
      <c r="Y489" s="19"/>
      <c r="Z489" s="4"/>
      <c r="AA489" s="19"/>
      <c r="AB489" s="19"/>
      <c r="AC489" s="4"/>
      <c r="AD489" s="4"/>
      <c r="AE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</row>
    <row r="490" s="25" customFormat="true" ht="16.5" hidden="false" customHeight="true" outlineLevel="0" collapsed="false">
      <c r="A490" s="19" t="n">
        <v>379</v>
      </c>
      <c r="B490" s="19" t="n">
        <f aca="false" t="array" ref="B490:B490">RANK(V490,$V$2:$V$607)</f>
        <v>524</v>
      </c>
      <c r="C490" s="20" t="str">
        <f aca="false">IF(VLOOKUP($A490,Tournoi!$B$2:$F$601,3,0)="","",VLOOKUP($A490,Tournoi!$B$2:$F$601,3,0))</f>
        <v>Van den Berge</v>
      </c>
      <c r="D490" s="20" t="str">
        <f aca="false">IF(VLOOKUP($A490,Tournoi!$B$2:$F$601,4,0)="","",VLOOKUP($A490,Tournoi!$B$2:$F$601,4,0))</f>
        <v>Kim</v>
      </c>
      <c r="E490" s="20" t="str">
        <f aca="false">IF(VLOOKUP($A490,Tournoi!$B$2:$F$612,5,0)="","",VLOOKUP($A490,Tournoi!$B$2:$F$612,5,0))</f>
        <v/>
      </c>
      <c r="F490" s="19" t="n">
        <v>0</v>
      </c>
      <c r="G490" s="19" t="n">
        <v>0</v>
      </c>
      <c r="H490" s="19" t="n">
        <v>33.762607980255</v>
      </c>
      <c r="I490" s="19" t="n">
        <v>22.50840532017</v>
      </c>
      <c r="J490" s="21"/>
      <c r="K490" s="19"/>
      <c r="L490" s="19"/>
      <c r="M490" s="19"/>
      <c r="N490" s="19"/>
      <c r="O490" s="19" t="str">
        <f aca="false">IF(VLOOKUP($A490,Tournoi!$B$2:$AC$601,6,0)="","",VLOOKUP($A490,Tournoi!$B$2:$AF$601,30,0))</f>
        <v/>
      </c>
      <c r="P490" s="19"/>
      <c r="Q490" s="19"/>
      <c r="R490" s="19"/>
      <c r="S490" s="22"/>
      <c r="T490" s="21" t="n">
        <f aca="false" t="array" ref="T490:T490">SUM(J490:S490)</f>
        <v>0</v>
      </c>
      <c r="U490" s="19" t="n">
        <f aca="false" t="array" ref="U490:U490">IF(S490="",0,S490)+IF((COUNT(J490:R490)&lt;6),SUM(J490:R490),(MAX(J490:R490)+LARGE(J490:R490,2)+LARGE(J490:R490,3)+LARGE(J490:R490,4)+LARGE(J490:R490,5)))</f>
        <v>0</v>
      </c>
      <c r="V490" s="19" t="n">
        <f aca="false">U490+G490+I490</f>
        <v>22.50840532017</v>
      </c>
      <c r="W490" s="19" t="n">
        <f aca="false" t="array" ref="W490:W490">COUNT(J490:S490)</f>
        <v>0</v>
      </c>
      <c r="X490" s="19"/>
      <c r="Y490" s="19"/>
      <c r="Z490" s="4"/>
      <c r="AA490" s="19"/>
      <c r="AB490" s="19"/>
      <c r="AC490" s="4"/>
      <c r="AD490" s="4"/>
      <c r="AE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</row>
    <row r="491" s="25" customFormat="true" ht="16.5" hidden="false" customHeight="true" outlineLevel="0" collapsed="false">
      <c r="A491" s="19" t="n">
        <v>507</v>
      </c>
      <c r="B491" s="19" t="n">
        <f aca="false" t="array" ref="B491:B491">RANK(V491,$V$2:$V$607)</f>
        <v>137</v>
      </c>
      <c r="C491" s="20" t="str">
        <f aca="false">IF(VLOOKUP($A491,Tournoi!$B$2:$F$601,3,0)="","",VLOOKUP($A491,Tournoi!$B$2:$F$601,3,0))</f>
        <v>Gheerardijn</v>
      </c>
      <c r="D491" s="20" t="str">
        <f aca="false">IF(VLOOKUP($A491,Tournoi!$B$2:$F$601,4,0)="","",VLOOKUP($A491,Tournoi!$B$2:$F$601,4,0))</f>
        <v>Andy</v>
      </c>
      <c r="E491" s="20" t="str">
        <f aca="false">IF(VLOOKUP($A491,Tournoi!$B$2:$F$612,5,0)="","",VLOOKUP($A491,Tournoi!$B$2:$F$612,5,0))</f>
        <v/>
      </c>
      <c r="F491" s="19" t="n">
        <v>67.3316482260662</v>
      </c>
      <c r="G491" s="19" t="n">
        <v>22.4438827420221</v>
      </c>
      <c r="H491" s="19" t="n">
        <v>0</v>
      </c>
      <c r="I491" s="19" t="n">
        <v>0</v>
      </c>
      <c r="J491" s="21"/>
      <c r="K491" s="19"/>
      <c r="L491" s="19"/>
      <c r="M491" s="19"/>
      <c r="N491" s="19"/>
      <c r="O491" s="19" t="n">
        <f aca="false">IF(VLOOKUP($A491,Tournoi!$B$2:$AC$601,6,0)="","",VLOOKUP($A491,Tournoi!$B$2:$AF$601,30,0))</f>
        <v>336.644667957544</v>
      </c>
      <c r="P491" s="19"/>
      <c r="Q491" s="19"/>
      <c r="R491" s="19"/>
      <c r="S491" s="22"/>
      <c r="T491" s="21" t="n">
        <f aca="false" t="array" ref="T491:T491">SUM(J491:S491)</f>
        <v>336.644667957544</v>
      </c>
      <c r="U491" s="19" t="n">
        <f aca="false" t="array" ref="U491:U491">IF(S491="",0,S491)+IF((COUNT(J491:R491)&lt;6),SUM(J491:R491),(MAX(J491:R491)+LARGE(J491:R491,2)+LARGE(J491:R491,3)+LARGE(J491:R491,4)+LARGE(J491:R491,5)))</f>
        <v>336.644667957544</v>
      </c>
      <c r="V491" s="19" t="n">
        <f aca="false">U491+G491+I491</f>
        <v>359.088550699567</v>
      </c>
      <c r="W491" s="19" t="n">
        <f aca="false" t="array" ref="W491:W491">COUNT(J491:S491)</f>
        <v>1</v>
      </c>
      <c r="X491" s="19"/>
      <c r="Y491" s="19"/>
      <c r="Z491" s="4"/>
      <c r="AA491" s="4"/>
      <c r="AB491" s="0"/>
      <c r="AC491" s="4"/>
      <c r="AD491" s="4"/>
      <c r="AE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</row>
    <row r="492" s="25" customFormat="true" ht="16.5" hidden="false" customHeight="true" outlineLevel="0" collapsed="false">
      <c r="A492" s="19" t="n">
        <v>547</v>
      </c>
      <c r="B492" s="19" t="n">
        <f aca="false" t="array" ref="B492:B492">RANK(V492,$V$2:$V$607)</f>
        <v>525</v>
      </c>
      <c r="C492" s="20" t="str">
        <f aca="false">IF(VLOOKUP($A492,Tournoi!$B$2:$F$601,3,0)="","",VLOOKUP($A492,Tournoi!$B$2:$F$601,3,0))</f>
        <v>Van Damme</v>
      </c>
      <c r="D492" s="20" t="str">
        <f aca="false">IF(VLOOKUP($A492,Tournoi!$B$2:$F$601,4,0)="","",VLOOKUP($A492,Tournoi!$B$2:$F$601,4,0))</f>
        <v>Thomas</v>
      </c>
      <c r="E492" s="20" t="str">
        <f aca="false">IF(VLOOKUP($A492,Tournoi!$B$2:$F$612,5,0)="","",VLOOKUP($A492,Tournoi!$B$2:$F$612,5,0))</f>
        <v/>
      </c>
      <c r="F492" s="19" t="n">
        <v>67.302347805592</v>
      </c>
      <c r="G492" s="19" t="n">
        <v>22.4341159351973</v>
      </c>
      <c r="H492" s="19" t="n">
        <v>0</v>
      </c>
      <c r="I492" s="19" t="n">
        <v>0</v>
      </c>
      <c r="J492" s="21"/>
      <c r="K492" s="19"/>
      <c r="L492" s="19"/>
      <c r="M492" s="19"/>
      <c r="N492" s="19"/>
      <c r="O492" s="19" t="str">
        <f aca="false">IF(VLOOKUP($A492,Tournoi!$B$2:$AC$601,6,0)="","",VLOOKUP($A492,Tournoi!$B$2:$AF$601,30,0))</f>
        <v/>
      </c>
      <c r="P492" s="19"/>
      <c r="Q492" s="19"/>
      <c r="R492" s="19"/>
      <c r="S492" s="22"/>
      <c r="T492" s="21" t="n">
        <f aca="false" t="array" ref="T492:T492">SUM(J492:S492)</f>
        <v>0</v>
      </c>
      <c r="U492" s="19" t="n">
        <f aca="false" t="array" ref="U492:U492">IF(S492="",0,S492)+IF((COUNT(J492:R492)&lt;6),SUM(J492:R492),(MAX(J492:R492)+LARGE(J492:R492,2)+LARGE(J492:R492,3)+LARGE(J492:R492,4)+LARGE(J492:R492,5)))</f>
        <v>0</v>
      </c>
      <c r="V492" s="19" t="n">
        <f aca="false">U492+G492+I492</f>
        <v>22.4341159351973</v>
      </c>
      <c r="W492" s="19" t="n">
        <f aca="false" t="array" ref="W492:W492">COUNT(J492:S492)</f>
        <v>0</v>
      </c>
      <c r="X492" s="19"/>
      <c r="Y492" s="19"/>
      <c r="Z492" s="4"/>
      <c r="AA492" s="19"/>
      <c r="AB492" s="19"/>
      <c r="AC492" s="4"/>
      <c r="AD492" s="4"/>
      <c r="AE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</row>
    <row r="493" s="25" customFormat="true" ht="16.5" hidden="false" customHeight="true" outlineLevel="0" collapsed="false">
      <c r="A493" s="19" t="n">
        <v>60</v>
      </c>
      <c r="B493" s="19" t="n">
        <f aca="false" t="array" ref="B493:B493">RANK(V493,$V$2:$V$607)</f>
        <v>526</v>
      </c>
      <c r="C493" s="20" t="str">
        <f aca="false">IF(VLOOKUP($A493,Tournoi!$B$2:$F$601,3,0)="","",VLOOKUP($A493,Tournoi!$B$2:$F$601,3,0))</f>
        <v>De Clercq</v>
      </c>
      <c r="D493" s="20" t="str">
        <f aca="false">IF(VLOOKUP($A493,Tournoi!$B$2:$F$601,4,0)="","",VLOOKUP($A493,Tournoi!$B$2:$F$601,4,0))</f>
        <v>Bart</v>
      </c>
      <c r="E493" s="20" t="str">
        <f aca="false">IF(VLOOKUP($A493,Tournoi!$B$2:$F$612,5,0)="","",VLOOKUP($A493,Tournoi!$B$2:$F$612,5,0))</f>
        <v/>
      </c>
      <c r="F493" s="19" t="n">
        <v>0</v>
      </c>
      <c r="G493" s="19" t="n">
        <v>0</v>
      </c>
      <c r="H493" s="19" t="n">
        <v>33.6391053028399</v>
      </c>
      <c r="I493" s="19" t="n">
        <v>22.4260702018933</v>
      </c>
      <c r="J493" s="21"/>
      <c r="K493" s="19"/>
      <c r="L493" s="19"/>
      <c r="M493" s="19"/>
      <c r="N493" s="19"/>
      <c r="O493" s="19" t="str">
        <f aca="false">IF(VLOOKUP($A493,Tournoi!$B$2:$AC$601,6,0)="","",VLOOKUP($A493,Tournoi!$B$2:$AF$601,30,0))</f>
        <v/>
      </c>
      <c r="P493" s="19"/>
      <c r="Q493" s="19"/>
      <c r="R493" s="19"/>
      <c r="S493" s="22"/>
      <c r="T493" s="21" t="n">
        <f aca="false" t="array" ref="T493:T493">SUM(J493:S493)</f>
        <v>0</v>
      </c>
      <c r="U493" s="19" t="n">
        <f aca="false" t="array" ref="U493:U493">IF(S493="",0,S493)+IF((COUNT(J493:R493)&lt;6),SUM(J493:R493),(MAX(J493:R493)+LARGE(J493:R493,2)+LARGE(J493:R493,3)+LARGE(J493:R493,4)+LARGE(J493:R493,5)))</f>
        <v>0</v>
      </c>
      <c r="V493" s="19" t="n">
        <f aca="false">U493+G493+I493</f>
        <v>22.4260702018933</v>
      </c>
      <c r="W493" s="19" t="n">
        <f aca="false" t="array" ref="W493:W493">COUNT(J493:S493)</f>
        <v>0</v>
      </c>
      <c r="X493" s="19"/>
      <c r="Y493" s="19"/>
      <c r="Z493" s="4"/>
      <c r="AA493" s="4"/>
      <c r="AB493" s="0"/>
      <c r="AC493" s="4"/>
      <c r="AD493" s="4"/>
      <c r="AE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</row>
    <row r="494" s="25" customFormat="true" ht="16.5" hidden="false" customHeight="true" outlineLevel="0" collapsed="false">
      <c r="A494" s="19" t="n">
        <v>131</v>
      </c>
      <c r="B494" s="19" t="n">
        <f aca="false" t="array" ref="B494:B494">RANK(V494,$V$2:$V$607)</f>
        <v>527</v>
      </c>
      <c r="C494" s="20" t="str">
        <f aca="false">IF(VLOOKUP($A494,Tournoi!$B$2:$F$601,3,0)="","",VLOOKUP($A494,Tournoi!$B$2:$F$601,3,0))</f>
        <v>Delva</v>
      </c>
      <c r="D494" s="20" t="str">
        <f aca="false">IF(VLOOKUP($A494,Tournoi!$B$2:$F$601,4,0)="","",VLOOKUP($A494,Tournoi!$B$2:$F$601,4,0))</f>
        <v>Melissa</v>
      </c>
      <c r="E494" s="20" t="str">
        <f aca="false">IF(VLOOKUP($A494,Tournoi!$B$2:$F$612,5,0)="","",VLOOKUP($A494,Tournoi!$B$2:$F$612,5,0))</f>
        <v/>
      </c>
      <c r="F494" s="19" t="n">
        <v>66.8974358974359</v>
      </c>
      <c r="G494" s="19" t="n">
        <v>22.2991452991453</v>
      </c>
      <c r="H494" s="19" t="n">
        <v>0.170940170940171</v>
      </c>
      <c r="I494" s="19" t="n">
        <v>0.113960113960114</v>
      </c>
      <c r="J494" s="21"/>
      <c r="K494" s="19"/>
      <c r="L494" s="19"/>
      <c r="M494" s="19"/>
      <c r="N494" s="19"/>
      <c r="O494" s="19" t="str">
        <f aca="false">IF(VLOOKUP($A494,Tournoi!$B$2:$AC$601,6,0)="","",VLOOKUP($A494,Tournoi!$B$2:$AF$601,30,0))</f>
        <v/>
      </c>
      <c r="P494" s="19"/>
      <c r="Q494" s="19"/>
      <c r="R494" s="19"/>
      <c r="S494" s="22"/>
      <c r="T494" s="21" t="n">
        <f aca="false" t="array" ref="T494:T494">SUM(J494:S494)</f>
        <v>0</v>
      </c>
      <c r="U494" s="19" t="n">
        <f aca="false" t="array" ref="U494:U494">IF(S494="",0,S494)+IF((COUNT(J494:R494)&lt;6),SUM(J494:R494),(MAX(J494:R494)+LARGE(J494:R494,2)+LARGE(J494:R494,3)+LARGE(J494:R494,4)+LARGE(J494:R494,5)))</f>
        <v>0</v>
      </c>
      <c r="V494" s="19" t="n">
        <f aca="false">U494+G494+I494</f>
        <v>22.4131054131054</v>
      </c>
      <c r="W494" s="19" t="n">
        <f aca="false" t="array" ref="W494:W494">COUNT(J494:S494)</f>
        <v>0</v>
      </c>
      <c r="X494" s="19"/>
      <c r="Y494" s="19"/>
      <c r="Z494" s="4"/>
      <c r="AA494" s="19"/>
      <c r="AB494" s="19"/>
      <c r="AC494" s="4"/>
      <c r="AD494" s="4"/>
      <c r="AE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</row>
    <row r="495" s="25" customFormat="true" ht="16.5" hidden="false" customHeight="true" outlineLevel="0" collapsed="false">
      <c r="A495" s="19" t="n">
        <v>148</v>
      </c>
      <c r="B495" s="19" t="n">
        <f aca="false" t="array" ref="B495:B495">RANK(V495,$V$2:$V$607)</f>
        <v>528</v>
      </c>
      <c r="C495" s="20" t="str">
        <f aca="false">IF(VLOOKUP($A495,Tournoi!$B$2:$F$601,3,0)="","",VLOOKUP($A495,Tournoi!$B$2:$F$601,3,0))</f>
        <v>Van Kerschaver</v>
      </c>
      <c r="D495" s="20" t="str">
        <f aca="false">IF(VLOOKUP($A495,Tournoi!$B$2:$F$601,4,0)="","",VLOOKUP($A495,Tournoi!$B$2:$F$601,4,0))</f>
        <v>Nele</v>
      </c>
      <c r="E495" s="20" t="str">
        <f aca="false">IF(VLOOKUP($A495,Tournoi!$B$2:$F$612,5,0)="","",VLOOKUP($A495,Tournoi!$B$2:$F$612,5,0))</f>
        <v/>
      </c>
      <c r="F495" s="19" t="n">
        <v>0</v>
      </c>
      <c r="G495" s="19" t="n">
        <v>0</v>
      </c>
      <c r="H495" s="19" t="n">
        <v>33.5813953488372</v>
      </c>
      <c r="I495" s="19" t="n">
        <v>22.3875968992248</v>
      </c>
      <c r="J495" s="21"/>
      <c r="K495" s="19"/>
      <c r="L495" s="19"/>
      <c r="M495" s="19"/>
      <c r="N495" s="19"/>
      <c r="O495" s="19" t="str">
        <f aca="false">IF(VLOOKUP($A495,Tournoi!$B$2:$AC$601,6,0)="","",VLOOKUP($A495,Tournoi!$B$2:$AF$601,30,0))</f>
        <v/>
      </c>
      <c r="P495" s="19"/>
      <c r="Q495" s="19"/>
      <c r="R495" s="19"/>
      <c r="S495" s="22"/>
      <c r="T495" s="21" t="n">
        <f aca="false" t="array" ref="T495:T495">SUM(J495:S495)</f>
        <v>0</v>
      </c>
      <c r="U495" s="19" t="n">
        <f aca="false" t="array" ref="U495:U495">IF(S495="",0,S495)+IF((COUNT(J495:R495)&lt;6),SUM(J495:R495),(MAX(J495:R495)+LARGE(J495:R495,2)+LARGE(J495:R495,3)+LARGE(J495:R495,4)+LARGE(J495:R495,5)))</f>
        <v>0</v>
      </c>
      <c r="V495" s="19" t="n">
        <f aca="false">U495+G495+I495</f>
        <v>22.3875968992248</v>
      </c>
      <c r="W495" s="19" t="n">
        <f aca="false" t="array" ref="W495:W495">COUNT(J495:S495)</f>
        <v>0</v>
      </c>
      <c r="X495" s="19"/>
      <c r="Y495" s="19"/>
      <c r="Z495" s="4"/>
      <c r="AA495" s="4"/>
      <c r="AB495" s="0"/>
      <c r="AC495" s="4"/>
      <c r="AD495" s="4"/>
      <c r="AE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</row>
    <row r="496" s="25" customFormat="true" ht="16.5" hidden="false" customHeight="true" outlineLevel="0" collapsed="false">
      <c r="A496" s="19" t="n">
        <v>17</v>
      </c>
      <c r="B496" s="19" t="n">
        <f aca="false" t="array" ref="B496:B496">RANK(V496,$V$2:$V$607)</f>
        <v>529</v>
      </c>
      <c r="C496" s="20" t="str">
        <f aca="false">IF(VLOOKUP($A496,Tournoi!$B$2:$F$601,3,0)="","",VLOOKUP($A496,Tournoi!$B$2:$F$601,3,0))</f>
        <v>Coenen</v>
      </c>
      <c r="D496" s="20" t="str">
        <f aca="false">IF(VLOOKUP($A496,Tournoi!$B$2:$F$601,4,0)="","",VLOOKUP($A496,Tournoi!$B$2:$F$601,4,0))</f>
        <v>Danny</v>
      </c>
      <c r="E496" s="20" t="str">
        <f aca="false">IF(VLOOKUP($A496,Tournoi!$B$2:$F$612,5,0)="","",VLOOKUP($A496,Tournoi!$B$2:$F$612,5,0))</f>
        <v/>
      </c>
      <c r="F496" s="19" t="n">
        <v>67.1078431372549</v>
      </c>
      <c r="G496" s="19" t="n">
        <v>22.3692810457516</v>
      </c>
      <c r="H496" s="19" t="n">
        <v>0</v>
      </c>
      <c r="I496" s="19" t="n">
        <v>0</v>
      </c>
      <c r="J496" s="21"/>
      <c r="K496" s="19"/>
      <c r="L496" s="19"/>
      <c r="M496" s="19"/>
      <c r="N496" s="19"/>
      <c r="O496" s="19" t="str">
        <f aca="false">IF(VLOOKUP($A496,Tournoi!$B$2:$AC$601,6,0)="","",VLOOKUP($A496,Tournoi!$B$2:$AF$601,30,0))</f>
        <v/>
      </c>
      <c r="P496" s="19"/>
      <c r="Q496" s="19"/>
      <c r="R496" s="19"/>
      <c r="S496" s="22"/>
      <c r="T496" s="21" t="n">
        <f aca="false" t="array" ref="T496:T496">SUM(J496:S496)</f>
        <v>0</v>
      </c>
      <c r="U496" s="19" t="n">
        <f aca="false" t="array" ref="U496:U496">IF(S496="",0,S496)+IF((COUNT(J496:R496)&lt;6),SUM(J496:R496),(MAX(J496:R496)+LARGE(J496:R496,2)+LARGE(J496:R496,3)+LARGE(J496:R496,4)+LARGE(J496:R496,5)))</f>
        <v>0</v>
      </c>
      <c r="V496" s="19" t="n">
        <f aca="false">U496+G496+I496</f>
        <v>22.3692810457516</v>
      </c>
      <c r="W496" s="19" t="n">
        <f aca="false" t="array" ref="W496:W496">COUNT(J496:S496)</f>
        <v>0</v>
      </c>
      <c r="X496" s="19"/>
      <c r="Y496" s="19"/>
      <c r="Z496" s="4"/>
      <c r="AA496" s="19"/>
      <c r="AB496" s="19"/>
      <c r="AC496" s="4"/>
      <c r="AD496" s="4"/>
      <c r="AE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</row>
    <row r="497" s="25" customFormat="true" ht="16.5" hidden="false" customHeight="true" outlineLevel="0" collapsed="false">
      <c r="A497" s="19" t="n">
        <v>14</v>
      </c>
      <c r="B497" s="19" t="n">
        <f aca="false" t="array" ref="B497:B497">RANK(V497,$V$2:$V$607)</f>
        <v>530</v>
      </c>
      <c r="C497" s="20" t="str">
        <f aca="false">IF(VLOOKUP($A497,Tournoi!$B$2:$F$601,3,0)="","",VLOOKUP($A497,Tournoi!$B$2:$F$601,3,0))</f>
        <v>De Maesschalk</v>
      </c>
      <c r="D497" s="20" t="str">
        <f aca="false">IF(VLOOKUP($A497,Tournoi!$B$2:$F$601,4,0)="","",VLOOKUP($A497,Tournoi!$B$2:$F$601,4,0))</f>
        <v>Filip</v>
      </c>
      <c r="E497" s="20" t="str">
        <f aca="false">IF(VLOOKUP($A497,Tournoi!$B$2:$F$612,5,0)="","",VLOOKUP($A497,Tournoi!$B$2:$F$612,5,0))</f>
        <v/>
      </c>
      <c r="F497" s="19" t="n">
        <v>66.9685534591195</v>
      </c>
      <c r="G497" s="19" t="n">
        <v>22.3228511530398</v>
      </c>
      <c r="H497" s="19" t="n">
        <v>0</v>
      </c>
      <c r="I497" s="19" t="n">
        <v>0</v>
      </c>
      <c r="J497" s="21"/>
      <c r="K497" s="19"/>
      <c r="L497" s="19"/>
      <c r="M497" s="19"/>
      <c r="N497" s="19"/>
      <c r="O497" s="19" t="str">
        <f aca="false">IF(VLOOKUP($A497,Tournoi!$B$2:$AC$601,6,0)="","",VLOOKUP($A497,Tournoi!$B$2:$AF$601,30,0))</f>
        <v/>
      </c>
      <c r="P497" s="19"/>
      <c r="Q497" s="19"/>
      <c r="R497" s="19"/>
      <c r="S497" s="22"/>
      <c r="T497" s="21" t="n">
        <f aca="false" t="array" ref="T497:T497">SUM(J497:S497)</f>
        <v>0</v>
      </c>
      <c r="U497" s="19" t="n">
        <f aca="false" t="array" ref="U497:U497">IF(S497="",0,S497)+IF((COUNT(J497:R497)&lt;6),SUM(J497:R497),(MAX(J497:R497)+LARGE(J497:R497,2)+LARGE(J497:R497,3)+LARGE(J497:R497,4)+LARGE(J497:R497,5)))</f>
        <v>0</v>
      </c>
      <c r="V497" s="19" t="n">
        <f aca="false">U497+G497+I497</f>
        <v>22.3228511530398</v>
      </c>
      <c r="W497" s="19" t="n">
        <f aca="false" t="array" ref="W497:W497">COUNT(J497:S497)</f>
        <v>0</v>
      </c>
      <c r="X497" s="19"/>
      <c r="Y497" s="19"/>
      <c r="Z497" s="4"/>
      <c r="AA497" s="19"/>
      <c r="AB497" s="19"/>
      <c r="AC497" s="4"/>
      <c r="AD497" s="4"/>
      <c r="AE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</row>
    <row r="498" s="25" customFormat="true" ht="16.5" hidden="false" customHeight="true" outlineLevel="0" collapsed="false">
      <c r="A498" s="19" t="n">
        <v>367</v>
      </c>
      <c r="B498" s="19" t="n">
        <f aca="false" t="array" ref="B498:B498">RANK(V498,$V$2:$V$607)</f>
        <v>531</v>
      </c>
      <c r="C498" s="20" t="str">
        <f aca="false">IF(VLOOKUP($A498,Tournoi!$B$2:$F$601,3,0)="","",VLOOKUP($A498,Tournoi!$B$2:$F$601,3,0))</f>
        <v>Adriaenssens</v>
      </c>
      <c r="D498" s="20" t="str">
        <f aca="false">IF(VLOOKUP($A498,Tournoi!$B$2:$F$601,4,0)="","",VLOOKUP($A498,Tournoi!$B$2:$F$601,4,0))</f>
        <v>Katrijn</v>
      </c>
      <c r="E498" s="20" t="str">
        <f aca="false">IF(VLOOKUP($A498,Tournoi!$B$2:$F$612,5,0)="","",VLOOKUP($A498,Tournoi!$B$2:$F$612,5,0))</f>
        <v/>
      </c>
      <c r="F498" s="19" t="n">
        <v>66.9666666666667</v>
      </c>
      <c r="G498" s="19" t="n">
        <v>22.3222222222222</v>
      </c>
      <c r="H498" s="19" t="n">
        <v>0</v>
      </c>
      <c r="I498" s="19" t="n">
        <v>0</v>
      </c>
      <c r="J498" s="21"/>
      <c r="K498" s="19"/>
      <c r="L498" s="19"/>
      <c r="M498" s="19"/>
      <c r="N498" s="19"/>
      <c r="O498" s="19" t="str">
        <f aca="false">IF(VLOOKUP($A498,Tournoi!$B$2:$AC$601,6,0)="","",VLOOKUP($A498,Tournoi!$B$2:$AF$601,30,0))</f>
        <v/>
      </c>
      <c r="P498" s="19"/>
      <c r="Q498" s="19"/>
      <c r="R498" s="19"/>
      <c r="S498" s="22"/>
      <c r="T498" s="21" t="n">
        <f aca="false" t="array" ref="T498:T498">SUM(J498:S498)</f>
        <v>0</v>
      </c>
      <c r="U498" s="19" t="n">
        <f aca="false" t="array" ref="U498:U498">IF(S498="",0,S498)+IF((COUNT(J498:R498)&lt;6),SUM(J498:R498),(MAX(J498:R498)+LARGE(J498:R498,2)+LARGE(J498:R498,3)+LARGE(J498:R498,4)+LARGE(J498:R498,5)))</f>
        <v>0</v>
      </c>
      <c r="V498" s="19" t="n">
        <f aca="false">U498+G498+I498</f>
        <v>22.3222222222222</v>
      </c>
      <c r="W498" s="19" t="n">
        <f aca="false" t="array" ref="W498:W498">COUNT(J498:S498)</f>
        <v>0</v>
      </c>
      <c r="X498" s="19"/>
      <c r="Y498" s="19"/>
      <c r="Z498" s="4"/>
      <c r="AA498" s="19"/>
      <c r="AB498" s="19"/>
      <c r="AC498" s="4"/>
      <c r="AD498" s="4"/>
      <c r="AE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</row>
    <row r="499" s="25" customFormat="true" ht="16.5" hidden="false" customHeight="true" outlineLevel="0" collapsed="false">
      <c r="A499" s="19" t="n">
        <v>392</v>
      </c>
      <c r="B499" s="19" t="n">
        <f aca="false" t="array" ref="B499:B499">RANK(V499,$V$2:$V$607)</f>
        <v>532</v>
      </c>
      <c r="C499" s="20" t="str">
        <f aca="false">IF(VLOOKUP($A499,Tournoi!$B$2:$F$601,3,0)="","",VLOOKUP($A499,Tournoi!$B$2:$F$601,3,0))</f>
        <v>Dumortier</v>
      </c>
      <c r="D499" s="20" t="str">
        <f aca="false">IF(VLOOKUP($A499,Tournoi!$B$2:$F$601,4,0)="","",VLOOKUP($A499,Tournoi!$B$2:$F$601,4,0))</f>
        <v>Michel</v>
      </c>
      <c r="E499" s="20"/>
      <c r="F499" s="19" t="n">
        <v>0</v>
      </c>
      <c r="G499" s="19" t="n">
        <v>0</v>
      </c>
      <c r="H499" s="19" t="n">
        <v>0</v>
      </c>
      <c r="I499" s="19" t="n">
        <v>0</v>
      </c>
      <c r="J499" s="21"/>
      <c r="K499" s="19"/>
      <c r="L499" s="19"/>
      <c r="M499" s="19"/>
      <c r="N499" s="19" t="n">
        <v>19.8735632183908</v>
      </c>
      <c r="O499" s="19" t="str">
        <f aca="false">IF(VLOOKUP($A499,Tournoi!$B$2:$AC$601,6,0)="","",VLOOKUP($A499,Tournoi!$B$2:$AF$601,30,0))</f>
        <v/>
      </c>
      <c r="P499" s="19"/>
      <c r="Q499" s="19"/>
      <c r="R499" s="19"/>
      <c r="S499" s="22"/>
      <c r="T499" s="21" t="n">
        <f aca="false" t="array" ref="T499:T499">SUM(J499:S499)</f>
        <v>19.8735632183908</v>
      </c>
      <c r="U499" s="19" t="n">
        <f aca="false" t="array" ref="U499:U499">IF(S499="",0,S499)+IF((COUNT(J499:R499)&lt;6),SUM(J499:R499),(MAX(J499:R499)+LARGE(J499:R499,2)+LARGE(J499:R499,3)+LARGE(J499:R499,4)+LARGE(J499:R499,5)))</f>
        <v>19.8735632183908</v>
      </c>
      <c r="V499" s="19" t="n">
        <f aca="false">U499+G499+I499</f>
        <v>19.8735632183908</v>
      </c>
      <c r="W499" s="19" t="n">
        <f aca="false" t="array" ref="W499:W499">COUNT(J499:S499)</f>
        <v>1</v>
      </c>
      <c r="X499" s="19"/>
      <c r="Y499" s="19"/>
      <c r="Z499" s="4"/>
      <c r="AA499" s="19"/>
      <c r="AB499" s="19"/>
      <c r="AC499" s="4"/>
      <c r="AD499" s="4"/>
      <c r="AE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</row>
    <row r="500" s="25" customFormat="true" ht="16.5" hidden="false" customHeight="true" outlineLevel="0" collapsed="false">
      <c r="A500" s="19" t="n">
        <v>571</v>
      </c>
      <c r="B500" s="19" t="n">
        <f aca="false" t="array" ref="B500:B500">RANK(V500,$V$2:$V$607)</f>
        <v>216</v>
      </c>
      <c r="C500" s="20" t="str">
        <f aca="false">IF(VLOOKUP($A500,Tournoi!$B$2:$F$601,3,0)="","",VLOOKUP($A500,Tournoi!$B$2:$F$601,3,0))</f>
        <v>Gheerardijn</v>
      </c>
      <c r="D500" s="20" t="str">
        <f aca="false">IF(VLOOKUP($A500,Tournoi!$B$2:$F$601,4,0)="","",VLOOKUP($A500,Tournoi!$B$2:$F$601,4,0))</f>
        <v>Janne</v>
      </c>
      <c r="E500" s="20" t="str">
        <f aca="false">IF(VLOOKUP($A500,Tournoi!$B$2:$F$612,5,0)="","",VLOOKUP($A500,Tournoi!$B$2:$F$612,5,0))</f>
        <v/>
      </c>
      <c r="F500" s="19" t="n">
        <v>58.8182901767365</v>
      </c>
      <c r="G500" s="19" t="n">
        <v>19.6060967255788</v>
      </c>
      <c r="H500" s="19" t="n">
        <v>0</v>
      </c>
      <c r="I500" s="19" t="n">
        <v>0</v>
      </c>
      <c r="J500" s="21"/>
      <c r="K500" s="19"/>
      <c r="L500" s="19"/>
      <c r="M500" s="19"/>
      <c r="N500" s="19"/>
      <c r="O500" s="19" t="n">
        <f aca="false">IF(VLOOKUP($A500,Tournoi!$B$2:$AC$601,6,0)="","",VLOOKUP($A500,Tournoi!$B$2:$AF$601,30,0))</f>
        <v>188.542857142857</v>
      </c>
      <c r="P500" s="19"/>
      <c r="Q500" s="19"/>
      <c r="R500" s="19"/>
      <c r="S500" s="22"/>
      <c r="T500" s="21" t="n">
        <f aca="false" t="array" ref="T500:T500">SUM(J500:S500)</f>
        <v>188.542857142857</v>
      </c>
      <c r="U500" s="19" t="n">
        <f aca="false" t="array" ref="U500:U500">IF(S500="",0,S500)+IF((COUNT(J500:R500)&lt;6),SUM(J500:R500),(MAX(J500:R500)+LARGE(J500:R500,2)+LARGE(J500:R500,3)+LARGE(J500:R500,4)+LARGE(J500:R500,5)))</f>
        <v>188.542857142857</v>
      </c>
      <c r="V500" s="19" t="n">
        <f aca="false">U500+G500+I500</f>
        <v>208.148953868436</v>
      </c>
      <c r="W500" s="19" t="n">
        <f aca="false" t="array" ref="W500:W500">COUNT(J500:S500)</f>
        <v>1</v>
      </c>
      <c r="X500" s="19"/>
      <c r="Y500" s="19"/>
      <c r="Z500" s="4"/>
      <c r="AA500" s="19"/>
      <c r="AB500" s="19"/>
      <c r="AC500" s="4"/>
      <c r="AD500" s="4"/>
      <c r="AE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</row>
    <row r="501" s="25" customFormat="true" ht="16.5" hidden="false" customHeight="true" outlineLevel="0" collapsed="false">
      <c r="A501" s="19" t="n">
        <v>582</v>
      </c>
      <c r="B501" s="19" t="n">
        <f aca="false" t="array" ref="B501:B501">RANK(V501,$V$2:$V$607)</f>
        <v>533</v>
      </c>
      <c r="C501" s="20" t="str">
        <f aca="false">IF(VLOOKUP($A501,Tournoi!$B$2:$F$601,3,0)="","",VLOOKUP($A501,Tournoi!$B$2:$F$601,3,0))</f>
        <v>Spildooren</v>
      </c>
      <c r="D501" s="20" t="str">
        <f aca="false">IF(VLOOKUP($A501,Tournoi!$B$2:$F$601,4,0)="","",VLOOKUP($A501,Tournoi!$B$2:$F$601,4,0))</f>
        <v>Christophe</v>
      </c>
      <c r="E501" s="20" t="str">
        <f aca="false">IF(VLOOKUP($A501,Tournoi!$B$2:$F$612,5,0)="","",VLOOKUP($A501,Tournoi!$B$2:$F$612,5,0))</f>
        <v/>
      </c>
      <c r="F501" s="19" t="n">
        <v>58.7583333333333</v>
      </c>
      <c r="G501" s="19" t="n">
        <v>19.5861111111111</v>
      </c>
      <c r="H501" s="19" t="n">
        <v>0</v>
      </c>
      <c r="I501" s="19" t="n">
        <v>0</v>
      </c>
      <c r="J501" s="21"/>
      <c r="K501" s="19"/>
      <c r="L501" s="19"/>
      <c r="M501" s="19"/>
      <c r="N501" s="19"/>
      <c r="O501" s="19" t="str">
        <f aca="false">IF(VLOOKUP($A501,Tournoi!$B$2:$AC$601,6,0)="","",VLOOKUP($A501,Tournoi!$B$2:$AF$601,30,0))</f>
        <v/>
      </c>
      <c r="P501" s="19"/>
      <c r="Q501" s="19"/>
      <c r="R501" s="19"/>
      <c r="S501" s="22"/>
      <c r="T501" s="21" t="n">
        <f aca="false" t="array" ref="T501:T501">SUM(J501:S501)</f>
        <v>0</v>
      </c>
      <c r="U501" s="19" t="n">
        <f aca="false" t="array" ref="U501:U501">IF(S501="",0,S501)+IF((COUNT(J501:R501)&lt;6),SUM(J501:R501),(MAX(J501:R501)+LARGE(J501:R501,2)+LARGE(J501:R501,3)+LARGE(J501:R501,4)+LARGE(J501:R501,5)))</f>
        <v>0</v>
      </c>
      <c r="V501" s="19" t="n">
        <f aca="false">U501+G501+I501</f>
        <v>19.5861111111111</v>
      </c>
      <c r="W501" s="19" t="n">
        <f aca="false" t="array" ref="W501:W501">COUNT(J501:S501)</f>
        <v>0</v>
      </c>
      <c r="X501" s="19"/>
      <c r="Y501" s="19"/>
      <c r="Z501" s="4"/>
      <c r="AA501" s="19"/>
      <c r="AB501" s="19"/>
      <c r="AC501" s="4"/>
      <c r="AD501" s="4"/>
      <c r="AE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</row>
    <row r="502" s="25" customFormat="true" ht="16.5" hidden="false" customHeight="true" outlineLevel="0" collapsed="false">
      <c r="A502" s="19" t="n">
        <v>548</v>
      </c>
      <c r="B502" s="19" t="n">
        <f aca="false" t="array" ref="B502:B502">RANK(V502,$V$2:$V$607)</f>
        <v>534</v>
      </c>
      <c r="C502" s="20" t="str">
        <f aca="false">IF(VLOOKUP($A502,Tournoi!$B$2:$F$601,3,0)="","",VLOOKUP($A502,Tournoi!$B$2:$F$601,3,0))</f>
        <v>Durinck</v>
      </c>
      <c r="D502" s="20" t="str">
        <f aca="false">IF(VLOOKUP($A502,Tournoi!$B$2:$F$601,4,0)="","",VLOOKUP($A502,Tournoi!$B$2:$F$601,4,0))</f>
        <v>Sara</v>
      </c>
      <c r="E502" s="20" t="str">
        <f aca="false">IF(VLOOKUP($A502,Tournoi!$B$2:$F$612,5,0)="","",VLOOKUP($A502,Tournoi!$B$2:$F$612,5,0))</f>
        <v/>
      </c>
      <c r="F502" s="19" t="n">
        <v>58.7368876941458</v>
      </c>
      <c r="G502" s="19" t="n">
        <v>19.5789625647153</v>
      </c>
      <c r="H502" s="19" t="n">
        <v>0</v>
      </c>
      <c r="I502" s="19" t="n">
        <v>0</v>
      </c>
      <c r="J502" s="21"/>
      <c r="K502" s="19"/>
      <c r="L502" s="19"/>
      <c r="M502" s="19"/>
      <c r="N502" s="19"/>
      <c r="O502" s="19" t="str">
        <f aca="false">IF(VLOOKUP($A502,Tournoi!$B$2:$AC$601,6,0)="","",VLOOKUP($A502,Tournoi!$B$2:$AF$601,30,0))</f>
        <v/>
      </c>
      <c r="P502" s="19"/>
      <c r="Q502" s="19"/>
      <c r="R502" s="19"/>
      <c r="S502" s="22"/>
      <c r="T502" s="21" t="n">
        <f aca="false" t="array" ref="T502:T502">SUM(J502:S502)</f>
        <v>0</v>
      </c>
      <c r="U502" s="19" t="n">
        <f aca="false" t="array" ref="U502:U502">IF(S502="",0,S502)+IF((COUNT(J502:R502)&lt;6),SUM(J502:R502),(MAX(J502:R502)+LARGE(J502:R502,2)+LARGE(J502:R502,3)+LARGE(J502:R502,4)+LARGE(J502:R502,5)))</f>
        <v>0</v>
      </c>
      <c r="V502" s="19" t="n">
        <f aca="false">U502+G502+I502</f>
        <v>19.5789625647153</v>
      </c>
      <c r="W502" s="19" t="n">
        <f aca="false" t="array" ref="W502:W502">COUNT(J502:S502)</f>
        <v>0</v>
      </c>
      <c r="X502" s="19"/>
      <c r="Y502" s="19"/>
      <c r="Z502" s="4"/>
      <c r="AA502" s="4"/>
      <c r="AB502" s="0"/>
      <c r="AC502" s="4"/>
      <c r="AD502" s="4"/>
      <c r="AE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</row>
    <row r="503" s="25" customFormat="true" ht="16.5" hidden="false" customHeight="true" outlineLevel="0" collapsed="false">
      <c r="A503" s="19" t="n">
        <v>336</v>
      </c>
      <c r="B503" s="19" t="n">
        <f aca="false" t="array" ref="B503:B503">RANK(V503,$V$2:$V$607)</f>
        <v>535</v>
      </c>
      <c r="C503" s="20" t="str">
        <f aca="false">IF(VLOOKUP($A503,Tournoi!$B$2:$F$601,3,0)="","",VLOOKUP($A503,Tournoi!$B$2:$F$601,3,0))</f>
        <v>Barrea</v>
      </c>
      <c r="D503" s="20" t="str">
        <f aca="false">IF(VLOOKUP($A503,Tournoi!$B$2:$F$601,4,0)="","",VLOOKUP($A503,Tournoi!$B$2:$F$601,4,0))</f>
        <v>Allan</v>
      </c>
      <c r="E503" s="20" t="str">
        <f aca="false">IF(VLOOKUP($A503,Tournoi!$B$2:$F$612,5,0)="","",VLOOKUP($A503,Tournoi!$B$2:$F$612,5,0))</f>
        <v/>
      </c>
      <c r="F503" s="19" t="n">
        <v>58.5826631315363</v>
      </c>
      <c r="G503" s="19" t="n">
        <v>19.5275543771788</v>
      </c>
      <c r="H503" s="19" t="n">
        <v>0</v>
      </c>
      <c r="I503" s="19" t="n">
        <v>0</v>
      </c>
      <c r="J503" s="21"/>
      <c r="K503" s="19"/>
      <c r="L503" s="19"/>
      <c r="M503" s="19"/>
      <c r="N503" s="19"/>
      <c r="O503" s="19" t="str">
        <f aca="false">IF(VLOOKUP($A503,Tournoi!$B$2:$AC$601,6,0)="","",VLOOKUP($A503,Tournoi!$B$2:$AF$601,30,0))</f>
        <v/>
      </c>
      <c r="P503" s="19"/>
      <c r="Q503" s="19"/>
      <c r="R503" s="19"/>
      <c r="S503" s="22"/>
      <c r="T503" s="21" t="n">
        <f aca="false" t="array" ref="T503:T503">SUM(J503:S503)</f>
        <v>0</v>
      </c>
      <c r="U503" s="19" t="n">
        <f aca="false" t="array" ref="U503:U503">IF(S503="",0,S503)+IF((COUNT(J503:R503)&lt;6),SUM(J503:R503),(MAX(J503:R503)+LARGE(J503:R503,2)+LARGE(J503:R503,3)+LARGE(J503:R503,4)+LARGE(J503:R503,5)))</f>
        <v>0</v>
      </c>
      <c r="V503" s="19" t="n">
        <f aca="false">U503+G503+I503</f>
        <v>19.5275543771788</v>
      </c>
      <c r="W503" s="19" t="n">
        <f aca="false" t="array" ref="W503:W503">COUNT(J503:S503)</f>
        <v>0</v>
      </c>
      <c r="X503" s="19"/>
      <c r="Y503" s="19"/>
      <c r="Z503" s="4"/>
      <c r="AA503" s="19"/>
      <c r="AB503" s="19"/>
      <c r="AC503" s="4"/>
      <c r="AD503" s="4"/>
      <c r="AE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</row>
    <row r="504" s="25" customFormat="true" ht="16.5" hidden="false" customHeight="true" outlineLevel="0" collapsed="false">
      <c r="A504" s="19" t="n">
        <v>224</v>
      </c>
      <c r="B504" s="19" t="n">
        <f aca="false" t="array" ref="B504:B504">RANK(V504,$V$2:$V$607)</f>
        <v>536</v>
      </c>
      <c r="C504" s="20" t="str">
        <f aca="false">IF(VLOOKUP($A504,Tournoi!$B$2:$F$601,3,0)="","",VLOOKUP($A504,Tournoi!$B$2:$F$601,3,0))</f>
        <v>Sabbe</v>
      </c>
      <c r="D504" s="20" t="str">
        <f aca="false">IF(VLOOKUP($A504,Tournoi!$B$2:$F$601,4,0)="","",VLOOKUP($A504,Tournoi!$B$2:$F$601,4,0))</f>
        <v>Angie</v>
      </c>
      <c r="E504" s="20" t="str">
        <f aca="false">IF(VLOOKUP($A504,Tournoi!$B$2:$F$612,5,0)="","",VLOOKUP($A504,Tournoi!$B$2:$F$612,5,0))</f>
        <v/>
      </c>
      <c r="F504" s="19" t="n">
        <v>55.1850124339226</v>
      </c>
      <c r="G504" s="19" t="n">
        <v>18.3950041446409</v>
      </c>
      <c r="H504" s="19" t="n">
        <v>0</v>
      </c>
      <c r="I504" s="19" t="n">
        <v>0</v>
      </c>
      <c r="J504" s="21"/>
      <c r="K504" s="19"/>
      <c r="L504" s="19"/>
      <c r="M504" s="19"/>
      <c r="N504" s="19"/>
      <c r="O504" s="19" t="str">
        <f aca="false">IF(VLOOKUP($A504,Tournoi!$B$2:$AC$601,6,0)="","",VLOOKUP($A504,Tournoi!$B$2:$AF$601,30,0))</f>
        <v/>
      </c>
      <c r="P504" s="19"/>
      <c r="Q504" s="19"/>
      <c r="R504" s="19"/>
      <c r="S504" s="22"/>
      <c r="T504" s="21" t="n">
        <f aca="false" t="array" ref="T504:T504">SUM(J504:S504)</f>
        <v>0</v>
      </c>
      <c r="U504" s="19" t="n">
        <f aca="false" t="array" ref="U504:U504">IF(S504="",0,S504)+IF((COUNT(J504:R504)&lt;6),SUM(J504:R504),(MAX(J504:R504)+LARGE(J504:R504,2)+LARGE(J504:R504,3)+LARGE(J504:R504,4)+LARGE(J504:R504,5)))</f>
        <v>0</v>
      </c>
      <c r="V504" s="19" t="n">
        <f aca="false">U504+G504+I504</f>
        <v>18.3950041446409</v>
      </c>
      <c r="W504" s="19" t="n">
        <f aca="false" t="array" ref="W504:W504">COUNT(J504:S504)</f>
        <v>0</v>
      </c>
      <c r="X504" s="19"/>
      <c r="Y504" s="19"/>
      <c r="Z504" s="4"/>
      <c r="AA504" s="19"/>
      <c r="AB504" s="19"/>
      <c r="AC504" s="4"/>
      <c r="AD504" s="4"/>
      <c r="AE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</row>
    <row r="505" s="25" customFormat="true" ht="16.5" hidden="false" customHeight="true" outlineLevel="0" collapsed="false">
      <c r="A505" s="19" t="n">
        <v>13</v>
      </c>
      <c r="B505" s="19" t="n">
        <f aca="false" t="array" ref="B505:B505">RANK(V505,$V$2:$V$607)</f>
        <v>537</v>
      </c>
      <c r="C505" s="20" t="str">
        <f aca="false">IF(VLOOKUP($A505,Tournoi!$B$2:$F$601,3,0)="","",VLOOKUP($A505,Tournoi!$B$2:$F$601,3,0))</f>
        <v>Demeulenaere</v>
      </c>
      <c r="D505" s="20" t="str">
        <f aca="false">IF(VLOOKUP($A505,Tournoi!$B$2:$F$601,4,0)="","",VLOOKUP($A505,Tournoi!$B$2:$F$601,4,0))</f>
        <v>Pieter</v>
      </c>
      <c r="E505" s="20" t="str">
        <f aca="false">IF(VLOOKUP($A505,Tournoi!$B$2:$F$612,5,0)="","",VLOOKUP($A505,Tournoi!$B$2:$F$612,5,0))</f>
        <v/>
      </c>
      <c r="F505" s="19" t="n">
        <v>0</v>
      </c>
      <c r="G505" s="19" t="n">
        <v>0</v>
      </c>
      <c r="H505" s="19" t="n">
        <v>25.3171539961014</v>
      </c>
      <c r="I505" s="19" t="n">
        <v>16.8781026640676</v>
      </c>
      <c r="J505" s="21"/>
      <c r="K505" s="19"/>
      <c r="L505" s="19"/>
      <c r="M505" s="19"/>
      <c r="N505" s="19"/>
      <c r="O505" s="19" t="str">
        <f aca="false">IF(VLOOKUP($A505,Tournoi!$B$2:$AC$601,6,0)="","",VLOOKUP($A505,Tournoi!$B$2:$AF$601,30,0))</f>
        <v/>
      </c>
      <c r="P505" s="19"/>
      <c r="Q505" s="19"/>
      <c r="R505" s="19"/>
      <c r="S505" s="22"/>
      <c r="T505" s="21" t="n">
        <f aca="false" t="array" ref="T505:T505">SUM(J505:S505)</f>
        <v>0</v>
      </c>
      <c r="U505" s="19" t="n">
        <f aca="false" t="array" ref="U505:U505">IF(S505="",0,S505)+IF((COUNT(J505:R505)&lt;6),SUM(J505:R505),(MAX(J505:R505)+LARGE(J505:R505,2)+LARGE(J505:R505,3)+LARGE(J505:R505,4)+LARGE(J505:R505,5)))</f>
        <v>0</v>
      </c>
      <c r="V505" s="19" t="n">
        <f aca="false">U505+G505+I505</f>
        <v>16.8781026640676</v>
      </c>
      <c r="W505" s="19" t="n">
        <f aca="false" t="array" ref="W505:W505">COUNT(J505:S505)</f>
        <v>0</v>
      </c>
      <c r="X505" s="19"/>
      <c r="Y505" s="19"/>
      <c r="Z505" s="4"/>
      <c r="AA505" s="19"/>
      <c r="AB505" s="19"/>
      <c r="AC505" s="4"/>
      <c r="AD505" s="4"/>
      <c r="AE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</row>
    <row r="506" s="25" customFormat="true" ht="16.5" hidden="false" customHeight="true" outlineLevel="0" collapsed="false">
      <c r="A506" s="19" t="n">
        <v>556</v>
      </c>
      <c r="B506" s="19" t="n">
        <f aca="false" t="array" ref="B506:B506">RANK(V506,$V$2:$V$607)</f>
        <v>538</v>
      </c>
      <c r="C506" s="20" t="str">
        <f aca="false">IF(VLOOKUP($A506,Tournoi!$B$2:$F$601,3,0)="","",VLOOKUP($A506,Tournoi!$B$2:$F$601,3,0))</f>
        <v>Van Loo</v>
      </c>
      <c r="D506" s="20" t="str">
        <f aca="false">IF(VLOOKUP($A506,Tournoi!$B$2:$F$601,4,0)="","",VLOOKUP($A506,Tournoi!$B$2:$F$601,4,0))</f>
        <v>Kenneth</v>
      </c>
      <c r="E506" s="20" t="str">
        <f aca="false">IF(VLOOKUP($A506,Tournoi!$B$2:$F$612,5,0)="","",VLOOKUP($A506,Tournoi!$B$2:$F$612,5,0))</f>
        <v/>
      </c>
      <c r="F506" s="19" t="n">
        <v>50.5220295660409</v>
      </c>
      <c r="G506" s="19" t="n">
        <v>16.8406765220136</v>
      </c>
      <c r="H506" s="19" t="n">
        <v>0</v>
      </c>
      <c r="I506" s="19" t="n">
        <v>0</v>
      </c>
      <c r="J506" s="21"/>
      <c r="K506" s="19"/>
      <c r="L506" s="19"/>
      <c r="M506" s="19"/>
      <c r="N506" s="19"/>
      <c r="O506" s="19" t="str">
        <f aca="false">IF(VLOOKUP($A506,Tournoi!$B$2:$AC$601,6,0)="","",VLOOKUP($A506,Tournoi!$B$2:$AF$601,30,0))</f>
        <v/>
      </c>
      <c r="P506" s="19"/>
      <c r="Q506" s="19"/>
      <c r="R506" s="19"/>
      <c r="S506" s="22"/>
      <c r="T506" s="21" t="n">
        <f aca="false" t="array" ref="T506:T506">SUM(J506:S506)</f>
        <v>0</v>
      </c>
      <c r="U506" s="19" t="n">
        <f aca="false" t="array" ref="U506:U506">IF(S506="",0,S506)+IF((COUNT(J506:R506)&lt;6),SUM(J506:R506),(MAX(J506:R506)+LARGE(J506:R506,2)+LARGE(J506:R506,3)+LARGE(J506:R506,4)+LARGE(J506:R506,5)))</f>
        <v>0</v>
      </c>
      <c r="V506" s="19" t="n">
        <f aca="false">U506+G506+I506</f>
        <v>16.8406765220136</v>
      </c>
      <c r="W506" s="19" t="n">
        <f aca="false" t="array" ref="W506:W506">COUNT(J506:S506)</f>
        <v>0</v>
      </c>
      <c r="X506" s="19"/>
      <c r="Y506" s="19"/>
      <c r="Z506" s="4"/>
      <c r="AA506" s="19"/>
      <c r="AB506" s="19"/>
      <c r="AC506" s="4"/>
      <c r="AD506" s="4"/>
      <c r="AE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</row>
    <row r="507" s="25" customFormat="true" ht="16.5" hidden="false" customHeight="true" outlineLevel="0" collapsed="false">
      <c r="A507" s="19" t="n">
        <v>11</v>
      </c>
      <c r="B507" s="19" t="n">
        <f aca="false" t="array" ref="B507:B507">RANK(V507,$V$2:$V$607)</f>
        <v>539</v>
      </c>
      <c r="C507" s="20" t="str">
        <f aca="false">IF(VLOOKUP($A507,Tournoi!$B$2:$F$601,3,0)="","",VLOOKUP($A507,Tournoi!$B$2:$F$601,3,0))</f>
        <v>De Grom</v>
      </c>
      <c r="D507" s="20" t="str">
        <f aca="false">IF(VLOOKUP($A507,Tournoi!$B$2:$F$601,4,0)="","",VLOOKUP($A507,Tournoi!$B$2:$F$601,4,0))</f>
        <v>Wim</v>
      </c>
      <c r="E507" s="20" t="str">
        <f aca="false">IF(VLOOKUP($A507,Tournoi!$B$2:$F$612,5,0)="","",VLOOKUP($A507,Tournoi!$B$2:$F$612,5,0))</f>
        <v/>
      </c>
      <c r="F507" s="19" t="n">
        <v>50.1759259259259</v>
      </c>
      <c r="G507" s="19" t="n">
        <v>16.7253086419753</v>
      </c>
      <c r="H507" s="19" t="n">
        <v>0</v>
      </c>
      <c r="I507" s="19" t="n">
        <v>0</v>
      </c>
      <c r="J507" s="21"/>
      <c r="K507" s="19"/>
      <c r="L507" s="19"/>
      <c r="M507" s="19"/>
      <c r="N507" s="19"/>
      <c r="O507" s="19" t="str">
        <f aca="false">IF(VLOOKUP($A507,Tournoi!$B$2:$AC$601,6,0)="","",VLOOKUP($A507,Tournoi!$B$2:$AF$601,30,0))</f>
        <v/>
      </c>
      <c r="P507" s="19"/>
      <c r="Q507" s="19"/>
      <c r="R507" s="19"/>
      <c r="S507" s="22"/>
      <c r="T507" s="21" t="n">
        <f aca="false" t="array" ref="T507:T507">SUM(J507:S507)</f>
        <v>0</v>
      </c>
      <c r="U507" s="19" t="n">
        <f aca="false" t="array" ref="U507:U507">IF(S507="",0,S507)+IF((COUNT(J507:R507)&lt;6),SUM(J507:R507),(MAX(J507:R507)+LARGE(J507:R507,2)+LARGE(J507:R507,3)+LARGE(J507:R507,4)+LARGE(J507:R507,5)))</f>
        <v>0</v>
      </c>
      <c r="V507" s="19" t="n">
        <f aca="false">U507+G507+I507</f>
        <v>16.7253086419753</v>
      </c>
      <c r="W507" s="19" t="n">
        <f aca="false" t="array" ref="W507:W507">COUNT(J507:S507)</f>
        <v>0</v>
      </c>
      <c r="X507" s="19"/>
      <c r="Y507" s="19"/>
      <c r="Z507" s="4"/>
      <c r="AA507" s="4"/>
      <c r="AB507" s="0"/>
      <c r="AC507" s="4"/>
      <c r="AD507" s="4"/>
      <c r="AE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</row>
    <row r="508" s="25" customFormat="true" ht="16.5" hidden="false" customHeight="true" outlineLevel="0" collapsed="false">
      <c r="A508" s="19" t="n">
        <v>366</v>
      </c>
      <c r="B508" s="19" t="n">
        <f aca="false" t="array" ref="B508:B508">RANK(V508,$V$2:$V$607)</f>
        <v>540</v>
      </c>
      <c r="C508" s="20" t="str">
        <f aca="false">IF(VLOOKUP($A508,Tournoi!$B$2:$F$601,3,0)="","",VLOOKUP($A508,Tournoi!$B$2:$F$601,3,0))</f>
        <v>De Coen</v>
      </c>
      <c r="D508" s="20" t="str">
        <f aca="false">IF(VLOOKUP($A508,Tournoi!$B$2:$F$601,4,0)="","",VLOOKUP($A508,Tournoi!$B$2:$F$601,4,0))</f>
        <v>Ruben</v>
      </c>
      <c r="E508" s="20" t="str">
        <f aca="false">IF(VLOOKUP($A508,Tournoi!$B$2:$F$612,5,0)="","",VLOOKUP($A508,Tournoi!$B$2:$F$612,5,0))</f>
        <v/>
      </c>
      <c r="F508" s="19" t="n">
        <v>0</v>
      </c>
      <c r="G508" s="19" t="n">
        <v>0</v>
      </c>
      <c r="H508" s="19" t="n">
        <v>20.5114792615901</v>
      </c>
      <c r="I508" s="19" t="n">
        <v>13.6743195077267</v>
      </c>
      <c r="J508" s="21"/>
      <c r="K508" s="19"/>
      <c r="L508" s="19"/>
      <c r="M508" s="19"/>
      <c r="N508" s="19"/>
      <c r="O508" s="19" t="str">
        <f aca="false">IF(VLOOKUP($A508,Tournoi!$B$2:$AC$601,6,0)="","",VLOOKUP($A508,Tournoi!$B$2:$AF$601,30,0))</f>
        <v/>
      </c>
      <c r="P508" s="19"/>
      <c r="Q508" s="19"/>
      <c r="R508" s="19"/>
      <c r="S508" s="22"/>
      <c r="T508" s="21" t="n">
        <f aca="false" t="array" ref="T508:T508">SUM(J508:S508)</f>
        <v>0</v>
      </c>
      <c r="U508" s="19" t="n">
        <f aca="false" t="array" ref="U508:U508">IF(S508="",0,S508)+IF((COUNT(J508:R508)&lt;6),SUM(J508:R508),(MAX(J508:R508)+LARGE(J508:R508,2)+LARGE(J508:R508,3)+LARGE(J508:R508,4)+LARGE(J508:R508,5)))</f>
        <v>0</v>
      </c>
      <c r="V508" s="19" t="n">
        <f aca="false">U508+G508+I508</f>
        <v>13.6743195077267</v>
      </c>
      <c r="W508" s="19" t="n">
        <f aca="false" t="array" ref="W508:W508">COUNT(J508:S508)</f>
        <v>0</v>
      </c>
      <c r="X508" s="19"/>
      <c r="Y508" s="19"/>
      <c r="Z508" s="4"/>
      <c r="AA508" s="19"/>
      <c r="AB508" s="19"/>
      <c r="AC508" s="4"/>
      <c r="AD508" s="4"/>
      <c r="AE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</row>
    <row r="509" s="25" customFormat="true" ht="16.5" hidden="false" customHeight="true" outlineLevel="0" collapsed="false">
      <c r="A509" s="19" t="n">
        <v>451</v>
      </c>
      <c r="B509" s="19" t="n">
        <f aca="false" t="array" ref="B509:B509">RANK(V509,$V$2:$V$607)</f>
        <v>541</v>
      </c>
      <c r="C509" s="20" t="str">
        <f aca="false">IF(VLOOKUP($A509,Tournoi!$B$2:$F$601,3,0)="","",VLOOKUP($A509,Tournoi!$B$2:$F$601,3,0))</f>
        <v>Stremus</v>
      </c>
      <c r="D509" s="20" t="str">
        <f aca="false">IF(VLOOKUP($A509,Tournoi!$B$2:$F$601,4,0)="","",VLOOKUP($A509,Tournoi!$B$2:$F$601,4,0))</f>
        <v>Lise</v>
      </c>
      <c r="E509" s="20" t="str">
        <f aca="false">IF(VLOOKUP($A509,Tournoi!$B$2:$F$612,5,0)="","",VLOOKUP($A509,Tournoi!$B$2:$F$612,5,0))</f>
        <v/>
      </c>
      <c r="F509" s="19" t="n">
        <v>0</v>
      </c>
      <c r="G509" s="19" t="n">
        <v>0</v>
      </c>
      <c r="H509" s="19" t="n">
        <v>20.3626614391144</v>
      </c>
      <c r="I509" s="19" t="n">
        <v>13.5751076260763</v>
      </c>
      <c r="J509" s="21"/>
      <c r="K509" s="19"/>
      <c r="L509" s="19"/>
      <c r="M509" s="19"/>
      <c r="N509" s="19"/>
      <c r="O509" s="19" t="str">
        <f aca="false">IF(VLOOKUP($A509,Tournoi!$B$2:$AC$601,6,0)="","",VLOOKUP($A509,Tournoi!$B$2:$AF$601,30,0))</f>
        <v/>
      </c>
      <c r="P509" s="19"/>
      <c r="Q509" s="19"/>
      <c r="R509" s="19"/>
      <c r="S509" s="22"/>
      <c r="T509" s="21" t="n">
        <f aca="false" t="array" ref="T509:T509">SUM(J509:S509)</f>
        <v>0</v>
      </c>
      <c r="U509" s="19" t="n">
        <f aca="false" t="array" ref="U509:U509">IF(S509="",0,S509)+IF((COUNT(J509:R509)&lt;6),SUM(J509:R509),(MAX(J509:R509)+LARGE(J509:R509,2)+LARGE(J509:R509,3)+LARGE(J509:R509,4)+LARGE(J509:R509,5)))</f>
        <v>0</v>
      </c>
      <c r="V509" s="19" t="n">
        <f aca="false">U509+G509+I509</f>
        <v>13.5751076260763</v>
      </c>
      <c r="W509" s="19" t="n">
        <f aca="false" t="array" ref="W509:W509">COUNT(J509:S509)</f>
        <v>0</v>
      </c>
      <c r="X509" s="19"/>
      <c r="Y509" s="19"/>
      <c r="Z509" s="4"/>
      <c r="AA509" s="19"/>
      <c r="AB509" s="19"/>
      <c r="AC509" s="4"/>
      <c r="AD509" s="4"/>
      <c r="AE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</row>
    <row r="510" s="25" customFormat="true" ht="16.5" hidden="false" customHeight="true" outlineLevel="0" collapsed="false">
      <c r="A510" s="19" t="n">
        <v>90</v>
      </c>
      <c r="B510" s="19" t="n">
        <f aca="false" t="array" ref="B510:B510">RANK(V510,$V$2:$V$607)</f>
        <v>542</v>
      </c>
      <c r="C510" s="20" t="str">
        <f aca="false">IF(VLOOKUP($A510,Tournoi!$B$2:$F$601,3,0)="","",VLOOKUP($A510,Tournoi!$B$2:$F$601,3,0))</f>
        <v>Boysen</v>
      </c>
      <c r="D510" s="20" t="str">
        <f aca="false">IF(VLOOKUP($A510,Tournoi!$B$2:$F$601,4,0)="","",VLOOKUP($A510,Tournoi!$B$2:$F$601,4,0))</f>
        <v>Bjorn</v>
      </c>
      <c r="E510" s="20" t="str">
        <f aca="false">IF(VLOOKUP($A510,Tournoi!$B$2:$F$612,5,0)="","",VLOOKUP($A510,Tournoi!$B$2:$F$612,5,0))</f>
        <v/>
      </c>
      <c r="F510" s="19" t="n">
        <v>40.338080034057</v>
      </c>
      <c r="G510" s="19" t="n">
        <v>13.446026678019</v>
      </c>
      <c r="H510" s="19" t="n">
        <v>0</v>
      </c>
      <c r="I510" s="19" t="n">
        <v>0</v>
      </c>
      <c r="J510" s="21"/>
      <c r="K510" s="19"/>
      <c r="L510" s="19"/>
      <c r="M510" s="19"/>
      <c r="N510" s="19"/>
      <c r="O510" s="19" t="str">
        <f aca="false">IF(VLOOKUP($A510,Tournoi!$B$2:$AC$601,6,0)="","",VLOOKUP($A510,Tournoi!$B$2:$AF$601,30,0))</f>
        <v/>
      </c>
      <c r="P510" s="19"/>
      <c r="Q510" s="19"/>
      <c r="R510" s="19"/>
      <c r="S510" s="22"/>
      <c r="T510" s="21" t="n">
        <f aca="false" t="array" ref="T510:T510">SUM(J510:S510)</f>
        <v>0</v>
      </c>
      <c r="U510" s="19" t="n">
        <f aca="false" t="array" ref="U510:U510">IF(S510="",0,S510)+IF((COUNT(J510:R510)&lt;6),SUM(J510:R510),(MAX(J510:R510)+LARGE(J510:R510,2)+LARGE(J510:R510,3)+LARGE(J510:R510,4)+LARGE(J510:R510,5)))</f>
        <v>0</v>
      </c>
      <c r="V510" s="19" t="n">
        <f aca="false">U510+G510+I510</f>
        <v>13.446026678019</v>
      </c>
      <c r="W510" s="19" t="n">
        <f aca="false" t="array" ref="W510:W510">COUNT(J510:S510)</f>
        <v>0</v>
      </c>
      <c r="X510" s="19"/>
      <c r="Y510" s="19"/>
      <c r="Z510" s="19"/>
      <c r="AA510" s="19"/>
      <c r="AB510" s="0"/>
      <c r="AC510" s="19"/>
      <c r="AD510" s="19"/>
      <c r="AE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</row>
    <row r="511" s="25" customFormat="true" ht="16.5" hidden="false" customHeight="true" outlineLevel="0" collapsed="false">
      <c r="A511" s="19" t="n">
        <v>271</v>
      </c>
      <c r="B511" s="19" t="n">
        <f aca="false" t="array" ref="B511:B511">RANK(V511,$V$2:$V$607)</f>
        <v>543</v>
      </c>
      <c r="C511" s="20" t="str">
        <f aca="false">IF(VLOOKUP($A511,Tournoi!$B$2:$F$601,3,0)="","",VLOOKUP($A511,Tournoi!$B$2:$F$601,3,0))</f>
        <v>Delaunoy</v>
      </c>
      <c r="D511" s="20" t="str">
        <f aca="false">IF(VLOOKUP($A511,Tournoi!$B$2:$F$601,4,0)="","",VLOOKUP($A511,Tournoi!$B$2:$F$601,4,0))</f>
        <v>Emmanuel</v>
      </c>
      <c r="E511" s="20" t="str">
        <f aca="false">IF(VLOOKUP($A511,Tournoi!$B$2:$F$612,5,0)="","",VLOOKUP($A511,Tournoi!$B$2:$F$612,5,0))</f>
        <v/>
      </c>
      <c r="F511" s="19" t="n">
        <v>0</v>
      </c>
      <c r="G511" s="19" t="n">
        <v>0</v>
      </c>
      <c r="H511" s="19" t="n">
        <v>18.1227170490328</v>
      </c>
      <c r="I511" s="19" t="n">
        <v>12.0818113660219</v>
      </c>
      <c r="J511" s="21"/>
      <c r="K511" s="19"/>
      <c r="L511" s="19"/>
      <c r="M511" s="19"/>
      <c r="N511" s="19"/>
      <c r="O511" s="19" t="str">
        <f aca="false">IF(VLOOKUP($A511,Tournoi!$B$2:$AC$601,6,0)="","",VLOOKUP($A511,Tournoi!$B$2:$AF$601,30,0))</f>
        <v/>
      </c>
      <c r="P511" s="19"/>
      <c r="Q511" s="19"/>
      <c r="R511" s="19"/>
      <c r="S511" s="22"/>
      <c r="T511" s="21" t="n">
        <f aca="false" t="array" ref="T511:T511">SUM(J511:S511)</f>
        <v>0</v>
      </c>
      <c r="U511" s="19" t="n">
        <f aca="false" t="array" ref="U511:U511">IF(S511="",0,S511)+IF((COUNT(J511:R511)&lt;6),SUM(J511:R511),(MAX(J511:R511)+LARGE(J511:R511,2)+LARGE(J511:R511,3)+LARGE(J511:R511,4)+LARGE(J511:R511,5)))</f>
        <v>0</v>
      </c>
      <c r="V511" s="19" t="n">
        <f aca="false">U511+G511+I511</f>
        <v>12.0818113660219</v>
      </c>
      <c r="W511" s="19" t="n">
        <f aca="false" t="array" ref="W511:W511">COUNT(J511:S511)</f>
        <v>0</v>
      </c>
      <c r="X511" s="19"/>
      <c r="Y511" s="19"/>
      <c r="Z511" s="4"/>
      <c r="AA511" s="19"/>
      <c r="AB511" s="19"/>
      <c r="AC511" s="4"/>
      <c r="AD511" s="4"/>
      <c r="AE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</row>
    <row r="512" s="25" customFormat="true" ht="16.5" hidden="false" customHeight="true" outlineLevel="0" collapsed="false">
      <c r="A512" s="19" t="n">
        <v>39</v>
      </c>
      <c r="B512" s="19" t="n">
        <f aca="false" t="array" ref="B512:B512">RANK(V512,$V$2:$V$607)</f>
        <v>544</v>
      </c>
      <c r="C512" s="20" t="str">
        <f aca="false">IF(VLOOKUP($A512,Tournoi!$B$2:$F$601,3,0)="","",VLOOKUP($A512,Tournoi!$B$2:$F$601,3,0))</f>
        <v>Bonjé</v>
      </c>
      <c r="D512" s="20" t="str">
        <f aca="false">IF(VLOOKUP($A512,Tournoi!$B$2:$F$601,4,0)="","",VLOOKUP($A512,Tournoi!$B$2:$F$601,4,0))</f>
        <v>Hadia</v>
      </c>
      <c r="E512" s="20" t="str">
        <f aca="false">IF(VLOOKUP($A512,Tournoi!$B$2:$F$612,5,0)="","",VLOOKUP($A512,Tournoi!$B$2:$F$612,5,0))</f>
        <v/>
      </c>
      <c r="F512" s="19" t="n">
        <v>33.5754385964912</v>
      </c>
      <c r="G512" s="19" t="n">
        <v>11.1918128654971</v>
      </c>
      <c r="H512" s="19" t="n">
        <v>0.15</v>
      </c>
      <c r="I512" s="19" t="n">
        <v>0.1</v>
      </c>
      <c r="J512" s="21"/>
      <c r="K512" s="19"/>
      <c r="L512" s="19"/>
      <c r="M512" s="19"/>
      <c r="N512" s="19"/>
      <c r="O512" s="19" t="str">
        <f aca="false">IF(VLOOKUP($A512,Tournoi!$B$2:$AC$601,6,0)="","",VLOOKUP($A512,Tournoi!$B$2:$AF$601,30,0))</f>
        <v/>
      </c>
      <c r="P512" s="19"/>
      <c r="Q512" s="19"/>
      <c r="R512" s="19"/>
      <c r="S512" s="22"/>
      <c r="T512" s="21" t="n">
        <f aca="false" t="array" ref="T512:T512">SUM(J512:S512)</f>
        <v>0</v>
      </c>
      <c r="U512" s="19" t="n">
        <f aca="false" t="array" ref="U512:U512">IF(S512="",0,S512)+IF((COUNT(J512:R512)&lt;6),SUM(J512:R512),(MAX(J512:R512)+LARGE(J512:R512,2)+LARGE(J512:R512,3)+LARGE(J512:R512,4)+LARGE(J512:R512,5)))</f>
        <v>0</v>
      </c>
      <c r="V512" s="19" t="n">
        <f aca="false">U512+G512+I512</f>
        <v>11.2918128654971</v>
      </c>
      <c r="W512" s="19" t="n">
        <f aca="false" t="array" ref="W512:W512">COUNT(J512:S512)</f>
        <v>0</v>
      </c>
      <c r="X512" s="19"/>
      <c r="Y512" s="19"/>
      <c r="Z512" s="4"/>
      <c r="AA512" s="19"/>
      <c r="AB512" s="19"/>
      <c r="AC512" s="4"/>
      <c r="AD512" s="4"/>
      <c r="AE512" s="0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6"/>
      <c r="FP512" s="26"/>
      <c r="FQ512" s="26"/>
      <c r="FR512" s="26"/>
      <c r="FS512" s="26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6"/>
      <c r="GH512" s="26"/>
      <c r="GI512" s="26"/>
      <c r="GJ512" s="26"/>
      <c r="GK512" s="26"/>
      <c r="GL512" s="26"/>
      <c r="GM512" s="26"/>
      <c r="GN512" s="26"/>
      <c r="GO512" s="26"/>
      <c r="GP512" s="26"/>
      <c r="GQ512" s="26"/>
      <c r="GR512" s="26"/>
      <c r="GS512" s="26"/>
      <c r="GT512" s="26"/>
      <c r="GU512" s="26"/>
      <c r="GV512" s="26"/>
      <c r="GW512" s="26"/>
      <c r="GX512" s="26"/>
      <c r="GY512" s="26"/>
      <c r="GZ512" s="26"/>
      <c r="HA512" s="26"/>
      <c r="HB512" s="26"/>
      <c r="HC512" s="26"/>
      <c r="HD512" s="26"/>
      <c r="HE512" s="26"/>
      <c r="HF512" s="26"/>
      <c r="HG512" s="26"/>
      <c r="HH512" s="26"/>
      <c r="HI512" s="26"/>
      <c r="HJ512" s="26"/>
      <c r="HK512" s="26"/>
      <c r="HL512" s="26"/>
      <c r="HM512" s="26"/>
      <c r="HN512" s="26"/>
      <c r="HO512" s="26"/>
      <c r="HP512" s="26"/>
      <c r="HQ512" s="26"/>
      <c r="HR512" s="26"/>
      <c r="HS512" s="26"/>
      <c r="HT512" s="26"/>
      <c r="HU512" s="26"/>
      <c r="HV512" s="26"/>
      <c r="HW512" s="26"/>
      <c r="HX512" s="26"/>
      <c r="HY512" s="26"/>
      <c r="HZ512" s="26"/>
      <c r="IA512" s="26"/>
      <c r="IB512" s="26"/>
      <c r="IC512" s="26"/>
      <c r="ID512" s="26"/>
      <c r="IE512" s="26"/>
      <c r="IF512" s="26"/>
      <c r="IG512" s="26"/>
      <c r="IH512" s="26"/>
      <c r="II512" s="26"/>
      <c r="IJ512" s="26"/>
      <c r="IK512" s="26"/>
      <c r="IL512" s="26"/>
      <c r="IM512" s="26"/>
      <c r="IN512" s="26"/>
      <c r="IO512" s="26"/>
      <c r="IP512" s="26"/>
      <c r="IQ512" s="26"/>
      <c r="IR512" s="26"/>
      <c r="IS512" s="26"/>
      <c r="IT512" s="26"/>
      <c r="IU512" s="26"/>
      <c r="IV512" s="26"/>
    </row>
    <row r="513" s="25" customFormat="true" ht="16.5" hidden="false" customHeight="true" outlineLevel="0" collapsed="false">
      <c r="A513" s="19" t="n">
        <v>2</v>
      </c>
      <c r="B513" s="19" t="n">
        <f aca="false" t="array" ref="B513:B513">RANK(V513,$V$2:$V$607)</f>
        <v>545</v>
      </c>
      <c r="C513" s="20" t="str">
        <f aca="false">IF(VLOOKUP($A513,Tournoi!$B$2:$F$601,3,0)="","",VLOOKUP($A513,Tournoi!$B$2:$F$601,3,0))</f>
        <v>Hillewaert</v>
      </c>
      <c r="D513" s="20" t="str">
        <f aca="false">IF(VLOOKUP($A513,Tournoi!$B$2:$F$601,4,0)="","",VLOOKUP($A513,Tournoi!$B$2:$F$601,4,0))</f>
        <v>David</v>
      </c>
      <c r="E513" s="20" t="str">
        <f aca="false">IF(VLOOKUP($A513,Tournoi!$B$2:$F$612,5,0)="","",VLOOKUP($A513,Tournoi!$B$2:$F$612,5,0))</f>
        <v/>
      </c>
      <c r="F513" s="19" t="n">
        <v>33.8292650545282</v>
      </c>
      <c r="G513" s="19" t="n">
        <v>11.2764216848427</v>
      </c>
      <c r="H513" s="19" t="n">
        <v>0</v>
      </c>
      <c r="I513" s="19" t="n">
        <v>0</v>
      </c>
      <c r="J513" s="21"/>
      <c r="K513" s="19"/>
      <c r="L513" s="19"/>
      <c r="M513" s="19"/>
      <c r="N513" s="19"/>
      <c r="O513" s="19" t="str">
        <f aca="false">IF(VLOOKUP($A513,Tournoi!$B$2:$AC$601,6,0)="","",VLOOKUP($A513,Tournoi!$B$2:$AF$601,30,0))</f>
        <v/>
      </c>
      <c r="P513" s="19"/>
      <c r="Q513" s="19"/>
      <c r="R513" s="19"/>
      <c r="S513" s="22"/>
      <c r="T513" s="21" t="n">
        <f aca="false" t="array" ref="T513:T513">SUM(J513:S513)</f>
        <v>0</v>
      </c>
      <c r="U513" s="19" t="n">
        <f aca="false" t="array" ref="U513:U513">IF(S513="",0,S513)+IF((COUNT(J513:R513)&lt;6),SUM(J513:R513),(MAX(J513:R513)+LARGE(J513:R513,2)+LARGE(J513:R513,3)+LARGE(J513:R513,4)+LARGE(J513:R513,5)))</f>
        <v>0</v>
      </c>
      <c r="V513" s="19" t="n">
        <f aca="false">U513+G513+I513</f>
        <v>11.2764216848427</v>
      </c>
      <c r="W513" s="19" t="n">
        <f aca="false" t="array" ref="W513:W513">COUNT(J513:S513)</f>
        <v>0</v>
      </c>
      <c r="X513" s="19"/>
      <c r="Y513" s="19"/>
      <c r="Z513" s="4"/>
      <c r="AA513" s="19"/>
      <c r="AB513" s="19"/>
      <c r="AC513" s="4"/>
      <c r="AD513" s="4"/>
      <c r="AE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  <c r="FG513" s="0"/>
      <c r="FH513" s="0"/>
      <c r="FI513" s="0"/>
      <c r="FJ513" s="0"/>
      <c r="FK513" s="0"/>
      <c r="FL513" s="0"/>
      <c r="FM513" s="0"/>
      <c r="FN513" s="0"/>
      <c r="FO513" s="0"/>
      <c r="FP513" s="0"/>
      <c r="FQ513" s="0"/>
      <c r="FR513" s="0"/>
      <c r="FS513" s="0"/>
      <c r="FT513" s="0"/>
      <c r="FU513" s="0"/>
      <c r="FV513" s="0"/>
      <c r="FW513" s="0"/>
      <c r="FX513" s="0"/>
      <c r="FY513" s="0"/>
      <c r="FZ513" s="0"/>
      <c r="GA513" s="0"/>
      <c r="GB513" s="0"/>
      <c r="GC513" s="0"/>
      <c r="GD513" s="0"/>
      <c r="GE513" s="0"/>
      <c r="GF513" s="0"/>
      <c r="GG513" s="0"/>
      <c r="GH513" s="0"/>
      <c r="GI513" s="0"/>
      <c r="GJ513" s="0"/>
      <c r="GK513" s="0"/>
      <c r="GL513" s="0"/>
      <c r="GM513" s="0"/>
      <c r="GN513" s="0"/>
      <c r="GO513" s="0"/>
      <c r="GP513" s="0"/>
      <c r="GQ513" s="0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</row>
    <row r="514" s="25" customFormat="true" ht="16.5" hidden="false" customHeight="true" outlineLevel="0" collapsed="false">
      <c r="A514" s="19" t="n">
        <v>16</v>
      </c>
      <c r="B514" s="19" t="n">
        <f aca="false" t="array" ref="B514:B514">RANK(V514,$V$2:$V$607)</f>
        <v>546</v>
      </c>
      <c r="C514" s="20" t="str">
        <f aca="false">IF(VLOOKUP($A514,Tournoi!$B$2:$F$601,3,0)="","",VLOOKUP($A514,Tournoi!$B$2:$F$601,3,0))</f>
        <v>Vandenberghe</v>
      </c>
      <c r="D514" s="20" t="str">
        <f aca="false">IF(VLOOKUP($A514,Tournoi!$B$2:$F$601,4,0)="","",VLOOKUP($A514,Tournoi!$B$2:$F$601,4,0))</f>
        <v>Kevin</v>
      </c>
      <c r="E514" s="20" t="str">
        <f aca="false">IF(VLOOKUP($A514,Tournoi!$B$2:$F$612,5,0)="","",VLOOKUP($A514,Tournoi!$B$2:$F$612,5,0))</f>
        <v/>
      </c>
      <c r="F514" s="19" t="n">
        <v>33.6060606060606</v>
      </c>
      <c r="G514" s="19" t="n">
        <v>11.2020202020202</v>
      </c>
      <c r="H514" s="19" t="n">
        <v>0</v>
      </c>
      <c r="I514" s="19" t="n">
        <v>0</v>
      </c>
      <c r="J514" s="21"/>
      <c r="K514" s="19"/>
      <c r="L514" s="19"/>
      <c r="M514" s="19"/>
      <c r="N514" s="19"/>
      <c r="O514" s="19" t="str">
        <f aca="false">IF(VLOOKUP($A514,Tournoi!$B$2:$AC$601,6,0)="","",VLOOKUP($A514,Tournoi!$B$2:$AF$601,30,0))</f>
        <v/>
      </c>
      <c r="P514" s="19"/>
      <c r="Q514" s="19"/>
      <c r="R514" s="19"/>
      <c r="S514" s="22"/>
      <c r="T514" s="21" t="n">
        <f aca="false" t="array" ref="T514:T514">SUM(J514:S514)</f>
        <v>0</v>
      </c>
      <c r="U514" s="19" t="n">
        <f aca="false" t="array" ref="U514:U514">IF(S514="",0,S514)+IF((COUNT(J514:R514)&lt;6),SUM(J514:R514),(MAX(J514:R514)+LARGE(J514:R514,2)+LARGE(J514:R514,3)+LARGE(J514:R514,4)+LARGE(J514:R514,5)))</f>
        <v>0</v>
      </c>
      <c r="V514" s="19" t="n">
        <f aca="false">U514+G514+I514</f>
        <v>11.2020202020202</v>
      </c>
      <c r="W514" s="19" t="n">
        <f aca="false" t="array" ref="W514:W514">COUNT(J514:S514)</f>
        <v>0</v>
      </c>
      <c r="X514" s="19"/>
      <c r="Y514" s="19"/>
      <c r="Z514" s="4"/>
      <c r="AA514" s="19"/>
      <c r="AB514" s="19"/>
      <c r="AC514" s="4"/>
      <c r="AD514" s="4"/>
      <c r="AE514" s="27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</row>
    <row r="515" s="25" customFormat="true" ht="16.5" hidden="false" customHeight="true" outlineLevel="0" collapsed="false">
      <c r="A515" s="19" t="n">
        <v>80</v>
      </c>
      <c r="B515" s="19" t="n">
        <f aca="false" t="array" ref="B515:B515">RANK(V515,$V$2:$V$607)</f>
        <v>547</v>
      </c>
      <c r="C515" s="20" t="str">
        <f aca="false">IF(VLOOKUP($A515,Tournoi!$B$2:$F$601,3,0)="","",VLOOKUP($A515,Tournoi!$B$2:$F$601,3,0))</f>
        <v>Dieryckx Visschers</v>
      </c>
      <c r="D515" s="20" t="str">
        <f aca="false">IF(VLOOKUP($A515,Tournoi!$B$2:$F$601,4,0)="","",VLOOKUP($A515,Tournoi!$B$2:$F$601,4,0))</f>
        <v>Robbe</v>
      </c>
      <c r="E515" s="20" t="str">
        <f aca="false">IF(VLOOKUP($A515,Tournoi!$B$2:$F$612,5,0)="","",VLOOKUP($A515,Tournoi!$B$2:$F$612,5,0))</f>
        <v/>
      </c>
      <c r="F515" s="19" t="n">
        <v>33.5641025641026</v>
      </c>
      <c r="G515" s="19" t="n">
        <v>11.1880341880342</v>
      </c>
      <c r="H515" s="19" t="n">
        <v>0</v>
      </c>
      <c r="I515" s="19" t="n">
        <v>0</v>
      </c>
      <c r="J515" s="21"/>
      <c r="K515" s="19"/>
      <c r="L515" s="19"/>
      <c r="M515" s="19"/>
      <c r="N515" s="19"/>
      <c r="O515" s="19" t="str">
        <f aca="false">IF(VLOOKUP($A515,Tournoi!$B$2:$AC$601,6,0)="","",VLOOKUP($A515,Tournoi!$B$2:$AF$601,30,0))</f>
        <v/>
      </c>
      <c r="P515" s="19"/>
      <c r="Q515" s="19"/>
      <c r="R515" s="19"/>
      <c r="S515" s="22"/>
      <c r="T515" s="21" t="n">
        <f aca="false" t="array" ref="T515:T515">SUM(J515:S515)</f>
        <v>0</v>
      </c>
      <c r="U515" s="19" t="n">
        <f aca="false" t="array" ref="U515:U515">IF(S515="",0,S515)+IF((COUNT(J515:R515)&lt;6),SUM(J515:R515),(MAX(J515:R515)+LARGE(J515:R515,2)+LARGE(J515:R515,3)+LARGE(J515:R515,4)+LARGE(J515:R515,5)))</f>
        <v>0</v>
      </c>
      <c r="V515" s="19" t="n">
        <f aca="false">U515+G515+I515</f>
        <v>11.1880341880342</v>
      </c>
      <c r="W515" s="19" t="n">
        <f aca="false" t="array" ref="W515:W515">COUNT(J515:S515)</f>
        <v>0</v>
      </c>
      <c r="X515" s="19"/>
      <c r="Y515" s="19"/>
      <c r="Z515" s="4"/>
      <c r="AA515" s="19"/>
      <c r="AB515" s="19"/>
      <c r="AC515" s="4"/>
      <c r="AD515" s="4"/>
      <c r="AE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</row>
    <row r="516" s="25" customFormat="true" ht="16.5" hidden="false" customHeight="true" outlineLevel="0" collapsed="false">
      <c r="A516" s="19" t="n">
        <v>390</v>
      </c>
      <c r="B516" s="19" t="n">
        <f aca="false" t="array" ref="B516:B516">RANK(V516,$V$2:$V$607)</f>
        <v>548</v>
      </c>
      <c r="C516" s="20" t="str">
        <f aca="false">IF(VLOOKUP($A516,Tournoi!$B$2:$F$601,3,0)="","",VLOOKUP($A516,Tournoi!$B$2:$F$601,3,0))</f>
        <v>Hombergen</v>
      </c>
      <c r="D516" s="20" t="str">
        <f aca="false">IF(VLOOKUP($A516,Tournoi!$B$2:$F$601,4,0)="","",VLOOKUP($A516,Tournoi!$B$2:$F$601,4,0))</f>
        <v>Nadège</v>
      </c>
      <c r="E516" s="20" t="str">
        <f aca="false">IF(VLOOKUP($A516,Tournoi!$B$2:$F$612,5,0)="","",VLOOKUP($A516,Tournoi!$B$2:$F$612,5,0))</f>
        <v/>
      </c>
      <c r="F516" s="19" t="n">
        <v>31.3840511796585</v>
      </c>
      <c r="G516" s="19" t="n">
        <v>10.4613503932195</v>
      </c>
      <c r="H516" s="19" t="n">
        <v>0</v>
      </c>
      <c r="I516" s="19" t="n">
        <v>0</v>
      </c>
      <c r="J516" s="21"/>
      <c r="K516" s="19"/>
      <c r="L516" s="19"/>
      <c r="M516" s="19"/>
      <c r="N516" s="19"/>
      <c r="O516" s="19" t="str">
        <f aca="false">IF(VLOOKUP($A516,Tournoi!$B$2:$AC$601,6,0)="","",VLOOKUP($A516,Tournoi!$B$2:$AF$601,30,0))</f>
        <v/>
      </c>
      <c r="P516" s="19"/>
      <c r="Q516" s="19"/>
      <c r="R516" s="19"/>
      <c r="S516" s="22"/>
      <c r="T516" s="21" t="n">
        <f aca="false" t="array" ref="T516:T516">SUM(J516:S516)</f>
        <v>0</v>
      </c>
      <c r="U516" s="19" t="n">
        <f aca="false" t="array" ref="U516:U516">IF(S516="",0,S516)+IF((COUNT(J516:R516)&lt;6),SUM(J516:R516),(MAX(J516:R516)+LARGE(J516:R516,2)+LARGE(J516:R516,3)+LARGE(J516:R516,4)+LARGE(J516:R516,5)))</f>
        <v>0</v>
      </c>
      <c r="V516" s="19" t="n">
        <f aca="false">U516+G516+I516</f>
        <v>10.4613503932195</v>
      </c>
      <c r="W516" s="19" t="n">
        <f aca="false" t="array" ref="W516:W516">COUNT(J516:S516)</f>
        <v>0</v>
      </c>
      <c r="X516" s="19"/>
      <c r="Y516" s="19"/>
      <c r="Z516" s="4"/>
      <c r="AA516" s="19"/>
      <c r="AB516" s="19"/>
      <c r="AC516" s="4"/>
      <c r="AD516" s="4"/>
      <c r="AE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</row>
    <row r="517" s="25" customFormat="true" ht="16.5" hidden="false" customHeight="true" outlineLevel="0" collapsed="false">
      <c r="A517" s="19" t="n">
        <v>411</v>
      </c>
      <c r="B517" s="19" t="n">
        <f aca="false" t="array" ref="B517:B517">RANK(V517,$V$2:$V$607)</f>
        <v>549</v>
      </c>
      <c r="C517" s="20" t="str">
        <f aca="false">IF(VLOOKUP($A517,Tournoi!$B$2:$F$601,3,0)="","",VLOOKUP($A517,Tournoi!$B$2:$F$601,3,0))</f>
        <v>Micheli</v>
      </c>
      <c r="D517" s="20" t="str">
        <f aca="false">IF(VLOOKUP($A517,Tournoi!$B$2:$F$601,4,0)="","",VLOOKUP($A517,Tournoi!$B$2:$F$601,4,0))</f>
        <v>Jaana</v>
      </c>
      <c r="E517" s="20" t="str">
        <f aca="false">IF(VLOOKUP($A517,Tournoi!$B$2:$F$612,5,0)="","",VLOOKUP($A517,Tournoi!$B$2:$F$612,5,0))</f>
        <v/>
      </c>
      <c r="F517" s="19" t="n">
        <v>31</v>
      </c>
      <c r="G517" s="19" t="n">
        <v>10.3333333333333</v>
      </c>
      <c r="H517" s="19" t="n">
        <v>0</v>
      </c>
      <c r="I517" s="19" t="n">
        <v>0</v>
      </c>
      <c r="J517" s="21"/>
      <c r="K517" s="19"/>
      <c r="L517" s="19"/>
      <c r="M517" s="19"/>
      <c r="N517" s="19"/>
      <c r="O517" s="19" t="str">
        <f aca="false">IF(VLOOKUP($A517,Tournoi!$B$2:$AC$601,6,0)="","",VLOOKUP($A517,Tournoi!$B$2:$AF$601,30,0))</f>
        <v/>
      </c>
      <c r="P517" s="19"/>
      <c r="Q517" s="19"/>
      <c r="R517" s="19"/>
      <c r="S517" s="22"/>
      <c r="T517" s="21" t="n">
        <f aca="false" t="array" ref="T517:T517">SUM(J517:S517)</f>
        <v>0</v>
      </c>
      <c r="U517" s="19" t="n">
        <f aca="false" t="array" ref="U517:U517">IF(S517="",0,S517)+IF((COUNT(J517:R517)&lt;6),SUM(J517:R517),(MAX(J517:R517)+LARGE(J517:R517,2)+LARGE(J517:R517,3)+LARGE(J517:R517,4)+LARGE(J517:R517,5)))</f>
        <v>0</v>
      </c>
      <c r="V517" s="19" t="n">
        <f aca="false">U517+G517+I517</f>
        <v>10.3333333333333</v>
      </c>
      <c r="W517" s="19" t="n">
        <f aca="false" t="array" ref="W517:W517">COUNT(J517:S517)</f>
        <v>0</v>
      </c>
      <c r="X517" s="19"/>
      <c r="Y517" s="19"/>
      <c r="Z517" s="4"/>
      <c r="AA517" s="19"/>
      <c r="AB517" s="19"/>
      <c r="AC517" s="4"/>
      <c r="AD517" s="4"/>
      <c r="AE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</row>
    <row r="518" s="25" customFormat="true" ht="16.5" hidden="false" customHeight="true" outlineLevel="0" collapsed="false">
      <c r="A518" s="19" t="n">
        <v>417</v>
      </c>
      <c r="B518" s="19" t="n">
        <f aca="false" t="array" ref="B518:B518">RANK(V518,$V$2:$V$607)</f>
        <v>549</v>
      </c>
      <c r="C518" s="20" t="str">
        <f aca="false">IF(VLOOKUP($A518,Tournoi!$B$2:$F$601,3,0)="","",VLOOKUP($A518,Tournoi!$B$2:$F$601,3,0))</f>
        <v>Vercayie</v>
      </c>
      <c r="D518" s="20" t="str">
        <f aca="false">IF(VLOOKUP($A518,Tournoi!$B$2:$F$601,4,0)="","",VLOOKUP($A518,Tournoi!$B$2:$F$601,4,0))</f>
        <v>Elger</v>
      </c>
      <c r="E518" s="20" t="str">
        <f aca="false">IF(VLOOKUP($A518,Tournoi!$B$2:$F$612,5,0)="","",VLOOKUP($A518,Tournoi!$B$2:$F$612,5,0))</f>
        <v/>
      </c>
      <c r="F518" s="19" t="n">
        <v>31</v>
      </c>
      <c r="G518" s="19" t="n">
        <v>10.3333333333333</v>
      </c>
      <c r="H518" s="19" t="n">
        <v>0</v>
      </c>
      <c r="I518" s="19" t="n">
        <v>0</v>
      </c>
      <c r="J518" s="21"/>
      <c r="K518" s="19"/>
      <c r="L518" s="19"/>
      <c r="M518" s="19"/>
      <c r="N518" s="19"/>
      <c r="O518" s="19" t="str">
        <f aca="false">IF(VLOOKUP($A518,Tournoi!$B$2:$AC$601,6,0)="","",VLOOKUP($A518,Tournoi!$B$2:$AF$601,30,0))</f>
        <v/>
      </c>
      <c r="P518" s="19"/>
      <c r="Q518" s="19"/>
      <c r="R518" s="19"/>
      <c r="S518" s="22"/>
      <c r="T518" s="21" t="n">
        <f aca="false" t="array" ref="T518:T518">SUM(J518:S518)</f>
        <v>0</v>
      </c>
      <c r="U518" s="19" t="n">
        <f aca="false" t="array" ref="U518:U518">IF(S518="",0,S518)+IF((COUNT(J518:R518)&lt;6),SUM(J518:R518),(MAX(J518:R518)+LARGE(J518:R518,2)+LARGE(J518:R518,3)+LARGE(J518:R518,4)+LARGE(J518:R518,5)))</f>
        <v>0</v>
      </c>
      <c r="V518" s="19" t="n">
        <f aca="false">U518+G518+I518</f>
        <v>10.3333333333333</v>
      </c>
      <c r="W518" s="19" t="n">
        <f aca="false" t="array" ref="W518:W518">COUNT(J518:S518)</f>
        <v>0</v>
      </c>
      <c r="X518" s="19"/>
      <c r="Y518" s="19"/>
      <c r="Z518" s="4"/>
      <c r="AA518" s="19"/>
      <c r="AB518" s="19"/>
      <c r="AC518" s="4"/>
      <c r="AD518" s="4"/>
      <c r="AE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</row>
    <row r="519" s="25" customFormat="true" ht="16.5" hidden="false" customHeight="true" outlineLevel="0" collapsed="false">
      <c r="A519" s="19" t="n">
        <v>465</v>
      </c>
      <c r="B519" s="19" t="n">
        <f aca="false" t="array" ref="B519:B519">RANK(V519,$V$2:$V$607)</f>
        <v>549</v>
      </c>
      <c r="C519" s="20" t="str">
        <f aca="false">IF(VLOOKUP($A519,Tournoi!$B$2:$F$601,3,0)="","",VLOOKUP($A519,Tournoi!$B$2:$F$601,3,0))</f>
        <v>De Medts</v>
      </c>
      <c r="D519" s="20" t="str">
        <f aca="false">IF(VLOOKUP($A519,Tournoi!$B$2:$F$601,4,0)="","",VLOOKUP($A519,Tournoi!$B$2:$F$601,4,0))</f>
        <v>Nele</v>
      </c>
      <c r="E519" s="20" t="str">
        <f aca="false">IF(VLOOKUP($A519,Tournoi!$B$2:$F$612,5,0)="","",VLOOKUP($A519,Tournoi!$B$2:$F$612,5,0))</f>
        <v/>
      </c>
      <c r="F519" s="19" t="n">
        <v>31</v>
      </c>
      <c r="G519" s="19" t="n">
        <v>10.3333333333333</v>
      </c>
      <c r="H519" s="19" t="n">
        <v>0</v>
      </c>
      <c r="I519" s="19" t="n">
        <v>0</v>
      </c>
      <c r="J519" s="21"/>
      <c r="K519" s="19"/>
      <c r="L519" s="19"/>
      <c r="M519" s="19"/>
      <c r="N519" s="19"/>
      <c r="O519" s="19" t="str">
        <f aca="false">IF(VLOOKUP($A519,Tournoi!$B$2:$AC$601,6,0)="","",VLOOKUP($A519,Tournoi!$B$2:$AF$601,30,0))</f>
        <v/>
      </c>
      <c r="P519" s="19"/>
      <c r="Q519" s="19"/>
      <c r="R519" s="19"/>
      <c r="S519" s="22"/>
      <c r="T519" s="21" t="n">
        <f aca="false" t="array" ref="T519:T519">SUM(J519:S519)</f>
        <v>0</v>
      </c>
      <c r="U519" s="19" t="n">
        <f aca="false" t="array" ref="U519:U519">IF(S519="",0,S519)+IF((COUNT(J519:R519)&lt;6),SUM(J519:R519),(MAX(J519:R519)+LARGE(J519:R519,2)+LARGE(J519:R519,3)+LARGE(J519:R519,4)+LARGE(J519:R519,5)))</f>
        <v>0</v>
      </c>
      <c r="V519" s="19" t="n">
        <f aca="false">U519+G519+I519</f>
        <v>10.3333333333333</v>
      </c>
      <c r="W519" s="19" t="n">
        <f aca="false" t="array" ref="W519:W519">COUNT(J519:S519)</f>
        <v>0</v>
      </c>
      <c r="X519" s="19"/>
      <c r="Y519" s="19"/>
      <c r="Z519" s="4"/>
      <c r="AA519" s="19"/>
      <c r="AB519" s="19"/>
      <c r="AC519" s="4"/>
      <c r="AD519" s="4"/>
      <c r="AE519" s="0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6"/>
      <c r="GH519" s="26"/>
      <c r="GI519" s="26"/>
      <c r="GJ519" s="26"/>
      <c r="GK519" s="26"/>
      <c r="GL519" s="26"/>
      <c r="GM519" s="26"/>
      <c r="GN519" s="26"/>
      <c r="GO519" s="26"/>
      <c r="GP519" s="26"/>
      <c r="GQ519" s="26"/>
      <c r="GR519" s="26"/>
      <c r="GS519" s="26"/>
      <c r="GT519" s="26"/>
      <c r="GU519" s="26"/>
      <c r="GV519" s="26"/>
      <c r="GW519" s="26"/>
      <c r="GX519" s="26"/>
      <c r="GY519" s="26"/>
      <c r="GZ519" s="26"/>
      <c r="HA519" s="26"/>
      <c r="HB519" s="26"/>
      <c r="HC519" s="26"/>
      <c r="HD519" s="26"/>
      <c r="HE519" s="26"/>
      <c r="HF519" s="26"/>
      <c r="HG519" s="26"/>
      <c r="HH519" s="26"/>
      <c r="HI519" s="26"/>
      <c r="HJ519" s="26"/>
      <c r="HK519" s="26"/>
      <c r="HL519" s="26"/>
      <c r="HM519" s="26"/>
      <c r="HN519" s="26"/>
      <c r="HO519" s="26"/>
      <c r="HP519" s="26"/>
      <c r="HQ519" s="26"/>
      <c r="HR519" s="26"/>
      <c r="HS519" s="26"/>
      <c r="HT519" s="26"/>
      <c r="HU519" s="26"/>
      <c r="HV519" s="26"/>
      <c r="HW519" s="26"/>
      <c r="HX519" s="26"/>
      <c r="HY519" s="26"/>
      <c r="HZ519" s="26"/>
      <c r="IA519" s="26"/>
      <c r="IB519" s="26"/>
      <c r="IC519" s="26"/>
      <c r="ID519" s="26"/>
      <c r="IE519" s="26"/>
      <c r="IF519" s="26"/>
      <c r="IG519" s="26"/>
      <c r="IH519" s="26"/>
      <c r="II519" s="26"/>
      <c r="IJ519" s="26"/>
      <c r="IK519" s="26"/>
      <c r="IL519" s="26"/>
      <c r="IM519" s="26"/>
      <c r="IN519" s="26"/>
      <c r="IO519" s="26"/>
      <c r="IP519" s="26"/>
      <c r="IQ519" s="26"/>
      <c r="IR519" s="26"/>
      <c r="IS519" s="26"/>
      <c r="IT519" s="26"/>
      <c r="IU519" s="26"/>
      <c r="IV519" s="26"/>
    </row>
    <row r="520" s="25" customFormat="true" ht="16.5" hidden="false" customHeight="true" outlineLevel="0" collapsed="false">
      <c r="A520" s="19" t="n">
        <v>537</v>
      </c>
      <c r="B520" s="19" t="n">
        <f aca="false" t="array" ref="B520:B520">RANK(V520,$V$2:$V$607)</f>
        <v>549</v>
      </c>
      <c r="C520" s="20" t="str">
        <f aca="false">IF(VLOOKUP($A520,Tournoi!$B$2:$F$601,3,0)="","",VLOOKUP($A520,Tournoi!$B$2:$F$601,3,0))</f>
        <v>Vermeulen</v>
      </c>
      <c r="D520" s="20" t="str">
        <f aca="false">IF(VLOOKUP($A520,Tournoi!$B$2:$F$601,4,0)="","",VLOOKUP($A520,Tournoi!$B$2:$F$601,4,0))</f>
        <v>Nicolas</v>
      </c>
      <c r="E520" s="20" t="str">
        <f aca="false">IF(VLOOKUP($A520,Tournoi!$B$2:$F$612,5,0)="","",VLOOKUP($A520,Tournoi!$B$2:$F$612,5,0))</f>
        <v/>
      </c>
      <c r="F520" s="19" t="n">
        <v>31</v>
      </c>
      <c r="G520" s="19" t="n">
        <v>10.3333333333333</v>
      </c>
      <c r="H520" s="19" t="n">
        <v>0</v>
      </c>
      <c r="I520" s="19" t="n">
        <v>0</v>
      </c>
      <c r="J520" s="21"/>
      <c r="K520" s="19"/>
      <c r="L520" s="19"/>
      <c r="M520" s="19"/>
      <c r="N520" s="19"/>
      <c r="O520" s="19" t="str">
        <f aca="false">IF(VLOOKUP($A520,Tournoi!$B$2:$AC$601,6,0)="","",VLOOKUP($A520,Tournoi!$B$2:$AF$601,30,0))</f>
        <v/>
      </c>
      <c r="P520" s="19"/>
      <c r="Q520" s="19"/>
      <c r="R520" s="19"/>
      <c r="S520" s="22"/>
      <c r="T520" s="21" t="n">
        <f aca="false" t="array" ref="T520:T520">SUM(J520:S520)</f>
        <v>0</v>
      </c>
      <c r="U520" s="19" t="n">
        <f aca="false" t="array" ref="U520:U520">IF(S520="",0,S520)+IF((COUNT(J520:R520)&lt;6),SUM(J520:R520),(MAX(J520:R520)+LARGE(J520:R520,2)+LARGE(J520:R520,3)+LARGE(J520:R520,4)+LARGE(J520:R520,5)))</f>
        <v>0</v>
      </c>
      <c r="V520" s="19" t="n">
        <f aca="false">U520+G520+I520</f>
        <v>10.3333333333333</v>
      </c>
      <c r="W520" s="19" t="n">
        <f aca="false" t="array" ref="W520:W520">COUNT(J520:S520)</f>
        <v>0</v>
      </c>
      <c r="X520" s="19"/>
      <c r="Y520" s="19"/>
      <c r="Z520" s="4"/>
      <c r="AA520" s="19"/>
      <c r="AB520" s="19"/>
      <c r="AC520" s="4"/>
      <c r="AD520" s="4"/>
      <c r="AE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</row>
    <row r="521" s="25" customFormat="true" ht="16.5" hidden="false" customHeight="true" outlineLevel="0" collapsed="false">
      <c r="A521" s="19" t="n">
        <v>559</v>
      </c>
      <c r="B521" s="19" t="n">
        <f aca="false" t="array" ref="B521:B521">RANK(V521,$V$2:$V$607)</f>
        <v>549</v>
      </c>
      <c r="C521" s="20" t="str">
        <f aca="false">IF(VLOOKUP($A521,Tournoi!$B$2:$F$601,3,0)="","",VLOOKUP($A521,Tournoi!$B$2:$F$601,3,0))</f>
        <v>Vermeersch</v>
      </c>
      <c r="D521" s="20" t="str">
        <f aca="false">IF(VLOOKUP($A521,Tournoi!$B$2:$F$601,4,0)="","",VLOOKUP($A521,Tournoi!$B$2:$F$601,4,0))</f>
        <v>Robin</v>
      </c>
      <c r="E521" s="20" t="str">
        <f aca="false">IF(VLOOKUP($A521,Tournoi!$B$2:$F$612,5,0)="","",VLOOKUP($A521,Tournoi!$B$2:$F$612,5,0))</f>
        <v/>
      </c>
      <c r="F521" s="19" t="n">
        <v>31</v>
      </c>
      <c r="G521" s="19" t="n">
        <v>10.3333333333333</v>
      </c>
      <c r="H521" s="19" t="n">
        <v>0</v>
      </c>
      <c r="I521" s="19" t="n">
        <v>0</v>
      </c>
      <c r="J521" s="21"/>
      <c r="K521" s="19"/>
      <c r="L521" s="19"/>
      <c r="M521" s="19"/>
      <c r="N521" s="19"/>
      <c r="O521" s="19" t="str">
        <f aca="false">IF(VLOOKUP($A521,Tournoi!$B$2:$AC$601,6,0)="","",VLOOKUP($A521,Tournoi!$B$2:$AF$601,30,0))</f>
        <v/>
      </c>
      <c r="P521" s="19"/>
      <c r="Q521" s="19"/>
      <c r="R521" s="19"/>
      <c r="S521" s="22"/>
      <c r="T521" s="21" t="n">
        <f aca="false" t="array" ref="T521:T521">SUM(J521:S521)</f>
        <v>0</v>
      </c>
      <c r="U521" s="19" t="n">
        <f aca="false" t="array" ref="U521:U521">IF(S521="",0,S521)+IF((COUNT(J521:R521)&lt;6),SUM(J521:R521),(MAX(J521:R521)+LARGE(J521:R521,2)+LARGE(J521:R521,3)+LARGE(J521:R521,4)+LARGE(J521:R521,5)))</f>
        <v>0</v>
      </c>
      <c r="V521" s="19" t="n">
        <f aca="false">U521+G521+I521</f>
        <v>10.3333333333333</v>
      </c>
      <c r="W521" s="19" t="n">
        <f aca="false" t="array" ref="W521:W521">COUNT(J521:S521)</f>
        <v>0</v>
      </c>
      <c r="X521" s="19"/>
      <c r="Y521" s="19"/>
      <c r="Z521" s="4"/>
      <c r="AA521" s="19"/>
      <c r="AB521" s="19"/>
      <c r="AC521" s="4"/>
      <c r="AD521" s="4"/>
      <c r="AE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</row>
    <row r="522" s="25" customFormat="true" ht="16.5" hidden="false" customHeight="true" outlineLevel="0" collapsed="false">
      <c r="A522" s="19" t="n">
        <v>552</v>
      </c>
      <c r="B522" s="19" t="n">
        <f aca="false" t="array" ref="B522:B522">RANK(V522,$V$2:$V$607)</f>
        <v>554</v>
      </c>
      <c r="C522" s="20" t="str">
        <f aca="false">IF(VLOOKUP($A522,Tournoi!$B$2:$F$601,3,0)="","",VLOOKUP($A522,Tournoi!$B$2:$F$601,3,0))</f>
        <v>Van Loo</v>
      </c>
      <c r="D522" s="20" t="str">
        <f aca="false">IF(VLOOKUP($A522,Tournoi!$B$2:$F$601,4,0)="","",VLOOKUP($A522,Tournoi!$B$2:$F$601,4,0))</f>
        <v>Danny</v>
      </c>
      <c r="E522" s="20" t="str">
        <f aca="false">IF(VLOOKUP($A522,Tournoi!$B$2:$F$612,5,0)="","",VLOOKUP($A522,Tournoi!$B$2:$F$612,5,0))</f>
        <v/>
      </c>
      <c r="F522" s="19" t="n">
        <v>25.5277105192359</v>
      </c>
      <c r="G522" s="19" t="n">
        <v>8.50923683974531</v>
      </c>
      <c r="H522" s="19" t="n">
        <v>0</v>
      </c>
      <c r="I522" s="19" t="n">
        <v>0</v>
      </c>
      <c r="J522" s="21"/>
      <c r="K522" s="19"/>
      <c r="L522" s="19"/>
      <c r="M522" s="19"/>
      <c r="N522" s="19"/>
      <c r="O522" s="19" t="str">
        <f aca="false">IF(VLOOKUP($A522,Tournoi!$B$2:$AC$601,6,0)="","",VLOOKUP($A522,Tournoi!$B$2:$AF$601,30,0))</f>
        <v/>
      </c>
      <c r="P522" s="19"/>
      <c r="Q522" s="19"/>
      <c r="R522" s="19"/>
      <c r="S522" s="22"/>
      <c r="T522" s="21" t="n">
        <f aca="false" t="array" ref="T522:T522">SUM(J522:S522)</f>
        <v>0</v>
      </c>
      <c r="U522" s="19" t="n">
        <f aca="false" t="array" ref="U522:U522">IF(S522="",0,S522)+IF((COUNT(J522:R522)&lt;6),SUM(J522:R522),(MAX(J522:R522)+LARGE(J522:R522,2)+LARGE(J522:R522,3)+LARGE(J522:R522,4)+LARGE(J522:R522,5)))</f>
        <v>0</v>
      </c>
      <c r="V522" s="19" t="n">
        <f aca="false">U522+G522+I522</f>
        <v>8.50923683974531</v>
      </c>
      <c r="W522" s="19" t="n">
        <f aca="false" t="array" ref="W522:W522">COUNT(J522:S522)</f>
        <v>0</v>
      </c>
      <c r="X522" s="19"/>
      <c r="Y522" s="19"/>
      <c r="Z522" s="4"/>
      <c r="AA522" s="19"/>
      <c r="AB522" s="19"/>
      <c r="AC522" s="4"/>
      <c r="AD522" s="4"/>
      <c r="AE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</row>
    <row r="523" s="25" customFormat="true" ht="16.5" hidden="false" customHeight="true" outlineLevel="0" collapsed="false">
      <c r="A523" s="19" t="n">
        <v>74</v>
      </c>
      <c r="B523" s="19" t="n">
        <f aca="false" t="array" ref="B523:B523">RANK(V523,$V$2:$V$607)</f>
        <v>555</v>
      </c>
      <c r="C523" s="20" t="str">
        <f aca="false">IF(VLOOKUP($A523,Tournoi!$B$2:$F$601,3,0)="","",VLOOKUP($A523,Tournoi!$B$2:$F$601,3,0))</f>
        <v>Dumoulin</v>
      </c>
      <c r="D523" s="20" t="str">
        <f aca="false">IF(VLOOKUP($A523,Tournoi!$B$2:$F$601,4,0)="","",VLOOKUP($A523,Tournoi!$B$2:$F$601,4,0))</f>
        <v>Lennart</v>
      </c>
      <c r="E523" s="20" t="str">
        <f aca="false">IF(VLOOKUP($A523,Tournoi!$B$2:$F$612,5,0)="","",VLOOKUP($A523,Tournoi!$B$2:$F$612,5,0))</f>
        <v/>
      </c>
      <c r="F523" s="19" t="n">
        <v>25.3893939393939</v>
      </c>
      <c r="G523" s="19" t="n">
        <v>8.4631313131313</v>
      </c>
      <c r="H523" s="19" t="n">
        <v>0</v>
      </c>
      <c r="I523" s="19" t="n">
        <v>0</v>
      </c>
      <c r="J523" s="21"/>
      <c r="K523" s="19"/>
      <c r="L523" s="19"/>
      <c r="M523" s="19"/>
      <c r="N523" s="19"/>
      <c r="O523" s="19" t="str">
        <f aca="false">IF(VLOOKUP($A523,Tournoi!$B$2:$AC$601,6,0)="","",VLOOKUP($A523,Tournoi!$B$2:$AF$601,30,0))</f>
        <v/>
      </c>
      <c r="P523" s="19"/>
      <c r="Q523" s="19"/>
      <c r="R523" s="19"/>
      <c r="S523" s="22"/>
      <c r="T523" s="21" t="n">
        <f aca="false" t="array" ref="T523:T523">SUM(J523:S523)</f>
        <v>0</v>
      </c>
      <c r="U523" s="19" t="n">
        <f aca="false" t="array" ref="U523:U523">IF(S523="",0,S523)+IF((COUNT(J523:R523)&lt;6),SUM(J523:R523),(MAX(J523:R523)+LARGE(J523:R523,2)+LARGE(J523:R523,3)+LARGE(J523:R523,4)+LARGE(J523:R523,5)))</f>
        <v>0</v>
      </c>
      <c r="V523" s="19" t="n">
        <f aca="false">U523+G523+I523</f>
        <v>8.4631313131313</v>
      </c>
      <c r="W523" s="19" t="n">
        <f aca="false" t="array" ref="W523:W523">COUNT(J523:S523)</f>
        <v>0</v>
      </c>
      <c r="X523" s="19"/>
      <c r="Y523" s="19"/>
      <c r="Z523" s="4"/>
      <c r="AA523" s="19"/>
      <c r="AB523" s="19"/>
      <c r="AC523" s="4"/>
      <c r="AD523" s="4"/>
      <c r="AE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  <c r="FG523" s="0"/>
      <c r="FH523" s="0"/>
      <c r="FI523" s="0"/>
      <c r="FJ523" s="0"/>
      <c r="FK523" s="0"/>
      <c r="FL523" s="0"/>
      <c r="FM523" s="0"/>
      <c r="FN523" s="0"/>
      <c r="FO523" s="0"/>
      <c r="FP523" s="0"/>
      <c r="FQ523" s="0"/>
      <c r="FR523" s="0"/>
      <c r="FS523" s="0"/>
      <c r="FT523" s="0"/>
      <c r="FU523" s="0"/>
      <c r="FV523" s="0"/>
      <c r="FW523" s="0"/>
      <c r="FX523" s="0"/>
      <c r="FY523" s="0"/>
      <c r="FZ523" s="0"/>
      <c r="GA523" s="0"/>
      <c r="GB523" s="0"/>
      <c r="GC523" s="0"/>
      <c r="GD523" s="0"/>
      <c r="GE523" s="0"/>
      <c r="GF523" s="0"/>
      <c r="GG523" s="0"/>
      <c r="GH523" s="0"/>
      <c r="GI523" s="0"/>
      <c r="GJ523" s="0"/>
      <c r="GK523" s="0"/>
      <c r="GL523" s="0"/>
      <c r="GM523" s="0"/>
      <c r="GN523" s="0"/>
      <c r="GO523" s="0"/>
      <c r="GP523" s="0"/>
      <c r="GQ523" s="0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</row>
    <row r="524" s="25" customFormat="true" ht="16.5" hidden="false" customHeight="true" outlineLevel="0" collapsed="false">
      <c r="A524" s="19" t="n">
        <v>561</v>
      </c>
      <c r="B524" s="19" t="n">
        <f aca="false" t="array" ref="B524:B524">RANK(V524,$V$2:$V$607)</f>
        <v>556</v>
      </c>
      <c r="C524" s="20" t="str">
        <f aca="false">IF(VLOOKUP($A524,Tournoi!$B$2:$F$601,3,0)="","",VLOOKUP($A524,Tournoi!$B$2:$F$601,3,0))</f>
        <v>De Rop</v>
      </c>
      <c r="D524" s="20" t="str">
        <f aca="false">IF(VLOOKUP($A524,Tournoi!$B$2:$F$601,4,0)="","",VLOOKUP($A524,Tournoi!$B$2:$F$601,4,0))</f>
        <v>Heleen</v>
      </c>
      <c r="E524" s="20" t="str">
        <f aca="false">IF(VLOOKUP($A524,Tournoi!$B$2:$F$612,5,0)="","",VLOOKUP($A524,Tournoi!$B$2:$F$612,5,0))</f>
        <v/>
      </c>
      <c r="F524" s="19" t="n">
        <v>25.2751402868086</v>
      </c>
      <c r="G524" s="19" t="n">
        <v>8.42504676226953</v>
      </c>
      <c r="H524" s="19" t="n">
        <v>0</v>
      </c>
      <c r="I524" s="19" t="n">
        <v>0</v>
      </c>
      <c r="J524" s="21"/>
      <c r="K524" s="19"/>
      <c r="L524" s="19"/>
      <c r="M524" s="19"/>
      <c r="N524" s="19"/>
      <c r="O524" s="19" t="str">
        <f aca="false">IF(VLOOKUP($A524,Tournoi!$B$2:$AC$601,6,0)="","",VLOOKUP($A524,Tournoi!$B$2:$AF$601,30,0))</f>
        <v/>
      </c>
      <c r="P524" s="19"/>
      <c r="Q524" s="19"/>
      <c r="R524" s="19"/>
      <c r="S524" s="22"/>
      <c r="T524" s="21" t="n">
        <f aca="false" t="array" ref="T524:T524">SUM(J524:S524)</f>
        <v>0</v>
      </c>
      <c r="U524" s="19" t="n">
        <f aca="false" t="array" ref="U524:U524">IF(S524="",0,S524)+IF((COUNT(J524:R524)&lt;6),SUM(J524:R524),(MAX(J524:R524)+LARGE(J524:R524,2)+LARGE(J524:R524,3)+LARGE(J524:R524,4)+LARGE(J524:R524,5)))</f>
        <v>0</v>
      </c>
      <c r="V524" s="19" t="n">
        <f aca="false">U524+G524+I524</f>
        <v>8.42504676226953</v>
      </c>
      <c r="W524" s="19" t="n">
        <f aca="false" t="array" ref="W524:W524">COUNT(J524:S524)</f>
        <v>0</v>
      </c>
      <c r="X524" s="19"/>
      <c r="Y524" s="19"/>
      <c r="Z524" s="4"/>
      <c r="AA524" s="19"/>
      <c r="AB524" s="19"/>
      <c r="AC524" s="4"/>
      <c r="AD524" s="4"/>
      <c r="AE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</row>
    <row r="525" s="25" customFormat="true" ht="16.5" hidden="false" customHeight="true" outlineLevel="0" collapsed="false">
      <c r="A525" s="19" t="n">
        <v>489</v>
      </c>
      <c r="B525" s="19" t="n">
        <f aca="false" t="array" ref="B525:B525">RANK(V525,$V$2:$V$607)</f>
        <v>557</v>
      </c>
      <c r="C525" s="20" t="str">
        <f aca="false">IF(VLOOKUP($A525,Tournoi!$B$2:$F$601,3,0)="","",VLOOKUP($A525,Tournoi!$B$2:$F$601,3,0))</f>
        <v>Saey - Van Peteghem</v>
      </c>
      <c r="D525" s="20" t="str">
        <f aca="false">IF(VLOOKUP($A525,Tournoi!$B$2:$F$601,4,0)="","",VLOOKUP($A525,Tournoi!$B$2:$F$601,4,0))</f>
        <v>Dieter</v>
      </c>
      <c r="E525" s="20" t="str">
        <f aca="false">IF(VLOOKUP($A525,Tournoi!$B$2:$F$612,5,0)="","",VLOOKUP($A525,Tournoi!$B$2:$F$612,5,0))</f>
        <v/>
      </c>
      <c r="F525" s="19" t="n">
        <v>0</v>
      </c>
      <c r="G525" s="19" t="n">
        <v>0</v>
      </c>
      <c r="H525" s="19" t="n">
        <v>8.72864669330845</v>
      </c>
      <c r="I525" s="19" t="n">
        <v>5.81909779553896</v>
      </c>
      <c r="J525" s="21"/>
      <c r="K525" s="19"/>
      <c r="L525" s="19"/>
      <c r="M525" s="19"/>
      <c r="N525" s="19"/>
      <c r="O525" s="19" t="n">
        <f aca="false">IF(VLOOKUP($A525,Tournoi!$B$2:$AC$601,6,0)="","",VLOOKUP($A525,Tournoi!$B$2:$AF$601,30,0))</f>
        <v>0.1648</v>
      </c>
      <c r="P525" s="19"/>
      <c r="Q525" s="19"/>
      <c r="R525" s="19"/>
      <c r="S525" s="22"/>
      <c r="T525" s="21" t="n">
        <f aca="false" t="array" ref="T525:T525">SUM(J525:S525)</f>
        <v>0.1648</v>
      </c>
      <c r="U525" s="19" t="n">
        <f aca="false" t="array" ref="U525:U525">IF(S525="",0,S525)+IF((COUNT(J525:R525)&lt;6),SUM(J525:R525),(MAX(J525:R525)+LARGE(J525:R525,2)+LARGE(J525:R525,3)+LARGE(J525:R525,4)+LARGE(J525:R525,5)))</f>
        <v>0.1648</v>
      </c>
      <c r="V525" s="19" t="n">
        <f aca="false">U525+G525+I525</f>
        <v>5.98389779553896</v>
      </c>
      <c r="W525" s="19" t="n">
        <f aca="false" t="array" ref="W525:W525">COUNT(J525:S525)</f>
        <v>1</v>
      </c>
      <c r="X525" s="19"/>
      <c r="Y525" s="19"/>
      <c r="Z525" s="4"/>
      <c r="AA525" s="19"/>
      <c r="AB525" s="19"/>
      <c r="AC525" s="4"/>
      <c r="AD525" s="4"/>
      <c r="AE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  <c r="FG525" s="0"/>
      <c r="FH525" s="0"/>
      <c r="FI525" s="0"/>
      <c r="FJ525" s="0"/>
      <c r="FK525" s="0"/>
      <c r="FL525" s="0"/>
      <c r="FM525" s="0"/>
      <c r="FN525" s="0"/>
      <c r="FO525" s="0"/>
      <c r="FP525" s="0"/>
      <c r="FQ525" s="0"/>
      <c r="FR525" s="0"/>
      <c r="FS525" s="0"/>
      <c r="FT525" s="0"/>
      <c r="FU525" s="0"/>
      <c r="FV525" s="0"/>
      <c r="FW525" s="0"/>
      <c r="FX525" s="0"/>
      <c r="FY525" s="0"/>
      <c r="FZ525" s="0"/>
      <c r="GA525" s="0"/>
      <c r="GB525" s="0"/>
      <c r="GC525" s="0"/>
      <c r="GD525" s="0"/>
      <c r="GE525" s="0"/>
      <c r="GF525" s="0"/>
      <c r="GG525" s="0"/>
      <c r="GH525" s="0"/>
      <c r="GI525" s="0"/>
      <c r="GJ525" s="0"/>
      <c r="GK525" s="0"/>
      <c r="GL525" s="0"/>
      <c r="GM525" s="0"/>
      <c r="GN525" s="0"/>
      <c r="GO525" s="0"/>
      <c r="GP525" s="0"/>
      <c r="GQ525" s="0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</row>
    <row r="526" s="25" customFormat="true" ht="16.5" hidden="false" customHeight="true" outlineLevel="0" collapsed="false">
      <c r="A526" s="19" t="n">
        <v>542</v>
      </c>
      <c r="B526" s="19" t="n">
        <f aca="false" t="array" ref="B526:B526">RANK(V526,$V$2:$V$607)</f>
        <v>379</v>
      </c>
      <c r="C526" s="20" t="str">
        <f aca="false">IF(VLOOKUP($A526,Tournoi!$B$2:$F$601,3,0)="","",VLOOKUP($A526,Tournoi!$B$2:$F$601,3,0))</f>
        <v>De Coninck</v>
      </c>
      <c r="D526" s="20" t="str">
        <f aca="false">IF(VLOOKUP($A526,Tournoi!$B$2:$F$601,4,0)="","",VLOOKUP($A526,Tournoi!$B$2:$F$601,4,0))</f>
        <v>Guy</v>
      </c>
      <c r="E526" s="20" t="str">
        <f aca="false">IF(VLOOKUP($A526,Tournoi!$B$2:$F$612,5,0)="","",VLOOKUP($A526,Tournoi!$B$2:$F$612,5,0))</f>
        <v/>
      </c>
      <c r="F526" s="19" t="n">
        <v>16.9895097921902</v>
      </c>
      <c r="G526" s="19" t="n">
        <v>5.66316993073006</v>
      </c>
      <c r="H526" s="19" t="n">
        <v>0</v>
      </c>
      <c r="I526" s="19" t="n">
        <v>0</v>
      </c>
      <c r="J526" s="21"/>
      <c r="K526" s="19"/>
      <c r="L526" s="19"/>
      <c r="M526" s="19"/>
      <c r="N526" s="19"/>
      <c r="O526" s="19" t="n">
        <f aca="false">IF(VLOOKUP($A526,Tournoi!$B$2:$AC$601,6,0)="","",VLOOKUP($A526,Tournoi!$B$2:$AF$601,30,0))</f>
        <v>67.1448835046687</v>
      </c>
      <c r="P526" s="19"/>
      <c r="Q526" s="19"/>
      <c r="R526" s="19"/>
      <c r="S526" s="22"/>
      <c r="T526" s="21" t="n">
        <f aca="false" t="array" ref="T526:T526">SUM(J526:S526)</f>
        <v>67.1448835046687</v>
      </c>
      <c r="U526" s="19" t="n">
        <f aca="false" t="array" ref="U526:U526">IF(S526="",0,S526)+IF((COUNT(J526:R526)&lt;6),SUM(J526:R526),(MAX(J526:R526)+LARGE(J526:R526,2)+LARGE(J526:R526,3)+LARGE(J526:R526,4)+LARGE(J526:R526,5)))</f>
        <v>67.1448835046687</v>
      </c>
      <c r="V526" s="19" t="n">
        <f aca="false">U526+G526+I526</f>
        <v>72.8080534353988</v>
      </c>
      <c r="W526" s="19" t="n">
        <f aca="false" t="array" ref="W526:W526">COUNT(J526:S526)</f>
        <v>1</v>
      </c>
      <c r="X526" s="19"/>
      <c r="Y526" s="19"/>
      <c r="Z526" s="4"/>
      <c r="AA526" s="19"/>
      <c r="AB526" s="19"/>
      <c r="AC526" s="4"/>
      <c r="AD526" s="4"/>
      <c r="AE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</row>
    <row r="527" s="25" customFormat="true" ht="16.5" hidden="false" customHeight="true" outlineLevel="0" collapsed="false">
      <c r="A527" s="19" t="n">
        <v>521</v>
      </c>
      <c r="B527" s="19" t="n">
        <f aca="false" t="array" ref="B527:B527">RANK(V527,$V$2:$V$607)</f>
        <v>558</v>
      </c>
      <c r="C527" s="20" t="str">
        <f aca="false">IF(VLOOKUP($A527,Tournoi!$B$2:$F$601,3,0)="","",VLOOKUP($A527,Tournoi!$B$2:$F$601,3,0))</f>
        <v>Watelet</v>
      </c>
      <c r="D527" s="20" t="str">
        <f aca="false">IF(VLOOKUP($A527,Tournoi!$B$2:$F$601,4,0)="","",VLOOKUP($A527,Tournoi!$B$2:$F$601,4,0))</f>
        <v>Patrick</v>
      </c>
      <c r="E527" s="20" t="str">
        <f aca="false">IF(VLOOKUP($A527,Tournoi!$B$2:$F$612,5,0)="","",VLOOKUP($A527,Tournoi!$B$2:$F$612,5,0))</f>
        <v/>
      </c>
      <c r="F527" s="19" t="n">
        <v>5.42982704096398</v>
      </c>
      <c r="G527" s="19" t="n">
        <v>1.80994234698799</v>
      </c>
      <c r="H527" s="19" t="n">
        <v>0</v>
      </c>
      <c r="I527" s="19" t="n">
        <v>0</v>
      </c>
      <c r="J527" s="21"/>
      <c r="K527" s="19"/>
      <c r="L527" s="19"/>
      <c r="M527" s="19"/>
      <c r="N527" s="19"/>
      <c r="O527" s="19" t="str">
        <f aca="false">IF(VLOOKUP($A527,Tournoi!$B$2:$AC$601,6,0)="","",VLOOKUP($A527,Tournoi!$B$2:$AF$601,30,0))</f>
        <v/>
      </c>
      <c r="P527" s="19"/>
      <c r="Q527" s="19"/>
      <c r="R527" s="19"/>
      <c r="S527" s="22"/>
      <c r="T527" s="21" t="n">
        <f aca="false" t="array" ref="T527:T527">SUM(J527:S527)</f>
        <v>0</v>
      </c>
      <c r="U527" s="19" t="n">
        <f aca="false" t="array" ref="U527:U527">IF(S527="",0,S527)+IF((COUNT(J527:R527)&lt;6),SUM(J527:R527),(MAX(J527:R527)+LARGE(J527:R527,2)+LARGE(J527:R527,3)+LARGE(J527:R527,4)+LARGE(J527:R527,5)))</f>
        <v>0</v>
      </c>
      <c r="V527" s="19" t="n">
        <f aca="false">U527+G527+I527</f>
        <v>1.80994234698799</v>
      </c>
      <c r="W527" s="19" t="n">
        <f aca="false" t="array" ref="W527:W527">COUNT(J527:S527)</f>
        <v>0</v>
      </c>
      <c r="X527" s="19"/>
      <c r="Y527" s="19"/>
      <c r="Z527" s="4"/>
      <c r="AA527" s="4"/>
      <c r="AB527" s="0"/>
      <c r="AC527" s="4"/>
      <c r="AD527" s="4"/>
      <c r="AE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</row>
    <row r="528" s="25" customFormat="true" ht="16.5" hidden="false" customHeight="true" outlineLevel="0" collapsed="false">
      <c r="A528" s="19" t="n">
        <v>59</v>
      </c>
      <c r="B528" s="19" t="n">
        <f aca="false" t="array" ref="B528:B528">RANK(V528,$V$2:$V$607)</f>
        <v>559</v>
      </c>
      <c r="C528" s="20" t="str">
        <f aca="false">IF(VLOOKUP($A528,Tournoi!$B$2:$F$601,3,0)="","",VLOOKUP($A528,Tournoi!$B$2:$F$601,3,0))</f>
        <v>Ysenbrandt</v>
      </c>
      <c r="D528" s="20" t="str">
        <f aca="false">IF(VLOOKUP($A528,Tournoi!$B$2:$F$601,4,0)="","",VLOOKUP($A528,Tournoi!$B$2:$F$601,4,0))</f>
        <v>Arezki</v>
      </c>
      <c r="E528" s="20" t="str">
        <f aca="false">IF(VLOOKUP($A528,Tournoi!$B$2:$F$612,5,0)="","",VLOOKUP($A528,Tournoi!$B$2:$F$612,5,0))</f>
        <v>x</v>
      </c>
      <c r="F528" s="19" t="n">
        <v>0</v>
      </c>
      <c r="G528" s="19" t="n">
        <v>0</v>
      </c>
      <c r="H528" s="19" t="n">
        <v>0</v>
      </c>
      <c r="I528" s="19" t="n">
        <v>0</v>
      </c>
      <c r="J528" s="21" t="n">
        <v>0.314565826330532</v>
      </c>
      <c r="K528" s="19"/>
      <c r="L528" s="19" t="n">
        <v>1.39585218702866</v>
      </c>
      <c r="M528" s="19"/>
      <c r="N528" s="19"/>
      <c r="O528" s="19" t="str">
        <f aca="false">IF(VLOOKUP($A528,Tournoi!$B$2:$AC$601,6,0)="","",VLOOKUP($A528,Tournoi!$B$2:$AF$601,30,0))</f>
        <v/>
      </c>
      <c r="P528" s="19"/>
      <c r="Q528" s="19"/>
      <c r="R528" s="19"/>
      <c r="S528" s="22"/>
      <c r="T528" s="21" t="n">
        <f aca="false" t="array" ref="T528:T528">SUM(J528:S528)</f>
        <v>1.71041801335919</v>
      </c>
      <c r="U528" s="19" t="n">
        <f aca="false" t="array" ref="U528:U528">IF(S528="",0,S528)+IF((COUNT(J528:R528)&lt;6),SUM(J528:R528),(MAX(J528:R528)+LARGE(J528:R528,2)+LARGE(J528:R528,3)+LARGE(J528:R528,4)+LARGE(J528:R528,5)))</f>
        <v>1.71041801335919</v>
      </c>
      <c r="V528" s="19" t="n">
        <f aca="false">U528+G528+I528</f>
        <v>1.71041801335919</v>
      </c>
      <c r="W528" s="19" t="n">
        <f aca="false" t="array" ref="W528:W528">COUNT(J528:S528)</f>
        <v>2</v>
      </c>
      <c r="X528" s="19"/>
      <c r="Y528" s="19"/>
      <c r="Z528" s="4"/>
      <c r="AA528" s="19"/>
      <c r="AB528" s="19"/>
      <c r="AC528" s="4"/>
      <c r="AD528" s="4"/>
      <c r="AE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</row>
    <row r="529" s="25" customFormat="true" ht="16.5" hidden="false" customHeight="true" outlineLevel="0" collapsed="false">
      <c r="A529" s="19" t="n">
        <v>387</v>
      </c>
      <c r="B529" s="19" t="n">
        <f aca="false" t="array" ref="B529:B529">RANK(V529,$V$2:$V$607)</f>
        <v>560</v>
      </c>
      <c r="C529" s="20" t="str">
        <f aca="false">IF(VLOOKUP($A529,Tournoi!$B$2:$F$601,3,0)="","",VLOOKUP($A529,Tournoi!$B$2:$F$601,3,0))</f>
        <v>Hennuy</v>
      </c>
      <c r="D529" s="20" t="str">
        <f aca="false">IF(VLOOKUP($A529,Tournoi!$B$2:$F$601,4,0)="","",VLOOKUP($A529,Tournoi!$B$2:$F$601,4,0))</f>
        <v>Vincent</v>
      </c>
      <c r="E529" s="20" t="str">
        <f aca="false">IF(VLOOKUP($A529,Tournoi!$B$2:$F$612,5,0)="","",VLOOKUP($A529,Tournoi!$B$2:$F$612,5,0))</f>
        <v/>
      </c>
      <c r="F529" s="19" t="n">
        <v>4.32887913841245</v>
      </c>
      <c r="G529" s="19" t="n">
        <v>1.44295971280415</v>
      </c>
      <c r="H529" s="19" t="n">
        <v>0</v>
      </c>
      <c r="I529" s="19" t="n">
        <v>0</v>
      </c>
      <c r="J529" s="21"/>
      <c r="K529" s="19"/>
      <c r="L529" s="19"/>
      <c r="M529" s="19"/>
      <c r="N529" s="19"/>
      <c r="O529" s="19" t="str">
        <f aca="false">IF(VLOOKUP($A529,Tournoi!$B$2:$AC$601,6,0)="","",VLOOKUP($A529,Tournoi!$B$2:$AF$601,30,0))</f>
        <v/>
      </c>
      <c r="P529" s="19"/>
      <c r="Q529" s="19"/>
      <c r="R529" s="19"/>
      <c r="S529" s="22"/>
      <c r="T529" s="21" t="n">
        <f aca="false" t="array" ref="T529:T529">SUM(J529:S529)</f>
        <v>0</v>
      </c>
      <c r="U529" s="19" t="n">
        <f aca="false" t="array" ref="U529:U529">IF(S529="",0,S529)+IF((COUNT(J529:R529)&lt;6),SUM(J529:R529),(MAX(J529:R529)+LARGE(J529:R529,2)+LARGE(J529:R529,3)+LARGE(J529:R529,4)+LARGE(J529:R529,5)))</f>
        <v>0</v>
      </c>
      <c r="V529" s="19" t="n">
        <f aca="false">U529+G529+I529</f>
        <v>1.44295971280415</v>
      </c>
      <c r="W529" s="19" t="n">
        <f aca="false" t="array" ref="W529:W529">COUNT(J529:S529)</f>
        <v>0</v>
      </c>
      <c r="X529" s="19"/>
      <c r="Y529" s="19"/>
      <c r="Z529" s="4"/>
      <c r="AA529" s="19"/>
      <c r="AB529" s="19"/>
      <c r="AC529" s="4"/>
      <c r="AD529" s="4"/>
      <c r="AE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</row>
    <row r="530" s="25" customFormat="true" ht="16.5" hidden="false" customHeight="true" outlineLevel="0" collapsed="false">
      <c r="A530" s="19" t="n">
        <v>301</v>
      </c>
      <c r="B530" s="19" t="n">
        <f aca="false" t="array" ref="B530:B530">RANK(V530,$V$2:$V$607)</f>
        <v>561</v>
      </c>
      <c r="C530" s="20" t="str">
        <f aca="false">IF(VLOOKUP($A530,Tournoi!$B$2:$F$601,3,0)="","",VLOOKUP($A530,Tournoi!$B$2:$F$601,3,0))</f>
        <v>Peters</v>
      </c>
      <c r="D530" s="20" t="str">
        <f aca="false">IF(VLOOKUP($A530,Tournoi!$B$2:$F$601,4,0)="","",VLOOKUP($A530,Tournoi!$B$2:$F$601,4,0))</f>
        <v>Bert</v>
      </c>
      <c r="E530" s="20"/>
      <c r="F530" s="19" t="n">
        <v>0</v>
      </c>
      <c r="G530" s="19" t="n">
        <v>0</v>
      </c>
      <c r="H530" s="19" t="n">
        <v>0</v>
      </c>
      <c r="I530" s="19" t="n">
        <v>0</v>
      </c>
      <c r="J530" s="21"/>
      <c r="K530" s="19" t="n">
        <v>1.32996632455156</v>
      </c>
      <c r="L530" s="19"/>
      <c r="M530" s="19"/>
      <c r="N530" s="19"/>
      <c r="O530" s="19" t="str">
        <f aca="false">IF(VLOOKUP($A530,Tournoi!$B$2:$AC$601,6,0)="","",VLOOKUP($A530,Tournoi!$B$2:$AF$601,30,0))</f>
        <v/>
      </c>
      <c r="P530" s="19"/>
      <c r="Q530" s="19"/>
      <c r="R530" s="19"/>
      <c r="S530" s="22"/>
      <c r="T530" s="21" t="n">
        <f aca="false" t="array" ref="T530:T530">SUM(J530:S530)</f>
        <v>1.32996632455156</v>
      </c>
      <c r="U530" s="19" t="n">
        <f aca="false" t="array" ref="U530:U530">IF(S530="",0,S530)+IF((COUNT(J530:R530)&lt;6),SUM(J530:R530),(MAX(J530:R530)+LARGE(J530:R530,2)+LARGE(J530:R530,3)+LARGE(J530:R530,4)+LARGE(J530:R530,5)))</f>
        <v>1.32996632455156</v>
      </c>
      <c r="V530" s="19" t="n">
        <f aca="false">U530+G530+I530</f>
        <v>1.32996632455156</v>
      </c>
      <c r="W530" s="19" t="n">
        <f aca="false" t="array" ref="W530:W530">COUNT(J530:S530)</f>
        <v>1</v>
      </c>
      <c r="X530" s="19"/>
      <c r="Y530" s="19"/>
      <c r="Z530" s="4"/>
      <c r="AA530" s="19"/>
      <c r="AB530" s="19"/>
      <c r="AC530" s="4"/>
      <c r="AD530" s="4"/>
      <c r="AE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</row>
    <row r="531" s="25" customFormat="true" ht="16.5" hidden="false" customHeight="true" outlineLevel="0" collapsed="false">
      <c r="A531" s="19" t="n">
        <v>212</v>
      </c>
      <c r="B531" s="19" t="n">
        <f aca="false" t="array" ref="B531:B531">RANK(V531,$V$2:$V$607)</f>
        <v>562</v>
      </c>
      <c r="C531" s="20" t="str">
        <f aca="false">IF(VLOOKUP($A531,Tournoi!$B$2:$F$601,3,0)="","",VLOOKUP($A531,Tournoi!$B$2:$F$601,3,0))</f>
        <v>Dierickx</v>
      </c>
      <c r="D531" s="20" t="str">
        <f aca="false">IF(VLOOKUP($A531,Tournoi!$B$2:$F$601,4,0)="","",VLOOKUP($A531,Tournoi!$B$2:$F$601,4,0))</f>
        <v>Chantal</v>
      </c>
      <c r="E531" s="20" t="str">
        <f aca="false">IF(VLOOKUP($A531,Tournoi!$B$2:$F$612,5,0)="","",VLOOKUP($A531,Tournoi!$B$2:$F$612,5,0))</f>
        <v/>
      </c>
      <c r="F531" s="19" t="n">
        <v>3.54639093467457</v>
      </c>
      <c r="G531" s="19" t="n">
        <v>1.18213031155819</v>
      </c>
      <c r="H531" s="19" t="n">
        <v>0</v>
      </c>
      <c r="I531" s="19" t="n">
        <v>0</v>
      </c>
      <c r="J531" s="21"/>
      <c r="K531" s="19"/>
      <c r="L531" s="19"/>
      <c r="M531" s="19"/>
      <c r="N531" s="19"/>
      <c r="O531" s="19" t="str">
        <f aca="false">IF(VLOOKUP($A531,Tournoi!$B$2:$AC$601,6,0)="","",VLOOKUP($A531,Tournoi!$B$2:$AF$601,30,0))</f>
        <v/>
      </c>
      <c r="P531" s="19"/>
      <c r="Q531" s="19"/>
      <c r="R531" s="19"/>
      <c r="S531" s="22"/>
      <c r="T531" s="21" t="n">
        <f aca="false" t="array" ref="T531:T531">SUM(J531:S531)</f>
        <v>0</v>
      </c>
      <c r="U531" s="19" t="n">
        <f aca="false" t="array" ref="U531:U531">IF(S531="",0,S531)+IF((COUNT(J531:R531)&lt;6),SUM(J531:R531),(MAX(J531:R531)+LARGE(J531:R531,2)+LARGE(J531:R531,3)+LARGE(J531:R531,4)+LARGE(J531:R531,5)))</f>
        <v>0</v>
      </c>
      <c r="V531" s="19" t="n">
        <f aca="false">U531+G531+I531</f>
        <v>1.18213031155819</v>
      </c>
      <c r="W531" s="19" t="n">
        <f aca="false" t="array" ref="W531:W531">COUNT(J531:S531)</f>
        <v>0</v>
      </c>
      <c r="X531" s="19"/>
      <c r="Y531" s="19"/>
      <c r="Z531" s="4"/>
      <c r="AA531" s="19"/>
      <c r="AB531" s="19"/>
      <c r="AC531" s="4"/>
      <c r="AD531" s="4"/>
      <c r="AE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</row>
    <row r="532" s="25" customFormat="true" ht="16.5" hidden="false" customHeight="true" outlineLevel="0" collapsed="false">
      <c r="A532" s="19" t="n">
        <v>457</v>
      </c>
      <c r="B532" s="19" t="n">
        <f aca="false" t="array" ref="B532:B532">RANK(V532,$V$2:$V$607)</f>
        <v>563</v>
      </c>
      <c r="C532" s="20" t="str">
        <f aca="false">IF(VLOOKUP($A532,Tournoi!$B$2:$F$601,3,0)="","",VLOOKUP($A532,Tournoi!$B$2:$F$601,3,0))</f>
        <v>Van Herck</v>
      </c>
      <c r="D532" s="20" t="str">
        <f aca="false">IF(VLOOKUP($A532,Tournoi!$B$2:$F$601,4,0)="","",VLOOKUP($A532,Tournoi!$B$2:$F$601,4,0))</f>
        <v>Michiel</v>
      </c>
      <c r="E532" s="20" t="str">
        <f aca="false">IF(VLOOKUP($A532,Tournoi!$B$2:$F$612,5,0)="","",VLOOKUP($A532,Tournoi!$B$2:$F$612,5,0))</f>
        <v/>
      </c>
      <c r="F532" s="19" t="n">
        <v>0</v>
      </c>
      <c r="G532" s="19" t="n">
        <v>0</v>
      </c>
      <c r="H532" s="19" t="n">
        <v>1.55062494854351</v>
      </c>
      <c r="I532" s="19" t="n">
        <v>1.03374996569568</v>
      </c>
      <c r="J532" s="21"/>
      <c r="K532" s="19"/>
      <c r="L532" s="19"/>
      <c r="M532" s="19"/>
      <c r="N532" s="19"/>
      <c r="O532" s="19" t="str">
        <f aca="false">IF(VLOOKUP($A532,Tournoi!$B$2:$AC$601,6,0)="","",VLOOKUP($A532,Tournoi!$B$2:$AF$601,30,0))</f>
        <v/>
      </c>
      <c r="P532" s="19"/>
      <c r="Q532" s="19"/>
      <c r="R532" s="19"/>
      <c r="S532" s="22"/>
      <c r="T532" s="21" t="n">
        <f aca="false" t="array" ref="T532:T532">SUM(J532:S532)</f>
        <v>0</v>
      </c>
      <c r="U532" s="19" t="n">
        <f aca="false" t="array" ref="U532:U532">IF(S532="",0,S532)+IF((COUNT(J532:R532)&lt;6),SUM(J532:R532),(MAX(J532:R532)+LARGE(J532:R532,2)+LARGE(J532:R532,3)+LARGE(J532:R532,4)+LARGE(J532:R532,5)))</f>
        <v>0</v>
      </c>
      <c r="V532" s="19" t="n">
        <f aca="false">U532+G532+I532</f>
        <v>1.03374996569568</v>
      </c>
      <c r="W532" s="19" t="n">
        <f aca="false" t="array" ref="W532:W532">COUNT(J532:S532)</f>
        <v>0</v>
      </c>
      <c r="X532" s="19"/>
      <c r="Y532" s="19"/>
      <c r="Z532" s="4"/>
      <c r="AA532" s="4"/>
      <c r="AB532" s="0"/>
      <c r="AC532" s="4"/>
      <c r="AD532" s="4"/>
      <c r="AE532" s="0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6"/>
      <c r="FP532" s="26"/>
      <c r="FQ532" s="26"/>
      <c r="FR532" s="26"/>
      <c r="FS532" s="26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6"/>
      <c r="GH532" s="26"/>
      <c r="GI532" s="26"/>
      <c r="GJ532" s="26"/>
      <c r="GK532" s="26"/>
      <c r="GL532" s="26"/>
      <c r="GM532" s="26"/>
      <c r="GN532" s="26"/>
      <c r="GO532" s="26"/>
      <c r="GP532" s="26"/>
      <c r="GQ532" s="26"/>
      <c r="GR532" s="26"/>
      <c r="GS532" s="26"/>
      <c r="GT532" s="26"/>
      <c r="GU532" s="26"/>
      <c r="GV532" s="26"/>
      <c r="GW532" s="26"/>
      <c r="GX532" s="26"/>
      <c r="GY532" s="26"/>
      <c r="GZ532" s="26"/>
      <c r="HA532" s="26"/>
      <c r="HB532" s="26"/>
      <c r="HC532" s="26"/>
      <c r="HD532" s="26"/>
      <c r="HE532" s="26"/>
      <c r="HF532" s="26"/>
      <c r="HG532" s="26"/>
      <c r="HH532" s="26"/>
      <c r="HI532" s="26"/>
      <c r="HJ532" s="26"/>
      <c r="HK532" s="26"/>
      <c r="HL532" s="26"/>
      <c r="HM532" s="26"/>
      <c r="HN532" s="26"/>
      <c r="HO532" s="26"/>
      <c r="HP532" s="26"/>
      <c r="HQ532" s="26"/>
      <c r="HR532" s="26"/>
      <c r="HS532" s="26"/>
      <c r="HT532" s="26"/>
      <c r="HU532" s="26"/>
      <c r="HV532" s="26"/>
      <c r="HW532" s="26"/>
      <c r="HX532" s="26"/>
      <c r="HY532" s="26"/>
      <c r="HZ532" s="26"/>
      <c r="IA532" s="26"/>
      <c r="IB532" s="26"/>
      <c r="IC532" s="26"/>
      <c r="ID532" s="26"/>
      <c r="IE532" s="26"/>
      <c r="IF532" s="26"/>
      <c r="IG532" s="26"/>
      <c r="IH532" s="26"/>
      <c r="II532" s="26"/>
      <c r="IJ532" s="26"/>
      <c r="IK532" s="26"/>
      <c r="IL532" s="26"/>
      <c r="IM532" s="26"/>
      <c r="IN532" s="26"/>
      <c r="IO532" s="26"/>
      <c r="IP532" s="26"/>
      <c r="IQ532" s="26"/>
      <c r="IR532" s="26"/>
      <c r="IS532" s="26"/>
      <c r="IT532" s="26"/>
      <c r="IU532" s="26"/>
      <c r="IV532" s="26"/>
    </row>
    <row r="533" s="25" customFormat="true" ht="16.5" hidden="false" customHeight="true" outlineLevel="0" collapsed="false">
      <c r="A533" s="19" t="n">
        <v>183</v>
      </c>
      <c r="B533" s="19" t="n">
        <f aca="false" t="array" ref="B533:B533">RANK(V533,$V$2:$V$607)</f>
        <v>564</v>
      </c>
      <c r="C533" s="20" t="str">
        <f aca="false">IF(VLOOKUP($A533,Tournoi!$B$2:$F$601,3,0)="","",VLOOKUP($A533,Tournoi!$B$2:$F$601,3,0))</f>
        <v>Jans</v>
      </c>
      <c r="D533" s="20" t="str">
        <f aca="false">IF(VLOOKUP($A533,Tournoi!$B$2:$F$601,4,0)="","",VLOOKUP($A533,Tournoi!$B$2:$F$601,4,0))</f>
        <v>Joris</v>
      </c>
      <c r="E533" s="20" t="str">
        <f aca="false">IF(VLOOKUP($A533,Tournoi!$B$2:$F$612,5,0)="","",VLOOKUP($A533,Tournoi!$B$2:$F$612,5,0))</f>
        <v/>
      </c>
      <c r="F533" s="19" t="n">
        <v>0</v>
      </c>
      <c r="G533" s="19" t="n">
        <v>0</v>
      </c>
      <c r="H533" s="19" t="n">
        <v>1.38994195317447</v>
      </c>
      <c r="I533" s="19" t="n">
        <v>0.926627968782977</v>
      </c>
      <c r="J533" s="21"/>
      <c r="K533" s="19"/>
      <c r="L533" s="19"/>
      <c r="M533" s="19"/>
      <c r="N533" s="19"/>
      <c r="O533" s="19" t="str">
        <f aca="false">IF(VLOOKUP($A533,Tournoi!$B$2:$AC$601,6,0)="","",VLOOKUP($A533,Tournoi!$B$2:$AF$601,30,0))</f>
        <v/>
      </c>
      <c r="P533" s="19"/>
      <c r="Q533" s="19"/>
      <c r="R533" s="19"/>
      <c r="S533" s="22"/>
      <c r="T533" s="21" t="n">
        <f aca="false" t="array" ref="T533:T533">SUM(J533:S533)</f>
        <v>0</v>
      </c>
      <c r="U533" s="19" t="n">
        <f aca="false" t="array" ref="U533:U533">IF(S533="",0,S533)+IF((COUNT(J533:R533)&lt;6),SUM(J533:R533),(MAX(J533:R533)+LARGE(J533:R533,2)+LARGE(J533:R533,3)+LARGE(J533:R533,4)+LARGE(J533:R533,5)))</f>
        <v>0</v>
      </c>
      <c r="V533" s="19" t="n">
        <f aca="false">U533+G533+I533</f>
        <v>0.926627968782977</v>
      </c>
      <c r="W533" s="19" t="n">
        <f aca="false" t="array" ref="W533:W533">COUNT(J533:S533)</f>
        <v>0</v>
      </c>
      <c r="X533" s="19"/>
      <c r="Y533" s="19"/>
      <c r="Z533" s="4"/>
      <c r="AA533" s="19"/>
      <c r="AB533" s="19"/>
      <c r="AC533" s="4"/>
      <c r="AD533" s="4"/>
      <c r="AE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</row>
    <row r="534" s="25" customFormat="true" ht="16.5" hidden="false" customHeight="true" outlineLevel="0" collapsed="false">
      <c r="A534" s="19" t="n">
        <v>285</v>
      </c>
      <c r="B534" s="19" t="n">
        <f aca="false" t="array" ref="B534:B534">RANK(V534,$V$2:$V$607)</f>
        <v>565</v>
      </c>
      <c r="C534" s="20" t="str">
        <f aca="false">IF(VLOOKUP($A534,Tournoi!$B$2:$F$601,3,0)="","",VLOOKUP($A534,Tournoi!$B$2:$F$601,3,0))</f>
        <v>Gavart</v>
      </c>
      <c r="D534" s="20" t="str">
        <f aca="false">IF(VLOOKUP($A534,Tournoi!$B$2:$F$601,4,0)="","",VLOOKUP($A534,Tournoi!$B$2:$F$601,4,0))</f>
        <v>Gaike</v>
      </c>
      <c r="E534" s="20" t="str">
        <f aca="false">IF(VLOOKUP($A534,Tournoi!$B$2:$F$612,5,0)="","",VLOOKUP($A534,Tournoi!$B$2:$F$612,5,0))</f>
        <v>Spelen Op Zolder</v>
      </c>
      <c r="F534" s="19" t="n">
        <v>0</v>
      </c>
      <c r="G534" s="19" t="n">
        <v>0</v>
      </c>
      <c r="H534" s="19" t="n">
        <v>0</v>
      </c>
      <c r="I534" s="19" t="n">
        <v>0</v>
      </c>
      <c r="J534" s="21" t="n">
        <v>0.425770308123249</v>
      </c>
      <c r="K534" s="19"/>
      <c r="L534" s="19"/>
      <c r="M534" s="19"/>
      <c r="N534" s="19"/>
      <c r="O534" s="19" t="str">
        <f aca="false">IF(VLOOKUP($A534,Tournoi!$B$2:$AC$601,6,0)="","",VLOOKUP($A534,Tournoi!$B$2:$AF$601,30,0))</f>
        <v/>
      </c>
      <c r="P534" s="19"/>
      <c r="Q534" s="19"/>
      <c r="R534" s="19"/>
      <c r="S534" s="22"/>
      <c r="T534" s="21" t="n">
        <f aca="false" t="array" ref="T534:T534">SUM(J534:S534)</f>
        <v>0.425770308123249</v>
      </c>
      <c r="U534" s="19" t="n">
        <f aca="false" t="array" ref="U534:U534">IF(S534="",0,S534)+IF((COUNT(J534:R534)&lt;6),SUM(J534:R534),(MAX(J534:R534)+LARGE(J534:R534,2)+LARGE(J534:R534,3)+LARGE(J534:R534,4)+LARGE(J534:R534,5)))</f>
        <v>0.425770308123249</v>
      </c>
      <c r="V534" s="19" t="n">
        <f aca="false">U534+G534+I534</f>
        <v>0.425770308123249</v>
      </c>
      <c r="W534" s="19" t="n">
        <f aca="false" t="array" ref="W534:W534">COUNT(J534:S534)</f>
        <v>1</v>
      </c>
      <c r="X534" s="19"/>
      <c r="Y534" s="19"/>
      <c r="Z534" s="4"/>
      <c r="AA534" s="19"/>
      <c r="AB534" s="19"/>
      <c r="AC534" s="4"/>
      <c r="AD534" s="4"/>
      <c r="AE534" s="27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</row>
    <row r="535" s="25" customFormat="true" ht="16.5" hidden="false" customHeight="true" outlineLevel="0" collapsed="false">
      <c r="A535" s="19" t="n">
        <v>446</v>
      </c>
      <c r="B535" s="19" t="n">
        <f aca="false" t="array" ref="B535:B535">RANK(V535,$V$2:$V$607)</f>
        <v>246</v>
      </c>
      <c r="C535" s="20" t="str">
        <f aca="false">IF(VLOOKUP($A535,Tournoi!$B$2:$F$601,3,0)="","",VLOOKUP($A535,Tournoi!$B$2:$F$601,3,0))</f>
        <v>De Wilde</v>
      </c>
      <c r="D535" s="20" t="str">
        <f aca="false">IF(VLOOKUP($A535,Tournoi!$B$2:$F$601,4,0)="","",VLOOKUP($A535,Tournoi!$B$2:$F$601,4,0))</f>
        <v>Steven</v>
      </c>
      <c r="E535" s="20" t="str">
        <f aca="false">IF(VLOOKUP($A535,Tournoi!$B$2:$F$612,5,0)="","",VLOOKUP($A535,Tournoi!$B$2:$F$612,5,0))</f>
        <v/>
      </c>
      <c r="F535" s="19" t="n">
        <v>0</v>
      </c>
      <c r="G535" s="19" t="n">
        <v>0</v>
      </c>
      <c r="H535" s="19" t="n">
        <v>0.595295572594608</v>
      </c>
      <c r="I535" s="19" t="n">
        <v>0.396863715063072</v>
      </c>
      <c r="J535" s="21"/>
      <c r="K535" s="19"/>
      <c r="L535" s="19"/>
      <c r="M535" s="19"/>
      <c r="N535" s="19"/>
      <c r="O535" s="19" t="n">
        <f aca="false">IF(VLOOKUP($A535,Tournoi!$B$2:$AC$601,6,0)="","",VLOOKUP($A535,Tournoi!$B$2:$AF$601,30,0))</f>
        <v>176.452486708687</v>
      </c>
      <c r="P535" s="19"/>
      <c r="Q535" s="19"/>
      <c r="R535" s="19"/>
      <c r="S535" s="22"/>
      <c r="T535" s="21" t="n">
        <f aca="false" t="array" ref="T535:T535">SUM(J535:S535)</f>
        <v>176.452486708687</v>
      </c>
      <c r="U535" s="19" t="n">
        <f aca="false" t="array" ref="U535:U535">IF(S535="",0,S535)+IF((COUNT(J535:R535)&lt;6),SUM(J535:R535),(MAX(J535:R535)+LARGE(J535:R535,2)+LARGE(J535:R535,3)+LARGE(J535:R535,4)+LARGE(J535:R535,5)))</f>
        <v>176.452486708687</v>
      </c>
      <c r="V535" s="19" t="n">
        <f aca="false">U535+G535+I535</f>
        <v>176.84935042375</v>
      </c>
      <c r="W535" s="19" t="n">
        <f aca="false" t="array" ref="W535:W535">COUNT(J535:S535)</f>
        <v>1</v>
      </c>
      <c r="X535" s="19"/>
      <c r="Y535" s="19"/>
      <c r="Z535" s="4"/>
      <c r="AA535" s="19"/>
      <c r="AB535" s="19"/>
      <c r="AC535" s="4"/>
      <c r="AD535" s="4"/>
      <c r="AE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</row>
    <row r="536" s="25" customFormat="true" ht="16.5" hidden="false" customHeight="true" outlineLevel="0" collapsed="false">
      <c r="A536" s="19" t="n">
        <v>382</v>
      </c>
      <c r="B536" s="19" t="n">
        <f aca="false" t="array" ref="B536:B536">RANK(V536,$V$2:$V$607)</f>
        <v>566</v>
      </c>
      <c r="C536" s="20" t="str">
        <f aca="false">IF(VLOOKUP($A536,Tournoi!$B$2:$F$601,3,0)="","",VLOOKUP($A536,Tournoi!$B$2:$F$601,3,0))</f>
        <v>Goffin</v>
      </c>
      <c r="D536" s="20" t="str">
        <f aca="false">IF(VLOOKUP($A536,Tournoi!$B$2:$F$601,4,0)="","",VLOOKUP($A536,Tournoi!$B$2:$F$601,4,0))</f>
        <v>Simon</v>
      </c>
      <c r="E536" s="20" t="str">
        <f aca="false">IF(VLOOKUP($A536,Tournoi!$B$2:$F$612,5,0)="","",VLOOKUP($A536,Tournoi!$B$2:$F$612,5,0))</f>
        <v/>
      </c>
      <c r="F536" s="19" t="n">
        <v>1.18095238095238</v>
      </c>
      <c r="G536" s="19" t="n">
        <v>0.393650793650794</v>
      </c>
      <c r="H536" s="19" t="n">
        <v>0</v>
      </c>
      <c r="I536" s="19" t="n">
        <v>0</v>
      </c>
      <c r="J536" s="21"/>
      <c r="K536" s="19"/>
      <c r="L536" s="19"/>
      <c r="M536" s="19"/>
      <c r="N536" s="19"/>
      <c r="O536" s="19" t="str">
        <f aca="false">IF(VLOOKUP($A536,Tournoi!$B$2:$AC$601,6,0)="","",VLOOKUP($A536,Tournoi!$B$2:$AF$601,30,0))</f>
        <v/>
      </c>
      <c r="P536" s="19"/>
      <c r="Q536" s="19"/>
      <c r="R536" s="19"/>
      <c r="S536" s="22"/>
      <c r="T536" s="21" t="n">
        <f aca="false" t="array" ref="T536:T536">SUM(J536:S536)</f>
        <v>0</v>
      </c>
      <c r="U536" s="19" t="n">
        <f aca="false" t="array" ref="U536:U536">IF(S536="",0,S536)+IF((COUNT(J536:R536)&lt;6),SUM(J536:R536),(MAX(J536:R536)+LARGE(J536:R536,2)+LARGE(J536:R536,3)+LARGE(J536:R536,4)+LARGE(J536:R536,5)))</f>
        <v>0</v>
      </c>
      <c r="V536" s="19" t="n">
        <f aca="false">U536+G536+I536</f>
        <v>0.393650793650794</v>
      </c>
      <c r="W536" s="19" t="n">
        <f aca="false" t="array" ref="W536:W536">COUNT(J536:S536)</f>
        <v>0</v>
      </c>
      <c r="X536" s="19"/>
      <c r="Y536" s="19"/>
      <c r="Z536" s="19"/>
      <c r="AA536" s="19"/>
      <c r="AB536" s="0"/>
      <c r="AC536" s="19"/>
      <c r="AD536" s="19"/>
      <c r="AE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</row>
    <row r="537" s="25" customFormat="true" ht="16.5" hidden="false" customHeight="true" outlineLevel="0" collapsed="false">
      <c r="A537" s="19" t="n">
        <v>293</v>
      </c>
      <c r="B537" s="19" t="n">
        <f aca="false" t="array" ref="B537:B537">RANK(V537,$V$2:$V$607)</f>
        <v>570</v>
      </c>
      <c r="C537" s="20" t="str">
        <f aca="false">IF(VLOOKUP($A537,Tournoi!$B$2:$F$601,3,0)="","",VLOOKUP($A537,Tournoi!$B$2:$F$601,3,0))</f>
        <v>Maes</v>
      </c>
      <c r="D537" s="20" t="str">
        <f aca="false">IF(VLOOKUP($A537,Tournoi!$B$2:$F$601,4,0)="","",VLOOKUP($A537,Tournoi!$B$2:$F$601,4,0))</f>
        <v>Joris</v>
      </c>
      <c r="E537" s="20" t="str">
        <f aca="false">IF(VLOOKUP($A537,Tournoi!$B$2:$F$612,5,0)="","",VLOOKUP($A537,Tournoi!$B$2:$F$612,5,0))</f>
        <v>Spelen Op Zolder</v>
      </c>
      <c r="F537" s="19" t="n">
        <v>0</v>
      </c>
      <c r="G537" s="19" t="n">
        <v>0</v>
      </c>
      <c r="H537" s="19" t="n">
        <v>0</v>
      </c>
      <c r="I537" s="19" t="n">
        <v>0</v>
      </c>
      <c r="J537" s="21" t="n">
        <v>0.212962962962963</v>
      </c>
      <c r="K537" s="19"/>
      <c r="L537" s="19"/>
      <c r="M537" s="19"/>
      <c r="N537" s="19"/>
      <c r="O537" s="19" t="str">
        <f aca="false">IF(VLOOKUP($A537,Tournoi!$B$2:$AC$601,6,0)="","",VLOOKUP($A537,Tournoi!$B$2:$AF$601,30,0))</f>
        <v/>
      </c>
      <c r="P537" s="19"/>
      <c r="Q537" s="19"/>
      <c r="R537" s="19"/>
      <c r="S537" s="22"/>
      <c r="T537" s="21" t="n">
        <f aca="false" t="array" ref="T537:T537">SUM(J537:S537)</f>
        <v>0.212962962962963</v>
      </c>
      <c r="U537" s="19" t="n">
        <f aca="false" t="array" ref="U537:U537">IF(S537="",0,S537)+IF((COUNT(J537:R537)&lt;6),SUM(J537:R537),(MAX(J537:R537)+LARGE(J537:R537,2)+LARGE(J537:R537,3)+LARGE(J537:R537,4)+LARGE(J537:R537,5)))</f>
        <v>0.212962962962963</v>
      </c>
      <c r="V537" s="19" t="n">
        <f aca="false">U537+G537+I537</f>
        <v>0.212962962962963</v>
      </c>
      <c r="W537" s="19" t="n">
        <f aca="false" t="array" ref="W537:W537">COUNT(J537:S537)</f>
        <v>1</v>
      </c>
      <c r="X537" s="19"/>
      <c r="Y537" s="19"/>
      <c r="Z537" s="4"/>
      <c r="AA537" s="19"/>
      <c r="AB537" s="19"/>
      <c r="AC537" s="4"/>
      <c r="AD537" s="4"/>
      <c r="AE537" s="27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</row>
    <row r="538" s="25" customFormat="true" ht="16.5" hidden="false" customHeight="true" outlineLevel="0" collapsed="false">
      <c r="A538" s="19" t="n">
        <v>173</v>
      </c>
      <c r="B538" s="19" t="n">
        <f aca="false" t="array" ref="B538:B538">RANK(V538,$V$2:$V$607)</f>
        <v>571</v>
      </c>
      <c r="C538" s="20" t="str">
        <f aca="false">IF(VLOOKUP($A538,Tournoi!$B$2:$F$601,3,0)="","",VLOOKUP($A538,Tournoi!$B$2:$F$601,3,0))</f>
        <v>Van Hoof</v>
      </c>
      <c r="D538" s="20" t="str">
        <f aca="false">IF(VLOOKUP($A538,Tournoi!$B$2:$F$601,4,0)="","",VLOOKUP($A538,Tournoi!$B$2:$F$601,4,0))</f>
        <v>Peter</v>
      </c>
      <c r="E538" s="20" t="str">
        <f aca="false">IF(VLOOKUP($A538,Tournoi!$B$2:$F$612,5,0)="","",VLOOKUP($A538,Tournoi!$B$2:$F$612,5,0))</f>
        <v/>
      </c>
      <c r="F538" s="19" t="n">
        <v>0</v>
      </c>
      <c r="G538" s="19" t="n">
        <v>0</v>
      </c>
      <c r="H538" s="19" t="n">
        <v>0.317052402994457</v>
      </c>
      <c r="I538" s="19" t="n">
        <v>0.211368268662971</v>
      </c>
      <c r="J538" s="21"/>
      <c r="K538" s="19"/>
      <c r="L538" s="19"/>
      <c r="M538" s="19"/>
      <c r="N538" s="19"/>
      <c r="O538" s="19" t="str">
        <f aca="false">IF(VLOOKUP($A538,Tournoi!$B$2:$AC$601,6,0)="","",VLOOKUP($A538,Tournoi!$B$2:$AF$601,30,0))</f>
        <v/>
      </c>
      <c r="P538" s="19"/>
      <c r="Q538" s="19"/>
      <c r="R538" s="19"/>
      <c r="S538" s="22"/>
      <c r="T538" s="21" t="n">
        <f aca="false" t="array" ref="T538:T538">SUM(J538:S538)</f>
        <v>0</v>
      </c>
      <c r="U538" s="19" t="n">
        <f aca="false" t="array" ref="U538:U538">IF(S538="",0,S538)+IF((COUNT(J538:R538)&lt;6),SUM(J538:R538),(MAX(J538:R538)+LARGE(J538:R538,2)+LARGE(J538:R538,3)+LARGE(J538:R538,4)+LARGE(J538:R538,5)))</f>
        <v>0</v>
      </c>
      <c r="V538" s="19" t="n">
        <f aca="false">U538+G538+I538</f>
        <v>0.211368268662971</v>
      </c>
      <c r="W538" s="19" t="n">
        <f aca="false" t="array" ref="W538:W538">COUNT(J538:S538)</f>
        <v>0</v>
      </c>
      <c r="X538" s="19"/>
      <c r="Y538" s="19"/>
      <c r="Z538" s="4"/>
      <c r="AA538" s="4"/>
      <c r="AB538" s="0"/>
      <c r="AC538" s="4"/>
      <c r="AD538" s="4"/>
      <c r="AE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</row>
    <row r="539" s="25" customFormat="true" ht="16.5" hidden="false" customHeight="true" outlineLevel="0" collapsed="false">
      <c r="A539" s="19" t="n">
        <v>540</v>
      </c>
      <c r="B539" s="19" t="n">
        <f aca="false" t="array" ref="B539:B539">RANK(V539,$V$2:$V$607)</f>
        <v>572</v>
      </c>
      <c r="C539" s="20" t="str">
        <f aca="false">IF(VLOOKUP($A539,Tournoi!$B$2:$F$601,3,0)="","",VLOOKUP($A539,Tournoi!$B$2:$F$601,3,0))</f>
        <v>Goris</v>
      </c>
      <c r="D539" s="20" t="str">
        <f aca="false">IF(VLOOKUP($A539,Tournoi!$B$2:$F$601,4,0)="","",VLOOKUP($A539,Tournoi!$B$2:$F$601,4,0))</f>
        <v>Sven</v>
      </c>
      <c r="E539" s="20" t="str">
        <f aca="false">IF(VLOOKUP($A539,Tournoi!$B$2:$F$612,5,0)="","",VLOOKUP($A539,Tournoi!$B$2:$F$612,5,0))</f>
        <v/>
      </c>
      <c r="F539" s="19" t="n">
        <v>0.59135883673876</v>
      </c>
      <c r="G539" s="19" t="n">
        <v>0.197119612246253</v>
      </c>
      <c r="H539" s="19" t="n">
        <v>0</v>
      </c>
      <c r="I539" s="19" t="n">
        <v>0</v>
      </c>
      <c r="J539" s="21"/>
      <c r="K539" s="19"/>
      <c r="L539" s="19"/>
      <c r="M539" s="19"/>
      <c r="N539" s="19"/>
      <c r="O539" s="19" t="str">
        <f aca="false">IF(VLOOKUP($A539,Tournoi!$B$2:$AC$601,6,0)="","",VLOOKUP($A539,Tournoi!$B$2:$AF$601,30,0))</f>
        <v/>
      </c>
      <c r="P539" s="19"/>
      <c r="Q539" s="19"/>
      <c r="R539" s="19"/>
      <c r="S539" s="22"/>
      <c r="T539" s="21" t="n">
        <f aca="false" t="array" ref="T539:T539">SUM(J539:S539)</f>
        <v>0</v>
      </c>
      <c r="U539" s="19" t="n">
        <f aca="false" t="array" ref="U539:U539">IF(S539="",0,S539)+IF((COUNT(J539:R539)&lt;6),SUM(J539:R539),(MAX(J539:R539)+LARGE(J539:R539,2)+LARGE(J539:R539,3)+LARGE(J539:R539,4)+LARGE(J539:R539,5)))</f>
        <v>0</v>
      </c>
      <c r="V539" s="19" t="n">
        <f aca="false">U539+G539+I539</f>
        <v>0.197119612246253</v>
      </c>
      <c r="W539" s="19" t="n">
        <f aca="false" t="array" ref="W539:W539">COUNT(J539:S539)</f>
        <v>0</v>
      </c>
      <c r="X539" s="19"/>
      <c r="Y539" s="19"/>
      <c r="Z539" s="4"/>
      <c r="AA539" s="19"/>
      <c r="AB539" s="19"/>
      <c r="AC539" s="4"/>
      <c r="AD539" s="4"/>
      <c r="AE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</row>
    <row r="540" s="25" customFormat="true" ht="16.5" hidden="false" customHeight="true" outlineLevel="0" collapsed="false">
      <c r="A540" s="19" t="n">
        <v>289</v>
      </c>
      <c r="B540" s="19" t="n">
        <f aca="false" t="array" ref="B540:B540">RANK(V540,$V$2:$V$607)</f>
        <v>573</v>
      </c>
      <c r="C540" s="20" t="str">
        <f aca="false">IF(VLOOKUP($A540,Tournoi!$B$2:$F$601,3,0)="","",VLOOKUP($A540,Tournoi!$B$2:$F$601,3,0))</f>
        <v>Verbeke</v>
      </c>
      <c r="D540" s="20" t="str">
        <f aca="false">IF(VLOOKUP($A540,Tournoi!$B$2:$F$601,4,0)="","",VLOOKUP($A540,Tournoi!$B$2:$F$601,4,0))</f>
        <v>David</v>
      </c>
      <c r="E540" s="20" t="str">
        <f aca="false">IF(VLOOKUP($A540,Tournoi!$B$2:$F$612,5,0)="","",VLOOKUP($A540,Tournoi!$B$2:$F$612,5,0))</f>
        <v/>
      </c>
      <c r="F540" s="19" t="n">
        <v>0</v>
      </c>
      <c r="G540" s="19" t="n">
        <v>0</v>
      </c>
      <c r="H540" s="19" t="n">
        <v>0.258371040723982</v>
      </c>
      <c r="I540" s="19" t="n">
        <v>0.172247360482655</v>
      </c>
      <c r="J540" s="21"/>
      <c r="K540" s="19"/>
      <c r="L540" s="19"/>
      <c r="M540" s="19"/>
      <c r="N540" s="19"/>
      <c r="O540" s="19" t="str">
        <f aca="false">IF(VLOOKUP($A540,Tournoi!$B$2:$AC$601,6,0)="","",VLOOKUP($A540,Tournoi!$B$2:$AF$601,30,0))</f>
        <v/>
      </c>
      <c r="P540" s="19"/>
      <c r="Q540" s="19"/>
      <c r="R540" s="19"/>
      <c r="S540" s="22"/>
      <c r="T540" s="21" t="n">
        <f aca="false" t="array" ref="T540:T540">SUM(J540:S540)</f>
        <v>0</v>
      </c>
      <c r="U540" s="19" t="n">
        <f aca="false" t="array" ref="U540:U540">IF(S540="",0,S540)+IF((COUNT(J540:R540)&lt;6),SUM(J540:R540),(MAX(J540:R540)+LARGE(J540:R540,2)+LARGE(J540:R540,3)+LARGE(J540:R540,4)+LARGE(J540:R540,5)))</f>
        <v>0</v>
      </c>
      <c r="V540" s="19" t="n">
        <f aca="false">U540+G540+I540</f>
        <v>0.172247360482655</v>
      </c>
      <c r="W540" s="19" t="n">
        <f aca="false" t="array" ref="W540:W540">COUNT(J540:S540)</f>
        <v>0</v>
      </c>
      <c r="X540" s="19"/>
      <c r="Y540" s="19"/>
      <c r="Z540" s="4"/>
      <c r="AA540" s="19"/>
      <c r="AB540" s="19"/>
      <c r="AC540" s="4"/>
      <c r="AD540" s="4"/>
      <c r="AE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</row>
    <row r="541" s="25" customFormat="true" ht="16.5" hidden="false" customHeight="true" outlineLevel="0" collapsed="false">
      <c r="A541" s="19" t="n">
        <v>267</v>
      </c>
      <c r="B541" s="19" t="n">
        <f aca="false" t="array" ref="B541:B541">RANK(V541,$V$2:$V$607)</f>
        <v>574</v>
      </c>
      <c r="C541" s="20" t="str">
        <f aca="false">IF(VLOOKUP($A541,Tournoi!$B$2:$F$601,3,0)="","",VLOOKUP($A541,Tournoi!$B$2:$F$601,3,0))</f>
        <v>Vandierendonck</v>
      </c>
      <c r="D541" s="20" t="str">
        <f aca="false">IF(VLOOKUP($A541,Tournoi!$B$2:$F$601,4,0)="","",VLOOKUP($A541,Tournoi!$B$2:$F$601,4,0))</f>
        <v>Johan</v>
      </c>
      <c r="E541" s="20" t="str">
        <f aca="false">IF(VLOOKUP($A541,Tournoi!$B$2:$F$612,5,0)="","",VLOOKUP($A541,Tournoi!$B$2:$F$612,5,0))</f>
        <v>Spelen Op Zolder</v>
      </c>
      <c r="F541" s="19" t="n">
        <v>0</v>
      </c>
      <c r="G541" s="19" t="n">
        <v>0</v>
      </c>
      <c r="H541" s="19" t="n">
        <v>0</v>
      </c>
      <c r="I541" s="19" t="n">
        <v>0</v>
      </c>
      <c r="J541" s="21" t="n">
        <v>0.159645232815965</v>
      </c>
      <c r="K541" s="19"/>
      <c r="L541" s="19"/>
      <c r="M541" s="19"/>
      <c r="N541" s="19"/>
      <c r="O541" s="19" t="str">
        <f aca="false">IF(VLOOKUP($A541,Tournoi!$B$2:$AC$601,6,0)="","",VLOOKUP($A541,Tournoi!$B$2:$AF$601,30,0))</f>
        <v/>
      </c>
      <c r="P541" s="19"/>
      <c r="Q541" s="19"/>
      <c r="R541" s="19"/>
      <c r="S541" s="22"/>
      <c r="T541" s="21" t="n">
        <f aca="false" t="array" ref="T541:T541">SUM(J541:S541)</f>
        <v>0.159645232815965</v>
      </c>
      <c r="U541" s="19" t="n">
        <f aca="false" t="array" ref="U541:U541">IF(S541="",0,S541)+IF((COUNT(J541:R541)&lt;6),SUM(J541:R541),(MAX(J541:R541)+LARGE(J541:R541,2)+LARGE(J541:R541,3)+LARGE(J541:R541,4)+LARGE(J541:R541,5)))</f>
        <v>0.159645232815965</v>
      </c>
      <c r="V541" s="19" t="n">
        <f aca="false">U541+G541+I541</f>
        <v>0.159645232815965</v>
      </c>
      <c r="W541" s="19" t="n">
        <f aca="false" t="array" ref="W541:W541">COUNT(J541:S541)</f>
        <v>1</v>
      </c>
      <c r="X541" s="19"/>
      <c r="Y541" s="19"/>
      <c r="Z541" s="4"/>
      <c r="AA541" s="19"/>
      <c r="AB541" s="19"/>
      <c r="AC541" s="4"/>
      <c r="AD541" s="4"/>
      <c r="AE541" s="27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</row>
    <row r="542" s="25" customFormat="true" ht="16.5" hidden="false" customHeight="true" outlineLevel="0" collapsed="false">
      <c r="A542" s="19" t="n">
        <v>232</v>
      </c>
      <c r="B542" s="19" t="n">
        <f aca="false" t="array" ref="B542:B542">RANK(V542,$V$2:$V$607)</f>
        <v>486</v>
      </c>
      <c r="C542" s="20" t="str">
        <f aca="false">IF(VLOOKUP($A542,Tournoi!$B$2:$F$601,3,0)="","",VLOOKUP($A542,Tournoi!$B$2:$F$601,3,0))</f>
        <v>Deketelaere</v>
      </c>
      <c r="D542" s="20" t="str">
        <f aca="false">IF(VLOOKUP($A542,Tournoi!$B$2:$F$601,4,0)="","",VLOOKUP($A542,Tournoi!$B$2:$F$601,4,0))</f>
        <v>Kimberley</v>
      </c>
      <c r="E542" s="20" t="str">
        <f aca="false">IF(VLOOKUP($A542,Tournoi!$B$2:$F$612,5,0)="","",VLOOKUP($A542,Tournoi!$B$2:$F$612,5,0))</f>
        <v>x</v>
      </c>
      <c r="F542" s="19" t="n">
        <v>0</v>
      </c>
      <c r="G542" s="19" t="n">
        <v>0</v>
      </c>
      <c r="H542" s="19" t="n">
        <v>0</v>
      </c>
      <c r="I542" s="19" t="n">
        <v>0</v>
      </c>
      <c r="J542" s="21" t="n">
        <v>0.149184149184149</v>
      </c>
      <c r="K542" s="19"/>
      <c r="L542" s="19"/>
      <c r="M542" s="19"/>
      <c r="N542" s="19"/>
      <c r="O542" s="19" t="n">
        <f aca="false">IF(VLOOKUP($A542,Tournoi!$B$2:$AC$601,6,0)="","",VLOOKUP($A542,Tournoi!$B$2:$AF$601,30,0))</f>
        <v>33.9193282749456</v>
      </c>
      <c r="P542" s="19"/>
      <c r="Q542" s="19"/>
      <c r="R542" s="19"/>
      <c r="S542" s="22"/>
      <c r="T542" s="21" t="n">
        <f aca="false" t="array" ref="T542:T542">SUM(J542:S542)</f>
        <v>34.0685124241298</v>
      </c>
      <c r="U542" s="19" t="n">
        <f aca="false" t="array" ref="U542:U542">IF(S542="",0,S542)+IF((COUNT(J542:R542)&lt;6),SUM(J542:R542),(MAX(J542:R542)+LARGE(J542:R542,2)+LARGE(J542:R542,3)+LARGE(J542:R542,4)+LARGE(J542:R542,5)))</f>
        <v>34.0685124241298</v>
      </c>
      <c r="V542" s="19" t="n">
        <f aca="false">U542+G542+I542</f>
        <v>34.0685124241298</v>
      </c>
      <c r="W542" s="19" t="n">
        <f aca="false" t="array" ref="W542:W542">COUNT(J542:S542)</f>
        <v>2</v>
      </c>
      <c r="X542" s="19"/>
      <c r="Y542" s="19"/>
      <c r="Z542" s="4"/>
      <c r="AA542" s="4"/>
      <c r="AB542" s="0"/>
      <c r="AC542" s="4"/>
      <c r="AD542" s="4"/>
      <c r="AE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</row>
    <row r="543" s="25" customFormat="true" ht="16.5" hidden="false" customHeight="true" outlineLevel="0" collapsed="false">
      <c r="A543" s="19" t="n">
        <v>564</v>
      </c>
      <c r="B543" s="19" t="n">
        <f aca="false" t="array" ref="B543:B543">RANK(V543,$V$2:$V$607)</f>
        <v>569</v>
      </c>
      <c r="C543" s="20" t="str">
        <f aca="false">IF(VLOOKUP($A543,Tournoi!$B$2:$F$601,3,0)="","",VLOOKUP($A543,Tournoi!$B$2:$F$601,3,0))</f>
        <v>Van Roeyen</v>
      </c>
      <c r="D543" s="20" t="str">
        <f aca="false">IF(VLOOKUP($A543,Tournoi!$B$2:$F$601,4,0)="","",VLOOKUP($A543,Tournoi!$B$2:$F$601,4,0))</f>
        <v>Joke</v>
      </c>
      <c r="E543" s="20" t="str">
        <f aca="false">IF(VLOOKUP($A543,Tournoi!$B$2:$F$612,5,0)="","",VLOOKUP($A543,Tournoi!$B$2:$F$612,5,0))</f>
        <v/>
      </c>
      <c r="F543" s="19" t="n">
        <v>0.335477941176471</v>
      </c>
      <c r="G543" s="19" t="n">
        <v>0.111825980392157</v>
      </c>
      <c r="H543" s="19" t="n">
        <v>0</v>
      </c>
      <c r="I543" s="19" t="n">
        <v>0</v>
      </c>
      <c r="J543" s="21"/>
      <c r="K543" s="19"/>
      <c r="L543" s="19"/>
      <c r="M543" s="19"/>
      <c r="N543" s="19"/>
      <c r="O543" s="19" t="n">
        <f aca="false">IF(VLOOKUP($A543,Tournoi!$B$2:$AC$601,6,0)="","",VLOOKUP($A543,Tournoi!$B$2:$AF$601,30,0))</f>
        <v>0.17</v>
      </c>
      <c r="P543" s="19"/>
      <c r="Q543" s="19"/>
      <c r="R543" s="19"/>
      <c r="S543" s="22"/>
      <c r="T543" s="21" t="n">
        <f aca="false" t="array" ref="T543:T543">SUM(J543:S543)</f>
        <v>0.17</v>
      </c>
      <c r="U543" s="19" t="n">
        <f aca="false" t="array" ref="U543:U543">IF(S543="",0,S543)+IF((COUNT(J543:R543)&lt;6),SUM(J543:R543),(MAX(J543:R543)+LARGE(J543:R543,2)+LARGE(J543:R543,3)+LARGE(J543:R543,4)+LARGE(J543:R543,5)))</f>
        <v>0.17</v>
      </c>
      <c r="V543" s="19" t="n">
        <f aca="false">U543+G543+I543</f>
        <v>0.281825980392157</v>
      </c>
      <c r="W543" s="19" t="n">
        <f aca="false" t="array" ref="W543:W543">COUNT(J543:S543)</f>
        <v>1</v>
      </c>
      <c r="X543" s="19"/>
      <c r="Y543" s="19"/>
      <c r="Z543" s="4"/>
      <c r="AA543" s="19"/>
      <c r="AB543" s="19"/>
      <c r="AC543" s="4"/>
      <c r="AD543" s="4"/>
      <c r="AE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</row>
    <row r="544" s="25" customFormat="true" ht="16.5" hidden="false" customHeight="true" outlineLevel="0" collapsed="false">
      <c r="A544" s="19" t="n">
        <v>164</v>
      </c>
      <c r="B544" s="19" t="n">
        <f aca="false" t="array" ref="B544:B544">RANK(V544,$V$2:$V$607)</f>
        <v>575</v>
      </c>
      <c r="C544" s="20" t="str">
        <f aca="false">IF(VLOOKUP($A544,Tournoi!$B$2:$F$601,3,0)="","",VLOOKUP($A544,Tournoi!$B$2:$F$601,3,0))</f>
        <v>Denys</v>
      </c>
      <c r="D544" s="20" t="str">
        <f aca="false">IF(VLOOKUP($A544,Tournoi!$B$2:$F$601,4,0)="","",VLOOKUP($A544,Tournoi!$B$2:$F$601,4,0))</f>
        <v>Eva</v>
      </c>
      <c r="E544" s="20" t="str">
        <f aca="false">IF(VLOOKUP($A544,Tournoi!$B$2:$F$612,5,0)="","",VLOOKUP($A544,Tournoi!$B$2:$F$612,5,0))</f>
        <v/>
      </c>
      <c r="F544" s="19" t="n">
        <v>0</v>
      </c>
      <c r="G544" s="19" t="n">
        <v>0</v>
      </c>
      <c r="H544" s="19" t="n">
        <v>0.167630057803468</v>
      </c>
      <c r="I544" s="19" t="n">
        <v>0.111753371868979</v>
      </c>
      <c r="J544" s="21"/>
      <c r="K544" s="19"/>
      <c r="L544" s="19"/>
      <c r="M544" s="19"/>
      <c r="N544" s="19"/>
      <c r="O544" s="19" t="str">
        <f aca="false">IF(VLOOKUP($A544,Tournoi!$B$2:$AC$601,6,0)="","",VLOOKUP($A544,Tournoi!$B$2:$AF$601,30,0))</f>
        <v/>
      </c>
      <c r="P544" s="19"/>
      <c r="Q544" s="19"/>
      <c r="R544" s="19"/>
      <c r="S544" s="22"/>
      <c r="T544" s="21" t="n">
        <f aca="false" t="array" ref="T544:T544">SUM(J544:S544)</f>
        <v>0</v>
      </c>
      <c r="U544" s="19" t="n">
        <f aca="false" t="array" ref="U544:U544">IF(S544="",0,S544)+IF((COUNT(J544:R544)&lt;6),SUM(J544:R544),(MAX(J544:R544)+LARGE(J544:R544,2)+LARGE(J544:R544,3)+LARGE(J544:R544,4)+LARGE(J544:R544,5)))</f>
        <v>0</v>
      </c>
      <c r="V544" s="19" t="n">
        <f aca="false">U544+G544+I544</f>
        <v>0.111753371868979</v>
      </c>
      <c r="W544" s="19" t="n">
        <f aca="false" t="array" ref="W544:W544">COUNT(J544:S544)</f>
        <v>0</v>
      </c>
      <c r="X544" s="19"/>
      <c r="Y544" s="19"/>
      <c r="Z544" s="4"/>
      <c r="AA544" s="19"/>
      <c r="AB544" s="19"/>
      <c r="AC544" s="4"/>
      <c r="AD544" s="4"/>
      <c r="AE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</row>
    <row r="545" s="25" customFormat="true" ht="16.5" hidden="false" customHeight="true" outlineLevel="0" collapsed="false">
      <c r="A545" s="19" t="n">
        <v>581</v>
      </c>
      <c r="B545" s="19" t="n">
        <f aca="false" t="array" ref="B545:B545">RANK(V545,$V$2:$V$607)</f>
        <v>576</v>
      </c>
      <c r="C545" s="20" t="str">
        <f aca="false">IF(VLOOKUP($A545,Tournoi!$B$2:$F$601,3,0)="","",VLOOKUP($A545,Tournoi!$B$2:$F$601,3,0))</f>
        <v>Hillaert</v>
      </c>
      <c r="D545" s="20" t="str">
        <f aca="false">IF(VLOOKUP($A545,Tournoi!$B$2:$F$601,4,0)="","",VLOOKUP($A545,Tournoi!$B$2:$F$601,4,0))</f>
        <v>Aagje</v>
      </c>
      <c r="E545" s="20" t="str">
        <f aca="false">IF(VLOOKUP($A545,Tournoi!$B$2:$F$612,5,0)="","",VLOOKUP($A545,Tournoi!$B$2:$F$612,5,0))</f>
        <v/>
      </c>
      <c r="F545" s="19" t="n">
        <v>0.2</v>
      </c>
      <c r="G545" s="19" t="n">
        <v>0.0666666666666667</v>
      </c>
      <c r="H545" s="19" t="n">
        <v>0</v>
      </c>
      <c r="I545" s="19" t="n">
        <v>0</v>
      </c>
      <c r="J545" s="21"/>
      <c r="K545" s="19"/>
      <c r="L545" s="19"/>
      <c r="M545" s="19"/>
      <c r="N545" s="19"/>
      <c r="O545" s="19" t="str">
        <f aca="false">IF(VLOOKUP($A545,Tournoi!$B$2:$AC$601,6,0)="","",VLOOKUP($A545,Tournoi!$B$2:$AF$601,30,0))</f>
        <v/>
      </c>
      <c r="P545" s="19"/>
      <c r="Q545" s="19"/>
      <c r="R545" s="19"/>
      <c r="S545" s="22"/>
      <c r="T545" s="21" t="n">
        <f aca="false" t="array" ref="T545:T545">SUM(J545:S545)</f>
        <v>0</v>
      </c>
      <c r="U545" s="19" t="n">
        <f aca="false" t="array" ref="U545:U545">IF(S545="",0,S545)+IF((COUNT(J545:R545)&lt;6),SUM(J545:R545),(MAX(J545:R545)+LARGE(J545:R545,2)+LARGE(J545:R545,3)+LARGE(J545:R545,4)+LARGE(J545:R545,5)))</f>
        <v>0</v>
      </c>
      <c r="V545" s="19" t="n">
        <f aca="false">U545+G545+I545</f>
        <v>0.0666666666666667</v>
      </c>
      <c r="W545" s="19" t="n">
        <f aca="false" t="array" ref="W545:W545">COUNT(J545:S545)</f>
        <v>0</v>
      </c>
      <c r="X545" s="19"/>
      <c r="Y545" s="19"/>
      <c r="Z545" s="4"/>
      <c r="AA545" s="19"/>
      <c r="AB545" s="19"/>
      <c r="AC545" s="4"/>
      <c r="AD545" s="4"/>
      <c r="AE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</row>
    <row r="546" s="25" customFormat="true" ht="16.5" hidden="false" customHeight="true" outlineLevel="0" collapsed="false">
      <c r="A546" s="19" t="n">
        <v>104</v>
      </c>
      <c r="B546" s="19" t="n">
        <f aca="false" t="array" ref="B546:B546">RANK(V546,$V$2:$V$607)</f>
        <v>577</v>
      </c>
      <c r="C546" s="20" t="str">
        <f aca="false">IF(VLOOKUP($A546,Tournoi!$B$2:$F$601,3,0)="","",VLOOKUP($A546,Tournoi!$B$2:$F$601,3,0))</f>
        <v>Janssens</v>
      </c>
      <c r="D546" s="20" t="str">
        <f aca="false">IF(VLOOKUP($A546,Tournoi!$B$2:$F$601,4,0)="","",VLOOKUP($A546,Tournoi!$B$2:$F$601,4,0))</f>
        <v>Freddy</v>
      </c>
      <c r="E546" s="20" t="str">
        <f aca="false">IF(VLOOKUP($A546,Tournoi!$B$2:$F$612,5,0)="","",VLOOKUP($A546,Tournoi!$B$2:$F$612,5,0))</f>
        <v>De Speeldoos</v>
      </c>
      <c r="F546" s="19" t="n">
        <v>0</v>
      </c>
      <c r="G546" s="19" t="n">
        <v>0</v>
      </c>
      <c r="H546" s="19" t="n">
        <v>0</v>
      </c>
      <c r="I546" s="19" t="n">
        <v>0</v>
      </c>
      <c r="J546" s="21"/>
      <c r="K546" s="19"/>
      <c r="L546" s="19"/>
      <c r="M546" s="19"/>
      <c r="N546" s="19"/>
      <c r="O546" s="19" t="str">
        <f aca="false">IF(VLOOKUP($A546,Tournoi!$B$2:$AC$601,6,0)="","",VLOOKUP($A546,Tournoi!$B$2:$AF$601,30,0))</f>
        <v/>
      </c>
      <c r="P546" s="19"/>
      <c r="Q546" s="19"/>
      <c r="R546" s="19"/>
      <c r="S546" s="22"/>
      <c r="T546" s="21" t="n">
        <f aca="false" t="array" ref="T546:T546">SUM(J546:S546)</f>
        <v>0</v>
      </c>
      <c r="U546" s="19" t="n">
        <f aca="false" t="array" ref="U546:U546">IF(S546="",0,S546)+IF((COUNT(J546:R546)&lt;6),SUM(J546:R546),(MAX(J546:R546)+LARGE(J546:R546,2)+LARGE(J546:R546,3)+LARGE(J546:R546,4)+LARGE(J546:R546,5)))</f>
        <v>0</v>
      </c>
      <c r="V546" s="19" t="n">
        <f aca="false">U546+G546+I546</f>
        <v>0</v>
      </c>
      <c r="W546" s="19" t="n">
        <f aca="false" t="array" ref="W546:W546">COUNT(J546:S546)</f>
        <v>0</v>
      </c>
      <c r="X546" s="19"/>
      <c r="Y546" s="19"/>
      <c r="Z546" s="4"/>
      <c r="AA546" s="19"/>
      <c r="AB546" s="19"/>
      <c r="AC546" s="4"/>
      <c r="AD546" s="4"/>
      <c r="AE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</row>
    <row r="547" s="25" customFormat="true" ht="16.5" hidden="false" customHeight="true" outlineLevel="0" collapsed="false">
      <c r="A547" s="19" t="n">
        <v>163</v>
      </c>
      <c r="B547" s="19" t="n">
        <f aca="false" t="array" ref="B547:B547">RANK(V547,$V$2:$V$607)</f>
        <v>577</v>
      </c>
      <c r="C547" s="20" t="str">
        <f aca="false">IF(VLOOKUP($A547,Tournoi!$B$2:$F$601,3,0)="","",VLOOKUP($A547,Tournoi!$B$2:$F$601,3,0))</f>
        <v>Pollet</v>
      </c>
      <c r="D547" s="20" t="str">
        <f aca="false">IF(VLOOKUP($A547,Tournoi!$B$2:$F$601,4,0)="","",VLOOKUP($A547,Tournoi!$B$2:$F$601,4,0))</f>
        <v>Sharon</v>
      </c>
      <c r="E547" s="20" t="str">
        <f aca="false">IF(VLOOKUP($A547,Tournoi!$B$2:$F$612,5,0)="","",VLOOKUP($A547,Tournoi!$B$2:$F$612,5,0))</f>
        <v>x</v>
      </c>
      <c r="F547" s="19" t="n">
        <v>0</v>
      </c>
      <c r="G547" s="19" t="n">
        <v>0</v>
      </c>
      <c r="H547" s="19" t="n">
        <v>0</v>
      </c>
      <c r="I547" s="19" t="n">
        <v>0</v>
      </c>
      <c r="J547" s="21" t="n">
        <v>0</v>
      </c>
      <c r="K547" s="19"/>
      <c r="L547" s="19"/>
      <c r="M547" s="19"/>
      <c r="N547" s="19"/>
      <c r="O547" s="19" t="str">
        <f aca="false">IF(VLOOKUP($A547,Tournoi!$B$2:$AC$601,6,0)="","",VLOOKUP($A547,Tournoi!$B$2:$AF$601,30,0))</f>
        <v/>
      </c>
      <c r="P547" s="19"/>
      <c r="Q547" s="19"/>
      <c r="R547" s="19"/>
      <c r="S547" s="22"/>
      <c r="T547" s="21" t="n">
        <f aca="false" t="array" ref="T547:T547">SUM(J547:S547)</f>
        <v>0</v>
      </c>
      <c r="U547" s="19" t="n">
        <f aca="false" t="array" ref="U547:U547">IF(S547="",0,S547)+IF((COUNT(J547:R547)&lt;6),SUM(J547:R547),(MAX(J547:R547)+LARGE(J547:R547,2)+LARGE(J547:R547,3)+LARGE(J547:R547,4)+LARGE(J547:R547,5)))</f>
        <v>0</v>
      </c>
      <c r="V547" s="19" t="n">
        <f aca="false">U547+G547+I547</f>
        <v>0</v>
      </c>
      <c r="W547" s="19" t="n">
        <f aca="false" t="array" ref="W547:W547">COUNT(J547:S547)</f>
        <v>1</v>
      </c>
      <c r="X547" s="19"/>
      <c r="Y547" s="19"/>
      <c r="Z547" s="4"/>
      <c r="AA547" s="19"/>
      <c r="AB547" s="19"/>
      <c r="AC547" s="4"/>
      <c r="AD547" s="4"/>
      <c r="AE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</row>
    <row r="548" s="25" customFormat="true" ht="16.5" hidden="false" customHeight="true" outlineLevel="0" collapsed="false">
      <c r="A548" s="19" t="n">
        <v>256</v>
      </c>
      <c r="B548" s="19" t="n">
        <f aca="false" t="array" ref="B548:B548">RANK(V548,$V$2:$V$607)</f>
        <v>577</v>
      </c>
      <c r="C548" s="20" t="str">
        <f aca="false">IF(VLOOKUP($A548,Tournoi!$B$2:$F$601,3,0)="","",VLOOKUP($A548,Tournoi!$B$2:$F$601,3,0))</f>
        <v>Saeys</v>
      </c>
      <c r="D548" s="20" t="str">
        <f aca="false">IF(VLOOKUP($A548,Tournoi!$B$2:$F$601,4,0)="","",VLOOKUP($A548,Tournoi!$B$2:$F$601,4,0))</f>
        <v>Angeline</v>
      </c>
      <c r="E548" s="20" t="str">
        <f aca="false">IF(VLOOKUP($A548,Tournoi!$B$2:$F$612,5,0)="","",VLOOKUP($A548,Tournoi!$B$2:$F$612,5,0))</f>
        <v>Spelen Op Zolder</v>
      </c>
      <c r="F548" s="19" t="n">
        <v>0</v>
      </c>
      <c r="G548" s="19" t="n">
        <v>0</v>
      </c>
      <c r="H548" s="19" t="n">
        <v>0</v>
      </c>
      <c r="I548" s="19" t="n">
        <v>0</v>
      </c>
      <c r="J548" s="21" t="n">
        <v>0</v>
      </c>
      <c r="K548" s="19"/>
      <c r="L548" s="19"/>
      <c r="M548" s="19"/>
      <c r="N548" s="19"/>
      <c r="O548" s="19" t="str">
        <f aca="false">IF(VLOOKUP($A548,Tournoi!$B$2:$AC$601,6,0)="","",VLOOKUP($A548,Tournoi!$B$2:$AF$601,30,0))</f>
        <v/>
      </c>
      <c r="P548" s="19"/>
      <c r="Q548" s="19"/>
      <c r="R548" s="19"/>
      <c r="S548" s="22"/>
      <c r="T548" s="21" t="n">
        <f aca="false" t="array" ref="T548:T548">SUM(J548:S548)</f>
        <v>0</v>
      </c>
      <c r="U548" s="19" t="n">
        <f aca="false" t="array" ref="U548:U548">IF(S548="",0,S548)+IF((COUNT(J548:R548)&lt;6),SUM(J548:R548),(MAX(J548:R548)+LARGE(J548:R548,2)+LARGE(J548:R548,3)+LARGE(J548:R548,4)+LARGE(J548:R548,5)))</f>
        <v>0</v>
      </c>
      <c r="V548" s="19" t="n">
        <f aca="false">U548+G548+I548</f>
        <v>0</v>
      </c>
      <c r="W548" s="19" t="n">
        <f aca="false" t="array" ref="W548:W548">COUNT(J548:S548)</f>
        <v>1</v>
      </c>
      <c r="X548" s="19"/>
      <c r="Y548" s="19"/>
      <c r="Z548" s="4"/>
      <c r="AA548" s="19"/>
      <c r="AB548" s="19"/>
      <c r="AC548" s="4"/>
      <c r="AD548" s="4"/>
      <c r="AE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</row>
    <row r="549" s="25" customFormat="true" ht="16.5" hidden="false" customHeight="true" outlineLevel="0" collapsed="false">
      <c r="A549" s="19" t="n">
        <v>300</v>
      </c>
      <c r="B549" s="19" t="n">
        <f aca="false" t="array" ref="B549:B549">RANK(V549,$V$2:$V$607)</f>
        <v>577</v>
      </c>
      <c r="C549" s="20" t="str">
        <f aca="false">IF(VLOOKUP($A549,Tournoi!$B$2:$F$601,3,0)="","",VLOOKUP($A549,Tournoi!$B$2:$F$601,3,0))</f>
        <v>Mathys</v>
      </c>
      <c r="D549" s="20" t="str">
        <f aca="false">IF(VLOOKUP($A549,Tournoi!$B$2:$F$601,4,0)="","",VLOOKUP($A549,Tournoi!$B$2:$F$601,4,0))</f>
        <v>Marjan</v>
      </c>
      <c r="E549" s="20"/>
      <c r="F549" s="19" t="n">
        <v>0</v>
      </c>
      <c r="G549" s="19" t="n">
        <v>0</v>
      </c>
      <c r="H549" s="19" t="n">
        <v>0</v>
      </c>
      <c r="I549" s="19" t="n">
        <v>0</v>
      </c>
      <c r="J549" s="21"/>
      <c r="K549" s="19"/>
      <c r="L549" s="19"/>
      <c r="M549" s="19"/>
      <c r="N549" s="19"/>
      <c r="O549" s="19" t="str">
        <f aca="false">IF(VLOOKUP($A549,Tournoi!$B$2:$AC$601,6,0)="","",VLOOKUP($A549,Tournoi!$B$2:$AF$601,30,0))</f>
        <v/>
      </c>
      <c r="P549" s="19"/>
      <c r="Q549" s="19"/>
      <c r="R549" s="19"/>
      <c r="S549" s="22"/>
      <c r="T549" s="21" t="n">
        <f aca="false" t="array" ref="T549:T549">SUM(J549:S549)</f>
        <v>0</v>
      </c>
      <c r="U549" s="19" t="n">
        <f aca="false" t="array" ref="U549:U549">IF(S549="",0,S549)+IF((COUNT(J549:R549)&lt;6),SUM(J549:R549),(MAX(J549:R549)+LARGE(J549:R549,2)+LARGE(J549:R549,3)+LARGE(J549:R549,4)+LARGE(J549:R549,5)))</f>
        <v>0</v>
      </c>
      <c r="V549" s="19" t="n">
        <f aca="false">U549+G549+I549</f>
        <v>0</v>
      </c>
      <c r="W549" s="19" t="n">
        <f aca="false" t="array" ref="W549:W549">COUNT(J549:S549)</f>
        <v>0</v>
      </c>
      <c r="X549" s="19"/>
      <c r="Y549" s="19"/>
      <c r="Z549" s="4"/>
      <c r="AA549" s="4"/>
      <c r="AB549" s="0"/>
      <c r="AC549" s="4"/>
      <c r="AD549" s="4"/>
      <c r="AE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</row>
    <row r="550" s="25" customFormat="true" ht="16.5" hidden="false" customHeight="true" outlineLevel="0" collapsed="false">
      <c r="A550" s="19" t="n">
        <v>371</v>
      </c>
      <c r="B550" s="19" t="n">
        <f aca="false" t="array" ref="B550:B550">RANK(V550,$V$2:$V$607)</f>
        <v>577</v>
      </c>
      <c r="C550" s="20" t="str">
        <f aca="false">IF(VLOOKUP($A550,Tournoi!$B$2:$F$601,3,0)="","",VLOOKUP($A550,Tournoi!$B$2:$F$601,3,0))</f>
        <v>Mailleux</v>
      </c>
      <c r="D550" s="20" t="str">
        <f aca="false">IF(VLOOKUP($A550,Tournoi!$B$2:$F$601,4,0)="","",VLOOKUP($A550,Tournoi!$B$2:$F$601,4,0))</f>
        <v>Olivier</v>
      </c>
      <c r="E550" s="20"/>
      <c r="F550" s="19" t="n">
        <v>0</v>
      </c>
      <c r="G550" s="19" t="n">
        <v>0</v>
      </c>
      <c r="H550" s="19" t="n">
        <v>0</v>
      </c>
      <c r="I550" s="19" t="n">
        <v>0</v>
      </c>
      <c r="J550" s="21"/>
      <c r="K550" s="19"/>
      <c r="L550" s="19"/>
      <c r="M550" s="19"/>
      <c r="N550" s="19" t="n">
        <v>0</v>
      </c>
      <c r="O550" s="19" t="str">
        <f aca="false">IF(VLOOKUP($A550,Tournoi!$B$2:$AC$601,6,0)="","",VLOOKUP($A550,Tournoi!$B$2:$AF$601,30,0))</f>
        <v/>
      </c>
      <c r="P550" s="19"/>
      <c r="Q550" s="19"/>
      <c r="R550" s="19"/>
      <c r="S550" s="22"/>
      <c r="T550" s="21" t="n">
        <f aca="false" t="array" ref="T550:T550">SUM(J550:S550)</f>
        <v>0</v>
      </c>
      <c r="U550" s="19" t="n">
        <f aca="false" t="array" ref="U550:U550">IF(S550="",0,S550)+IF((COUNT(J550:R550)&lt;6),SUM(J550:R550),(MAX(J550:R550)+LARGE(J550:R550,2)+LARGE(J550:R550,3)+LARGE(J550:R550,4)+LARGE(J550:R550,5)))</f>
        <v>0</v>
      </c>
      <c r="V550" s="19" t="n">
        <f aca="false">U550+G550+I550</f>
        <v>0</v>
      </c>
      <c r="W550" s="19" t="n">
        <f aca="false" t="array" ref="W550:W550">COUNT(J550:S550)</f>
        <v>1</v>
      </c>
      <c r="X550" s="19"/>
      <c r="Y550" s="19"/>
      <c r="Z550" s="4"/>
      <c r="AA550" s="19"/>
      <c r="AB550" s="19"/>
      <c r="AC550" s="4"/>
      <c r="AD550" s="4"/>
      <c r="AE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</row>
    <row r="551" s="25" customFormat="true" ht="16.5" hidden="false" customHeight="true" outlineLevel="0" collapsed="false">
      <c r="A551" s="19" t="n">
        <v>413</v>
      </c>
      <c r="B551" s="19" t="n">
        <f aca="false" t="array" ref="B551:B551">RANK(V551,$V$2:$V$607)</f>
        <v>343</v>
      </c>
      <c r="C551" s="20" t="str">
        <f aca="false">IF(VLOOKUP($A551,Tournoi!$B$2:$F$601,3,0)="","",VLOOKUP($A551,Tournoi!$B$2:$F$601,3,0))</f>
        <v>Martens</v>
      </c>
      <c r="D551" s="20" t="str">
        <f aca="false">IF(VLOOKUP($A551,Tournoi!$B$2:$F$601,4,0)="","",VLOOKUP($A551,Tournoi!$B$2:$F$601,4,0))</f>
        <v>Anthony</v>
      </c>
      <c r="E551" s="20"/>
      <c r="F551" s="19" t="n">
        <v>0</v>
      </c>
      <c r="G551" s="19" t="n">
        <v>0</v>
      </c>
      <c r="H551" s="19" t="n">
        <v>0</v>
      </c>
      <c r="I551" s="19" t="n">
        <v>0</v>
      </c>
      <c r="J551" s="21"/>
      <c r="K551" s="19"/>
      <c r="L551" s="19"/>
      <c r="M551" s="19"/>
      <c r="N551" s="19"/>
      <c r="O551" s="19" t="n">
        <f aca="false">IF(VLOOKUP($A551,Tournoi!$B$2:$AC$601,6,0)="","",VLOOKUP($A551,Tournoi!$B$2:$AF$601,30,0))</f>
        <v>92.2608105742297</v>
      </c>
      <c r="P551" s="19"/>
      <c r="Q551" s="19"/>
      <c r="R551" s="19"/>
      <c r="S551" s="22"/>
      <c r="T551" s="21" t="n">
        <f aca="false" t="array" ref="T551:T551">SUM(J551:S551)</f>
        <v>92.2608105742297</v>
      </c>
      <c r="U551" s="19" t="n">
        <f aca="false" t="array" ref="U551:U551">IF(S551="",0,S551)+IF((COUNT(J551:R551)&lt;6),SUM(J551:R551),(MAX(J551:R551)+LARGE(J551:R551,2)+LARGE(J551:R551,3)+LARGE(J551:R551,4)+LARGE(J551:R551,5)))</f>
        <v>92.2608105742297</v>
      </c>
      <c r="V551" s="19" t="n">
        <f aca="false">U551+G551+I551</f>
        <v>92.2608105742297</v>
      </c>
      <c r="W551" s="19" t="n">
        <f aca="false" t="array" ref="W551:W551">COUNT(J551:S551)</f>
        <v>1</v>
      </c>
      <c r="X551" s="19"/>
      <c r="Y551" s="19"/>
      <c r="Z551" s="4"/>
      <c r="AA551" s="4"/>
      <c r="AB551" s="0"/>
      <c r="AC551" s="4"/>
      <c r="AD551" s="4"/>
      <c r="AE551" s="0"/>
      <c r="AG551" s="27"/>
      <c r="ER551" s="0"/>
      <c r="ES551" s="0"/>
      <c r="ET551" s="0"/>
      <c r="EU551" s="0"/>
      <c r="EV551" s="0"/>
      <c r="EW551" s="0"/>
      <c r="EX551" s="0"/>
      <c r="EY551" s="0"/>
      <c r="EZ551" s="0"/>
      <c r="FA551" s="0"/>
      <c r="FB551" s="0"/>
      <c r="FC551" s="0"/>
      <c r="FD551" s="0"/>
      <c r="FE551" s="0"/>
      <c r="FF551" s="0"/>
      <c r="FG551" s="0"/>
      <c r="FH551" s="0"/>
      <c r="FI551" s="0"/>
      <c r="FJ551" s="0"/>
      <c r="FK551" s="0"/>
      <c r="FL551" s="0"/>
      <c r="FM551" s="0"/>
      <c r="FN551" s="0"/>
      <c r="FO551" s="0"/>
      <c r="FP551" s="0"/>
      <c r="FQ551" s="0"/>
      <c r="FR551" s="0"/>
      <c r="FS551" s="0"/>
      <c r="FT551" s="0"/>
      <c r="FU551" s="0"/>
      <c r="FV551" s="0"/>
      <c r="FW551" s="0"/>
      <c r="FX551" s="0"/>
      <c r="FY551" s="0"/>
      <c r="FZ551" s="0"/>
      <c r="GA551" s="0"/>
      <c r="GB551" s="0"/>
      <c r="GC551" s="0"/>
      <c r="GD551" s="0"/>
      <c r="GE551" s="0"/>
      <c r="GF551" s="0"/>
      <c r="GG551" s="0"/>
      <c r="GH551" s="0"/>
      <c r="GI551" s="0"/>
      <c r="GJ551" s="0"/>
      <c r="GK551" s="0"/>
      <c r="GL551" s="0"/>
      <c r="GM551" s="0"/>
      <c r="GN551" s="0"/>
      <c r="GO551" s="0"/>
      <c r="GP551" s="0"/>
      <c r="GQ551" s="0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</row>
    <row r="552" s="25" customFormat="true" ht="16.5" hidden="false" customHeight="true" outlineLevel="0" collapsed="false">
      <c r="A552" s="19" t="n">
        <v>414</v>
      </c>
      <c r="B552" s="19" t="n">
        <f aca="false" t="array" ref="B552:B552">RANK(V552,$V$2:$V$607)</f>
        <v>392</v>
      </c>
      <c r="C552" s="20" t="str">
        <f aca="false">IF(VLOOKUP($A552,Tournoi!$B$2:$F$601,3,0)="","",VLOOKUP($A552,Tournoi!$B$2:$F$601,3,0))</f>
        <v>Van Poucke</v>
      </c>
      <c r="D552" s="20" t="str">
        <f aca="false">IF(VLOOKUP($A552,Tournoi!$B$2:$F$601,4,0)="","",VLOOKUP($A552,Tournoi!$B$2:$F$601,4,0))</f>
        <v>Reinhart</v>
      </c>
      <c r="E552" s="20"/>
      <c r="F552" s="19" t="n">
        <v>0</v>
      </c>
      <c r="G552" s="19" t="n">
        <v>0</v>
      </c>
      <c r="H552" s="19" t="n">
        <v>0</v>
      </c>
      <c r="I552" s="19" t="n">
        <v>0</v>
      </c>
      <c r="J552" s="21"/>
      <c r="K552" s="19"/>
      <c r="L552" s="19"/>
      <c r="M552" s="19"/>
      <c r="N552" s="19"/>
      <c r="O552" s="19" t="n">
        <f aca="false">IF(VLOOKUP($A552,Tournoi!$B$2:$AC$601,6,0)="","",VLOOKUP($A552,Tournoi!$B$2:$AF$601,30,0))</f>
        <v>67.2896162485</v>
      </c>
      <c r="P552" s="19"/>
      <c r="Q552" s="19"/>
      <c r="R552" s="19"/>
      <c r="S552" s="22"/>
      <c r="T552" s="21" t="n">
        <f aca="false" t="array" ref="T552:T552">SUM(J552:S552)</f>
        <v>67.2896162485</v>
      </c>
      <c r="U552" s="19" t="n">
        <f aca="false" t="array" ref="U552:U552">IF(S552="",0,S552)+IF((COUNT(J552:R552)&lt;6),SUM(J552:R552),(MAX(J552:R552)+LARGE(J552:R552,2)+LARGE(J552:R552,3)+LARGE(J552:R552,4)+LARGE(J552:R552,5)))</f>
        <v>67.2896162485</v>
      </c>
      <c r="V552" s="19" t="n">
        <f aca="false">U552+G552+I552</f>
        <v>67.2896162485</v>
      </c>
      <c r="W552" s="19" t="n">
        <f aca="false" t="array" ref="W552:W552">COUNT(J552:S552)</f>
        <v>1</v>
      </c>
      <c r="X552" s="19"/>
      <c r="Y552" s="19"/>
      <c r="Z552" s="4"/>
      <c r="AA552" s="4"/>
      <c r="AB552" s="0"/>
      <c r="AC552" s="4"/>
      <c r="AD552" s="4"/>
      <c r="AE552" s="0"/>
      <c r="AG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</row>
    <row r="553" s="25" customFormat="true" ht="16.5" hidden="false" customHeight="true" outlineLevel="0" collapsed="false">
      <c r="A553" s="19" t="n">
        <v>422</v>
      </c>
      <c r="B553" s="19" t="n">
        <f aca="false" t="array" ref="B553:B553">RANK(V553,$V$2:$V$607)</f>
        <v>357</v>
      </c>
      <c r="C553" s="20" t="str">
        <f aca="false">IF(VLOOKUP($A553,Tournoi!$B$2:$F$601,3,0)="","",VLOOKUP($A553,Tournoi!$B$2:$F$601,3,0))</f>
        <v>Belis </v>
      </c>
      <c r="D553" s="20" t="str">
        <f aca="false">IF(VLOOKUP($A553,Tournoi!$B$2:$F$601,4,0)="","",VLOOKUP($A553,Tournoi!$B$2:$F$601,4,0))</f>
        <v>Glenn </v>
      </c>
      <c r="E553" s="20"/>
      <c r="F553" s="19" t="n">
        <v>0</v>
      </c>
      <c r="G553" s="19" t="n">
        <v>0</v>
      </c>
      <c r="H553" s="19" t="n">
        <v>0</v>
      </c>
      <c r="I553" s="19" t="n">
        <v>0</v>
      </c>
      <c r="J553" s="21"/>
      <c r="K553" s="19"/>
      <c r="L553" s="19"/>
      <c r="M553" s="19"/>
      <c r="N553" s="19"/>
      <c r="O553" s="19" t="n">
        <f aca="false">IF(VLOOKUP($A553,Tournoi!$B$2:$AC$601,6,0)="","",VLOOKUP($A553,Tournoi!$B$2:$AF$601,30,0))</f>
        <v>87.2528482041421</v>
      </c>
      <c r="P553" s="19"/>
      <c r="Q553" s="19"/>
      <c r="R553" s="19"/>
      <c r="S553" s="22"/>
      <c r="T553" s="21" t="n">
        <f aca="false" t="array" ref="T553:T553">SUM(J553:S553)</f>
        <v>87.2528482041421</v>
      </c>
      <c r="U553" s="19" t="n">
        <f aca="false" t="array" ref="U553:U553">IF(S553="",0,S553)+IF((COUNT(J553:R553)&lt;6),SUM(J553:R553),(MAX(J553:R553)+LARGE(J553:R553,2)+LARGE(J553:R553,3)+LARGE(J553:R553,4)+LARGE(J553:R553,5)))</f>
        <v>87.2528482041421</v>
      </c>
      <c r="V553" s="19" t="n">
        <f aca="false">U553+G553+I553</f>
        <v>87.2528482041421</v>
      </c>
      <c r="W553" s="19" t="n">
        <f aca="false" t="array" ref="W553:W553">COUNT(J553:S553)</f>
        <v>1</v>
      </c>
      <c r="X553" s="19"/>
      <c r="Y553" s="19"/>
      <c r="Z553" s="4"/>
      <c r="AA553" s="4"/>
      <c r="AB553" s="0"/>
      <c r="AC553" s="4"/>
      <c r="AD553" s="4"/>
      <c r="AE553" s="0"/>
      <c r="AG553" s="0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6"/>
      <c r="GH553" s="26"/>
      <c r="GI553" s="26"/>
      <c r="GJ553" s="26"/>
      <c r="GK553" s="26"/>
      <c r="GL553" s="26"/>
      <c r="GM553" s="26"/>
      <c r="GN553" s="26"/>
      <c r="GO553" s="26"/>
      <c r="GP553" s="26"/>
      <c r="GQ553" s="26"/>
      <c r="GR553" s="26"/>
      <c r="GS553" s="26"/>
      <c r="GT553" s="26"/>
      <c r="GU553" s="26"/>
      <c r="GV553" s="26"/>
      <c r="GW553" s="26"/>
      <c r="GX553" s="26"/>
      <c r="GY553" s="26"/>
      <c r="GZ553" s="26"/>
      <c r="HA553" s="26"/>
      <c r="HB553" s="26"/>
      <c r="HC553" s="26"/>
      <c r="HD553" s="26"/>
      <c r="HE553" s="26"/>
      <c r="HF553" s="26"/>
      <c r="HG553" s="26"/>
      <c r="HH553" s="26"/>
      <c r="HI553" s="26"/>
      <c r="HJ553" s="26"/>
      <c r="HK553" s="26"/>
      <c r="HL553" s="26"/>
      <c r="HM553" s="26"/>
      <c r="HN553" s="26"/>
      <c r="HO553" s="26"/>
      <c r="HP553" s="26"/>
      <c r="HQ553" s="26"/>
      <c r="HR553" s="26"/>
      <c r="HS553" s="26"/>
      <c r="HT553" s="26"/>
      <c r="HU553" s="26"/>
      <c r="HV553" s="26"/>
      <c r="HW553" s="26"/>
      <c r="HX553" s="26"/>
      <c r="HY553" s="26"/>
      <c r="HZ553" s="26"/>
      <c r="IA553" s="26"/>
      <c r="IB553" s="26"/>
      <c r="IC553" s="26"/>
      <c r="ID553" s="26"/>
      <c r="IE553" s="26"/>
      <c r="IF553" s="26"/>
      <c r="IG553" s="26"/>
      <c r="IH553" s="26"/>
      <c r="II553" s="26"/>
      <c r="IJ553" s="26"/>
      <c r="IK553" s="26"/>
      <c r="IL553" s="26"/>
      <c r="IM553" s="26"/>
      <c r="IN553" s="26"/>
      <c r="IO553" s="26"/>
      <c r="IP553" s="26"/>
      <c r="IQ553" s="26"/>
      <c r="IR553" s="26"/>
      <c r="IS553" s="26"/>
      <c r="IT553" s="26"/>
      <c r="IU553" s="26"/>
      <c r="IV553" s="26"/>
    </row>
    <row r="554" s="25" customFormat="true" ht="16.5" hidden="false" customHeight="true" outlineLevel="0" collapsed="false">
      <c r="A554" s="19" t="n">
        <v>425</v>
      </c>
      <c r="B554" s="19" t="n">
        <f aca="false" t="array" ref="B554:B554">RANK(V554,$V$2:$V$607)</f>
        <v>567</v>
      </c>
      <c r="C554" s="20" t="str">
        <f aca="false">IF(VLOOKUP($A554,Tournoi!$B$2:$F$601,3,0)="","",VLOOKUP($A554,Tournoi!$B$2:$F$601,3,0))</f>
        <v>Debisschop</v>
      </c>
      <c r="D554" s="20" t="str">
        <f aca="false">IF(VLOOKUP($A554,Tournoi!$B$2:$F$601,4,0)="","",VLOOKUP($A554,Tournoi!$B$2:$F$601,4,0))</f>
        <v>Tibe</v>
      </c>
      <c r="E554" s="20"/>
      <c r="F554" s="19" t="n">
        <v>0</v>
      </c>
      <c r="G554" s="19" t="n">
        <v>0</v>
      </c>
      <c r="H554" s="19" t="n">
        <v>0</v>
      </c>
      <c r="I554" s="19" t="n">
        <v>0</v>
      </c>
      <c r="J554" s="21"/>
      <c r="K554" s="19"/>
      <c r="L554" s="19"/>
      <c r="M554" s="19"/>
      <c r="N554" s="19"/>
      <c r="O554" s="19" t="n">
        <f aca="false">IF(VLOOKUP($A554,Tournoi!$B$2:$AC$601,6,0)="","",VLOOKUP($A554,Tournoi!$B$2:$AF$601,30,0))</f>
        <v>0.310470085470085</v>
      </c>
      <c r="P554" s="19"/>
      <c r="Q554" s="19"/>
      <c r="R554" s="19"/>
      <c r="S554" s="22"/>
      <c r="T554" s="21" t="n">
        <f aca="false" t="array" ref="T554:T554">SUM(J554:S554)</f>
        <v>0.310470085470085</v>
      </c>
      <c r="U554" s="19" t="n">
        <f aca="false" t="array" ref="U554:U554">IF(S554="",0,S554)+IF((COUNT(J554:R554)&lt;6),SUM(J554:R554),(MAX(J554:R554)+LARGE(J554:R554,2)+LARGE(J554:R554,3)+LARGE(J554:R554,4)+LARGE(J554:R554,5)))</f>
        <v>0.310470085470085</v>
      </c>
      <c r="V554" s="19" t="n">
        <f aca="false">U554+G554+I554</f>
        <v>0.310470085470085</v>
      </c>
      <c r="W554" s="19" t="n">
        <f aca="false" t="array" ref="W554:W554">COUNT(J554:S554)</f>
        <v>1</v>
      </c>
      <c r="X554" s="19"/>
      <c r="Y554" s="19"/>
      <c r="Z554" s="4"/>
      <c r="AA554" s="4"/>
      <c r="AB554" s="0"/>
      <c r="AC554" s="4"/>
      <c r="AD554" s="4"/>
      <c r="AE554" s="0"/>
      <c r="AG554" s="0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6"/>
      <c r="FP554" s="26"/>
      <c r="FQ554" s="26"/>
      <c r="FR554" s="26"/>
      <c r="FS554" s="26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6"/>
      <c r="GH554" s="26"/>
      <c r="GI554" s="26"/>
      <c r="GJ554" s="26"/>
      <c r="GK554" s="26"/>
      <c r="GL554" s="26"/>
      <c r="GM554" s="26"/>
      <c r="GN554" s="26"/>
      <c r="GO554" s="26"/>
      <c r="GP554" s="26"/>
      <c r="GQ554" s="26"/>
      <c r="GR554" s="26"/>
      <c r="GS554" s="26"/>
      <c r="GT554" s="26"/>
      <c r="GU554" s="26"/>
      <c r="GV554" s="26"/>
      <c r="GW554" s="26"/>
      <c r="GX554" s="26"/>
      <c r="GY554" s="26"/>
      <c r="GZ554" s="26"/>
      <c r="HA554" s="26"/>
      <c r="HB554" s="26"/>
      <c r="HC554" s="26"/>
      <c r="HD554" s="26"/>
      <c r="HE554" s="26"/>
      <c r="HF554" s="26"/>
      <c r="HG554" s="26"/>
      <c r="HH554" s="26"/>
      <c r="HI554" s="26"/>
      <c r="HJ554" s="26"/>
      <c r="HK554" s="26"/>
      <c r="HL554" s="26"/>
      <c r="HM554" s="26"/>
      <c r="HN554" s="26"/>
      <c r="HO554" s="26"/>
      <c r="HP554" s="26"/>
      <c r="HQ554" s="26"/>
      <c r="HR554" s="26"/>
      <c r="HS554" s="26"/>
      <c r="HT554" s="26"/>
      <c r="HU554" s="26"/>
      <c r="HV554" s="26"/>
      <c r="HW554" s="26"/>
      <c r="HX554" s="26"/>
      <c r="HY554" s="26"/>
      <c r="HZ554" s="26"/>
      <c r="IA554" s="26"/>
      <c r="IB554" s="26"/>
      <c r="IC554" s="26"/>
      <c r="ID554" s="26"/>
      <c r="IE554" s="26"/>
      <c r="IF554" s="26"/>
      <c r="IG554" s="26"/>
      <c r="IH554" s="26"/>
      <c r="II554" s="26"/>
      <c r="IJ554" s="26"/>
      <c r="IK554" s="26"/>
      <c r="IL554" s="26"/>
      <c r="IM554" s="26"/>
      <c r="IN554" s="26"/>
      <c r="IO554" s="26"/>
      <c r="IP554" s="26"/>
      <c r="IQ554" s="26"/>
      <c r="IR554" s="26"/>
      <c r="IS554" s="26"/>
      <c r="IT554" s="26"/>
      <c r="IU554" s="26"/>
      <c r="IV554" s="26"/>
    </row>
    <row r="555" s="25" customFormat="true" ht="16.5" hidden="false" customHeight="true" outlineLevel="0" collapsed="false">
      <c r="A555" s="19" t="n">
        <v>436</v>
      </c>
      <c r="B555" s="19" t="n">
        <f aca="false" t="array" ref="B555:B555">RANK(V555,$V$2:$V$607)</f>
        <v>301</v>
      </c>
      <c r="C555" s="20" t="str">
        <f aca="false">IF(VLOOKUP($A555,Tournoi!$B$2:$F$601,3,0)="","",VLOOKUP($A555,Tournoi!$B$2:$F$601,3,0))</f>
        <v>Van Buynder</v>
      </c>
      <c r="D555" s="20" t="str">
        <f aca="false">IF(VLOOKUP($A555,Tournoi!$B$2:$F$601,4,0)="","",VLOOKUP($A555,Tournoi!$B$2:$F$601,4,0))</f>
        <v>Koen</v>
      </c>
      <c r="E555" s="20"/>
      <c r="F555" s="19" t="n">
        <v>0</v>
      </c>
      <c r="G555" s="19" t="n">
        <v>0</v>
      </c>
      <c r="H555" s="19" t="n">
        <v>0</v>
      </c>
      <c r="I555" s="19" t="n">
        <v>0</v>
      </c>
      <c r="J555" s="21"/>
      <c r="K555" s="19"/>
      <c r="L555" s="19"/>
      <c r="M555" s="19"/>
      <c r="N555" s="19"/>
      <c r="O555" s="19" t="n">
        <f aca="false">IF(VLOOKUP($A555,Tournoi!$B$2:$AC$601,6,0)="","",VLOOKUP($A555,Tournoi!$B$2:$AF$601,30,0))</f>
        <v>121.210843373494</v>
      </c>
      <c r="P555" s="19"/>
      <c r="Q555" s="19"/>
      <c r="R555" s="19"/>
      <c r="S555" s="22"/>
      <c r="T555" s="21" t="n">
        <f aca="false" t="array" ref="T555:T555">SUM(J555:S555)</f>
        <v>121.210843373494</v>
      </c>
      <c r="U555" s="19" t="n">
        <f aca="false" t="array" ref="U555:U555">IF(S555="",0,S555)+IF((COUNT(J555:R555)&lt;6),SUM(J555:R555),(MAX(J555:R555)+LARGE(J555:R555,2)+LARGE(J555:R555,3)+LARGE(J555:R555,4)+LARGE(J555:R555,5)))</f>
        <v>121.210843373494</v>
      </c>
      <c r="V555" s="19" t="n">
        <f aca="false">U555+G555+I555</f>
        <v>121.210843373494</v>
      </c>
      <c r="W555" s="19" t="n">
        <f aca="false" t="array" ref="W555:W555">COUNT(J555:S555)</f>
        <v>1</v>
      </c>
      <c r="X555" s="19"/>
      <c r="Y555" s="19"/>
      <c r="Z555" s="4"/>
      <c r="AA555" s="19"/>
      <c r="AB555" s="19"/>
      <c r="AC555" s="4"/>
      <c r="AD555" s="4"/>
      <c r="AE555" s="27"/>
      <c r="AG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</row>
    <row r="556" s="25" customFormat="true" ht="16.5" hidden="false" customHeight="true" outlineLevel="0" collapsed="false">
      <c r="A556" s="19" t="n">
        <v>439</v>
      </c>
      <c r="B556" s="19" t="n">
        <f aca="false" t="array" ref="B556:B556">RANK(V556,$V$2:$V$607)</f>
        <v>333</v>
      </c>
      <c r="C556" s="20" t="str">
        <f aca="false">IF(VLOOKUP($A556,Tournoi!$B$2:$F$601,3,0)="","",VLOOKUP($A556,Tournoi!$B$2:$F$601,3,0))</f>
        <v>Van Buynder</v>
      </c>
      <c r="D556" s="20" t="str">
        <f aca="false">IF(VLOOKUP($A556,Tournoi!$B$2:$F$601,4,0)="","",VLOOKUP($A556,Tournoi!$B$2:$F$601,4,0))</f>
        <v>Wim</v>
      </c>
      <c r="E556" s="20"/>
      <c r="F556" s="19" t="n">
        <v>0</v>
      </c>
      <c r="G556" s="19" t="n">
        <v>0</v>
      </c>
      <c r="H556" s="19" t="n">
        <v>0</v>
      </c>
      <c r="I556" s="19" t="n">
        <v>0</v>
      </c>
      <c r="J556" s="21"/>
      <c r="K556" s="19"/>
      <c r="L556" s="19"/>
      <c r="M556" s="19"/>
      <c r="N556" s="19"/>
      <c r="O556" s="19" t="n">
        <f aca="false">IF(VLOOKUP($A556,Tournoi!$B$2:$AC$601,6,0)="","",VLOOKUP($A556,Tournoi!$B$2:$AF$601,30,0))</f>
        <v>100.521725726435</v>
      </c>
      <c r="P556" s="19"/>
      <c r="Q556" s="19"/>
      <c r="R556" s="19"/>
      <c r="S556" s="22"/>
      <c r="T556" s="21" t="n">
        <f aca="false" t="array" ref="T556:T556">SUM(J556:S556)</f>
        <v>100.521725726435</v>
      </c>
      <c r="U556" s="19" t="n">
        <f aca="false" t="array" ref="U556:U556">IF(S556="",0,S556)+IF((COUNT(J556:R556)&lt;6),SUM(J556:R556),(MAX(J556:R556)+LARGE(J556:R556,2)+LARGE(J556:R556,3)+LARGE(J556:R556,4)+LARGE(J556:R556,5)))</f>
        <v>100.521725726435</v>
      </c>
      <c r="V556" s="19" t="n">
        <f aca="false">U556+G556+I556</f>
        <v>100.521725726435</v>
      </c>
      <c r="W556" s="19" t="n">
        <f aca="false" t="array" ref="W556:W556">COUNT(J556:S556)</f>
        <v>1</v>
      </c>
      <c r="X556" s="19"/>
      <c r="Y556" s="19"/>
      <c r="Z556" s="4"/>
      <c r="AA556" s="19"/>
      <c r="AB556" s="19"/>
      <c r="AC556" s="4"/>
      <c r="AD556" s="4"/>
      <c r="AE556" s="0"/>
      <c r="AG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</row>
    <row r="557" s="25" customFormat="true" ht="16.5" hidden="false" customHeight="true" outlineLevel="0" collapsed="false">
      <c r="A557" s="19" t="n">
        <v>441</v>
      </c>
      <c r="B557" s="19" t="n">
        <f aca="false" t="array" ref="B557:B557">RANK(V557,$V$2:$V$607)</f>
        <v>334</v>
      </c>
      <c r="C557" s="20" t="str">
        <f aca="false">IF(VLOOKUP($A557,Tournoi!$B$2:$F$601,3,0)="","",VLOOKUP($A557,Tournoi!$B$2:$F$601,3,0))</f>
        <v>Brys</v>
      </c>
      <c r="D557" s="20" t="str">
        <f aca="false">IF(VLOOKUP($A557,Tournoi!$B$2:$F$601,4,0)="","",VLOOKUP($A557,Tournoi!$B$2:$F$601,4,0))</f>
        <v>Bart</v>
      </c>
      <c r="E557" s="20"/>
      <c r="F557" s="19" t="n">
        <v>0</v>
      </c>
      <c r="G557" s="19" t="n">
        <v>0</v>
      </c>
      <c r="H557" s="19" t="n">
        <v>0</v>
      </c>
      <c r="I557" s="19" t="n">
        <v>0</v>
      </c>
      <c r="J557" s="21"/>
      <c r="K557" s="19"/>
      <c r="L557" s="19"/>
      <c r="M557" s="19"/>
      <c r="N557" s="19"/>
      <c r="O557" s="19" t="n">
        <f aca="false">IF(VLOOKUP($A557,Tournoi!$B$2:$AC$601,6,0)="","",VLOOKUP($A557,Tournoi!$B$2:$AF$601,30,0))</f>
        <v>100.408496732026</v>
      </c>
      <c r="P557" s="19"/>
      <c r="Q557" s="19"/>
      <c r="R557" s="19"/>
      <c r="S557" s="22"/>
      <c r="T557" s="21" t="n">
        <f aca="false" t="array" ref="T557:T557">SUM(J557:S557)</f>
        <v>100.408496732026</v>
      </c>
      <c r="U557" s="19" t="n">
        <f aca="false" t="array" ref="U557:U557">IF(S557="",0,S557)+IF((COUNT(J557:R557)&lt;6),SUM(J557:R557),(MAX(J557:R557)+LARGE(J557:R557,2)+LARGE(J557:R557,3)+LARGE(J557:R557,4)+LARGE(J557:R557,5)))</f>
        <v>100.408496732026</v>
      </c>
      <c r="V557" s="19" t="n">
        <f aca="false">U557+G557+I557</f>
        <v>100.408496732026</v>
      </c>
      <c r="W557" s="19" t="n">
        <f aca="false" t="array" ref="W557:W557">COUNT(J557:S557)</f>
        <v>1</v>
      </c>
      <c r="X557" s="19"/>
      <c r="Y557" s="19"/>
      <c r="Z557" s="19"/>
      <c r="AA557" s="19"/>
      <c r="AB557" s="0"/>
      <c r="AC557" s="19"/>
      <c r="AD557" s="19"/>
      <c r="AE557" s="0"/>
      <c r="AG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</row>
    <row r="558" s="25" customFormat="true" ht="16.5" hidden="false" customHeight="true" outlineLevel="0" collapsed="false">
      <c r="A558" s="19" t="n">
        <v>449</v>
      </c>
      <c r="B558" s="19" t="n">
        <f aca="false" t="array" ref="B558:B558">RANK(V558,$V$2:$V$607)</f>
        <v>228</v>
      </c>
      <c r="C558" s="20" t="str">
        <f aca="false">IF(VLOOKUP($A558,Tournoi!$B$2:$F$601,3,0)="","",VLOOKUP($A558,Tournoi!$B$2:$F$601,3,0))</f>
        <v>Vanherle</v>
      </c>
      <c r="D558" s="20" t="str">
        <f aca="false">IF(VLOOKUP($A558,Tournoi!$B$2:$F$601,4,0)="","",VLOOKUP($A558,Tournoi!$B$2:$F$601,4,0))</f>
        <v>Wim</v>
      </c>
      <c r="E558" s="20"/>
      <c r="F558" s="19" t="n">
        <v>0</v>
      </c>
      <c r="G558" s="19" t="n">
        <v>0</v>
      </c>
      <c r="H558" s="19" t="n">
        <v>0</v>
      </c>
      <c r="I558" s="19" t="n">
        <v>0</v>
      </c>
      <c r="J558" s="21"/>
      <c r="K558" s="19"/>
      <c r="L558" s="19"/>
      <c r="M558" s="19"/>
      <c r="N558" s="19"/>
      <c r="O558" s="19" t="n">
        <f aca="false">IF(VLOOKUP($A558,Tournoi!$B$2:$AC$601,6,0)="","",VLOOKUP($A558,Tournoi!$B$2:$AF$601,30,0))</f>
        <v>186.458479560095</v>
      </c>
      <c r="P558" s="19"/>
      <c r="Q558" s="19"/>
      <c r="R558" s="19"/>
      <c r="S558" s="22"/>
      <c r="T558" s="21" t="n">
        <f aca="false" t="array" ref="T558:T558">SUM(J558:S558)</f>
        <v>186.458479560095</v>
      </c>
      <c r="U558" s="19" t="n">
        <f aca="false" t="array" ref="U558:U558">IF(S558="",0,S558)+IF((COUNT(J558:R558)&lt;6),SUM(J558:R558),(MAX(J558:R558)+LARGE(J558:R558,2)+LARGE(J558:R558,3)+LARGE(J558:R558,4)+LARGE(J558:R558,5)))</f>
        <v>186.458479560095</v>
      </c>
      <c r="V558" s="19" t="n">
        <f aca="false">U558+G558+I558</f>
        <v>186.458479560095</v>
      </c>
      <c r="W558" s="19" t="n">
        <f aca="false" t="array" ref="W558:W558">COUNT(J558:S558)</f>
        <v>1</v>
      </c>
      <c r="X558" s="19"/>
      <c r="Y558" s="19"/>
      <c r="Z558" s="19"/>
      <c r="AA558" s="19"/>
      <c r="AB558" s="0"/>
      <c r="AC558" s="19"/>
      <c r="AD558" s="19"/>
      <c r="AE558" s="0"/>
      <c r="AG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</row>
    <row r="559" s="25" customFormat="true" ht="16.5" hidden="false" customHeight="true" outlineLevel="0" collapsed="false">
      <c r="A559" s="19" t="n">
        <v>452</v>
      </c>
      <c r="B559" s="19" t="n">
        <f aca="false" t="array" ref="B559:B559">RANK(V559,$V$2:$V$607)</f>
        <v>319</v>
      </c>
      <c r="C559" s="20" t="str">
        <f aca="false">IF(VLOOKUP($A559,Tournoi!$B$2:$F$601,3,0)="","",VLOOKUP($A559,Tournoi!$B$2:$F$601,3,0))</f>
        <v>Billiet</v>
      </c>
      <c r="D559" s="20" t="str">
        <f aca="false">IF(VLOOKUP($A559,Tournoi!$B$2:$F$601,4,0)="","",VLOOKUP($A559,Tournoi!$B$2:$F$601,4,0))</f>
        <v>Joost</v>
      </c>
      <c r="E559" s="20"/>
      <c r="F559" s="19" t="n">
        <v>0</v>
      </c>
      <c r="G559" s="19" t="n">
        <v>0</v>
      </c>
      <c r="H559" s="19" t="n">
        <v>0</v>
      </c>
      <c r="I559" s="19" t="n">
        <v>0</v>
      </c>
      <c r="J559" s="21"/>
      <c r="K559" s="19"/>
      <c r="L559" s="19"/>
      <c r="M559" s="19"/>
      <c r="N559" s="19"/>
      <c r="O559" s="19" t="n">
        <f aca="false">IF(VLOOKUP($A559,Tournoi!$B$2:$AC$601,6,0)="","",VLOOKUP($A559,Tournoi!$B$2:$AF$601,30,0))</f>
        <v>104.672791653975</v>
      </c>
      <c r="P559" s="19"/>
      <c r="Q559" s="19"/>
      <c r="R559" s="19"/>
      <c r="S559" s="22"/>
      <c r="T559" s="21" t="n">
        <f aca="false" t="array" ref="T559:T559">SUM(J559:S559)</f>
        <v>104.672791653975</v>
      </c>
      <c r="U559" s="19" t="n">
        <f aca="false" t="array" ref="U559:U559">IF(S559="",0,S559)+IF((COUNT(J559:R559)&lt;6),SUM(J559:R559),(MAX(J559:R559)+LARGE(J559:R559,2)+LARGE(J559:R559,3)+LARGE(J559:R559,4)+LARGE(J559:R559,5)))</f>
        <v>104.672791653975</v>
      </c>
      <c r="V559" s="19" t="n">
        <f aca="false">U559+G559+I559</f>
        <v>104.672791653975</v>
      </c>
      <c r="W559" s="19" t="n">
        <f aca="false" t="array" ref="W559:W559">COUNT(J559:S559)</f>
        <v>1</v>
      </c>
      <c r="X559" s="19"/>
      <c r="Y559" s="19"/>
      <c r="Z559" s="19"/>
      <c r="AA559" s="19"/>
      <c r="AB559" s="0"/>
      <c r="AC559" s="19"/>
      <c r="AD559" s="19"/>
      <c r="AE559" s="0"/>
      <c r="AG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</row>
    <row r="560" s="25" customFormat="true" ht="16.5" hidden="false" customHeight="true" outlineLevel="0" collapsed="false">
      <c r="A560" s="19" t="n">
        <v>454</v>
      </c>
      <c r="B560" s="19" t="n">
        <f aca="false" t="array" ref="B560:B560">RANK(V560,$V$2:$V$607)</f>
        <v>167</v>
      </c>
      <c r="C560" s="20" t="str">
        <f aca="false">IF(VLOOKUP($A560,Tournoi!$B$2:$F$601,3,0)="","",VLOOKUP($A560,Tournoi!$B$2:$F$601,3,0))</f>
        <v>Devos</v>
      </c>
      <c r="D560" s="20" t="str">
        <f aca="false">IF(VLOOKUP($A560,Tournoi!$B$2:$F$601,4,0)="","",VLOOKUP($A560,Tournoi!$B$2:$F$601,4,0))</f>
        <v>Jonas</v>
      </c>
      <c r="E560" s="20"/>
      <c r="F560" s="19" t="n">
        <v>0</v>
      </c>
      <c r="G560" s="19" t="n">
        <v>0</v>
      </c>
      <c r="H560" s="19" t="n">
        <v>0</v>
      </c>
      <c r="I560" s="19" t="n">
        <v>0</v>
      </c>
      <c r="J560" s="21"/>
      <c r="K560" s="19"/>
      <c r="L560" s="19"/>
      <c r="M560" s="19"/>
      <c r="N560" s="19"/>
      <c r="O560" s="19" t="n">
        <f aca="false">IF(VLOOKUP($A560,Tournoi!$B$2:$AC$601,6,0)="","",VLOOKUP($A560,Tournoi!$B$2:$AF$601,30,0))</f>
        <v>286.117822562155</v>
      </c>
      <c r="P560" s="19"/>
      <c r="Q560" s="19"/>
      <c r="R560" s="19"/>
      <c r="S560" s="22"/>
      <c r="T560" s="21" t="n">
        <f aca="false" t="array" ref="T560:T560">SUM(J560:S560)</f>
        <v>286.117822562155</v>
      </c>
      <c r="U560" s="19" t="n">
        <f aca="false" t="array" ref="U560:U560">IF(S560="",0,S560)+IF((COUNT(J560:R560)&lt;6),SUM(J560:R560),(MAX(J560:R560)+LARGE(J560:R560,2)+LARGE(J560:R560,3)+LARGE(J560:R560,4)+LARGE(J560:R560,5)))</f>
        <v>286.117822562155</v>
      </c>
      <c r="V560" s="19" t="n">
        <f aca="false">U560+G560+I560</f>
        <v>286.117822562155</v>
      </c>
      <c r="W560" s="19" t="n">
        <f aca="false" t="array" ref="W560:W560">COUNT(J560:S560)</f>
        <v>1</v>
      </c>
      <c r="X560" s="19"/>
      <c r="Y560" s="19"/>
      <c r="Z560" s="19"/>
      <c r="AA560" s="19"/>
      <c r="AB560" s="0"/>
      <c r="AC560" s="19"/>
      <c r="AD560" s="19"/>
      <c r="AE560" s="32"/>
      <c r="AF560" s="32"/>
      <c r="AG560" s="24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</row>
    <row r="561" s="25" customFormat="true" ht="16.5" hidden="false" customHeight="true" outlineLevel="0" collapsed="false">
      <c r="A561" s="19" t="n">
        <v>461</v>
      </c>
      <c r="B561" s="19" t="n">
        <f aca="false" t="array" ref="B561:B561">RANK(V561,$V$2:$V$607)</f>
        <v>180</v>
      </c>
      <c r="C561" s="20" t="str">
        <f aca="false">IF(VLOOKUP($A561,Tournoi!$B$2:$F$601,3,0)="","",VLOOKUP($A561,Tournoi!$B$2:$F$601,3,0))</f>
        <v>Van de Maele</v>
      </c>
      <c r="D561" s="20" t="str">
        <f aca="false">IF(VLOOKUP($A561,Tournoi!$B$2:$F$601,4,0)="","",VLOOKUP($A561,Tournoi!$B$2:$F$601,4,0))</f>
        <v>Dave</v>
      </c>
      <c r="E561" s="20"/>
      <c r="F561" s="19" t="n">
        <v>0</v>
      </c>
      <c r="G561" s="19" t="n">
        <v>0</v>
      </c>
      <c r="H561" s="19" t="n">
        <v>0</v>
      </c>
      <c r="I561" s="19" t="n">
        <v>0</v>
      </c>
      <c r="J561" s="21"/>
      <c r="K561" s="19"/>
      <c r="L561" s="19"/>
      <c r="M561" s="19"/>
      <c r="N561" s="19"/>
      <c r="O561" s="19" t="n">
        <f aca="false">IF(VLOOKUP($A561,Tournoi!$B$2:$AC$601,6,0)="","",VLOOKUP($A561,Tournoi!$B$2:$AF$601,30,0))</f>
        <v>267.429196054531</v>
      </c>
      <c r="P561" s="19"/>
      <c r="Q561" s="19"/>
      <c r="R561" s="19"/>
      <c r="S561" s="22"/>
      <c r="T561" s="21" t="n">
        <f aca="false" t="array" ref="T561:T561">SUM(J561:S561)</f>
        <v>267.429196054531</v>
      </c>
      <c r="U561" s="19" t="n">
        <f aca="false" t="array" ref="U561:U561">IF(S561="",0,S561)+IF((COUNT(J561:R561)&lt;6),SUM(J561:R561),(MAX(J561:R561)+LARGE(J561:R561,2)+LARGE(J561:R561,3)+LARGE(J561:R561,4)+LARGE(J561:R561,5)))</f>
        <v>267.429196054531</v>
      </c>
      <c r="V561" s="19" t="n">
        <f aca="false">U561+G561+I561</f>
        <v>267.429196054531</v>
      </c>
      <c r="W561" s="19" t="n">
        <f aca="false" t="array" ref="W561:W561">COUNT(J561:S561)</f>
        <v>1</v>
      </c>
      <c r="X561" s="19"/>
      <c r="Y561" s="19"/>
      <c r="Z561" s="4"/>
      <c r="AA561" s="19"/>
      <c r="AB561" s="19"/>
      <c r="AC561" s="4"/>
      <c r="AD561" s="4"/>
      <c r="AE561" s="0"/>
      <c r="AF561" s="0"/>
      <c r="AG561" s="0"/>
      <c r="ER561" s="0"/>
      <c r="ES561" s="0"/>
      <c r="ET561" s="0"/>
      <c r="EU561" s="0"/>
      <c r="EV561" s="0"/>
      <c r="EW561" s="0"/>
      <c r="EX561" s="0"/>
      <c r="EY561" s="0"/>
      <c r="EZ561" s="0"/>
      <c r="FA561" s="0"/>
      <c r="FB561" s="0"/>
      <c r="FC561" s="0"/>
      <c r="FD561" s="0"/>
      <c r="FE561" s="0"/>
      <c r="FF561" s="0"/>
      <c r="FG561" s="0"/>
      <c r="FH561" s="0"/>
      <c r="FI561" s="0"/>
      <c r="FJ561" s="0"/>
      <c r="FK561" s="0"/>
      <c r="FL561" s="0"/>
      <c r="FM561" s="0"/>
      <c r="FN561" s="0"/>
      <c r="FO561" s="0"/>
      <c r="FP561" s="0"/>
      <c r="FQ561" s="0"/>
      <c r="FR561" s="0"/>
      <c r="FS561" s="0"/>
      <c r="FT561" s="0"/>
      <c r="FU561" s="0"/>
      <c r="FV561" s="0"/>
      <c r="FW561" s="0"/>
      <c r="FX561" s="0"/>
      <c r="FY561" s="0"/>
      <c r="FZ561" s="0"/>
      <c r="GA561" s="0"/>
      <c r="GB561" s="0"/>
      <c r="GC561" s="0"/>
      <c r="GD561" s="0"/>
      <c r="GE561" s="0"/>
      <c r="GF561" s="0"/>
      <c r="GG561" s="0"/>
      <c r="GH561" s="0"/>
      <c r="GI561" s="0"/>
      <c r="GJ561" s="0"/>
      <c r="GK561" s="0"/>
      <c r="GL561" s="0"/>
      <c r="GM561" s="0"/>
      <c r="GN561" s="0"/>
      <c r="GO561" s="0"/>
      <c r="GP561" s="0"/>
      <c r="GQ561" s="0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</row>
    <row r="562" s="25" customFormat="true" ht="16.5" hidden="false" customHeight="true" outlineLevel="0" collapsed="false">
      <c r="A562" s="19" t="n">
        <v>463</v>
      </c>
      <c r="B562" s="19" t="n">
        <f aca="false" t="array" ref="B562:B562">RANK(V562,$V$2:$V$607)</f>
        <v>394</v>
      </c>
      <c r="C562" s="20" t="str">
        <f aca="false">IF(VLOOKUP($A562,Tournoi!$B$2:$F$601,3,0)="","",VLOOKUP($A562,Tournoi!$B$2:$F$601,3,0))</f>
        <v>De Witte</v>
      </c>
      <c r="D562" s="20" t="str">
        <f aca="false">IF(VLOOKUP($A562,Tournoi!$B$2:$F$601,4,0)="","",VLOOKUP($A562,Tournoi!$B$2:$F$601,4,0))</f>
        <v>Niek</v>
      </c>
      <c r="E562" s="20"/>
      <c r="F562" s="19" t="n">
        <v>0</v>
      </c>
      <c r="G562" s="19" t="n">
        <v>0</v>
      </c>
      <c r="H562" s="19" t="n">
        <v>0</v>
      </c>
      <c r="I562" s="19" t="n">
        <v>0</v>
      </c>
      <c r="J562" s="21"/>
      <c r="K562" s="19"/>
      <c r="L562" s="19"/>
      <c r="M562" s="19"/>
      <c r="N562" s="19"/>
      <c r="O562" s="19" t="n">
        <f aca="false">IF(VLOOKUP($A562,Tournoi!$B$2:$AC$601,6,0)="","",VLOOKUP($A562,Tournoi!$B$2:$AF$601,30,0))</f>
        <v>67.2435652173913</v>
      </c>
      <c r="P562" s="19"/>
      <c r="Q562" s="19"/>
      <c r="R562" s="19"/>
      <c r="S562" s="22"/>
      <c r="T562" s="21" t="n">
        <f aca="false" t="array" ref="T562:T562">SUM(J562:S562)</f>
        <v>67.2435652173913</v>
      </c>
      <c r="U562" s="19" t="n">
        <f aca="false" t="array" ref="U562:U562">IF(S562="",0,S562)+IF((COUNT(J562:R562)&lt;6),SUM(J562:R562),(MAX(J562:R562)+LARGE(J562:R562,2)+LARGE(J562:R562,3)+LARGE(J562:R562,4)+LARGE(J562:R562,5)))</f>
        <v>67.2435652173913</v>
      </c>
      <c r="V562" s="19" t="n">
        <f aca="false">U562+G562+I562</f>
        <v>67.2435652173913</v>
      </c>
      <c r="W562" s="19" t="n">
        <f aca="false" t="array" ref="W562:W562">COUNT(J562:S562)</f>
        <v>1</v>
      </c>
      <c r="X562" s="19"/>
      <c r="Y562" s="19"/>
      <c r="Z562" s="19"/>
      <c r="AA562" s="19"/>
      <c r="AB562" s="0"/>
      <c r="AC562" s="19"/>
      <c r="AD562" s="19"/>
      <c r="AE562" s="0"/>
      <c r="AF562" s="0"/>
      <c r="AG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</row>
    <row r="563" customFormat="false" ht="16.5" hidden="false" customHeight="true" outlineLevel="0" collapsed="false">
      <c r="A563" s="19" t="n">
        <v>467</v>
      </c>
      <c r="B563" s="19" t="n">
        <f aca="false" t="array" ref="B563:B563">RANK(V563,$V$2:$V$607)</f>
        <v>248</v>
      </c>
      <c r="C563" s="20" t="str">
        <f aca="false">IF(VLOOKUP($A563,Tournoi!$B$2:$F$601,3,0)="","",VLOOKUP($A563,Tournoi!$B$2:$F$601,3,0))</f>
        <v>Room</v>
      </c>
      <c r="D563" s="20" t="str">
        <f aca="false">IF(VLOOKUP($A563,Tournoi!$B$2:$F$601,4,0)="","",VLOOKUP($A563,Tournoi!$B$2:$F$601,4,0))</f>
        <v>Pieter</v>
      </c>
      <c r="E563" s="20"/>
      <c r="F563" s="19" t="n">
        <v>0</v>
      </c>
      <c r="G563" s="19" t="n">
        <v>0</v>
      </c>
      <c r="H563" s="19" t="n">
        <v>0</v>
      </c>
      <c r="I563" s="19" t="n">
        <v>0</v>
      </c>
      <c r="J563" s="21"/>
      <c r="K563" s="19"/>
      <c r="L563" s="19"/>
      <c r="M563" s="19"/>
      <c r="N563" s="19"/>
      <c r="O563" s="19" t="n">
        <f aca="false">IF(VLOOKUP($A563,Tournoi!$B$2:$AC$601,6,0)="","",VLOOKUP($A563,Tournoi!$B$2:$AF$601,30,0))</f>
        <v>174.351207564365</v>
      </c>
      <c r="P563" s="19"/>
      <c r="Q563" s="19"/>
      <c r="R563" s="19"/>
      <c r="S563" s="22"/>
      <c r="T563" s="21" t="n">
        <f aca="false" t="array" ref="T563:T563">SUM(J563:S563)</f>
        <v>174.351207564365</v>
      </c>
      <c r="U563" s="19" t="n">
        <f aca="false" t="array" ref="U563:U563">IF(S563="",0,S563)+IF((COUNT(J563:R563)&lt;6),SUM(J563:R563),(MAX(J563:R563)+LARGE(J563:R563,2)+LARGE(J563:R563,3)+LARGE(J563:R563,4)+LARGE(J563:R563,5)))</f>
        <v>174.351207564365</v>
      </c>
      <c r="V563" s="19" t="n">
        <f aca="false">U563+G563+I563</f>
        <v>174.351207564365</v>
      </c>
      <c r="W563" s="19" t="n">
        <f aca="false" t="array" ref="W563:W563">COUNT(J563:S563)</f>
        <v>1</v>
      </c>
      <c r="X563" s="19"/>
      <c r="Y563" s="19"/>
      <c r="Z563" s="4"/>
      <c r="AA563" s="19"/>
      <c r="AB563" s="19"/>
      <c r="AC563" s="4"/>
      <c r="AD563" s="4"/>
      <c r="AE563" s="0"/>
      <c r="AF563" s="0"/>
      <c r="AG563" s="0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6"/>
      <c r="GH563" s="26"/>
      <c r="GI563" s="26"/>
      <c r="GJ563" s="26"/>
      <c r="GK563" s="26"/>
      <c r="GL563" s="26"/>
      <c r="GM563" s="26"/>
      <c r="GN563" s="26"/>
      <c r="GO563" s="26"/>
      <c r="GP563" s="26"/>
      <c r="GQ563" s="26"/>
      <c r="GR563" s="26"/>
      <c r="GS563" s="26"/>
      <c r="GT563" s="26"/>
      <c r="GU563" s="26"/>
      <c r="GV563" s="26"/>
      <c r="GW563" s="26"/>
      <c r="GX563" s="26"/>
      <c r="GY563" s="26"/>
      <c r="GZ563" s="26"/>
      <c r="HA563" s="26"/>
      <c r="HB563" s="26"/>
      <c r="HC563" s="26"/>
      <c r="HD563" s="26"/>
      <c r="HE563" s="26"/>
      <c r="HF563" s="26"/>
      <c r="HG563" s="26"/>
      <c r="HH563" s="26"/>
      <c r="HI563" s="26"/>
      <c r="HJ563" s="26"/>
      <c r="HK563" s="26"/>
      <c r="HL563" s="26"/>
      <c r="HM563" s="26"/>
      <c r="HN563" s="26"/>
      <c r="HO563" s="26"/>
      <c r="HP563" s="26"/>
      <c r="HQ563" s="26"/>
      <c r="HR563" s="26"/>
      <c r="HS563" s="26"/>
      <c r="HT563" s="26"/>
      <c r="HU563" s="26"/>
      <c r="HV563" s="26"/>
      <c r="HW563" s="26"/>
      <c r="HX563" s="26"/>
      <c r="HY563" s="26"/>
      <c r="HZ563" s="26"/>
      <c r="IA563" s="26"/>
      <c r="IB563" s="26"/>
      <c r="IC563" s="26"/>
      <c r="ID563" s="26"/>
      <c r="IE563" s="26"/>
      <c r="IF563" s="26"/>
      <c r="IG563" s="26"/>
      <c r="IH563" s="26"/>
      <c r="II563" s="26"/>
      <c r="IJ563" s="26"/>
      <c r="IK563" s="26"/>
      <c r="IL563" s="26"/>
      <c r="IM563" s="26"/>
      <c r="IN563" s="26"/>
      <c r="IO563" s="26"/>
      <c r="IP563" s="26"/>
      <c r="IQ563" s="26"/>
      <c r="IR563" s="26"/>
      <c r="IS563" s="26"/>
      <c r="IT563" s="26"/>
      <c r="IU563" s="26"/>
      <c r="IV563" s="26"/>
      <c r="IW563" s="0"/>
      <c r="IX563" s="0"/>
      <c r="IY563" s="0"/>
      <c r="IZ563" s="0"/>
      <c r="JA563" s="0"/>
      <c r="JB563" s="0"/>
      <c r="JC563" s="0"/>
      <c r="JD563" s="0"/>
      <c r="JE563" s="0"/>
      <c r="JF563" s="0"/>
      <c r="JG563" s="0"/>
      <c r="JH563" s="0"/>
      <c r="JI563" s="0"/>
      <c r="JJ563" s="0"/>
      <c r="JK563" s="0"/>
      <c r="JL563" s="0"/>
      <c r="JM563" s="0"/>
      <c r="JN563" s="0"/>
      <c r="JO563" s="0"/>
      <c r="JP563" s="0"/>
      <c r="JQ563" s="0"/>
      <c r="JR563" s="0"/>
      <c r="JS563" s="0"/>
      <c r="JT563" s="0"/>
      <c r="JU563" s="0"/>
      <c r="JV563" s="0"/>
      <c r="JW563" s="0"/>
      <c r="JX563" s="0"/>
      <c r="JY563" s="0"/>
      <c r="JZ563" s="0"/>
      <c r="KA563" s="0"/>
      <c r="KB563" s="0"/>
      <c r="KC563" s="0"/>
      <c r="KD563" s="0"/>
      <c r="KE563" s="0"/>
      <c r="KF563" s="0"/>
      <c r="KG563" s="0"/>
      <c r="KH563" s="0"/>
      <c r="KI563" s="0"/>
      <c r="KJ563" s="0"/>
      <c r="KK563" s="0"/>
      <c r="KL563" s="0"/>
      <c r="KM563" s="0"/>
      <c r="KN563" s="0"/>
      <c r="KO563" s="0"/>
      <c r="KP563" s="0"/>
      <c r="KQ563" s="0"/>
      <c r="KR563" s="0"/>
      <c r="KS563" s="0"/>
      <c r="KT563" s="0"/>
      <c r="KU563" s="0"/>
      <c r="KV563" s="0"/>
      <c r="KW563" s="0"/>
      <c r="KX563" s="0"/>
      <c r="KY563" s="0"/>
      <c r="KZ563" s="0"/>
      <c r="LA563" s="0"/>
      <c r="LB563" s="0"/>
      <c r="LC563" s="0"/>
      <c r="LD563" s="0"/>
      <c r="LE563" s="0"/>
      <c r="LF563" s="0"/>
      <c r="LG563" s="0"/>
      <c r="LH563" s="0"/>
      <c r="LI563" s="0"/>
      <c r="LJ563" s="0"/>
      <c r="LK563" s="0"/>
      <c r="LL563" s="0"/>
      <c r="LM563" s="0"/>
      <c r="LN563" s="0"/>
      <c r="LO563" s="0"/>
      <c r="LP563" s="0"/>
      <c r="LQ563" s="0"/>
      <c r="LR563" s="0"/>
      <c r="LS563" s="0"/>
      <c r="LT563" s="0"/>
      <c r="LU563" s="0"/>
      <c r="LV563" s="0"/>
      <c r="LW563" s="0"/>
      <c r="LX563" s="0"/>
      <c r="LY563" s="0"/>
      <c r="LZ563" s="0"/>
      <c r="MA563" s="0"/>
      <c r="MB563" s="0"/>
      <c r="MC563" s="0"/>
      <c r="MD563" s="0"/>
      <c r="ME563" s="0"/>
      <c r="MF563" s="0"/>
      <c r="MG563" s="0"/>
      <c r="MH563" s="0"/>
      <c r="MI563" s="0"/>
      <c r="MJ563" s="0"/>
      <c r="MK563" s="0"/>
      <c r="ML563" s="0"/>
      <c r="MM563" s="0"/>
      <c r="MN563" s="0"/>
      <c r="MO563" s="0"/>
      <c r="MP563" s="0"/>
      <c r="MQ563" s="0"/>
      <c r="MR563" s="0"/>
      <c r="MS563" s="0"/>
      <c r="MT563" s="0"/>
      <c r="MU563" s="0"/>
      <c r="MV563" s="0"/>
      <c r="MW563" s="0"/>
      <c r="MX563" s="0"/>
      <c r="MY563" s="0"/>
      <c r="MZ563" s="0"/>
      <c r="NA563" s="0"/>
      <c r="NB563" s="0"/>
      <c r="NC563" s="0"/>
      <c r="ND563" s="0"/>
      <c r="NE563" s="0"/>
      <c r="NF563" s="0"/>
      <c r="NG563" s="0"/>
      <c r="NH563" s="0"/>
      <c r="NI563" s="0"/>
      <c r="NJ563" s="0"/>
      <c r="NK563" s="0"/>
      <c r="NL563" s="0"/>
      <c r="NM563" s="0"/>
      <c r="NN563" s="0"/>
      <c r="NO563" s="0"/>
      <c r="NP563" s="0"/>
      <c r="NQ563" s="0"/>
      <c r="NR563" s="0"/>
      <c r="NS563" s="0"/>
      <c r="NT563" s="0"/>
      <c r="NU563" s="0"/>
      <c r="NV563" s="0"/>
      <c r="NW563" s="0"/>
      <c r="NX563" s="0"/>
      <c r="NY563" s="0"/>
      <c r="NZ563" s="0"/>
      <c r="OA563" s="0"/>
      <c r="OB563" s="0"/>
      <c r="OC563" s="0"/>
      <c r="OD563" s="0"/>
      <c r="OE563" s="0"/>
      <c r="OF563" s="0"/>
      <c r="OG563" s="0"/>
      <c r="OH563" s="0"/>
      <c r="OI563" s="0"/>
      <c r="OJ563" s="0"/>
      <c r="OK563" s="0"/>
      <c r="OL563" s="0"/>
      <c r="OM563" s="0"/>
      <c r="ON563" s="0"/>
      <c r="OO563" s="0"/>
      <c r="OP563" s="0"/>
      <c r="OQ563" s="0"/>
      <c r="OR563" s="0"/>
      <c r="OS563" s="0"/>
      <c r="OT563" s="0"/>
      <c r="OU563" s="0"/>
      <c r="OV563" s="0"/>
      <c r="OW563" s="0"/>
      <c r="OX563" s="0"/>
      <c r="OY563" s="0"/>
      <c r="OZ563" s="0"/>
      <c r="PA563" s="0"/>
      <c r="PB563" s="0"/>
      <c r="PC563" s="0"/>
      <c r="PD563" s="0"/>
      <c r="PE563" s="0"/>
      <c r="PF563" s="0"/>
      <c r="PG563" s="0"/>
      <c r="PH563" s="0"/>
      <c r="PI563" s="0"/>
      <c r="PJ563" s="0"/>
      <c r="PK563" s="0"/>
      <c r="PL563" s="0"/>
      <c r="PM563" s="0"/>
      <c r="PN563" s="0"/>
      <c r="PO563" s="0"/>
      <c r="PP563" s="0"/>
      <c r="PQ563" s="0"/>
      <c r="PR563" s="0"/>
      <c r="PS563" s="0"/>
      <c r="PT563" s="0"/>
      <c r="PU563" s="0"/>
      <c r="PV563" s="0"/>
      <c r="PW563" s="0"/>
      <c r="PX563" s="0"/>
      <c r="PY563" s="0"/>
      <c r="PZ563" s="0"/>
      <c r="QA563" s="0"/>
      <c r="QB563" s="0"/>
      <c r="QC563" s="0"/>
      <c r="QD563" s="0"/>
      <c r="QE563" s="0"/>
      <c r="QF563" s="0"/>
      <c r="QG563" s="0"/>
      <c r="QH563" s="0"/>
      <c r="QI563" s="0"/>
      <c r="QJ563" s="0"/>
      <c r="QK563" s="0"/>
      <c r="QL563" s="0"/>
      <c r="QM563" s="0"/>
      <c r="QN563" s="0"/>
      <c r="QO563" s="0"/>
      <c r="QP563" s="0"/>
      <c r="QQ563" s="0"/>
      <c r="QR563" s="0"/>
      <c r="QS563" s="0"/>
      <c r="QT563" s="0"/>
      <c r="QU563" s="0"/>
      <c r="QV563" s="0"/>
      <c r="QW563" s="0"/>
      <c r="QX563" s="0"/>
      <c r="QY563" s="0"/>
      <c r="QZ563" s="0"/>
      <c r="RA563" s="0"/>
      <c r="RB563" s="0"/>
      <c r="RC563" s="0"/>
      <c r="RD563" s="0"/>
      <c r="RE563" s="0"/>
      <c r="RF563" s="0"/>
      <c r="RG563" s="0"/>
      <c r="RH563" s="0"/>
      <c r="RI563" s="0"/>
      <c r="RJ563" s="0"/>
      <c r="RK563" s="0"/>
      <c r="RL563" s="0"/>
      <c r="RM563" s="0"/>
      <c r="RN563" s="0"/>
      <c r="RO563" s="0"/>
      <c r="RP563" s="0"/>
      <c r="RQ563" s="0"/>
      <c r="RR563" s="0"/>
      <c r="RS563" s="0"/>
      <c r="RT563" s="0"/>
      <c r="RU563" s="0"/>
      <c r="RV563" s="0"/>
      <c r="RW563" s="0"/>
      <c r="RX563" s="0"/>
      <c r="RY563" s="0"/>
      <c r="RZ563" s="0"/>
      <c r="SA563" s="0"/>
      <c r="SB563" s="0"/>
      <c r="SC563" s="0"/>
      <c r="SD563" s="0"/>
      <c r="SE563" s="0"/>
      <c r="SF563" s="0"/>
      <c r="SG563" s="0"/>
      <c r="SH563" s="0"/>
      <c r="SI563" s="0"/>
      <c r="SJ563" s="0"/>
      <c r="SK563" s="0"/>
      <c r="SL563" s="0"/>
      <c r="SM563" s="0"/>
      <c r="SN563" s="0"/>
      <c r="SO563" s="0"/>
      <c r="SP563" s="0"/>
      <c r="SQ563" s="0"/>
      <c r="SR563" s="0"/>
      <c r="SS563" s="0"/>
      <c r="ST563" s="0"/>
      <c r="SU563" s="0"/>
      <c r="SV563" s="0"/>
      <c r="SW563" s="0"/>
      <c r="SX563" s="0"/>
      <c r="SY563" s="0"/>
      <c r="SZ563" s="0"/>
      <c r="TA563" s="0"/>
      <c r="TB563" s="0"/>
      <c r="TC563" s="0"/>
      <c r="TD563" s="0"/>
      <c r="TE563" s="0"/>
      <c r="TF563" s="0"/>
      <c r="TG563" s="0"/>
      <c r="TH563" s="0"/>
      <c r="TI563" s="0"/>
      <c r="TJ563" s="0"/>
      <c r="TK563" s="0"/>
      <c r="TL563" s="0"/>
      <c r="TM563" s="0"/>
      <c r="TN563" s="0"/>
      <c r="TO563" s="0"/>
      <c r="TP563" s="0"/>
      <c r="TQ563" s="0"/>
      <c r="TR563" s="0"/>
      <c r="TS563" s="0"/>
      <c r="TT563" s="0"/>
      <c r="TU563" s="0"/>
      <c r="TV563" s="0"/>
      <c r="TW563" s="0"/>
      <c r="TX563" s="0"/>
      <c r="TY563" s="0"/>
      <c r="TZ563" s="0"/>
      <c r="UA563" s="0"/>
      <c r="UB563" s="0"/>
      <c r="UC563" s="0"/>
      <c r="UD563" s="0"/>
      <c r="UE563" s="0"/>
      <c r="UF563" s="0"/>
      <c r="UG563" s="0"/>
      <c r="UH563" s="0"/>
      <c r="UI563" s="0"/>
      <c r="UJ563" s="0"/>
      <c r="UK563" s="0"/>
      <c r="UL563" s="0"/>
      <c r="UM563" s="0"/>
      <c r="UN563" s="0"/>
      <c r="UO563" s="0"/>
      <c r="UP563" s="0"/>
      <c r="UQ563" s="0"/>
      <c r="UR563" s="0"/>
      <c r="US563" s="0"/>
      <c r="UT563" s="0"/>
      <c r="UU563" s="0"/>
      <c r="UV563" s="0"/>
      <c r="UW563" s="0"/>
      <c r="UX563" s="0"/>
      <c r="UY563" s="0"/>
      <c r="UZ563" s="0"/>
      <c r="VA563" s="0"/>
      <c r="VB563" s="0"/>
      <c r="VC563" s="0"/>
      <c r="VD563" s="0"/>
      <c r="VE563" s="0"/>
      <c r="VF563" s="0"/>
      <c r="VG563" s="0"/>
      <c r="VH563" s="0"/>
      <c r="VI563" s="0"/>
      <c r="VJ563" s="0"/>
      <c r="VK563" s="0"/>
      <c r="VL563" s="0"/>
      <c r="VM563" s="0"/>
      <c r="VN563" s="0"/>
      <c r="VO563" s="0"/>
      <c r="VP563" s="0"/>
      <c r="VQ563" s="0"/>
      <c r="VR563" s="0"/>
      <c r="VS563" s="0"/>
      <c r="VT563" s="0"/>
      <c r="VU563" s="0"/>
      <c r="VV563" s="0"/>
      <c r="VW563" s="0"/>
      <c r="VX563" s="0"/>
      <c r="VY563" s="0"/>
      <c r="VZ563" s="0"/>
      <c r="WA563" s="0"/>
      <c r="WB563" s="0"/>
      <c r="WC563" s="0"/>
      <c r="WD563" s="0"/>
      <c r="WE563" s="0"/>
      <c r="WF563" s="0"/>
      <c r="WG563" s="0"/>
      <c r="WH563" s="0"/>
      <c r="WI563" s="0"/>
      <c r="WJ563" s="0"/>
      <c r="WK563" s="0"/>
      <c r="WL563" s="0"/>
      <c r="WM563" s="0"/>
      <c r="WN563" s="0"/>
      <c r="WO563" s="0"/>
      <c r="WP563" s="0"/>
      <c r="WQ563" s="0"/>
      <c r="WR563" s="0"/>
      <c r="WS563" s="0"/>
      <c r="WT563" s="0"/>
      <c r="WU563" s="0"/>
      <c r="WV563" s="0"/>
      <c r="WW563" s="0"/>
      <c r="WX563" s="0"/>
      <c r="WY563" s="0"/>
      <c r="WZ563" s="0"/>
      <c r="XA563" s="0"/>
      <c r="XB563" s="0"/>
      <c r="XC563" s="0"/>
      <c r="XD563" s="0"/>
      <c r="XE563" s="0"/>
      <c r="XF563" s="0"/>
      <c r="XG563" s="0"/>
      <c r="XH563" s="0"/>
      <c r="XI563" s="0"/>
      <c r="XJ563" s="0"/>
      <c r="XK563" s="0"/>
      <c r="XL563" s="0"/>
      <c r="XM563" s="0"/>
      <c r="XN563" s="0"/>
      <c r="XO563" s="0"/>
      <c r="XP563" s="0"/>
      <c r="XQ563" s="0"/>
      <c r="XR563" s="0"/>
      <c r="XS563" s="0"/>
      <c r="XT563" s="0"/>
      <c r="XU563" s="0"/>
      <c r="XV563" s="0"/>
      <c r="XW563" s="0"/>
      <c r="XX563" s="0"/>
      <c r="XY563" s="0"/>
      <c r="XZ563" s="0"/>
      <c r="YA563" s="0"/>
      <c r="YB563" s="0"/>
      <c r="YC563" s="0"/>
      <c r="YD563" s="0"/>
      <c r="YE563" s="0"/>
      <c r="YF563" s="0"/>
      <c r="YG563" s="0"/>
      <c r="YH563" s="0"/>
      <c r="YI563" s="0"/>
      <c r="YJ563" s="0"/>
      <c r="YK563" s="0"/>
      <c r="YL563" s="0"/>
      <c r="YM563" s="0"/>
      <c r="YN563" s="0"/>
      <c r="YO563" s="0"/>
      <c r="YP563" s="0"/>
      <c r="YQ563" s="0"/>
      <c r="YR563" s="0"/>
      <c r="YS563" s="0"/>
      <c r="YT563" s="0"/>
      <c r="YU563" s="0"/>
      <c r="YV563" s="0"/>
      <c r="YW563" s="0"/>
      <c r="YX563" s="0"/>
      <c r="YY563" s="0"/>
      <c r="YZ563" s="0"/>
      <c r="ZA563" s="0"/>
      <c r="ZB563" s="0"/>
      <c r="ZC563" s="0"/>
      <c r="ZD563" s="0"/>
      <c r="ZE563" s="0"/>
      <c r="ZF563" s="0"/>
      <c r="ZG563" s="0"/>
      <c r="ZH563" s="0"/>
      <c r="ZI563" s="0"/>
      <c r="ZJ563" s="0"/>
      <c r="ZK563" s="0"/>
      <c r="ZL563" s="0"/>
      <c r="ZM563" s="0"/>
      <c r="ZN563" s="0"/>
      <c r="ZO563" s="0"/>
      <c r="ZP563" s="0"/>
      <c r="ZQ563" s="0"/>
      <c r="ZR563" s="0"/>
      <c r="ZS563" s="0"/>
      <c r="ZT563" s="0"/>
      <c r="ZU563" s="0"/>
      <c r="ZV563" s="0"/>
      <c r="ZW563" s="0"/>
      <c r="ZX563" s="0"/>
      <c r="ZY563" s="0"/>
      <c r="ZZ563" s="0"/>
      <c r="AAA563" s="0"/>
      <c r="AAB563" s="0"/>
      <c r="AAC563" s="0"/>
      <c r="AAD563" s="0"/>
      <c r="AAE563" s="0"/>
      <c r="AAF563" s="0"/>
      <c r="AAG563" s="0"/>
      <c r="AAH563" s="0"/>
      <c r="AAI563" s="0"/>
      <c r="AAJ563" s="0"/>
      <c r="AAK563" s="0"/>
      <c r="AAL563" s="0"/>
      <c r="AAM563" s="0"/>
      <c r="AAN563" s="0"/>
      <c r="AAO563" s="0"/>
      <c r="AAP563" s="0"/>
      <c r="AAQ563" s="0"/>
      <c r="AAR563" s="0"/>
      <c r="AAS563" s="0"/>
      <c r="AAT563" s="0"/>
      <c r="AAU563" s="0"/>
      <c r="AAV563" s="0"/>
      <c r="AAW563" s="0"/>
      <c r="AAX563" s="0"/>
      <c r="AAY563" s="0"/>
      <c r="AAZ563" s="0"/>
      <c r="ABA563" s="0"/>
      <c r="ABB563" s="0"/>
      <c r="ABC563" s="0"/>
      <c r="ABD563" s="0"/>
      <c r="ABE563" s="0"/>
      <c r="ABF563" s="0"/>
      <c r="ABG563" s="0"/>
      <c r="ABH563" s="0"/>
      <c r="ABI563" s="0"/>
      <c r="ABJ563" s="0"/>
      <c r="ABK563" s="0"/>
      <c r="ABL563" s="0"/>
      <c r="ABM563" s="0"/>
      <c r="ABN563" s="0"/>
      <c r="ABO563" s="0"/>
      <c r="ABP563" s="0"/>
      <c r="ABQ563" s="0"/>
      <c r="ABR563" s="0"/>
      <c r="ABS563" s="0"/>
      <c r="ABT563" s="0"/>
      <c r="ABU563" s="0"/>
      <c r="ABV563" s="0"/>
      <c r="ABW563" s="0"/>
      <c r="ABX563" s="0"/>
      <c r="ABY563" s="0"/>
      <c r="ABZ563" s="0"/>
      <c r="ACA563" s="0"/>
      <c r="ACB563" s="0"/>
      <c r="ACC563" s="0"/>
      <c r="ACD563" s="0"/>
      <c r="ACE563" s="0"/>
      <c r="ACF563" s="0"/>
      <c r="ACG563" s="0"/>
      <c r="ACH563" s="0"/>
      <c r="ACI563" s="0"/>
      <c r="ACJ563" s="0"/>
      <c r="ACK563" s="0"/>
      <c r="ACL563" s="0"/>
      <c r="ACM563" s="0"/>
      <c r="ACN563" s="0"/>
      <c r="ACO563" s="0"/>
      <c r="ACP563" s="0"/>
      <c r="ACQ563" s="0"/>
      <c r="ACR563" s="0"/>
      <c r="ACS563" s="0"/>
      <c r="ACT563" s="0"/>
      <c r="ACU563" s="0"/>
      <c r="ACV563" s="0"/>
      <c r="ACW563" s="0"/>
      <c r="ACX563" s="0"/>
      <c r="ACY563" s="0"/>
      <c r="ACZ563" s="0"/>
      <c r="ADA563" s="0"/>
      <c r="ADB563" s="0"/>
      <c r="ADC563" s="0"/>
      <c r="ADD563" s="0"/>
      <c r="ADE563" s="0"/>
      <c r="ADF563" s="0"/>
      <c r="ADG563" s="0"/>
      <c r="ADH563" s="0"/>
      <c r="ADI563" s="0"/>
      <c r="ADJ563" s="0"/>
      <c r="ADK563" s="0"/>
      <c r="ADL563" s="0"/>
      <c r="ADM563" s="0"/>
      <c r="ADN563" s="0"/>
      <c r="ADO563" s="0"/>
      <c r="ADP563" s="0"/>
      <c r="ADQ563" s="0"/>
      <c r="ADR563" s="0"/>
      <c r="ADS563" s="0"/>
      <c r="ADT563" s="0"/>
      <c r="ADU563" s="0"/>
      <c r="ADV563" s="0"/>
      <c r="ADW563" s="0"/>
      <c r="ADX563" s="0"/>
      <c r="ADY563" s="0"/>
      <c r="ADZ563" s="0"/>
      <c r="AEA563" s="0"/>
      <c r="AEB563" s="0"/>
      <c r="AEC563" s="0"/>
      <c r="AED563" s="0"/>
      <c r="AEE563" s="0"/>
      <c r="AEF563" s="0"/>
      <c r="AEG563" s="0"/>
      <c r="AEH563" s="0"/>
      <c r="AEI563" s="0"/>
      <c r="AEJ563" s="0"/>
      <c r="AEK563" s="0"/>
      <c r="AEL563" s="0"/>
      <c r="AEM563" s="0"/>
      <c r="AEN563" s="0"/>
      <c r="AEO563" s="0"/>
      <c r="AEP563" s="0"/>
      <c r="AEQ563" s="0"/>
      <c r="AER563" s="0"/>
      <c r="AES563" s="0"/>
      <c r="AET563" s="0"/>
      <c r="AEU563" s="0"/>
      <c r="AEV563" s="0"/>
      <c r="AEW563" s="0"/>
      <c r="AEX563" s="0"/>
      <c r="AEY563" s="0"/>
      <c r="AEZ563" s="0"/>
      <c r="AFA563" s="0"/>
      <c r="AFB563" s="0"/>
      <c r="AFC563" s="0"/>
      <c r="AFD563" s="0"/>
      <c r="AFE563" s="0"/>
      <c r="AFF563" s="0"/>
      <c r="AFG563" s="0"/>
      <c r="AFH563" s="0"/>
      <c r="AFI563" s="0"/>
      <c r="AFJ563" s="0"/>
      <c r="AFK563" s="0"/>
      <c r="AFL563" s="0"/>
      <c r="AFM563" s="0"/>
      <c r="AFN563" s="0"/>
      <c r="AFO563" s="0"/>
      <c r="AFP563" s="0"/>
      <c r="AFQ563" s="0"/>
      <c r="AFR563" s="0"/>
      <c r="AFS563" s="0"/>
      <c r="AFT563" s="0"/>
      <c r="AFU563" s="0"/>
      <c r="AFV563" s="0"/>
      <c r="AFW563" s="0"/>
      <c r="AFX563" s="0"/>
      <c r="AFY563" s="0"/>
      <c r="AFZ563" s="0"/>
      <c r="AGA563" s="0"/>
      <c r="AGB563" s="0"/>
      <c r="AGC563" s="0"/>
      <c r="AGD563" s="0"/>
      <c r="AGE563" s="0"/>
      <c r="AGF563" s="0"/>
      <c r="AGG563" s="0"/>
      <c r="AGH563" s="0"/>
      <c r="AGI563" s="0"/>
      <c r="AGJ563" s="0"/>
      <c r="AGK563" s="0"/>
      <c r="AGL563" s="0"/>
      <c r="AGM563" s="0"/>
      <c r="AGN563" s="0"/>
      <c r="AGO563" s="0"/>
      <c r="AGP563" s="0"/>
      <c r="AGQ563" s="0"/>
      <c r="AGR563" s="0"/>
      <c r="AGS563" s="0"/>
      <c r="AGT563" s="0"/>
      <c r="AGU563" s="0"/>
      <c r="AGV563" s="0"/>
      <c r="AGW563" s="0"/>
      <c r="AGX563" s="0"/>
      <c r="AGY563" s="0"/>
      <c r="AGZ563" s="0"/>
      <c r="AHA563" s="0"/>
      <c r="AHB563" s="0"/>
      <c r="AHC563" s="0"/>
      <c r="AHD563" s="0"/>
      <c r="AHE563" s="0"/>
      <c r="AHF563" s="0"/>
      <c r="AHG563" s="0"/>
      <c r="AHH563" s="0"/>
      <c r="AHI563" s="0"/>
      <c r="AHJ563" s="0"/>
      <c r="AHK563" s="0"/>
      <c r="AHL563" s="0"/>
      <c r="AHM563" s="0"/>
      <c r="AHN563" s="0"/>
      <c r="AHO563" s="0"/>
      <c r="AHP563" s="0"/>
      <c r="AHQ563" s="0"/>
      <c r="AHR563" s="0"/>
      <c r="AHS563" s="0"/>
      <c r="AHT563" s="0"/>
      <c r="AHU563" s="0"/>
      <c r="AHV563" s="0"/>
      <c r="AHW563" s="0"/>
      <c r="AHX563" s="0"/>
      <c r="AHY563" s="0"/>
      <c r="AHZ563" s="0"/>
      <c r="AIA563" s="0"/>
      <c r="AIB563" s="0"/>
      <c r="AIC563" s="0"/>
      <c r="AID563" s="0"/>
      <c r="AIE563" s="0"/>
      <c r="AIF563" s="0"/>
      <c r="AIG563" s="0"/>
      <c r="AIH563" s="0"/>
      <c r="AII563" s="0"/>
      <c r="AIJ563" s="0"/>
      <c r="AIK563" s="0"/>
      <c r="AIL563" s="0"/>
      <c r="AIM563" s="0"/>
      <c r="AIN563" s="0"/>
      <c r="AIO563" s="0"/>
      <c r="AIP563" s="0"/>
      <c r="AIQ563" s="0"/>
      <c r="AIR563" s="0"/>
      <c r="AIS563" s="0"/>
      <c r="AIT563" s="0"/>
      <c r="AIU563" s="0"/>
      <c r="AIV563" s="0"/>
      <c r="AIW563" s="0"/>
      <c r="AIX563" s="0"/>
      <c r="AIY563" s="0"/>
      <c r="AIZ563" s="0"/>
      <c r="AJA563" s="0"/>
      <c r="AJB563" s="0"/>
      <c r="AJC563" s="0"/>
      <c r="AJD563" s="0"/>
      <c r="AJE563" s="0"/>
      <c r="AJF563" s="0"/>
      <c r="AJG563" s="0"/>
      <c r="AJH563" s="0"/>
      <c r="AJI563" s="0"/>
      <c r="AJJ563" s="0"/>
      <c r="AJK563" s="0"/>
      <c r="AJL563" s="0"/>
      <c r="AJM563" s="0"/>
      <c r="AJN563" s="0"/>
      <c r="AJO563" s="0"/>
      <c r="AJP563" s="0"/>
      <c r="AJQ563" s="0"/>
      <c r="AJR563" s="0"/>
      <c r="AJS563" s="0"/>
      <c r="AJT563" s="0"/>
      <c r="AJU563" s="0"/>
      <c r="AJV563" s="0"/>
      <c r="AJW563" s="0"/>
      <c r="AJX563" s="0"/>
      <c r="AJY563" s="0"/>
      <c r="AJZ563" s="0"/>
      <c r="AKA563" s="0"/>
      <c r="AKB563" s="0"/>
      <c r="AKC563" s="0"/>
      <c r="AKD563" s="0"/>
      <c r="AKE563" s="0"/>
      <c r="AKF563" s="0"/>
      <c r="AKG563" s="0"/>
      <c r="AKH563" s="0"/>
      <c r="AKI563" s="0"/>
      <c r="AKJ563" s="0"/>
      <c r="AKK563" s="0"/>
      <c r="AKL563" s="0"/>
      <c r="AKM563" s="0"/>
      <c r="AKN563" s="0"/>
      <c r="AKO563" s="0"/>
      <c r="AKP563" s="0"/>
      <c r="AKQ563" s="0"/>
      <c r="AKR563" s="0"/>
      <c r="AKS563" s="0"/>
      <c r="AKT563" s="0"/>
      <c r="AKU563" s="0"/>
      <c r="AKV563" s="0"/>
      <c r="AKW563" s="0"/>
      <c r="AKX563" s="0"/>
      <c r="AKY563" s="0"/>
      <c r="AKZ563" s="0"/>
      <c r="ALA563" s="0"/>
      <c r="ALB563" s="0"/>
      <c r="ALC563" s="0"/>
      <c r="ALD563" s="0"/>
      <c r="ALE563" s="0"/>
      <c r="ALF563" s="0"/>
      <c r="ALG563" s="0"/>
      <c r="ALH563" s="0"/>
      <c r="ALI563" s="0"/>
      <c r="ALJ563" s="0"/>
      <c r="ALK563" s="0"/>
      <c r="ALL563" s="0"/>
      <c r="ALM563" s="0"/>
      <c r="ALN563" s="0"/>
      <c r="ALO563" s="0"/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customFormat="false" ht="16.5" hidden="false" customHeight="true" outlineLevel="0" collapsed="false">
      <c r="A564" s="19" t="n">
        <v>469</v>
      </c>
      <c r="B564" s="19" t="n">
        <f aca="false" t="array" ref="B564:B564">RANK(V564,$V$2:$V$607)</f>
        <v>281</v>
      </c>
      <c r="C564" s="20" t="str">
        <f aca="false">IF(VLOOKUP($A564,Tournoi!$B$2:$F$601,3,0)="","",VLOOKUP($A564,Tournoi!$B$2:$F$601,3,0))</f>
        <v>Keppens</v>
      </c>
      <c r="D564" s="20" t="str">
        <f aca="false">IF(VLOOKUP($A564,Tournoi!$B$2:$F$601,4,0)="","",VLOOKUP($A564,Tournoi!$B$2:$F$601,4,0))</f>
        <v>Geert</v>
      </c>
      <c r="E564" s="20"/>
      <c r="F564" s="19" t="n">
        <v>0</v>
      </c>
      <c r="G564" s="19" t="n">
        <v>0</v>
      </c>
      <c r="H564" s="19" t="n">
        <v>0</v>
      </c>
      <c r="I564" s="19" t="n">
        <v>0</v>
      </c>
      <c r="J564" s="21"/>
      <c r="K564" s="19"/>
      <c r="L564" s="19"/>
      <c r="M564" s="19"/>
      <c r="N564" s="19"/>
      <c r="O564" s="19" t="n">
        <f aca="false">IF(VLOOKUP($A564,Tournoi!$B$2:$AC$601,6,0)="","",VLOOKUP($A564,Tournoi!$B$2:$AF$601,30,0))</f>
        <v>138.089787044712</v>
      </c>
      <c r="P564" s="19"/>
      <c r="Q564" s="19"/>
      <c r="R564" s="19"/>
      <c r="S564" s="22"/>
      <c r="T564" s="21" t="n">
        <f aca="false" t="array" ref="T564:T564">SUM(J564:S564)</f>
        <v>138.089787044712</v>
      </c>
      <c r="U564" s="19" t="n">
        <f aca="false" t="array" ref="U564:U564">IF(S564="",0,S564)+IF((COUNT(J564:R564)&lt;6),SUM(J564:R564),(MAX(J564:R564)+LARGE(J564:R564,2)+LARGE(J564:R564,3)+LARGE(J564:R564,4)+LARGE(J564:R564,5)))</f>
        <v>138.089787044712</v>
      </c>
      <c r="V564" s="19" t="n">
        <f aca="false">U564+G564+I564</f>
        <v>138.089787044712</v>
      </c>
      <c r="W564" s="19" t="n">
        <f aca="false" t="array" ref="W564:W564">COUNT(J564:S564)</f>
        <v>1</v>
      </c>
      <c r="X564" s="19"/>
      <c r="Y564" s="19"/>
      <c r="Z564" s="19"/>
      <c r="AA564" s="4"/>
      <c r="AB564" s="0"/>
      <c r="AC564" s="19"/>
      <c r="AD564" s="19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  <c r="CI564" s="0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0"/>
      <c r="DA564" s="0"/>
      <c r="DB564" s="0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  <c r="IX564" s="0"/>
      <c r="IY564" s="0"/>
      <c r="IZ564" s="0"/>
      <c r="JA564" s="0"/>
      <c r="JB564" s="0"/>
      <c r="JC564" s="0"/>
      <c r="JD564" s="0"/>
      <c r="JE564" s="0"/>
      <c r="JF564" s="0"/>
      <c r="JG564" s="0"/>
      <c r="JH564" s="0"/>
      <c r="JI564" s="0"/>
      <c r="JJ564" s="0"/>
      <c r="JK564" s="0"/>
      <c r="JL564" s="0"/>
      <c r="JM564" s="0"/>
      <c r="JN564" s="0"/>
      <c r="JO564" s="0"/>
      <c r="JP564" s="0"/>
      <c r="JQ564" s="0"/>
      <c r="JR564" s="0"/>
      <c r="JS564" s="0"/>
      <c r="JT564" s="0"/>
      <c r="JU564" s="0"/>
      <c r="JV564" s="0"/>
      <c r="JW564" s="0"/>
      <c r="JX564" s="0"/>
      <c r="JY564" s="0"/>
      <c r="JZ564" s="0"/>
      <c r="KA564" s="0"/>
      <c r="KB564" s="0"/>
      <c r="KC564" s="0"/>
      <c r="KD564" s="0"/>
      <c r="KE564" s="0"/>
      <c r="KF564" s="0"/>
      <c r="KG564" s="0"/>
      <c r="KH564" s="0"/>
      <c r="KI564" s="0"/>
      <c r="KJ564" s="0"/>
      <c r="KK564" s="0"/>
      <c r="KL564" s="0"/>
      <c r="KM564" s="0"/>
      <c r="KN564" s="0"/>
      <c r="KO564" s="0"/>
      <c r="KP564" s="0"/>
      <c r="KQ564" s="0"/>
      <c r="KR564" s="0"/>
      <c r="KS564" s="0"/>
      <c r="KT564" s="0"/>
      <c r="KU564" s="0"/>
      <c r="KV564" s="0"/>
      <c r="KW564" s="0"/>
      <c r="KX564" s="0"/>
      <c r="KY564" s="0"/>
      <c r="KZ564" s="0"/>
      <c r="LA564" s="0"/>
      <c r="LB564" s="0"/>
      <c r="LC564" s="0"/>
      <c r="LD564" s="0"/>
      <c r="LE564" s="0"/>
      <c r="LF564" s="0"/>
      <c r="LG564" s="0"/>
      <c r="LH564" s="0"/>
      <c r="LI564" s="0"/>
      <c r="LJ564" s="0"/>
      <c r="LK564" s="0"/>
      <c r="LL564" s="0"/>
      <c r="LM564" s="0"/>
      <c r="LN564" s="0"/>
      <c r="LO564" s="0"/>
      <c r="LP564" s="0"/>
      <c r="LQ564" s="0"/>
      <c r="LR564" s="0"/>
      <c r="LS564" s="0"/>
      <c r="LT564" s="0"/>
      <c r="LU564" s="0"/>
      <c r="LV564" s="0"/>
      <c r="LW564" s="0"/>
      <c r="LX564" s="0"/>
      <c r="LY564" s="0"/>
      <c r="LZ564" s="0"/>
      <c r="MA564" s="0"/>
      <c r="MB564" s="0"/>
      <c r="MC564" s="0"/>
      <c r="MD564" s="0"/>
      <c r="ME564" s="0"/>
      <c r="MF564" s="0"/>
      <c r="MG564" s="0"/>
      <c r="MH564" s="0"/>
      <c r="MI564" s="0"/>
      <c r="MJ564" s="0"/>
      <c r="MK564" s="0"/>
      <c r="ML564" s="0"/>
      <c r="MM564" s="0"/>
      <c r="MN564" s="0"/>
      <c r="MO564" s="0"/>
      <c r="MP564" s="0"/>
      <c r="MQ564" s="0"/>
      <c r="MR564" s="0"/>
      <c r="MS564" s="0"/>
      <c r="MT564" s="0"/>
      <c r="MU564" s="0"/>
      <c r="MV564" s="0"/>
      <c r="MW564" s="0"/>
      <c r="MX564" s="0"/>
      <c r="MY564" s="0"/>
      <c r="MZ564" s="0"/>
      <c r="NA564" s="0"/>
      <c r="NB564" s="0"/>
      <c r="NC564" s="0"/>
      <c r="ND564" s="0"/>
      <c r="NE564" s="0"/>
      <c r="NF564" s="0"/>
      <c r="NG564" s="0"/>
      <c r="NH564" s="0"/>
      <c r="NI564" s="0"/>
      <c r="NJ564" s="0"/>
      <c r="NK564" s="0"/>
      <c r="NL564" s="0"/>
      <c r="NM564" s="0"/>
      <c r="NN564" s="0"/>
      <c r="NO564" s="0"/>
      <c r="NP564" s="0"/>
      <c r="NQ564" s="0"/>
      <c r="NR564" s="0"/>
      <c r="NS564" s="0"/>
      <c r="NT564" s="0"/>
      <c r="NU564" s="0"/>
      <c r="NV564" s="0"/>
      <c r="NW564" s="0"/>
      <c r="NX564" s="0"/>
      <c r="NY564" s="0"/>
      <c r="NZ564" s="0"/>
      <c r="OA564" s="0"/>
      <c r="OB564" s="0"/>
      <c r="OC564" s="0"/>
      <c r="OD564" s="0"/>
      <c r="OE564" s="0"/>
      <c r="OF564" s="0"/>
      <c r="OG564" s="0"/>
      <c r="OH564" s="0"/>
      <c r="OI564" s="0"/>
      <c r="OJ564" s="0"/>
      <c r="OK564" s="0"/>
      <c r="OL564" s="0"/>
      <c r="OM564" s="0"/>
      <c r="ON564" s="0"/>
      <c r="OO564" s="0"/>
      <c r="OP564" s="0"/>
      <c r="OQ564" s="0"/>
      <c r="OR564" s="0"/>
      <c r="OS564" s="0"/>
      <c r="OT564" s="0"/>
      <c r="OU564" s="0"/>
      <c r="OV564" s="0"/>
      <c r="OW564" s="0"/>
      <c r="OX564" s="0"/>
      <c r="OY564" s="0"/>
      <c r="OZ564" s="0"/>
      <c r="PA564" s="0"/>
      <c r="PB564" s="0"/>
      <c r="PC564" s="0"/>
      <c r="PD564" s="0"/>
      <c r="PE564" s="0"/>
      <c r="PF564" s="0"/>
      <c r="PG564" s="0"/>
      <c r="PH564" s="0"/>
      <c r="PI564" s="0"/>
      <c r="PJ564" s="0"/>
      <c r="PK564" s="0"/>
      <c r="PL564" s="0"/>
      <c r="PM564" s="0"/>
      <c r="PN564" s="0"/>
      <c r="PO564" s="0"/>
      <c r="PP564" s="0"/>
      <c r="PQ564" s="0"/>
      <c r="PR564" s="0"/>
      <c r="PS564" s="0"/>
      <c r="PT564" s="0"/>
      <c r="PU564" s="0"/>
      <c r="PV564" s="0"/>
      <c r="PW564" s="0"/>
      <c r="PX564" s="0"/>
      <c r="PY564" s="0"/>
      <c r="PZ564" s="0"/>
      <c r="QA564" s="0"/>
      <c r="QB564" s="0"/>
      <c r="QC564" s="0"/>
      <c r="QD564" s="0"/>
      <c r="QE564" s="0"/>
      <c r="QF564" s="0"/>
      <c r="QG564" s="0"/>
      <c r="QH564" s="0"/>
      <c r="QI564" s="0"/>
      <c r="QJ564" s="0"/>
      <c r="QK564" s="0"/>
      <c r="QL564" s="0"/>
      <c r="QM564" s="0"/>
      <c r="QN564" s="0"/>
      <c r="QO564" s="0"/>
      <c r="QP564" s="0"/>
      <c r="QQ564" s="0"/>
      <c r="QR564" s="0"/>
      <c r="QS564" s="0"/>
      <c r="QT564" s="0"/>
      <c r="QU564" s="0"/>
      <c r="QV564" s="0"/>
      <c r="QW564" s="0"/>
      <c r="QX564" s="0"/>
      <c r="QY564" s="0"/>
      <c r="QZ564" s="0"/>
      <c r="RA564" s="0"/>
      <c r="RB564" s="0"/>
      <c r="RC564" s="0"/>
      <c r="RD564" s="0"/>
      <c r="RE564" s="0"/>
      <c r="RF564" s="0"/>
      <c r="RG564" s="0"/>
      <c r="RH564" s="0"/>
      <c r="RI564" s="0"/>
      <c r="RJ564" s="0"/>
      <c r="RK564" s="0"/>
      <c r="RL564" s="0"/>
      <c r="RM564" s="0"/>
      <c r="RN564" s="0"/>
      <c r="RO564" s="0"/>
      <c r="RP564" s="0"/>
      <c r="RQ564" s="0"/>
      <c r="RR564" s="0"/>
      <c r="RS564" s="0"/>
      <c r="RT564" s="0"/>
      <c r="RU564" s="0"/>
      <c r="RV564" s="0"/>
      <c r="RW564" s="0"/>
      <c r="RX564" s="0"/>
      <c r="RY564" s="0"/>
      <c r="RZ564" s="0"/>
      <c r="SA564" s="0"/>
      <c r="SB564" s="0"/>
      <c r="SC564" s="0"/>
      <c r="SD564" s="0"/>
      <c r="SE564" s="0"/>
      <c r="SF564" s="0"/>
      <c r="SG564" s="0"/>
      <c r="SH564" s="0"/>
      <c r="SI564" s="0"/>
      <c r="SJ564" s="0"/>
      <c r="SK564" s="0"/>
      <c r="SL564" s="0"/>
      <c r="SM564" s="0"/>
      <c r="SN564" s="0"/>
      <c r="SO564" s="0"/>
      <c r="SP564" s="0"/>
      <c r="SQ564" s="0"/>
      <c r="SR564" s="0"/>
      <c r="SS564" s="0"/>
      <c r="ST564" s="0"/>
      <c r="SU564" s="0"/>
      <c r="SV564" s="0"/>
      <c r="SW564" s="0"/>
      <c r="SX564" s="0"/>
      <c r="SY564" s="0"/>
      <c r="SZ564" s="0"/>
      <c r="TA564" s="0"/>
      <c r="TB564" s="0"/>
      <c r="TC564" s="0"/>
      <c r="TD564" s="0"/>
      <c r="TE564" s="0"/>
      <c r="TF564" s="0"/>
      <c r="TG564" s="0"/>
      <c r="TH564" s="0"/>
      <c r="TI564" s="0"/>
      <c r="TJ564" s="0"/>
      <c r="TK564" s="0"/>
      <c r="TL564" s="0"/>
      <c r="TM564" s="0"/>
      <c r="TN564" s="0"/>
      <c r="TO564" s="0"/>
      <c r="TP564" s="0"/>
      <c r="TQ564" s="0"/>
      <c r="TR564" s="0"/>
      <c r="TS564" s="0"/>
      <c r="TT564" s="0"/>
      <c r="TU564" s="0"/>
      <c r="TV564" s="0"/>
      <c r="TW564" s="0"/>
      <c r="TX564" s="0"/>
      <c r="TY564" s="0"/>
      <c r="TZ564" s="0"/>
      <c r="UA564" s="0"/>
      <c r="UB564" s="0"/>
      <c r="UC564" s="0"/>
      <c r="UD564" s="0"/>
      <c r="UE564" s="0"/>
      <c r="UF564" s="0"/>
      <c r="UG564" s="0"/>
      <c r="UH564" s="0"/>
      <c r="UI564" s="0"/>
      <c r="UJ564" s="0"/>
      <c r="UK564" s="0"/>
      <c r="UL564" s="0"/>
      <c r="UM564" s="0"/>
      <c r="UN564" s="0"/>
      <c r="UO564" s="0"/>
      <c r="UP564" s="0"/>
      <c r="UQ564" s="0"/>
      <c r="UR564" s="0"/>
      <c r="US564" s="0"/>
      <c r="UT564" s="0"/>
      <c r="UU564" s="0"/>
      <c r="UV564" s="0"/>
      <c r="UW564" s="0"/>
      <c r="UX564" s="0"/>
      <c r="UY564" s="0"/>
      <c r="UZ564" s="0"/>
      <c r="VA564" s="0"/>
      <c r="VB564" s="0"/>
      <c r="VC564" s="0"/>
      <c r="VD564" s="0"/>
      <c r="VE564" s="0"/>
      <c r="VF564" s="0"/>
      <c r="VG564" s="0"/>
      <c r="VH564" s="0"/>
      <c r="VI564" s="0"/>
      <c r="VJ564" s="0"/>
      <c r="VK564" s="0"/>
      <c r="VL564" s="0"/>
      <c r="VM564" s="0"/>
      <c r="VN564" s="0"/>
      <c r="VO564" s="0"/>
      <c r="VP564" s="0"/>
      <c r="VQ564" s="0"/>
      <c r="VR564" s="0"/>
      <c r="VS564" s="0"/>
      <c r="VT564" s="0"/>
      <c r="VU564" s="0"/>
      <c r="VV564" s="0"/>
      <c r="VW564" s="0"/>
      <c r="VX564" s="0"/>
      <c r="VY564" s="0"/>
      <c r="VZ564" s="0"/>
      <c r="WA564" s="0"/>
      <c r="WB564" s="0"/>
      <c r="WC564" s="0"/>
      <c r="WD564" s="0"/>
      <c r="WE564" s="0"/>
      <c r="WF564" s="0"/>
      <c r="WG564" s="0"/>
      <c r="WH564" s="0"/>
      <c r="WI564" s="0"/>
      <c r="WJ564" s="0"/>
      <c r="WK564" s="0"/>
      <c r="WL564" s="0"/>
      <c r="WM564" s="0"/>
      <c r="WN564" s="0"/>
      <c r="WO564" s="0"/>
      <c r="WP564" s="0"/>
      <c r="WQ564" s="0"/>
      <c r="WR564" s="0"/>
      <c r="WS564" s="0"/>
      <c r="WT564" s="0"/>
      <c r="WU564" s="0"/>
      <c r="WV564" s="0"/>
      <c r="WW564" s="0"/>
      <c r="WX564" s="0"/>
      <c r="WY564" s="0"/>
      <c r="WZ564" s="0"/>
      <c r="XA564" s="0"/>
      <c r="XB564" s="0"/>
      <c r="XC564" s="0"/>
      <c r="XD564" s="0"/>
      <c r="XE564" s="0"/>
      <c r="XF564" s="0"/>
      <c r="XG564" s="0"/>
      <c r="XH564" s="0"/>
      <c r="XI564" s="0"/>
      <c r="XJ564" s="0"/>
      <c r="XK564" s="0"/>
      <c r="XL564" s="0"/>
      <c r="XM564" s="0"/>
      <c r="XN564" s="0"/>
      <c r="XO564" s="0"/>
      <c r="XP564" s="0"/>
      <c r="XQ564" s="0"/>
      <c r="XR564" s="0"/>
      <c r="XS564" s="0"/>
      <c r="XT564" s="0"/>
      <c r="XU564" s="0"/>
      <c r="XV564" s="0"/>
      <c r="XW564" s="0"/>
      <c r="XX564" s="0"/>
      <c r="XY564" s="0"/>
      <c r="XZ564" s="0"/>
      <c r="YA564" s="0"/>
      <c r="YB564" s="0"/>
      <c r="YC564" s="0"/>
      <c r="YD564" s="0"/>
      <c r="YE564" s="0"/>
      <c r="YF564" s="0"/>
      <c r="YG564" s="0"/>
      <c r="YH564" s="0"/>
      <c r="YI564" s="0"/>
      <c r="YJ564" s="0"/>
      <c r="YK564" s="0"/>
      <c r="YL564" s="0"/>
      <c r="YM564" s="0"/>
      <c r="YN564" s="0"/>
      <c r="YO564" s="0"/>
      <c r="YP564" s="0"/>
      <c r="YQ564" s="0"/>
      <c r="YR564" s="0"/>
      <c r="YS564" s="0"/>
      <c r="YT564" s="0"/>
      <c r="YU564" s="0"/>
      <c r="YV564" s="0"/>
      <c r="YW564" s="0"/>
      <c r="YX564" s="0"/>
      <c r="YY564" s="0"/>
      <c r="YZ564" s="0"/>
      <c r="ZA564" s="0"/>
      <c r="ZB564" s="0"/>
      <c r="ZC564" s="0"/>
      <c r="ZD564" s="0"/>
      <c r="ZE564" s="0"/>
      <c r="ZF564" s="0"/>
      <c r="ZG564" s="0"/>
      <c r="ZH564" s="0"/>
      <c r="ZI564" s="0"/>
      <c r="ZJ564" s="0"/>
      <c r="ZK564" s="0"/>
      <c r="ZL564" s="0"/>
      <c r="ZM564" s="0"/>
      <c r="ZN564" s="0"/>
      <c r="ZO564" s="0"/>
      <c r="ZP564" s="0"/>
      <c r="ZQ564" s="0"/>
      <c r="ZR564" s="0"/>
      <c r="ZS564" s="0"/>
      <c r="ZT564" s="0"/>
      <c r="ZU564" s="0"/>
      <c r="ZV564" s="0"/>
      <c r="ZW564" s="0"/>
      <c r="ZX564" s="0"/>
      <c r="ZY564" s="0"/>
      <c r="ZZ564" s="0"/>
      <c r="AAA564" s="0"/>
      <c r="AAB564" s="0"/>
      <c r="AAC564" s="0"/>
      <c r="AAD564" s="0"/>
      <c r="AAE564" s="0"/>
      <c r="AAF564" s="0"/>
      <c r="AAG564" s="0"/>
      <c r="AAH564" s="0"/>
      <c r="AAI564" s="0"/>
      <c r="AAJ564" s="0"/>
      <c r="AAK564" s="0"/>
      <c r="AAL564" s="0"/>
      <c r="AAM564" s="0"/>
      <c r="AAN564" s="0"/>
      <c r="AAO564" s="0"/>
      <c r="AAP564" s="0"/>
      <c r="AAQ564" s="0"/>
      <c r="AAR564" s="0"/>
      <c r="AAS564" s="0"/>
      <c r="AAT564" s="0"/>
      <c r="AAU564" s="0"/>
      <c r="AAV564" s="0"/>
      <c r="AAW564" s="0"/>
      <c r="AAX564" s="0"/>
      <c r="AAY564" s="0"/>
      <c r="AAZ564" s="0"/>
      <c r="ABA564" s="0"/>
      <c r="ABB564" s="0"/>
      <c r="ABC564" s="0"/>
      <c r="ABD564" s="0"/>
      <c r="ABE564" s="0"/>
      <c r="ABF564" s="0"/>
      <c r="ABG564" s="0"/>
      <c r="ABH564" s="0"/>
      <c r="ABI564" s="0"/>
      <c r="ABJ564" s="0"/>
      <c r="ABK564" s="0"/>
      <c r="ABL564" s="0"/>
      <c r="ABM564" s="0"/>
      <c r="ABN564" s="0"/>
      <c r="ABO564" s="0"/>
      <c r="ABP564" s="0"/>
      <c r="ABQ564" s="0"/>
      <c r="ABR564" s="0"/>
      <c r="ABS564" s="0"/>
      <c r="ABT564" s="0"/>
      <c r="ABU564" s="0"/>
      <c r="ABV564" s="0"/>
      <c r="ABW564" s="0"/>
      <c r="ABX564" s="0"/>
      <c r="ABY564" s="0"/>
      <c r="ABZ564" s="0"/>
      <c r="ACA564" s="0"/>
      <c r="ACB564" s="0"/>
      <c r="ACC564" s="0"/>
      <c r="ACD564" s="0"/>
      <c r="ACE564" s="0"/>
      <c r="ACF564" s="0"/>
      <c r="ACG564" s="0"/>
      <c r="ACH564" s="0"/>
      <c r="ACI564" s="0"/>
      <c r="ACJ564" s="0"/>
      <c r="ACK564" s="0"/>
      <c r="ACL564" s="0"/>
      <c r="ACM564" s="0"/>
      <c r="ACN564" s="0"/>
      <c r="ACO564" s="0"/>
      <c r="ACP564" s="0"/>
      <c r="ACQ564" s="0"/>
      <c r="ACR564" s="0"/>
      <c r="ACS564" s="0"/>
      <c r="ACT564" s="0"/>
      <c r="ACU564" s="0"/>
      <c r="ACV564" s="0"/>
      <c r="ACW564" s="0"/>
      <c r="ACX564" s="0"/>
      <c r="ACY564" s="0"/>
      <c r="ACZ564" s="0"/>
      <c r="ADA564" s="0"/>
      <c r="ADB564" s="0"/>
      <c r="ADC564" s="0"/>
      <c r="ADD564" s="0"/>
      <c r="ADE564" s="0"/>
      <c r="ADF564" s="0"/>
      <c r="ADG564" s="0"/>
      <c r="ADH564" s="0"/>
      <c r="ADI564" s="0"/>
      <c r="ADJ564" s="0"/>
      <c r="ADK564" s="0"/>
      <c r="ADL564" s="0"/>
      <c r="ADM564" s="0"/>
      <c r="ADN564" s="0"/>
      <c r="ADO564" s="0"/>
      <c r="ADP564" s="0"/>
      <c r="ADQ564" s="0"/>
      <c r="ADR564" s="0"/>
      <c r="ADS564" s="0"/>
      <c r="ADT564" s="0"/>
      <c r="ADU564" s="0"/>
      <c r="ADV564" s="0"/>
      <c r="ADW564" s="0"/>
      <c r="ADX564" s="0"/>
      <c r="ADY564" s="0"/>
      <c r="ADZ564" s="0"/>
      <c r="AEA564" s="0"/>
      <c r="AEB564" s="0"/>
      <c r="AEC564" s="0"/>
      <c r="AED564" s="0"/>
      <c r="AEE564" s="0"/>
      <c r="AEF564" s="0"/>
      <c r="AEG564" s="0"/>
      <c r="AEH564" s="0"/>
      <c r="AEI564" s="0"/>
      <c r="AEJ564" s="0"/>
      <c r="AEK564" s="0"/>
      <c r="AEL564" s="0"/>
      <c r="AEM564" s="0"/>
      <c r="AEN564" s="0"/>
      <c r="AEO564" s="0"/>
      <c r="AEP564" s="0"/>
      <c r="AEQ564" s="0"/>
      <c r="AER564" s="0"/>
      <c r="AES564" s="0"/>
      <c r="AET564" s="0"/>
      <c r="AEU564" s="0"/>
      <c r="AEV564" s="0"/>
      <c r="AEW564" s="0"/>
      <c r="AEX564" s="0"/>
      <c r="AEY564" s="0"/>
      <c r="AEZ564" s="0"/>
      <c r="AFA564" s="0"/>
      <c r="AFB564" s="0"/>
      <c r="AFC564" s="0"/>
      <c r="AFD564" s="0"/>
      <c r="AFE564" s="0"/>
      <c r="AFF564" s="0"/>
      <c r="AFG564" s="0"/>
      <c r="AFH564" s="0"/>
      <c r="AFI564" s="0"/>
      <c r="AFJ564" s="0"/>
      <c r="AFK564" s="0"/>
      <c r="AFL564" s="0"/>
      <c r="AFM564" s="0"/>
      <c r="AFN564" s="0"/>
      <c r="AFO564" s="0"/>
      <c r="AFP564" s="0"/>
      <c r="AFQ564" s="0"/>
      <c r="AFR564" s="0"/>
      <c r="AFS564" s="0"/>
      <c r="AFT564" s="0"/>
      <c r="AFU564" s="0"/>
      <c r="AFV564" s="0"/>
      <c r="AFW564" s="0"/>
      <c r="AFX564" s="0"/>
      <c r="AFY564" s="0"/>
      <c r="AFZ564" s="0"/>
      <c r="AGA564" s="0"/>
      <c r="AGB564" s="0"/>
      <c r="AGC564" s="0"/>
      <c r="AGD564" s="0"/>
      <c r="AGE564" s="0"/>
      <c r="AGF564" s="0"/>
      <c r="AGG564" s="0"/>
      <c r="AGH564" s="0"/>
      <c r="AGI564" s="0"/>
      <c r="AGJ564" s="0"/>
      <c r="AGK564" s="0"/>
      <c r="AGL564" s="0"/>
      <c r="AGM564" s="0"/>
      <c r="AGN564" s="0"/>
      <c r="AGO564" s="0"/>
      <c r="AGP564" s="0"/>
      <c r="AGQ564" s="0"/>
      <c r="AGR564" s="0"/>
      <c r="AGS564" s="0"/>
      <c r="AGT564" s="0"/>
      <c r="AGU564" s="0"/>
      <c r="AGV564" s="0"/>
      <c r="AGW564" s="0"/>
      <c r="AGX564" s="0"/>
      <c r="AGY564" s="0"/>
      <c r="AGZ564" s="0"/>
      <c r="AHA564" s="0"/>
      <c r="AHB564" s="0"/>
      <c r="AHC564" s="0"/>
      <c r="AHD564" s="0"/>
      <c r="AHE564" s="0"/>
      <c r="AHF564" s="0"/>
      <c r="AHG564" s="0"/>
      <c r="AHH564" s="0"/>
      <c r="AHI564" s="0"/>
      <c r="AHJ564" s="0"/>
      <c r="AHK564" s="0"/>
      <c r="AHL564" s="0"/>
      <c r="AHM564" s="0"/>
      <c r="AHN564" s="0"/>
      <c r="AHO564" s="0"/>
      <c r="AHP564" s="0"/>
      <c r="AHQ564" s="0"/>
      <c r="AHR564" s="0"/>
      <c r="AHS564" s="0"/>
      <c r="AHT564" s="0"/>
      <c r="AHU564" s="0"/>
      <c r="AHV564" s="0"/>
      <c r="AHW564" s="0"/>
      <c r="AHX564" s="0"/>
      <c r="AHY564" s="0"/>
      <c r="AHZ564" s="0"/>
      <c r="AIA564" s="0"/>
      <c r="AIB564" s="0"/>
      <c r="AIC564" s="0"/>
      <c r="AID564" s="0"/>
      <c r="AIE564" s="0"/>
      <c r="AIF564" s="0"/>
      <c r="AIG564" s="0"/>
      <c r="AIH564" s="0"/>
      <c r="AII564" s="0"/>
      <c r="AIJ564" s="0"/>
      <c r="AIK564" s="0"/>
      <c r="AIL564" s="0"/>
      <c r="AIM564" s="0"/>
      <c r="AIN564" s="0"/>
      <c r="AIO564" s="0"/>
      <c r="AIP564" s="0"/>
      <c r="AIQ564" s="0"/>
      <c r="AIR564" s="0"/>
      <c r="AIS564" s="0"/>
      <c r="AIT564" s="0"/>
      <c r="AIU564" s="0"/>
      <c r="AIV564" s="0"/>
      <c r="AIW564" s="0"/>
      <c r="AIX564" s="0"/>
      <c r="AIY564" s="0"/>
      <c r="AIZ564" s="0"/>
      <c r="AJA564" s="0"/>
      <c r="AJB564" s="0"/>
      <c r="AJC564" s="0"/>
      <c r="AJD564" s="0"/>
      <c r="AJE564" s="0"/>
      <c r="AJF564" s="0"/>
      <c r="AJG564" s="0"/>
      <c r="AJH564" s="0"/>
      <c r="AJI564" s="0"/>
      <c r="AJJ564" s="0"/>
      <c r="AJK564" s="0"/>
      <c r="AJL564" s="0"/>
      <c r="AJM564" s="0"/>
      <c r="AJN564" s="0"/>
      <c r="AJO564" s="0"/>
      <c r="AJP564" s="0"/>
      <c r="AJQ564" s="0"/>
      <c r="AJR564" s="0"/>
      <c r="AJS564" s="0"/>
      <c r="AJT564" s="0"/>
      <c r="AJU564" s="0"/>
      <c r="AJV564" s="0"/>
      <c r="AJW564" s="0"/>
      <c r="AJX564" s="0"/>
      <c r="AJY564" s="0"/>
      <c r="AJZ564" s="0"/>
      <c r="AKA564" s="0"/>
      <c r="AKB564" s="0"/>
      <c r="AKC564" s="0"/>
      <c r="AKD564" s="0"/>
      <c r="AKE564" s="0"/>
      <c r="AKF564" s="0"/>
      <c r="AKG564" s="0"/>
      <c r="AKH564" s="0"/>
      <c r="AKI564" s="0"/>
      <c r="AKJ564" s="0"/>
      <c r="AKK564" s="0"/>
      <c r="AKL564" s="0"/>
      <c r="AKM564" s="0"/>
      <c r="AKN564" s="0"/>
      <c r="AKO564" s="0"/>
      <c r="AKP564" s="0"/>
      <c r="AKQ564" s="0"/>
      <c r="AKR564" s="0"/>
      <c r="AKS564" s="0"/>
      <c r="AKT564" s="0"/>
      <c r="AKU564" s="0"/>
      <c r="AKV564" s="0"/>
      <c r="AKW564" s="0"/>
      <c r="AKX564" s="0"/>
      <c r="AKY564" s="0"/>
      <c r="AKZ564" s="0"/>
      <c r="ALA564" s="0"/>
      <c r="ALB564" s="0"/>
      <c r="ALC564" s="0"/>
      <c r="ALD564" s="0"/>
      <c r="ALE564" s="0"/>
      <c r="ALF564" s="0"/>
      <c r="ALG564" s="0"/>
      <c r="ALH564" s="0"/>
      <c r="ALI564" s="0"/>
      <c r="ALJ564" s="0"/>
      <c r="ALK564" s="0"/>
      <c r="ALL564" s="0"/>
      <c r="ALM564" s="0"/>
      <c r="ALN564" s="0"/>
      <c r="ALO564" s="0"/>
      <c r="ALP564" s="0"/>
      <c r="ALQ564" s="0"/>
      <c r="ALR564" s="0"/>
      <c r="ALS564" s="0"/>
      <c r="ALT564" s="0"/>
      <c r="ALU564" s="0"/>
      <c r="ALV564" s="0"/>
      <c r="ALW564" s="0"/>
      <c r="ALX564" s="0"/>
      <c r="ALY564" s="0"/>
      <c r="ALZ564" s="0"/>
      <c r="AMA564" s="0"/>
      <c r="AMB564" s="0"/>
      <c r="AMC564" s="0"/>
      <c r="AMD564" s="0"/>
      <c r="AME564" s="0"/>
      <c r="AMF564" s="0"/>
      <c r="AMG564" s="0"/>
      <c r="AMH564" s="0"/>
      <c r="AMI564" s="0"/>
      <c r="AMJ564" s="0"/>
    </row>
    <row r="565" customFormat="false" ht="16.5" hidden="false" customHeight="true" outlineLevel="0" collapsed="false">
      <c r="A565" s="19" t="n">
        <v>470</v>
      </c>
      <c r="B565" s="19" t="n">
        <f aca="false" t="array" ref="B565:B565">RANK(V565,$V$2:$V$607)</f>
        <v>198</v>
      </c>
      <c r="C565" s="20" t="str">
        <f aca="false">IF(VLOOKUP($A565,Tournoi!$B$2:$F$601,3,0)="","",VLOOKUP($A565,Tournoi!$B$2:$F$601,3,0))</f>
        <v>Le fevre</v>
      </c>
      <c r="D565" s="20" t="str">
        <f aca="false">IF(VLOOKUP($A565,Tournoi!$B$2:$F$601,4,0)="","",VLOOKUP($A565,Tournoi!$B$2:$F$601,4,0))</f>
        <v>Joffrey</v>
      </c>
      <c r="E565" s="20"/>
      <c r="F565" s="19" t="n">
        <v>0</v>
      </c>
      <c r="G565" s="19" t="n">
        <v>0</v>
      </c>
      <c r="H565" s="19" t="n">
        <v>0</v>
      </c>
      <c r="I565" s="19" t="n">
        <v>0</v>
      </c>
      <c r="J565" s="21"/>
      <c r="K565" s="19"/>
      <c r="L565" s="19"/>
      <c r="M565" s="19"/>
      <c r="N565" s="19"/>
      <c r="O565" s="19" t="n">
        <f aca="false">IF(VLOOKUP($A565,Tournoi!$B$2:$AC$601,6,0)="","",VLOOKUP($A565,Tournoi!$B$2:$AF$601,30,0))</f>
        <v>229.635891703924</v>
      </c>
      <c r="P565" s="19"/>
      <c r="Q565" s="19"/>
      <c r="R565" s="19"/>
      <c r="S565" s="22"/>
      <c r="T565" s="21" t="n">
        <f aca="false" t="array" ref="T565:T565">SUM(J565:S565)</f>
        <v>229.635891703924</v>
      </c>
      <c r="U565" s="19" t="n">
        <f aca="false" t="array" ref="U565:U565">IF(S565="",0,S565)+IF((COUNT(J565:R565)&lt;6),SUM(J565:R565),(MAX(J565:R565)+LARGE(J565:R565,2)+LARGE(J565:R565,3)+LARGE(J565:R565,4)+LARGE(J565:R565,5)))</f>
        <v>229.635891703924</v>
      </c>
      <c r="V565" s="19" t="n">
        <f aca="false">U565+G565+I565</f>
        <v>229.635891703924</v>
      </c>
      <c r="W565" s="19" t="n">
        <f aca="false" t="array" ref="W565:W565">COUNT(J565:S565)</f>
        <v>1</v>
      </c>
      <c r="X565" s="19"/>
      <c r="Y565" s="19"/>
      <c r="Z565" s="4"/>
      <c r="AA565" s="19"/>
      <c r="AB565" s="19"/>
      <c r="AC565" s="4"/>
      <c r="AD565" s="4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CA565" s="0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  <c r="IX565" s="0"/>
      <c r="IY565" s="0"/>
      <c r="IZ565" s="0"/>
      <c r="JA565" s="0"/>
      <c r="JB565" s="0"/>
      <c r="JC565" s="0"/>
      <c r="JD565" s="0"/>
      <c r="JE565" s="0"/>
      <c r="JF565" s="0"/>
      <c r="JG565" s="0"/>
      <c r="JH565" s="0"/>
      <c r="JI565" s="0"/>
      <c r="JJ565" s="0"/>
      <c r="JK565" s="0"/>
      <c r="JL565" s="0"/>
      <c r="JM565" s="0"/>
      <c r="JN565" s="0"/>
      <c r="JO565" s="0"/>
      <c r="JP565" s="0"/>
      <c r="JQ565" s="0"/>
      <c r="JR565" s="0"/>
      <c r="JS565" s="0"/>
      <c r="JT565" s="0"/>
      <c r="JU565" s="0"/>
      <c r="JV565" s="0"/>
      <c r="JW565" s="0"/>
      <c r="JX565" s="0"/>
      <c r="JY565" s="0"/>
      <c r="JZ565" s="0"/>
      <c r="KA565" s="0"/>
      <c r="KB565" s="0"/>
      <c r="KC565" s="0"/>
      <c r="KD565" s="0"/>
      <c r="KE565" s="0"/>
      <c r="KF565" s="0"/>
      <c r="KG565" s="0"/>
      <c r="KH565" s="0"/>
      <c r="KI565" s="0"/>
      <c r="KJ565" s="0"/>
      <c r="KK565" s="0"/>
      <c r="KL565" s="0"/>
      <c r="KM565" s="0"/>
      <c r="KN565" s="0"/>
      <c r="KO565" s="0"/>
      <c r="KP565" s="0"/>
      <c r="KQ565" s="0"/>
      <c r="KR565" s="0"/>
      <c r="KS565" s="0"/>
      <c r="KT565" s="0"/>
      <c r="KU565" s="0"/>
      <c r="KV565" s="0"/>
      <c r="KW565" s="0"/>
      <c r="KX565" s="0"/>
      <c r="KY565" s="0"/>
      <c r="KZ565" s="0"/>
      <c r="LA565" s="0"/>
      <c r="LB565" s="0"/>
      <c r="LC565" s="0"/>
      <c r="LD565" s="0"/>
      <c r="LE565" s="0"/>
      <c r="LF565" s="0"/>
      <c r="LG565" s="0"/>
      <c r="LH565" s="0"/>
      <c r="LI565" s="0"/>
      <c r="LJ565" s="0"/>
      <c r="LK565" s="0"/>
      <c r="LL565" s="0"/>
      <c r="LM565" s="0"/>
      <c r="LN565" s="0"/>
      <c r="LO565" s="0"/>
      <c r="LP565" s="0"/>
      <c r="LQ565" s="0"/>
      <c r="LR565" s="0"/>
      <c r="LS565" s="0"/>
      <c r="LT565" s="0"/>
      <c r="LU565" s="0"/>
      <c r="LV565" s="0"/>
      <c r="LW565" s="0"/>
      <c r="LX565" s="0"/>
      <c r="LY565" s="0"/>
      <c r="LZ565" s="0"/>
      <c r="MA565" s="0"/>
      <c r="MB565" s="0"/>
      <c r="MC565" s="0"/>
      <c r="MD565" s="0"/>
      <c r="ME565" s="0"/>
      <c r="MF565" s="0"/>
      <c r="MG565" s="0"/>
      <c r="MH565" s="0"/>
      <c r="MI565" s="0"/>
      <c r="MJ565" s="0"/>
      <c r="MK565" s="0"/>
      <c r="ML565" s="0"/>
      <c r="MM565" s="0"/>
      <c r="MN565" s="0"/>
      <c r="MO565" s="0"/>
      <c r="MP565" s="0"/>
      <c r="MQ565" s="0"/>
      <c r="MR565" s="0"/>
      <c r="MS565" s="0"/>
      <c r="MT565" s="0"/>
      <c r="MU565" s="0"/>
      <c r="MV565" s="0"/>
      <c r="MW565" s="0"/>
      <c r="MX565" s="0"/>
      <c r="MY565" s="0"/>
      <c r="MZ565" s="0"/>
      <c r="NA565" s="0"/>
      <c r="NB565" s="0"/>
      <c r="NC565" s="0"/>
      <c r="ND565" s="0"/>
      <c r="NE565" s="0"/>
      <c r="NF565" s="0"/>
      <c r="NG565" s="0"/>
      <c r="NH565" s="0"/>
      <c r="NI565" s="0"/>
      <c r="NJ565" s="0"/>
      <c r="NK565" s="0"/>
      <c r="NL565" s="0"/>
      <c r="NM565" s="0"/>
      <c r="NN565" s="0"/>
      <c r="NO565" s="0"/>
      <c r="NP565" s="0"/>
      <c r="NQ565" s="0"/>
      <c r="NR565" s="0"/>
      <c r="NS565" s="0"/>
      <c r="NT565" s="0"/>
      <c r="NU565" s="0"/>
      <c r="NV565" s="0"/>
      <c r="NW565" s="0"/>
      <c r="NX565" s="0"/>
      <c r="NY565" s="0"/>
      <c r="NZ565" s="0"/>
      <c r="OA565" s="0"/>
      <c r="OB565" s="0"/>
      <c r="OC565" s="0"/>
      <c r="OD565" s="0"/>
      <c r="OE565" s="0"/>
      <c r="OF565" s="0"/>
      <c r="OG565" s="0"/>
      <c r="OH565" s="0"/>
      <c r="OI565" s="0"/>
      <c r="OJ565" s="0"/>
      <c r="OK565" s="0"/>
      <c r="OL565" s="0"/>
      <c r="OM565" s="0"/>
      <c r="ON565" s="0"/>
      <c r="OO565" s="0"/>
      <c r="OP565" s="0"/>
      <c r="OQ565" s="0"/>
      <c r="OR565" s="0"/>
      <c r="OS565" s="0"/>
      <c r="OT565" s="0"/>
      <c r="OU565" s="0"/>
      <c r="OV565" s="0"/>
      <c r="OW565" s="0"/>
      <c r="OX565" s="0"/>
      <c r="OY565" s="0"/>
      <c r="OZ565" s="0"/>
      <c r="PA565" s="0"/>
      <c r="PB565" s="0"/>
      <c r="PC565" s="0"/>
      <c r="PD565" s="0"/>
      <c r="PE565" s="0"/>
      <c r="PF565" s="0"/>
      <c r="PG565" s="0"/>
      <c r="PH565" s="0"/>
      <c r="PI565" s="0"/>
      <c r="PJ565" s="0"/>
      <c r="PK565" s="0"/>
      <c r="PL565" s="0"/>
      <c r="PM565" s="0"/>
      <c r="PN565" s="0"/>
      <c r="PO565" s="0"/>
      <c r="PP565" s="0"/>
      <c r="PQ565" s="0"/>
      <c r="PR565" s="0"/>
      <c r="PS565" s="0"/>
      <c r="PT565" s="0"/>
      <c r="PU565" s="0"/>
      <c r="PV565" s="0"/>
      <c r="PW565" s="0"/>
      <c r="PX565" s="0"/>
      <c r="PY565" s="0"/>
      <c r="PZ565" s="0"/>
      <c r="QA565" s="0"/>
      <c r="QB565" s="0"/>
      <c r="QC565" s="0"/>
      <c r="QD565" s="0"/>
      <c r="QE565" s="0"/>
      <c r="QF565" s="0"/>
      <c r="QG565" s="0"/>
      <c r="QH565" s="0"/>
      <c r="QI565" s="0"/>
      <c r="QJ565" s="0"/>
      <c r="QK565" s="0"/>
      <c r="QL565" s="0"/>
      <c r="QM565" s="0"/>
      <c r="QN565" s="0"/>
      <c r="QO565" s="0"/>
      <c r="QP565" s="0"/>
      <c r="QQ565" s="0"/>
      <c r="QR565" s="0"/>
      <c r="QS565" s="0"/>
      <c r="QT565" s="0"/>
      <c r="QU565" s="0"/>
      <c r="QV565" s="0"/>
      <c r="QW565" s="0"/>
      <c r="QX565" s="0"/>
      <c r="QY565" s="0"/>
      <c r="QZ565" s="0"/>
      <c r="RA565" s="0"/>
      <c r="RB565" s="0"/>
      <c r="RC565" s="0"/>
      <c r="RD565" s="0"/>
      <c r="RE565" s="0"/>
      <c r="RF565" s="0"/>
      <c r="RG565" s="0"/>
      <c r="RH565" s="0"/>
      <c r="RI565" s="0"/>
      <c r="RJ565" s="0"/>
      <c r="RK565" s="0"/>
      <c r="RL565" s="0"/>
      <c r="RM565" s="0"/>
      <c r="RN565" s="0"/>
      <c r="RO565" s="0"/>
      <c r="RP565" s="0"/>
      <c r="RQ565" s="0"/>
      <c r="RR565" s="0"/>
      <c r="RS565" s="0"/>
      <c r="RT565" s="0"/>
      <c r="RU565" s="0"/>
      <c r="RV565" s="0"/>
      <c r="RW565" s="0"/>
      <c r="RX565" s="0"/>
      <c r="RY565" s="0"/>
      <c r="RZ565" s="0"/>
      <c r="SA565" s="0"/>
      <c r="SB565" s="0"/>
      <c r="SC565" s="0"/>
      <c r="SD565" s="0"/>
      <c r="SE565" s="0"/>
      <c r="SF565" s="0"/>
      <c r="SG565" s="0"/>
      <c r="SH565" s="0"/>
      <c r="SI565" s="0"/>
      <c r="SJ565" s="0"/>
      <c r="SK565" s="0"/>
      <c r="SL565" s="0"/>
      <c r="SM565" s="0"/>
      <c r="SN565" s="0"/>
      <c r="SO565" s="0"/>
      <c r="SP565" s="0"/>
      <c r="SQ565" s="0"/>
      <c r="SR565" s="0"/>
      <c r="SS565" s="0"/>
      <c r="ST565" s="0"/>
      <c r="SU565" s="0"/>
      <c r="SV565" s="0"/>
      <c r="SW565" s="0"/>
      <c r="SX565" s="0"/>
      <c r="SY565" s="0"/>
      <c r="SZ565" s="0"/>
      <c r="TA565" s="0"/>
      <c r="TB565" s="0"/>
      <c r="TC565" s="0"/>
      <c r="TD565" s="0"/>
      <c r="TE565" s="0"/>
      <c r="TF565" s="0"/>
      <c r="TG565" s="0"/>
      <c r="TH565" s="0"/>
      <c r="TI565" s="0"/>
      <c r="TJ565" s="0"/>
      <c r="TK565" s="0"/>
      <c r="TL565" s="0"/>
      <c r="TM565" s="0"/>
      <c r="TN565" s="0"/>
      <c r="TO565" s="0"/>
      <c r="TP565" s="0"/>
      <c r="TQ565" s="0"/>
      <c r="TR565" s="0"/>
      <c r="TS565" s="0"/>
      <c r="TT565" s="0"/>
      <c r="TU565" s="0"/>
      <c r="TV565" s="0"/>
      <c r="TW565" s="0"/>
      <c r="TX565" s="0"/>
      <c r="TY565" s="0"/>
      <c r="TZ565" s="0"/>
      <c r="UA565" s="0"/>
      <c r="UB565" s="0"/>
      <c r="UC565" s="0"/>
      <c r="UD565" s="0"/>
      <c r="UE565" s="0"/>
      <c r="UF565" s="0"/>
      <c r="UG565" s="0"/>
      <c r="UH565" s="0"/>
      <c r="UI565" s="0"/>
      <c r="UJ565" s="0"/>
      <c r="UK565" s="0"/>
      <c r="UL565" s="0"/>
      <c r="UM565" s="0"/>
      <c r="UN565" s="0"/>
      <c r="UO565" s="0"/>
      <c r="UP565" s="0"/>
      <c r="UQ565" s="0"/>
      <c r="UR565" s="0"/>
      <c r="US565" s="0"/>
      <c r="UT565" s="0"/>
      <c r="UU565" s="0"/>
      <c r="UV565" s="0"/>
      <c r="UW565" s="0"/>
      <c r="UX565" s="0"/>
      <c r="UY565" s="0"/>
      <c r="UZ565" s="0"/>
      <c r="VA565" s="0"/>
      <c r="VB565" s="0"/>
      <c r="VC565" s="0"/>
      <c r="VD565" s="0"/>
      <c r="VE565" s="0"/>
      <c r="VF565" s="0"/>
      <c r="VG565" s="0"/>
      <c r="VH565" s="0"/>
      <c r="VI565" s="0"/>
      <c r="VJ565" s="0"/>
      <c r="VK565" s="0"/>
      <c r="VL565" s="0"/>
      <c r="VM565" s="0"/>
      <c r="VN565" s="0"/>
      <c r="VO565" s="0"/>
      <c r="VP565" s="0"/>
      <c r="VQ565" s="0"/>
      <c r="VR565" s="0"/>
      <c r="VS565" s="0"/>
      <c r="VT565" s="0"/>
      <c r="VU565" s="0"/>
      <c r="VV565" s="0"/>
      <c r="VW565" s="0"/>
      <c r="VX565" s="0"/>
      <c r="VY565" s="0"/>
      <c r="VZ565" s="0"/>
      <c r="WA565" s="0"/>
      <c r="WB565" s="0"/>
      <c r="WC565" s="0"/>
      <c r="WD565" s="0"/>
      <c r="WE565" s="0"/>
      <c r="WF565" s="0"/>
      <c r="WG565" s="0"/>
      <c r="WH565" s="0"/>
      <c r="WI565" s="0"/>
      <c r="WJ565" s="0"/>
      <c r="WK565" s="0"/>
      <c r="WL565" s="0"/>
      <c r="WM565" s="0"/>
      <c r="WN565" s="0"/>
      <c r="WO565" s="0"/>
      <c r="WP565" s="0"/>
      <c r="WQ565" s="0"/>
      <c r="WR565" s="0"/>
      <c r="WS565" s="0"/>
      <c r="WT565" s="0"/>
      <c r="WU565" s="0"/>
      <c r="WV565" s="0"/>
      <c r="WW565" s="0"/>
      <c r="WX565" s="0"/>
      <c r="WY565" s="0"/>
      <c r="WZ565" s="0"/>
      <c r="XA565" s="0"/>
      <c r="XB565" s="0"/>
      <c r="XC565" s="0"/>
      <c r="XD565" s="0"/>
      <c r="XE565" s="0"/>
      <c r="XF565" s="0"/>
      <c r="XG565" s="0"/>
      <c r="XH565" s="0"/>
      <c r="XI565" s="0"/>
      <c r="XJ565" s="0"/>
      <c r="XK565" s="0"/>
      <c r="XL565" s="0"/>
      <c r="XM565" s="0"/>
      <c r="XN565" s="0"/>
      <c r="XO565" s="0"/>
      <c r="XP565" s="0"/>
      <c r="XQ565" s="0"/>
      <c r="XR565" s="0"/>
      <c r="XS565" s="0"/>
      <c r="XT565" s="0"/>
      <c r="XU565" s="0"/>
      <c r="XV565" s="0"/>
      <c r="XW565" s="0"/>
      <c r="XX565" s="0"/>
      <c r="XY565" s="0"/>
      <c r="XZ565" s="0"/>
      <c r="YA565" s="0"/>
      <c r="YB565" s="0"/>
      <c r="YC565" s="0"/>
      <c r="YD565" s="0"/>
      <c r="YE565" s="0"/>
      <c r="YF565" s="0"/>
      <c r="YG565" s="0"/>
      <c r="YH565" s="0"/>
      <c r="YI565" s="0"/>
      <c r="YJ565" s="0"/>
      <c r="YK565" s="0"/>
      <c r="YL565" s="0"/>
      <c r="YM565" s="0"/>
      <c r="YN565" s="0"/>
      <c r="YO565" s="0"/>
      <c r="YP565" s="0"/>
      <c r="YQ565" s="0"/>
      <c r="YR565" s="0"/>
      <c r="YS565" s="0"/>
      <c r="YT565" s="0"/>
      <c r="YU565" s="0"/>
      <c r="YV565" s="0"/>
      <c r="YW565" s="0"/>
      <c r="YX565" s="0"/>
      <c r="YY565" s="0"/>
      <c r="YZ565" s="0"/>
      <c r="ZA565" s="0"/>
      <c r="ZB565" s="0"/>
      <c r="ZC565" s="0"/>
      <c r="ZD565" s="0"/>
      <c r="ZE565" s="0"/>
      <c r="ZF565" s="0"/>
      <c r="ZG565" s="0"/>
      <c r="ZH565" s="0"/>
      <c r="ZI565" s="0"/>
      <c r="ZJ565" s="0"/>
      <c r="ZK565" s="0"/>
      <c r="ZL565" s="0"/>
      <c r="ZM565" s="0"/>
      <c r="ZN565" s="0"/>
      <c r="ZO565" s="0"/>
      <c r="ZP565" s="0"/>
      <c r="ZQ565" s="0"/>
      <c r="ZR565" s="0"/>
      <c r="ZS565" s="0"/>
      <c r="ZT565" s="0"/>
      <c r="ZU565" s="0"/>
      <c r="ZV565" s="0"/>
      <c r="ZW565" s="0"/>
      <c r="ZX565" s="0"/>
      <c r="ZY565" s="0"/>
      <c r="ZZ565" s="0"/>
      <c r="AAA565" s="0"/>
      <c r="AAB565" s="0"/>
      <c r="AAC565" s="0"/>
      <c r="AAD565" s="0"/>
      <c r="AAE565" s="0"/>
      <c r="AAF565" s="0"/>
      <c r="AAG565" s="0"/>
      <c r="AAH565" s="0"/>
      <c r="AAI565" s="0"/>
      <c r="AAJ565" s="0"/>
      <c r="AAK565" s="0"/>
      <c r="AAL565" s="0"/>
      <c r="AAM565" s="0"/>
      <c r="AAN565" s="0"/>
      <c r="AAO565" s="0"/>
      <c r="AAP565" s="0"/>
      <c r="AAQ565" s="0"/>
      <c r="AAR565" s="0"/>
      <c r="AAS565" s="0"/>
      <c r="AAT565" s="0"/>
      <c r="AAU565" s="0"/>
      <c r="AAV565" s="0"/>
      <c r="AAW565" s="0"/>
      <c r="AAX565" s="0"/>
      <c r="AAY565" s="0"/>
      <c r="AAZ565" s="0"/>
      <c r="ABA565" s="0"/>
      <c r="ABB565" s="0"/>
      <c r="ABC565" s="0"/>
      <c r="ABD565" s="0"/>
      <c r="ABE565" s="0"/>
      <c r="ABF565" s="0"/>
      <c r="ABG565" s="0"/>
      <c r="ABH565" s="0"/>
      <c r="ABI565" s="0"/>
      <c r="ABJ565" s="0"/>
      <c r="ABK565" s="0"/>
      <c r="ABL565" s="0"/>
      <c r="ABM565" s="0"/>
      <c r="ABN565" s="0"/>
      <c r="ABO565" s="0"/>
      <c r="ABP565" s="0"/>
      <c r="ABQ565" s="0"/>
      <c r="ABR565" s="0"/>
      <c r="ABS565" s="0"/>
      <c r="ABT565" s="0"/>
      <c r="ABU565" s="0"/>
      <c r="ABV565" s="0"/>
      <c r="ABW565" s="0"/>
      <c r="ABX565" s="0"/>
      <c r="ABY565" s="0"/>
      <c r="ABZ565" s="0"/>
      <c r="ACA565" s="0"/>
      <c r="ACB565" s="0"/>
      <c r="ACC565" s="0"/>
      <c r="ACD565" s="0"/>
      <c r="ACE565" s="0"/>
      <c r="ACF565" s="0"/>
      <c r="ACG565" s="0"/>
      <c r="ACH565" s="0"/>
      <c r="ACI565" s="0"/>
      <c r="ACJ565" s="0"/>
      <c r="ACK565" s="0"/>
      <c r="ACL565" s="0"/>
      <c r="ACM565" s="0"/>
      <c r="ACN565" s="0"/>
      <c r="ACO565" s="0"/>
      <c r="ACP565" s="0"/>
      <c r="ACQ565" s="0"/>
      <c r="ACR565" s="0"/>
      <c r="ACS565" s="0"/>
      <c r="ACT565" s="0"/>
      <c r="ACU565" s="0"/>
      <c r="ACV565" s="0"/>
      <c r="ACW565" s="0"/>
      <c r="ACX565" s="0"/>
      <c r="ACY565" s="0"/>
      <c r="ACZ565" s="0"/>
      <c r="ADA565" s="0"/>
      <c r="ADB565" s="0"/>
      <c r="ADC565" s="0"/>
      <c r="ADD565" s="0"/>
      <c r="ADE565" s="0"/>
      <c r="ADF565" s="0"/>
      <c r="ADG565" s="0"/>
      <c r="ADH565" s="0"/>
      <c r="ADI565" s="0"/>
      <c r="ADJ565" s="0"/>
      <c r="ADK565" s="0"/>
      <c r="ADL565" s="0"/>
      <c r="ADM565" s="0"/>
      <c r="ADN565" s="0"/>
      <c r="ADO565" s="0"/>
      <c r="ADP565" s="0"/>
      <c r="ADQ565" s="0"/>
      <c r="ADR565" s="0"/>
      <c r="ADS565" s="0"/>
      <c r="ADT565" s="0"/>
      <c r="ADU565" s="0"/>
      <c r="ADV565" s="0"/>
      <c r="ADW565" s="0"/>
      <c r="ADX565" s="0"/>
      <c r="ADY565" s="0"/>
      <c r="ADZ565" s="0"/>
      <c r="AEA565" s="0"/>
      <c r="AEB565" s="0"/>
      <c r="AEC565" s="0"/>
      <c r="AED565" s="0"/>
      <c r="AEE565" s="0"/>
      <c r="AEF565" s="0"/>
      <c r="AEG565" s="0"/>
      <c r="AEH565" s="0"/>
      <c r="AEI565" s="0"/>
      <c r="AEJ565" s="0"/>
      <c r="AEK565" s="0"/>
      <c r="AEL565" s="0"/>
      <c r="AEM565" s="0"/>
      <c r="AEN565" s="0"/>
      <c r="AEO565" s="0"/>
      <c r="AEP565" s="0"/>
      <c r="AEQ565" s="0"/>
      <c r="AER565" s="0"/>
      <c r="AES565" s="0"/>
      <c r="AET565" s="0"/>
      <c r="AEU565" s="0"/>
      <c r="AEV565" s="0"/>
      <c r="AEW565" s="0"/>
      <c r="AEX565" s="0"/>
      <c r="AEY565" s="0"/>
      <c r="AEZ565" s="0"/>
      <c r="AFA565" s="0"/>
      <c r="AFB565" s="0"/>
      <c r="AFC565" s="0"/>
      <c r="AFD565" s="0"/>
      <c r="AFE565" s="0"/>
      <c r="AFF565" s="0"/>
      <c r="AFG565" s="0"/>
      <c r="AFH565" s="0"/>
      <c r="AFI565" s="0"/>
      <c r="AFJ565" s="0"/>
      <c r="AFK565" s="0"/>
      <c r="AFL565" s="0"/>
      <c r="AFM565" s="0"/>
      <c r="AFN565" s="0"/>
      <c r="AFO565" s="0"/>
      <c r="AFP565" s="0"/>
      <c r="AFQ565" s="0"/>
      <c r="AFR565" s="0"/>
      <c r="AFS565" s="0"/>
      <c r="AFT565" s="0"/>
      <c r="AFU565" s="0"/>
      <c r="AFV565" s="0"/>
      <c r="AFW565" s="0"/>
      <c r="AFX565" s="0"/>
      <c r="AFY565" s="0"/>
      <c r="AFZ565" s="0"/>
      <c r="AGA565" s="0"/>
      <c r="AGB565" s="0"/>
      <c r="AGC565" s="0"/>
      <c r="AGD565" s="0"/>
      <c r="AGE565" s="0"/>
      <c r="AGF565" s="0"/>
      <c r="AGG565" s="0"/>
      <c r="AGH565" s="0"/>
      <c r="AGI565" s="0"/>
      <c r="AGJ565" s="0"/>
      <c r="AGK565" s="0"/>
      <c r="AGL565" s="0"/>
      <c r="AGM565" s="0"/>
      <c r="AGN565" s="0"/>
      <c r="AGO565" s="0"/>
      <c r="AGP565" s="0"/>
      <c r="AGQ565" s="0"/>
      <c r="AGR565" s="0"/>
      <c r="AGS565" s="0"/>
      <c r="AGT565" s="0"/>
      <c r="AGU565" s="0"/>
      <c r="AGV565" s="0"/>
      <c r="AGW565" s="0"/>
      <c r="AGX565" s="0"/>
      <c r="AGY565" s="0"/>
      <c r="AGZ565" s="0"/>
      <c r="AHA565" s="0"/>
      <c r="AHB565" s="0"/>
      <c r="AHC565" s="0"/>
      <c r="AHD565" s="0"/>
      <c r="AHE565" s="0"/>
      <c r="AHF565" s="0"/>
      <c r="AHG565" s="0"/>
      <c r="AHH565" s="0"/>
      <c r="AHI565" s="0"/>
      <c r="AHJ565" s="0"/>
      <c r="AHK565" s="0"/>
      <c r="AHL565" s="0"/>
      <c r="AHM565" s="0"/>
      <c r="AHN565" s="0"/>
      <c r="AHO565" s="0"/>
      <c r="AHP565" s="0"/>
      <c r="AHQ565" s="0"/>
      <c r="AHR565" s="0"/>
      <c r="AHS565" s="0"/>
      <c r="AHT565" s="0"/>
      <c r="AHU565" s="0"/>
      <c r="AHV565" s="0"/>
      <c r="AHW565" s="0"/>
      <c r="AHX565" s="0"/>
      <c r="AHY565" s="0"/>
      <c r="AHZ565" s="0"/>
      <c r="AIA565" s="0"/>
      <c r="AIB565" s="0"/>
      <c r="AIC565" s="0"/>
      <c r="AID565" s="0"/>
      <c r="AIE565" s="0"/>
      <c r="AIF565" s="0"/>
      <c r="AIG565" s="0"/>
      <c r="AIH565" s="0"/>
      <c r="AII565" s="0"/>
      <c r="AIJ565" s="0"/>
      <c r="AIK565" s="0"/>
      <c r="AIL565" s="0"/>
      <c r="AIM565" s="0"/>
      <c r="AIN565" s="0"/>
      <c r="AIO565" s="0"/>
      <c r="AIP565" s="0"/>
      <c r="AIQ565" s="0"/>
      <c r="AIR565" s="0"/>
      <c r="AIS565" s="0"/>
      <c r="AIT565" s="0"/>
      <c r="AIU565" s="0"/>
      <c r="AIV565" s="0"/>
      <c r="AIW565" s="0"/>
      <c r="AIX565" s="0"/>
      <c r="AIY565" s="0"/>
      <c r="AIZ565" s="0"/>
      <c r="AJA565" s="0"/>
      <c r="AJB565" s="0"/>
      <c r="AJC565" s="0"/>
      <c r="AJD565" s="0"/>
      <c r="AJE565" s="0"/>
      <c r="AJF565" s="0"/>
      <c r="AJG565" s="0"/>
      <c r="AJH565" s="0"/>
      <c r="AJI565" s="0"/>
      <c r="AJJ565" s="0"/>
      <c r="AJK565" s="0"/>
      <c r="AJL565" s="0"/>
      <c r="AJM565" s="0"/>
      <c r="AJN565" s="0"/>
      <c r="AJO565" s="0"/>
      <c r="AJP565" s="0"/>
      <c r="AJQ565" s="0"/>
      <c r="AJR565" s="0"/>
      <c r="AJS565" s="0"/>
      <c r="AJT565" s="0"/>
      <c r="AJU565" s="0"/>
      <c r="AJV565" s="0"/>
      <c r="AJW565" s="0"/>
      <c r="AJX565" s="0"/>
      <c r="AJY565" s="0"/>
      <c r="AJZ565" s="0"/>
      <c r="AKA565" s="0"/>
      <c r="AKB565" s="0"/>
      <c r="AKC565" s="0"/>
      <c r="AKD565" s="0"/>
      <c r="AKE565" s="0"/>
      <c r="AKF565" s="0"/>
      <c r="AKG565" s="0"/>
      <c r="AKH565" s="0"/>
      <c r="AKI565" s="0"/>
      <c r="AKJ565" s="0"/>
      <c r="AKK565" s="0"/>
      <c r="AKL565" s="0"/>
      <c r="AKM565" s="0"/>
      <c r="AKN565" s="0"/>
      <c r="AKO565" s="0"/>
      <c r="AKP565" s="0"/>
      <c r="AKQ565" s="0"/>
      <c r="AKR565" s="0"/>
      <c r="AKS565" s="0"/>
      <c r="AKT565" s="0"/>
      <c r="AKU565" s="0"/>
      <c r="AKV565" s="0"/>
      <c r="AKW565" s="0"/>
      <c r="AKX565" s="0"/>
      <c r="AKY565" s="0"/>
      <c r="AKZ565" s="0"/>
      <c r="ALA565" s="0"/>
      <c r="ALB565" s="0"/>
      <c r="ALC565" s="0"/>
      <c r="ALD565" s="0"/>
      <c r="ALE565" s="0"/>
      <c r="ALF565" s="0"/>
      <c r="ALG565" s="0"/>
      <c r="ALH565" s="0"/>
      <c r="ALI565" s="0"/>
      <c r="ALJ565" s="0"/>
      <c r="ALK565" s="0"/>
      <c r="ALL565" s="0"/>
      <c r="ALM565" s="0"/>
      <c r="ALN565" s="0"/>
      <c r="ALO565" s="0"/>
      <c r="ALP565" s="0"/>
      <c r="ALQ565" s="0"/>
      <c r="ALR565" s="0"/>
      <c r="ALS565" s="0"/>
      <c r="ALT565" s="0"/>
      <c r="ALU565" s="0"/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  <c r="AMJ565" s="0"/>
    </row>
    <row r="566" customFormat="false" ht="16.5" hidden="false" customHeight="true" outlineLevel="0" collapsed="false">
      <c r="A566" s="19" t="n">
        <v>472</v>
      </c>
      <c r="B566" s="19" t="n">
        <f aca="false" t="array" ref="B566:B566">RANK(V566,$V$2:$V$607)</f>
        <v>389</v>
      </c>
      <c r="C566" s="20" t="str">
        <f aca="false">IF(VLOOKUP($A566,Tournoi!$B$2:$F$601,3,0)="","",VLOOKUP($A566,Tournoi!$B$2:$F$601,3,0))</f>
        <v>Polfliet</v>
      </c>
      <c r="D566" s="20" t="str">
        <f aca="false">IF(VLOOKUP($A566,Tournoi!$B$2:$F$601,4,0)="","",VLOOKUP($A566,Tournoi!$B$2:$F$601,4,0))</f>
        <v>Bart</v>
      </c>
      <c r="E566" s="20"/>
      <c r="F566" s="19" t="n">
        <v>0</v>
      </c>
      <c r="G566" s="19" t="n">
        <v>0</v>
      </c>
      <c r="H566" s="19" t="n">
        <v>0</v>
      </c>
      <c r="I566" s="19" t="n">
        <v>0</v>
      </c>
      <c r="J566" s="21"/>
      <c r="K566" s="19"/>
      <c r="L566" s="19"/>
      <c r="M566" s="19"/>
      <c r="N566" s="19"/>
      <c r="O566" s="19" t="n">
        <f aca="false">IF(VLOOKUP($A566,Tournoi!$B$2:$AC$601,6,0)="","",VLOOKUP($A566,Tournoi!$B$2:$AF$601,30,0))</f>
        <v>67.3882296781233</v>
      </c>
      <c r="P566" s="19"/>
      <c r="Q566" s="19"/>
      <c r="R566" s="19"/>
      <c r="S566" s="22"/>
      <c r="T566" s="21" t="n">
        <f aca="false" t="array" ref="T566:T566">SUM(J566:S566)</f>
        <v>67.3882296781233</v>
      </c>
      <c r="U566" s="19" t="n">
        <f aca="false" t="array" ref="U566:U566">IF(S566="",0,S566)+IF((COUNT(J566:R566)&lt;6),SUM(J566:R566),(MAX(J566:R566)+LARGE(J566:R566,2)+LARGE(J566:R566,3)+LARGE(J566:R566,4)+LARGE(J566:R566,5)))</f>
        <v>67.3882296781233</v>
      </c>
      <c r="V566" s="19" t="n">
        <f aca="false">U566+G566+I566</f>
        <v>67.3882296781233</v>
      </c>
      <c r="W566" s="19" t="n">
        <f aca="false" t="array" ref="W566:W566">COUNT(J566:S566)</f>
        <v>1</v>
      </c>
      <c r="X566" s="19"/>
      <c r="Y566" s="19"/>
      <c r="Z566" s="4"/>
      <c r="AA566" s="19"/>
      <c r="AB566" s="19"/>
      <c r="AC566" s="4"/>
      <c r="AD566" s="4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CA566" s="0"/>
      <c r="CB566" s="0"/>
      <c r="CC566" s="0"/>
      <c r="CD566" s="0"/>
      <c r="CE566" s="0"/>
      <c r="CF566" s="0"/>
      <c r="CG566" s="0"/>
      <c r="CH566" s="0"/>
      <c r="CI566" s="0"/>
      <c r="CJ566" s="0"/>
      <c r="CK566" s="0"/>
      <c r="CL566" s="0"/>
      <c r="CM566" s="0"/>
      <c r="CN566" s="0"/>
      <c r="CO566" s="0"/>
      <c r="CP566" s="0"/>
      <c r="CQ566" s="0"/>
      <c r="CR566" s="0"/>
      <c r="CS566" s="0"/>
      <c r="CT566" s="0"/>
      <c r="CU566" s="0"/>
      <c r="CV566" s="0"/>
      <c r="CW566" s="0"/>
      <c r="CX566" s="0"/>
      <c r="CY566" s="0"/>
      <c r="CZ566" s="0"/>
      <c r="DA566" s="0"/>
      <c r="DB566" s="0"/>
      <c r="DC566" s="0"/>
      <c r="DD566" s="0"/>
      <c r="DE566" s="0"/>
      <c r="DF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  <c r="EE566" s="0"/>
      <c r="EF566" s="0"/>
      <c r="EG566" s="0"/>
      <c r="EH566" s="0"/>
      <c r="EI566" s="0"/>
      <c r="EJ566" s="0"/>
      <c r="EK566" s="0"/>
      <c r="EL566" s="0"/>
      <c r="EM566" s="0"/>
      <c r="EN566" s="0"/>
      <c r="EO566" s="0"/>
      <c r="EP566" s="0"/>
      <c r="EQ566" s="0"/>
      <c r="ER566" s="0"/>
      <c r="ES566" s="0"/>
      <c r="ET566" s="0"/>
      <c r="EU566" s="0"/>
      <c r="EV566" s="0"/>
      <c r="EW566" s="0"/>
      <c r="EX566" s="0"/>
      <c r="EY566" s="0"/>
      <c r="EZ566" s="0"/>
      <c r="FA566" s="0"/>
      <c r="FB566" s="0"/>
      <c r="FC566" s="0"/>
      <c r="FD566" s="0"/>
      <c r="FE566" s="0"/>
      <c r="FF566" s="0"/>
      <c r="FG566" s="0"/>
      <c r="FH566" s="0"/>
      <c r="FI566" s="0"/>
      <c r="FJ566" s="0"/>
      <c r="FK566" s="0"/>
      <c r="FL566" s="0"/>
      <c r="FM566" s="0"/>
      <c r="FN566" s="0"/>
      <c r="FO566" s="0"/>
      <c r="FP566" s="0"/>
      <c r="FQ566" s="0"/>
      <c r="FR566" s="0"/>
      <c r="FS566" s="0"/>
      <c r="FT566" s="0"/>
      <c r="FU566" s="0"/>
      <c r="FV566" s="0"/>
      <c r="FW566" s="0"/>
      <c r="FX566" s="0"/>
      <c r="FY566" s="0"/>
      <c r="FZ566" s="0"/>
      <c r="GA566" s="0"/>
      <c r="GB566" s="0"/>
      <c r="GC566" s="0"/>
      <c r="GD566" s="0"/>
      <c r="GE566" s="0"/>
      <c r="GF566" s="0"/>
      <c r="GG566" s="0"/>
      <c r="GH566" s="0"/>
      <c r="GI566" s="0"/>
      <c r="GJ566" s="0"/>
      <c r="GK566" s="0"/>
      <c r="GL566" s="0"/>
      <c r="GM566" s="0"/>
      <c r="GN566" s="0"/>
      <c r="GO566" s="0"/>
      <c r="GP566" s="0"/>
      <c r="GQ566" s="0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  <c r="IX566" s="0"/>
      <c r="IY566" s="0"/>
      <c r="IZ566" s="0"/>
      <c r="JA566" s="0"/>
      <c r="JB566" s="0"/>
      <c r="JC566" s="0"/>
      <c r="JD566" s="0"/>
      <c r="JE566" s="0"/>
      <c r="JF566" s="0"/>
      <c r="JG566" s="0"/>
      <c r="JH566" s="0"/>
      <c r="JI566" s="0"/>
      <c r="JJ566" s="0"/>
      <c r="JK566" s="0"/>
      <c r="JL566" s="0"/>
      <c r="JM566" s="0"/>
      <c r="JN566" s="0"/>
      <c r="JO566" s="0"/>
      <c r="JP566" s="0"/>
      <c r="JQ566" s="0"/>
      <c r="JR566" s="0"/>
      <c r="JS566" s="0"/>
      <c r="JT566" s="0"/>
      <c r="JU566" s="0"/>
      <c r="JV566" s="0"/>
      <c r="JW566" s="0"/>
      <c r="JX566" s="0"/>
      <c r="JY566" s="0"/>
      <c r="JZ566" s="0"/>
      <c r="KA566" s="0"/>
      <c r="KB566" s="0"/>
      <c r="KC566" s="0"/>
      <c r="KD566" s="0"/>
      <c r="KE566" s="0"/>
      <c r="KF566" s="0"/>
      <c r="KG566" s="0"/>
      <c r="KH566" s="0"/>
      <c r="KI566" s="0"/>
      <c r="KJ566" s="0"/>
      <c r="KK566" s="0"/>
      <c r="KL566" s="0"/>
      <c r="KM566" s="0"/>
      <c r="KN566" s="0"/>
      <c r="KO566" s="0"/>
      <c r="KP566" s="0"/>
      <c r="KQ566" s="0"/>
      <c r="KR566" s="0"/>
      <c r="KS566" s="0"/>
      <c r="KT566" s="0"/>
      <c r="KU566" s="0"/>
      <c r="KV566" s="0"/>
      <c r="KW566" s="0"/>
      <c r="KX566" s="0"/>
      <c r="KY566" s="0"/>
      <c r="KZ566" s="0"/>
      <c r="LA566" s="0"/>
      <c r="LB566" s="0"/>
      <c r="LC566" s="0"/>
      <c r="LD566" s="0"/>
      <c r="LE566" s="0"/>
      <c r="LF566" s="0"/>
      <c r="LG566" s="0"/>
      <c r="LH566" s="0"/>
      <c r="LI566" s="0"/>
      <c r="LJ566" s="0"/>
      <c r="LK566" s="0"/>
      <c r="LL566" s="0"/>
      <c r="LM566" s="0"/>
      <c r="LN566" s="0"/>
      <c r="LO566" s="0"/>
      <c r="LP566" s="0"/>
      <c r="LQ566" s="0"/>
      <c r="LR566" s="0"/>
      <c r="LS566" s="0"/>
      <c r="LT566" s="0"/>
      <c r="LU566" s="0"/>
      <c r="LV566" s="0"/>
      <c r="LW566" s="0"/>
      <c r="LX566" s="0"/>
      <c r="LY566" s="0"/>
      <c r="LZ566" s="0"/>
      <c r="MA566" s="0"/>
      <c r="MB566" s="0"/>
      <c r="MC566" s="0"/>
      <c r="MD566" s="0"/>
      <c r="ME566" s="0"/>
      <c r="MF566" s="0"/>
      <c r="MG566" s="0"/>
      <c r="MH566" s="0"/>
      <c r="MI566" s="0"/>
      <c r="MJ566" s="0"/>
      <c r="MK566" s="0"/>
      <c r="ML566" s="0"/>
      <c r="MM566" s="0"/>
      <c r="MN566" s="0"/>
      <c r="MO566" s="0"/>
      <c r="MP566" s="0"/>
      <c r="MQ566" s="0"/>
      <c r="MR566" s="0"/>
      <c r="MS566" s="0"/>
      <c r="MT566" s="0"/>
      <c r="MU566" s="0"/>
      <c r="MV566" s="0"/>
      <c r="MW566" s="0"/>
      <c r="MX566" s="0"/>
      <c r="MY566" s="0"/>
      <c r="MZ566" s="0"/>
      <c r="NA566" s="0"/>
      <c r="NB566" s="0"/>
      <c r="NC566" s="0"/>
      <c r="ND566" s="0"/>
      <c r="NE566" s="0"/>
      <c r="NF566" s="0"/>
      <c r="NG566" s="0"/>
      <c r="NH566" s="0"/>
      <c r="NI566" s="0"/>
      <c r="NJ566" s="0"/>
      <c r="NK566" s="0"/>
      <c r="NL566" s="0"/>
      <c r="NM566" s="0"/>
      <c r="NN566" s="0"/>
      <c r="NO566" s="0"/>
      <c r="NP566" s="0"/>
      <c r="NQ566" s="0"/>
      <c r="NR566" s="0"/>
      <c r="NS566" s="0"/>
      <c r="NT566" s="0"/>
      <c r="NU566" s="0"/>
      <c r="NV566" s="0"/>
      <c r="NW566" s="0"/>
      <c r="NX566" s="0"/>
      <c r="NY566" s="0"/>
      <c r="NZ566" s="0"/>
      <c r="OA566" s="0"/>
      <c r="OB566" s="0"/>
      <c r="OC566" s="0"/>
      <c r="OD566" s="0"/>
      <c r="OE566" s="0"/>
      <c r="OF566" s="0"/>
      <c r="OG566" s="0"/>
      <c r="OH566" s="0"/>
      <c r="OI566" s="0"/>
      <c r="OJ566" s="0"/>
      <c r="OK566" s="0"/>
      <c r="OL566" s="0"/>
      <c r="OM566" s="0"/>
      <c r="ON566" s="0"/>
      <c r="OO566" s="0"/>
      <c r="OP566" s="0"/>
      <c r="OQ566" s="0"/>
      <c r="OR566" s="0"/>
      <c r="OS566" s="0"/>
      <c r="OT566" s="0"/>
      <c r="OU566" s="0"/>
      <c r="OV566" s="0"/>
      <c r="OW566" s="0"/>
      <c r="OX566" s="0"/>
      <c r="OY566" s="0"/>
      <c r="OZ566" s="0"/>
      <c r="PA566" s="0"/>
      <c r="PB566" s="0"/>
      <c r="PC566" s="0"/>
      <c r="PD566" s="0"/>
      <c r="PE566" s="0"/>
      <c r="PF566" s="0"/>
      <c r="PG566" s="0"/>
      <c r="PH566" s="0"/>
      <c r="PI566" s="0"/>
      <c r="PJ566" s="0"/>
      <c r="PK566" s="0"/>
      <c r="PL566" s="0"/>
      <c r="PM566" s="0"/>
      <c r="PN566" s="0"/>
      <c r="PO566" s="0"/>
      <c r="PP566" s="0"/>
      <c r="PQ566" s="0"/>
      <c r="PR566" s="0"/>
      <c r="PS566" s="0"/>
      <c r="PT566" s="0"/>
      <c r="PU566" s="0"/>
      <c r="PV566" s="0"/>
      <c r="PW566" s="0"/>
      <c r="PX566" s="0"/>
      <c r="PY566" s="0"/>
      <c r="PZ566" s="0"/>
      <c r="QA566" s="0"/>
      <c r="QB566" s="0"/>
      <c r="QC566" s="0"/>
      <c r="QD566" s="0"/>
      <c r="QE566" s="0"/>
      <c r="QF566" s="0"/>
      <c r="QG566" s="0"/>
      <c r="QH566" s="0"/>
      <c r="QI566" s="0"/>
      <c r="QJ566" s="0"/>
      <c r="QK566" s="0"/>
      <c r="QL566" s="0"/>
      <c r="QM566" s="0"/>
      <c r="QN566" s="0"/>
      <c r="QO566" s="0"/>
      <c r="QP566" s="0"/>
      <c r="QQ566" s="0"/>
      <c r="QR566" s="0"/>
      <c r="QS566" s="0"/>
      <c r="QT566" s="0"/>
      <c r="QU566" s="0"/>
      <c r="QV566" s="0"/>
      <c r="QW566" s="0"/>
      <c r="QX566" s="0"/>
      <c r="QY566" s="0"/>
      <c r="QZ566" s="0"/>
      <c r="RA566" s="0"/>
      <c r="RB566" s="0"/>
      <c r="RC566" s="0"/>
      <c r="RD566" s="0"/>
      <c r="RE566" s="0"/>
      <c r="RF566" s="0"/>
      <c r="RG566" s="0"/>
      <c r="RH566" s="0"/>
      <c r="RI566" s="0"/>
      <c r="RJ566" s="0"/>
      <c r="RK566" s="0"/>
      <c r="RL566" s="0"/>
      <c r="RM566" s="0"/>
      <c r="RN566" s="0"/>
      <c r="RO566" s="0"/>
      <c r="RP566" s="0"/>
      <c r="RQ566" s="0"/>
      <c r="RR566" s="0"/>
      <c r="RS566" s="0"/>
      <c r="RT566" s="0"/>
      <c r="RU566" s="0"/>
      <c r="RV566" s="0"/>
      <c r="RW566" s="0"/>
      <c r="RX566" s="0"/>
      <c r="RY566" s="0"/>
      <c r="RZ566" s="0"/>
      <c r="SA566" s="0"/>
      <c r="SB566" s="0"/>
      <c r="SC566" s="0"/>
      <c r="SD566" s="0"/>
      <c r="SE566" s="0"/>
      <c r="SF566" s="0"/>
      <c r="SG566" s="0"/>
      <c r="SH566" s="0"/>
      <c r="SI566" s="0"/>
      <c r="SJ566" s="0"/>
      <c r="SK566" s="0"/>
      <c r="SL566" s="0"/>
      <c r="SM566" s="0"/>
      <c r="SN566" s="0"/>
      <c r="SO566" s="0"/>
      <c r="SP566" s="0"/>
      <c r="SQ566" s="0"/>
      <c r="SR566" s="0"/>
      <c r="SS566" s="0"/>
      <c r="ST566" s="0"/>
      <c r="SU566" s="0"/>
      <c r="SV566" s="0"/>
      <c r="SW566" s="0"/>
      <c r="SX566" s="0"/>
      <c r="SY566" s="0"/>
      <c r="SZ566" s="0"/>
      <c r="TA566" s="0"/>
      <c r="TB566" s="0"/>
      <c r="TC566" s="0"/>
      <c r="TD566" s="0"/>
      <c r="TE566" s="0"/>
      <c r="TF566" s="0"/>
      <c r="TG566" s="0"/>
      <c r="TH566" s="0"/>
      <c r="TI566" s="0"/>
      <c r="TJ566" s="0"/>
      <c r="TK566" s="0"/>
      <c r="TL566" s="0"/>
      <c r="TM566" s="0"/>
      <c r="TN566" s="0"/>
      <c r="TO566" s="0"/>
      <c r="TP566" s="0"/>
      <c r="TQ566" s="0"/>
      <c r="TR566" s="0"/>
      <c r="TS566" s="0"/>
      <c r="TT566" s="0"/>
      <c r="TU566" s="0"/>
      <c r="TV566" s="0"/>
      <c r="TW566" s="0"/>
      <c r="TX566" s="0"/>
      <c r="TY566" s="0"/>
      <c r="TZ566" s="0"/>
      <c r="UA566" s="0"/>
      <c r="UB566" s="0"/>
      <c r="UC566" s="0"/>
      <c r="UD566" s="0"/>
      <c r="UE566" s="0"/>
      <c r="UF566" s="0"/>
      <c r="UG566" s="0"/>
      <c r="UH566" s="0"/>
      <c r="UI566" s="0"/>
      <c r="UJ566" s="0"/>
      <c r="UK566" s="0"/>
      <c r="UL566" s="0"/>
      <c r="UM566" s="0"/>
      <c r="UN566" s="0"/>
      <c r="UO566" s="0"/>
      <c r="UP566" s="0"/>
      <c r="UQ566" s="0"/>
      <c r="UR566" s="0"/>
      <c r="US566" s="0"/>
      <c r="UT566" s="0"/>
      <c r="UU566" s="0"/>
      <c r="UV566" s="0"/>
      <c r="UW566" s="0"/>
      <c r="UX566" s="0"/>
      <c r="UY566" s="0"/>
      <c r="UZ566" s="0"/>
      <c r="VA566" s="0"/>
      <c r="VB566" s="0"/>
      <c r="VC566" s="0"/>
      <c r="VD566" s="0"/>
      <c r="VE566" s="0"/>
      <c r="VF566" s="0"/>
      <c r="VG566" s="0"/>
      <c r="VH566" s="0"/>
      <c r="VI566" s="0"/>
      <c r="VJ566" s="0"/>
      <c r="VK566" s="0"/>
      <c r="VL566" s="0"/>
      <c r="VM566" s="0"/>
      <c r="VN566" s="0"/>
      <c r="VO566" s="0"/>
      <c r="VP566" s="0"/>
      <c r="VQ566" s="0"/>
      <c r="VR566" s="0"/>
      <c r="VS566" s="0"/>
      <c r="VT566" s="0"/>
      <c r="VU566" s="0"/>
      <c r="VV566" s="0"/>
      <c r="VW566" s="0"/>
      <c r="VX566" s="0"/>
      <c r="VY566" s="0"/>
      <c r="VZ566" s="0"/>
      <c r="WA566" s="0"/>
      <c r="WB566" s="0"/>
      <c r="WC566" s="0"/>
      <c r="WD566" s="0"/>
      <c r="WE566" s="0"/>
      <c r="WF566" s="0"/>
      <c r="WG566" s="0"/>
      <c r="WH566" s="0"/>
      <c r="WI566" s="0"/>
      <c r="WJ566" s="0"/>
      <c r="WK566" s="0"/>
      <c r="WL566" s="0"/>
      <c r="WM566" s="0"/>
      <c r="WN566" s="0"/>
      <c r="WO566" s="0"/>
      <c r="WP566" s="0"/>
      <c r="WQ566" s="0"/>
      <c r="WR566" s="0"/>
      <c r="WS566" s="0"/>
      <c r="WT566" s="0"/>
      <c r="WU566" s="0"/>
      <c r="WV566" s="0"/>
      <c r="WW566" s="0"/>
      <c r="WX566" s="0"/>
      <c r="WY566" s="0"/>
      <c r="WZ566" s="0"/>
      <c r="XA566" s="0"/>
      <c r="XB566" s="0"/>
      <c r="XC566" s="0"/>
      <c r="XD566" s="0"/>
      <c r="XE566" s="0"/>
      <c r="XF566" s="0"/>
      <c r="XG566" s="0"/>
      <c r="XH566" s="0"/>
      <c r="XI566" s="0"/>
      <c r="XJ566" s="0"/>
      <c r="XK566" s="0"/>
      <c r="XL566" s="0"/>
      <c r="XM566" s="0"/>
      <c r="XN566" s="0"/>
      <c r="XO566" s="0"/>
      <c r="XP566" s="0"/>
      <c r="XQ566" s="0"/>
      <c r="XR566" s="0"/>
      <c r="XS566" s="0"/>
      <c r="XT566" s="0"/>
      <c r="XU566" s="0"/>
      <c r="XV566" s="0"/>
      <c r="XW566" s="0"/>
      <c r="XX566" s="0"/>
      <c r="XY566" s="0"/>
      <c r="XZ566" s="0"/>
      <c r="YA566" s="0"/>
      <c r="YB566" s="0"/>
      <c r="YC566" s="0"/>
      <c r="YD566" s="0"/>
      <c r="YE566" s="0"/>
      <c r="YF566" s="0"/>
      <c r="YG566" s="0"/>
      <c r="YH566" s="0"/>
      <c r="YI566" s="0"/>
      <c r="YJ566" s="0"/>
      <c r="YK566" s="0"/>
      <c r="YL566" s="0"/>
      <c r="YM566" s="0"/>
      <c r="YN566" s="0"/>
      <c r="YO566" s="0"/>
      <c r="YP566" s="0"/>
      <c r="YQ566" s="0"/>
      <c r="YR566" s="0"/>
      <c r="YS566" s="0"/>
      <c r="YT566" s="0"/>
      <c r="YU566" s="0"/>
      <c r="YV566" s="0"/>
      <c r="YW566" s="0"/>
      <c r="YX566" s="0"/>
      <c r="YY566" s="0"/>
      <c r="YZ566" s="0"/>
      <c r="ZA566" s="0"/>
      <c r="ZB566" s="0"/>
      <c r="ZC566" s="0"/>
      <c r="ZD566" s="0"/>
      <c r="ZE566" s="0"/>
      <c r="ZF566" s="0"/>
      <c r="ZG566" s="0"/>
      <c r="ZH566" s="0"/>
      <c r="ZI566" s="0"/>
      <c r="ZJ566" s="0"/>
      <c r="ZK566" s="0"/>
      <c r="ZL566" s="0"/>
      <c r="ZM566" s="0"/>
      <c r="ZN566" s="0"/>
      <c r="ZO566" s="0"/>
      <c r="ZP566" s="0"/>
      <c r="ZQ566" s="0"/>
      <c r="ZR566" s="0"/>
      <c r="ZS566" s="0"/>
      <c r="ZT566" s="0"/>
      <c r="ZU566" s="0"/>
      <c r="ZV566" s="0"/>
      <c r="ZW566" s="0"/>
      <c r="ZX566" s="0"/>
      <c r="ZY566" s="0"/>
      <c r="ZZ566" s="0"/>
      <c r="AAA566" s="0"/>
      <c r="AAB566" s="0"/>
      <c r="AAC566" s="0"/>
      <c r="AAD566" s="0"/>
      <c r="AAE566" s="0"/>
      <c r="AAF566" s="0"/>
      <c r="AAG566" s="0"/>
      <c r="AAH566" s="0"/>
      <c r="AAI566" s="0"/>
      <c r="AAJ566" s="0"/>
      <c r="AAK566" s="0"/>
      <c r="AAL566" s="0"/>
      <c r="AAM566" s="0"/>
      <c r="AAN566" s="0"/>
      <c r="AAO566" s="0"/>
      <c r="AAP566" s="0"/>
      <c r="AAQ566" s="0"/>
      <c r="AAR566" s="0"/>
      <c r="AAS566" s="0"/>
      <c r="AAT566" s="0"/>
      <c r="AAU566" s="0"/>
      <c r="AAV566" s="0"/>
      <c r="AAW566" s="0"/>
      <c r="AAX566" s="0"/>
      <c r="AAY566" s="0"/>
      <c r="AAZ566" s="0"/>
      <c r="ABA566" s="0"/>
      <c r="ABB566" s="0"/>
      <c r="ABC566" s="0"/>
      <c r="ABD566" s="0"/>
      <c r="ABE566" s="0"/>
      <c r="ABF566" s="0"/>
      <c r="ABG566" s="0"/>
      <c r="ABH566" s="0"/>
      <c r="ABI566" s="0"/>
      <c r="ABJ566" s="0"/>
      <c r="ABK566" s="0"/>
      <c r="ABL566" s="0"/>
      <c r="ABM566" s="0"/>
      <c r="ABN566" s="0"/>
      <c r="ABO566" s="0"/>
      <c r="ABP566" s="0"/>
      <c r="ABQ566" s="0"/>
      <c r="ABR566" s="0"/>
      <c r="ABS566" s="0"/>
      <c r="ABT566" s="0"/>
      <c r="ABU566" s="0"/>
      <c r="ABV566" s="0"/>
      <c r="ABW566" s="0"/>
      <c r="ABX566" s="0"/>
      <c r="ABY566" s="0"/>
      <c r="ABZ566" s="0"/>
      <c r="ACA566" s="0"/>
      <c r="ACB566" s="0"/>
      <c r="ACC566" s="0"/>
      <c r="ACD566" s="0"/>
      <c r="ACE566" s="0"/>
      <c r="ACF566" s="0"/>
      <c r="ACG566" s="0"/>
      <c r="ACH566" s="0"/>
      <c r="ACI566" s="0"/>
      <c r="ACJ566" s="0"/>
      <c r="ACK566" s="0"/>
      <c r="ACL566" s="0"/>
      <c r="ACM566" s="0"/>
      <c r="ACN566" s="0"/>
      <c r="ACO566" s="0"/>
      <c r="ACP566" s="0"/>
      <c r="ACQ566" s="0"/>
      <c r="ACR566" s="0"/>
      <c r="ACS566" s="0"/>
      <c r="ACT566" s="0"/>
      <c r="ACU566" s="0"/>
      <c r="ACV566" s="0"/>
      <c r="ACW566" s="0"/>
      <c r="ACX566" s="0"/>
      <c r="ACY566" s="0"/>
      <c r="ACZ566" s="0"/>
      <c r="ADA566" s="0"/>
      <c r="ADB566" s="0"/>
      <c r="ADC566" s="0"/>
      <c r="ADD566" s="0"/>
      <c r="ADE566" s="0"/>
      <c r="ADF566" s="0"/>
      <c r="ADG566" s="0"/>
      <c r="ADH566" s="0"/>
      <c r="ADI566" s="0"/>
      <c r="ADJ566" s="0"/>
      <c r="ADK566" s="0"/>
      <c r="ADL566" s="0"/>
      <c r="ADM566" s="0"/>
      <c r="ADN566" s="0"/>
      <c r="ADO566" s="0"/>
      <c r="ADP566" s="0"/>
      <c r="ADQ566" s="0"/>
      <c r="ADR566" s="0"/>
      <c r="ADS566" s="0"/>
      <c r="ADT566" s="0"/>
      <c r="ADU566" s="0"/>
      <c r="ADV566" s="0"/>
      <c r="ADW566" s="0"/>
      <c r="ADX566" s="0"/>
      <c r="ADY566" s="0"/>
      <c r="ADZ566" s="0"/>
      <c r="AEA566" s="0"/>
      <c r="AEB566" s="0"/>
      <c r="AEC566" s="0"/>
      <c r="AED566" s="0"/>
      <c r="AEE566" s="0"/>
      <c r="AEF566" s="0"/>
      <c r="AEG566" s="0"/>
      <c r="AEH566" s="0"/>
      <c r="AEI566" s="0"/>
      <c r="AEJ566" s="0"/>
      <c r="AEK566" s="0"/>
      <c r="AEL566" s="0"/>
      <c r="AEM566" s="0"/>
      <c r="AEN566" s="0"/>
      <c r="AEO566" s="0"/>
      <c r="AEP566" s="0"/>
      <c r="AEQ566" s="0"/>
      <c r="AER566" s="0"/>
      <c r="AES566" s="0"/>
      <c r="AET566" s="0"/>
      <c r="AEU566" s="0"/>
      <c r="AEV566" s="0"/>
      <c r="AEW566" s="0"/>
      <c r="AEX566" s="0"/>
      <c r="AEY566" s="0"/>
      <c r="AEZ566" s="0"/>
      <c r="AFA566" s="0"/>
      <c r="AFB566" s="0"/>
      <c r="AFC566" s="0"/>
      <c r="AFD566" s="0"/>
      <c r="AFE566" s="0"/>
      <c r="AFF566" s="0"/>
      <c r="AFG566" s="0"/>
      <c r="AFH566" s="0"/>
      <c r="AFI566" s="0"/>
      <c r="AFJ566" s="0"/>
      <c r="AFK566" s="0"/>
      <c r="AFL566" s="0"/>
      <c r="AFM566" s="0"/>
      <c r="AFN566" s="0"/>
      <c r="AFO566" s="0"/>
      <c r="AFP566" s="0"/>
      <c r="AFQ566" s="0"/>
      <c r="AFR566" s="0"/>
      <c r="AFS566" s="0"/>
      <c r="AFT566" s="0"/>
      <c r="AFU566" s="0"/>
      <c r="AFV566" s="0"/>
      <c r="AFW566" s="0"/>
      <c r="AFX566" s="0"/>
      <c r="AFY566" s="0"/>
      <c r="AFZ566" s="0"/>
      <c r="AGA566" s="0"/>
      <c r="AGB566" s="0"/>
      <c r="AGC566" s="0"/>
      <c r="AGD566" s="0"/>
      <c r="AGE566" s="0"/>
      <c r="AGF566" s="0"/>
      <c r="AGG566" s="0"/>
      <c r="AGH566" s="0"/>
      <c r="AGI566" s="0"/>
      <c r="AGJ566" s="0"/>
      <c r="AGK566" s="0"/>
      <c r="AGL566" s="0"/>
      <c r="AGM566" s="0"/>
      <c r="AGN566" s="0"/>
      <c r="AGO566" s="0"/>
      <c r="AGP566" s="0"/>
      <c r="AGQ566" s="0"/>
      <c r="AGR566" s="0"/>
      <c r="AGS566" s="0"/>
      <c r="AGT566" s="0"/>
      <c r="AGU566" s="0"/>
      <c r="AGV566" s="0"/>
      <c r="AGW566" s="0"/>
      <c r="AGX566" s="0"/>
      <c r="AGY566" s="0"/>
      <c r="AGZ566" s="0"/>
      <c r="AHA566" s="0"/>
      <c r="AHB566" s="0"/>
      <c r="AHC566" s="0"/>
      <c r="AHD566" s="0"/>
      <c r="AHE566" s="0"/>
      <c r="AHF566" s="0"/>
      <c r="AHG566" s="0"/>
      <c r="AHH566" s="0"/>
      <c r="AHI566" s="0"/>
      <c r="AHJ566" s="0"/>
      <c r="AHK566" s="0"/>
      <c r="AHL566" s="0"/>
      <c r="AHM566" s="0"/>
      <c r="AHN566" s="0"/>
      <c r="AHO566" s="0"/>
      <c r="AHP566" s="0"/>
      <c r="AHQ566" s="0"/>
      <c r="AHR566" s="0"/>
      <c r="AHS566" s="0"/>
      <c r="AHT566" s="0"/>
      <c r="AHU566" s="0"/>
      <c r="AHV566" s="0"/>
      <c r="AHW566" s="0"/>
      <c r="AHX566" s="0"/>
      <c r="AHY566" s="0"/>
      <c r="AHZ566" s="0"/>
      <c r="AIA566" s="0"/>
      <c r="AIB566" s="0"/>
      <c r="AIC566" s="0"/>
      <c r="AID566" s="0"/>
      <c r="AIE566" s="0"/>
      <c r="AIF566" s="0"/>
      <c r="AIG566" s="0"/>
      <c r="AIH566" s="0"/>
      <c r="AII566" s="0"/>
      <c r="AIJ566" s="0"/>
      <c r="AIK566" s="0"/>
      <c r="AIL566" s="0"/>
      <c r="AIM566" s="0"/>
      <c r="AIN566" s="0"/>
      <c r="AIO566" s="0"/>
      <c r="AIP566" s="0"/>
      <c r="AIQ566" s="0"/>
      <c r="AIR566" s="0"/>
      <c r="AIS566" s="0"/>
      <c r="AIT566" s="0"/>
      <c r="AIU566" s="0"/>
      <c r="AIV566" s="0"/>
      <c r="AIW566" s="0"/>
      <c r="AIX566" s="0"/>
      <c r="AIY566" s="0"/>
      <c r="AIZ566" s="0"/>
      <c r="AJA566" s="0"/>
      <c r="AJB566" s="0"/>
      <c r="AJC566" s="0"/>
      <c r="AJD566" s="0"/>
      <c r="AJE566" s="0"/>
      <c r="AJF566" s="0"/>
      <c r="AJG566" s="0"/>
      <c r="AJH566" s="0"/>
      <c r="AJI566" s="0"/>
      <c r="AJJ566" s="0"/>
      <c r="AJK566" s="0"/>
      <c r="AJL566" s="0"/>
      <c r="AJM566" s="0"/>
      <c r="AJN566" s="0"/>
      <c r="AJO566" s="0"/>
      <c r="AJP566" s="0"/>
      <c r="AJQ566" s="0"/>
      <c r="AJR566" s="0"/>
      <c r="AJS566" s="0"/>
      <c r="AJT566" s="0"/>
      <c r="AJU566" s="0"/>
      <c r="AJV566" s="0"/>
      <c r="AJW566" s="0"/>
      <c r="AJX566" s="0"/>
      <c r="AJY566" s="0"/>
      <c r="AJZ566" s="0"/>
      <c r="AKA566" s="0"/>
      <c r="AKB566" s="0"/>
      <c r="AKC566" s="0"/>
      <c r="AKD566" s="0"/>
      <c r="AKE566" s="0"/>
      <c r="AKF566" s="0"/>
      <c r="AKG566" s="0"/>
      <c r="AKH566" s="0"/>
      <c r="AKI566" s="0"/>
      <c r="AKJ566" s="0"/>
      <c r="AKK566" s="0"/>
      <c r="AKL566" s="0"/>
      <c r="AKM566" s="0"/>
      <c r="AKN566" s="0"/>
      <c r="AKO566" s="0"/>
      <c r="AKP566" s="0"/>
      <c r="AKQ566" s="0"/>
      <c r="AKR566" s="0"/>
      <c r="AKS566" s="0"/>
      <c r="AKT566" s="0"/>
      <c r="AKU566" s="0"/>
      <c r="AKV566" s="0"/>
      <c r="AKW566" s="0"/>
      <c r="AKX566" s="0"/>
      <c r="AKY566" s="0"/>
      <c r="AKZ566" s="0"/>
      <c r="ALA566" s="0"/>
      <c r="ALB566" s="0"/>
      <c r="ALC566" s="0"/>
      <c r="ALD566" s="0"/>
      <c r="ALE566" s="0"/>
      <c r="ALF566" s="0"/>
      <c r="ALG566" s="0"/>
      <c r="ALH566" s="0"/>
      <c r="ALI566" s="0"/>
      <c r="ALJ566" s="0"/>
      <c r="ALK566" s="0"/>
      <c r="ALL566" s="0"/>
      <c r="ALM566" s="0"/>
      <c r="ALN566" s="0"/>
      <c r="ALO566" s="0"/>
      <c r="ALP566" s="0"/>
      <c r="ALQ566" s="0"/>
      <c r="ALR566" s="0"/>
      <c r="ALS566" s="0"/>
      <c r="ALT566" s="0"/>
      <c r="ALU566" s="0"/>
      <c r="ALV566" s="0"/>
      <c r="ALW566" s="0"/>
      <c r="ALX566" s="0"/>
      <c r="ALY566" s="0"/>
      <c r="ALZ566" s="0"/>
      <c r="AMA566" s="0"/>
      <c r="AMB566" s="0"/>
      <c r="AMC566" s="0"/>
      <c r="AMD566" s="0"/>
      <c r="AME566" s="0"/>
      <c r="AMF566" s="0"/>
      <c r="AMG566" s="0"/>
      <c r="AMH566" s="0"/>
      <c r="AMI566" s="0"/>
      <c r="AMJ566" s="0"/>
    </row>
    <row r="567" customFormat="false" ht="16.5" hidden="false" customHeight="true" outlineLevel="0" collapsed="false">
      <c r="A567" s="19" t="n">
        <v>474</v>
      </c>
      <c r="B567" s="19" t="n">
        <f aca="false" t="array" ref="B567:B567">RANK(V567,$V$2:$V$607)</f>
        <v>398</v>
      </c>
      <c r="C567" s="20" t="str">
        <f aca="false">IF(VLOOKUP($A567,Tournoi!$B$2:$F$601,3,0)="","",VLOOKUP($A567,Tournoi!$B$2:$F$601,3,0))</f>
        <v>Van Campenhoudt</v>
      </c>
      <c r="D567" s="20" t="str">
        <f aca="false">IF(VLOOKUP($A567,Tournoi!$B$2:$F$601,4,0)="","",VLOOKUP($A567,Tournoi!$B$2:$F$601,4,0))</f>
        <v>Niels</v>
      </c>
      <c r="E567" s="20"/>
      <c r="F567" s="19" t="n">
        <v>0</v>
      </c>
      <c r="G567" s="19" t="n">
        <v>0</v>
      </c>
      <c r="H567" s="19" t="n">
        <v>0</v>
      </c>
      <c r="I567" s="19" t="n">
        <v>0</v>
      </c>
      <c r="J567" s="21"/>
      <c r="K567" s="19"/>
      <c r="L567" s="19"/>
      <c r="M567" s="19"/>
      <c r="N567" s="19"/>
      <c r="O567" s="19" t="n">
        <f aca="false">IF(VLOOKUP($A567,Tournoi!$B$2:$AC$601,6,0)="","",VLOOKUP($A567,Tournoi!$B$2:$AF$601,30,0))</f>
        <v>66.9365079365079</v>
      </c>
      <c r="P567" s="19"/>
      <c r="Q567" s="19"/>
      <c r="R567" s="19"/>
      <c r="S567" s="22"/>
      <c r="T567" s="21" t="n">
        <f aca="false" t="array" ref="T567:T567">SUM(J567:S567)</f>
        <v>66.9365079365079</v>
      </c>
      <c r="U567" s="19" t="n">
        <f aca="false" t="array" ref="U567:U567">IF(S567="",0,S567)+IF((COUNT(J567:R567)&lt;6),SUM(J567:R567),(MAX(J567:R567)+LARGE(J567:R567,2)+LARGE(J567:R567,3)+LARGE(J567:R567,4)+LARGE(J567:R567,5)))</f>
        <v>66.9365079365079</v>
      </c>
      <c r="V567" s="19" t="n">
        <f aca="false">U567+G567+I567</f>
        <v>66.9365079365079</v>
      </c>
      <c r="W567" s="19" t="n">
        <f aca="false" t="array" ref="W567:W567">COUNT(J567:S567)</f>
        <v>1</v>
      </c>
      <c r="X567" s="19"/>
      <c r="Y567" s="19"/>
      <c r="Z567" s="4"/>
      <c r="AA567" s="19"/>
      <c r="AB567" s="19"/>
      <c r="AC567" s="4"/>
      <c r="AD567" s="4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CA567" s="0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  <c r="IX567" s="0"/>
      <c r="IY567" s="0"/>
      <c r="IZ567" s="0"/>
      <c r="JA567" s="0"/>
      <c r="JB567" s="0"/>
      <c r="JC567" s="0"/>
      <c r="JD567" s="0"/>
      <c r="JE567" s="0"/>
      <c r="JF567" s="0"/>
      <c r="JG567" s="0"/>
      <c r="JH567" s="0"/>
      <c r="JI567" s="0"/>
      <c r="JJ567" s="0"/>
      <c r="JK567" s="0"/>
      <c r="JL567" s="0"/>
      <c r="JM567" s="0"/>
      <c r="JN567" s="0"/>
      <c r="JO567" s="0"/>
      <c r="JP567" s="0"/>
      <c r="JQ567" s="0"/>
      <c r="JR567" s="0"/>
      <c r="JS567" s="0"/>
      <c r="JT567" s="0"/>
      <c r="JU567" s="0"/>
      <c r="JV567" s="0"/>
      <c r="JW567" s="0"/>
      <c r="JX567" s="0"/>
      <c r="JY567" s="0"/>
      <c r="JZ567" s="0"/>
      <c r="KA567" s="0"/>
      <c r="KB567" s="0"/>
      <c r="KC567" s="0"/>
      <c r="KD567" s="0"/>
      <c r="KE567" s="0"/>
      <c r="KF567" s="0"/>
      <c r="KG567" s="0"/>
      <c r="KH567" s="0"/>
      <c r="KI567" s="0"/>
      <c r="KJ567" s="0"/>
      <c r="KK567" s="0"/>
      <c r="KL567" s="0"/>
      <c r="KM567" s="0"/>
      <c r="KN567" s="0"/>
      <c r="KO567" s="0"/>
      <c r="KP567" s="0"/>
      <c r="KQ567" s="0"/>
      <c r="KR567" s="0"/>
      <c r="KS567" s="0"/>
      <c r="KT567" s="0"/>
      <c r="KU567" s="0"/>
      <c r="KV567" s="0"/>
      <c r="KW567" s="0"/>
      <c r="KX567" s="0"/>
      <c r="KY567" s="0"/>
      <c r="KZ567" s="0"/>
      <c r="LA567" s="0"/>
      <c r="LB567" s="0"/>
      <c r="LC567" s="0"/>
      <c r="LD567" s="0"/>
      <c r="LE567" s="0"/>
      <c r="LF567" s="0"/>
      <c r="LG567" s="0"/>
      <c r="LH567" s="0"/>
      <c r="LI567" s="0"/>
      <c r="LJ567" s="0"/>
      <c r="LK567" s="0"/>
      <c r="LL567" s="0"/>
      <c r="LM567" s="0"/>
      <c r="LN567" s="0"/>
      <c r="LO567" s="0"/>
      <c r="LP567" s="0"/>
      <c r="LQ567" s="0"/>
      <c r="LR567" s="0"/>
      <c r="LS567" s="0"/>
      <c r="LT567" s="0"/>
      <c r="LU567" s="0"/>
      <c r="LV567" s="0"/>
      <c r="LW567" s="0"/>
      <c r="LX567" s="0"/>
      <c r="LY567" s="0"/>
      <c r="LZ567" s="0"/>
      <c r="MA567" s="0"/>
      <c r="MB567" s="0"/>
      <c r="MC567" s="0"/>
      <c r="MD567" s="0"/>
      <c r="ME567" s="0"/>
      <c r="MF567" s="0"/>
      <c r="MG567" s="0"/>
      <c r="MH567" s="0"/>
      <c r="MI567" s="0"/>
      <c r="MJ567" s="0"/>
      <c r="MK567" s="0"/>
      <c r="ML567" s="0"/>
      <c r="MM567" s="0"/>
      <c r="MN567" s="0"/>
      <c r="MO567" s="0"/>
      <c r="MP567" s="0"/>
      <c r="MQ567" s="0"/>
      <c r="MR567" s="0"/>
      <c r="MS567" s="0"/>
      <c r="MT567" s="0"/>
      <c r="MU567" s="0"/>
      <c r="MV567" s="0"/>
      <c r="MW567" s="0"/>
      <c r="MX567" s="0"/>
      <c r="MY567" s="0"/>
      <c r="MZ567" s="0"/>
      <c r="NA567" s="0"/>
      <c r="NB567" s="0"/>
      <c r="NC567" s="0"/>
      <c r="ND567" s="0"/>
      <c r="NE567" s="0"/>
      <c r="NF567" s="0"/>
      <c r="NG567" s="0"/>
      <c r="NH567" s="0"/>
      <c r="NI567" s="0"/>
      <c r="NJ567" s="0"/>
      <c r="NK567" s="0"/>
      <c r="NL567" s="0"/>
      <c r="NM567" s="0"/>
      <c r="NN567" s="0"/>
      <c r="NO567" s="0"/>
      <c r="NP567" s="0"/>
      <c r="NQ567" s="0"/>
      <c r="NR567" s="0"/>
      <c r="NS567" s="0"/>
      <c r="NT567" s="0"/>
      <c r="NU567" s="0"/>
      <c r="NV567" s="0"/>
      <c r="NW567" s="0"/>
      <c r="NX567" s="0"/>
      <c r="NY567" s="0"/>
      <c r="NZ567" s="0"/>
      <c r="OA567" s="0"/>
      <c r="OB567" s="0"/>
      <c r="OC567" s="0"/>
      <c r="OD567" s="0"/>
      <c r="OE567" s="0"/>
      <c r="OF567" s="0"/>
      <c r="OG567" s="0"/>
      <c r="OH567" s="0"/>
      <c r="OI567" s="0"/>
      <c r="OJ567" s="0"/>
      <c r="OK567" s="0"/>
      <c r="OL567" s="0"/>
      <c r="OM567" s="0"/>
      <c r="ON567" s="0"/>
      <c r="OO567" s="0"/>
      <c r="OP567" s="0"/>
      <c r="OQ567" s="0"/>
      <c r="OR567" s="0"/>
      <c r="OS567" s="0"/>
      <c r="OT567" s="0"/>
      <c r="OU567" s="0"/>
      <c r="OV567" s="0"/>
      <c r="OW567" s="0"/>
      <c r="OX567" s="0"/>
      <c r="OY567" s="0"/>
      <c r="OZ567" s="0"/>
      <c r="PA567" s="0"/>
      <c r="PB567" s="0"/>
      <c r="PC567" s="0"/>
      <c r="PD567" s="0"/>
      <c r="PE567" s="0"/>
      <c r="PF567" s="0"/>
      <c r="PG567" s="0"/>
      <c r="PH567" s="0"/>
      <c r="PI567" s="0"/>
      <c r="PJ567" s="0"/>
      <c r="PK567" s="0"/>
      <c r="PL567" s="0"/>
      <c r="PM567" s="0"/>
      <c r="PN567" s="0"/>
      <c r="PO567" s="0"/>
      <c r="PP567" s="0"/>
      <c r="PQ567" s="0"/>
      <c r="PR567" s="0"/>
      <c r="PS567" s="0"/>
      <c r="PT567" s="0"/>
      <c r="PU567" s="0"/>
      <c r="PV567" s="0"/>
      <c r="PW567" s="0"/>
      <c r="PX567" s="0"/>
      <c r="PY567" s="0"/>
      <c r="PZ567" s="0"/>
      <c r="QA567" s="0"/>
      <c r="QB567" s="0"/>
      <c r="QC567" s="0"/>
      <c r="QD567" s="0"/>
      <c r="QE567" s="0"/>
      <c r="QF567" s="0"/>
      <c r="QG567" s="0"/>
      <c r="QH567" s="0"/>
      <c r="QI567" s="0"/>
      <c r="QJ567" s="0"/>
      <c r="QK567" s="0"/>
      <c r="QL567" s="0"/>
      <c r="QM567" s="0"/>
      <c r="QN567" s="0"/>
      <c r="QO567" s="0"/>
      <c r="QP567" s="0"/>
      <c r="QQ567" s="0"/>
      <c r="QR567" s="0"/>
      <c r="QS567" s="0"/>
      <c r="QT567" s="0"/>
      <c r="QU567" s="0"/>
      <c r="QV567" s="0"/>
      <c r="QW567" s="0"/>
      <c r="QX567" s="0"/>
      <c r="QY567" s="0"/>
      <c r="QZ567" s="0"/>
      <c r="RA567" s="0"/>
      <c r="RB567" s="0"/>
      <c r="RC567" s="0"/>
      <c r="RD567" s="0"/>
      <c r="RE567" s="0"/>
      <c r="RF567" s="0"/>
      <c r="RG567" s="0"/>
      <c r="RH567" s="0"/>
      <c r="RI567" s="0"/>
      <c r="RJ567" s="0"/>
      <c r="RK567" s="0"/>
      <c r="RL567" s="0"/>
      <c r="RM567" s="0"/>
      <c r="RN567" s="0"/>
      <c r="RO567" s="0"/>
      <c r="RP567" s="0"/>
      <c r="RQ567" s="0"/>
      <c r="RR567" s="0"/>
      <c r="RS567" s="0"/>
      <c r="RT567" s="0"/>
      <c r="RU567" s="0"/>
      <c r="RV567" s="0"/>
      <c r="RW567" s="0"/>
      <c r="RX567" s="0"/>
      <c r="RY567" s="0"/>
      <c r="RZ567" s="0"/>
      <c r="SA567" s="0"/>
      <c r="SB567" s="0"/>
      <c r="SC567" s="0"/>
      <c r="SD567" s="0"/>
      <c r="SE567" s="0"/>
      <c r="SF567" s="0"/>
      <c r="SG567" s="0"/>
      <c r="SH567" s="0"/>
      <c r="SI567" s="0"/>
      <c r="SJ567" s="0"/>
      <c r="SK567" s="0"/>
      <c r="SL567" s="0"/>
      <c r="SM567" s="0"/>
      <c r="SN567" s="0"/>
      <c r="SO567" s="0"/>
      <c r="SP567" s="0"/>
      <c r="SQ567" s="0"/>
      <c r="SR567" s="0"/>
      <c r="SS567" s="0"/>
      <c r="ST567" s="0"/>
      <c r="SU567" s="0"/>
      <c r="SV567" s="0"/>
      <c r="SW567" s="0"/>
      <c r="SX567" s="0"/>
      <c r="SY567" s="0"/>
      <c r="SZ567" s="0"/>
      <c r="TA567" s="0"/>
      <c r="TB567" s="0"/>
      <c r="TC567" s="0"/>
      <c r="TD567" s="0"/>
      <c r="TE567" s="0"/>
      <c r="TF567" s="0"/>
      <c r="TG567" s="0"/>
      <c r="TH567" s="0"/>
      <c r="TI567" s="0"/>
      <c r="TJ567" s="0"/>
      <c r="TK567" s="0"/>
      <c r="TL567" s="0"/>
      <c r="TM567" s="0"/>
      <c r="TN567" s="0"/>
      <c r="TO567" s="0"/>
      <c r="TP567" s="0"/>
      <c r="TQ567" s="0"/>
      <c r="TR567" s="0"/>
      <c r="TS567" s="0"/>
      <c r="TT567" s="0"/>
      <c r="TU567" s="0"/>
      <c r="TV567" s="0"/>
      <c r="TW567" s="0"/>
      <c r="TX567" s="0"/>
      <c r="TY567" s="0"/>
      <c r="TZ567" s="0"/>
      <c r="UA567" s="0"/>
      <c r="UB567" s="0"/>
      <c r="UC567" s="0"/>
      <c r="UD567" s="0"/>
      <c r="UE567" s="0"/>
      <c r="UF567" s="0"/>
      <c r="UG567" s="0"/>
      <c r="UH567" s="0"/>
      <c r="UI567" s="0"/>
      <c r="UJ567" s="0"/>
      <c r="UK567" s="0"/>
      <c r="UL567" s="0"/>
      <c r="UM567" s="0"/>
      <c r="UN567" s="0"/>
      <c r="UO567" s="0"/>
      <c r="UP567" s="0"/>
      <c r="UQ567" s="0"/>
      <c r="UR567" s="0"/>
      <c r="US567" s="0"/>
      <c r="UT567" s="0"/>
      <c r="UU567" s="0"/>
      <c r="UV567" s="0"/>
      <c r="UW567" s="0"/>
      <c r="UX567" s="0"/>
      <c r="UY567" s="0"/>
      <c r="UZ567" s="0"/>
      <c r="VA567" s="0"/>
      <c r="VB567" s="0"/>
      <c r="VC567" s="0"/>
      <c r="VD567" s="0"/>
      <c r="VE567" s="0"/>
      <c r="VF567" s="0"/>
      <c r="VG567" s="0"/>
      <c r="VH567" s="0"/>
      <c r="VI567" s="0"/>
      <c r="VJ567" s="0"/>
      <c r="VK567" s="0"/>
      <c r="VL567" s="0"/>
      <c r="VM567" s="0"/>
      <c r="VN567" s="0"/>
      <c r="VO567" s="0"/>
      <c r="VP567" s="0"/>
      <c r="VQ567" s="0"/>
      <c r="VR567" s="0"/>
      <c r="VS567" s="0"/>
      <c r="VT567" s="0"/>
      <c r="VU567" s="0"/>
      <c r="VV567" s="0"/>
      <c r="VW567" s="0"/>
      <c r="VX567" s="0"/>
      <c r="VY567" s="0"/>
      <c r="VZ567" s="0"/>
      <c r="WA567" s="0"/>
      <c r="WB567" s="0"/>
      <c r="WC567" s="0"/>
      <c r="WD567" s="0"/>
      <c r="WE567" s="0"/>
      <c r="WF567" s="0"/>
      <c r="WG567" s="0"/>
      <c r="WH567" s="0"/>
      <c r="WI567" s="0"/>
      <c r="WJ567" s="0"/>
      <c r="WK567" s="0"/>
      <c r="WL567" s="0"/>
      <c r="WM567" s="0"/>
      <c r="WN567" s="0"/>
      <c r="WO567" s="0"/>
      <c r="WP567" s="0"/>
      <c r="WQ567" s="0"/>
      <c r="WR567" s="0"/>
      <c r="WS567" s="0"/>
      <c r="WT567" s="0"/>
      <c r="WU567" s="0"/>
      <c r="WV567" s="0"/>
      <c r="WW567" s="0"/>
      <c r="WX567" s="0"/>
      <c r="WY567" s="0"/>
      <c r="WZ567" s="0"/>
      <c r="XA567" s="0"/>
      <c r="XB567" s="0"/>
      <c r="XC567" s="0"/>
      <c r="XD567" s="0"/>
      <c r="XE567" s="0"/>
      <c r="XF567" s="0"/>
      <c r="XG567" s="0"/>
      <c r="XH567" s="0"/>
      <c r="XI567" s="0"/>
      <c r="XJ567" s="0"/>
      <c r="XK567" s="0"/>
      <c r="XL567" s="0"/>
      <c r="XM567" s="0"/>
      <c r="XN567" s="0"/>
      <c r="XO567" s="0"/>
      <c r="XP567" s="0"/>
      <c r="XQ567" s="0"/>
      <c r="XR567" s="0"/>
      <c r="XS567" s="0"/>
      <c r="XT567" s="0"/>
      <c r="XU567" s="0"/>
      <c r="XV567" s="0"/>
      <c r="XW567" s="0"/>
      <c r="XX567" s="0"/>
      <c r="XY567" s="0"/>
      <c r="XZ567" s="0"/>
      <c r="YA567" s="0"/>
      <c r="YB567" s="0"/>
      <c r="YC567" s="0"/>
      <c r="YD567" s="0"/>
      <c r="YE567" s="0"/>
      <c r="YF567" s="0"/>
      <c r="YG567" s="0"/>
      <c r="YH567" s="0"/>
      <c r="YI567" s="0"/>
      <c r="YJ567" s="0"/>
      <c r="YK567" s="0"/>
      <c r="YL567" s="0"/>
      <c r="YM567" s="0"/>
      <c r="YN567" s="0"/>
      <c r="YO567" s="0"/>
      <c r="YP567" s="0"/>
      <c r="YQ567" s="0"/>
      <c r="YR567" s="0"/>
      <c r="YS567" s="0"/>
      <c r="YT567" s="0"/>
      <c r="YU567" s="0"/>
      <c r="YV567" s="0"/>
      <c r="YW567" s="0"/>
      <c r="YX567" s="0"/>
      <c r="YY567" s="0"/>
      <c r="YZ567" s="0"/>
      <c r="ZA567" s="0"/>
      <c r="ZB567" s="0"/>
      <c r="ZC567" s="0"/>
      <c r="ZD567" s="0"/>
      <c r="ZE567" s="0"/>
      <c r="ZF567" s="0"/>
      <c r="ZG567" s="0"/>
      <c r="ZH567" s="0"/>
      <c r="ZI567" s="0"/>
      <c r="ZJ567" s="0"/>
      <c r="ZK567" s="0"/>
      <c r="ZL567" s="0"/>
      <c r="ZM567" s="0"/>
      <c r="ZN567" s="0"/>
      <c r="ZO567" s="0"/>
      <c r="ZP567" s="0"/>
      <c r="ZQ567" s="0"/>
      <c r="ZR567" s="0"/>
      <c r="ZS567" s="0"/>
      <c r="ZT567" s="0"/>
      <c r="ZU567" s="0"/>
      <c r="ZV567" s="0"/>
      <c r="ZW567" s="0"/>
      <c r="ZX567" s="0"/>
      <c r="ZY567" s="0"/>
      <c r="ZZ567" s="0"/>
      <c r="AAA567" s="0"/>
      <c r="AAB567" s="0"/>
      <c r="AAC567" s="0"/>
      <c r="AAD567" s="0"/>
      <c r="AAE567" s="0"/>
      <c r="AAF567" s="0"/>
      <c r="AAG567" s="0"/>
      <c r="AAH567" s="0"/>
      <c r="AAI567" s="0"/>
      <c r="AAJ567" s="0"/>
      <c r="AAK567" s="0"/>
      <c r="AAL567" s="0"/>
      <c r="AAM567" s="0"/>
      <c r="AAN567" s="0"/>
      <c r="AAO567" s="0"/>
      <c r="AAP567" s="0"/>
      <c r="AAQ567" s="0"/>
      <c r="AAR567" s="0"/>
      <c r="AAS567" s="0"/>
      <c r="AAT567" s="0"/>
      <c r="AAU567" s="0"/>
      <c r="AAV567" s="0"/>
      <c r="AAW567" s="0"/>
      <c r="AAX567" s="0"/>
      <c r="AAY567" s="0"/>
      <c r="AAZ567" s="0"/>
      <c r="ABA567" s="0"/>
      <c r="ABB567" s="0"/>
      <c r="ABC567" s="0"/>
      <c r="ABD567" s="0"/>
      <c r="ABE567" s="0"/>
      <c r="ABF567" s="0"/>
      <c r="ABG567" s="0"/>
      <c r="ABH567" s="0"/>
      <c r="ABI567" s="0"/>
      <c r="ABJ567" s="0"/>
      <c r="ABK567" s="0"/>
      <c r="ABL567" s="0"/>
      <c r="ABM567" s="0"/>
      <c r="ABN567" s="0"/>
      <c r="ABO567" s="0"/>
      <c r="ABP567" s="0"/>
      <c r="ABQ567" s="0"/>
      <c r="ABR567" s="0"/>
      <c r="ABS567" s="0"/>
      <c r="ABT567" s="0"/>
      <c r="ABU567" s="0"/>
      <c r="ABV567" s="0"/>
      <c r="ABW567" s="0"/>
      <c r="ABX567" s="0"/>
      <c r="ABY567" s="0"/>
      <c r="ABZ567" s="0"/>
      <c r="ACA567" s="0"/>
      <c r="ACB567" s="0"/>
      <c r="ACC567" s="0"/>
      <c r="ACD567" s="0"/>
      <c r="ACE567" s="0"/>
      <c r="ACF567" s="0"/>
      <c r="ACG567" s="0"/>
      <c r="ACH567" s="0"/>
      <c r="ACI567" s="0"/>
      <c r="ACJ567" s="0"/>
      <c r="ACK567" s="0"/>
      <c r="ACL567" s="0"/>
      <c r="ACM567" s="0"/>
      <c r="ACN567" s="0"/>
      <c r="ACO567" s="0"/>
      <c r="ACP567" s="0"/>
      <c r="ACQ567" s="0"/>
      <c r="ACR567" s="0"/>
      <c r="ACS567" s="0"/>
      <c r="ACT567" s="0"/>
      <c r="ACU567" s="0"/>
      <c r="ACV567" s="0"/>
      <c r="ACW567" s="0"/>
      <c r="ACX567" s="0"/>
      <c r="ACY567" s="0"/>
      <c r="ACZ567" s="0"/>
      <c r="ADA567" s="0"/>
      <c r="ADB567" s="0"/>
      <c r="ADC567" s="0"/>
      <c r="ADD567" s="0"/>
      <c r="ADE567" s="0"/>
      <c r="ADF567" s="0"/>
      <c r="ADG567" s="0"/>
      <c r="ADH567" s="0"/>
      <c r="ADI567" s="0"/>
      <c r="ADJ567" s="0"/>
      <c r="ADK567" s="0"/>
      <c r="ADL567" s="0"/>
      <c r="ADM567" s="0"/>
      <c r="ADN567" s="0"/>
      <c r="ADO567" s="0"/>
      <c r="ADP567" s="0"/>
      <c r="ADQ567" s="0"/>
      <c r="ADR567" s="0"/>
      <c r="ADS567" s="0"/>
      <c r="ADT567" s="0"/>
      <c r="ADU567" s="0"/>
      <c r="ADV567" s="0"/>
      <c r="ADW567" s="0"/>
      <c r="ADX567" s="0"/>
      <c r="ADY567" s="0"/>
      <c r="ADZ567" s="0"/>
      <c r="AEA567" s="0"/>
      <c r="AEB567" s="0"/>
      <c r="AEC567" s="0"/>
      <c r="AED567" s="0"/>
      <c r="AEE567" s="0"/>
      <c r="AEF567" s="0"/>
      <c r="AEG567" s="0"/>
      <c r="AEH567" s="0"/>
      <c r="AEI567" s="0"/>
      <c r="AEJ567" s="0"/>
      <c r="AEK567" s="0"/>
      <c r="AEL567" s="0"/>
      <c r="AEM567" s="0"/>
      <c r="AEN567" s="0"/>
      <c r="AEO567" s="0"/>
      <c r="AEP567" s="0"/>
      <c r="AEQ567" s="0"/>
      <c r="AER567" s="0"/>
      <c r="AES567" s="0"/>
      <c r="AET567" s="0"/>
      <c r="AEU567" s="0"/>
      <c r="AEV567" s="0"/>
      <c r="AEW567" s="0"/>
      <c r="AEX567" s="0"/>
      <c r="AEY567" s="0"/>
      <c r="AEZ567" s="0"/>
      <c r="AFA567" s="0"/>
      <c r="AFB567" s="0"/>
      <c r="AFC567" s="0"/>
      <c r="AFD567" s="0"/>
      <c r="AFE567" s="0"/>
      <c r="AFF567" s="0"/>
      <c r="AFG567" s="0"/>
      <c r="AFH567" s="0"/>
      <c r="AFI567" s="0"/>
      <c r="AFJ567" s="0"/>
      <c r="AFK567" s="0"/>
      <c r="AFL567" s="0"/>
      <c r="AFM567" s="0"/>
      <c r="AFN567" s="0"/>
      <c r="AFO567" s="0"/>
      <c r="AFP567" s="0"/>
      <c r="AFQ567" s="0"/>
      <c r="AFR567" s="0"/>
      <c r="AFS567" s="0"/>
      <c r="AFT567" s="0"/>
      <c r="AFU567" s="0"/>
      <c r="AFV567" s="0"/>
      <c r="AFW567" s="0"/>
      <c r="AFX567" s="0"/>
      <c r="AFY567" s="0"/>
      <c r="AFZ567" s="0"/>
      <c r="AGA567" s="0"/>
      <c r="AGB567" s="0"/>
      <c r="AGC567" s="0"/>
      <c r="AGD567" s="0"/>
      <c r="AGE567" s="0"/>
      <c r="AGF567" s="0"/>
      <c r="AGG567" s="0"/>
      <c r="AGH567" s="0"/>
      <c r="AGI567" s="0"/>
      <c r="AGJ567" s="0"/>
      <c r="AGK567" s="0"/>
      <c r="AGL567" s="0"/>
      <c r="AGM567" s="0"/>
      <c r="AGN567" s="0"/>
      <c r="AGO567" s="0"/>
      <c r="AGP567" s="0"/>
      <c r="AGQ567" s="0"/>
      <c r="AGR567" s="0"/>
      <c r="AGS567" s="0"/>
      <c r="AGT567" s="0"/>
      <c r="AGU567" s="0"/>
      <c r="AGV567" s="0"/>
      <c r="AGW567" s="0"/>
      <c r="AGX567" s="0"/>
      <c r="AGY567" s="0"/>
      <c r="AGZ567" s="0"/>
      <c r="AHA567" s="0"/>
      <c r="AHB567" s="0"/>
      <c r="AHC567" s="0"/>
      <c r="AHD567" s="0"/>
      <c r="AHE567" s="0"/>
      <c r="AHF567" s="0"/>
      <c r="AHG567" s="0"/>
      <c r="AHH567" s="0"/>
      <c r="AHI567" s="0"/>
      <c r="AHJ567" s="0"/>
      <c r="AHK567" s="0"/>
      <c r="AHL567" s="0"/>
      <c r="AHM567" s="0"/>
      <c r="AHN567" s="0"/>
      <c r="AHO567" s="0"/>
      <c r="AHP567" s="0"/>
      <c r="AHQ567" s="0"/>
      <c r="AHR567" s="0"/>
      <c r="AHS567" s="0"/>
      <c r="AHT567" s="0"/>
      <c r="AHU567" s="0"/>
      <c r="AHV567" s="0"/>
      <c r="AHW567" s="0"/>
      <c r="AHX567" s="0"/>
      <c r="AHY567" s="0"/>
      <c r="AHZ567" s="0"/>
      <c r="AIA567" s="0"/>
      <c r="AIB567" s="0"/>
      <c r="AIC567" s="0"/>
      <c r="AID567" s="0"/>
      <c r="AIE567" s="0"/>
      <c r="AIF567" s="0"/>
      <c r="AIG567" s="0"/>
      <c r="AIH567" s="0"/>
      <c r="AII567" s="0"/>
      <c r="AIJ567" s="0"/>
      <c r="AIK567" s="0"/>
      <c r="AIL567" s="0"/>
      <c r="AIM567" s="0"/>
      <c r="AIN567" s="0"/>
      <c r="AIO567" s="0"/>
      <c r="AIP567" s="0"/>
      <c r="AIQ567" s="0"/>
      <c r="AIR567" s="0"/>
      <c r="AIS567" s="0"/>
      <c r="AIT567" s="0"/>
      <c r="AIU567" s="0"/>
      <c r="AIV567" s="0"/>
      <c r="AIW567" s="0"/>
      <c r="AIX567" s="0"/>
      <c r="AIY567" s="0"/>
      <c r="AIZ567" s="0"/>
      <c r="AJA567" s="0"/>
      <c r="AJB567" s="0"/>
      <c r="AJC567" s="0"/>
      <c r="AJD567" s="0"/>
      <c r="AJE567" s="0"/>
      <c r="AJF567" s="0"/>
      <c r="AJG567" s="0"/>
      <c r="AJH567" s="0"/>
      <c r="AJI567" s="0"/>
      <c r="AJJ567" s="0"/>
      <c r="AJK567" s="0"/>
      <c r="AJL567" s="0"/>
      <c r="AJM567" s="0"/>
      <c r="AJN567" s="0"/>
      <c r="AJO567" s="0"/>
      <c r="AJP567" s="0"/>
      <c r="AJQ567" s="0"/>
      <c r="AJR567" s="0"/>
      <c r="AJS567" s="0"/>
      <c r="AJT567" s="0"/>
      <c r="AJU567" s="0"/>
      <c r="AJV567" s="0"/>
      <c r="AJW567" s="0"/>
      <c r="AJX567" s="0"/>
      <c r="AJY567" s="0"/>
      <c r="AJZ567" s="0"/>
      <c r="AKA567" s="0"/>
      <c r="AKB567" s="0"/>
      <c r="AKC567" s="0"/>
      <c r="AKD567" s="0"/>
      <c r="AKE567" s="0"/>
      <c r="AKF567" s="0"/>
      <c r="AKG567" s="0"/>
      <c r="AKH567" s="0"/>
      <c r="AKI567" s="0"/>
      <c r="AKJ567" s="0"/>
      <c r="AKK567" s="0"/>
      <c r="AKL567" s="0"/>
      <c r="AKM567" s="0"/>
      <c r="AKN567" s="0"/>
      <c r="AKO567" s="0"/>
      <c r="AKP567" s="0"/>
      <c r="AKQ567" s="0"/>
      <c r="AKR567" s="0"/>
      <c r="AKS567" s="0"/>
      <c r="AKT567" s="0"/>
      <c r="AKU567" s="0"/>
      <c r="AKV567" s="0"/>
      <c r="AKW567" s="0"/>
      <c r="AKX567" s="0"/>
      <c r="AKY567" s="0"/>
      <c r="AKZ567" s="0"/>
      <c r="ALA567" s="0"/>
      <c r="ALB567" s="0"/>
      <c r="ALC567" s="0"/>
      <c r="ALD567" s="0"/>
      <c r="ALE567" s="0"/>
      <c r="ALF567" s="0"/>
      <c r="ALG567" s="0"/>
      <c r="ALH567" s="0"/>
      <c r="ALI567" s="0"/>
      <c r="ALJ567" s="0"/>
      <c r="ALK567" s="0"/>
      <c r="ALL567" s="0"/>
      <c r="ALM567" s="0"/>
      <c r="ALN567" s="0"/>
      <c r="ALO567" s="0"/>
      <c r="ALP567" s="0"/>
      <c r="ALQ567" s="0"/>
      <c r="ALR567" s="0"/>
      <c r="ALS567" s="0"/>
      <c r="ALT567" s="0"/>
      <c r="ALU567" s="0"/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  <c r="AMJ567" s="0"/>
    </row>
    <row r="568" customFormat="false" ht="16.5" hidden="false" customHeight="true" outlineLevel="0" collapsed="false">
      <c r="A568" s="19" t="n">
        <v>476</v>
      </c>
      <c r="B568" s="19" t="n">
        <f aca="false" t="array" ref="B568:B568">RANK(V568,$V$2:$V$607)</f>
        <v>514</v>
      </c>
      <c r="C568" s="20" t="str">
        <f aca="false">IF(VLOOKUP($A568,Tournoi!$B$2:$F$601,3,0)="","",VLOOKUP($A568,Tournoi!$B$2:$F$601,3,0))</f>
        <v>Verhenne</v>
      </c>
      <c r="D568" s="20" t="str">
        <f aca="false">IF(VLOOKUP($A568,Tournoi!$B$2:$F$601,4,0)="","",VLOOKUP($A568,Tournoi!$B$2:$F$601,4,0))</f>
        <v>Tim</v>
      </c>
      <c r="E568" s="20"/>
      <c r="F568" s="19" t="n">
        <v>0</v>
      </c>
      <c r="G568" s="19" t="n">
        <v>0</v>
      </c>
      <c r="H568" s="19" t="n">
        <v>0</v>
      </c>
      <c r="I568" s="19" t="n">
        <v>0</v>
      </c>
      <c r="J568" s="21"/>
      <c r="K568" s="19"/>
      <c r="L568" s="19"/>
      <c r="M568" s="19"/>
      <c r="N568" s="19"/>
      <c r="O568" s="19" t="n">
        <f aca="false">IF(VLOOKUP($A568,Tournoi!$B$2:$AC$601,6,0)="","",VLOOKUP($A568,Tournoi!$B$2:$AF$601,30,0))</f>
        <v>25.1527777777778</v>
      </c>
      <c r="P568" s="19"/>
      <c r="Q568" s="19"/>
      <c r="R568" s="19"/>
      <c r="S568" s="22"/>
      <c r="T568" s="21" t="n">
        <f aca="false" t="array" ref="T568:T568">SUM(J568:S568)</f>
        <v>25.1527777777778</v>
      </c>
      <c r="U568" s="19" t="n">
        <f aca="false" t="array" ref="U568:U568">IF(S568="",0,S568)+IF((COUNT(J568:R568)&lt;6),SUM(J568:R568),(MAX(J568:R568)+LARGE(J568:R568,2)+LARGE(J568:R568,3)+LARGE(J568:R568,4)+LARGE(J568:R568,5)))</f>
        <v>25.1527777777778</v>
      </c>
      <c r="V568" s="19" t="n">
        <f aca="false">U568+G568+I568</f>
        <v>25.1527777777778</v>
      </c>
      <c r="W568" s="19" t="n">
        <f aca="false" t="array" ref="W568:W568">COUNT(J568:S568)</f>
        <v>1</v>
      </c>
      <c r="X568" s="19"/>
      <c r="Y568" s="19"/>
      <c r="Z568" s="4"/>
      <c r="AA568" s="19"/>
      <c r="AB568" s="19"/>
      <c r="AC568" s="4"/>
      <c r="AD568" s="4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CA568" s="0"/>
      <c r="CB568" s="0"/>
      <c r="CC568" s="0"/>
      <c r="CD568" s="0"/>
      <c r="CE568" s="0"/>
      <c r="CF568" s="0"/>
      <c r="CG568" s="0"/>
      <c r="CH568" s="0"/>
      <c r="CI568" s="0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0"/>
      <c r="DA568" s="0"/>
      <c r="DB568" s="0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  <c r="IX568" s="0"/>
      <c r="IY568" s="0"/>
      <c r="IZ568" s="0"/>
      <c r="JA568" s="0"/>
      <c r="JB568" s="0"/>
      <c r="JC568" s="0"/>
      <c r="JD568" s="0"/>
      <c r="JE568" s="0"/>
      <c r="JF568" s="0"/>
      <c r="JG568" s="0"/>
      <c r="JH568" s="0"/>
      <c r="JI568" s="0"/>
      <c r="JJ568" s="0"/>
      <c r="JK568" s="0"/>
      <c r="JL568" s="0"/>
      <c r="JM568" s="0"/>
      <c r="JN568" s="0"/>
      <c r="JO568" s="0"/>
      <c r="JP568" s="0"/>
      <c r="JQ568" s="0"/>
      <c r="JR568" s="0"/>
      <c r="JS568" s="0"/>
      <c r="JT568" s="0"/>
      <c r="JU568" s="0"/>
      <c r="JV568" s="0"/>
      <c r="JW568" s="0"/>
      <c r="JX568" s="0"/>
      <c r="JY568" s="0"/>
      <c r="JZ568" s="0"/>
      <c r="KA568" s="0"/>
      <c r="KB568" s="0"/>
      <c r="KC568" s="0"/>
      <c r="KD568" s="0"/>
      <c r="KE568" s="0"/>
      <c r="KF568" s="0"/>
      <c r="KG568" s="0"/>
      <c r="KH568" s="0"/>
      <c r="KI568" s="0"/>
      <c r="KJ568" s="0"/>
      <c r="KK568" s="0"/>
      <c r="KL568" s="0"/>
      <c r="KM568" s="0"/>
      <c r="KN568" s="0"/>
      <c r="KO568" s="0"/>
      <c r="KP568" s="0"/>
      <c r="KQ568" s="0"/>
      <c r="KR568" s="0"/>
      <c r="KS568" s="0"/>
      <c r="KT568" s="0"/>
      <c r="KU568" s="0"/>
      <c r="KV568" s="0"/>
      <c r="KW568" s="0"/>
      <c r="KX568" s="0"/>
      <c r="KY568" s="0"/>
      <c r="KZ568" s="0"/>
      <c r="LA568" s="0"/>
      <c r="LB568" s="0"/>
      <c r="LC568" s="0"/>
      <c r="LD568" s="0"/>
      <c r="LE568" s="0"/>
      <c r="LF568" s="0"/>
      <c r="LG568" s="0"/>
      <c r="LH568" s="0"/>
      <c r="LI568" s="0"/>
      <c r="LJ568" s="0"/>
      <c r="LK568" s="0"/>
      <c r="LL568" s="0"/>
      <c r="LM568" s="0"/>
      <c r="LN568" s="0"/>
      <c r="LO568" s="0"/>
      <c r="LP568" s="0"/>
      <c r="LQ568" s="0"/>
      <c r="LR568" s="0"/>
      <c r="LS568" s="0"/>
      <c r="LT568" s="0"/>
      <c r="LU568" s="0"/>
      <c r="LV568" s="0"/>
      <c r="LW568" s="0"/>
      <c r="LX568" s="0"/>
      <c r="LY568" s="0"/>
      <c r="LZ568" s="0"/>
      <c r="MA568" s="0"/>
      <c r="MB568" s="0"/>
      <c r="MC568" s="0"/>
      <c r="MD568" s="0"/>
      <c r="ME568" s="0"/>
      <c r="MF568" s="0"/>
      <c r="MG568" s="0"/>
      <c r="MH568" s="0"/>
      <c r="MI568" s="0"/>
      <c r="MJ568" s="0"/>
      <c r="MK568" s="0"/>
      <c r="ML568" s="0"/>
      <c r="MM568" s="0"/>
      <c r="MN568" s="0"/>
      <c r="MO568" s="0"/>
      <c r="MP568" s="0"/>
      <c r="MQ568" s="0"/>
      <c r="MR568" s="0"/>
      <c r="MS568" s="0"/>
      <c r="MT568" s="0"/>
      <c r="MU568" s="0"/>
      <c r="MV568" s="0"/>
      <c r="MW568" s="0"/>
      <c r="MX568" s="0"/>
      <c r="MY568" s="0"/>
      <c r="MZ568" s="0"/>
      <c r="NA568" s="0"/>
      <c r="NB568" s="0"/>
      <c r="NC568" s="0"/>
      <c r="ND568" s="0"/>
      <c r="NE568" s="0"/>
      <c r="NF568" s="0"/>
      <c r="NG568" s="0"/>
      <c r="NH568" s="0"/>
      <c r="NI568" s="0"/>
      <c r="NJ568" s="0"/>
      <c r="NK568" s="0"/>
      <c r="NL568" s="0"/>
      <c r="NM568" s="0"/>
      <c r="NN568" s="0"/>
      <c r="NO568" s="0"/>
      <c r="NP568" s="0"/>
      <c r="NQ568" s="0"/>
      <c r="NR568" s="0"/>
      <c r="NS568" s="0"/>
      <c r="NT568" s="0"/>
      <c r="NU568" s="0"/>
      <c r="NV568" s="0"/>
      <c r="NW568" s="0"/>
      <c r="NX568" s="0"/>
      <c r="NY568" s="0"/>
      <c r="NZ568" s="0"/>
      <c r="OA568" s="0"/>
      <c r="OB568" s="0"/>
      <c r="OC568" s="0"/>
      <c r="OD568" s="0"/>
      <c r="OE568" s="0"/>
      <c r="OF568" s="0"/>
      <c r="OG568" s="0"/>
      <c r="OH568" s="0"/>
      <c r="OI568" s="0"/>
      <c r="OJ568" s="0"/>
      <c r="OK568" s="0"/>
      <c r="OL568" s="0"/>
      <c r="OM568" s="0"/>
      <c r="ON568" s="0"/>
      <c r="OO568" s="0"/>
      <c r="OP568" s="0"/>
      <c r="OQ568" s="0"/>
      <c r="OR568" s="0"/>
      <c r="OS568" s="0"/>
      <c r="OT568" s="0"/>
      <c r="OU568" s="0"/>
      <c r="OV568" s="0"/>
      <c r="OW568" s="0"/>
      <c r="OX568" s="0"/>
      <c r="OY568" s="0"/>
      <c r="OZ568" s="0"/>
      <c r="PA568" s="0"/>
      <c r="PB568" s="0"/>
      <c r="PC568" s="0"/>
      <c r="PD568" s="0"/>
      <c r="PE568" s="0"/>
      <c r="PF568" s="0"/>
      <c r="PG568" s="0"/>
      <c r="PH568" s="0"/>
      <c r="PI568" s="0"/>
      <c r="PJ568" s="0"/>
      <c r="PK568" s="0"/>
      <c r="PL568" s="0"/>
      <c r="PM568" s="0"/>
      <c r="PN568" s="0"/>
      <c r="PO568" s="0"/>
      <c r="PP568" s="0"/>
      <c r="PQ568" s="0"/>
      <c r="PR568" s="0"/>
      <c r="PS568" s="0"/>
      <c r="PT568" s="0"/>
      <c r="PU568" s="0"/>
      <c r="PV568" s="0"/>
      <c r="PW568" s="0"/>
      <c r="PX568" s="0"/>
      <c r="PY568" s="0"/>
      <c r="PZ568" s="0"/>
      <c r="QA568" s="0"/>
      <c r="QB568" s="0"/>
      <c r="QC568" s="0"/>
      <c r="QD568" s="0"/>
      <c r="QE568" s="0"/>
      <c r="QF568" s="0"/>
      <c r="QG568" s="0"/>
      <c r="QH568" s="0"/>
      <c r="QI568" s="0"/>
      <c r="QJ568" s="0"/>
      <c r="QK568" s="0"/>
      <c r="QL568" s="0"/>
      <c r="QM568" s="0"/>
      <c r="QN568" s="0"/>
      <c r="QO568" s="0"/>
      <c r="QP568" s="0"/>
      <c r="QQ568" s="0"/>
      <c r="QR568" s="0"/>
      <c r="QS568" s="0"/>
      <c r="QT568" s="0"/>
      <c r="QU568" s="0"/>
      <c r="QV568" s="0"/>
      <c r="QW568" s="0"/>
      <c r="QX568" s="0"/>
      <c r="QY568" s="0"/>
      <c r="QZ568" s="0"/>
      <c r="RA568" s="0"/>
      <c r="RB568" s="0"/>
      <c r="RC568" s="0"/>
      <c r="RD568" s="0"/>
      <c r="RE568" s="0"/>
      <c r="RF568" s="0"/>
      <c r="RG568" s="0"/>
      <c r="RH568" s="0"/>
      <c r="RI568" s="0"/>
      <c r="RJ568" s="0"/>
      <c r="RK568" s="0"/>
      <c r="RL568" s="0"/>
      <c r="RM568" s="0"/>
      <c r="RN568" s="0"/>
      <c r="RO568" s="0"/>
      <c r="RP568" s="0"/>
      <c r="RQ568" s="0"/>
      <c r="RR568" s="0"/>
      <c r="RS568" s="0"/>
      <c r="RT568" s="0"/>
      <c r="RU568" s="0"/>
      <c r="RV568" s="0"/>
      <c r="RW568" s="0"/>
      <c r="RX568" s="0"/>
      <c r="RY568" s="0"/>
      <c r="RZ568" s="0"/>
      <c r="SA568" s="0"/>
      <c r="SB568" s="0"/>
      <c r="SC568" s="0"/>
      <c r="SD568" s="0"/>
      <c r="SE568" s="0"/>
      <c r="SF568" s="0"/>
      <c r="SG568" s="0"/>
      <c r="SH568" s="0"/>
      <c r="SI568" s="0"/>
      <c r="SJ568" s="0"/>
      <c r="SK568" s="0"/>
      <c r="SL568" s="0"/>
      <c r="SM568" s="0"/>
      <c r="SN568" s="0"/>
      <c r="SO568" s="0"/>
      <c r="SP568" s="0"/>
      <c r="SQ568" s="0"/>
      <c r="SR568" s="0"/>
      <c r="SS568" s="0"/>
      <c r="ST568" s="0"/>
      <c r="SU568" s="0"/>
      <c r="SV568" s="0"/>
      <c r="SW568" s="0"/>
      <c r="SX568" s="0"/>
      <c r="SY568" s="0"/>
      <c r="SZ568" s="0"/>
      <c r="TA568" s="0"/>
      <c r="TB568" s="0"/>
      <c r="TC568" s="0"/>
      <c r="TD568" s="0"/>
      <c r="TE568" s="0"/>
      <c r="TF568" s="0"/>
      <c r="TG568" s="0"/>
      <c r="TH568" s="0"/>
      <c r="TI568" s="0"/>
      <c r="TJ568" s="0"/>
      <c r="TK568" s="0"/>
      <c r="TL568" s="0"/>
      <c r="TM568" s="0"/>
      <c r="TN568" s="0"/>
      <c r="TO568" s="0"/>
      <c r="TP568" s="0"/>
      <c r="TQ568" s="0"/>
      <c r="TR568" s="0"/>
      <c r="TS568" s="0"/>
      <c r="TT568" s="0"/>
      <c r="TU568" s="0"/>
      <c r="TV568" s="0"/>
      <c r="TW568" s="0"/>
      <c r="TX568" s="0"/>
      <c r="TY568" s="0"/>
      <c r="TZ568" s="0"/>
      <c r="UA568" s="0"/>
      <c r="UB568" s="0"/>
      <c r="UC568" s="0"/>
      <c r="UD568" s="0"/>
      <c r="UE568" s="0"/>
      <c r="UF568" s="0"/>
      <c r="UG568" s="0"/>
      <c r="UH568" s="0"/>
      <c r="UI568" s="0"/>
      <c r="UJ568" s="0"/>
      <c r="UK568" s="0"/>
      <c r="UL568" s="0"/>
      <c r="UM568" s="0"/>
      <c r="UN568" s="0"/>
      <c r="UO568" s="0"/>
      <c r="UP568" s="0"/>
      <c r="UQ568" s="0"/>
      <c r="UR568" s="0"/>
      <c r="US568" s="0"/>
      <c r="UT568" s="0"/>
      <c r="UU568" s="0"/>
      <c r="UV568" s="0"/>
      <c r="UW568" s="0"/>
      <c r="UX568" s="0"/>
      <c r="UY568" s="0"/>
      <c r="UZ568" s="0"/>
      <c r="VA568" s="0"/>
      <c r="VB568" s="0"/>
      <c r="VC568" s="0"/>
      <c r="VD568" s="0"/>
      <c r="VE568" s="0"/>
      <c r="VF568" s="0"/>
      <c r="VG568" s="0"/>
      <c r="VH568" s="0"/>
      <c r="VI568" s="0"/>
      <c r="VJ568" s="0"/>
      <c r="VK568" s="0"/>
      <c r="VL568" s="0"/>
      <c r="VM568" s="0"/>
      <c r="VN568" s="0"/>
      <c r="VO568" s="0"/>
      <c r="VP568" s="0"/>
      <c r="VQ568" s="0"/>
      <c r="VR568" s="0"/>
      <c r="VS568" s="0"/>
      <c r="VT568" s="0"/>
      <c r="VU568" s="0"/>
      <c r="VV568" s="0"/>
      <c r="VW568" s="0"/>
      <c r="VX568" s="0"/>
      <c r="VY568" s="0"/>
      <c r="VZ568" s="0"/>
      <c r="WA568" s="0"/>
      <c r="WB568" s="0"/>
      <c r="WC568" s="0"/>
      <c r="WD568" s="0"/>
      <c r="WE568" s="0"/>
      <c r="WF568" s="0"/>
      <c r="WG568" s="0"/>
      <c r="WH568" s="0"/>
      <c r="WI568" s="0"/>
      <c r="WJ568" s="0"/>
      <c r="WK568" s="0"/>
      <c r="WL568" s="0"/>
      <c r="WM568" s="0"/>
      <c r="WN568" s="0"/>
      <c r="WO568" s="0"/>
      <c r="WP568" s="0"/>
      <c r="WQ568" s="0"/>
      <c r="WR568" s="0"/>
      <c r="WS568" s="0"/>
      <c r="WT568" s="0"/>
      <c r="WU568" s="0"/>
      <c r="WV568" s="0"/>
      <c r="WW568" s="0"/>
      <c r="WX568" s="0"/>
      <c r="WY568" s="0"/>
      <c r="WZ568" s="0"/>
      <c r="XA568" s="0"/>
      <c r="XB568" s="0"/>
      <c r="XC568" s="0"/>
      <c r="XD568" s="0"/>
      <c r="XE568" s="0"/>
      <c r="XF568" s="0"/>
      <c r="XG568" s="0"/>
      <c r="XH568" s="0"/>
      <c r="XI568" s="0"/>
      <c r="XJ568" s="0"/>
      <c r="XK568" s="0"/>
      <c r="XL568" s="0"/>
      <c r="XM568" s="0"/>
      <c r="XN568" s="0"/>
      <c r="XO568" s="0"/>
      <c r="XP568" s="0"/>
      <c r="XQ568" s="0"/>
      <c r="XR568" s="0"/>
      <c r="XS568" s="0"/>
      <c r="XT568" s="0"/>
      <c r="XU568" s="0"/>
      <c r="XV568" s="0"/>
      <c r="XW568" s="0"/>
      <c r="XX568" s="0"/>
      <c r="XY568" s="0"/>
      <c r="XZ568" s="0"/>
      <c r="YA568" s="0"/>
      <c r="YB568" s="0"/>
      <c r="YC568" s="0"/>
      <c r="YD568" s="0"/>
      <c r="YE568" s="0"/>
      <c r="YF568" s="0"/>
      <c r="YG568" s="0"/>
      <c r="YH568" s="0"/>
      <c r="YI568" s="0"/>
      <c r="YJ568" s="0"/>
      <c r="YK568" s="0"/>
      <c r="YL568" s="0"/>
      <c r="YM568" s="0"/>
      <c r="YN568" s="0"/>
      <c r="YO568" s="0"/>
      <c r="YP568" s="0"/>
      <c r="YQ568" s="0"/>
      <c r="YR568" s="0"/>
      <c r="YS568" s="0"/>
      <c r="YT568" s="0"/>
      <c r="YU568" s="0"/>
      <c r="YV568" s="0"/>
      <c r="YW568" s="0"/>
      <c r="YX568" s="0"/>
      <c r="YY568" s="0"/>
      <c r="YZ568" s="0"/>
      <c r="ZA568" s="0"/>
      <c r="ZB568" s="0"/>
      <c r="ZC568" s="0"/>
      <c r="ZD568" s="0"/>
      <c r="ZE568" s="0"/>
      <c r="ZF568" s="0"/>
      <c r="ZG568" s="0"/>
      <c r="ZH568" s="0"/>
      <c r="ZI568" s="0"/>
      <c r="ZJ568" s="0"/>
      <c r="ZK568" s="0"/>
      <c r="ZL568" s="0"/>
      <c r="ZM568" s="0"/>
      <c r="ZN568" s="0"/>
      <c r="ZO568" s="0"/>
      <c r="ZP568" s="0"/>
      <c r="ZQ568" s="0"/>
      <c r="ZR568" s="0"/>
      <c r="ZS568" s="0"/>
      <c r="ZT568" s="0"/>
      <c r="ZU568" s="0"/>
      <c r="ZV568" s="0"/>
      <c r="ZW568" s="0"/>
      <c r="ZX568" s="0"/>
      <c r="ZY568" s="0"/>
      <c r="ZZ568" s="0"/>
      <c r="AAA568" s="0"/>
      <c r="AAB568" s="0"/>
      <c r="AAC568" s="0"/>
      <c r="AAD568" s="0"/>
      <c r="AAE568" s="0"/>
      <c r="AAF568" s="0"/>
      <c r="AAG568" s="0"/>
      <c r="AAH568" s="0"/>
      <c r="AAI568" s="0"/>
      <c r="AAJ568" s="0"/>
      <c r="AAK568" s="0"/>
      <c r="AAL568" s="0"/>
      <c r="AAM568" s="0"/>
      <c r="AAN568" s="0"/>
      <c r="AAO568" s="0"/>
      <c r="AAP568" s="0"/>
      <c r="AAQ568" s="0"/>
      <c r="AAR568" s="0"/>
      <c r="AAS568" s="0"/>
      <c r="AAT568" s="0"/>
      <c r="AAU568" s="0"/>
      <c r="AAV568" s="0"/>
      <c r="AAW568" s="0"/>
      <c r="AAX568" s="0"/>
      <c r="AAY568" s="0"/>
      <c r="AAZ568" s="0"/>
      <c r="ABA568" s="0"/>
      <c r="ABB568" s="0"/>
      <c r="ABC568" s="0"/>
      <c r="ABD568" s="0"/>
      <c r="ABE568" s="0"/>
      <c r="ABF568" s="0"/>
      <c r="ABG568" s="0"/>
      <c r="ABH568" s="0"/>
      <c r="ABI568" s="0"/>
      <c r="ABJ568" s="0"/>
      <c r="ABK568" s="0"/>
      <c r="ABL568" s="0"/>
      <c r="ABM568" s="0"/>
      <c r="ABN568" s="0"/>
      <c r="ABO568" s="0"/>
      <c r="ABP568" s="0"/>
      <c r="ABQ568" s="0"/>
      <c r="ABR568" s="0"/>
      <c r="ABS568" s="0"/>
      <c r="ABT568" s="0"/>
      <c r="ABU568" s="0"/>
      <c r="ABV568" s="0"/>
      <c r="ABW568" s="0"/>
      <c r="ABX568" s="0"/>
      <c r="ABY568" s="0"/>
      <c r="ABZ568" s="0"/>
      <c r="ACA568" s="0"/>
      <c r="ACB568" s="0"/>
      <c r="ACC568" s="0"/>
      <c r="ACD568" s="0"/>
      <c r="ACE568" s="0"/>
      <c r="ACF568" s="0"/>
      <c r="ACG568" s="0"/>
      <c r="ACH568" s="0"/>
      <c r="ACI568" s="0"/>
      <c r="ACJ568" s="0"/>
      <c r="ACK568" s="0"/>
      <c r="ACL568" s="0"/>
      <c r="ACM568" s="0"/>
      <c r="ACN568" s="0"/>
      <c r="ACO568" s="0"/>
      <c r="ACP568" s="0"/>
      <c r="ACQ568" s="0"/>
      <c r="ACR568" s="0"/>
      <c r="ACS568" s="0"/>
      <c r="ACT568" s="0"/>
      <c r="ACU568" s="0"/>
      <c r="ACV568" s="0"/>
      <c r="ACW568" s="0"/>
      <c r="ACX568" s="0"/>
      <c r="ACY568" s="0"/>
      <c r="ACZ568" s="0"/>
      <c r="ADA568" s="0"/>
      <c r="ADB568" s="0"/>
      <c r="ADC568" s="0"/>
      <c r="ADD568" s="0"/>
      <c r="ADE568" s="0"/>
      <c r="ADF568" s="0"/>
      <c r="ADG568" s="0"/>
      <c r="ADH568" s="0"/>
      <c r="ADI568" s="0"/>
      <c r="ADJ568" s="0"/>
      <c r="ADK568" s="0"/>
      <c r="ADL568" s="0"/>
      <c r="ADM568" s="0"/>
      <c r="ADN568" s="0"/>
      <c r="ADO568" s="0"/>
      <c r="ADP568" s="0"/>
      <c r="ADQ568" s="0"/>
      <c r="ADR568" s="0"/>
      <c r="ADS568" s="0"/>
      <c r="ADT568" s="0"/>
      <c r="ADU568" s="0"/>
      <c r="ADV568" s="0"/>
      <c r="ADW568" s="0"/>
      <c r="ADX568" s="0"/>
      <c r="ADY568" s="0"/>
      <c r="ADZ568" s="0"/>
      <c r="AEA568" s="0"/>
      <c r="AEB568" s="0"/>
      <c r="AEC568" s="0"/>
      <c r="AED568" s="0"/>
      <c r="AEE568" s="0"/>
      <c r="AEF568" s="0"/>
      <c r="AEG568" s="0"/>
      <c r="AEH568" s="0"/>
      <c r="AEI568" s="0"/>
      <c r="AEJ568" s="0"/>
      <c r="AEK568" s="0"/>
      <c r="AEL568" s="0"/>
      <c r="AEM568" s="0"/>
      <c r="AEN568" s="0"/>
      <c r="AEO568" s="0"/>
      <c r="AEP568" s="0"/>
      <c r="AEQ568" s="0"/>
      <c r="AER568" s="0"/>
      <c r="AES568" s="0"/>
      <c r="AET568" s="0"/>
      <c r="AEU568" s="0"/>
      <c r="AEV568" s="0"/>
      <c r="AEW568" s="0"/>
      <c r="AEX568" s="0"/>
      <c r="AEY568" s="0"/>
      <c r="AEZ568" s="0"/>
      <c r="AFA568" s="0"/>
      <c r="AFB568" s="0"/>
      <c r="AFC568" s="0"/>
      <c r="AFD568" s="0"/>
      <c r="AFE568" s="0"/>
      <c r="AFF568" s="0"/>
      <c r="AFG568" s="0"/>
      <c r="AFH568" s="0"/>
      <c r="AFI568" s="0"/>
      <c r="AFJ568" s="0"/>
      <c r="AFK568" s="0"/>
      <c r="AFL568" s="0"/>
      <c r="AFM568" s="0"/>
      <c r="AFN568" s="0"/>
      <c r="AFO568" s="0"/>
      <c r="AFP568" s="0"/>
      <c r="AFQ568" s="0"/>
      <c r="AFR568" s="0"/>
      <c r="AFS568" s="0"/>
      <c r="AFT568" s="0"/>
      <c r="AFU568" s="0"/>
      <c r="AFV568" s="0"/>
      <c r="AFW568" s="0"/>
      <c r="AFX568" s="0"/>
      <c r="AFY568" s="0"/>
      <c r="AFZ568" s="0"/>
      <c r="AGA568" s="0"/>
      <c r="AGB568" s="0"/>
      <c r="AGC568" s="0"/>
      <c r="AGD568" s="0"/>
      <c r="AGE568" s="0"/>
      <c r="AGF568" s="0"/>
      <c r="AGG568" s="0"/>
      <c r="AGH568" s="0"/>
      <c r="AGI568" s="0"/>
      <c r="AGJ568" s="0"/>
      <c r="AGK568" s="0"/>
      <c r="AGL568" s="0"/>
      <c r="AGM568" s="0"/>
      <c r="AGN568" s="0"/>
      <c r="AGO568" s="0"/>
      <c r="AGP568" s="0"/>
      <c r="AGQ568" s="0"/>
      <c r="AGR568" s="0"/>
      <c r="AGS568" s="0"/>
      <c r="AGT568" s="0"/>
      <c r="AGU568" s="0"/>
      <c r="AGV568" s="0"/>
      <c r="AGW568" s="0"/>
      <c r="AGX568" s="0"/>
      <c r="AGY568" s="0"/>
      <c r="AGZ568" s="0"/>
      <c r="AHA568" s="0"/>
      <c r="AHB568" s="0"/>
      <c r="AHC568" s="0"/>
      <c r="AHD568" s="0"/>
      <c r="AHE568" s="0"/>
      <c r="AHF568" s="0"/>
      <c r="AHG568" s="0"/>
      <c r="AHH568" s="0"/>
      <c r="AHI568" s="0"/>
      <c r="AHJ568" s="0"/>
      <c r="AHK568" s="0"/>
      <c r="AHL568" s="0"/>
      <c r="AHM568" s="0"/>
      <c r="AHN568" s="0"/>
      <c r="AHO568" s="0"/>
      <c r="AHP568" s="0"/>
      <c r="AHQ568" s="0"/>
      <c r="AHR568" s="0"/>
      <c r="AHS568" s="0"/>
      <c r="AHT568" s="0"/>
      <c r="AHU568" s="0"/>
      <c r="AHV568" s="0"/>
      <c r="AHW568" s="0"/>
      <c r="AHX568" s="0"/>
      <c r="AHY568" s="0"/>
      <c r="AHZ568" s="0"/>
      <c r="AIA568" s="0"/>
      <c r="AIB568" s="0"/>
      <c r="AIC568" s="0"/>
      <c r="AID568" s="0"/>
      <c r="AIE568" s="0"/>
      <c r="AIF568" s="0"/>
      <c r="AIG568" s="0"/>
      <c r="AIH568" s="0"/>
      <c r="AII568" s="0"/>
      <c r="AIJ568" s="0"/>
      <c r="AIK568" s="0"/>
      <c r="AIL568" s="0"/>
      <c r="AIM568" s="0"/>
      <c r="AIN568" s="0"/>
      <c r="AIO568" s="0"/>
      <c r="AIP568" s="0"/>
      <c r="AIQ568" s="0"/>
      <c r="AIR568" s="0"/>
      <c r="AIS568" s="0"/>
      <c r="AIT568" s="0"/>
      <c r="AIU568" s="0"/>
      <c r="AIV568" s="0"/>
      <c r="AIW568" s="0"/>
      <c r="AIX568" s="0"/>
      <c r="AIY568" s="0"/>
      <c r="AIZ568" s="0"/>
      <c r="AJA568" s="0"/>
      <c r="AJB568" s="0"/>
      <c r="AJC568" s="0"/>
      <c r="AJD568" s="0"/>
      <c r="AJE568" s="0"/>
      <c r="AJF568" s="0"/>
      <c r="AJG568" s="0"/>
      <c r="AJH568" s="0"/>
      <c r="AJI568" s="0"/>
      <c r="AJJ568" s="0"/>
      <c r="AJK568" s="0"/>
      <c r="AJL568" s="0"/>
      <c r="AJM568" s="0"/>
      <c r="AJN568" s="0"/>
      <c r="AJO568" s="0"/>
      <c r="AJP568" s="0"/>
      <c r="AJQ568" s="0"/>
      <c r="AJR568" s="0"/>
      <c r="AJS568" s="0"/>
      <c r="AJT568" s="0"/>
      <c r="AJU568" s="0"/>
      <c r="AJV568" s="0"/>
      <c r="AJW568" s="0"/>
      <c r="AJX568" s="0"/>
      <c r="AJY568" s="0"/>
      <c r="AJZ568" s="0"/>
      <c r="AKA568" s="0"/>
      <c r="AKB568" s="0"/>
      <c r="AKC568" s="0"/>
      <c r="AKD568" s="0"/>
      <c r="AKE568" s="0"/>
      <c r="AKF568" s="0"/>
      <c r="AKG568" s="0"/>
      <c r="AKH568" s="0"/>
      <c r="AKI568" s="0"/>
      <c r="AKJ568" s="0"/>
      <c r="AKK568" s="0"/>
      <c r="AKL568" s="0"/>
      <c r="AKM568" s="0"/>
      <c r="AKN568" s="0"/>
      <c r="AKO568" s="0"/>
      <c r="AKP568" s="0"/>
      <c r="AKQ568" s="0"/>
      <c r="AKR568" s="0"/>
      <c r="AKS568" s="0"/>
      <c r="AKT568" s="0"/>
      <c r="AKU568" s="0"/>
      <c r="AKV568" s="0"/>
      <c r="AKW568" s="0"/>
      <c r="AKX568" s="0"/>
      <c r="AKY568" s="0"/>
      <c r="AKZ568" s="0"/>
      <c r="ALA568" s="0"/>
      <c r="ALB568" s="0"/>
      <c r="ALC568" s="0"/>
      <c r="ALD568" s="0"/>
      <c r="ALE568" s="0"/>
      <c r="ALF568" s="0"/>
      <c r="ALG568" s="0"/>
      <c r="ALH568" s="0"/>
      <c r="ALI568" s="0"/>
      <c r="ALJ568" s="0"/>
      <c r="ALK568" s="0"/>
      <c r="ALL568" s="0"/>
      <c r="ALM568" s="0"/>
      <c r="ALN568" s="0"/>
      <c r="ALO568" s="0"/>
      <c r="ALP568" s="0"/>
      <c r="ALQ568" s="0"/>
      <c r="ALR568" s="0"/>
      <c r="ALS568" s="0"/>
      <c r="ALT568" s="0"/>
      <c r="ALU568" s="0"/>
      <c r="ALV568" s="0"/>
      <c r="ALW568" s="0"/>
      <c r="ALX568" s="0"/>
      <c r="ALY568" s="0"/>
      <c r="ALZ568" s="0"/>
      <c r="AMA568" s="0"/>
      <c r="AMB568" s="0"/>
      <c r="AMC568" s="0"/>
      <c r="AMD568" s="0"/>
      <c r="AME568" s="0"/>
      <c r="AMF568" s="0"/>
      <c r="AMG568" s="0"/>
      <c r="AMH568" s="0"/>
      <c r="AMI568" s="0"/>
      <c r="AMJ568" s="0"/>
    </row>
    <row r="569" customFormat="false" ht="16.5" hidden="false" customHeight="true" outlineLevel="0" collapsed="false">
      <c r="A569" s="19" t="n">
        <v>477</v>
      </c>
      <c r="B569" s="19" t="n">
        <f aca="false" t="array" ref="B569:B569">RANK(V569,$V$2:$V$607)</f>
        <v>425</v>
      </c>
      <c r="C569" s="20" t="str">
        <f aca="false">IF(VLOOKUP($A569,Tournoi!$B$2:$F$601,3,0)="","",VLOOKUP($A569,Tournoi!$B$2:$F$601,3,0))</f>
        <v>Poupe</v>
      </c>
      <c r="D569" s="20" t="str">
        <f aca="false">IF(VLOOKUP($A569,Tournoi!$B$2:$F$601,4,0)="","",VLOOKUP($A569,Tournoi!$B$2:$F$601,4,0))</f>
        <v>Raphael</v>
      </c>
      <c r="E569" s="20"/>
      <c r="F569" s="19" t="n">
        <v>0</v>
      </c>
      <c r="G569" s="19" t="n">
        <v>0</v>
      </c>
      <c r="H569" s="19" t="n">
        <v>0</v>
      </c>
      <c r="I569" s="19" t="n">
        <v>0</v>
      </c>
      <c r="J569" s="21"/>
      <c r="K569" s="19"/>
      <c r="L569" s="19"/>
      <c r="M569" s="19"/>
      <c r="N569" s="19"/>
      <c r="O569" s="19" t="n">
        <f aca="false">IF(VLOOKUP($A569,Tournoi!$B$2:$AC$601,6,0)="","",VLOOKUP($A569,Tournoi!$B$2:$AF$601,30,0))</f>
        <v>53.8757826494476</v>
      </c>
      <c r="P569" s="19"/>
      <c r="Q569" s="19"/>
      <c r="R569" s="19"/>
      <c r="S569" s="22"/>
      <c r="T569" s="21" t="n">
        <f aca="false" t="array" ref="T569:T569">SUM(J569:S569)</f>
        <v>53.8757826494476</v>
      </c>
      <c r="U569" s="19" t="n">
        <f aca="false" t="array" ref="U569:U569">IF(S569="",0,S569)+IF((COUNT(J569:R569)&lt;6),SUM(J569:R569),(MAX(J569:R569)+LARGE(J569:R569,2)+LARGE(J569:R569,3)+LARGE(J569:R569,4)+LARGE(J569:R569,5)))</f>
        <v>53.8757826494476</v>
      </c>
      <c r="V569" s="19" t="n">
        <f aca="false">U569+G569+I569</f>
        <v>53.8757826494476</v>
      </c>
      <c r="W569" s="19" t="n">
        <f aca="false" t="array" ref="W569:W569">COUNT(J569:S569)</f>
        <v>1</v>
      </c>
      <c r="X569" s="19"/>
      <c r="Y569" s="19"/>
      <c r="Z569" s="4"/>
      <c r="AA569" s="4"/>
      <c r="AB569" s="0"/>
      <c r="AC569" s="4"/>
      <c r="AD569" s="4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CA569" s="0"/>
      <c r="CB569" s="0"/>
      <c r="CC569" s="0"/>
      <c r="CD569" s="0"/>
      <c r="CE569" s="0"/>
      <c r="CF569" s="0"/>
      <c r="CG569" s="0"/>
      <c r="CH569" s="0"/>
      <c r="CI569" s="0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0"/>
      <c r="DA569" s="0"/>
      <c r="DB569" s="0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  <c r="IX569" s="0"/>
      <c r="IY569" s="0"/>
      <c r="IZ569" s="0"/>
      <c r="JA569" s="0"/>
      <c r="JB569" s="0"/>
      <c r="JC569" s="0"/>
      <c r="JD569" s="0"/>
      <c r="JE569" s="0"/>
      <c r="JF569" s="0"/>
      <c r="JG569" s="0"/>
      <c r="JH569" s="0"/>
      <c r="JI569" s="0"/>
      <c r="JJ569" s="0"/>
      <c r="JK569" s="0"/>
      <c r="JL569" s="0"/>
      <c r="JM569" s="0"/>
      <c r="JN569" s="0"/>
      <c r="JO569" s="0"/>
      <c r="JP569" s="0"/>
      <c r="JQ569" s="0"/>
      <c r="JR569" s="0"/>
      <c r="JS569" s="0"/>
      <c r="JT569" s="0"/>
      <c r="JU569" s="0"/>
      <c r="JV569" s="0"/>
      <c r="JW569" s="0"/>
      <c r="JX569" s="0"/>
      <c r="JY569" s="0"/>
      <c r="JZ569" s="0"/>
      <c r="KA569" s="0"/>
      <c r="KB569" s="0"/>
      <c r="KC569" s="0"/>
      <c r="KD569" s="0"/>
      <c r="KE569" s="0"/>
      <c r="KF569" s="0"/>
      <c r="KG569" s="0"/>
      <c r="KH569" s="0"/>
      <c r="KI569" s="0"/>
      <c r="KJ569" s="0"/>
      <c r="KK569" s="0"/>
      <c r="KL569" s="0"/>
      <c r="KM569" s="0"/>
      <c r="KN569" s="0"/>
      <c r="KO569" s="0"/>
      <c r="KP569" s="0"/>
      <c r="KQ569" s="0"/>
      <c r="KR569" s="0"/>
      <c r="KS569" s="0"/>
      <c r="KT569" s="0"/>
      <c r="KU569" s="0"/>
      <c r="KV569" s="0"/>
      <c r="KW569" s="0"/>
      <c r="KX569" s="0"/>
      <c r="KY569" s="0"/>
      <c r="KZ569" s="0"/>
      <c r="LA569" s="0"/>
      <c r="LB569" s="0"/>
      <c r="LC569" s="0"/>
      <c r="LD569" s="0"/>
      <c r="LE569" s="0"/>
      <c r="LF569" s="0"/>
      <c r="LG569" s="0"/>
      <c r="LH569" s="0"/>
      <c r="LI569" s="0"/>
      <c r="LJ569" s="0"/>
      <c r="LK569" s="0"/>
      <c r="LL569" s="0"/>
      <c r="LM569" s="0"/>
      <c r="LN569" s="0"/>
      <c r="LO569" s="0"/>
      <c r="LP569" s="0"/>
      <c r="LQ569" s="0"/>
      <c r="LR569" s="0"/>
      <c r="LS569" s="0"/>
      <c r="LT569" s="0"/>
      <c r="LU569" s="0"/>
      <c r="LV569" s="0"/>
      <c r="LW569" s="0"/>
      <c r="LX569" s="0"/>
      <c r="LY569" s="0"/>
      <c r="LZ569" s="0"/>
      <c r="MA569" s="0"/>
      <c r="MB569" s="0"/>
      <c r="MC569" s="0"/>
      <c r="MD569" s="0"/>
      <c r="ME569" s="0"/>
      <c r="MF569" s="0"/>
      <c r="MG569" s="0"/>
      <c r="MH569" s="0"/>
      <c r="MI569" s="0"/>
      <c r="MJ569" s="0"/>
      <c r="MK569" s="0"/>
      <c r="ML569" s="0"/>
      <c r="MM569" s="0"/>
      <c r="MN569" s="0"/>
      <c r="MO569" s="0"/>
      <c r="MP569" s="0"/>
      <c r="MQ569" s="0"/>
      <c r="MR569" s="0"/>
      <c r="MS569" s="0"/>
      <c r="MT569" s="0"/>
      <c r="MU569" s="0"/>
      <c r="MV569" s="0"/>
      <c r="MW569" s="0"/>
      <c r="MX569" s="0"/>
      <c r="MY569" s="0"/>
      <c r="MZ569" s="0"/>
      <c r="NA569" s="0"/>
      <c r="NB569" s="0"/>
      <c r="NC569" s="0"/>
      <c r="ND569" s="0"/>
      <c r="NE569" s="0"/>
      <c r="NF569" s="0"/>
      <c r="NG569" s="0"/>
      <c r="NH569" s="0"/>
      <c r="NI569" s="0"/>
      <c r="NJ569" s="0"/>
      <c r="NK569" s="0"/>
      <c r="NL569" s="0"/>
      <c r="NM569" s="0"/>
      <c r="NN569" s="0"/>
      <c r="NO569" s="0"/>
      <c r="NP569" s="0"/>
      <c r="NQ569" s="0"/>
      <c r="NR569" s="0"/>
      <c r="NS569" s="0"/>
      <c r="NT569" s="0"/>
      <c r="NU569" s="0"/>
      <c r="NV569" s="0"/>
      <c r="NW569" s="0"/>
      <c r="NX569" s="0"/>
      <c r="NY569" s="0"/>
      <c r="NZ569" s="0"/>
      <c r="OA569" s="0"/>
      <c r="OB569" s="0"/>
      <c r="OC569" s="0"/>
      <c r="OD569" s="0"/>
      <c r="OE569" s="0"/>
      <c r="OF569" s="0"/>
      <c r="OG569" s="0"/>
      <c r="OH569" s="0"/>
      <c r="OI569" s="0"/>
      <c r="OJ569" s="0"/>
      <c r="OK569" s="0"/>
      <c r="OL569" s="0"/>
      <c r="OM569" s="0"/>
      <c r="ON569" s="0"/>
      <c r="OO569" s="0"/>
      <c r="OP569" s="0"/>
      <c r="OQ569" s="0"/>
      <c r="OR569" s="0"/>
      <c r="OS569" s="0"/>
      <c r="OT569" s="0"/>
      <c r="OU569" s="0"/>
      <c r="OV569" s="0"/>
      <c r="OW569" s="0"/>
      <c r="OX569" s="0"/>
      <c r="OY569" s="0"/>
      <c r="OZ569" s="0"/>
      <c r="PA569" s="0"/>
      <c r="PB569" s="0"/>
      <c r="PC569" s="0"/>
      <c r="PD569" s="0"/>
      <c r="PE569" s="0"/>
      <c r="PF569" s="0"/>
      <c r="PG569" s="0"/>
      <c r="PH569" s="0"/>
      <c r="PI569" s="0"/>
      <c r="PJ569" s="0"/>
      <c r="PK569" s="0"/>
      <c r="PL569" s="0"/>
      <c r="PM569" s="0"/>
      <c r="PN569" s="0"/>
      <c r="PO569" s="0"/>
      <c r="PP569" s="0"/>
      <c r="PQ569" s="0"/>
      <c r="PR569" s="0"/>
      <c r="PS569" s="0"/>
      <c r="PT569" s="0"/>
      <c r="PU569" s="0"/>
      <c r="PV569" s="0"/>
      <c r="PW569" s="0"/>
      <c r="PX569" s="0"/>
      <c r="PY569" s="0"/>
      <c r="PZ569" s="0"/>
      <c r="QA569" s="0"/>
      <c r="QB569" s="0"/>
      <c r="QC569" s="0"/>
      <c r="QD569" s="0"/>
      <c r="QE569" s="0"/>
      <c r="QF569" s="0"/>
      <c r="QG569" s="0"/>
      <c r="QH569" s="0"/>
      <c r="QI569" s="0"/>
      <c r="QJ569" s="0"/>
      <c r="QK569" s="0"/>
      <c r="QL569" s="0"/>
      <c r="QM569" s="0"/>
      <c r="QN569" s="0"/>
      <c r="QO569" s="0"/>
      <c r="QP569" s="0"/>
      <c r="QQ569" s="0"/>
      <c r="QR569" s="0"/>
      <c r="QS569" s="0"/>
      <c r="QT569" s="0"/>
      <c r="QU569" s="0"/>
      <c r="QV569" s="0"/>
      <c r="QW569" s="0"/>
      <c r="QX569" s="0"/>
      <c r="QY569" s="0"/>
      <c r="QZ569" s="0"/>
      <c r="RA569" s="0"/>
      <c r="RB569" s="0"/>
      <c r="RC569" s="0"/>
      <c r="RD569" s="0"/>
      <c r="RE569" s="0"/>
      <c r="RF569" s="0"/>
      <c r="RG569" s="0"/>
      <c r="RH569" s="0"/>
      <c r="RI569" s="0"/>
      <c r="RJ569" s="0"/>
      <c r="RK569" s="0"/>
      <c r="RL569" s="0"/>
      <c r="RM569" s="0"/>
      <c r="RN569" s="0"/>
      <c r="RO569" s="0"/>
      <c r="RP569" s="0"/>
      <c r="RQ569" s="0"/>
      <c r="RR569" s="0"/>
      <c r="RS569" s="0"/>
      <c r="RT569" s="0"/>
      <c r="RU569" s="0"/>
      <c r="RV569" s="0"/>
      <c r="RW569" s="0"/>
      <c r="RX569" s="0"/>
      <c r="RY569" s="0"/>
      <c r="RZ569" s="0"/>
      <c r="SA569" s="0"/>
      <c r="SB569" s="0"/>
      <c r="SC569" s="0"/>
      <c r="SD569" s="0"/>
      <c r="SE569" s="0"/>
      <c r="SF569" s="0"/>
      <c r="SG569" s="0"/>
      <c r="SH569" s="0"/>
      <c r="SI569" s="0"/>
      <c r="SJ569" s="0"/>
      <c r="SK569" s="0"/>
      <c r="SL569" s="0"/>
      <c r="SM569" s="0"/>
      <c r="SN569" s="0"/>
      <c r="SO569" s="0"/>
      <c r="SP569" s="0"/>
      <c r="SQ569" s="0"/>
      <c r="SR569" s="0"/>
      <c r="SS569" s="0"/>
      <c r="ST569" s="0"/>
      <c r="SU569" s="0"/>
      <c r="SV569" s="0"/>
      <c r="SW569" s="0"/>
      <c r="SX569" s="0"/>
      <c r="SY569" s="0"/>
      <c r="SZ569" s="0"/>
      <c r="TA569" s="0"/>
      <c r="TB569" s="0"/>
      <c r="TC569" s="0"/>
      <c r="TD569" s="0"/>
      <c r="TE569" s="0"/>
      <c r="TF569" s="0"/>
      <c r="TG569" s="0"/>
      <c r="TH569" s="0"/>
      <c r="TI569" s="0"/>
      <c r="TJ569" s="0"/>
      <c r="TK569" s="0"/>
      <c r="TL569" s="0"/>
      <c r="TM569" s="0"/>
      <c r="TN569" s="0"/>
      <c r="TO569" s="0"/>
      <c r="TP569" s="0"/>
      <c r="TQ569" s="0"/>
      <c r="TR569" s="0"/>
      <c r="TS569" s="0"/>
      <c r="TT569" s="0"/>
      <c r="TU569" s="0"/>
      <c r="TV569" s="0"/>
      <c r="TW569" s="0"/>
      <c r="TX569" s="0"/>
      <c r="TY569" s="0"/>
      <c r="TZ569" s="0"/>
      <c r="UA569" s="0"/>
      <c r="UB569" s="0"/>
      <c r="UC569" s="0"/>
      <c r="UD569" s="0"/>
      <c r="UE569" s="0"/>
      <c r="UF569" s="0"/>
      <c r="UG569" s="0"/>
      <c r="UH569" s="0"/>
      <c r="UI569" s="0"/>
      <c r="UJ569" s="0"/>
      <c r="UK569" s="0"/>
      <c r="UL569" s="0"/>
      <c r="UM569" s="0"/>
      <c r="UN569" s="0"/>
      <c r="UO569" s="0"/>
      <c r="UP569" s="0"/>
      <c r="UQ569" s="0"/>
      <c r="UR569" s="0"/>
      <c r="US569" s="0"/>
      <c r="UT569" s="0"/>
      <c r="UU569" s="0"/>
      <c r="UV569" s="0"/>
      <c r="UW569" s="0"/>
      <c r="UX569" s="0"/>
      <c r="UY569" s="0"/>
      <c r="UZ569" s="0"/>
      <c r="VA569" s="0"/>
      <c r="VB569" s="0"/>
      <c r="VC569" s="0"/>
      <c r="VD569" s="0"/>
      <c r="VE569" s="0"/>
      <c r="VF569" s="0"/>
      <c r="VG569" s="0"/>
      <c r="VH569" s="0"/>
      <c r="VI569" s="0"/>
      <c r="VJ569" s="0"/>
      <c r="VK569" s="0"/>
      <c r="VL569" s="0"/>
      <c r="VM569" s="0"/>
      <c r="VN569" s="0"/>
      <c r="VO569" s="0"/>
      <c r="VP569" s="0"/>
      <c r="VQ569" s="0"/>
      <c r="VR569" s="0"/>
      <c r="VS569" s="0"/>
      <c r="VT569" s="0"/>
      <c r="VU569" s="0"/>
      <c r="VV569" s="0"/>
      <c r="VW569" s="0"/>
      <c r="VX569" s="0"/>
      <c r="VY569" s="0"/>
      <c r="VZ569" s="0"/>
      <c r="WA569" s="0"/>
      <c r="WB569" s="0"/>
      <c r="WC569" s="0"/>
      <c r="WD569" s="0"/>
      <c r="WE569" s="0"/>
      <c r="WF569" s="0"/>
      <c r="WG569" s="0"/>
      <c r="WH569" s="0"/>
      <c r="WI569" s="0"/>
      <c r="WJ569" s="0"/>
      <c r="WK569" s="0"/>
      <c r="WL569" s="0"/>
      <c r="WM569" s="0"/>
      <c r="WN569" s="0"/>
      <c r="WO569" s="0"/>
      <c r="WP569" s="0"/>
      <c r="WQ569" s="0"/>
      <c r="WR569" s="0"/>
      <c r="WS569" s="0"/>
      <c r="WT569" s="0"/>
      <c r="WU569" s="0"/>
      <c r="WV569" s="0"/>
      <c r="WW569" s="0"/>
      <c r="WX569" s="0"/>
      <c r="WY569" s="0"/>
      <c r="WZ569" s="0"/>
      <c r="XA569" s="0"/>
      <c r="XB569" s="0"/>
      <c r="XC569" s="0"/>
      <c r="XD569" s="0"/>
      <c r="XE569" s="0"/>
      <c r="XF569" s="0"/>
      <c r="XG569" s="0"/>
      <c r="XH569" s="0"/>
      <c r="XI569" s="0"/>
      <c r="XJ569" s="0"/>
      <c r="XK569" s="0"/>
      <c r="XL569" s="0"/>
      <c r="XM569" s="0"/>
      <c r="XN569" s="0"/>
      <c r="XO569" s="0"/>
      <c r="XP569" s="0"/>
      <c r="XQ569" s="0"/>
      <c r="XR569" s="0"/>
      <c r="XS569" s="0"/>
      <c r="XT569" s="0"/>
      <c r="XU569" s="0"/>
      <c r="XV569" s="0"/>
      <c r="XW569" s="0"/>
      <c r="XX569" s="0"/>
      <c r="XY569" s="0"/>
      <c r="XZ569" s="0"/>
      <c r="YA569" s="0"/>
      <c r="YB569" s="0"/>
      <c r="YC569" s="0"/>
      <c r="YD569" s="0"/>
      <c r="YE569" s="0"/>
      <c r="YF569" s="0"/>
      <c r="YG569" s="0"/>
      <c r="YH569" s="0"/>
      <c r="YI569" s="0"/>
      <c r="YJ569" s="0"/>
      <c r="YK569" s="0"/>
      <c r="YL569" s="0"/>
      <c r="YM569" s="0"/>
      <c r="YN569" s="0"/>
      <c r="YO569" s="0"/>
      <c r="YP569" s="0"/>
      <c r="YQ569" s="0"/>
      <c r="YR569" s="0"/>
      <c r="YS569" s="0"/>
      <c r="YT569" s="0"/>
      <c r="YU569" s="0"/>
      <c r="YV569" s="0"/>
      <c r="YW569" s="0"/>
      <c r="YX569" s="0"/>
      <c r="YY569" s="0"/>
      <c r="YZ569" s="0"/>
      <c r="ZA569" s="0"/>
      <c r="ZB569" s="0"/>
      <c r="ZC569" s="0"/>
      <c r="ZD569" s="0"/>
      <c r="ZE569" s="0"/>
      <c r="ZF569" s="0"/>
      <c r="ZG569" s="0"/>
      <c r="ZH569" s="0"/>
      <c r="ZI569" s="0"/>
      <c r="ZJ569" s="0"/>
      <c r="ZK569" s="0"/>
      <c r="ZL569" s="0"/>
      <c r="ZM569" s="0"/>
      <c r="ZN569" s="0"/>
      <c r="ZO569" s="0"/>
      <c r="ZP569" s="0"/>
      <c r="ZQ569" s="0"/>
      <c r="ZR569" s="0"/>
      <c r="ZS569" s="0"/>
      <c r="ZT569" s="0"/>
      <c r="ZU569" s="0"/>
      <c r="ZV569" s="0"/>
      <c r="ZW569" s="0"/>
      <c r="ZX569" s="0"/>
      <c r="ZY569" s="0"/>
      <c r="ZZ569" s="0"/>
      <c r="AAA569" s="0"/>
      <c r="AAB569" s="0"/>
      <c r="AAC569" s="0"/>
      <c r="AAD569" s="0"/>
      <c r="AAE569" s="0"/>
      <c r="AAF569" s="0"/>
      <c r="AAG569" s="0"/>
      <c r="AAH569" s="0"/>
      <c r="AAI569" s="0"/>
      <c r="AAJ569" s="0"/>
      <c r="AAK569" s="0"/>
      <c r="AAL569" s="0"/>
      <c r="AAM569" s="0"/>
      <c r="AAN569" s="0"/>
      <c r="AAO569" s="0"/>
      <c r="AAP569" s="0"/>
      <c r="AAQ569" s="0"/>
      <c r="AAR569" s="0"/>
      <c r="AAS569" s="0"/>
      <c r="AAT569" s="0"/>
      <c r="AAU569" s="0"/>
      <c r="AAV569" s="0"/>
      <c r="AAW569" s="0"/>
      <c r="AAX569" s="0"/>
      <c r="AAY569" s="0"/>
      <c r="AAZ569" s="0"/>
      <c r="ABA569" s="0"/>
      <c r="ABB569" s="0"/>
      <c r="ABC569" s="0"/>
      <c r="ABD569" s="0"/>
      <c r="ABE569" s="0"/>
      <c r="ABF569" s="0"/>
      <c r="ABG569" s="0"/>
      <c r="ABH569" s="0"/>
      <c r="ABI569" s="0"/>
      <c r="ABJ569" s="0"/>
      <c r="ABK569" s="0"/>
      <c r="ABL569" s="0"/>
      <c r="ABM569" s="0"/>
      <c r="ABN569" s="0"/>
      <c r="ABO569" s="0"/>
      <c r="ABP569" s="0"/>
      <c r="ABQ569" s="0"/>
      <c r="ABR569" s="0"/>
      <c r="ABS569" s="0"/>
      <c r="ABT569" s="0"/>
      <c r="ABU569" s="0"/>
      <c r="ABV569" s="0"/>
      <c r="ABW569" s="0"/>
      <c r="ABX569" s="0"/>
      <c r="ABY569" s="0"/>
      <c r="ABZ569" s="0"/>
      <c r="ACA569" s="0"/>
      <c r="ACB569" s="0"/>
      <c r="ACC569" s="0"/>
      <c r="ACD569" s="0"/>
      <c r="ACE569" s="0"/>
      <c r="ACF569" s="0"/>
      <c r="ACG569" s="0"/>
      <c r="ACH569" s="0"/>
      <c r="ACI569" s="0"/>
      <c r="ACJ569" s="0"/>
      <c r="ACK569" s="0"/>
      <c r="ACL569" s="0"/>
      <c r="ACM569" s="0"/>
      <c r="ACN569" s="0"/>
      <c r="ACO569" s="0"/>
      <c r="ACP569" s="0"/>
      <c r="ACQ569" s="0"/>
      <c r="ACR569" s="0"/>
      <c r="ACS569" s="0"/>
      <c r="ACT569" s="0"/>
      <c r="ACU569" s="0"/>
      <c r="ACV569" s="0"/>
      <c r="ACW569" s="0"/>
      <c r="ACX569" s="0"/>
      <c r="ACY569" s="0"/>
      <c r="ACZ569" s="0"/>
      <c r="ADA569" s="0"/>
      <c r="ADB569" s="0"/>
      <c r="ADC569" s="0"/>
      <c r="ADD569" s="0"/>
      <c r="ADE569" s="0"/>
      <c r="ADF569" s="0"/>
      <c r="ADG569" s="0"/>
      <c r="ADH569" s="0"/>
      <c r="ADI569" s="0"/>
      <c r="ADJ569" s="0"/>
      <c r="ADK569" s="0"/>
      <c r="ADL569" s="0"/>
      <c r="ADM569" s="0"/>
      <c r="ADN569" s="0"/>
      <c r="ADO569" s="0"/>
      <c r="ADP569" s="0"/>
      <c r="ADQ569" s="0"/>
      <c r="ADR569" s="0"/>
      <c r="ADS569" s="0"/>
      <c r="ADT569" s="0"/>
      <c r="ADU569" s="0"/>
      <c r="ADV569" s="0"/>
      <c r="ADW569" s="0"/>
      <c r="ADX569" s="0"/>
      <c r="ADY569" s="0"/>
      <c r="ADZ569" s="0"/>
      <c r="AEA569" s="0"/>
      <c r="AEB569" s="0"/>
      <c r="AEC569" s="0"/>
      <c r="AED569" s="0"/>
      <c r="AEE569" s="0"/>
      <c r="AEF569" s="0"/>
      <c r="AEG569" s="0"/>
      <c r="AEH569" s="0"/>
      <c r="AEI569" s="0"/>
      <c r="AEJ569" s="0"/>
      <c r="AEK569" s="0"/>
      <c r="AEL569" s="0"/>
      <c r="AEM569" s="0"/>
      <c r="AEN569" s="0"/>
      <c r="AEO569" s="0"/>
      <c r="AEP569" s="0"/>
      <c r="AEQ569" s="0"/>
      <c r="AER569" s="0"/>
      <c r="AES569" s="0"/>
      <c r="AET569" s="0"/>
      <c r="AEU569" s="0"/>
      <c r="AEV569" s="0"/>
      <c r="AEW569" s="0"/>
      <c r="AEX569" s="0"/>
      <c r="AEY569" s="0"/>
      <c r="AEZ569" s="0"/>
      <c r="AFA569" s="0"/>
      <c r="AFB569" s="0"/>
      <c r="AFC569" s="0"/>
      <c r="AFD569" s="0"/>
      <c r="AFE569" s="0"/>
      <c r="AFF569" s="0"/>
      <c r="AFG569" s="0"/>
      <c r="AFH569" s="0"/>
      <c r="AFI569" s="0"/>
      <c r="AFJ569" s="0"/>
      <c r="AFK569" s="0"/>
      <c r="AFL569" s="0"/>
      <c r="AFM569" s="0"/>
      <c r="AFN569" s="0"/>
      <c r="AFO569" s="0"/>
      <c r="AFP569" s="0"/>
      <c r="AFQ569" s="0"/>
      <c r="AFR569" s="0"/>
      <c r="AFS569" s="0"/>
      <c r="AFT569" s="0"/>
      <c r="AFU569" s="0"/>
      <c r="AFV569" s="0"/>
      <c r="AFW569" s="0"/>
      <c r="AFX569" s="0"/>
      <c r="AFY569" s="0"/>
      <c r="AFZ569" s="0"/>
      <c r="AGA569" s="0"/>
      <c r="AGB569" s="0"/>
      <c r="AGC569" s="0"/>
      <c r="AGD569" s="0"/>
      <c r="AGE569" s="0"/>
      <c r="AGF569" s="0"/>
      <c r="AGG569" s="0"/>
      <c r="AGH569" s="0"/>
      <c r="AGI569" s="0"/>
      <c r="AGJ569" s="0"/>
      <c r="AGK569" s="0"/>
      <c r="AGL569" s="0"/>
      <c r="AGM569" s="0"/>
      <c r="AGN569" s="0"/>
      <c r="AGO569" s="0"/>
      <c r="AGP569" s="0"/>
      <c r="AGQ569" s="0"/>
      <c r="AGR569" s="0"/>
      <c r="AGS569" s="0"/>
      <c r="AGT569" s="0"/>
      <c r="AGU569" s="0"/>
      <c r="AGV569" s="0"/>
      <c r="AGW569" s="0"/>
      <c r="AGX569" s="0"/>
      <c r="AGY569" s="0"/>
      <c r="AGZ569" s="0"/>
      <c r="AHA569" s="0"/>
      <c r="AHB569" s="0"/>
      <c r="AHC569" s="0"/>
      <c r="AHD569" s="0"/>
      <c r="AHE569" s="0"/>
      <c r="AHF569" s="0"/>
      <c r="AHG569" s="0"/>
      <c r="AHH569" s="0"/>
      <c r="AHI569" s="0"/>
      <c r="AHJ569" s="0"/>
      <c r="AHK569" s="0"/>
      <c r="AHL569" s="0"/>
      <c r="AHM569" s="0"/>
      <c r="AHN569" s="0"/>
      <c r="AHO569" s="0"/>
      <c r="AHP569" s="0"/>
      <c r="AHQ569" s="0"/>
      <c r="AHR569" s="0"/>
      <c r="AHS569" s="0"/>
      <c r="AHT569" s="0"/>
      <c r="AHU569" s="0"/>
      <c r="AHV569" s="0"/>
      <c r="AHW569" s="0"/>
      <c r="AHX569" s="0"/>
      <c r="AHY569" s="0"/>
      <c r="AHZ569" s="0"/>
      <c r="AIA569" s="0"/>
      <c r="AIB569" s="0"/>
      <c r="AIC569" s="0"/>
      <c r="AID569" s="0"/>
      <c r="AIE569" s="0"/>
      <c r="AIF569" s="0"/>
      <c r="AIG569" s="0"/>
      <c r="AIH569" s="0"/>
      <c r="AII569" s="0"/>
      <c r="AIJ569" s="0"/>
      <c r="AIK569" s="0"/>
      <c r="AIL569" s="0"/>
      <c r="AIM569" s="0"/>
      <c r="AIN569" s="0"/>
      <c r="AIO569" s="0"/>
      <c r="AIP569" s="0"/>
      <c r="AIQ569" s="0"/>
      <c r="AIR569" s="0"/>
      <c r="AIS569" s="0"/>
      <c r="AIT569" s="0"/>
      <c r="AIU569" s="0"/>
      <c r="AIV569" s="0"/>
      <c r="AIW569" s="0"/>
      <c r="AIX569" s="0"/>
      <c r="AIY569" s="0"/>
      <c r="AIZ569" s="0"/>
      <c r="AJA569" s="0"/>
      <c r="AJB569" s="0"/>
      <c r="AJC569" s="0"/>
      <c r="AJD569" s="0"/>
      <c r="AJE569" s="0"/>
      <c r="AJF569" s="0"/>
      <c r="AJG569" s="0"/>
      <c r="AJH569" s="0"/>
      <c r="AJI569" s="0"/>
      <c r="AJJ569" s="0"/>
      <c r="AJK569" s="0"/>
      <c r="AJL569" s="0"/>
      <c r="AJM569" s="0"/>
      <c r="AJN569" s="0"/>
      <c r="AJO569" s="0"/>
      <c r="AJP569" s="0"/>
      <c r="AJQ569" s="0"/>
      <c r="AJR569" s="0"/>
      <c r="AJS569" s="0"/>
      <c r="AJT569" s="0"/>
      <c r="AJU569" s="0"/>
      <c r="AJV569" s="0"/>
      <c r="AJW569" s="0"/>
      <c r="AJX569" s="0"/>
      <c r="AJY569" s="0"/>
      <c r="AJZ569" s="0"/>
      <c r="AKA569" s="0"/>
      <c r="AKB569" s="0"/>
      <c r="AKC569" s="0"/>
      <c r="AKD569" s="0"/>
      <c r="AKE569" s="0"/>
      <c r="AKF569" s="0"/>
      <c r="AKG569" s="0"/>
      <c r="AKH569" s="0"/>
      <c r="AKI569" s="0"/>
      <c r="AKJ569" s="0"/>
      <c r="AKK569" s="0"/>
      <c r="AKL569" s="0"/>
      <c r="AKM569" s="0"/>
      <c r="AKN569" s="0"/>
      <c r="AKO569" s="0"/>
      <c r="AKP569" s="0"/>
      <c r="AKQ569" s="0"/>
      <c r="AKR569" s="0"/>
      <c r="AKS569" s="0"/>
      <c r="AKT569" s="0"/>
      <c r="AKU569" s="0"/>
      <c r="AKV569" s="0"/>
      <c r="AKW569" s="0"/>
      <c r="AKX569" s="0"/>
      <c r="AKY569" s="0"/>
      <c r="AKZ569" s="0"/>
      <c r="ALA569" s="0"/>
      <c r="ALB569" s="0"/>
      <c r="ALC569" s="0"/>
      <c r="ALD569" s="0"/>
      <c r="ALE569" s="0"/>
      <c r="ALF569" s="0"/>
      <c r="ALG569" s="0"/>
      <c r="ALH569" s="0"/>
      <c r="ALI569" s="0"/>
      <c r="ALJ569" s="0"/>
      <c r="ALK569" s="0"/>
      <c r="ALL569" s="0"/>
      <c r="ALM569" s="0"/>
      <c r="ALN569" s="0"/>
      <c r="ALO569" s="0"/>
      <c r="ALP569" s="0"/>
      <c r="ALQ569" s="0"/>
      <c r="ALR569" s="0"/>
      <c r="ALS569" s="0"/>
      <c r="ALT569" s="0"/>
      <c r="ALU569" s="0"/>
      <c r="ALV569" s="0"/>
      <c r="ALW569" s="0"/>
      <c r="ALX569" s="0"/>
      <c r="ALY569" s="0"/>
      <c r="ALZ569" s="0"/>
      <c r="AMA569" s="0"/>
      <c r="AMB569" s="0"/>
      <c r="AMC569" s="0"/>
      <c r="AMD569" s="0"/>
      <c r="AME569" s="0"/>
      <c r="AMF569" s="0"/>
      <c r="AMG569" s="0"/>
      <c r="AMH569" s="0"/>
      <c r="AMI569" s="0"/>
      <c r="AMJ569" s="0"/>
    </row>
    <row r="570" customFormat="false" ht="16.5" hidden="false" customHeight="true" outlineLevel="0" collapsed="false">
      <c r="A570" s="19" t="n">
        <v>478</v>
      </c>
      <c r="B570" s="19" t="n">
        <f aca="false" t="array" ref="B570:B570">RANK(V570,$V$2:$V$607)</f>
        <v>220</v>
      </c>
      <c r="C570" s="20" t="str">
        <f aca="false">IF(VLOOKUP($A570,Tournoi!$B$2:$F$601,3,0)="","",VLOOKUP($A570,Tournoi!$B$2:$F$601,3,0))</f>
        <v>Waelput</v>
      </c>
      <c r="D570" s="20" t="str">
        <f aca="false">IF(VLOOKUP($A570,Tournoi!$B$2:$F$601,4,0)="","",VLOOKUP($A570,Tournoi!$B$2:$F$601,4,0))</f>
        <v>Koen</v>
      </c>
      <c r="E570" s="20"/>
      <c r="F570" s="19" t="n">
        <v>0</v>
      </c>
      <c r="G570" s="19" t="n">
        <v>0</v>
      </c>
      <c r="H570" s="19" t="n">
        <v>0</v>
      </c>
      <c r="I570" s="19" t="n">
        <v>0</v>
      </c>
      <c r="J570" s="21"/>
      <c r="K570" s="19"/>
      <c r="L570" s="19"/>
      <c r="M570" s="19"/>
      <c r="N570" s="19"/>
      <c r="O570" s="19" t="n">
        <f aca="false">IF(VLOOKUP($A570,Tournoi!$B$2:$AC$601,6,0)="","",VLOOKUP($A570,Tournoi!$B$2:$AF$601,30,0))</f>
        <v>201.756450645064</v>
      </c>
      <c r="P570" s="19"/>
      <c r="Q570" s="19"/>
      <c r="R570" s="19"/>
      <c r="S570" s="22"/>
      <c r="T570" s="21" t="n">
        <f aca="false" t="array" ref="T570:T570">SUM(J570:S570)</f>
        <v>201.756450645064</v>
      </c>
      <c r="U570" s="19" t="n">
        <f aca="false" t="array" ref="U570:U570">IF(S570="",0,S570)+IF((COUNT(J570:R570)&lt;6),SUM(J570:R570),(MAX(J570:R570)+LARGE(J570:R570,2)+LARGE(J570:R570,3)+LARGE(J570:R570,4)+LARGE(J570:R570,5)))</f>
        <v>201.756450645064</v>
      </c>
      <c r="V570" s="19" t="n">
        <f aca="false">U570+G570+I570</f>
        <v>201.756450645064</v>
      </c>
      <c r="W570" s="19" t="n">
        <f aca="false" t="array" ref="W570:W570">COUNT(J570:S570)</f>
        <v>1</v>
      </c>
      <c r="X570" s="19"/>
      <c r="Y570" s="19"/>
      <c r="Z570" s="4"/>
      <c r="AA570" s="4"/>
      <c r="AB570" s="0"/>
      <c r="AC570" s="4"/>
      <c r="AD570" s="4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CA570" s="0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  <c r="IX570" s="0"/>
      <c r="IY570" s="0"/>
      <c r="IZ570" s="0"/>
      <c r="JA570" s="0"/>
      <c r="JB570" s="0"/>
      <c r="JC570" s="0"/>
      <c r="JD570" s="0"/>
      <c r="JE570" s="0"/>
      <c r="JF570" s="0"/>
      <c r="JG570" s="0"/>
      <c r="JH570" s="0"/>
      <c r="JI570" s="0"/>
      <c r="JJ570" s="0"/>
      <c r="JK570" s="0"/>
      <c r="JL570" s="0"/>
      <c r="JM570" s="0"/>
      <c r="JN570" s="0"/>
      <c r="JO570" s="0"/>
      <c r="JP570" s="0"/>
      <c r="JQ570" s="0"/>
      <c r="JR570" s="0"/>
      <c r="JS570" s="0"/>
      <c r="JT570" s="0"/>
      <c r="JU570" s="0"/>
      <c r="JV570" s="0"/>
      <c r="JW570" s="0"/>
      <c r="JX570" s="0"/>
      <c r="JY570" s="0"/>
      <c r="JZ570" s="0"/>
      <c r="KA570" s="0"/>
      <c r="KB570" s="0"/>
      <c r="KC570" s="0"/>
      <c r="KD570" s="0"/>
      <c r="KE570" s="0"/>
      <c r="KF570" s="0"/>
      <c r="KG570" s="0"/>
      <c r="KH570" s="0"/>
      <c r="KI570" s="0"/>
      <c r="KJ570" s="0"/>
      <c r="KK570" s="0"/>
      <c r="KL570" s="0"/>
      <c r="KM570" s="0"/>
      <c r="KN570" s="0"/>
      <c r="KO570" s="0"/>
      <c r="KP570" s="0"/>
      <c r="KQ570" s="0"/>
      <c r="KR570" s="0"/>
      <c r="KS570" s="0"/>
      <c r="KT570" s="0"/>
      <c r="KU570" s="0"/>
      <c r="KV570" s="0"/>
      <c r="KW570" s="0"/>
      <c r="KX570" s="0"/>
      <c r="KY570" s="0"/>
      <c r="KZ570" s="0"/>
      <c r="LA570" s="0"/>
      <c r="LB570" s="0"/>
      <c r="LC570" s="0"/>
      <c r="LD570" s="0"/>
      <c r="LE570" s="0"/>
      <c r="LF570" s="0"/>
      <c r="LG570" s="0"/>
      <c r="LH570" s="0"/>
      <c r="LI570" s="0"/>
      <c r="LJ570" s="0"/>
      <c r="LK570" s="0"/>
      <c r="LL570" s="0"/>
      <c r="LM570" s="0"/>
      <c r="LN570" s="0"/>
      <c r="LO570" s="0"/>
      <c r="LP570" s="0"/>
      <c r="LQ570" s="0"/>
      <c r="LR570" s="0"/>
      <c r="LS570" s="0"/>
      <c r="LT570" s="0"/>
      <c r="LU570" s="0"/>
      <c r="LV570" s="0"/>
      <c r="LW570" s="0"/>
      <c r="LX570" s="0"/>
      <c r="LY570" s="0"/>
      <c r="LZ570" s="0"/>
      <c r="MA570" s="0"/>
      <c r="MB570" s="0"/>
      <c r="MC570" s="0"/>
      <c r="MD570" s="0"/>
      <c r="ME570" s="0"/>
      <c r="MF570" s="0"/>
      <c r="MG570" s="0"/>
      <c r="MH570" s="0"/>
      <c r="MI570" s="0"/>
      <c r="MJ570" s="0"/>
      <c r="MK570" s="0"/>
      <c r="ML570" s="0"/>
      <c r="MM570" s="0"/>
      <c r="MN570" s="0"/>
      <c r="MO570" s="0"/>
      <c r="MP570" s="0"/>
      <c r="MQ570" s="0"/>
      <c r="MR570" s="0"/>
      <c r="MS570" s="0"/>
      <c r="MT570" s="0"/>
      <c r="MU570" s="0"/>
      <c r="MV570" s="0"/>
      <c r="MW570" s="0"/>
      <c r="MX570" s="0"/>
      <c r="MY570" s="0"/>
      <c r="MZ570" s="0"/>
      <c r="NA570" s="0"/>
      <c r="NB570" s="0"/>
      <c r="NC570" s="0"/>
      <c r="ND570" s="0"/>
      <c r="NE570" s="0"/>
      <c r="NF570" s="0"/>
      <c r="NG570" s="0"/>
      <c r="NH570" s="0"/>
      <c r="NI570" s="0"/>
      <c r="NJ570" s="0"/>
      <c r="NK570" s="0"/>
      <c r="NL570" s="0"/>
      <c r="NM570" s="0"/>
      <c r="NN570" s="0"/>
      <c r="NO570" s="0"/>
      <c r="NP570" s="0"/>
      <c r="NQ570" s="0"/>
      <c r="NR570" s="0"/>
      <c r="NS570" s="0"/>
      <c r="NT570" s="0"/>
      <c r="NU570" s="0"/>
      <c r="NV570" s="0"/>
      <c r="NW570" s="0"/>
      <c r="NX570" s="0"/>
      <c r="NY570" s="0"/>
      <c r="NZ570" s="0"/>
      <c r="OA570" s="0"/>
      <c r="OB570" s="0"/>
      <c r="OC570" s="0"/>
      <c r="OD570" s="0"/>
      <c r="OE570" s="0"/>
      <c r="OF570" s="0"/>
      <c r="OG570" s="0"/>
      <c r="OH570" s="0"/>
      <c r="OI570" s="0"/>
      <c r="OJ570" s="0"/>
      <c r="OK570" s="0"/>
      <c r="OL570" s="0"/>
      <c r="OM570" s="0"/>
      <c r="ON570" s="0"/>
      <c r="OO570" s="0"/>
      <c r="OP570" s="0"/>
      <c r="OQ570" s="0"/>
      <c r="OR570" s="0"/>
      <c r="OS570" s="0"/>
      <c r="OT570" s="0"/>
      <c r="OU570" s="0"/>
      <c r="OV570" s="0"/>
      <c r="OW570" s="0"/>
      <c r="OX570" s="0"/>
      <c r="OY570" s="0"/>
      <c r="OZ570" s="0"/>
      <c r="PA570" s="0"/>
      <c r="PB570" s="0"/>
      <c r="PC570" s="0"/>
      <c r="PD570" s="0"/>
      <c r="PE570" s="0"/>
      <c r="PF570" s="0"/>
      <c r="PG570" s="0"/>
      <c r="PH570" s="0"/>
      <c r="PI570" s="0"/>
      <c r="PJ570" s="0"/>
      <c r="PK570" s="0"/>
      <c r="PL570" s="0"/>
      <c r="PM570" s="0"/>
      <c r="PN570" s="0"/>
      <c r="PO570" s="0"/>
      <c r="PP570" s="0"/>
      <c r="PQ570" s="0"/>
      <c r="PR570" s="0"/>
      <c r="PS570" s="0"/>
      <c r="PT570" s="0"/>
      <c r="PU570" s="0"/>
      <c r="PV570" s="0"/>
      <c r="PW570" s="0"/>
      <c r="PX570" s="0"/>
      <c r="PY570" s="0"/>
      <c r="PZ570" s="0"/>
      <c r="QA570" s="0"/>
      <c r="QB570" s="0"/>
      <c r="QC570" s="0"/>
      <c r="QD570" s="0"/>
      <c r="QE570" s="0"/>
      <c r="QF570" s="0"/>
      <c r="QG570" s="0"/>
      <c r="QH570" s="0"/>
      <c r="QI570" s="0"/>
      <c r="QJ570" s="0"/>
      <c r="QK570" s="0"/>
      <c r="QL570" s="0"/>
      <c r="QM570" s="0"/>
      <c r="QN570" s="0"/>
      <c r="QO570" s="0"/>
      <c r="QP570" s="0"/>
      <c r="QQ570" s="0"/>
      <c r="QR570" s="0"/>
      <c r="QS570" s="0"/>
      <c r="QT570" s="0"/>
      <c r="QU570" s="0"/>
      <c r="QV570" s="0"/>
      <c r="QW570" s="0"/>
      <c r="QX570" s="0"/>
      <c r="QY570" s="0"/>
      <c r="QZ570" s="0"/>
      <c r="RA570" s="0"/>
      <c r="RB570" s="0"/>
      <c r="RC570" s="0"/>
      <c r="RD570" s="0"/>
      <c r="RE570" s="0"/>
      <c r="RF570" s="0"/>
      <c r="RG570" s="0"/>
      <c r="RH570" s="0"/>
      <c r="RI570" s="0"/>
      <c r="RJ570" s="0"/>
      <c r="RK570" s="0"/>
      <c r="RL570" s="0"/>
      <c r="RM570" s="0"/>
      <c r="RN570" s="0"/>
      <c r="RO570" s="0"/>
      <c r="RP570" s="0"/>
      <c r="RQ570" s="0"/>
      <c r="RR570" s="0"/>
      <c r="RS570" s="0"/>
      <c r="RT570" s="0"/>
      <c r="RU570" s="0"/>
      <c r="RV570" s="0"/>
      <c r="RW570" s="0"/>
      <c r="RX570" s="0"/>
      <c r="RY570" s="0"/>
      <c r="RZ570" s="0"/>
      <c r="SA570" s="0"/>
      <c r="SB570" s="0"/>
      <c r="SC570" s="0"/>
      <c r="SD570" s="0"/>
      <c r="SE570" s="0"/>
      <c r="SF570" s="0"/>
      <c r="SG570" s="0"/>
      <c r="SH570" s="0"/>
      <c r="SI570" s="0"/>
      <c r="SJ570" s="0"/>
      <c r="SK570" s="0"/>
      <c r="SL570" s="0"/>
      <c r="SM570" s="0"/>
      <c r="SN570" s="0"/>
      <c r="SO570" s="0"/>
      <c r="SP570" s="0"/>
      <c r="SQ570" s="0"/>
      <c r="SR570" s="0"/>
      <c r="SS570" s="0"/>
      <c r="ST570" s="0"/>
      <c r="SU570" s="0"/>
      <c r="SV570" s="0"/>
      <c r="SW570" s="0"/>
      <c r="SX570" s="0"/>
      <c r="SY570" s="0"/>
      <c r="SZ570" s="0"/>
      <c r="TA570" s="0"/>
      <c r="TB570" s="0"/>
      <c r="TC570" s="0"/>
      <c r="TD570" s="0"/>
      <c r="TE570" s="0"/>
      <c r="TF570" s="0"/>
      <c r="TG570" s="0"/>
      <c r="TH570" s="0"/>
      <c r="TI570" s="0"/>
      <c r="TJ570" s="0"/>
      <c r="TK570" s="0"/>
      <c r="TL570" s="0"/>
      <c r="TM570" s="0"/>
      <c r="TN570" s="0"/>
      <c r="TO570" s="0"/>
      <c r="TP570" s="0"/>
      <c r="TQ570" s="0"/>
      <c r="TR570" s="0"/>
      <c r="TS570" s="0"/>
      <c r="TT570" s="0"/>
      <c r="TU570" s="0"/>
      <c r="TV570" s="0"/>
      <c r="TW570" s="0"/>
      <c r="TX570" s="0"/>
      <c r="TY570" s="0"/>
      <c r="TZ570" s="0"/>
      <c r="UA570" s="0"/>
      <c r="UB570" s="0"/>
      <c r="UC570" s="0"/>
      <c r="UD570" s="0"/>
      <c r="UE570" s="0"/>
      <c r="UF570" s="0"/>
      <c r="UG570" s="0"/>
      <c r="UH570" s="0"/>
      <c r="UI570" s="0"/>
      <c r="UJ570" s="0"/>
      <c r="UK570" s="0"/>
      <c r="UL570" s="0"/>
      <c r="UM570" s="0"/>
      <c r="UN570" s="0"/>
      <c r="UO570" s="0"/>
      <c r="UP570" s="0"/>
      <c r="UQ570" s="0"/>
      <c r="UR570" s="0"/>
      <c r="US570" s="0"/>
      <c r="UT570" s="0"/>
      <c r="UU570" s="0"/>
      <c r="UV570" s="0"/>
      <c r="UW570" s="0"/>
      <c r="UX570" s="0"/>
      <c r="UY570" s="0"/>
      <c r="UZ570" s="0"/>
      <c r="VA570" s="0"/>
      <c r="VB570" s="0"/>
      <c r="VC570" s="0"/>
      <c r="VD570" s="0"/>
      <c r="VE570" s="0"/>
      <c r="VF570" s="0"/>
      <c r="VG570" s="0"/>
      <c r="VH570" s="0"/>
      <c r="VI570" s="0"/>
      <c r="VJ570" s="0"/>
      <c r="VK570" s="0"/>
      <c r="VL570" s="0"/>
      <c r="VM570" s="0"/>
      <c r="VN570" s="0"/>
      <c r="VO570" s="0"/>
      <c r="VP570" s="0"/>
      <c r="VQ570" s="0"/>
      <c r="VR570" s="0"/>
      <c r="VS570" s="0"/>
      <c r="VT570" s="0"/>
      <c r="VU570" s="0"/>
      <c r="VV570" s="0"/>
      <c r="VW570" s="0"/>
      <c r="VX570" s="0"/>
      <c r="VY570" s="0"/>
      <c r="VZ570" s="0"/>
      <c r="WA570" s="0"/>
      <c r="WB570" s="0"/>
      <c r="WC570" s="0"/>
      <c r="WD570" s="0"/>
      <c r="WE570" s="0"/>
      <c r="WF570" s="0"/>
      <c r="WG570" s="0"/>
      <c r="WH570" s="0"/>
      <c r="WI570" s="0"/>
      <c r="WJ570" s="0"/>
      <c r="WK570" s="0"/>
      <c r="WL570" s="0"/>
      <c r="WM570" s="0"/>
      <c r="WN570" s="0"/>
      <c r="WO570" s="0"/>
      <c r="WP570" s="0"/>
      <c r="WQ570" s="0"/>
      <c r="WR570" s="0"/>
      <c r="WS570" s="0"/>
      <c r="WT570" s="0"/>
      <c r="WU570" s="0"/>
      <c r="WV570" s="0"/>
      <c r="WW570" s="0"/>
      <c r="WX570" s="0"/>
      <c r="WY570" s="0"/>
      <c r="WZ570" s="0"/>
      <c r="XA570" s="0"/>
      <c r="XB570" s="0"/>
      <c r="XC570" s="0"/>
      <c r="XD570" s="0"/>
      <c r="XE570" s="0"/>
      <c r="XF570" s="0"/>
      <c r="XG570" s="0"/>
      <c r="XH570" s="0"/>
      <c r="XI570" s="0"/>
      <c r="XJ570" s="0"/>
      <c r="XK570" s="0"/>
      <c r="XL570" s="0"/>
      <c r="XM570" s="0"/>
      <c r="XN570" s="0"/>
      <c r="XO570" s="0"/>
      <c r="XP570" s="0"/>
      <c r="XQ570" s="0"/>
      <c r="XR570" s="0"/>
      <c r="XS570" s="0"/>
      <c r="XT570" s="0"/>
      <c r="XU570" s="0"/>
      <c r="XV570" s="0"/>
      <c r="XW570" s="0"/>
      <c r="XX570" s="0"/>
      <c r="XY570" s="0"/>
      <c r="XZ570" s="0"/>
      <c r="YA570" s="0"/>
      <c r="YB570" s="0"/>
      <c r="YC570" s="0"/>
      <c r="YD570" s="0"/>
      <c r="YE570" s="0"/>
      <c r="YF570" s="0"/>
      <c r="YG570" s="0"/>
      <c r="YH570" s="0"/>
      <c r="YI570" s="0"/>
      <c r="YJ570" s="0"/>
      <c r="YK570" s="0"/>
      <c r="YL570" s="0"/>
      <c r="YM570" s="0"/>
      <c r="YN570" s="0"/>
      <c r="YO570" s="0"/>
      <c r="YP570" s="0"/>
      <c r="YQ570" s="0"/>
      <c r="YR570" s="0"/>
      <c r="YS570" s="0"/>
      <c r="YT570" s="0"/>
      <c r="YU570" s="0"/>
      <c r="YV570" s="0"/>
      <c r="YW570" s="0"/>
      <c r="YX570" s="0"/>
      <c r="YY570" s="0"/>
      <c r="YZ570" s="0"/>
      <c r="ZA570" s="0"/>
      <c r="ZB570" s="0"/>
      <c r="ZC570" s="0"/>
      <c r="ZD570" s="0"/>
      <c r="ZE570" s="0"/>
      <c r="ZF570" s="0"/>
      <c r="ZG570" s="0"/>
      <c r="ZH570" s="0"/>
      <c r="ZI570" s="0"/>
      <c r="ZJ570" s="0"/>
      <c r="ZK570" s="0"/>
      <c r="ZL570" s="0"/>
      <c r="ZM570" s="0"/>
      <c r="ZN570" s="0"/>
      <c r="ZO570" s="0"/>
      <c r="ZP570" s="0"/>
      <c r="ZQ570" s="0"/>
      <c r="ZR570" s="0"/>
      <c r="ZS570" s="0"/>
      <c r="ZT570" s="0"/>
      <c r="ZU570" s="0"/>
      <c r="ZV570" s="0"/>
      <c r="ZW570" s="0"/>
      <c r="ZX570" s="0"/>
      <c r="ZY570" s="0"/>
      <c r="ZZ570" s="0"/>
      <c r="AAA570" s="0"/>
      <c r="AAB570" s="0"/>
      <c r="AAC570" s="0"/>
      <c r="AAD570" s="0"/>
      <c r="AAE570" s="0"/>
      <c r="AAF570" s="0"/>
      <c r="AAG570" s="0"/>
      <c r="AAH570" s="0"/>
      <c r="AAI570" s="0"/>
      <c r="AAJ570" s="0"/>
      <c r="AAK570" s="0"/>
      <c r="AAL570" s="0"/>
      <c r="AAM570" s="0"/>
      <c r="AAN570" s="0"/>
      <c r="AAO570" s="0"/>
      <c r="AAP570" s="0"/>
      <c r="AAQ570" s="0"/>
      <c r="AAR570" s="0"/>
      <c r="AAS570" s="0"/>
      <c r="AAT570" s="0"/>
      <c r="AAU570" s="0"/>
      <c r="AAV570" s="0"/>
      <c r="AAW570" s="0"/>
      <c r="AAX570" s="0"/>
      <c r="AAY570" s="0"/>
      <c r="AAZ570" s="0"/>
      <c r="ABA570" s="0"/>
      <c r="ABB570" s="0"/>
      <c r="ABC570" s="0"/>
      <c r="ABD570" s="0"/>
      <c r="ABE570" s="0"/>
      <c r="ABF570" s="0"/>
      <c r="ABG570" s="0"/>
      <c r="ABH570" s="0"/>
      <c r="ABI570" s="0"/>
      <c r="ABJ570" s="0"/>
      <c r="ABK570" s="0"/>
      <c r="ABL570" s="0"/>
      <c r="ABM570" s="0"/>
      <c r="ABN570" s="0"/>
      <c r="ABO570" s="0"/>
      <c r="ABP570" s="0"/>
      <c r="ABQ570" s="0"/>
      <c r="ABR570" s="0"/>
      <c r="ABS570" s="0"/>
      <c r="ABT570" s="0"/>
      <c r="ABU570" s="0"/>
      <c r="ABV570" s="0"/>
      <c r="ABW570" s="0"/>
      <c r="ABX570" s="0"/>
      <c r="ABY570" s="0"/>
      <c r="ABZ570" s="0"/>
      <c r="ACA570" s="0"/>
      <c r="ACB570" s="0"/>
      <c r="ACC570" s="0"/>
      <c r="ACD570" s="0"/>
      <c r="ACE570" s="0"/>
      <c r="ACF570" s="0"/>
      <c r="ACG570" s="0"/>
      <c r="ACH570" s="0"/>
      <c r="ACI570" s="0"/>
      <c r="ACJ570" s="0"/>
      <c r="ACK570" s="0"/>
      <c r="ACL570" s="0"/>
      <c r="ACM570" s="0"/>
      <c r="ACN570" s="0"/>
      <c r="ACO570" s="0"/>
      <c r="ACP570" s="0"/>
      <c r="ACQ570" s="0"/>
      <c r="ACR570" s="0"/>
      <c r="ACS570" s="0"/>
      <c r="ACT570" s="0"/>
      <c r="ACU570" s="0"/>
      <c r="ACV570" s="0"/>
      <c r="ACW570" s="0"/>
      <c r="ACX570" s="0"/>
      <c r="ACY570" s="0"/>
      <c r="ACZ570" s="0"/>
      <c r="ADA570" s="0"/>
      <c r="ADB570" s="0"/>
      <c r="ADC570" s="0"/>
      <c r="ADD570" s="0"/>
      <c r="ADE570" s="0"/>
      <c r="ADF570" s="0"/>
      <c r="ADG570" s="0"/>
      <c r="ADH570" s="0"/>
      <c r="ADI570" s="0"/>
      <c r="ADJ570" s="0"/>
      <c r="ADK570" s="0"/>
      <c r="ADL570" s="0"/>
      <c r="ADM570" s="0"/>
      <c r="ADN570" s="0"/>
      <c r="ADO570" s="0"/>
      <c r="ADP570" s="0"/>
      <c r="ADQ570" s="0"/>
      <c r="ADR570" s="0"/>
      <c r="ADS570" s="0"/>
      <c r="ADT570" s="0"/>
      <c r="ADU570" s="0"/>
      <c r="ADV570" s="0"/>
      <c r="ADW570" s="0"/>
      <c r="ADX570" s="0"/>
      <c r="ADY570" s="0"/>
      <c r="ADZ570" s="0"/>
      <c r="AEA570" s="0"/>
      <c r="AEB570" s="0"/>
      <c r="AEC570" s="0"/>
      <c r="AED570" s="0"/>
      <c r="AEE570" s="0"/>
      <c r="AEF570" s="0"/>
      <c r="AEG570" s="0"/>
      <c r="AEH570" s="0"/>
      <c r="AEI570" s="0"/>
      <c r="AEJ570" s="0"/>
      <c r="AEK570" s="0"/>
      <c r="AEL570" s="0"/>
      <c r="AEM570" s="0"/>
      <c r="AEN570" s="0"/>
      <c r="AEO570" s="0"/>
      <c r="AEP570" s="0"/>
      <c r="AEQ570" s="0"/>
      <c r="AER570" s="0"/>
      <c r="AES570" s="0"/>
      <c r="AET570" s="0"/>
      <c r="AEU570" s="0"/>
      <c r="AEV570" s="0"/>
      <c r="AEW570" s="0"/>
      <c r="AEX570" s="0"/>
      <c r="AEY570" s="0"/>
      <c r="AEZ570" s="0"/>
      <c r="AFA570" s="0"/>
      <c r="AFB570" s="0"/>
      <c r="AFC570" s="0"/>
      <c r="AFD570" s="0"/>
      <c r="AFE570" s="0"/>
      <c r="AFF570" s="0"/>
      <c r="AFG570" s="0"/>
      <c r="AFH570" s="0"/>
      <c r="AFI570" s="0"/>
      <c r="AFJ570" s="0"/>
      <c r="AFK570" s="0"/>
      <c r="AFL570" s="0"/>
      <c r="AFM570" s="0"/>
      <c r="AFN570" s="0"/>
      <c r="AFO570" s="0"/>
      <c r="AFP570" s="0"/>
      <c r="AFQ570" s="0"/>
      <c r="AFR570" s="0"/>
      <c r="AFS570" s="0"/>
      <c r="AFT570" s="0"/>
      <c r="AFU570" s="0"/>
      <c r="AFV570" s="0"/>
      <c r="AFW570" s="0"/>
      <c r="AFX570" s="0"/>
      <c r="AFY570" s="0"/>
      <c r="AFZ570" s="0"/>
      <c r="AGA570" s="0"/>
      <c r="AGB570" s="0"/>
      <c r="AGC570" s="0"/>
      <c r="AGD570" s="0"/>
      <c r="AGE570" s="0"/>
      <c r="AGF570" s="0"/>
      <c r="AGG570" s="0"/>
      <c r="AGH570" s="0"/>
      <c r="AGI570" s="0"/>
      <c r="AGJ570" s="0"/>
      <c r="AGK570" s="0"/>
      <c r="AGL570" s="0"/>
      <c r="AGM570" s="0"/>
      <c r="AGN570" s="0"/>
      <c r="AGO570" s="0"/>
      <c r="AGP570" s="0"/>
      <c r="AGQ570" s="0"/>
      <c r="AGR570" s="0"/>
      <c r="AGS570" s="0"/>
      <c r="AGT570" s="0"/>
      <c r="AGU570" s="0"/>
      <c r="AGV570" s="0"/>
      <c r="AGW570" s="0"/>
      <c r="AGX570" s="0"/>
      <c r="AGY570" s="0"/>
      <c r="AGZ570" s="0"/>
      <c r="AHA570" s="0"/>
      <c r="AHB570" s="0"/>
      <c r="AHC570" s="0"/>
      <c r="AHD570" s="0"/>
      <c r="AHE570" s="0"/>
      <c r="AHF570" s="0"/>
      <c r="AHG570" s="0"/>
      <c r="AHH570" s="0"/>
      <c r="AHI570" s="0"/>
      <c r="AHJ570" s="0"/>
      <c r="AHK570" s="0"/>
      <c r="AHL570" s="0"/>
      <c r="AHM570" s="0"/>
      <c r="AHN570" s="0"/>
      <c r="AHO570" s="0"/>
      <c r="AHP570" s="0"/>
      <c r="AHQ570" s="0"/>
      <c r="AHR570" s="0"/>
      <c r="AHS570" s="0"/>
      <c r="AHT570" s="0"/>
      <c r="AHU570" s="0"/>
      <c r="AHV570" s="0"/>
      <c r="AHW570" s="0"/>
      <c r="AHX570" s="0"/>
      <c r="AHY570" s="0"/>
      <c r="AHZ570" s="0"/>
      <c r="AIA570" s="0"/>
      <c r="AIB570" s="0"/>
      <c r="AIC570" s="0"/>
      <c r="AID570" s="0"/>
      <c r="AIE570" s="0"/>
      <c r="AIF570" s="0"/>
      <c r="AIG570" s="0"/>
      <c r="AIH570" s="0"/>
      <c r="AII570" s="0"/>
      <c r="AIJ570" s="0"/>
      <c r="AIK570" s="0"/>
      <c r="AIL570" s="0"/>
      <c r="AIM570" s="0"/>
      <c r="AIN570" s="0"/>
      <c r="AIO570" s="0"/>
      <c r="AIP570" s="0"/>
      <c r="AIQ570" s="0"/>
      <c r="AIR570" s="0"/>
      <c r="AIS570" s="0"/>
      <c r="AIT570" s="0"/>
      <c r="AIU570" s="0"/>
      <c r="AIV570" s="0"/>
      <c r="AIW570" s="0"/>
      <c r="AIX570" s="0"/>
      <c r="AIY570" s="0"/>
      <c r="AIZ570" s="0"/>
      <c r="AJA570" s="0"/>
      <c r="AJB570" s="0"/>
      <c r="AJC570" s="0"/>
      <c r="AJD570" s="0"/>
      <c r="AJE570" s="0"/>
      <c r="AJF570" s="0"/>
      <c r="AJG570" s="0"/>
      <c r="AJH570" s="0"/>
      <c r="AJI570" s="0"/>
      <c r="AJJ570" s="0"/>
      <c r="AJK570" s="0"/>
      <c r="AJL570" s="0"/>
      <c r="AJM570" s="0"/>
      <c r="AJN570" s="0"/>
      <c r="AJO570" s="0"/>
      <c r="AJP570" s="0"/>
      <c r="AJQ570" s="0"/>
      <c r="AJR570" s="0"/>
      <c r="AJS570" s="0"/>
      <c r="AJT570" s="0"/>
      <c r="AJU570" s="0"/>
      <c r="AJV570" s="0"/>
      <c r="AJW570" s="0"/>
      <c r="AJX570" s="0"/>
      <c r="AJY570" s="0"/>
      <c r="AJZ570" s="0"/>
      <c r="AKA570" s="0"/>
      <c r="AKB570" s="0"/>
      <c r="AKC570" s="0"/>
      <c r="AKD570" s="0"/>
      <c r="AKE570" s="0"/>
      <c r="AKF570" s="0"/>
      <c r="AKG570" s="0"/>
      <c r="AKH570" s="0"/>
      <c r="AKI570" s="0"/>
      <c r="AKJ570" s="0"/>
      <c r="AKK570" s="0"/>
      <c r="AKL570" s="0"/>
      <c r="AKM570" s="0"/>
      <c r="AKN570" s="0"/>
      <c r="AKO570" s="0"/>
      <c r="AKP570" s="0"/>
      <c r="AKQ570" s="0"/>
      <c r="AKR570" s="0"/>
      <c r="AKS570" s="0"/>
      <c r="AKT570" s="0"/>
      <c r="AKU570" s="0"/>
      <c r="AKV570" s="0"/>
      <c r="AKW570" s="0"/>
      <c r="AKX570" s="0"/>
      <c r="AKY570" s="0"/>
      <c r="AKZ570" s="0"/>
      <c r="ALA570" s="0"/>
      <c r="ALB570" s="0"/>
      <c r="ALC570" s="0"/>
      <c r="ALD570" s="0"/>
      <c r="ALE570" s="0"/>
      <c r="ALF570" s="0"/>
      <c r="ALG570" s="0"/>
      <c r="ALH570" s="0"/>
      <c r="ALI570" s="0"/>
      <c r="ALJ570" s="0"/>
      <c r="ALK570" s="0"/>
      <c r="ALL570" s="0"/>
      <c r="ALM570" s="0"/>
      <c r="ALN570" s="0"/>
      <c r="ALO570" s="0"/>
      <c r="ALP570" s="0"/>
      <c r="ALQ570" s="0"/>
      <c r="ALR570" s="0"/>
      <c r="ALS570" s="0"/>
      <c r="ALT570" s="0"/>
      <c r="ALU570" s="0"/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  <c r="AMJ570" s="0"/>
    </row>
    <row r="571" customFormat="false" ht="16.5" hidden="false" customHeight="true" outlineLevel="0" collapsed="false">
      <c r="A571" s="19" t="n">
        <v>479</v>
      </c>
      <c r="B571" s="19" t="n">
        <f aca="false" t="array" ref="B571:B571">RANK(V571,$V$2:$V$607)</f>
        <v>290</v>
      </c>
      <c r="C571" s="20" t="str">
        <f aca="false">IF(VLOOKUP($A571,Tournoi!$B$2:$F$601,3,0)="","",VLOOKUP($A571,Tournoi!$B$2:$F$601,3,0))</f>
        <v>Waelput</v>
      </c>
      <c r="D571" s="20" t="str">
        <f aca="false">IF(VLOOKUP($A571,Tournoi!$B$2:$F$601,4,0)="","",VLOOKUP($A571,Tournoi!$B$2:$F$601,4,0))</f>
        <v>Tijl</v>
      </c>
      <c r="E571" s="20"/>
      <c r="F571" s="19" t="n">
        <v>0</v>
      </c>
      <c r="G571" s="19" t="n">
        <v>0</v>
      </c>
      <c r="H571" s="19" t="n">
        <v>0</v>
      </c>
      <c r="I571" s="19" t="n">
        <v>0</v>
      </c>
      <c r="J571" s="21"/>
      <c r="K571" s="19"/>
      <c r="L571" s="19"/>
      <c r="M571" s="19"/>
      <c r="N571" s="19"/>
      <c r="O571" s="19" t="n">
        <f aca="false">IF(VLOOKUP($A571,Tournoi!$B$2:$AC$601,6,0)="","",VLOOKUP($A571,Tournoi!$B$2:$AF$601,30,0))</f>
        <v>130.579975094289</v>
      </c>
      <c r="P571" s="19"/>
      <c r="Q571" s="19"/>
      <c r="R571" s="19"/>
      <c r="S571" s="22"/>
      <c r="T571" s="21" t="n">
        <f aca="false" t="array" ref="T571:T571">SUM(J571:S571)</f>
        <v>130.579975094289</v>
      </c>
      <c r="U571" s="19" t="n">
        <f aca="false" t="array" ref="U571:U571">IF(S571="",0,S571)+IF((COUNT(J571:R571)&lt;6),SUM(J571:R571),(MAX(J571:R571)+LARGE(J571:R571,2)+LARGE(J571:R571,3)+LARGE(J571:R571,4)+LARGE(J571:R571,5)))</f>
        <v>130.579975094289</v>
      </c>
      <c r="V571" s="19" t="n">
        <f aca="false">U571+G571+I571</f>
        <v>130.579975094289</v>
      </c>
      <c r="W571" s="19" t="n">
        <f aca="false" t="array" ref="W571:W571">COUNT(J571:S571)</f>
        <v>1</v>
      </c>
      <c r="X571" s="19"/>
      <c r="Y571" s="19"/>
      <c r="Z571" s="4"/>
      <c r="AA571" s="19"/>
      <c r="AB571" s="19"/>
      <c r="AC571" s="4"/>
      <c r="AD571" s="4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CA571" s="0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  <c r="IX571" s="0"/>
      <c r="IY571" s="0"/>
      <c r="IZ571" s="0"/>
      <c r="JA571" s="0"/>
      <c r="JB571" s="0"/>
      <c r="JC571" s="0"/>
      <c r="JD571" s="0"/>
      <c r="JE571" s="0"/>
      <c r="JF571" s="0"/>
      <c r="JG571" s="0"/>
      <c r="JH571" s="0"/>
      <c r="JI571" s="0"/>
      <c r="JJ571" s="0"/>
      <c r="JK571" s="0"/>
      <c r="JL571" s="0"/>
      <c r="JM571" s="0"/>
      <c r="JN571" s="0"/>
      <c r="JO571" s="0"/>
      <c r="JP571" s="0"/>
      <c r="JQ571" s="0"/>
      <c r="JR571" s="0"/>
      <c r="JS571" s="0"/>
      <c r="JT571" s="0"/>
      <c r="JU571" s="0"/>
      <c r="JV571" s="0"/>
      <c r="JW571" s="0"/>
      <c r="JX571" s="0"/>
      <c r="JY571" s="0"/>
      <c r="JZ571" s="0"/>
      <c r="KA571" s="0"/>
      <c r="KB571" s="0"/>
      <c r="KC571" s="0"/>
      <c r="KD571" s="0"/>
      <c r="KE571" s="0"/>
      <c r="KF571" s="0"/>
      <c r="KG571" s="0"/>
      <c r="KH571" s="0"/>
      <c r="KI571" s="0"/>
      <c r="KJ571" s="0"/>
      <c r="KK571" s="0"/>
      <c r="KL571" s="0"/>
      <c r="KM571" s="0"/>
      <c r="KN571" s="0"/>
      <c r="KO571" s="0"/>
      <c r="KP571" s="0"/>
      <c r="KQ571" s="0"/>
      <c r="KR571" s="0"/>
      <c r="KS571" s="0"/>
      <c r="KT571" s="0"/>
      <c r="KU571" s="0"/>
      <c r="KV571" s="0"/>
      <c r="KW571" s="0"/>
      <c r="KX571" s="0"/>
      <c r="KY571" s="0"/>
      <c r="KZ571" s="0"/>
      <c r="LA571" s="0"/>
      <c r="LB571" s="0"/>
      <c r="LC571" s="0"/>
      <c r="LD571" s="0"/>
      <c r="LE571" s="0"/>
      <c r="LF571" s="0"/>
      <c r="LG571" s="0"/>
      <c r="LH571" s="0"/>
      <c r="LI571" s="0"/>
      <c r="LJ571" s="0"/>
      <c r="LK571" s="0"/>
      <c r="LL571" s="0"/>
      <c r="LM571" s="0"/>
      <c r="LN571" s="0"/>
      <c r="LO571" s="0"/>
      <c r="LP571" s="0"/>
      <c r="LQ571" s="0"/>
      <c r="LR571" s="0"/>
      <c r="LS571" s="0"/>
      <c r="LT571" s="0"/>
      <c r="LU571" s="0"/>
      <c r="LV571" s="0"/>
      <c r="LW571" s="0"/>
      <c r="LX571" s="0"/>
      <c r="LY571" s="0"/>
      <c r="LZ571" s="0"/>
      <c r="MA571" s="0"/>
      <c r="MB571" s="0"/>
      <c r="MC571" s="0"/>
      <c r="MD571" s="0"/>
      <c r="ME571" s="0"/>
      <c r="MF571" s="0"/>
      <c r="MG571" s="0"/>
      <c r="MH571" s="0"/>
      <c r="MI571" s="0"/>
      <c r="MJ571" s="0"/>
      <c r="MK571" s="0"/>
      <c r="ML571" s="0"/>
      <c r="MM571" s="0"/>
      <c r="MN571" s="0"/>
      <c r="MO571" s="0"/>
      <c r="MP571" s="0"/>
      <c r="MQ571" s="0"/>
      <c r="MR571" s="0"/>
      <c r="MS571" s="0"/>
      <c r="MT571" s="0"/>
      <c r="MU571" s="0"/>
      <c r="MV571" s="0"/>
      <c r="MW571" s="0"/>
      <c r="MX571" s="0"/>
      <c r="MY571" s="0"/>
      <c r="MZ571" s="0"/>
      <c r="NA571" s="0"/>
      <c r="NB571" s="0"/>
      <c r="NC571" s="0"/>
      <c r="ND571" s="0"/>
      <c r="NE571" s="0"/>
      <c r="NF571" s="0"/>
      <c r="NG571" s="0"/>
      <c r="NH571" s="0"/>
      <c r="NI571" s="0"/>
      <c r="NJ571" s="0"/>
      <c r="NK571" s="0"/>
      <c r="NL571" s="0"/>
      <c r="NM571" s="0"/>
      <c r="NN571" s="0"/>
      <c r="NO571" s="0"/>
      <c r="NP571" s="0"/>
      <c r="NQ571" s="0"/>
      <c r="NR571" s="0"/>
      <c r="NS571" s="0"/>
      <c r="NT571" s="0"/>
      <c r="NU571" s="0"/>
      <c r="NV571" s="0"/>
      <c r="NW571" s="0"/>
      <c r="NX571" s="0"/>
      <c r="NY571" s="0"/>
      <c r="NZ571" s="0"/>
      <c r="OA571" s="0"/>
      <c r="OB571" s="0"/>
      <c r="OC571" s="0"/>
      <c r="OD571" s="0"/>
      <c r="OE571" s="0"/>
      <c r="OF571" s="0"/>
      <c r="OG571" s="0"/>
      <c r="OH571" s="0"/>
      <c r="OI571" s="0"/>
      <c r="OJ571" s="0"/>
      <c r="OK571" s="0"/>
      <c r="OL571" s="0"/>
      <c r="OM571" s="0"/>
      <c r="ON571" s="0"/>
      <c r="OO571" s="0"/>
      <c r="OP571" s="0"/>
      <c r="OQ571" s="0"/>
      <c r="OR571" s="0"/>
      <c r="OS571" s="0"/>
      <c r="OT571" s="0"/>
      <c r="OU571" s="0"/>
      <c r="OV571" s="0"/>
      <c r="OW571" s="0"/>
      <c r="OX571" s="0"/>
      <c r="OY571" s="0"/>
      <c r="OZ571" s="0"/>
      <c r="PA571" s="0"/>
      <c r="PB571" s="0"/>
      <c r="PC571" s="0"/>
      <c r="PD571" s="0"/>
      <c r="PE571" s="0"/>
      <c r="PF571" s="0"/>
      <c r="PG571" s="0"/>
      <c r="PH571" s="0"/>
      <c r="PI571" s="0"/>
      <c r="PJ571" s="0"/>
      <c r="PK571" s="0"/>
      <c r="PL571" s="0"/>
      <c r="PM571" s="0"/>
      <c r="PN571" s="0"/>
      <c r="PO571" s="0"/>
      <c r="PP571" s="0"/>
      <c r="PQ571" s="0"/>
      <c r="PR571" s="0"/>
      <c r="PS571" s="0"/>
      <c r="PT571" s="0"/>
      <c r="PU571" s="0"/>
      <c r="PV571" s="0"/>
      <c r="PW571" s="0"/>
      <c r="PX571" s="0"/>
      <c r="PY571" s="0"/>
      <c r="PZ571" s="0"/>
      <c r="QA571" s="0"/>
      <c r="QB571" s="0"/>
      <c r="QC571" s="0"/>
      <c r="QD571" s="0"/>
      <c r="QE571" s="0"/>
      <c r="QF571" s="0"/>
      <c r="QG571" s="0"/>
      <c r="QH571" s="0"/>
      <c r="QI571" s="0"/>
      <c r="QJ571" s="0"/>
      <c r="QK571" s="0"/>
      <c r="QL571" s="0"/>
      <c r="QM571" s="0"/>
      <c r="QN571" s="0"/>
      <c r="QO571" s="0"/>
      <c r="QP571" s="0"/>
      <c r="QQ571" s="0"/>
      <c r="QR571" s="0"/>
      <c r="QS571" s="0"/>
      <c r="QT571" s="0"/>
      <c r="QU571" s="0"/>
      <c r="QV571" s="0"/>
      <c r="QW571" s="0"/>
      <c r="QX571" s="0"/>
      <c r="QY571" s="0"/>
      <c r="QZ571" s="0"/>
      <c r="RA571" s="0"/>
      <c r="RB571" s="0"/>
      <c r="RC571" s="0"/>
      <c r="RD571" s="0"/>
      <c r="RE571" s="0"/>
      <c r="RF571" s="0"/>
      <c r="RG571" s="0"/>
      <c r="RH571" s="0"/>
      <c r="RI571" s="0"/>
      <c r="RJ571" s="0"/>
      <c r="RK571" s="0"/>
      <c r="RL571" s="0"/>
      <c r="RM571" s="0"/>
      <c r="RN571" s="0"/>
      <c r="RO571" s="0"/>
      <c r="RP571" s="0"/>
      <c r="RQ571" s="0"/>
      <c r="RR571" s="0"/>
      <c r="RS571" s="0"/>
      <c r="RT571" s="0"/>
      <c r="RU571" s="0"/>
      <c r="RV571" s="0"/>
      <c r="RW571" s="0"/>
      <c r="RX571" s="0"/>
      <c r="RY571" s="0"/>
      <c r="RZ571" s="0"/>
      <c r="SA571" s="0"/>
      <c r="SB571" s="0"/>
      <c r="SC571" s="0"/>
      <c r="SD571" s="0"/>
      <c r="SE571" s="0"/>
      <c r="SF571" s="0"/>
      <c r="SG571" s="0"/>
      <c r="SH571" s="0"/>
      <c r="SI571" s="0"/>
      <c r="SJ571" s="0"/>
      <c r="SK571" s="0"/>
      <c r="SL571" s="0"/>
      <c r="SM571" s="0"/>
      <c r="SN571" s="0"/>
      <c r="SO571" s="0"/>
      <c r="SP571" s="0"/>
      <c r="SQ571" s="0"/>
      <c r="SR571" s="0"/>
      <c r="SS571" s="0"/>
      <c r="ST571" s="0"/>
      <c r="SU571" s="0"/>
      <c r="SV571" s="0"/>
      <c r="SW571" s="0"/>
      <c r="SX571" s="0"/>
      <c r="SY571" s="0"/>
      <c r="SZ571" s="0"/>
      <c r="TA571" s="0"/>
      <c r="TB571" s="0"/>
      <c r="TC571" s="0"/>
      <c r="TD571" s="0"/>
      <c r="TE571" s="0"/>
      <c r="TF571" s="0"/>
      <c r="TG571" s="0"/>
      <c r="TH571" s="0"/>
      <c r="TI571" s="0"/>
      <c r="TJ571" s="0"/>
      <c r="TK571" s="0"/>
      <c r="TL571" s="0"/>
      <c r="TM571" s="0"/>
      <c r="TN571" s="0"/>
      <c r="TO571" s="0"/>
      <c r="TP571" s="0"/>
      <c r="TQ571" s="0"/>
      <c r="TR571" s="0"/>
      <c r="TS571" s="0"/>
      <c r="TT571" s="0"/>
      <c r="TU571" s="0"/>
      <c r="TV571" s="0"/>
      <c r="TW571" s="0"/>
      <c r="TX571" s="0"/>
      <c r="TY571" s="0"/>
      <c r="TZ571" s="0"/>
      <c r="UA571" s="0"/>
      <c r="UB571" s="0"/>
      <c r="UC571" s="0"/>
      <c r="UD571" s="0"/>
      <c r="UE571" s="0"/>
      <c r="UF571" s="0"/>
      <c r="UG571" s="0"/>
      <c r="UH571" s="0"/>
      <c r="UI571" s="0"/>
      <c r="UJ571" s="0"/>
      <c r="UK571" s="0"/>
      <c r="UL571" s="0"/>
      <c r="UM571" s="0"/>
      <c r="UN571" s="0"/>
      <c r="UO571" s="0"/>
      <c r="UP571" s="0"/>
      <c r="UQ571" s="0"/>
      <c r="UR571" s="0"/>
      <c r="US571" s="0"/>
      <c r="UT571" s="0"/>
      <c r="UU571" s="0"/>
      <c r="UV571" s="0"/>
      <c r="UW571" s="0"/>
      <c r="UX571" s="0"/>
      <c r="UY571" s="0"/>
      <c r="UZ571" s="0"/>
      <c r="VA571" s="0"/>
      <c r="VB571" s="0"/>
      <c r="VC571" s="0"/>
      <c r="VD571" s="0"/>
      <c r="VE571" s="0"/>
      <c r="VF571" s="0"/>
      <c r="VG571" s="0"/>
      <c r="VH571" s="0"/>
      <c r="VI571" s="0"/>
      <c r="VJ571" s="0"/>
      <c r="VK571" s="0"/>
      <c r="VL571" s="0"/>
      <c r="VM571" s="0"/>
      <c r="VN571" s="0"/>
      <c r="VO571" s="0"/>
      <c r="VP571" s="0"/>
      <c r="VQ571" s="0"/>
      <c r="VR571" s="0"/>
      <c r="VS571" s="0"/>
      <c r="VT571" s="0"/>
      <c r="VU571" s="0"/>
      <c r="VV571" s="0"/>
      <c r="VW571" s="0"/>
      <c r="VX571" s="0"/>
      <c r="VY571" s="0"/>
      <c r="VZ571" s="0"/>
      <c r="WA571" s="0"/>
      <c r="WB571" s="0"/>
      <c r="WC571" s="0"/>
      <c r="WD571" s="0"/>
      <c r="WE571" s="0"/>
      <c r="WF571" s="0"/>
      <c r="WG571" s="0"/>
      <c r="WH571" s="0"/>
      <c r="WI571" s="0"/>
      <c r="WJ571" s="0"/>
      <c r="WK571" s="0"/>
      <c r="WL571" s="0"/>
      <c r="WM571" s="0"/>
      <c r="WN571" s="0"/>
      <c r="WO571" s="0"/>
      <c r="WP571" s="0"/>
      <c r="WQ571" s="0"/>
      <c r="WR571" s="0"/>
      <c r="WS571" s="0"/>
      <c r="WT571" s="0"/>
      <c r="WU571" s="0"/>
      <c r="WV571" s="0"/>
      <c r="WW571" s="0"/>
      <c r="WX571" s="0"/>
      <c r="WY571" s="0"/>
      <c r="WZ571" s="0"/>
      <c r="XA571" s="0"/>
      <c r="XB571" s="0"/>
      <c r="XC571" s="0"/>
      <c r="XD571" s="0"/>
      <c r="XE571" s="0"/>
      <c r="XF571" s="0"/>
      <c r="XG571" s="0"/>
      <c r="XH571" s="0"/>
      <c r="XI571" s="0"/>
      <c r="XJ571" s="0"/>
      <c r="XK571" s="0"/>
      <c r="XL571" s="0"/>
      <c r="XM571" s="0"/>
      <c r="XN571" s="0"/>
      <c r="XO571" s="0"/>
      <c r="XP571" s="0"/>
      <c r="XQ571" s="0"/>
      <c r="XR571" s="0"/>
      <c r="XS571" s="0"/>
      <c r="XT571" s="0"/>
      <c r="XU571" s="0"/>
      <c r="XV571" s="0"/>
      <c r="XW571" s="0"/>
      <c r="XX571" s="0"/>
      <c r="XY571" s="0"/>
      <c r="XZ571" s="0"/>
      <c r="YA571" s="0"/>
      <c r="YB571" s="0"/>
      <c r="YC571" s="0"/>
      <c r="YD571" s="0"/>
      <c r="YE571" s="0"/>
      <c r="YF571" s="0"/>
      <c r="YG571" s="0"/>
      <c r="YH571" s="0"/>
      <c r="YI571" s="0"/>
      <c r="YJ571" s="0"/>
      <c r="YK571" s="0"/>
      <c r="YL571" s="0"/>
      <c r="YM571" s="0"/>
      <c r="YN571" s="0"/>
      <c r="YO571" s="0"/>
      <c r="YP571" s="0"/>
      <c r="YQ571" s="0"/>
      <c r="YR571" s="0"/>
      <c r="YS571" s="0"/>
      <c r="YT571" s="0"/>
      <c r="YU571" s="0"/>
      <c r="YV571" s="0"/>
      <c r="YW571" s="0"/>
      <c r="YX571" s="0"/>
      <c r="YY571" s="0"/>
      <c r="YZ571" s="0"/>
      <c r="ZA571" s="0"/>
      <c r="ZB571" s="0"/>
      <c r="ZC571" s="0"/>
      <c r="ZD571" s="0"/>
      <c r="ZE571" s="0"/>
      <c r="ZF571" s="0"/>
      <c r="ZG571" s="0"/>
      <c r="ZH571" s="0"/>
      <c r="ZI571" s="0"/>
      <c r="ZJ571" s="0"/>
      <c r="ZK571" s="0"/>
      <c r="ZL571" s="0"/>
      <c r="ZM571" s="0"/>
      <c r="ZN571" s="0"/>
      <c r="ZO571" s="0"/>
      <c r="ZP571" s="0"/>
      <c r="ZQ571" s="0"/>
      <c r="ZR571" s="0"/>
      <c r="ZS571" s="0"/>
      <c r="ZT571" s="0"/>
      <c r="ZU571" s="0"/>
      <c r="ZV571" s="0"/>
      <c r="ZW571" s="0"/>
      <c r="ZX571" s="0"/>
      <c r="ZY571" s="0"/>
      <c r="ZZ571" s="0"/>
      <c r="AAA571" s="0"/>
      <c r="AAB571" s="0"/>
      <c r="AAC571" s="0"/>
      <c r="AAD571" s="0"/>
      <c r="AAE571" s="0"/>
      <c r="AAF571" s="0"/>
      <c r="AAG571" s="0"/>
      <c r="AAH571" s="0"/>
      <c r="AAI571" s="0"/>
      <c r="AAJ571" s="0"/>
      <c r="AAK571" s="0"/>
      <c r="AAL571" s="0"/>
      <c r="AAM571" s="0"/>
      <c r="AAN571" s="0"/>
      <c r="AAO571" s="0"/>
      <c r="AAP571" s="0"/>
      <c r="AAQ571" s="0"/>
      <c r="AAR571" s="0"/>
      <c r="AAS571" s="0"/>
      <c r="AAT571" s="0"/>
      <c r="AAU571" s="0"/>
      <c r="AAV571" s="0"/>
      <c r="AAW571" s="0"/>
      <c r="AAX571" s="0"/>
      <c r="AAY571" s="0"/>
      <c r="AAZ571" s="0"/>
      <c r="ABA571" s="0"/>
      <c r="ABB571" s="0"/>
      <c r="ABC571" s="0"/>
      <c r="ABD571" s="0"/>
      <c r="ABE571" s="0"/>
      <c r="ABF571" s="0"/>
      <c r="ABG571" s="0"/>
      <c r="ABH571" s="0"/>
      <c r="ABI571" s="0"/>
      <c r="ABJ571" s="0"/>
      <c r="ABK571" s="0"/>
      <c r="ABL571" s="0"/>
      <c r="ABM571" s="0"/>
      <c r="ABN571" s="0"/>
      <c r="ABO571" s="0"/>
      <c r="ABP571" s="0"/>
      <c r="ABQ571" s="0"/>
      <c r="ABR571" s="0"/>
      <c r="ABS571" s="0"/>
      <c r="ABT571" s="0"/>
      <c r="ABU571" s="0"/>
      <c r="ABV571" s="0"/>
      <c r="ABW571" s="0"/>
      <c r="ABX571" s="0"/>
      <c r="ABY571" s="0"/>
      <c r="ABZ571" s="0"/>
      <c r="ACA571" s="0"/>
      <c r="ACB571" s="0"/>
      <c r="ACC571" s="0"/>
      <c r="ACD571" s="0"/>
      <c r="ACE571" s="0"/>
      <c r="ACF571" s="0"/>
      <c r="ACG571" s="0"/>
      <c r="ACH571" s="0"/>
      <c r="ACI571" s="0"/>
      <c r="ACJ571" s="0"/>
      <c r="ACK571" s="0"/>
      <c r="ACL571" s="0"/>
      <c r="ACM571" s="0"/>
      <c r="ACN571" s="0"/>
      <c r="ACO571" s="0"/>
      <c r="ACP571" s="0"/>
      <c r="ACQ571" s="0"/>
      <c r="ACR571" s="0"/>
      <c r="ACS571" s="0"/>
      <c r="ACT571" s="0"/>
      <c r="ACU571" s="0"/>
      <c r="ACV571" s="0"/>
      <c r="ACW571" s="0"/>
      <c r="ACX571" s="0"/>
      <c r="ACY571" s="0"/>
      <c r="ACZ571" s="0"/>
      <c r="ADA571" s="0"/>
      <c r="ADB571" s="0"/>
      <c r="ADC571" s="0"/>
      <c r="ADD571" s="0"/>
      <c r="ADE571" s="0"/>
      <c r="ADF571" s="0"/>
      <c r="ADG571" s="0"/>
      <c r="ADH571" s="0"/>
      <c r="ADI571" s="0"/>
      <c r="ADJ571" s="0"/>
      <c r="ADK571" s="0"/>
      <c r="ADL571" s="0"/>
      <c r="ADM571" s="0"/>
      <c r="ADN571" s="0"/>
      <c r="ADO571" s="0"/>
      <c r="ADP571" s="0"/>
      <c r="ADQ571" s="0"/>
      <c r="ADR571" s="0"/>
      <c r="ADS571" s="0"/>
      <c r="ADT571" s="0"/>
      <c r="ADU571" s="0"/>
      <c r="ADV571" s="0"/>
      <c r="ADW571" s="0"/>
      <c r="ADX571" s="0"/>
      <c r="ADY571" s="0"/>
      <c r="ADZ571" s="0"/>
      <c r="AEA571" s="0"/>
      <c r="AEB571" s="0"/>
      <c r="AEC571" s="0"/>
      <c r="AED571" s="0"/>
      <c r="AEE571" s="0"/>
      <c r="AEF571" s="0"/>
      <c r="AEG571" s="0"/>
      <c r="AEH571" s="0"/>
      <c r="AEI571" s="0"/>
      <c r="AEJ571" s="0"/>
      <c r="AEK571" s="0"/>
      <c r="AEL571" s="0"/>
      <c r="AEM571" s="0"/>
      <c r="AEN571" s="0"/>
      <c r="AEO571" s="0"/>
      <c r="AEP571" s="0"/>
      <c r="AEQ571" s="0"/>
      <c r="AER571" s="0"/>
      <c r="AES571" s="0"/>
      <c r="AET571" s="0"/>
      <c r="AEU571" s="0"/>
      <c r="AEV571" s="0"/>
      <c r="AEW571" s="0"/>
      <c r="AEX571" s="0"/>
      <c r="AEY571" s="0"/>
      <c r="AEZ571" s="0"/>
      <c r="AFA571" s="0"/>
      <c r="AFB571" s="0"/>
      <c r="AFC571" s="0"/>
      <c r="AFD571" s="0"/>
      <c r="AFE571" s="0"/>
      <c r="AFF571" s="0"/>
      <c r="AFG571" s="0"/>
      <c r="AFH571" s="0"/>
      <c r="AFI571" s="0"/>
      <c r="AFJ571" s="0"/>
      <c r="AFK571" s="0"/>
      <c r="AFL571" s="0"/>
      <c r="AFM571" s="0"/>
      <c r="AFN571" s="0"/>
      <c r="AFO571" s="0"/>
      <c r="AFP571" s="0"/>
      <c r="AFQ571" s="0"/>
      <c r="AFR571" s="0"/>
      <c r="AFS571" s="0"/>
      <c r="AFT571" s="0"/>
      <c r="AFU571" s="0"/>
      <c r="AFV571" s="0"/>
      <c r="AFW571" s="0"/>
      <c r="AFX571" s="0"/>
      <c r="AFY571" s="0"/>
      <c r="AFZ571" s="0"/>
      <c r="AGA571" s="0"/>
      <c r="AGB571" s="0"/>
      <c r="AGC571" s="0"/>
      <c r="AGD571" s="0"/>
      <c r="AGE571" s="0"/>
      <c r="AGF571" s="0"/>
      <c r="AGG571" s="0"/>
      <c r="AGH571" s="0"/>
      <c r="AGI571" s="0"/>
      <c r="AGJ571" s="0"/>
      <c r="AGK571" s="0"/>
      <c r="AGL571" s="0"/>
      <c r="AGM571" s="0"/>
      <c r="AGN571" s="0"/>
      <c r="AGO571" s="0"/>
      <c r="AGP571" s="0"/>
      <c r="AGQ571" s="0"/>
      <c r="AGR571" s="0"/>
      <c r="AGS571" s="0"/>
      <c r="AGT571" s="0"/>
      <c r="AGU571" s="0"/>
      <c r="AGV571" s="0"/>
      <c r="AGW571" s="0"/>
      <c r="AGX571" s="0"/>
      <c r="AGY571" s="0"/>
      <c r="AGZ571" s="0"/>
      <c r="AHA571" s="0"/>
      <c r="AHB571" s="0"/>
      <c r="AHC571" s="0"/>
      <c r="AHD571" s="0"/>
      <c r="AHE571" s="0"/>
      <c r="AHF571" s="0"/>
      <c r="AHG571" s="0"/>
      <c r="AHH571" s="0"/>
      <c r="AHI571" s="0"/>
      <c r="AHJ571" s="0"/>
      <c r="AHK571" s="0"/>
      <c r="AHL571" s="0"/>
      <c r="AHM571" s="0"/>
      <c r="AHN571" s="0"/>
      <c r="AHO571" s="0"/>
      <c r="AHP571" s="0"/>
      <c r="AHQ571" s="0"/>
      <c r="AHR571" s="0"/>
      <c r="AHS571" s="0"/>
      <c r="AHT571" s="0"/>
      <c r="AHU571" s="0"/>
      <c r="AHV571" s="0"/>
      <c r="AHW571" s="0"/>
      <c r="AHX571" s="0"/>
      <c r="AHY571" s="0"/>
      <c r="AHZ571" s="0"/>
      <c r="AIA571" s="0"/>
      <c r="AIB571" s="0"/>
      <c r="AIC571" s="0"/>
      <c r="AID571" s="0"/>
      <c r="AIE571" s="0"/>
      <c r="AIF571" s="0"/>
      <c r="AIG571" s="0"/>
      <c r="AIH571" s="0"/>
      <c r="AII571" s="0"/>
      <c r="AIJ571" s="0"/>
      <c r="AIK571" s="0"/>
      <c r="AIL571" s="0"/>
      <c r="AIM571" s="0"/>
      <c r="AIN571" s="0"/>
      <c r="AIO571" s="0"/>
      <c r="AIP571" s="0"/>
      <c r="AIQ571" s="0"/>
      <c r="AIR571" s="0"/>
      <c r="AIS571" s="0"/>
      <c r="AIT571" s="0"/>
      <c r="AIU571" s="0"/>
      <c r="AIV571" s="0"/>
      <c r="AIW571" s="0"/>
      <c r="AIX571" s="0"/>
      <c r="AIY571" s="0"/>
      <c r="AIZ571" s="0"/>
      <c r="AJA571" s="0"/>
      <c r="AJB571" s="0"/>
      <c r="AJC571" s="0"/>
      <c r="AJD571" s="0"/>
      <c r="AJE571" s="0"/>
      <c r="AJF571" s="0"/>
      <c r="AJG571" s="0"/>
      <c r="AJH571" s="0"/>
      <c r="AJI571" s="0"/>
      <c r="AJJ571" s="0"/>
      <c r="AJK571" s="0"/>
      <c r="AJL571" s="0"/>
      <c r="AJM571" s="0"/>
      <c r="AJN571" s="0"/>
      <c r="AJO571" s="0"/>
      <c r="AJP571" s="0"/>
      <c r="AJQ571" s="0"/>
      <c r="AJR571" s="0"/>
      <c r="AJS571" s="0"/>
      <c r="AJT571" s="0"/>
      <c r="AJU571" s="0"/>
      <c r="AJV571" s="0"/>
      <c r="AJW571" s="0"/>
      <c r="AJX571" s="0"/>
      <c r="AJY571" s="0"/>
      <c r="AJZ571" s="0"/>
      <c r="AKA571" s="0"/>
      <c r="AKB571" s="0"/>
      <c r="AKC571" s="0"/>
      <c r="AKD571" s="0"/>
      <c r="AKE571" s="0"/>
      <c r="AKF571" s="0"/>
      <c r="AKG571" s="0"/>
      <c r="AKH571" s="0"/>
      <c r="AKI571" s="0"/>
      <c r="AKJ571" s="0"/>
      <c r="AKK571" s="0"/>
      <c r="AKL571" s="0"/>
      <c r="AKM571" s="0"/>
      <c r="AKN571" s="0"/>
      <c r="AKO571" s="0"/>
      <c r="AKP571" s="0"/>
      <c r="AKQ571" s="0"/>
      <c r="AKR571" s="0"/>
      <c r="AKS571" s="0"/>
      <c r="AKT571" s="0"/>
      <c r="AKU571" s="0"/>
      <c r="AKV571" s="0"/>
      <c r="AKW571" s="0"/>
      <c r="AKX571" s="0"/>
      <c r="AKY571" s="0"/>
      <c r="AKZ571" s="0"/>
      <c r="ALA571" s="0"/>
      <c r="ALB571" s="0"/>
      <c r="ALC571" s="0"/>
      <c r="ALD571" s="0"/>
      <c r="ALE571" s="0"/>
      <c r="ALF571" s="0"/>
      <c r="ALG571" s="0"/>
      <c r="ALH571" s="0"/>
      <c r="ALI571" s="0"/>
      <c r="ALJ571" s="0"/>
      <c r="ALK571" s="0"/>
      <c r="ALL571" s="0"/>
      <c r="ALM571" s="0"/>
      <c r="ALN571" s="0"/>
      <c r="ALO571" s="0"/>
      <c r="ALP571" s="0"/>
      <c r="ALQ571" s="0"/>
      <c r="ALR571" s="0"/>
      <c r="ALS571" s="0"/>
      <c r="ALT571" s="0"/>
      <c r="ALU571" s="0"/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  <c r="AMJ571" s="0"/>
    </row>
    <row r="572" customFormat="false" ht="16.5" hidden="false" customHeight="true" outlineLevel="0" collapsed="false">
      <c r="A572" s="19" t="n">
        <v>483</v>
      </c>
      <c r="B572" s="19" t="n">
        <f aca="false" t="array" ref="B572:B572">RANK(V572,$V$2:$V$607)</f>
        <v>390</v>
      </c>
      <c r="C572" s="20" t="str">
        <f aca="false">IF(VLOOKUP($A572,Tournoi!$B$2:$F$601,3,0)="","",VLOOKUP($A572,Tournoi!$B$2:$F$601,3,0))</f>
        <v>Staelens</v>
      </c>
      <c r="D572" s="20" t="str">
        <f aca="false">IF(VLOOKUP($A572,Tournoi!$B$2:$F$601,4,0)="","",VLOOKUP($A572,Tournoi!$B$2:$F$601,4,0))</f>
        <v>Kasper-Rork</v>
      </c>
      <c r="E572" s="20"/>
      <c r="F572" s="19" t="n">
        <v>0</v>
      </c>
      <c r="G572" s="19" t="n">
        <v>0</v>
      </c>
      <c r="H572" s="19" t="n">
        <v>0</v>
      </c>
      <c r="I572" s="19" t="n">
        <v>0</v>
      </c>
      <c r="J572" s="21"/>
      <c r="K572" s="19"/>
      <c r="L572" s="19"/>
      <c r="M572" s="19"/>
      <c r="N572" s="19"/>
      <c r="O572" s="19" t="n">
        <f aca="false">IF(VLOOKUP($A572,Tournoi!$B$2:$AC$601,6,0)="","",VLOOKUP($A572,Tournoi!$B$2:$AF$601,30,0))</f>
        <v>67.3544410926764</v>
      </c>
      <c r="P572" s="19"/>
      <c r="Q572" s="19"/>
      <c r="R572" s="19"/>
      <c r="S572" s="22"/>
      <c r="T572" s="21" t="n">
        <f aca="false" t="array" ref="T572:T572">SUM(J572:S572)</f>
        <v>67.3544410926764</v>
      </c>
      <c r="U572" s="19" t="n">
        <f aca="false" t="array" ref="U572:U572">IF(S572="",0,S572)+IF((COUNT(J572:R572)&lt;6),SUM(J572:R572),(MAX(J572:R572)+LARGE(J572:R572,2)+LARGE(J572:R572,3)+LARGE(J572:R572,4)+LARGE(J572:R572,5)))</f>
        <v>67.3544410926764</v>
      </c>
      <c r="V572" s="19" t="n">
        <f aca="false">U572+G572+I572</f>
        <v>67.3544410926764</v>
      </c>
      <c r="W572" s="19" t="n">
        <f aca="false" t="array" ref="W572:W572">COUNT(J572:S572)</f>
        <v>1</v>
      </c>
      <c r="X572" s="19"/>
      <c r="Y572" s="19"/>
      <c r="Z572" s="4"/>
      <c r="AA572" s="19"/>
      <c r="AB572" s="19"/>
      <c r="AC572" s="4"/>
      <c r="AD572" s="4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CA572" s="0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  <c r="IX572" s="0"/>
      <c r="IY572" s="0"/>
      <c r="IZ572" s="0"/>
      <c r="JA572" s="0"/>
      <c r="JB572" s="0"/>
      <c r="JC572" s="0"/>
      <c r="JD572" s="0"/>
      <c r="JE572" s="0"/>
      <c r="JF572" s="0"/>
      <c r="JG572" s="0"/>
      <c r="JH572" s="0"/>
      <c r="JI572" s="0"/>
      <c r="JJ572" s="0"/>
      <c r="JK572" s="0"/>
      <c r="JL572" s="0"/>
      <c r="JM572" s="0"/>
      <c r="JN572" s="0"/>
      <c r="JO572" s="0"/>
      <c r="JP572" s="0"/>
      <c r="JQ572" s="0"/>
      <c r="JR572" s="0"/>
      <c r="JS572" s="0"/>
      <c r="JT572" s="0"/>
      <c r="JU572" s="0"/>
      <c r="JV572" s="0"/>
      <c r="JW572" s="0"/>
      <c r="JX572" s="0"/>
      <c r="JY572" s="0"/>
      <c r="JZ572" s="0"/>
      <c r="KA572" s="0"/>
      <c r="KB572" s="0"/>
      <c r="KC572" s="0"/>
      <c r="KD572" s="0"/>
      <c r="KE572" s="0"/>
      <c r="KF572" s="0"/>
      <c r="KG572" s="0"/>
      <c r="KH572" s="0"/>
      <c r="KI572" s="0"/>
      <c r="KJ572" s="0"/>
      <c r="KK572" s="0"/>
      <c r="KL572" s="0"/>
      <c r="KM572" s="0"/>
      <c r="KN572" s="0"/>
      <c r="KO572" s="0"/>
      <c r="KP572" s="0"/>
      <c r="KQ572" s="0"/>
      <c r="KR572" s="0"/>
      <c r="KS572" s="0"/>
      <c r="KT572" s="0"/>
      <c r="KU572" s="0"/>
      <c r="KV572" s="0"/>
      <c r="KW572" s="0"/>
      <c r="KX572" s="0"/>
      <c r="KY572" s="0"/>
      <c r="KZ572" s="0"/>
      <c r="LA572" s="0"/>
      <c r="LB572" s="0"/>
      <c r="LC572" s="0"/>
      <c r="LD572" s="0"/>
      <c r="LE572" s="0"/>
      <c r="LF572" s="0"/>
      <c r="LG572" s="0"/>
      <c r="LH572" s="0"/>
      <c r="LI572" s="0"/>
      <c r="LJ572" s="0"/>
      <c r="LK572" s="0"/>
      <c r="LL572" s="0"/>
      <c r="LM572" s="0"/>
      <c r="LN572" s="0"/>
      <c r="LO572" s="0"/>
      <c r="LP572" s="0"/>
      <c r="LQ572" s="0"/>
      <c r="LR572" s="0"/>
      <c r="LS572" s="0"/>
      <c r="LT572" s="0"/>
      <c r="LU572" s="0"/>
      <c r="LV572" s="0"/>
      <c r="LW572" s="0"/>
      <c r="LX572" s="0"/>
      <c r="LY572" s="0"/>
      <c r="LZ572" s="0"/>
      <c r="MA572" s="0"/>
      <c r="MB572" s="0"/>
      <c r="MC572" s="0"/>
      <c r="MD572" s="0"/>
      <c r="ME572" s="0"/>
      <c r="MF572" s="0"/>
      <c r="MG572" s="0"/>
      <c r="MH572" s="0"/>
      <c r="MI572" s="0"/>
      <c r="MJ572" s="0"/>
      <c r="MK572" s="0"/>
      <c r="ML572" s="0"/>
      <c r="MM572" s="0"/>
      <c r="MN572" s="0"/>
      <c r="MO572" s="0"/>
      <c r="MP572" s="0"/>
      <c r="MQ572" s="0"/>
      <c r="MR572" s="0"/>
      <c r="MS572" s="0"/>
      <c r="MT572" s="0"/>
      <c r="MU572" s="0"/>
      <c r="MV572" s="0"/>
      <c r="MW572" s="0"/>
      <c r="MX572" s="0"/>
      <c r="MY572" s="0"/>
      <c r="MZ572" s="0"/>
      <c r="NA572" s="0"/>
      <c r="NB572" s="0"/>
      <c r="NC572" s="0"/>
      <c r="ND572" s="0"/>
      <c r="NE572" s="0"/>
      <c r="NF572" s="0"/>
      <c r="NG572" s="0"/>
      <c r="NH572" s="0"/>
      <c r="NI572" s="0"/>
      <c r="NJ572" s="0"/>
      <c r="NK572" s="0"/>
      <c r="NL572" s="0"/>
      <c r="NM572" s="0"/>
      <c r="NN572" s="0"/>
      <c r="NO572" s="0"/>
      <c r="NP572" s="0"/>
      <c r="NQ572" s="0"/>
      <c r="NR572" s="0"/>
      <c r="NS572" s="0"/>
      <c r="NT572" s="0"/>
      <c r="NU572" s="0"/>
      <c r="NV572" s="0"/>
      <c r="NW572" s="0"/>
      <c r="NX572" s="0"/>
      <c r="NY572" s="0"/>
      <c r="NZ572" s="0"/>
      <c r="OA572" s="0"/>
      <c r="OB572" s="0"/>
      <c r="OC572" s="0"/>
      <c r="OD572" s="0"/>
      <c r="OE572" s="0"/>
      <c r="OF572" s="0"/>
      <c r="OG572" s="0"/>
      <c r="OH572" s="0"/>
      <c r="OI572" s="0"/>
      <c r="OJ572" s="0"/>
      <c r="OK572" s="0"/>
      <c r="OL572" s="0"/>
      <c r="OM572" s="0"/>
      <c r="ON572" s="0"/>
      <c r="OO572" s="0"/>
      <c r="OP572" s="0"/>
      <c r="OQ572" s="0"/>
      <c r="OR572" s="0"/>
      <c r="OS572" s="0"/>
      <c r="OT572" s="0"/>
      <c r="OU572" s="0"/>
      <c r="OV572" s="0"/>
      <c r="OW572" s="0"/>
      <c r="OX572" s="0"/>
      <c r="OY572" s="0"/>
      <c r="OZ572" s="0"/>
      <c r="PA572" s="0"/>
      <c r="PB572" s="0"/>
      <c r="PC572" s="0"/>
      <c r="PD572" s="0"/>
      <c r="PE572" s="0"/>
      <c r="PF572" s="0"/>
      <c r="PG572" s="0"/>
      <c r="PH572" s="0"/>
      <c r="PI572" s="0"/>
      <c r="PJ572" s="0"/>
      <c r="PK572" s="0"/>
      <c r="PL572" s="0"/>
      <c r="PM572" s="0"/>
      <c r="PN572" s="0"/>
      <c r="PO572" s="0"/>
      <c r="PP572" s="0"/>
      <c r="PQ572" s="0"/>
      <c r="PR572" s="0"/>
      <c r="PS572" s="0"/>
      <c r="PT572" s="0"/>
      <c r="PU572" s="0"/>
      <c r="PV572" s="0"/>
      <c r="PW572" s="0"/>
      <c r="PX572" s="0"/>
      <c r="PY572" s="0"/>
      <c r="PZ572" s="0"/>
      <c r="QA572" s="0"/>
      <c r="QB572" s="0"/>
      <c r="QC572" s="0"/>
      <c r="QD572" s="0"/>
      <c r="QE572" s="0"/>
      <c r="QF572" s="0"/>
      <c r="QG572" s="0"/>
      <c r="QH572" s="0"/>
      <c r="QI572" s="0"/>
      <c r="QJ572" s="0"/>
      <c r="QK572" s="0"/>
      <c r="QL572" s="0"/>
      <c r="QM572" s="0"/>
      <c r="QN572" s="0"/>
      <c r="QO572" s="0"/>
      <c r="QP572" s="0"/>
      <c r="QQ572" s="0"/>
      <c r="QR572" s="0"/>
      <c r="QS572" s="0"/>
      <c r="QT572" s="0"/>
      <c r="QU572" s="0"/>
      <c r="QV572" s="0"/>
      <c r="QW572" s="0"/>
      <c r="QX572" s="0"/>
      <c r="QY572" s="0"/>
      <c r="QZ572" s="0"/>
      <c r="RA572" s="0"/>
      <c r="RB572" s="0"/>
      <c r="RC572" s="0"/>
      <c r="RD572" s="0"/>
      <c r="RE572" s="0"/>
      <c r="RF572" s="0"/>
      <c r="RG572" s="0"/>
      <c r="RH572" s="0"/>
      <c r="RI572" s="0"/>
      <c r="RJ572" s="0"/>
      <c r="RK572" s="0"/>
      <c r="RL572" s="0"/>
      <c r="RM572" s="0"/>
      <c r="RN572" s="0"/>
      <c r="RO572" s="0"/>
      <c r="RP572" s="0"/>
      <c r="RQ572" s="0"/>
      <c r="RR572" s="0"/>
      <c r="RS572" s="0"/>
      <c r="RT572" s="0"/>
      <c r="RU572" s="0"/>
      <c r="RV572" s="0"/>
      <c r="RW572" s="0"/>
      <c r="RX572" s="0"/>
      <c r="RY572" s="0"/>
      <c r="RZ572" s="0"/>
      <c r="SA572" s="0"/>
      <c r="SB572" s="0"/>
      <c r="SC572" s="0"/>
      <c r="SD572" s="0"/>
      <c r="SE572" s="0"/>
      <c r="SF572" s="0"/>
      <c r="SG572" s="0"/>
      <c r="SH572" s="0"/>
      <c r="SI572" s="0"/>
      <c r="SJ572" s="0"/>
      <c r="SK572" s="0"/>
      <c r="SL572" s="0"/>
      <c r="SM572" s="0"/>
      <c r="SN572" s="0"/>
      <c r="SO572" s="0"/>
      <c r="SP572" s="0"/>
      <c r="SQ572" s="0"/>
      <c r="SR572" s="0"/>
      <c r="SS572" s="0"/>
      <c r="ST572" s="0"/>
      <c r="SU572" s="0"/>
      <c r="SV572" s="0"/>
      <c r="SW572" s="0"/>
      <c r="SX572" s="0"/>
      <c r="SY572" s="0"/>
      <c r="SZ572" s="0"/>
      <c r="TA572" s="0"/>
      <c r="TB572" s="0"/>
      <c r="TC572" s="0"/>
      <c r="TD572" s="0"/>
      <c r="TE572" s="0"/>
      <c r="TF572" s="0"/>
      <c r="TG572" s="0"/>
      <c r="TH572" s="0"/>
      <c r="TI572" s="0"/>
      <c r="TJ572" s="0"/>
      <c r="TK572" s="0"/>
      <c r="TL572" s="0"/>
      <c r="TM572" s="0"/>
      <c r="TN572" s="0"/>
      <c r="TO572" s="0"/>
      <c r="TP572" s="0"/>
      <c r="TQ572" s="0"/>
      <c r="TR572" s="0"/>
      <c r="TS572" s="0"/>
      <c r="TT572" s="0"/>
      <c r="TU572" s="0"/>
      <c r="TV572" s="0"/>
      <c r="TW572" s="0"/>
      <c r="TX572" s="0"/>
      <c r="TY572" s="0"/>
      <c r="TZ572" s="0"/>
      <c r="UA572" s="0"/>
      <c r="UB572" s="0"/>
      <c r="UC572" s="0"/>
      <c r="UD572" s="0"/>
      <c r="UE572" s="0"/>
      <c r="UF572" s="0"/>
      <c r="UG572" s="0"/>
      <c r="UH572" s="0"/>
      <c r="UI572" s="0"/>
      <c r="UJ572" s="0"/>
      <c r="UK572" s="0"/>
      <c r="UL572" s="0"/>
      <c r="UM572" s="0"/>
      <c r="UN572" s="0"/>
      <c r="UO572" s="0"/>
      <c r="UP572" s="0"/>
      <c r="UQ572" s="0"/>
      <c r="UR572" s="0"/>
      <c r="US572" s="0"/>
      <c r="UT572" s="0"/>
      <c r="UU572" s="0"/>
      <c r="UV572" s="0"/>
      <c r="UW572" s="0"/>
      <c r="UX572" s="0"/>
      <c r="UY572" s="0"/>
      <c r="UZ572" s="0"/>
      <c r="VA572" s="0"/>
      <c r="VB572" s="0"/>
      <c r="VC572" s="0"/>
      <c r="VD572" s="0"/>
      <c r="VE572" s="0"/>
      <c r="VF572" s="0"/>
      <c r="VG572" s="0"/>
      <c r="VH572" s="0"/>
      <c r="VI572" s="0"/>
      <c r="VJ572" s="0"/>
      <c r="VK572" s="0"/>
      <c r="VL572" s="0"/>
      <c r="VM572" s="0"/>
      <c r="VN572" s="0"/>
      <c r="VO572" s="0"/>
      <c r="VP572" s="0"/>
      <c r="VQ572" s="0"/>
      <c r="VR572" s="0"/>
      <c r="VS572" s="0"/>
      <c r="VT572" s="0"/>
      <c r="VU572" s="0"/>
      <c r="VV572" s="0"/>
      <c r="VW572" s="0"/>
      <c r="VX572" s="0"/>
      <c r="VY572" s="0"/>
      <c r="VZ572" s="0"/>
      <c r="WA572" s="0"/>
      <c r="WB572" s="0"/>
      <c r="WC572" s="0"/>
      <c r="WD572" s="0"/>
      <c r="WE572" s="0"/>
      <c r="WF572" s="0"/>
      <c r="WG572" s="0"/>
      <c r="WH572" s="0"/>
      <c r="WI572" s="0"/>
      <c r="WJ572" s="0"/>
      <c r="WK572" s="0"/>
      <c r="WL572" s="0"/>
      <c r="WM572" s="0"/>
      <c r="WN572" s="0"/>
      <c r="WO572" s="0"/>
      <c r="WP572" s="0"/>
      <c r="WQ572" s="0"/>
      <c r="WR572" s="0"/>
      <c r="WS572" s="0"/>
      <c r="WT572" s="0"/>
      <c r="WU572" s="0"/>
      <c r="WV572" s="0"/>
      <c r="WW572" s="0"/>
      <c r="WX572" s="0"/>
      <c r="WY572" s="0"/>
      <c r="WZ572" s="0"/>
      <c r="XA572" s="0"/>
      <c r="XB572" s="0"/>
      <c r="XC572" s="0"/>
      <c r="XD572" s="0"/>
      <c r="XE572" s="0"/>
      <c r="XF572" s="0"/>
      <c r="XG572" s="0"/>
      <c r="XH572" s="0"/>
      <c r="XI572" s="0"/>
      <c r="XJ572" s="0"/>
      <c r="XK572" s="0"/>
      <c r="XL572" s="0"/>
      <c r="XM572" s="0"/>
      <c r="XN572" s="0"/>
      <c r="XO572" s="0"/>
      <c r="XP572" s="0"/>
      <c r="XQ572" s="0"/>
      <c r="XR572" s="0"/>
      <c r="XS572" s="0"/>
      <c r="XT572" s="0"/>
      <c r="XU572" s="0"/>
      <c r="XV572" s="0"/>
      <c r="XW572" s="0"/>
      <c r="XX572" s="0"/>
      <c r="XY572" s="0"/>
      <c r="XZ572" s="0"/>
      <c r="YA572" s="0"/>
      <c r="YB572" s="0"/>
      <c r="YC572" s="0"/>
      <c r="YD572" s="0"/>
      <c r="YE572" s="0"/>
      <c r="YF572" s="0"/>
      <c r="YG572" s="0"/>
      <c r="YH572" s="0"/>
      <c r="YI572" s="0"/>
      <c r="YJ572" s="0"/>
      <c r="YK572" s="0"/>
      <c r="YL572" s="0"/>
      <c r="YM572" s="0"/>
      <c r="YN572" s="0"/>
      <c r="YO572" s="0"/>
      <c r="YP572" s="0"/>
      <c r="YQ572" s="0"/>
      <c r="YR572" s="0"/>
      <c r="YS572" s="0"/>
      <c r="YT572" s="0"/>
      <c r="YU572" s="0"/>
      <c r="YV572" s="0"/>
      <c r="YW572" s="0"/>
      <c r="YX572" s="0"/>
      <c r="YY572" s="0"/>
      <c r="YZ572" s="0"/>
      <c r="ZA572" s="0"/>
      <c r="ZB572" s="0"/>
      <c r="ZC572" s="0"/>
      <c r="ZD572" s="0"/>
      <c r="ZE572" s="0"/>
      <c r="ZF572" s="0"/>
      <c r="ZG572" s="0"/>
      <c r="ZH572" s="0"/>
      <c r="ZI572" s="0"/>
      <c r="ZJ572" s="0"/>
      <c r="ZK572" s="0"/>
      <c r="ZL572" s="0"/>
      <c r="ZM572" s="0"/>
      <c r="ZN572" s="0"/>
      <c r="ZO572" s="0"/>
      <c r="ZP572" s="0"/>
      <c r="ZQ572" s="0"/>
      <c r="ZR572" s="0"/>
      <c r="ZS572" s="0"/>
      <c r="ZT572" s="0"/>
      <c r="ZU572" s="0"/>
      <c r="ZV572" s="0"/>
      <c r="ZW572" s="0"/>
      <c r="ZX572" s="0"/>
      <c r="ZY572" s="0"/>
      <c r="ZZ572" s="0"/>
      <c r="AAA572" s="0"/>
      <c r="AAB572" s="0"/>
      <c r="AAC572" s="0"/>
      <c r="AAD572" s="0"/>
      <c r="AAE572" s="0"/>
      <c r="AAF572" s="0"/>
      <c r="AAG572" s="0"/>
      <c r="AAH572" s="0"/>
      <c r="AAI572" s="0"/>
      <c r="AAJ572" s="0"/>
      <c r="AAK572" s="0"/>
      <c r="AAL572" s="0"/>
      <c r="AAM572" s="0"/>
      <c r="AAN572" s="0"/>
      <c r="AAO572" s="0"/>
      <c r="AAP572" s="0"/>
      <c r="AAQ572" s="0"/>
      <c r="AAR572" s="0"/>
      <c r="AAS572" s="0"/>
      <c r="AAT572" s="0"/>
      <c r="AAU572" s="0"/>
      <c r="AAV572" s="0"/>
      <c r="AAW572" s="0"/>
      <c r="AAX572" s="0"/>
      <c r="AAY572" s="0"/>
      <c r="AAZ572" s="0"/>
      <c r="ABA572" s="0"/>
      <c r="ABB572" s="0"/>
      <c r="ABC572" s="0"/>
      <c r="ABD572" s="0"/>
      <c r="ABE572" s="0"/>
      <c r="ABF572" s="0"/>
      <c r="ABG572" s="0"/>
      <c r="ABH572" s="0"/>
      <c r="ABI572" s="0"/>
      <c r="ABJ572" s="0"/>
      <c r="ABK572" s="0"/>
      <c r="ABL572" s="0"/>
      <c r="ABM572" s="0"/>
      <c r="ABN572" s="0"/>
      <c r="ABO572" s="0"/>
      <c r="ABP572" s="0"/>
      <c r="ABQ572" s="0"/>
      <c r="ABR572" s="0"/>
      <c r="ABS572" s="0"/>
      <c r="ABT572" s="0"/>
      <c r="ABU572" s="0"/>
      <c r="ABV572" s="0"/>
      <c r="ABW572" s="0"/>
      <c r="ABX572" s="0"/>
      <c r="ABY572" s="0"/>
      <c r="ABZ572" s="0"/>
      <c r="ACA572" s="0"/>
      <c r="ACB572" s="0"/>
      <c r="ACC572" s="0"/>
      <c r="ACD572" s="0"/>
      <c r="ACE572" s="0"/>
      <c r="ACF572" s="0"/>
      <c r="ACG572" s="0"/>
      <c r="ACH572" s="0"/>
      <c r="ACI572" s="0"/>
      <c r="ACJ572" s="0"/>
      <c r="ACK572" s="0"/>
      <c r="ACL572" s="0"/>
      <c r="ACM572" s="0"/>
      <c r="ACN572" s="0"/>
      <c r="ACO572" s="0"/>
      <c r="ACP572" s="0"/>
      <c r="ACQ572" s="0"/>
      <c r="ACR572" s="0"/>
      <c r="ACS572" s="0"/>
      <c r="ACT572" s="0"/>
      <c r="ACU572" s="0"/>
      <c r="ACV572" s="0"/>
      <c r="ACW572" s="0"/>
      <c r="ACX572" s="0"/>
      <c r="ACY572" s="0"/>
      <c r="ACZ572" s="0"/>
      <c r="ADA572" s="0"/>
      <c r="ADB572" s="0"/>
      <c r="ADC572" s="0"/>
      <c r="ADD572" s="0"/>
      <c r="ADE572" s="0"/>
      <c r="ADF572" s="0"/>
      <c r="ADG572" s="0"/>
      <c r="ADH572" s="0"/>
      <c r="ADI572" s="0"/>
      <c r="ADJ572" s="0"/>
      <c r="ADK572" s="0"/>
      <c r="ADL572" s="0"/>
      <c r="ADM572" s="0"/>
      <c r="ADN572" s="0"/>
      <c r="ADO572" s="0"/>
      <c r="ADP572" s="0"/>
      <c r="ADQ572" s="0"/>
      <c r="ADR572" s="0"/>
      <c r="ADS572" s="0"/>
      <c r="ADT572" s="0"/>
      <c r="ADU572" s="0"/>
      <c r="ADV572" s="0"/>
      <c r="ADW572" s="0"/>
      <c r="ADX572" s="0"/>
      <c r="ADY572" s="0"/>
      <c r="ADZ572" s="0"/>
      <c r="AEA572" s="0"/>
      <c r="AEB572" s="0"/>
      <c r="AEC572" s="0"/>
      <c r="AED572" s="0"/>
      <c r="AEE572" s="0"/>
      <c r="AEF572" s="0"/>
      <c r="AEG572" s="0"/>
      <c r="AEH572" s="0"/>
      <c r="AEI572" s="0"/>
      <c r="AEJ572" s="0"/>
      <c r="AEK572" s="0"/>
      <c r="AEL572" s="0"/>
      <c r="AEM572" s="0"/>
      <c r="AEN572" s="0"/>
      <c r="AEO572" s="0"/>
      <c r="AEP572" s="0"/>
      <c r="AEQ572" s="0"/>
      <c r="AER572" s="0"/>
      <c r="AES572" s="0"/>
      <c r="AET572" s="0"/>
      <c r="AEU572" s="0"/>
      <c r="AEV572" s="0"/>
      <c r="AEW572" s="0"/>
      <c r="AEX572" s="0"/>
      <c r="AEY572" s="0"/>
      <c r="AEZ572" s="0"/>
      <c r="AFA572" s="0"/>
      <c r="AFB572" s="0"/>
      <c r="AFC572" s="0"/>
      <c r="AFD572" s="0"/>
      <c r="AFE572" s="0"/>
      <c r="AFF572" s="0"/>
      <c r="AFG572" s="0"/>
      <c r="AFH572" s="0"/>
      <c r="AFI572" s="0"/>
      <c r="AFJ572" s="0"/>
      <c r="AFK572" s="0"/>
      <c r="AFL572" s="0"/>
      <c r="AFM572" s="0"/>
      <c r="AFN572" s="0"/>
      <c r="AFO572" s="0"/>
      <c r="AFP572" s="0"/>
      <c r="AFQ572" s="0"/>
      <c r="AFR572" s="0"/>
      <c r="AFS572" s="0"/>
      <c r="AFT572" s="0"/>
      <c r="AFU572" s="0"/>
      <c r="AFV572" s="0"/>
      <c r="AFW572" s="0"/>
      <c r="AFX572" s="0"/>
      <c r="AFY572" s="0"/>
      <c r="AFZ572" s="0"/>
      <c r="AGA572" s="0"/>
      <c r="AGB572" s="0"/>
      <c r="AGC572" s="0"/>
      <c r="AGD572" s="0"/>
      <c r="AGE572" s="0"/>
      <c r="AGF572" s="0"/>
      <c r="AGG572" s="0"/>
      <c r="AGH572" s="0"/>
      <c r="AGI572" s="0"/>
      <c r="AGJ572" s="0"/>
      <c r="AGK572" s="0"/>
      <c r="AGL572" s="0"/>
      <c r="AGM572" s="0"/>
      <c r="AGN572" s="0"/>
      <c r="AGO572" s="0"/>
      <c r="AGP572" s="0"/>
      <c r="AGQ572" s="0"/>
      <c r="AGR572" s="0"/>
      <c r="AGS572" s="0"/>
      <c r="AGT572" s="0"/>
      <c r="AGU572" s="0"/>
      <c r="AGV572" s="0"/>
      <c r="AGW572" s="0"/>
      <c r="AGX572" s="0"/>
      <c r="AGY572" s="0"/>
      <c r="AGZ572" s="0"/>
      <c r="AHA572" s="0"/>
      <c r="AHB572" s="0"/>
      <c r="AHC572" s="0"/>
      <c r="AHD572" s="0"/>
      <c r="AHE572" s="0"/>
      <c r="AHF572" s="0"/>
      <c r="AHG572" s="0"/>
      <c r="AHH572" s="0"/>
      <c r="AHI572" s="0"/>
      <c r="AHJ572" s="0"/>
      <c r="AHK572" s="0"/>
      <c r="AHL572" s="0"/>
      <c r="AHM572" s="0"/>
      <c r="AHN572" s="0"/>
      <c r="AHO572" s="0"/>
      <c r="AHP572" s="0"/>
      <c r="AHQ572" s="0"/>
      <c r="AHR572" s="0"/>
      <c r="AHS572" s="0"/>
      <c r="AHT572" s="0"/>
      <c r="AHU572" s="0"/>
      <c r="AHV572" s="0"/>
      <c r="AHW572" s="0"/>
      <c r="AHX572" s="0"/>
      <c r="AHY572" s="0"/>
      <c r="AHZ572" s="0"/>
      <c r="AIA572" s="0"/>
      <c r="AIB572" s="0"/>
      <c r="AIC572" s="0"/>
      <c r="AID572" s="0"/>
      <c r="AIE572" s="0"/>
      <c r="AIF572" s="0"/>
      <c r="AIG572" s="0"/>
      <c r="AIH572" s="0"/>
      <c r="AII572" s="0"/>
      <c r="AIJ572" s="0"/>
      <c r="AIK572" s="0"/>
      <c r="AIL572" s="0"/>
      <c r="AIM572" s="0"/>
      <c r="AIN572" s="0"/>
      <c r="AIO572" s="0"/>
      <c r="AIP572" s="0"/>
      <c r="AIQ572" s="0"/>
      <c r="AIR572" s="0"/>
      <c r="AIS572" s="0"/>
      <c r="AIT572" s="0"/>
      <c r="AIU572" s="0"/>
      <c r="AIV572" s="0"/>
      <c r="AIW572" s="0"/>
      <c r="AIX572" s="0"/>
      <c r="AIY572" s="0"/>
      <c r="AIZ572" s="0"/>
      <c r="AJA572" s="0"/>
      <c r="AJB572" s="0"/>
      <c r="AJC572" s="0"/>
      <c r="AJD572" s="0"/>
      <c r="AJE572" s="0"/>
      <c r="AJF572" s="0"/>
      <c r="AJG572" s="0"/>
      <c r="AJH572" s="0"/>
      <c r="AJI572" s="0"/>
      <c r="AJJ572" s="0"/>
      <c r="AJK572" s="0"/>
      <c r="AJL572" s="0"/>
      <c r="AJM572" s="0"/>
      <c r="AJN572" s="0"/>
      <c r="AJO572" s="0"/>
      <c r="AJP572" s="0"/>
      <c r="AJQ572" s="0"/>
      <c r="AJR572" s="0"/>
      <c r="AJS572" s="0"/>
      <c r="AJT572" s="0"/>
      <c r="AJU572" s="0"/>
      <c r="AJV572" s="0"/>
      <c r="AJW572" s="0"/>
      <c r="AJX572" s="0"/>
      <c r="AJY572" s="0"/>
      <c r="AJZ572" s="0"/>
      <c r="AKA572" s="0"/>
      <c r="AKB572" s="0"/>
      <c r="AKC572" s="0"/>
      <c r="AKD572" s="0"/>
      <c r="AKE572" s="0"/>
      <c r="AKF572" s="0"/>
      <c r="AKG572" s="0"/>
      <c r="AKH572" s="0"/>
      <c r="AKI572" s="0"/>
      <c r="AKJ572" s="0"/>
      <c r="AKK572" s="0"/>
      <c r="AKL572" s="0"/>
      <c r="AKM572" s="0"/>
      <c r="AKN572" s="0"/>
      <c r="AKO572" s="0"/>
      <c r="AKP572" s="0"/>
      <c r="AKQ572" s="0"/>
      <c r="AKR572" s="0"/>
      <c r="AKS572" s="0"/>
      <c r="AKT572" s="0"/>
      <c r="AKU572" s="0"/>
      <c r="AKV572" s="0"/>
      <c r="AKW572" s="0"/>
      <c r="AKX572" s="0"/>
      <c r="AKY572" s="0"/>
      <c r="AKZ572" s="0"/>
      <c r="ALA572" s="0"/>
      <c r="ALB572" s="0"/>
      <c r="ALC572" s="0"/>
      <c r="ALD572" s="0"/>
      <c r="ALE572" s="0"/>
      <c r="ALF572" s="0"/>
      <c r="ALG572" s="0"/>
      <c r="ALH572" s="0"/>
      <c r="ALI572" s="0"/>
      <c r="ALJ572" s="0"/>
      <c r="ALK572" s="0"/>
      <c r="ALL572" s="0"/>
      <c r="ALM572" s="0"/>
      <c r="ALN572" s="0"/>
      <c r="ALO572" s="0"/>
      <c r="ALP572" s="0"/>
      <c r="ALQ572" s="0"/>
      <c r="ALR572" s="0"/>
      <c r="ALS572" s="0"/>
      <c r="ALT572" s="0"/>
      <c r="ALU572" s="0"/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  <c r="AMJ572" s="0"/>
    </row>
    <row r="573" customFormat="false" ht="16.5" hidden="false" customHeight="true" outlineLevel="0" collapsed="false">
      <c r="A573" s="19" t="n">
        <v>484</v>
      </c>
      <c r="B573" s="19" t="n">
        <f aca="false" t="array" ref="B573:B573">RANK(V573,$V$2:$V$607)</f>
        <v>332</v>
      </c>
      <c r="C573" s="20" t="str">
        <f aca="false">IF(VLOOKUP($A573,Tournoi!$B$2:$F$601,3,0)="","",VLOOKUP($A573,Tournoi!$B$2:$F$601,3,0))</f>
        <v>Jonckheere</v>
      </c>
      <c r="D573" s="20" t="str">
        <f aca="false">IF(VLOOKUP($A573,Tournoi!$B$2:$F$601,4,0)="","",VLOOKUP($A573,Tournoi!$B$2:$F$601,4,0))</f>
        <v>Tania</v>
      </c>
      <c r="E573" s="20"/>
      <c r="F573" s="19" t="n">
        <v>0</v>
      </c>
      <c r="G573" s="19" t="n">
        <v>0</v>
      </c>
      <c r="H573" s="19" t="n">
        <v>0</v>
      </c>
      <c r="I573" s="19" t="n">
        <v>0</v>
      </c>
      <c r="J573" s="21"/>
      <c r="K573" s="19"/>
      <c r="L573" s="19"/>
      <c r="M573" s="19"/>
      <c r="N573" s="19"/>
      <c r="O573" s="19" t="n">
        <f aca="false">IF(VLOOKUP($A573,Tournoi!$B$2:$AC$601,6,0)="","",VLOOKUP($A573,Tournoi!$B$2:$AF$601,30,0))</f>
        <v>100.612635018478</v>
      </c>
      <c r="P573" s="19"/>
      <c r="Q573" s="19"/>
      <c r="R573" s="19"/>
      <c r="S573" s="22"/>
      <c r="T573" s="21" t="n">
        <f aca="false" t="array" ref="T573:T573">SUM(J573:S573)</f>
        <v>100.612635018478</v>
      </c>
      <c r="U573" s="19" t="n">
        <f aca="false" t="array" ref="U573:U573">IF(S573="",0,S573)+IF((COUNT(J573:R573)&lt;6),SUM(J573:R573),(MAX(J573:R573)+LARGE(J573:R573,2)+LARGE(J573:R573,3)+LARGE(J573:R573,4)+LARGE(J573:R573,5)))</f>
        <v>100.612635018478</v>
      </c>
      <c r="V573" s="19" t="n">
        <f aca="false">U573+G573+I573</f>
        <v>100.612635018478</v>
      </c>
      <c r="W573" s="19" t="n">
        <f aca="false" t="array" ref="W573:W573">COUNT(J573:S573)</f>
        <v>1</v>
      </c>
      <c r="X573" s="19"/>
      <c r="Y573" s="19"/>
      <c r="Z573" s="19"/>
      <c r="AA573" s="19"/>
      <c r="AB573" s="0"/>
      <c r="AC573" s="19"/>
      <c r="AD573" s="19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CA573" s="0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  <c r="IX573" s="0"/>
      <c r="IY573" s="0"/>
      <c r="IZ573" s="0"/>
      <c r="JA573" s="0"/>
      <c r="JB573" s="0"/>
      <c r="JC573" s="0"/>
      <c r="JD573" s="0"/>
      <c r="JE573" s="0"/>
      <c r="JF573" s="0"/>
      <c r="JG573" s="0"/>
      <c r="JH573" s="0"/>
      <c r="JI573" s="0"/>
      <c r="JJ573" s="0"/>
      <c r="JK573" s="0"/>
      <c r="JL573" s="0"/>
      <c r="JM573" s="0"/>
      <c r="JN573" s="0"/>
      <c r="JO573" s="0"/>
      <c r="JP573" s="0"/>
      <c r="JQ573" s="0"/>
      <c r="JR573" s="0"/>
      <c r="JS573" s="0"/>
      <c r="JT573" s="0"/>
      <c r="JU573" s="0"/>
      <c r="JV573" s="0"/>
      <c r="JW573" s="0"/>
      <c r="JX573" s="0"/>
      <c r="JY573" s="0"/>
      <c r="JZ573" s="0"/>
      <c r="KA573" s="0"/>
      <c r="KB573" s="0"/>
      <c r="KC573" s="0"/>
      <c r="KD573" s="0"/>
      <c r="KE573" s="0"/>
      <c r="KF573" s="0"/>
      <c r="KG573" s="0"/>
      <c r="KH573" s="0"/>
      <c r="KI573" s="0"/>
      <c r="KJ573" s="0"/>
      <c r="KK573" s="0"/>
      <c r="KL573" s="0"/>
      <c r="KM573" s="0"/>
      <c r="KN573" s="0"/>
      <c r="KO573" s="0"/>
      <c r="KP573" s="0"/>
      <c r="KQ573" s="0"/>
      <c r="KR573" s="0"/>
      <c r="KS573" s="0"/>
      <c r="KT573" s="0"/>
      <c r="KU573" s="0"/>
      <c r="KV573" s="0"/>
      <c r="KW573" s="0"/>
      <c r="KX573" s="0"/>
      <c r="KY573" s="0"/>
      <c r="KZ573" s="0"/>
      <c r="LA573" s="0"/>
      <c r="LB573" s="0"/>
      <c r="LC573" s="0"/>
      <c r="LD573" s="0"/>
      <c r="LE573" s="0"/>
      <c r="LF573" s="0"/>
      <c r="LG573" s="0"/>
      <c r="LH573" s="0"/>
      <c r="LI573" s="0"/>
      <c r="LJ573" s="0"/>
      <c r="LK573" s="0"/>
      <c r="LL573" s="0"/>
      <c r="LM573" s="0"/>
      <c r="LN573" s="0"/>
      <c r="LO573" s="0"/>
      <c r="LP573" s="0"/>
      <c r="LQ573" s="0"/>
      <c r="LR573" s="0"/>
      <c r="LS573" s="0"/>
      <c r="LT573" s="0"/>
      <c r="LU573" s="0"/>
      <c r="LV573" s="0"/>
      <c r="LW573" s="0"/>
      <c r="LX573" s="0"/>
      <c r="LY573" s="0"/>
      <c r="LZ573" s="0"/>
      <c r="MA573" s="0"/>
      <c r="MB573" s="0"/>
      <c r="MC573" s="0"/>
      <c r="MD573" s="0"/>
      <c r="ME573" s="0"/>
      <c r="MF573" s="0"/>
      <c r="MG573" s="0"/>
      <c r="MH573" s="0"/>
      <c r="MI573" s="0"/>
      <c r="MJ573" s="0"/>
      <c r="MK573" s="0"/>
      <c r="ML573" s="0"/>
      <c r="MM573" s="0"/>
      <c r="MN573" s="0"/>
      <c r="MO573" s="0"/>
      <c r="MP573" s="0"/>
      <c r="MQ573" s="0"/>
      <c r="MR573" s="0"/>
      <c r="MS573" s="0"/>
      <c r="MT573" s="0"/>
      <c r="MU573" s="0"/>
      <c r="MV573" s="0"/>
      <c r="MW573" s="0"/>
      <c r="MX573" s="0"/>
      <c r="MY573" s="0"/>
      <c r="MZ573" s="0"/>
      <c r="NA573" s="0"/>
      <c r="NB573" s="0"/>
      <c r="NC573" s="0"/>
      <c r="ND573" s="0"/>
      <c r="NE573" s="0"/>
      <c r="NF573" s="0"/>
      <c r="NG573" s="0"/>
      <c r="NH573" s="0"/>
      <c r="NI573" s="0"/>
      <c r="NJ573" s="0"/>
      <c r="NK573" s="0"/>
      <c r="NL573" s="0"/>
      <c r="NM573" s="0"/>
      <c r="NN573" s="0"/>
      <c r="NO573" s="0"/>
      <c r="NP573" s="0"/>
      <c r="NQ573" s="0"/>
      <c r="NR573" s="0"/>
      <c r="NS573" s="0"/>
      <c r="NT573" s="0"/>
      <c r="NU573" s="0"/>
      <c r="NV573" s="0"/>
      <c r="NW573" s="0"/>
      <c r="NX573" s="0"/>
      <c r="NY573" s="0"/>
      <c r="NZ573" s="0"/>
      <c r="OA573" s="0"/>
      <c r="OB573" s="0"/>
      <c r="OC573" s="0"/>
      <c r="OD573" s="0"/>
      <c r="OE573" s="0"/>
      <c r="OF573" s="0"/>
      <c r="OG573" s="0"/>
      <c r="OH573" s="0"/>
      <c r="OI573" s="0"/>
      <c r="OJ573" s="0"/>
      <c r="OK573" s="0"/>
      <c r="OL573" s="0"/>
      <c r="OM573" s="0"/>
      <c r="ON573" s="0"/>
      <c r="OO573" s="0"/>
      <c r="OP573" s="0"/>
      <c r="OQ573" s="0"/>
      <c r="OR573" s="0"/>
      <c r="OS573" s="0"/>
      <c r="OT573" s="0"/>
      <c r="OU573" s="0"/>
      <c r="OV573" s="0"/>
      <c r="OW573" s="0"/>
      <c r="OX573" s="0"/>
      <c r="OY573" s="0"/>
      <c r="OZ573" s="0"/>
      <c r="PA573" s="0"/>
      <c r="PB573" s="0"/>
      <c r="PC573" s="0"/>
      <c r="PD573" s="0"/>
      <c r="PE573" s="0"/>
      <c r="PF573" s="0"/>
      <c r="PG573" s="0"/>
      <c r="PH573" s="0"/>
      <c r="PI573" s="0"/>
      <c r="PJ573" s="0"/>
      <c r="PK573" s="0"/>
      <c r="PL573" s="0"/>
      <c r="PM573" s="0"/>
      <c r="PN573" s="0"/>
      <c r="PO573" s="0"/>
      <c r="PP573" s="0"/>
      <c r="PQ573" s="0"/>
      <c r="PR573" s="0"/>
      <c r="PS573" s="0"/>
      <c r="PT573" s="0"/>
      <c r="PU573" s="0"/>
      <c r="PV573" s="0"/>
      <c r="PW573" s="0"/>
      <c r="PX573" s="0"/>
      <c r="PY573" s="0"/>
      <c r="PZ573" s="0"/>
      <c r="QA573" s="0"/>
      <c r="QB573" s="0"/>
      <c r="QC573" s="0"/>
      <c r="QD573" s="0"/>
      <c r="QE573" s="0"/>
      <c r="QF573" s="0"/>
      <c r="QG573" s="0"/>
      <c r="QH573" s="0"/>
      <c r="QI573" s="0"/>
      <c r="QJ573" s="0"/>
      <c r="QK573" s="0"/>
      <c r="QL573" s="0"/>
      <c r="QM573" s="0"/>
      <c r="QN573" s="0"/>
      <c r="QO573" s="0"/>
      <c r="QP573" s="0"/>
      <c r="QQ573" s="0"/>
      <c r="QR573" s="0"/>
      <c r="QS573" s="0"/>
      <c r="QT573" s="0"/>
      <c r="QU573" s="0"/>
      <c r="QV573" s="0"/>
      <c r="QW573" s="0"/>
      <c r="QX573" s="0"/>
      <c r="QY573" s="0"/>
      <c r="QZ573" s="0"/>
      <c r="RA573" s="0"/>
      <c r="RB573" s="0"/>
      <c r="RC573" s="0"/>
      <c r="RD573" s="0"/>
      <c r="RE573" s="0"/>
      <c r="RF573" s="0"/>
      <c r="RG573" s="0"/>
      <c r="RH573" s="0"/>
      <c r="RI573" s="0"/>
      <c r="RJ573" s="0"/>
      <c r="RK573" s="0"/>
      <c r="RL573" s="0"/>
      <c r="RM573" s="0"/>
      <c r="RN573" s="0"/>
      <c r="RO573" s="0"/>
      <c r="RP573" s="0"/>
      <c r="RQ573" s="0"/>
      <c r="RR573" s="0"/>
      <c r="RS573" s="0"/>
      <c r="RT573" s="0"/>
      <c r="RU573" s="0"/>
      <c r="RV573" s="0"/>
      <c r="RW573" s="0"/>
      <c r="RX573" s="0"/>
      <c r="RY573" s="0"/>
      <c r="RZ573" s="0"/>
      <c r="SA573" s="0"/>
      <c r="SB573" s="0"/>
      <c r="SC573" s="0"/>
      <c r="SD573" s="0"/>
      <c r="SE573" s="0"/>
      <c r="SF573" s="0"/>
      <c r="SG573" s="0"/>
      <c r="SH573" s="0"/>
      <c r="SI573" s="0"/>
      <c r="SJ573" s="0"/>
      <c r="SK573" s="0"/>
      <c r="SL573" s="0"/>
      <c r="SM573" s="0"/>
      <c r="SN573" s="0"/>
      <c r="SO573" s="0"/>
      <c r="SP573" s="0"/>
      <c r="SQ573" s="0"/>
      <c r="SR573" s="0"/>
      <c r="SS573" s="0"/>
      <c r="ST573" s="0"/>
      <c r="SU573" s="0"/>
      <c r="SV573" s="0"/>
      <c r="SW573" s="0"/>
      <c r="SX573" s="0"/>
      <c r="SY573" s="0"/>
      <c r="SZ573" s="0"/>
      <c r="TA573" s="0"/>
      <c r="TB573" s="0"/>
      <c r="TC573" s="0"/>
      <c r="TD573" s="0"/>
      <c r="TE573" s="0"/>
      <c r="TF573" s="0"/>
      <c r="TG573" s="0"/>
      <c r="TH573" s="0"/>
      <c r="TI573" s="0"/>
      <c r="TJ573" s="0"/>
      <c r="TK573" s="0"/>
      <c r="TL573" s="0"/>
      <c r="TM573" s="0"/>
      <c r="TN573" s="0"/>
      <c r="TO573" s="0"/>
      <c r="TP573" s="0"/>
      <c r="TQ573" s="0"/>
      <c r="TR573" s="0"/>
      <c r="TS573" s="0"/>
      <c r="TT573" s="0"/>
      <c r="TU573" s="0"/>
      <c r="TV573" s="0"/>
      <c r="TW573" s="0"/>
      <c r="TX573" s="0"/>
      <c r="TY573" s="0"/>
      <c r="TZ573" s="0"/>
      <c r="UA573" s="0"/>
      <c r="UB573" s="0"/>
      <c r="UC573" s="0"/>
      <c r="UD573" s="0"/>
      <c r="UE573" s="0"/>
      <c r="UF573" s="0"/>
      <c r="UG573" s="0"/>
      <c r="UH573" s="0"/>
      <c r="UI573" s="0"/>
      <c r="UJ573" s="0"/>
      <c r="UK573" s="0"/>
      <c r="UL573" s="0"/>
      <c r="UM573" s="0"/>
      <c r="UN573" s="0"/>
      <c r="UO573" s="0"/>
      <c r="UP573" s="0"/>
      <c r="UQ573" s="0"/>
      <c r="UR573" s="0"/>
      <c r="US573" s="0"/>
      <c r="UT573" s="0"/>
      <c r="UU573" s="0"/>
      <c r="UV573" s="0"/>
      <c r="UW573" s="0"/>
      <c r="UX573" s="0"/>
      <c r="UY573" s="0"/>
      <c r="UZ573" s="0"/>
      <c r="VA573" s="0"/>
      <c r="VB573" s="0"/>
      <c r="VC573" s="0"/>
      <c r="VD573" s="0"/>
      <c r="VE573" s="0"/>
      <c r="VF573" s="0"/>
      <c r="VG573" s="0"/>
      <c r="VH573" s="0"/>
      <c r="VI573" s="0"/>
      <c r="VJ573" s="0"/>
      <c r="VK573" s="0"/>
      <c r="VL573" s="0"/>
      <c r="VM573" s="0"/>
      <c r="VN573" s="0"/>
      <c r="VO573" s="0"/>
      <c r="VP573" s="0"/>
      <c r="VQ573" s="0"/>
      <c r="VR573" s="0"/>
      <c r="VS573" s="0"/>
      <c r="VT573" s="0"/>
      <c r="VU573" s="0"/>
      <c r="VV573" s="0"/>
      <c r="VW573" s="0"/>
      <c r="VX573" s="0"/>
      <c r="VY573" s="0"/>
      <c r="VZ573" s="0"/>
      <c r="WA573" s="0"/>
      <c r="WB573" s="0"/>
      <c r="WC573" s="0"/>
      <c r="WD573" s="0"/>
      <c r="WE573" s="0"/>
      <c r="WF573" s="0"/>
      <c r="WG573" s="0"/>
      <c r="WH573" s="0"/>
      <c r="WI573" s="0"/>
      <c r="WJ573" s="0"/>
      <c r="WK573" s="0"/>
      <c r="WL573" s="0"/>
      <c r="WM573" s="0"/>
      <c r="WN573" s="0"/>
      <c r="WO573" s="0"/>
      <c r="WP573" s="0"/>
      <c r="WQ573" s="0"/>
      <c r="WR573" s="0"/>
      <c r="WS573" s="0"/>
      <c r="WT573" s="0"/>
      <c r="WU573" s="0"/>
      <c r="WV573" s="0"/>
      <c r="WW573" s="0"/>
      <c r="WX573" s="0"/>
      <c r="WY573" s="0"/>
      <c r="WZ573" s="0"/>
      <c r="XA573" s="0"/>
      <c r="XB573" s="0"/>
      <c r="XC573" s="0"/>
      <c r="XD573" s="0"/>
      <c r="XE573" s="0"/>
      <c r="XF573" s="0"/>
      <c r="XG573" s="0"/>
      <c r="XH573" s="0"/>
      <c r="XI573" s="0"/>
      <c r="XJ573" s="0"/>
      <c r="XK573" s="0"/>
      <c r="XL573" s="0"/>
      <c r="XM573" s="0"/>
      <c r="XN573" s="0"/>
      <c r="XO573" s="0"/>
      <c r="XP573" s="0"/>
      <c r="XQ573" s="0"/>
      <c r="XR573" s="0"/>
      <c r="XS573" s="0"/>
      <c r="XT573" s="0"/>
      <c r="XU573" s="0"/>
      <c r="XV573" s="0"/>
      <c r="XW573" s="0"/>
      <c r="XX573" s="0"/>
      <c r="XY573" s="0"/>
      <c r="XZ573" s="0"/>
      <c r="YA573" s="0"/>
      <c r="YB573" s="0"/>
      <c r="YC573" s="0"/>
      <c r="YD573" s="0"/>
      <c r="YE573" s="0"/>
      <c r="YF573" s="0"/>
      <c r="YG573" s="0"/>
      <c r="YH573" s="0"/>
      <c r="YI573" s="0"/>
      <c r="YJ573" s="0"/>
      <c r="YK573" s="0"/>
      <c r="YL573" s="0"/>
      <c r="YM573" s="0"/>
      <c r="YN573" s="0"/>
      <c r="YO573" s="0"/>
      <c r="YP573" s="0"/>
      <c r="YQ573" s="0"/>
      <c r="YR573" s="0"/>
      <c r="YS573" s="0"/>
      <c r="YT573" s="0"/>
      <c r="YU573" s="0"/>
      <c r="YV573" s="0"/>
      <c r="YW573" s="0"/>
      <c r="YX573" s="0"/>
      <c r="YY573" s="0"/>
      <c r="YZ573" s="0"/>
      <c r="ZA573" s="0"/>
      <c r="ZB573" s="0"/>
      <c r="ZC573" s="0"/>
      <c r="ZD573" s="0"/>
      <c r="ZE573" s="0"/>
      <c r="ZF573" s="0"/>
      <c r="ZG573" s="0"/>
      <c r="ZH573" s="0"/>
      <c r="ZI573" s="0"/>
      <c r="ZJ573" s="0"/>
      <c r="ZK573" s="0"/>
      <c r="ZL573" s="0"/>
      <c r="ZM573" s="0"/>
      <c r="ZN573" s="0"/>
      <c r="ZO573" s="0"/>
      <c r="ZP573" s="0"/>
      <c r="ZQ573" s="0"/>
      <c r="ZR573" s="0"/>
      <c r="ZS573" s="0"/>
      <c r="ZT573" s="0"/>
      <c r="ZU573" s="0"/>
      <c r="ZV573" s="0"/>
      <c r="ZW573" s="0"/>
      <c r="ZX573" s="0"/>
      <c r="ZY573" s="0"/>
      <c r="ZZ573" s="0"/>
      <c r="AAA573" s="0"/>
      <c r="AAB573" s="0"/>
      <c r="AAC573" s="0"/>
      <c r="AAD573" s="0"/>
      <c r="AAE573" s="0"/>
      <c r="AAF573" s="0"/>
      <c r="AAG573" s="0"/>
      <c r="AAH573" s="0"/>
      <c r="AAI573" s="0"/>
      <c r="AAJ573" s="0"/>
      <c r="AAK573" s="0"/>
      <c r="AAL573" s="0"/>
      <c r="AAM573" s="0"/>
      <c r="AAN573" s="0"/>
      <c r="AAO573" s="0"/>
      <c r="AAP573" s="0"/>
      <c r="AAQ573" s="0"/>
      <c r="AAR573" s="0"/>
      <c r="AAS573" s="0"/>
      <c r="AAT573" s="0"/>
      <c r="AAU573" s="0"/>
      <c r="AAV573" s="0"/>
      <c r="AAW573" s="0"/>
      <c r="AAX573" s="0"/>
      <c r="AAY573" s="0"/>
      <c r="AAZ573" s="0"/>
      <c r="ABA573" s="0"/>
      <c r="ABB573" s="0"/>
      <c r="ABC573" s="0"/>
      <c r="ABD573" s="0"/>
      <c r="ABE573" s="0"/>
      <c r="ABF573" s="0"/>
      <c r="ABG573" s="0"/>
      <c r="ABH573" s="0"/>
      <c r="ABI573" s="0"/>
      <c r="ABJ573" s="0"/>
      <c r="ABK573" s="0"/>
      <c r="ABL573" s="0"/>
      <c r="ABM573" s="0"/>
      <c r="ABN573" s="0"/>
      <c r="ABO573" s="0"/>
      <c r="ABP573" s="0"/>
      <c r="ABQ573" s="0"/>
      <c r="ABR573" s="0"/>
      <c r="ABS573" s="0"/>
      <c r="ABT573" s="0"/>
      <c r="ABU573" s="0"/>
      <c r="ABV573" s="0"/>
      <c r="ABW573" s="0"/>
      <c r="ABX573" s="0"/>
      <c r="ABY573" s="0"/>
      <c r="ABZ573" s="0"/>
      <c r="ACA573" s="0"/>
      <c r="ACB573" s="0"/>
      <c r="ACC573" s="0"/>
      <c r="ACD573" s="0"/>
      <c r="ACE573" s="0"/>
      <c r="ACF573" s="0"/>
      <c r="ACG573" s="0"/>
      <c r="ACH573" s="0"/>
      <c r="ACI573" s="0"/>
      <c r="ACJ573" s="0"/>
      <c r="ACK573" s="0"/>
      <c r="ACL573" s="0"/>
      <c r="ACM573" s="0"/>
      <c r="ACN573" s="0"/>
      <c r="ACO573" s="0"/>
      <c r="ACP573" s="0"/>
      <c r="ACQ573" s="0"/>
      <c r="ACR573" s="0"/>
      <c r="ACS573" s="0"/>
      <c r="ACT573" s="0"/>
      <c r="ACU573" s="0"/>
      <c r="ACV573" s="0"/>
      <c r="ACW573" s="0"/>
      <c r="ACX573" s="0"/>
      <c r="ACY573" s="0"/>
      <c r="ACZ573" s="0"/>
      <c r="ADA573" s="0"/>
      <c r="ADB573" s="0"/>
      <c r="ADC573" s="0"/>
      <c r="ADD573" s="0"/>
      <c r="ADE573" s="0"/>
      <c r="ADF573" s="0"/>
      <c r="ADG573" s="0"/>
      <c r="ADH573" s="0"/>
      <c r="ADI573" s="0"/>
      <c r="ADJ573" s="0"/>
      <c r="ADK573" s="0"/>
      <c r="ADL573" s="0"/>
      <c r="ADM573" s="0"/>
      <c r="ADN573" s="0"/>
      <c r="ADO573" s="0"/>
      <c r="ADP573" s="0"/>
      <c r="ADQ573" s="0"/>
      <c r="ADR573" s="0"/>
      <c r="ADS573" s="0"/>
      <c r="ADT573" s="0"/>
      <c r="ADU573" s="0"/>
      <c r="ADV573" s="0"/>
      <c r="ADW573" s="0"/>
      <c r="ADX573" s="0"/>
      <c r="ADY573" s="0"/>
      <c r="ADZ573" s="0"/>
      <c r="AEA573" s="0"/>
      <c r="AEB573" s="0"/>
      <c r="AEC573" s="0"/>
      <c r="AED573" s="0"/>
      <c r="AEE573" s="0"/>
      <c r="AEF573" s="0"/>
      <c r="AEG573" s="0"/>
      <c r="AEH573" s="0"/>
      <c r="AEI573" s="0"/>
      <c r="AEJ573" s="0"/>
      <c r="AEK573" s="0"/>
      <c r="AEL573" s="0"/>
      <c r="AEM573" s="0"/>
      <c r="AEN573" s="0"/>
      <c r="AEO573" s="0"/>
      <c r="AEP573" s="0"/>
      <c r="AEQ573" s="0"/>
      <c r="AER573" s="0"/>
      <c r="AES573" s="0"/>
      <c r="AET573" s="0"/>
      <c r="AEU573" s="0"/>
      <c r="AEV573" s="0"/>
      <c r="AEW573" s="0"/>
      <c r="AEX573" s="0"/>
      <c r="AEY573" s="0"/>
      <c r="AEZ573" s="0"/>
      <c r="AFA573" s="0"/>
      <c r="AFB573" s="0"/>
      <c r="AFC573" s="0"/>
      <c r="AFD573" s="0"/>
      <c r="AFE573" s="0"/>
      <c r="AFF573" s="0"/>
      <c r="AFG573" s="0"/>
      <c r="AFH573" s="0"/>
      <c r="AFI573" s="0"/>
      <c r="AFJ573" s="0"/>
      <c r="AFK573" s="0"/>
      <c r="AFL573" s="0"/>
      <c r="AFM573" s="0"/>
      <c r="AFN573" s="0"/>
      <c r="AFO573" s="0"/>
      <c r="AFP573" s="0"/>
      <c r="AFQ573" s="0"/>
      <c r="AFR573" s="0"/>
      <c r="AFS573" s="0"/>
      <c r="AFT573" s="0"/>
      <c r="AFU573" s="0"/>
      <c r="AFV573" s="0"/>
      <c r="AFW573" s="0"/>
      <c r="AFX573" s="0"/>
      <c r="AFY573" s="0"/>
      <c r="AFZ573" s="0"/>
      <c r="AGA573" s="0"/>
      <c r="AGB573" s="0"/>
      <c r="AGC573" s="0"/>
      <c r="AGD573" s="0"/>
      <c r="AGE573" s="0"/>
      <c r="AGF573" s="0"/>
      <c r="AGG573" s="0"/>
      <c r="AGH573" s="0"/>
      <c r="AGI573" s="0"/>
      <c r="AGJ573" s="0"/>
      <c r="AGK573" s="0"/>
      <c r="AGL573" s="0"/>
      <c r="AGM573" s="0"/>
      <c r="AGN573" s="0"/>
      <c r="AGO573" s="0"/>
      <c r="AGP573" s="0"/>
      <c r="AGQ573" s="0"/>
      <c r="AGR573" s="0"/>
      <c r="AGS573" s="0"/>
      <c r="AGT573" s="0"/>
      <c r="AGU573" s="0"/>
      <c r="AGV573" s="0"/>
      <c r="AGW573" s="0"/>
      <c r="AGX573" s="0"/>
      <c r="AGY573" s="0"/>
      <c r="AGZ573" s="0"/>
      <c r="AHA573" s="0"/>
      <c r="AHB573" s="0"/>
      <c r="AHC573" s="0"/>
      <c r="AHD573" s="0"/>
      <c r="AHE573" s="0"/>
      <c r="AHF573" s="0"/>
      <c r="AHG573" s="0"/>
      <c r="AHH573" s="0"/>
      <c r="AHI573" s="0"/>
      <c r="AHJ573" s="0"/>
      <c r="AHK573" s="0"/>
      <c r="AHL573" s="0"/>
      <c r="AHM573" s="0"/>
      <c r="AHN573" s="0"/>
      <c r="AHO573" s="0"/>
      <c r="AHP573" s="0"/>
      <c r="AHQ573" s="0"/>
      <c r="AHR573" s="0"/>
      <c r="AHS573" s="0"/>
      <c r="AHT573" s="0"/>
      <c r="AHU573" s="0"/>
      <c r="AHV573" s="0"/>
      <c r="AHW573" s="0"/>
      <c r="AHX573" s="0"/>
      <c r="AHY573" s="0"/>
      <c r="AHZ573" s="0"/>
      <c r="AIA573" s="0"/>
      <c r="AIB573" s="0"/>
      <c r="AIC573" s="0"/>
      <c r="AID573" s="0"/>
      <c r="AIE573" s="0"/>
      <c r="AIF573" s="0"/>
      <c r="AIG573" s="0"/>
      <c r="AIH573" s="0"/>
      <c r="AII573" s="0"/>
      <c r="AIJ573" s="0"/>
      <c r="AIK573" s="0"/>
      <c r="AIL573" s="0"/>
      <c r="AIM573" s="0"/>
      <c r="AIN573" s="0"/>
      <c r="AIO573" s="0"/>
      <c r="AIP573" s="0"/>
      <c r="AIQ573" s="0"/>
      <c r="AIR573" s="0"/>
      <c r="AIS573" s="0"/>
      <c r="AIT573" s="0"/>
      <c r="AIU573" s="0"/>
      <c r="AIV573" s="0"/>
      <c r="AIW573" s="0"/>
      <c r="AIX573" s="0"/>
      <c r="AIY573" s="0"/>
      <c r="AIZ573" s="0"/>
      <c r="AJA573" s="0"/>
      <c r="AJB573" s="0"/>
      <c r="AJC573" s="0"/>
      <c r="AJD573" s="0"/>
      <c r="AJE573" s="0"/>
      <c r="AJF573" s="0"/>
      <c r="AJG573" s="0"/>
      <c r="AJH573" s="0"/>
      <c r="AJI573" s="0"/>
      <c r="AJJ573" s="0"/>
      <c r="AJK573" s="0"/>
      <c r="AJL573" s="0"/>
      <c r="AJM573" s="0"/>
      <c r="AJN573" s="0"/>
      <c r="AJO573" s="0"/>
      <c r="AJP573" s="0"/>
      <c r="AJQ573" s="0"/>
      <c r="AJR573" s="0"/>
      <c r="AJS573" s="0"/>
      <c r="AJT573" s="0"/>
      <c r="AJU573" s="0"/>
      <c r="AJV573" s="0"/>
      <c r="AJW573" s="0"/>
      <c r="AJX573" s="0"/>
      <c r="AJY573" s="0"/>
      <c r="AJZ573" s="0"/>
      <c r="AKA573" s="0"/>
      <c r="AKB573" s="0"/>
      <c r="AKC573" s="0"/>
      <c r="AKD573" s="0"/>
      <c r="AKE573" s="0"/>
      <c r="AKF573" s="0"/>
      <c r="AKG573" s="0"/>
      <c r="AKH573" s="0"/>
      <c r="AKI573" s="0"/>
      <c r="AKJ573" s="0"/>
      <c r="AKK573" s="0"/>
      <c r="AKL573" s="0"/>
      <c r="AKM573" s="0"/>
      <c r="AKN573" s="0"/>
      <c r="AKO573" s="0"/>
      <c r="AKP573" s="0"/>
      <c r="AKQ573" s="0"/>
      <c r="AKR573" s="0"/>
      <c r="AKS573" s="0"/>
      <c r="AKT573" s="0"/>
      <c r="AKU573" s="0"/>
      <c r="AKV573" s="0"/>
      <c r="AKW573" s="0"/>
      <c r="AKX573" s="0"/>
      <c r="AKY573" s="0"/>
      <c r="AKZ573" s="0"/>
      <c r="ALA573" s="0"/>
      <c r="ALB573" s="0"/>
      <c r="ALC573" s="0"/>
      <c r="ALD573" s="0"/>
      <c r="ALE573" s="0"/>
      <c r="ALF573" s="0"/>
      <c r="ALG573" s="0"/>
      <c r="ALH573" s="0"/>
      <c r="ALI573" s="0"/>
      <c r="ALJ573" s="0"/>
      <c r="ALK573" s="0"/>
      <c r="ALL573" s="0"/>
      <c r="ALM573" s="0"/>
      <c r="ALN573" s="0"/>
      <c r="ALO573" s="0"/>
      <c r="ALP573" s="0"/>
      <c r="ALQ573" s="0"/>
      <c r="ALR573" s="0"/>
      <c r="ALS573" s="0"/>
      <c r="ALT573" s="0"/>
      <c r="ALU573" s="0"/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  <c r="AMJ573" s="0"/>
    </row>
    <row r="574" customFormat="false" ht="16.5" hidden="false" customHeight="true" outlineLevel="0" collapsed="false">
      <c r="A574" s="19" t="n">
        <v>485</v>
      </c>
      <c r="B574" s="19" t="n">
        <f aca="false" t="array" ref="B574:B574">RANK(V574,$V$2:$V$607)</f>
        <v>568</v>
      </c>
      <c r="C574" s="20" t="str">
        <f aca="false">IF(VLOOKUP($A574,Tournoi!$B$2:$F$601,3,0)="","",VLOOKUP($A574,Tournoi!$B$2:$F$601,3,0))</f>
        <v>De Block</v>
      </c>
      <c r="D574" s="20" t="str">
        <f aca="false">IF(VLOOKUP($A574,Tournoi!$B$2:$F$601,4,0)="","",VLOOKUP($A574,Tournoi!$B$2:$F$601,4,0))</f>
        <v>Maarten</v>
      </c>
      <c r="E574" s="20"/>
      <c r="F574" s="19" t="n">
        <v>0</v>
      </c>
      <c r="G574" s="19" t="n">
        <v>0</v>
      </c>
      <c r="H574" s="19" t="n">
        <v>0</v>
      </c>
      <c r="I574" s="19" t="n">
        <v>0</v>
      </c>
      <c r="J574" s="21"/>
      <c r="K574" s="19"/>
      <c r="L574" s="19"/>
      <c r="M574" s="19"/>
      <c r="N574" s="19"/>
      <c r="O574" s="19" t="n">
        <f aca="false">IF(VLOOKUP($A574,Tournoi!$B$2:$AC$601,6,0)="","",VLOOKUP($A574,Tournoi!$B$2:$AF$601,30,0))</f>
        <v>0.308888888888889</v>
      </c>
      <c r="P574" s="19"/>
      <c r="Q574" s="19"/>
      <c r="R574" s="19"/>
      <c r="S574" s="22"/>
      <c r="T574" s="21" t="n">
        <f aca="false" t="array" ref="T574:T574">SUM(J574:S574)</f>
        <v>0.308888888888889</v>
      </c>
      <c r="U574" s="19" t="n">
        <f aca="false" t="array" ref="U574:U574">IF(S574="",0,S574)+IF((COUNT(J574:R574)&lt;6),SUM(J574:R574),(MAX(J574:R574)+LARGE(J574:R574,2)+LARGE(J574:R574,3)+LARGE(J574:R574,4)+LARGE(J574:R574,5)))</f>
        <v>0.308888888888889</v>
      </c>
      <c r="V574" s="19" t="n">
        <f aca="false">U574+G574+I574</f>
        <v>0.308888888888889</v>
      </c>
      <c r="W574" s="19" t="n">
        <f aca="false" t="array" ref="W574:W574">COUNT(J574:S574)</f>
        <v>1</v>
      </c>
      <c r="X574" s="19"/>
      <c r="Y574" s="19"/>
      <c r="Z574" s="19"/>
      <c r="AA574" s="19"/>
      <c r="AB574" s="0"/>
      <c r="AC574" s="19"/>
      <c r="AD574" s="19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CA574" s="0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  <c r="IX574" s="0"/>
      <c r="IY574" s="0"/>
      <c r="IZ574" s="0"/>
      <c r="JA574" s="0"/>
      <c r="JB574" s="0"/>
      <c r="JC574" s="0"/>
      <c r="JD574" s="0"/>
      <c r="JE574" s="0"/>
      <c r="JF574" s="0"/>
      <c r="JG574" s="0"/>
      <c r="JH574" s="0"/>
      <c r="JI574" s="0"/>
      <c r="JJ574" s="0"/>
      <c r="JK574" s="0"/>
      <c r="JL574" s="0"/>
      <c r="JM574" s="0"/>
      <c r="JN574" s="0"/>
      <c r="JO574" s="0"/>
      <c r="JP574" s="0"/>
      <c r="JQ574" s="0"/>
      <c r="JR574" s="0"/>
      <c r="JS574" s="0"/>
      <c r="JT574" s="0"/>
      <c r="JU574" s="0"/>
      <c r="JV574" s="0"/>
      <c r="JW574" s="0"/>
      <c r="JX574" s="0"/>
      <c r="JY574" s="0"/>
      <c r="JZ574" s="0"/>
      <c r="KA574" s="0"/>
      <c r="KB574" s="0"/>
      <c r="KC574" s="0"/>
      <c r="KD574" s="0"/>
      <c r="KE574" s="0"/>
      <c r="KF574" s="0"/>
      <c r="KG574" s="0"/>
      <c r="KH574" s="0"/>
      <c r="KI574" s="0"/>
      <c r="KJ574" s="0"/>
      <c r="KK574" s="0"/>
      <c r="KL574" s="0"/>
      <c r="KM574" s="0"/>
      <c r="KN574" s="0"/>
      <c r="KO574" s="0"/>
      <c r="KP574" s="0"/>
      <c r="KQ574" s="0"/>
      <c r="KR574" s="0"/>
      <c r="KS574" s="0"/>
      <c r="KT574" s="0"/>
      <c r="KU574" s="0"/>
      <c r="KV574" s="0"/>
      <c r="KW574" s="0"/>
      <c r="KX574" s="0"/>
      <c r="KY574" s="0"/>
      <c r="KZ574" s="0"/>
      <c r="LA574" s="0"/>
      <c r="LB574" s="0"/>
      <c r="LC574" s="0"/>
      <c r="LD574" s="0"/>
      <c r="LE574" s="0"/>
      <c r="LF574" s="0"/>
      <c r="LG574" s="0"/>
      <c r="LH574" s="0"/>
      <c r="LI574" s="0"/>
      <c r="LJ574" s="0"/>
      <c r="LK574" s="0"/>
      <c r="LL574" s="0"/>
      <c r="LM574" s="0"/>
      <c r="LN574" s="0"/>
      <c r="LO574" s="0"/>
      <c r="LP574" s="0"/>
      <c r="LQ574" s="0"/>
      <c r="LR574" s="0"/>
      <c r="LS574" s="0"/>
      <c r="LT574" s="0"/>
      <c r="LU574" s="0"/>
      <c r="LV574" s="0"/>
      <c r="LW574" s="0"/>
      <c r="LX574" s="0"/>
      <c r="LY574" s="0"/>
      <c r="LZ574" s="0"/>
      <c r="MA574" s="0"/>
      <c r="MB574" s="0"/>
      <c r="MC574" s="0"/>
      <c r="MD574" s="0"/>
      <c r="ME574" s="0"/>
      <c r="MF574" s="0"/>
      <c r="MG574" s="0"/>
      <c r="MH574" s="0"/>
      <c r="MI574" s="0"/>
      <c r="MJ574" s="0"/>
      <c r="MK574" s="0"/>
      <c r="ML574" s="0"/>
      <c r="MM574" s="0"/>
      <c r="MN574" s="0"/>
      <c r="MO574" s="0"/>
      <c r="MP574" s="0"/>
      <c r="MQ574" s="0"/>
      <c r="MR574" s="0"/>
      <c r="MS574" s="0"/>
      <c r="MT574" s="0"/>
      <c r="MU574" s="0"/>
      <c r="MV574" s="0"/>
      <c r="MW574" s="0"/>
      <c r="MX574" s="0"/>
      <c r="MY574" s="0"/>
      <c r="MZ574" s="0"/>
      <c r="NA574" s="0"/>
      <c r="NB574" s="0"/>
      <c r="NC574" s="0"/>
      <c r="ND574" s="0"/>
      <c r="NE574" s="0"/>
      <c r="NF574" s="0"/>
      <c r="NG574" s="0"/>
      <c r="NH574" s="0"/>
      <c r="NI574" s="0"/>
      <c r="NJ574" s="0"/>
      <c r="NK574" s="0"/>
      <c r="NL574" s="0"/>
      <c r="NM574" s="0"/>
      <c r="NN574" s="0"/>
      <c r="NO574" s="0"/>
      <c r="NP574" s="0"/>
      <c r="NQ574" s="0"/>
      <c r="NR574" s="0"/>
      <c r="NS574" s="0"/>
      <c r="NT574" s="0"/>
      <c r="NU574" s="0"/>
      <c r="NV574" s="0"/>
      <c r="NW574" s="0"/>
      <c r="NX574" s="0"/>
      <c r="NY574" s="0"/>
      <c r="NZ574" s="0"/>
      <c r="OA574" s="0"/>
      <c r="OB574" s="0"/>
      <c r="OC574" s="0"/>
      <c r="OD574" s="0"/>
      <c r="OE574" s="0"/>
      <c r="OF574" s="0"/>
      <c r="OG574" s="0"/>
      <c r="OH574" s="0"/>
      <c r="OI574" s="0"/>
      <c r="OJ574" s="0"/>
      <c r="OK574" s="0"/>
      <c r="OL574" s="0"/>
      <c r="OM574" s="0"/>
      <c r="ON574" s="0"/>
      <c r="OO574" s="0"/>
      <c r="OP574" s="0"/>
      <c r="OQ574" s="0"/>
      <c r="OR574" s="0"/>
      <c r="OS574" s="0"/>
      <c r="OT574" s="0"/>
      <c r="OU574" s="0"/>
      <c r="OV574" s="0"/>
      <c r="OW574" s="0"/>
      <c r="OX574" s="0"/>
      <c r="OY574" s="0"/>
      <c r="OZ574" s="0"/>
      <c r="PA574" s="0"/>
      <c r="PB574" s="0"/>
      <c r="PC574" s="0"/>
      <c r="PD574" s="0"/>
      <c r="PE574" s="0"/>
      <c r="PF574" s="0"/>
      <c r="PG574" s="0"/>
      <c r="PH574" s="0"/>
      <c r="PI574" s="0"/>
      <c r="PJ574" s="0"/>
      <c r="PK574" s="0"/>
      <c r="PL574" s="0"/>
      <c r="PM574" s="0"/>
      <c r="PN574" s="0"/>
      <c r="PO574" s="0"/>
      <c r="PP574" s="0"/>
      <c r="PQ574" s="0"/>
      <c r="PR574" s="0"/>
      <c r="PS574" s="0"/>
      <c r="PT574" s="0"/>
      <c r="PU574" s="0"/>
      <c r="PV574" s="0"/>
      <c r="PW574" s="0"/>
      <c r="PX574" s="0"/>
      <c r="PY574" s="0"/>
      <c r="PZ574" s="0"/>
      <c r="QA574" s="0"/>
      <c r="QB574" s="0"/>
      <c r="QC574" s="0"/>
      <c r="QD574" s="0"/>
      <c r="QE574" s="0"/>
      <c r="QF574" s="0"/>
      <c r="QG574" s="0"/>
      <c r="QH574" s="0"/>
      <c r="QI574" s="0"/>
      <c r="QJ574" s="0"/>
      <c r="QK574" s="0"/>
      <c r="QL574" s="0"/>
      <c r="QM574" s="0"/>
      <c r="QN574" s="0"/>
      <c r="QO574" s="0"/>
      <c r="QP574" s="0"/>
      <c r="QQ574" s="0"/>
      <c r="QR574" s="0"/>
      <c r="QS574" s="0"/>
      <c r="QT574" s="0"/>
      <c r="QU574" s="0"/>
      <c r="QV574" s="0"/>
      <c r="QW574" s="0"/>
      <c r="QX574" s="0"/>
      <c r="QY574" s="0"/>
      <c r="QZ574" s="0"/>
      <c r="RA574" s="0"/>
      <c r="RB574" s="0"/>
      <c r="RC574" s="0"/>
      <c r="RD574" s="0"/>
      <c r="RE574" s="0"/>
      <c r="RF574" s="0"/>
      <c r="RG574" s="0"/>
      <c r="RH574" s="0"/>
      <c r="RI574" s="0"/>
      <c r="RJ574" s="0"/>
      <c r="RK574" s="0"/>
      <c r="RL574" s="0"/>
      <c r="RM574" s="0"/>
      <c r="RN574" s="0"/>
      <c r="RO574" s="0"/>
      <c r="RP574" s="0"/>
      <c r="RQ574" s="0"/>
      <c r="RR574" s="0"/>
      <c r="RS574" s="0"/>
      <c r="RT574" s="0"/>
      <c r="RU574" s="0"/>
      <c r="RV574" s="0"/>
      <c r="RW574" s="0"/>
      <c r="RX574" s="0"/>
      <c r="RY574" s="0"/>
      <c r="RZ574" s="0"/>
      <c r="SA574" s="0"/>
      <c r="SB574" s="0"/>
      <c r="SC574" s="0"/>
      <c r="SD574" s="0"/>
      <c r="SE574" s="0"/>
      <c r="SF574" s="0"/>
      <c r="SG574" s="0"/>
      <c r="SH574" s="0"/>
      <c r="SI574" s="0"/>
      <c r="SJ574" s="0"/>
      <c r="SK574" s="0"/>
      <c r="SL574" s="0"/>
      <c r="SM574" s="0"/>
      <c r="SN574" s="0"/>
      <c r="SO574" s="0"/>
      <c r="SP574" s="0"/>
      <c r="SQ574" s="0"/>
      <c r="SR574" s="0"/>
      <c r="SS574" s="0"/>
      <c r="ST574" s="0"/>
      <c r="SU574" s="0"/>
      <c r="SV574" s="0"/>
      <c r="SW574" s="0"/>
      <c r="SX574" s="0"/>
      <c r="SY574" s="0"/>
      <c r="SZ574" s="0"/>
      <c r="TA574" s="0"/>
      <c r="TB574" s="0"/>
      <c r="TC574" s="0"/>
      <c r="TD574" s="0"/>
      <c r="TE574" s="0"/>
      <c r="TF574" s="0"/>
      <c r="TG574" s="0"/>
      <c r="TH574" s="0"/>
      <c r="TI574" s="0"/>
      <c r="TJ574" s="0"/>
      <c r="TK574" s="0"/>
      <c r="TL574" s="0"/>
      <c r="TM574" s="0"/>
      <c r="TN574" s="0"/>
      <c r="TO574" s="0"/>
      <c r="TP574" s="0"/>
      <c r="TQ574" s="0"/>
      <c r="TR574" s="0"/>
      <c r="TS574" s="0"/>
      <c r="TT574" s="0"/>
      <c r="TU574" s="0"/>
      <c r="TV574" s="0"/>
      <c r="TW574" s="0"/>
      <c r="TX574" s="0"/>
      <c r="TY574" s="0"/>
      <c r="TZ574" s="0"/>
      <c r="UA574" s="0"/>
      <c r="UB574" s="0"/>
      <c r="UC574" s="0"/>
      <c r="UD574" s="0"/>
      <c r="UE574" s="0"/>
      <c r="UF574" s="0"/>
      <c r="UG574" s="0"/>
      <c r="UH574" s="0"/>
      <c r="UI574" s="0"/>
      <c r="UJ574" s="0"/>
      <c r="UK574" s="0"/>
      <c r="UL574" s="0"/>
      <c r="UM574" s="0"/>
      <c r="UN574" s="0"/>
      <c r="UO574" s="0"/>
      <c r="UP574" s="0"/>
      <c r="UQ574" s="0"/>
      <c r="UR574" s="0"/>
      <c r="US574" s="0"/>
      <c r="UT574" s="0"/>
      <c r="UU574" s="0"/>
      <c r="UV574" s="0"/>
      <c r="UW574" s="0"/>
      <c r="UX574" s="0"/>
      <c r="UY574" s="0"/>
      <c r="UZ574" s="0"/>
      <c r="VA574" s="0"/>
      <c r="VB574" s="0"/>
      <c r="VC574" s="0"/>
      <c r="VD574" s="0"/>
      <c r="VE574" s="0"/>
      <c r="VF574" s="0"/>
      <c r="VG574" s="0"/>
      <c r="VH574" s="0"/>
      <c r="VI574" s="0"/>
      <c r="VJ574" s="0"/>
      <c r="VK574" s="0"/>
      <c r="VL574" s="0"/>
      <c r="VM574" s="0"/>
      <c r="VN574" s="0"/>
      <c r="VO574" s="0"/>
      <c r="VP574" s="0"/>
      <c r="VQ574" s="0"/>
      <c r="VR574" s="0"/>
      <c r="VS574" s="0"/>
      <c r="VT574" s="0"/>
      <c r="VU574" s="0"/>
      <c r="VV574" s="0"/>
      <c r="VW574" s="0"/>
      <c r="VX574" s="0"/>
      <c r="VY574" s="0"/>
      <c r="VZ574" s="0"/>
      <c r="WA574" s="0"/>
      <c r="WB574" s="0"/>
      <c r="WC574" s="0"/>
      <c r="WD574" s="0"/>
      <c r="WE574" s="0"/>
      <c r="WF574" s="0"/>
      <c r="WG574" s="0"/>
      <c r="WH574" s="0"/>
      <c r="WI574" s="0"/>
      <c r="WJ574" s="0"/>
      <c r="WK574" s="0"/>
      <c r="WL574" s="0"/>
      <c r="WM574" s="0"/>
      <c r="WN574" s="0"/>
      <c r="WO574" s="0"/>
      <c r="WP574" s="0"/>
      <c r="WQ574" s="0"/>
      <c r="WR574" s="0"/>
      <c r="WS574" s="0"/>
      <c r="WT574" s="0"/>
      <c r="WU574" s="0"/>
      <c r="WV574" s="0"/>
      <c r="WW574" s="0"/>
      <c r="WX574" s="0"/>
      <c r="WY574" s="0"/>
      <c r="WZ574" s="0"/>
      <c r="XA574" s="0"/>
      <c r="XB574" s="0"/>
      <c r="XC574" s="0"/>
      <c r="XD574" s="0"/>
      <c r="XE574" s="0"/>
      <c r="XF574" s="0"/>
      <c r="XG574" s="0"/>
      <c r="XH574" s="0"/>
      <c r="XI574" s="0"/>
      <c r="XJ574" s="0"/>
      <c r="XK574" s="0"/>
      <c r="XL574" s="0"/>
      <c r="XM574" s="0"/>
      <c r="XN574" s="0"/>
      <c r="XO574" s="0"/>
      <c r="XP574" s="0"/>
      <c r="XQ574" s="0"/>
      <c r="XR574" s="0"/>
      <c r="XS574" s="0"/>
      <c r="XT574" s="0"/>
      <c r="XU574" s="0"/>
      <c r="XV574" s="0"/>
      <c r="XW574" s="0"/>
      <c r="XX574" s="0"/>
      <c r="XY574" s="0"/>
      <c r="XZ574" s="0"/>
      <c r="YA574" s="0"/>
      <c r="YB574" s="0"/>
      <c r="YC574" s="0"/>
      <c r="YD574" s="0"/>
      <c r="YE574" s="0"/>
      <c r="YF574" s="0"/>
      <c r="YG574" s="0"/>
      <c r="YH574" s="0"/>
      <c r="YI574" s="0"/>
      <c r="YJ574" s="0"/>
      <c r="YK574" s="0"/>
      <c r="YL574" s="0"/>
      <c r="YM574" s="0"/>
      <c r="YN574" s="0"/>
      <c r="YO574" s="0"/>
      <c r="YP574" s="0"/>
      <c r="YQ574" s="0"/>
      <c r="YR574" s="0"/>
      <c r="YS574" s="0"/>
      <c r="YT574" s="0"/>
      <c r="YU574" s="0"/>
      <c r="YV574" s="0"/>
      <c r="YW574" s="0"/>
      <c r="YX574" s="0"/>
      <c r="YY574" s="0"/>
      <c r="YZ574" s="0"/>
      <c r="ZA574" s="0"/>
      <c r="ZB574" s="0"/>
      <c r="ZC574" s="0"/>
      <c r="ZD574" s="0"/>
      <c r="ZE574" s="0"/>
      <c r="ZF574" s="0"/>
      <c r="ZG574" s="0"/>
      <c r="ZH574" s="0"/>
      <c r="ZI574" s="0"/>
      <c r="ZJ574" s="0"/>
      <c r="ZK574" s="0"/>
      <c r="ZL574" s="0"/>
      <c r="ZM574" s="0"/>
      <c r="ZN574" s="0"/>
      <c r="ZO574" s="0"/>
      <c r="ZP574" s="0"/>
      <c r="ZQ574" s="0"/>
      <c r="ZR574" s="0"/>
      <c r="ZS574" s="0"/>
      <c r="ZT574" s="0"/>
      <c r="ZU574" s="0"/>
      <c r="ZV574" s="0"/>
      <c r="ZW574" s="0"/>
      <c r="ZX574" s="0"/>
      <c r="ZY574" s="0"/>
      <c r="ZZ574" s="0"/>
      <c r="AAA574" s="0"/>
      <c r="AAB574" s="0"/>
      <c r="AAC574" s="0"/>
      <c r="AAD574" s="0"/>
      <c r="AAE574" s="0"/>
      <c r="AAF574" s="0"/>
      <c r="AAG574" s="0"/>
      <c r="AAH574" s="0"/>
      <c r="AAI574" s="0"/>
      <c r="AAJ574" s="0"/>
      <c r="AAK574" s="0"/>
      <c r="AAL574" s="0"/>
      <c r="AAM574" s="0"/>
      <c r="AAN574" s="0"/>
      <c r="AAO574" s="0"/>
      <c r="AAP574" s="0"/>
      <c r="AAQ574" s="0"/>
      <c r="AAR574" s="0"/>
      <c r="AAS574" s="0"/>
      <c r="AAT574" s="0"/>
      <c r="AAU574" s="0"/>
      <c r="AAV574" s="0"/>
      <c r="AAW574" s="0"/>
      <c r="AAX574" s="0"/>
      <c r="AAY574" s="0"/>
      <c r="AAZ574" s="0"/>
      <c r="ABA574" s="0"/>
      <c r="ABB574" s="0"/>
      <c r="ABC574" s="0"/>
      <c r="ABD574" s="0"/>
      <c r="ABE574" s="0"/>
      <c r="ABF574" s="0"/>
      <c r="ABG574" s="0"/>
      <c r="ABH574" s="0"/>
      <c r="ABI574" s="0"/>
      <c r="ABJ574" s="0"/>
      <c r="ABK574" s="0"/>
      <c r="ABL574" s="0"/>
      <c r="ABM574" s="0"/>
      <c r="ABN574" s="0"/>
      <c r="ABO574" s="0"/>
      <c r="ABP574" s="0"/>
      <c r="ABQ574" s="0"/>
      <c r="ABR574" s="0"/>
      <c r="ABS574" s="0"/>
      <c r="ABT574" s="0"/>
      <c r="ABU574" s="0"/>
      <c r="ABV574" s="0"/>
      <c r="ABW574" s="0"/>
      <c r="ABX574" s="0"/>
      <c r="ABY574" s="0"/>
      <c r="ABZ574" s="0"/>
      <c r="ACA574" s="0"/>
      <c r="ACB574" s="0"/>
      <c r="ACC574" s="0"/>
      <c r="ACD574" s="0"/>
      <c r="ACE574" s="0"/>
      <c r="ACF574" s="0"/>
      <c r="ACG574" s="0"/>
      <c r="ACH574" s="0"/>
      <c r="ACI574" s="0"/>
      <c r="ACJ574" s="0"/>
      <c r="ACK574" s="0"/>
      <c r="ACL574" s="0"/>
      <c r="ACM574" s="0"/>
      <c r="ACN574" s="0"/>
      <c r="ACO574" s="0"/>
      <c r="ACP574" s="0"/>
      <c r="ACQ574" s="0"/>
      <c r="ACR574" s="0"/>
      <c r="ACS574" s="0"/>
      <c r="ACT574" s="0"/>
      <c r="ACU574" s="0"/>
      <c r="ACV574" s="0"/>
      <c r="ACW574" s="0"/>
      <c r="ACX574" s="0"/>
      <c r="ACY574" s="0"/>
      <c r="ACZ574" s="0"/>
      <c r="ADA574" s="0"/>
      <c r="ADB574" s="0"/>
      <c r="ADC574" s="0"/>
      <c r="ADD574" s="0"/>
      <c r="ADE574" s="0"/>
      <c r="ADF574" s="0"/>
      <c r="ADG574" s="0"/>
      <c r="ADH574" s="0"/>
      <c r="ADI574" s="0"/>
      <c r="ADJ574" s="0"/>
      <c r="ADK574" s="0"/>
      <c r="ADL574" s="0"/>
      <c r="ADM574" s="0"/>
      <c r="ADN574" s="0"/>
      <c r="ADO574" s="0"/>
      <c r="ADP574" s="0"/>
      <c r="ADQ574" s="0"/>
      <c r="ADR574" s="0"/>
      <c r="ADS574" s="0"/>
      <c r="ADT574" s="0"/>
      <c r="ADU574" s="0"/>
      <c r="ADV574" s="0"/>
      <c r="ADW574" s="0"/>
      <c r="ADX574" s="0"/>
      <c r="ADY574" s="0"/>
      <c r="ADZ574" s="0"/>
      <c r="AEA574" s="0"/>
      <c r="AEB574" s="0"/>
      <c r="AEC574" s="0"/>
      <c r="AED574" s="0"/>
      <c r="AEE574" s="0"/>
      <c r="AEF574" s="0"/>
      <c r="AEG574" s="0"/>
      <c r="AEH574" s="0"/>
      <c r="AEI574" s="0"/>
      <c r="AEJ574" s="0"/>
      <c r="AEK574" s="0"/>
      <c r="AEL574" s="0"/>
      <c r="AEM574" s="0"/>
      <c r="AEN574" s="0"/>
      <c r="AEO574" s="0"/>
      <c r="AEP574" s="0"/>
      <c r="AEQ574" s="0"/>
      <c r="AER574" s="0"/>
      <c r="AES574" s="0"/>
      <c r="AET574" s="0"/>
      <c r="AEU574" s="0"/>
      <c r="AEV574" s="0"/>
      <c r="AEW574" s="0"/>
      <c r="AEX574" s="0"/>
      <c r="AEY574" s="0"/>
      <c r="AEZ574" s="0"/>
      <c r="AFA574" s="0"/>
      <c r="AFB574" s="0"/>
      <c r="AFC574" s="0"/>
      <c r="AFD574" s="0"/>
      <c r="AFE574" s="0"/>
      <c r="AFF574" s="0"/>
      <c r="AFG574" s="0"/>
      <c r="AFH574" s="0"/>
      <c r="AFI574" s="0"/>
      <c r="AFJ574" s="0"/>
      <c r="AFK574" s="0"/>
      <c r="AFL574" s="0"/>
      <c r="AFM574" s="0"/>
      <c r="AFN574" s="0"/>
      <c r="AFO574" s="0"/>
      <c r="AFP574" s="0"/>
      <c r="AFQ574" s="0"/>
      <c r="AFR574" s="0"/>
      <c r="AFS574" s="0"/>
      <c r="AFT574" s="0"/>
      <c r="AFU574" s="0"/>
      <c r="AFV574" s="0"/>
      <c r="AFW574" s="0"/>
      <c r="AFX574" s="0"/>
      <c r="AFY574" s="0"/>
      <c r="AFZ574" s="0"/>
      <c r="AGA574" s="0"/>
      <c r="AGB574" s="0"/>
      <c r="AGC574" s="0"/>
      <c r="AGD574" s="0"/>
      <c r="AGE574" s="0"/>
      <c r="AGF574" s="0"/>
      <c r="AGG574" s="0"/>
      <c r="AGH574" s="0"/>
      <c r="AGI574" s="0"/>
      <c r="AGJ574" s="0"/>
      <c r="AGK574" s="0"/>
      <c r="AGL574" s="0"/>
      <c r="AGM574" s="0"/>
      <c r="AGN574" s="0"/>
      <c r="AGO574" s="0"/>
      <c r="AGP574" s="0"/>
      <c r="AGQ574" s="0"/>
      <c r="AGR574" s="0"/>
      <c r="AGS574" s="0"/>
      <c r="AGT574" s="0"/>
      <c r="AGU574" s="0"/>
      <c r="AGV574" s="0"/>
      <c r="AGW574" s="0"/>
      <c r="AGX574" s="0"/>
      <c r="AGY574" s="0"/>
      <c r="AGZ574" s="0"/>
      <c r="AHA574" s="0"/>
      <c r="AHB574" s="0"/>
      <c r="AHC574" s="0"/>
      <c r="AHD574" s="0"/>
      <c r="AHE574" s="0"/>
      <c r="AHF574" s="0"/>
      <c r="AHG574" s="0"/>
      <c r="AHH574" s="0"/>
      <c r="AHI574" s="0"/>
      <c r="AHJ574" s="0"/>
      <c r="AHK574" s="0"/>
      <c r="AHL574" s="0"/>
      <c r="AHM574" s="0"/>
      <c r="AHN574" s="0"/>
      <c r="AHO574" s="0"/>
      <c r="AHP574" s="0"/>
      <c r="AHQ574" s="0"/>
      <c r="AHR574" s="0"/>
      <c r="AHS574" s="0"/>
      <c r="AHT574" s="0"/>
      <c r="AHU574" s="0"/>
      <c r="AHV574" s="0"/>
      <c r="AHW574" s="0"/>
      <c r="AHX574" s="0"/>
      <c r="AHY574" s="0"/>
      <c r="AHZ574" s="0"/>
      <c r="AIA574" s="0"/>
      <c r="AIB574" s="0"/>
      <c r="AIC574" s="0"/>
      <c r="AID574" s="0"/>
      <c r="AIE574" s="0"/>
      <c r="AIF574" s="0"/>
      <c r="AIG574" s="0"/>
      <c r="AIH574" s="0"/>
      <c r="AII574" s="0"/>
      <c r="AIJ574" s="0"/>
      <c r="AIK574" s="0"/>
      <c r="AIL574" s="0"/>
      <c r="AIM574" s="0"/>
      <c r="AIN574" s="0"/>
      <c r="AIO574" s="0"/>
      <c r="AIP574" s="0"/>
      <c r="AIQ574" s="0"/>
      <c r="AIR574" s="0"/>
      <c r="AIS574" s="0"/>
      <c r="AIT574" s="0"/>
      <c r="AIU574" s="0"/>
      <c r="AIV574" s="0"/>
      <c r="AIW574" s="0"/>
      <c r="AIX574" s="0"/>
      <c r="AIY574" s="0"/>
      <c r="AIZ574" s="0"/>
      <c r="AJA574" s="0"/>
      <c r="AJB574" s="0"/>
      <c r="AJC574" s="0"/>
      <c r="AJD574" s="0"/>
      <c r="AJE574" s="0"/>
      <c r="AJF574" s="0"/>
      <c r="AJG574" s="0"/>
      <c r="AJH574" s="0"/>
      <c r="AJI574" s="0"/>
      <c r="AJJ574" s="0"/>
      <c r="AJK574" s="0"/>
      <c r="AJL574" s="0"/>
      <c r="AJM574" s="0"/>
      <c r="AJN574" s="0"/>
      <c r="AJO574" s="0"/>
      <c r="AJP574" s="0"/>
      <c r="AJQ574" s="0"/>
      <c r="AJR574" s="0"/>
      <c r="AJS574" s="0"/>
      <c r="AJT574" s="0"/>
      <c r="AJU574" s="0"/>
      <c r="AJV574" s="0"/>
      <c r="AJW574" s="0"/>
      <c r="AJX574" s="0"/>
      <c r="AJY574" s="0"/>
      <c r="AJZ574" s="0"/>
      <c r="AKA574" s="0"/>
      <c r="AKB574" s="0"/>
      <c r="AKC574" s="0"/>
      <c r="AKD574" s="0"/>
      <c r="AKE574" s="0"/>
      <c r="AKF574" s="0"/>
      <c r="AKG574" s="0"/>
      <c r="AKH574" s="0"/>
      <c r="AKI574" s="0"/>
      <c r="AKJ574" s="0"/>
      <c r="AKK574" s="0"/>
      <c r="AKL574" s="0"/>
      <c r="AKM574" s="0"/>
      <c r="AKN574" s="0"/>
      <c r="AKO574" s="0"/>
      <c r="AKP574" s="0"/>
      <c r="AKQ574" s="0"/>
      <c r="AKR574" s="0"/>
      <c r="AKS574" s="0"/>
      <c r="AKT574" s="0"/>
      <c r="AKU574" s="0"/>
      <c r="AKV574" s="0"/>
      <c r="AKW574" s="0"/>
      <c r="AKX574" s="0"/>
      <c r="AKY574" s="0"/>
      <c r="AKZ574" s="0"/>
      <c r="ALA574" s="0"/>
      <c r="ALB574" s="0"/>
      <c r="ALC574" s="0"/>
      <c r="ALD574" s="0"/>
      <c r="ALE574" s="0"/>
      <c r="ALF574" s="0"/>
      <c r="ALG574" s="0"/>
      <c r="ALH574" s="0"/>
      <c r="ALI574" s="0"/>
      <c r="ALJ574" s="0"/>
      <c r="ALK574" s="0"/>
      <c r="ALL574" s="0"/>
      <c r="ALM574" s="0"/>
      <c r="ALN574" s="0"/>
      <c r="ALO574" s="0"/>
      <c r="ALP574" s="0"/>
      <c r="ALQ574" s="0"/>
      <c r="ALR574" s="0"/>
      <c r="ALS574" s="0"/>
      <c r="ALT574" s="0"/>
      <c r="ALU574" s="0"/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  <c r="AMJ574" s="0"/>
    </row>
    <row r="575" customFormat="false" ht="16.5" hidden="false" customHeight="true" outlineLevel="0" collapsed="false">
      <c r="A575" s="19" t="n">
        <v>486</v>
      </c>
      <c r="B575" s="19" t="n">
        <f aca="false" t="array" ref="B575:B575">RANK(V575,$V$2:$V$607)</f>
        <v>321</v>
      </c>
      <c r="C575" s="20" t="str">
        <f aca="false">IF(VLOOKUP($A575,Tournoi!$B$2:$F$601,3,0)="","",VLOOKUP($A575,Tournoi!$B$2:$F$601,3,0))</f>
        <v>Vanhoudt</v>
      </c>
      <c r="D575" s="20" t="str">
        <f aca="false">IF(VLOOKUP($A575,Tournoi!$B$2:$F$601,4,0)="","",VLOOKUP($A575,Tournoi!$B$2:$F$601,4,0))</f>
        <v>Brammert</v>
      </c>
      <c r="E575" s="20"/>
      <c r="F575" s="19" t="n">
        <v>0</v>
      </c>
      <c r="G575" s="19" t="n">
        <v>0</v>
      </c>
      <c r="H575" s="19" t="n">
        <v>0</v>
      </c>
      <c r="I575" s="19" t="n">
        <v>0</v>
      </c>
      <c r="J575" s="21"/>
      <c r="K575" s="19"/>
      <c r="L575" s="19"/>
      <c r="M575" s="19"/>
      <c r="N575" s="19"/>
      <c r="O575" s="19" t="n">
        <f aca="false">IF(VLOOKUP($A575,Tournoi!$B$2:$AC$601,6,0)="","",VLOOKUP($A575,Tournoi!$B$2:$AF$601,30,0))</f>
        <v>104.551578947368</v>
      </c>
      <c r="P575" s="19"/>
      <c r="Q575" s="19"/>
      <c r="R575" s="19"/>
      <c r="S575" s="22"/>
      <c r="T575" s="21" t="n">
        <f aca="false" t="array" ref="T575:T575">SUM(J575:S575)</f>
        <v>104.551578947368</v>
      </c>
      <c r="U575" s="19" t="n">
        <f aca="false" t="array" ref="U575:U575">IF(S575="",0,S575)+IF((COUNT(J575:R575)&lt;6),SUM(J575:R575),(MAX(J575:R575)+LARGE(J575:R575,2)+LARGE(J575:R575,3)+LARGE(J575:R575,4)+LARGE(J575:R575,5)))</f>
        <v>104.551578947368</v>
      </c>
      <c r="V575" s="19" t="n">
        <f aca="false">U575+G575+I575</f>
        <v>104.551578947368</v>
      </c>
      <c r="W575" s="19" t="n">
        <f aca="false" t="array" ref="W575:W575">COUNT(J575:S575)</f>
        <v>1</v>
      </c>
      <c r="X575" s="19"/>
      <c r="Y575" s="19"/>
      <c r="Z575" s="4"/>
      <c r="AA575" s="19"/>
      <c r="AB575" s="19"/>
      <c r="AC575" s="4"/>
      <c r="AD575" s="4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CA575" s="0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  <c r="IX575" s="0"/>
      <c r="IY575" s="0"/>
      <c r="IZ575" s="0"/>
      <c r="JA575" s="0"/>
      <c r="JB575" s="0"/>
      <c r="JC575" s="0"/>
      <c r="JD575" s="0"/>
      <c r="JE575" s="0"/>
      <c r="JF575" s="0"/>
      <c r="JG575" s="0"/>
      <c r="JH575" s="0"/>
      <c r="JI575" s="0"/>
      <c r="JJ575" s="0"/>
      <c r="JK575" s="0"/>
      <c r="JL575" s="0"/>
      <c r="JM575" s="0"/>
      <c r="JN575" s="0"/>
      <c r="JO575" s="0"/>
      <c r="JP575" s="0"/>
      <c r="JQ575" s="0"/>
      <c r="JR575" s="0"/>
      <c r="JS575" s="0"/>
      <c r="JT575" s="0"/>
      <c r="JU575" s="0"/>
      <c r="JV575" s="0"/>
      <c r="JW575" s="0"/>
      <c r="JX575" s="0"/>
      <c r="JY575" s="0"/>
      <c r="JZ575" s="0"/>
      <c r="KA575" s="0"/>
      <c r="KB575" s="0"/>
      <c r="KC575" s="0"/>
      <c r="KD575" s="0"/>
      <c r="KE575" s="0"/>
      <c r="KF575" s="0"/>
      <c r="KG575" s="0"/>
      <c r="KH575" s="0"/>
      <c r="KI575" s="0"/>
      <c r="KJ575" s="0"/>
      <c r="KK575" s="0"/>
      <c r="KL575" s="0"/>
      <c r="KM575" s="0"/>
      <c r="KN575" s="0"/>
      <c r="KO575" s="0"/>
      <c r="KP575" s="0"/>
      <c r="KQ575" s="0"/>
      <c r="KR575" s="0"/>
      <c r="KS575" s="0"/>
      <c r="KT575" s="0"/>
      <c r="KU575" s="0"/>
      <c r="KV575" s="0"/>
      <c r="KW575" s="0"/>
      <c r="KX575" s="0"/>
      <c r="KY575" s="0"/>
      <c r="KZ575" s="0"/>
      <c r="LA575" s="0"/>
      <c r="LB575" s="0"/>
      <c r="LC575" s="0"/>
      <c r="LD575" s="0"/>
      <c r="LE575" s="0"/>
      <c r="LF575" s="0"/>
      <c r="LG575" s="0"/>
      <c r="LH575" s="0"/>
      <c r="LI575" s="0"/>
      <c r="LJ575" s="0"/>
      <c r="LK575" s="0"/>
      <c r="LL575" s="0"/>
      <c r="LM575" s="0"/>
      <c r="LN575" s="0"/>
      <c r="LO575" s="0"/>
      <c r="LP575" s="0"/>
      <c r="LQ575" s="0"/>
      <c r="LR575" s="0"/>
      <c r="LS575" s="0"/>
      <c r="LT575" s="0"/>
      <c r="LU575" s="0"/>
      <c r="LV575" s="0"/>
      <c r="LW575" s="0"/>
      <c r="LX575" s="0"/>
      <c r="LY575" s="0"/>
      <c r="LZ575" s="0"/>
      <c r="MA575" s="0"/>
      <c r="MB575" s="0"/>
      <c r="MC575" s="0"/>
      <c r="MD575" s="0"/>
      <c r="ME575" s="0"/>
      <c r="MF575" s="0"/>
      <c r="MG575" s="0"/>
      <c r="MH575" s="0"/>
      <c r="MI575" s="0"/>
      <c r="MJ575" s="0"/>
      <c r="MK575" s="0"/>
      <c r="ML575" s="0"/>
      <c r="MM575" s="0"/>
      <c r="MN575" s="0"/>
      <c r="MO575" s="0"/>
      <c r="MP575" s="0"/>
      <c r="MQ575" s="0"/>
      <c r="MR575" s="0"/>
      <c r="MS575" s="0"/>
      <c r="MT575" s="0"/>
      <c r="MU575" s="0"/>
      <c r="MV575" s="0"/>
      <c r="MW575" s="0"/>
      <c r="MX575" s="0"/>
      <c r="MY575" s="0"/>
      <c r="MZ575" s="0"/>
      <c r="NA575" s="0"/>
      <c r="NB575" s="0"/>
      <c r="NC575" s="0"/>
      <c r="ND575" s="0"/>
      <c r="NE575" s="0"/>
      <c r="NF575" s="0"/>
      <c r="NG575" s="0"/>
      <c r="NH575" s="0"/>
      <c r="NI575" s="0"/>
      <c r="NJ575" s="0"/>
      <c r="NK575" s="0"/>
      <c r="NL575" s="0"/>
      <c r="NM575" s="0"/>
      <c r="NN575" s="0"/>
      <c r="NO575" s="0"/>
      <c r="NP575" s="0"/>
      <c r="NQ575" s="0"/>
      <c r="NR575" s="0"/>
      <c r="NS575" s="0"/>
      <c r="NT575" s="0"/>
      <c r="NU575" s="0"/>
      <c r="NV575" s="0"/>
      <c r="NW575" s="0"/>
      <c r="NX575" s="0"/>
      <c r="NY575" s="0"/>
      <c r="NZ575" s="0"/>
      <c r="OA575" s="0"/>
      <c r="OB575" s="0"/>
      <c r="OC575" s="0"/>
      <c r="OD575" s="0"/>
      <c r="OE575" s="0"/>
      <c r="OF575" s="0"/>
      <c r="OG575" s="0"/>
      <c r="OH575" s="0"/>
      <c r="OI575" s="0"/>
      <c r="OJ575" s="0"/>
      <c r="OK575" s="0"/>
      <c r="OL575" s="0"/>
      <c r="OM575" s="0"/>
      <c r="ON575" s="0"/>
      <c r="OO575" s="0"/>
      <c r="OP575" s="0"/>
      <c r="OQ575" s="0"/>
      <c r="OR575" s="0"/>
      <c r="OS575" s="0"/>
      <c r="OT575" s="0"/>
      <c r="OU575" s="0"/>
      <c r="OV575" s="0"/>
      <c r="OW575" s="0"/>
      <c r="OX575" s="0"/>
      <c r="OY575" s="0"/>
      <c r="OZ575" s="0"/>
      <c r="PA575" s="0"/>
      <c r="PB575" s="0"/>
      <c r="PC575" s="0"/>
      <c r="PD575" s="0"/>
      <c r="PE575" s="0"/>
      <c r="PF575" s="0"/>
      <c r="PG575" s="0"/>
      <c r="PH575" s="0"/>
      <c r="PI575" s="0"/>
      <c r="PJ575" s="0"/>
      <c r="PK575" s="0"/>
      <c r="PL575" s="0"/>
      <c r="PM575" s="0"/>
      <c r="PN575" s="0"/>
      <c r="PO575" s="0"/>
      <c r="PP575" s="0"/>
      <c r="PQ575" s="0"/>
      <c r="PR575" s="0"/>
      <c r="PS575" s="0"/>
      <c r="PT575" s="0"/>
      <c r="PU575" s="0"/>
      <c r="PV575" s="0"/>
      <c r="PW575" s="0"/>
      <c r="PX575" s="0"/>
      <c r="PY575" s="0"/>
      <c r="PZ575" s="0"/>
      <c r="QA575" s="0"/>
      <c r="QB575" s="0"/>
      <c r="QC575" s="0"/>
      <c r="QD575" s="0"/>
      <c r="QE575" s="0"/>
      <c r="QF575" s="0"/>
      <c r="QG575" s="0"/>
      <c r="QH575" s="0"/>
      <c r="QI575" s="0"/>
      <c r="QJ575" s="0"/>
      <c r="QK575" s="0"/>
      <c r="QL575" s="0"/>
      <c r="QM575" s="0"/>
      <c r="QN575" s="0"/>
      <c r="QO575" s="0"/>
      <c r="QP575" s="0"/>
      <c r="QQ575" s="0"/>
      <c r="QR575" s="0"/>
      <c r="QS575" s="0"/>
      <c r="QT575" s="0"/>
      <c r="QU575" s="0"/>
      <c r="QV575" s="0"/>
      <c r="QW575" s="0"/>
      <c r="QX575" s="0"/>
      <c r="QY575" s="0"/>
      <c r="QZ575" s="0"/>
      <c r="RA575" s="0"/>
      <c r="RB575" s="0"/>
      <c r="RC575" s="0"/>
      <c r="RD575" s="0"/>
      <c r="RE575" s="0"/>
      <c r="RF575" s="0"/>
      <c r="RG575" s="0"/>
      <c r="RH575" s="0"/>
      <c r="RI575" s="0"/>
      <c r="RJ575" s="0"/>
      <c r="RK575" s="0"/>
      <c r="RL575" s="0"/>
      <c r="RM575" s="0"/>
      <c r="RN575" s="0"/>
      <c r="RO575" s="0"/>
      <c r="RP575" s="0"/>
      <c r="RQ575" s="0"/>
      <c r="RR575" s="0"/>
      <c r="RS575" s="0"/>
      <c r="RT575" s="0"/>
      <c r="RU575" s="0"/>
      <c r="RV575" s="0"/>
      <c r="RW575" s="0"/>
      <c r="RX575" s="0"/>
      <c r="RY575" s="0"/>
      <c r="RZ575" s="0"/>
      <c r="SA575" s="0"/>
      <c r="SB575" s="0"/>
      <c r="SC575" s="0"/>
      <c r="SD575" s="0"/>
      <c r="SE575" s="0"/>
      <c r="SF575" s="0"/>
      <c r="SG575" s="0"/>
      <c r="SH575" s="0"/>
      <c r="SI575" s="0"/>
      <c r="SJ575" s="0"/>
      <c r="SK575" s="0"/>
      <c r="SL575" s="0"/>
      <c r="SM575" s="0"/>
      <c r="SN575" s="0"/>
      <c r="SO575" s="0"/>
      <c r="SP575" s="0"/>
      <c r="SQ575" s="0"/>
      <c r="SR575" s="0"/>
      <c r="SS575" s="0"/>
      <c r="ST575" s="0"/>
      <c r="SU575" s="0"/>
      <c r="SV575" s="0"/>
      <c r="SW575" s="0"/>
      <c r="SX575" s="0"/>
      <c r="SY575" s="0"/>
      <c r="SZ575" s="0"/>
      <c r="TA575" s="0"/>
      <c r="TB575" s="0"/>
      <c r="TC575" s="0"/>
      <c r="TD575" s="0"/>
      <c r="TE575" s="0"/>
      <c r="TF575" s="0"/>
      <c r="TG575" s="0"/>
      <c r="TH575" s="0"/>
      <c r="TI575" s="0"/>
      <c r="TJ575" s="0"/>
      <c r="TK575" s="0"/>
      <c r="TL575" s="0"/>
      <c r="TM575" s="0"/>
      <c r="TN575" s="0"/>
      <c r="TO575" s="0"/>
      <c r="TP575" s="0"/>
      <c r="TQ575" s="0"/>
      <c r="TR575" s="0"/>
      <c r="TS575" s="0"/>
      <c r="TT575" s="0"/>
      <c r="TU575" s="0"/>
      <c r="TV575" s="0"/>
      <c r="TW575" s="0"/>
      <c r="TX575" s="0"/>
      <c r="TY575" s="0"/>
      <c r="TZ575" s="0"/>
      <c r="UA575" s="0"/>
      <c r="UB575" s="0"/>
      <c r="UC575" s="0"/>
      <c r="UD575" s="0"/>
      <c r="UE575" s="0"/>
      <c r="UF575" s="0"/>
      <c r="UG575" s="0"/>
      <c r="UH575" s="0"/>
      <c r="UI575" s="0"/>
      <c r="UJ575" s="0"/>
      <c r="UK575" s="0"/>
      <c r="UL575" s="0"/>
      <c r="UM575" s="0"/>
      <c r="UN575" s="0"/>
      <c r="UO575" s="0"/>
      <c r="UP575" s="0"/>
      <c r="UQ575" s="0"/>
      <c r="UR575" s="0"/>
      <c r="US575" s="0"/>
      <c r="UT575" s="0"/>
      <c r="UU575" s="0"/>
      <c r="UV575" s="0"/>
      <c r="UW575" s="0"/>
      <c r="UX575" s="0"/>
      <c r="UY575" s="0"/>
      <c r="UZ575" s="0"/>
      <c r="VA575" s="0"/>
      <c r="VB575" s="0"/>
      <c r="VC575" s="0"/>
      <c r="VD575" s="0"/>
      <c r="VE575" s="0"/>
      <c r="VF575" s="0"/>
      <c r="VG575" s="0"/>
      <c r="VH575" s="0"/>
      <c r="VI575" s="0"/>
      <c r="VJ575" s="0"/>
      <c r="VK575" s="0"/>
      <c r="VL575" s="0"/>
      <c r="VM575" s="0"/>
      <c r="VN575" s="0"/>
      <c r="VO575" s="0"/>
      <c r="VP575" s="0"/>
      <c r="VQ575" s="0"/>
      <c r="VR575" s="0"/>
      <c r="VS575" s="0"/>
      <c r="VT575" s="0"/>
      <c r="VU575" s="0"/>
      <c r="VV575" s="0"/>
      <c r="VW575" s="0"/>
      <c r="VX575" s="0"/>
      <c r="VY575" s="0"/>
      <c r="VZ575" s="0"/>
      <c r="WA575" s="0"/>
      <c r="WB575" s="0"/>
      <c r="WC575" s="0"/>
      <c r="WD575" s="0"/>
      <c r="WE575" s="0"/>
      <c r="WF575" s="0"/>
      <c r="WG575" s="0"/>
      <c r="WH575" s="0"/>
      <c r="WI575" s="0"/>
      <c r="WJ575" s="0"/>
      <c r="WK575" s="0"/>
      <c r="WL575" s="0"/>
      <c r="WM575" s="0"/>
      <c r="WN575" s="0"/>
      <c r="WO575" s="0"/>
      <c r="WP575" s="0"/>
      <c r="WQ575" s="0"/>
      <c r="WR575" s="0"/>
      <c r="WS575" s="0"/>
      <c r="WT575" s="0"/>
      <c r="WU575" s="0"/>
      <c r="WV575" s="0"/>
      <c r="WW575" s="0"/>
      <c r="WX575" s="0"/>
      <c r="WY575" s="0"/>
      <c r="WZ575" s="0"/>
      <c r="XA575" s="0"/>
      <c r="XB575" s="0"/>
      <c r="XC575" s="0"/>
      <c r="XD575" s="0"/>
      <c r="XE575" s="0"/>
      <c r="XF575" s="0"/>
      <c r="XG575" s="0"/>
      <c r="XH575" s="0"/>
      <c r="XI575" s="0"/>
      <c r="XJ575" s="0"/>
      <c r="XK575" s="0"/>
      <c r="XL575" s="0"/>
      <c r="XM575" s="0"/>
      <c r="XN575" s="0"/>
      <c r="XO575" s="0"/>
      <c r="XP575" s="0"/>
      <c r="XQ575" s="0"/>
      <c r="XR575" s="0"/>
      <c r="XS575" s="0"/>
      <c r="XT575" s="0"/>
      <c r="XU575" s="0"/>
      <c r="XV575" s="0"/>
      <c r="XW575" s="0"/>
      <c r="XX575" s="0"/>
      <c r="XY575" s="0"/>
      <c r="XZ575" s="0"/>
      <c r="YA575" s="0"/>
      <c r="YB575" s="0"/>
      <c r="YC575" s="0"/>
      <c r="YD575" s="0"/>
      <c r="YE575" s="0"/>
      <c r="YF575" s="0"/>
      <c r="YG575" s="0"/>
      <c r="YH575" s="0"/>
      <c r="YI575" s="0"/>
      <c r="YJ575" s="0"/>
      <c r="YK575" s="0"/>
      <c r="YL575" s="0"/>
      <c r="YM575" s="0"/>
      <c r="YN575" s="0"/>
      <c r="YO575" s="0"/>
      <c r="YP575" s="0"/>
      <c r="YQ575" s="0"/>
      <c r="YR575" s="0"/>
      <c r="YS575" s="0"/>
      <c r="YT575" s="0"/>
      <c r="YU575" s="0"/>
      <c r="YV575" s="0"/>
      <c r="YW575" s="0"/>
      <c r="YX575" s="0"/>
      <c r="YY575" s="0"/>
      <c r="YZ575" s="0"/>
      <c r="ZA575" s="0"/>
      <c r="ZB575" s="0"/>
      <c r="ZC575" s="0"/>
      <c r="ZD575" s="0"/>
      <c r="ZE575" s="0"/>
      <c r="ZF575" s="0"/>
      <c r="ZG575" s="0"/>
      <c r="ZH575" s="0"/>
      <c r="ZI575" s="0"/>
      <c r="ZJ575" s="0"/>
      <c r="ZK575" s="0"/>
      <c r="ZL575" s="0"/>
      <c r="ZM575" s="0"/>
      <c r="ZN575" s="0"/>
      <c r="ZO575" s="0"/>
      <c r="ZP575" s="0"/>
      <c r="ZQ575" s="0"/>
      <c r="ZR575" s="0"/>
      <c r="ZS575" s="0"/>
      <c r="ZT575" s="0"/>
      <c r="ZU575" s="0"/>
      <c r="ZV575" s="0"/>
      <c r="ZW575" s="0"/>
      <c r="ZX575" s="0"/>
      <c r="ZY575" s="0"/>
      <c r="ZZ575" s="0"/>
      <c r="AAA575" s="0"/>
      <c r="AAB575" s="0"/>
      <c r="AAC575" s="0"/>
      <c r="AAD575" s="0"/>
      <c r="AAE575" s="0"/>
      <c r="AAF575" s="0"/>
      <c r="AAG575" s="0"/>
      <c r="AAH575" s="0"/>
      <c r="AAI575" s="0"/>
      <c r="AAJ575" s="0"/>
      <c r="AAK575" s="0"/>
      <c r="AAL575" s="0"/>
      <c r="AAM575" s="0"/>
      <c r="AAN575" s="0"/>
      <c r="AAO575" s="0"/>
      <c r="AAP575" s="0"/>
      <c r="AAQ575" s="0"/>
      <c r="AAR575" s="0"/>
      <c r="AAS575" s="0"/>
      <c r="AAT575" s="0"/>
      <c r="AAU575" s="0"/>
      <c r="AAV575" s="0"/>
      <c r="AAW575" s="0"/>
      <c r="AAX575" s="0"/>
      <c r="AAY575" s="0"/>
      <c r="AAZ575" s="0"/>
      <c r="ABA575" s="0"/>
      <c r="ABB575" s="0"/>
      <c r="ABC575" s="0"/>
      <c r="ABD575" s="0"/>
      <c r="ABE575" s="0"/>
      <c r="ABF575" s="0"/>
      <c r="ABG575" s="0"/>
      <c r="ABH575" s="0"/>
      <c r="ABI575" s="0"/>
      <c r="ABJ575" s="0"/>
      <c r="ABK575" s="0"/>
      <c r="ABL575" s="0"/>
      <c r="ABM575" s="0"/>
      <c r="ABN575" s="0"/>
      <c r="ABO575" s="0"/>
      <c r="ABP575" s="0"/>
      <c r="ABQ575" s="0"/>
      <c r="ABR575" s="0"/>
      <c r="ABS575" s="0"/>
      <c r="ABT575" s="0"/>
      <c r="ABU575" s="0"/>
      <c r="ABV575" s="0"/>
      <c r="ABW575" s="0"/>
      <c r="ABX575" s="0"/>
      <c r="ABY575" s="0"/>
      <c r="ABZ575" s="0"/>
      <c r="ACA575" s="0"/>
      <c r="ACB575" s="0"/>
      <c r="ACC575" s="0"/>
      <c r="ACD575" s="0"/>
      <c r="ACE575" s="0"/>
      <c r="ACF575" s="0"/>
      <c r="ACG575" s="0"/>
      <c r="ACH575" s="0"/>
      <c r="ACI575" s="0"/>
      <c r="ACJ575" s="0"/>
      <c r="ACK575" s="0"/>
      <c r="ACL575" s="0"/>
      <c r="ACM575" s="0"/>
      <c r="ACN575" s="0"/>
      <c r="ACO575" s="0"/>
      <c r="ACP575" s="0"/>
      <c r="ACQ575" s="0"/>
      <c r="ACR575" s="0"/>
      <c r="ACS575" s="0"/>
      <c r="ACT575" s="0"/>
      <c r="ACU575" s="0"/>
      <c r="ACV575" s="0"/>
      <c r="ACW575" s="0"/>
      <c r="ACX575" s="0"/>
      <c r="ACY575" s="0"/>
      <c r="ACZ575" s="0"/>
      <c r="ADA575" s="0"/>
      <c r="ADB575" s="0"/>
      <c r="ADC575" s="0"/>
      <c r="ADD575" s="0"/>
      <c r="ADE575" s="0"/>
      <c r="ADF575" s="0"/>
      <c r="ADG575" s="0"/>
      <c r="ADH575" s="0"/>
      <c r="ADI575" s="0"/>
      <c r="ADJ575" s="0"/>
      <c r="ADK575" s="0"/>
      <c r="ADL575" s="0"/>
      <c r="ADM575" s="0"/>
      <c r="ADN575" s="0"/>
      <c r="ADO575" s="0"/>
      <c r="ADP575" s="0"/>
      <c r="ADQ575" s="0"/>
      <c r="ADR575" s="0"/>
      <c r="ADS575" s="0"/>
      <c r="ADT575" s="0"/>
      <c r="ADU575" s="0"/>
      <c r="ADV575" s="0"/>
      <c r="ADW575" s="0"/>
      <c r="ADX575" s="0"/>
      <c r="ADY575" s="0"/>
      <c r="ADZ575" s="0"/>
      <c r="AEA575" s="0"/>
      <c r="AEB575" s="0"/>
      <c r="AEC575" s="0"/>
      <c r="AED575" s="0"/>
      <c r="AEE575" s="0"/>
      <c r="AEF575" s="0"/>
      <c r="AEG575" s="0"/>
      <c r="AEH575" s="0"/>
      <c r="AEI575" s="0"/>
      <c r="AEJ575" s="0"/>
      <c r="AEK575" s="0"/>
      <c r="AEL575" s="0"/>
      <c r="AEM575" s="0"/>
      <c r="AEN575" s="0"/>
      <c r="AEO575" s="0"/>
      <c r="AEP575" s="0"/>
      <c r="AEQ575" s="0"/>
      <c r="AER575" s="0"/>
      <c r="AES575" s="0"/>
      <c r="AET575" s="0"/>
      <c r="AEU575" s="0"/>
      <c r="AEV575" s="0"/>
      <c r="AEW575" s="0"/>
      <c r="AEX575" s="0"/>
      <c r="AEY575" s="0"/>
      <c r="AEZ575" s="0"/>
      <c r="AFA575" s="0"/>
      <c r="AFB575" s="0"/>
      <c r="AFC575" s="0"/>
      <c r="AFD575" s="0"/>
      <c r="AFE575" s="0"/>
      <c r="AFF575" s="0"/>
      <c r="AFG575" s="0"/>
      <c r="AFH575" s="0"/>
      <c r="AFI575" s="0"/>
      <c r="AFJ575" s="0"/>
      <c r="AFK575" s="0"/>
      <c r="AFL575" s="0"/>
      <c r="AFM575" s="0"/>
      <c r="AFN575" s="0"/>
      <c r="AFO575" s="0"/>
      <c r="AFP575" s="0"/>
      <c r="AFQ575" s="0"/>
      <c r="AFR575" s="0"/>
      <c r="AFS575" s="0"/>
      <c r="AFT575" s="0"/>
      <c r="AFU575" s="0"/>
      <c r="AFV575" s="0"/>
      <c r="AFW575" s="0"/>
      <c r="AFX575" s="0"/>
      <c r="AFY575" s="0"/>
      <c r="AFZ575" s="0"/>
      <c r="AGA575" s="0"/>
      <c r="AGB575" s="0"/>
      <c r="AGC575" s="0"/>
      <c r="AGD575" s="0"/>
      <c r="AGE575" s="0"/>
      <c r="AGF575" s="0"/>
      <c r="AGG575" s="0"/>
      <c r="AGH575" s="0"/>
      <c r="AGI575" s="0"/>
      <c r="AGJ575" s="0"/>
      <c r="AGK575" s="0"/>
      <c r="AGL575" s="0"/>
      <c r="AGM575" s="0"/>
      <c r="AGN575" s="0"/>
      <c r="AGO575" s="0"/>
      <c r="AGP575" s="0"/>
      <c r="AGQ575" s="0"/>
      <c r="AGR575" s="0"/>
      <c r="AGS575" s="0"/>
      <c r="AGT575" s="0"/>
      <c r="AGU575" s="0"/>
      <c r="AGV575" s="0"/>
      <c r="AGW575" s="0"/>
      <c r="AGX575" s="0"/>
      <c r="AGY575" s="0"/>
      <c r="AGZ575" s="0"/>
      <c r="AHA575" s="0"/>
      <c r="AHB575" s="0"/>
      <c r="AHC575" s="0"/>
      <c r="AHD575" s="0"/>
      <c r="AHE575" s="0"/>
      <c r="AHF575" s="0"/>
      <c r="AHG575" s="0"/>
      <c r="AHH575" s="0"/>
      <c r="AHI575" s="0"/>
      <c r="AHJ575" s="0"/>
      <c r="AHK575" s="0"/>
      <c r="AHL575" s="0"/>
      <c r="AHM575" s="0"/>
      <c r="AHN575" s="0"/>
      <c r="AHO575" s="0"/>
      <c r="AHP575" s="0"/>
      <c r="AHQ575" s="0"/>
      <c r="AHR575" s="0"/>
      <c r="AHS575" s="0"/>
      <c r="AHT575" s="0"/>
      <c r="AHU575" s="0"/>
      <c r="AHV575" s="0"/>
      <c r="AHW575" s="0"/>
      <c r="AHX575" s="0"/>
      <c r="AHY575" s="0"/>
      <c r="AHZ575" s="0"/>
      <c r="AIA575" s="0"/>
      <c r="AIB575" s="0"/>
      <c r="AIC575" s="0"/>
      <c r="AID575" s="0"/>
      <c r="AIE575" s="0"/>
      <c r="AIF575" s="0"/>
      <c r="AIG575" s="0"/>
      <c r="AIH575" s="0"/>
      <c r="AII575" s="0"/>
      <c r="AIJ575" s="0"/>
      <c r="AIK575" s="0"/>
      <c r="AIL575" s="0"/>
      <c r="AIM575" s="0"/>
      <c r="AIN575" s="0"/>
      <c r="AIO575" s="0"/>
      <c r="AIP575" s="0"/>
      <c r="AIQ575" s="0"/>
      <c r="AIR575" s="0"/>
      <c r="AIS575" s="0"/>
      <c r="AIT575" s="0"/>
      <c r="AIU575" s="0"/>
      <c r="AIV575" s="0"/>
      <c r="AIW575" s="0"/>
      <c r="AIX575" s="0"/>
      <c r="AIY575" s="0"/>
      <c r="AIZ575" s="0"/>
      <c r="AJA575" s="0"/>
      <c r="AJB575" s="0"/>
      <c r="AJC575" s="0"/>
      <c r="AJD575" s="0"/>
      <c r="AJE575" s="0"/>
      <c r="AJF575" s="0"/>
      <c r="AJG575" s="0"/>
      <c r="AJH575" s="0"/>
      <c r="AJI575" s="0"/>
      <c r="AJJ575" s="0"/>
      <c r="AJK575" s="0"/>
      <c r="AJL575" s="0"/>
      <c r="AJM575" s="0"/>
      <c r="AJN575" s="0"/>
      <c r="AJO575" s="0"/>
      <c r="AJP575" s="0"/>
      <c r="AJQ575" s="0"/>
      <c r="AJR575" s="0"/>
      <c r="AJS575" s="0"/>
      <c r="AJT575" s="0"/>
      <c r="AJU575" s="0"/>
      <c r="AJV575" s="0"/>
      <c r="AJW575" s="0"/>
      <c r="AJX575" s="0"/>
      <c r="AJY575" s="0"/>
      <c r="AJZ575" s="0"/>
      <c r="AKA575" s="0"/>
      <c r="AKB575" s="0"/>
      <c r="AKC575" s="0"/>
      <c r="AKD575" s="0"/>
      <c r="AKE575" s="0"/>
      <c r="AKF575" s="0"/>
      <c r="AKG575" s="0"/>
      <c r="AKH575" s="0"/>
      <c r="AKI575" s="0"/>
      <c r="AKJ575" s="0"/>
      <c r="AKK575" s="0"/>
      <c r="AKL575" s="0"/>
      <c r="AKM575" s="0"/>
      <c r="AKN575" s="0"/>
      <c r="AKO575" s="0"/>
      <c r="AKP575" s="0"/>
      <c r="AKQ575" s="0"/>
      <c r="AKR575" s="0"/>
      <c r="AKS575" s="0"/>
      <c r="AKT575" s="0"/>
      <c r="AKU575" s="0"/>
      <c r="AKV575" s="0"/>
      <c r="AKW575" s="0"/>
      <c r="AKX575" s="0"/>
      <c r="AKY575" s="0"/>
      <c r="AKZ575" s="0"/>
      <c r="ALA575" s="0"/>
      <c r="ALB575" s="0"/>
      <c r="ALC575" s="0"/>
      <c r="ALD575" s="0"/>
      <c r="ALE575" s="0"/>
      <c r="ALF575" s="0"/>
      <c r="ALG575" s="0"/>
      <c r="ALH575" s="0"/>
      <c r="ALI575" s="0"/>
      <c r="ALJ575" s="0"/>
      <c r="ALK575" s="0"/>
      <c r="ALL575" s="0"/>
      <c r="ALM575" s="0"/>
      <c r="ALN575" s="0"/>
      <c r="ALO575" s="0"/>
      <c r="ALP575" s="0"/>
      <c r="ALQ575" s="0"/>
      <c r="ALR575" s="0"/>
      <c r="ALS575" s="0"/>
      <c r="ALT575" s="0"/>
      <c r="ALU575" s="0"/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  <c r="AMJ575" s="0"/>
    </row>
    <row r="576" customFormat="false" ht="16.5" hidden="false" customHeight="true" outlineLevel="0" collapsed="false">
      <c r="A576" s="19" t="n">
        <v>487</v>
      </c>
      <c r="B576" s="19" t="n">
        <f aca="false" t="array" ref="B576:B576">RANK(V576,$V$2:$V$607)</f>
        <v>577</v>
      </c>
      <c r="C576" s="20" t="str">
        <f aca="false">IF(VLOOKUP($A576,Tournoi!$B$2:$F$601,3,0)="","",VLOOKUP($A576,Tournoi!$B$2:$F$601,3,0))</f>
        <v>Verhaegen</v>
      </c>
      <c r="D576" s="20" t="str">
        <f aca="false">IF(VLOOKUP($A576,Tournoi!$B$2:$F$601,4,0)="","",VLOOKUP($A576,Tournoi!$B$2:$F$601,4,0))</f>
        <v>Stijn</v>
      </c>
      <c r="E576" s="20"/>
      <c r="F576" s="19" t="n">
        <v>0</v>
      </c>
      <c r="G576" s="19" t="n">
        <v>0</v>
      </c>
      <c r="H576" s="19" t="n">
        <v>0</v>
      </c>
      <c r="I576" s="19" t="n">
        <v>0</v>
      </c>
      <c r="J576" s="21"/>
      <c r="K576" s="19"/>
      <c r="L576" s="19"/>
      <c r="M576" s="19"/>
      <c r="N576" s="19"/>
      <c r="O576" s="19" t="n">
        <f aca="false">IF(VLOOKUP($A576,Tournoi!$B$2:$AC$601,6,0)="","",VLOOKUP($A576,Tournoi!$B$2:$AF$601,30,0))</f>
        <v>0</v>
      </c>
      <c r="P576" s="19"/>
      <c r="Q576" s="19"/>
      <c r="R576" s="19"/>
      <c r="S576" s="22"/>
      <c r="T576" s="21" t="n">
        <f aca="false" t="array" ref="T576:T576">SUM(J576:S576)</f>
        <v>0</v>
      </c>
      <c r="U576" s="19" t="n">
        <f aca="false" t="array" ref="U576:U576">IF(S576="",0,S576)+IF((COUNT(J576:R576)&lt;6),SUM(J576:R576),(MAX(J576:R576)+LARGE(J576:R576,2)+LARGE(J576:R576,3)+LARGE(J576:R576,4)+LARGE(J576:R576,5)))</f>
        <v>0</v>
      </c>
      <c r="V576" s="19" t="n">
        <f aca="false">U576+G576+I576</f>
        <v>0</v>
      </c>
      <c r="W576" s="19" t="n">
        <f aca="false" t="array" ref="W576:W576">COUNT(J576:S576)</f>
        <v>1</v>
      </c>
      <c r="X576" s="19"/>
      <c r="Y576" s="19"/>
      <c r="Z576" s="19"/>
      <c r="AA576" s="19"/>
      <c r="AB576" s="0"/>
      <c r="AC576" s="19"/>
      <c r="AD576" s="19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  <c r="IX576" s="0"/>
      <c r="IY576" s="0"/>
      <c r="IZ576" s="0"/>
      <c r="JA576" s="0"/>
      <c r="JB576" s="0"/>
      <c r="JC576" s="0"/>
      <c r="JD576" s="0"/>
      <c r="JE576" s="0"/>
      <c r="JF576" s="0"/>
      <c r="JG576" s="0"/>
      <c r="JH576" s="0"/>
      <c r="JI576" s="0"/>
      <c r="JJ576" s="0"/>
      <c r="JK576" s="0"/>
      <c r="JL576" s="0"/>
      <c r="JM576" s="0"/>
      <c r="JN576" s="0"/>
      <c r="JO576" s="0"/>
      <c r="JP576" s="0"/>
      <c r="JQ576" s="0"/>
      <c r="JR576" s="0"/>
      <c r="JS576" s="0"/>
      <c r="JT576" s="0"/>
      <c r="JU576" s="0"/>
      <c r="JV576" s="0"/>
      <c r="JW576" s="0"/>
      <c r="JX576" s="0"/>
      <c r="JY576" s="0"/>
      <c r="JZ576" s="0"/>
      <c r="KA576" s="0"/>
      <c r="KB576" s="0"/>
      <c r="KC576" s="0"/>
      <c r="KD576" s="0"/>
      <c r="KE576" s="0"/>
      <c r="KF576" s="0"/>
      <c r="KG576" s="0"/>
      <c r="KH576" s="0"/>
      <c r="KI576" s="0"/>
      <c r="KJ576" s="0"/>
      <c r="KK576" s="0"/>
      <c r="KL576" s="0"/>
      <c r="KM576" s="0"/>
      <c r="KN576" s="0"/>
      <c r="KO576" s="0"/>
      <c r="KP576" s="0"/>
      <c r="KQ576" s="0"/>
      <c r="KR576" s="0"/>
      <c r="KS576" s="0"/>
      <c r="KT576" s="0"/>
      <c r="KU576" s="0"/>
      <c r="KV576" s="0"/>
      <c r="KW576" s="0"/>
      <c r="KX576" s="0"/>
      <c r="KY576" s="0"/>
      <c r="KZ576" s="0"/>
      <c r="LA576" s="0"/>
      <c r="LB576" s="0"/>
      <c r="LC576" s="0"/>
      <c r="LD576" s="0"/>
      <c r="LE576" s="0"/>
      <c r="LF576" s="0"/>
      <c r="LG576" s="0"/>
      <c r="LH576" s="0"/>
      <c r="LI576" s="0"/>
      <c r="LJ576" s="0"/>
      <c r="LK576" s="0"/>
      <c r="LL576" s="0"/>
      <c r="LM576" s="0"/>
      <c r="LN576" s="0"/>
      <c r="LO576" s="0"/>
      <c r="LP576" s="0"/>
      <c r="LQ576" s="0"/>
      <c r="LR576" s="0"/>
      <c r="LS576" s="0"/>
      <c r="LT576" s="0"/>
      <c r="LU576" s="0"/>
      <c r="LV576" s="0"/>
      <c r="LW576" s="0"/>
      <c r="LX576" s="0"/>
      <c r="LY576" s="0"/>
      <c r="LZ576" s="0"/>
      <c r="MA576" s="0"/>
      <c r="MB576" s="0"/>
      <c r="MC576" s="0"/>
      <c r="MD576" s="0"/>
      <c r="ME576" s="0"/>
      <c r="MF576" s="0"/>
      <c r="MG576" s="0"/>
      <c r="MH576" s="0"/>
      <c r="MI576" s="0"/>
      <c r="MJ576" s="0"/>
      <c r="MK576" s="0"/>
      <c r="ML576" s="0"/>
      <c r="MM576" s="0"/>
      <c r="MN576" s="0"/>
      <c r="MO576" s="0"/>
      <c r="MP576" s="0"/>
      <c r="MQ576" s="0"/>
      <c r="MR576" s="0"/>
      <c r="MS576" s="0"/>
      <c r="MT576" s="0"/>
      <c r="MU576" s="0"/>
      <c r="MV576" s="0"/>
      <c r="MW576" s="0"/>
      <c r="MX576" s="0"/>
      <c r="MY576" s="0"/>
      <c r="MZ576" s="0"/>
      <c r="NA576" s="0"/>
      <c r="NB576" s="0"/>
      <c r="NC576" s="0"/>
      <c r="ND576" s="0"/>
      <c r="NE576" s="0"/>
      <c r="NF576" s="0"/>
      <c r="NG576" s="0"/>
      <c r="NH576" s="0"/>
      <c r="NI576" s="0"/>
      <c r="NJ576" s="0"/>
      <c r="NK576" s="0"/>
      <c r="NL576" s="0"/>
      <c r="NM576" s="0"/>
      <c r="NN576" s="0"/>
      <c r="NO576" s="0"/>
      <c r="NP576" s="0"/>
      <c r="NQ576" s="0"/>
      <c r="NR576" s="0"/>
      <c r="NS576" s="0"/>
      <c r="NT576" s="0"/>
      <c r="NU576" s="0"/>
      <c r="NV576" s="0"/>
      <c r="NW576" s="0"/>
      <c r="NX576" s="0"/>
      <c r="NY576" s="0"/>
      <c r="NZ576" s="0"/>
      <c r="OA576" s="0"/>
      <c r="OB576" s="0"/>
      <c r="OC576" s="0"/>
      <c r="OD576" s="0"/>
      <c r="OE576" s="0"/>
      <c r="OF576" s="0"/>
      <c r="OG576" s="0"/>
      <c r="OH576" s="0"/>
      <c r="OI576" s="0"/>
      <c r="OJ576" s="0"/>
      <c r="OK576" s="0"/>
      <c r="OL576" s="0"/>
      <c r="OM576" s="0"/>
      <c r="ON576" s="0"/>
      <c r="OO576" s="0"/>
      <c r="OP576" s="0"/>
      <c r="OQ576" s="0"/>
      <c r="OR576" s="0"/>
      <c r="OS576" s="0"/>
      <c r="OT576" s="0"/>
      <c r="OU576" s="0"/>
      <c r="OV576" s="0"/>
      <c r="OW576" s="0"/>
      <c r="OX576" s="0"/>
      <c r="OY576" s="0"/>
      <c r="OZ576" s="0"/>
      <c r="PA576" s="0"/>
      <c r="PB576" s="0"/>
      <c r="PC576" s="0"/>
      <c r="PD576" s="0"/>
      <c r="PE576" s="0"/>
      <c r="PF576" s="0"/>
      <c r="PG576" s="0"/>
      <c r="PH576" s="0"/>
      <c r="PI576" s="0"/>
      <c r="PJ576" s="0"/>
      <c r="PK576" s="0"/>
      <c r="PL576" s="0"/>
      <c r="PM576" s="0"/>
      <c r="PN576" s="0"/>
      <c r="PO576" s="0"/>
      <c r="PP576" s="0"/>
      <c r="PQ576" s="0"/>
      <c r="PR576" s="0"/>
      <c r="PS576" s="0"/>
      <c r="PT576" s="0"/>
      <c r="PU576" s="0"/>
      <c r="PV576" s="0"/>
      <c r="PW576" s="0"/>
      <c r="PX576" s="0"/>
      <c r="PY576" s="0"/>
      <c r="PZ576" s="0"/>
      <c r="QA576" s="0"/>
      <c r="QB576" s="0"/>
      <c r="QC576" s="0"/>
      <c r="QD576" s="0"/>
      <c r="QE576" s="0"/>
      <c r="QF576" s="0"/>
      <c r="QG576" s="0"/>
      <c r="QH576" s="0"/>
      <c r="QI576" s="0"/>
      <c r="QJ576" s="0"/>
      <c r="QK576" s="0"/>
      <c r="QL576" s="0"/>
      <c r="QM576" s="0"/>
      <c r="QN576" s="0"/>
      <c r="QO576" s="0"/>
      <c r="QP576" s="0"/>
      <c r="QQ576" s="0"/>
      <c r="QR576" s="0"/>
      <c r="QS576" s="0"/>
      <c r="QT576" s="0"/>
      <c r="QU576" s="0"/>
      <c r="QV576" s="0"/>
      <c r="QW576" s="0"/>
      <c r="QX576" s="0"/>
      <c r="QY576" s="0"/>
      <c r="QZ576" s="0"/>
      <c r="RA576" s="0"/>
      <c r="RB576" s="0"/>
      <c r="RC576" s="0"/>
      <c r="RD576" s="0"/>
      <c r="RE576" s="0"/>
      <c r="RF576" s="0"/>
      <c r="RG576" s="0"/>
      <c r="RH576" s="0"/>
      <c r="RI576" s="0"/>
      <c r="RJ576" s="0"/>
      <c r="RK576" s="0"/>
      <c r="RL576" s="0"/>
      <c r="RM576" s="0"/>
      <c r="RN576" s="0"/>
      <c r="RO576" s="0"/>
      <c r="RP576" s="0"/>
      <c r="RQ576" s="0"/>
      <c r="RR576" s="0"/>
      <c r="RS576" s="0"/>
      <c r="RT576" s="0"/>
      <c r="RU576" s="0"/>
      <c r="RV576" s="0"/>
      <c r="RW576" s="0"/>
      <c r="RX576" s="0"/>
      <c r="RY576" s="0"/>
      <c r="RZ576" s="0"/>
      <c r="SA576" s="0"/>
      <c r="SB576" s="0"/>
      <c r="SC576" s="0"/>
      <c r="SD576" s="0"/>
      <c r="SE576" s="0"/>
      <c r="SF576" s="0"/>
      <c r="SG576" s="0"/>
      <c r="SH576" s="0"/>
      <c r="SI576" s="0"/>
      <c r="SJ576" s="0"/>
      <c r="SK576" s="0"/>
      <c r="SL576" s="0"/>
      <c r="SM576" s="0"/>
      <c r="SN576" s="0"/>
      <c r="SO576" s="0"/>
      <c r="SP576" s="0"/>
      <c r="SQ576" s="0"/>
      <c r="SR576" s="0"/>
      <c r="SS576" s="0"/>
      <c r="ST576" s="0"/>
      <c r="SU576" s="0"/>
      <c r="SV576" s="0"/>
      <c r="SW576" s="0"/>
      <c r="SX576" s="0"/>
      <c r="SY576" s="0"/>
      <c r="SZ576" s="0"/>
      <c r="TA576" s="0"/>
      <c r="TB576" s="0"/>
      <c r="TC576" s="0"/>
      <c r="TD576" s="0"/>
      <c r="TE576" s="0"/>
      <c r="TF576" s="0"/>
      <c r="TG576" s="0"/>
      <c r="TH576" s="0"/>
      <c r="TI576" s="0"/>
      <c r="TJ576" s="0"/>
      <c r="TK576" s="0"/>
      <c r="TL576" s="0"/>
      <c r="TM576" s="0"/>
      <c r="TN576" s="0"/>
      <c r="TO576" s="0"/>
      <c r="TP576" s="0"/>
      <c r="TQ576" s="0"/>
      <c r="TR576" s="0"/>
      <c r="TS576" s="0"/>
      <c r="TT576" s="0"/>
      <c r="TU576" s="0"/>
      <c r="TV576" s="0"/>
      <c r="TW576" s="0"/>
      <c r="TX576" s="0"/>
      <c r="TY576" s="0"/>
      <c r="TZ576" s="0"/>
      <c r="UA576" s="0"/>
      <c r="UB576" s="0"/>
      <c r="UC576" s="0"/>
      <c r="UD576" s="0"/>
      <c r="UE576" s="0"/>
      <c r="UF576" s="0"/>
      <c r="UG576" s="0"/>
      <c r="UH576" s="0"/>
      <c r="UI576" s="0"/>
      <c r="UJ576" s="0"/>
      <c r="UK576" s="0"/>
      <c r="UL576" s="0"/>
      <c r="UM576" s="0"/>
      <c r="UN576" s="0"/>
      <c r="UO576" s="0"/>
      <c r="UP576" s="0"/>
      <c r="UQ576" s="0"/>
      <c r="UR576" s="0"/>
      <c r="US576" s="0"/>
      <c r="UT576" s="0"/>
      <c r="UU576" s="0"/>
      <c r="UV576" s="0"/>
      <c r="UW576" s="0"/>
      <c r="UX576" s="0"/>
      <c r="UY576" s="0"/>
      <c r="UZ576" s="0"/>
      <c r="VA576" s="0"/>
      <c r="VB576" s="0"/>
      <c r="VC576" s="0"/>
      <c r="VD576" s="0"/>
      <c r="VE576" s="0"/>
      <c r="VF576" s="0"/>
      <c r="VG576" s="0"/>
      <c r="VH576" s="0"/>
      <c r="VI576" s="0"/>
      <c r="VJ576" s="0"/>
      <c r="VK576" s="0"/>
      <c r="VL576" s="0"/>
      <c r="VM576" s="0"/>
      <c r="VN576" s="0"/>
      <c r="VO576" s="0"/>
      <c r="VP576" s="0"/>
      <c r="VQ576" s="0"/>
      <c r="VR576" s="0"/>
      <c r="VS576" s="0"/>
      <c r="VT576" s="0"/>
      <c r="VU576" s="0"/>
      <c r="VV576" s="0"/>
      <c r="VW576" s="0"/>
      <c r="VX576" s="0"/>
      <c r="VY576" s="0"/>
      <c r="VZ576" s="0"/>
      <c r="WA576" s="0"/>
      <c r="WB576" s="0"/>
      <c r="WC576" s="0"/>
      <c r="WD576" s="0"/>
      <c r="WE576" s="0"/>
      <c r="WF576" s="0"/>
      <c r="WG576" s="0"/>
      <c r="WH576" s="0"/>
      <c r="WI576" s="0"/>
      <c r="WJ576" s="0"/>
      <c r="WK576" s="0"/>
      <c r="WL576" s="0"/>
      <c r="WM576" s="0"/>
      <c r="WN576" s="0"/>
      <c r="WO576" s="0"/>
      <c r="WP576" s="0"/>
      <c r="WQ576" s="0"/>
      <c r="WR576" s="0"/>
      <c r="WS576" s="0"/>
      <c r="WT576" s="0"/>
      <c r="WU576" s="0"/>
      <c r="WV576" s="0"/>
      <c r="WW576" s="0"/>
      <c r="WX576" s="0"/>
      <c r="WY576" s="0"/>
      <c r="WZ576" s="0"/>
      <c r="XA576" s="0"/>
      <c r="XB576" s="0"/>
      <c r="XC576" s="0"/>
      <c r="XD576" s="0"/>
      <c r="XE576" s="0"/>
      <c r="XF576" s="0"/>
      <c r="XG576" s="0"/>
      <c r="XH576" s="0"/>
      <c r="XI576" s="0"/>
      <c r="XJ576" s="0"/>
      <c r="XK576" s="0"/>
      <c r="XL576" s="0"/>
      <c r="XM576" s="0"/>
      <c r="XN576" s="0"/>
      <c r="XO576" s="0"/>
      <c r="XP576" s="0"/>
      <c r="XQ576" s="0"/>
      <c r="XR576" s="0"/>
      <c r="XS576" s="0"/>
      <c r="XT576" s="0"/>
      <c r="XU576" s="0"/>
      <c r="XV576" s="0"/>
      <c r="XW576" s="0"/>
      <c r="XX576" s="0"/>
      <c r="XY576" s="0"/>
      <c r="XZ576" s="0"/>
      <c r="YA576" s="0"/>
      <c r="YB576" s="0"/>
      <c r="YC576" s="0"/>
      <c r="YD576" s="0"/>
      <c r="YE576" s="0"/>
      <c r="YF576" s="0"/>
      <c r="YG576" s="0"/>
      <c r="YH576" s="0"/>
      <c r="YI576" s="0"/>
      <c r="YJ576" s="0"/>
      <c r="YK576" s="0"/>
      <c r="YL576" s="0"/>
      <c r="YM576" s="0"/>
      <c r="YN576" s="0"/>
      <c r="YO576" s="0"/>
      <c r="YP576" s="0"/>
      <c r="YQ576" s="0"/>
      <c r="YR576" s="0"/>
      <c r="YS576" s="0"/>
      <c r="YT576" s="0"/>
      <c r="YU576" s="0"/>
      <c r="YV576" s="0"/>
      <c r="YW576" s="0"/>
      <c r="YX576" s="0"/>
      <c r="YY576" s="0"/>
      <c r="YZ576" s="0"/>
      <c r="ZA576" s="0"/>
      <c r="ZB576" s="0"/>
      <c r="ZC576" s="0"/>
      <c r="ZD576" s="0"/>
      <c r="ZE576" s="0"/>
      <c r="ZF576" s="0"/>
      <c r="ZG576" s="0"/>
      <c r="ZH576" s="0"/>
      <c r="ZI576" s="0"/>
      <c r="ZJ576" s="0"/>
      <c r="ZK576" s="0"/>
      <c r="ZL576" s="0"/>
      <c r="ZM576" s="0"/>
      <c r="ZN576" s="0"/>
      <c r="ZO576" s="0"/>
      <c r="ZP576" s="0"/>
      <c r="ZQ576" s="0"/>
      <c r="ZR576" s="0"/>
      <c r="ZS576" s="0"/>
      <c r="ZT576" s="0"/>
      <c r="ZU576" s="0"/>
      <c r="ZV576" s="0"/>
      <c r="ZW576" s="0"/>
      <c r="ZX576" s="0"/>
      <c r="ZY576" s="0"/>
      <c r="ZZ576" s="0"/>
      <c r="AAA576" s="0"/>
      <c r="AAB576" s="0"/>
      <c r="AAC576" s="0"/>
      <c r="AAD576" s="0"/>
      <c r="AAE576" s="0"/>
      <c r="AAF576" s="0"/>
      <c r="AAG576" s="0"/>
      <c r="AAH576" s="0"/>
      <c r="AAI576" s="0"/>
      <c r="AAJ576" s="0"/>
      <c r="AAK576" s="0"/>
      <c r="AAL576" s="0"/>
      <c r="AAM576" s="0"/>
      <c r="AAN576" s="0"/>
      <c r="AAO576" s="0"/>
      <c r="AAP576" s="0"/>
      <c r="AAQ576" s="0"/>
      <c r="AAR576" s="0"/>
      <c r="AAS576" s="0"/>
      <c r="AAT576" s="0"/>
      <c r="AAU576" s="0"/>
      <c r="AAV576" s="0"/>
      <c r="AAW576" s="0"/>
      <c r="AAX576" s="0"/>
      <c r="AAY576" s="0"/>
      <c r="AAZ576" s="0"/>
      <c r="ABA576" s="0"/>
      <c r="ABB576" s="0"/>
      <c r="ABC576" s="0"/>
      <c r="ABD576" s="0"/>
      <c r="ABE576" s="0"/>
      <c r="ABF576" s="0"/>
      <c r="ABG576" s="0"/>
      <c r="ABH576" s="0"/>
      <c r="ABI576" s="0"/>
      <c r="ABJ576" s="0"/>
      <c r="ABK576" s="0"/>
      <c r="ABL576" s="0"/>
      <c r="ABM576" s="0"/>
      <c r="ABN576" s="0"/>
      <c r="ABO576" s="0"/>
      <c r="ABP576" s="0"/>
      <c r="ABQ576" s="0"/>
      <c r="ABR576" s="0"/>
      <c r="ABS576" s="0"/>
      <c r="ABT576" s="0"/>
      <c r="ABU576" s="0"/>
      <c r="ABV576" s="0"/>
      <c r="ABW576" s="0"/>
      <c r="ABX576" s="0"/>
      <c r="ABY576" s="0"/>
      <c r="ABZ576" s="0"/>
      <c r="ACA576" s="0"/>
      <c r="ACB576" s="0"/>
      <c r="ACC576" s="0"/>
      <c r="ACD576" s="0"/>
      <c r="ACE576" s="0"/>
      <c r="ACF576" s="0"/>
      <c r="ACG576" s="0"/>
      <c r="ACH576" s="0"/>
      <c r="ACI576" s="0"/>
      <c r="ACJ576" s="0"/>
      <c r="ACK576" s="0"/>
      <c r="ACL576" s="0"/>
      <c r="ACM576" s="0"/>
      <c r="ACN576" s="0"/>
      <c r="ACO576" s="0"/>
      <c r="ACP576" s="0"/>
      <c r="ACQ576" s="0"/>
      <c r="ACR576" s="0"/>
      <c r="ACS576" s="0"/>
      <c r="ACT576" s="0"/>
      <c r="ACU576" s="0"/>
      <c r="ACV576" s="0"/>
      <c r="ACW576" s="0"/>
      <c r="ACX576" s="0"/>
      <c r="ACY576" s="0"/>
      <c r="ACZ576" s="0"/>
      <c r="ADA576" s="0"/>
      <c r="ADB576" s="0"/>
      <c r="ADC576" s="0"/>
      <c r="ADD576" s="0"/>
      <c r="ADE576" s="0"/>
      <c r="ADF576" s="0"/>
      <c r="ADG576" s="0"/>
      <c r="ADH576" s="0"/>
      <c r="ADI576" s="0"/>
      <c r="ADJ576" s="0"/>
      <c r="ADK576" s="0"/>
      <c r="ADL576" s="0"/>
      <c r="ADM576" s="0"/>
      <c r="ADN576" s="0"/>
      <c r="ADO576" s="0"/>
      <c r="ADP576" s="0"/>
      <c r="ADQ576" s="0"/>
      <c r="ADR576" s="0"/>
      <c r="ADS576" s="0"/>
      <c r="ADT576" s="0"/>
      <c r="ADU576" s="0"/>
      <c r="ADV576" s="0"/>
      <c r="ADW576" s="0"/>
      <c r="ADX576" s="0"/>
      <c r="ADY576" s="0"/>
      <c r="ADZ576" s="0"/>
      <c r="AEA576" s="0"/>
      <c r="AEB576" s="0"/>
      <c r="AEC576" s="0"/>
      <c r="AED576" s="0"/>
      <c r="AEE576" s="0"/>
      <c r="AEF576" s="0"/>
      <c r="AEG576" s="0"/>
      <c r="AEH576" s="0"/>
      <c r="AEI576" s="0"/>
      <c r="AEJ576" s="0"/>
      <c r="AEK576" s="0"/>
      <c r="AEL576" s="0"/>
      <c r="AEM576" s="0"/>
      <c r="AEN576" s="0"/>
      <c r="AEO576" s="0"/>
      <c r="AEP576" s="0"/>
      <c r="AEQ576" s="0"/>
      <c r="AER576" s="0"/>
      <c r="AES576" s="0"/>
      <c r="AET576" s="0"/>
      <c r="AEU576" s="0"/>
      <c r="AEV576" s="0"/>
      <c r="AEW576" s="0"/>
      <c r="AEX576" s="0"/>
      <c r="AEY576" s="0"/>
      <c r="AEZ576" s="0"/>
      <c r="AFA576" s="0"/>
      <c r="AFB576" s="0"/>
      <c r="AFC576" s="0"/>
      <c r="AFD576" s="0"/>
      <c r="AFE576" s="0"/>
      <c r="AFF576" s="0"/>
      <c r="AFG576" s="0"/>
      <c r="AFH576" s="0"/>
      <c r="AFI576" s="0"/>
      <c r="AFJ576" s="0"/>
      <c r="AFK576" s="0"/>
      <c r="AFL576" s="0"/>
      <c r="AFM576" s="0"/>
      <c r="AFN576" s="0"/>
      <c r="AFO576" s="0"/>
      <c r="AFP576" s="0"/>
      <c r="AFQ576" s="0"/>
      <c r="AFR576" s="0"/>
      <c r="AFS576" s="0"/>
      <c r="AFT576" s="0"/>
      <c r="AFU576" s="0"/>
      <c r="AFV576" s="0"/>
      <c r="AFW576" s="0"/>
      <c r="AFX576" s="0"/>
      <c r="AFY576" s="0"/>
      <c r="AFZ576" s="0"/>
      <c r="AGA576" s="0"/>
      <c r="AGB576" s="0"/>
      <c r="AGC576" s="0"/>
      <c r="AGD576" s="0"/>
      <c r="AGE576" s="0"/>
      <c r="AGF576" s="0"/>
      <c r="AGG576" s="0"/>
      <c r="AGH576" s="0"/>
      <c r="AGI576" s="0"/>
      <c r="AGJ576" s="0"/>
      <c r="AGK576" s="0"/>
      <c r="AGL576" s="0"/>
      <c r="AGM576" s="0"/>
      <c r="AGN576" s="0"/>
      <c r="AGO576" s="0"/>
      <c r="AGP576" s="0"/>
      <c r="AGQ576" s="0"/>
      <c r="AGR576" s="0"/>
      <c r="AGS576" s="0"/>
      <c r="AGT576" s="0"/>
      <c r="AGU576" s="0"/>
      <c r="AGV576" s="0"/>
      <c r="AGW576" s="0"/>
      <c r="AGX576" s="0"/>
      <c r="AGY576" s="0"/>
      <c r="AGZ576" s="0"/>
      <c r="AHA576" s="0"/>
      <c r="AHB576" s="0"/>
      <c r="AHC576" s="0"/>
      <c r="AHD576" s="0"/>
      <c r="AHE576" s="0"/>
      <c r="AHF576" s="0"/>
      <c r="AHG576" s="0"/>
      <c r="AHH576" s="0"/>
      <c r="AHI576" s="0"/>
      <c r="AHJ576" s="0"/>
      <c r="AHK576" s="0"/>
      <c r="AHL576" s="0"/>
      <c r="AHM576" s="0"/>
      <c r="AHN576" s="0"/>
      <c r="AHO576" s="0"/>
      <c r="AHP576" s="0"/>
      <c r="AHQ576" s="0"/>
      <c r="AHR576" s="0"/>
      <c r="AHS576" s="0"/>
      <c r="AHT576" s="0"/>
      <c r="AHU576" s="0"/>
      <c r="AHV576" s="0"/>
      <c r="AHW576" s="0"/>
      <c r="AHX576" s="0"/>
      <c r="AHY576" s="0"/>
      <c r="AHZ576" s="0"/>
      <c r="AIA576" s="0"/>
      <c r="AIB576" s="0"/>
      <c r="AIC576" s="0"/>
      <c r="AID576" s="0"/>
      <c r="AIE576" s="0"/>
      <c r="AIF576" s="0"/>
      <c r="AIG576" s="0"/>
      <c r="AIH576" s="0"/>
      <c r="AII576" s="0"/>
      <c r="AIJ576" s="0"/>
      <c r="AIK576" s="0"/>
      <c r="AIL576" s="0"/>
      <c r="AIM576" s="0"/>
      <c r="AIN576" s="0"/>
      <c r="AIO576" s="0"/>
      <c r="AIP576" s="0"/>
      <c r="AIQ576" s="0"/>
      <c r="AIR576" s="0"/>
      <c r="AIS576" s="0"/>
      <c r="AIT576" s="0"/>
      <c r="AIU576" s="0"/>
      <c r="AIV576" s="0"/>
      <c r="AIW576" s="0"/>
      <c r="AIX576" s="0"/>
      <c r="AIY576" s="0"/>
      <c r="AIZ576" s="0"/>
      <c r="AJA576" s="0"/>
      <c r="AJB576" s="0"/>
      <c r="AJC576" s="0"/>
      <c r="AJD576" s="0"/>
      <c r="AJE576" s="0"/>
      <c r="AJF576" s="0"/>
      <c r="AJG576" s="0"/>
      <c r="AJH576" s="0"/>
      <c r="AJI576" s="0"/>
      <c r="AJJ576" s="0"/>
      <c r="AJK576" s="0"/>
      <c r="AJL576" s="0"/>
      <c r="AJM576" s="0"/>
      <c r="AJN576" s="0"/>
      <c r="AJO576" s="0"/>
      <c r="AJP576" s="0"/>
      <c r="AJQ576" s="0"/>
      <c r="AJR576" s="0"/>
      <c r="AJS576" s="0"/>
      <c r="AJT576" s="0"/>
      <c r="AJU576" s="0"/>
      <c r="AJV576" s="0"/>
      <c r="AJW576" s="0"/>
      <c r="AJX576" s="0"/>
      <c r="AJY576" s="0"/>
      <c r="AJZ576" s="0"/>
      <c r="AKA576" s="0"/>
      <c r="AKB576" s="0"/>
      <c r="AKC576" s="0"/>
      <c r="AKD576" s="0"/>
      <c r="AKE576" s="0"/>
      <c r="AKF576" s="0"/>
      <c r="AKG576" s="0"/>
      <c r="AKH576" s="0"/>
      <c r="AKI576" s="0"/>
      <c r="AKJ576" s="0"/>
      <c r="AKK576" s="0"/>
      <c r="AKL576" s="0"/>
      <c r="AKM576" s="0"/>
      <c r="AKN576" s="0"/>
      <c r="AKO576" s="0"/>
      <c r="AKP576" s="0"/>
      <c r="AKQ576" s="0"/>
      <c r="AKR576" s="0"/>
      <c r="AKS576" s="0"/>
      <c r="AKT576" s="0"/>
      <c r="AKU576" s="0"/>
      <c r="AKV576" s="0"/>
      <c r="AKW576" s="0"/>
      <c r="AKX576" s="0"/>
      <c r="AKY576" s="0"/>
      <c r="AKZ576" s="0"/>
      <c r="ALA576" s="0"/>
      <c r="ALB576" s="0"/>
      <c r="ALC576" s="0"/>
      <c r="ALD576" s="0"/>
      <c r="ALE576" s="0"/>
      <c r="ALF576" s="0"/>
      <c r="ALG576" s="0"/>
      <c r="ALH576" s="0"/>
      <c r="ALI576" s="0"/>
      <c r="ALJ576" s="0"/>
      <c r="ALK576" s="0"/>
      <c r="ALL576" s="0"/>
      <c r="ALM576" s="0"/>
      <c r="ALN576" s="0"/>
      <c r="ALO576" s="0"/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customFormat="false" ht="16.5" hidden="false" customHeight="true" outlineLevel="0" collapsed="false">
      <c r="A577" s="19" t="n">
        <v>491</v>
      </c>
      <c r="B577" s="19" t="n">
        <f aca="false" t="array" ref="B577:B577">RANK(V577,$V$2:$V$607)</f>
        <v>284</v>
      </c>
      <c r="C577" s="20" t="str">
        <f aca="false">IF(VLOOKUP($A577,Tournoi!$B$2:$F$601,3,0)="","",VLOOKUP($A577,Tournoi!$B$2:$F$601,3,0))</f>
        <v>Rits</v>
      </c>
      <c r="D577" s="20" t="str">
        <f aca="false">IF(VLOOKUP($A577,Tournoi!$B$2:$F$601,4,0)="","",VLOOKUP($A577,Tournoi!$B$2:$F$601,4,0))</f>
        <v>Beere </v>
      </c>
      <c r="E577" s="20"/>
      <c r="F577" s="19" t="n">
        <v>0</v>
      </c>
      <c r="G577" s="19" t="n">
        <v>0</v>
      </c>
      <c r="H577" s="19" t="n">
        <v>0</v>
      </c>
      <c r="I577" s="19" t="n">
        <v>0</v>
      </c>
      <c r="J577" s="21"/>
      <c r="K577" s="19"/>
      <c r="L577" s="19"/>
      <c r="M577" s="19"/>
      <c r="N577" s="19"/>
      <c r="O577" s="19" t="n">
        <f aca="false">IF(VLOOKUP($A577,Tournoi!$B$2:$AC$601,6,0)="","",VLOOKUP($A577,Tournoi!$B$2:$AF$601,30,0))</f>
        <v>137.800772527008</v>
      </c>
      <c r="P577" s="19"/>
      <c r="Q577" s="19"/>
      <c r="R577" s="19"/>
      <c r="S577" s="22"/>
      <c r="T577" s="21" t="n">
        <f aca="false" t="array" ref="T577:T577">SUM(J577:S577)</f>
        <v>137.800772527008</v>
      </c>
      <c r="U577" s="19" t="n">
        <f aca="false" t="array" ref="U577:U577">IF(S577="",0,S577)+IF((COUNT(J577:R577)&lt;6),SUM(J577:R577),(MAX(J577:R577)+LARGE(J577:R577,2)+LARGE(J577:R577,3)+LARGE(J577:R577,4)+LARGE(J577:R577,5)))</f>
        <v>137.800772527008</v>
      </c>
      <c r="V577" s="19" t="n">
        <f aca="false">U577+G577+I577</f>
        <v>137.800772527008</v>
      </c>
      <c r="W577" s="19" t="n">
        <f aca="false" t="array" ref="W577:W577">COUNT(J577:S577)</f>
        <v>1</v>
      </c>
      <c r="X577" s="19"/>
      <c r="Y577" s="19"/>
      <c r="Z577" s="19"/>
      <c r="AA577" s="19"/>
      <c r="AB577" s="0"/>
      <c r="AC577" s="19"/>
      <c r="AD577" s="19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CA577" s="0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  <c r="IX577" s="0"/>
      <c r="IY577" s="0"/>
      <c r="IZ577" s="0"/>
      <c r="JA577" s="0"/>
      <c r="JB577" s="0"/>
      <c r="JC577" s="0"/>
      <c r="JD577" s="0"/>
      <c r="JE577" s="0"/>
      <c r="JF577" s="0"/>
      <c r="JG577" s="0"/>
      <c r="JH577" s="0"/>
      <c r="JI577" s="0"/>
      <c r="JJ577" s="0"/>
      <c r="JK577" s="0"/>
      <c r="JL577" s="0"/>
      <c r="JM577" s="0"/>
      <c r="JN577" s="0"/>
      <c r="JO577" s="0"/>
      <c r="JP577" s="0"/>
      <c r="JQ577" s="0"/>
      <c r="JR577" s="0"/>
      <c r="JS577" s="0"/>
      <c r="JT577" s="0"/>
      <c r="JU577" s="0"/>
      <c r="JV577" s="0"/>
      <c r="JW577" s="0"/>
      <c r="JX577" s="0"/>
      <c r="JY577" s="0"/>
      <c r="JZ577" s="0"/>
      <c r="KA577" s="0"/>
      <c r="KB577" s="0"/>
      <c r="KC577" s="0"/>
      <c r="KD577" s="0"/>
      <c r="KE577" s="0"/>
      <c r="KF577" s="0"/>
      <c r="KG577" s="0"/>
      <c r="KH577" s="0"/>
      <c r="KI577" s="0"/>
      <c r="KJ577" s="0"/>
      <c r="KK577" s="0"/>
      <c r="KL577" s="0"/>
      <c r="KM577" s="0"/>
      <c r="KN577" s="0"/>
      <c r="KO577" s="0"/>
      <c r="KP577" s="0"/>
      <c r="KQ577" s="0"/>
      <c r="KR577" s="0"/>
      <c r="KS577" s="0"/>
      <c r="KT577" s="0"/>
      <c r="KU577" s="0"/>
      <c r="KV577" s="0"/>
      <c r="KW577" s="0"/>
      <c r="KX577" s="0"/>
      <c r="KY577" s="0"/>
      <c r="KZ577" s="0"/>
      <c r="LA577" s="0"/>
      <c r="LB577" s="0"/>
      <c r="LC577" s="0"/>
      <c r="LD577" s="0"/>
      <c r="LE577" s="0"/>
      <c r="LF577" s="0"/>
      <c r="LG577" s="0"/>
      <c r="LH577" s="0"/>
      <c r="LI577" s="0"/>
      <c r="LJ577" s="0"/>
      <c r="LK577" s="0"/>
      <c r="LL577" s="0"/>
      <c r="LM577" s="0"/>
      <c r="LN577" s="0"/>
      <c r="LO577" s="0"/>
      <c r="LP577" s="0"/>
      <c r="LQ577" s="0"/>
      <c r="LR577" s="0"/>
      <c r="LS577" s="0"/>
      <c r="LT577" s="0"/>
      <c r="LU577" s="0"/>
      <c r="LV577" s="0"/>
      <c r="LW577" s="0"/>
      <c r="LX577" s="0"/>
      <c r="LY577" s="0"/>
      <c r="LZ577" s="0"/>
      <c r="MA577" s="0"/>
      <c r="MB577" s="0"/>
      <c r="MC577" s="0"/>
      <c r="MD577" s="0"/>
      <c r="ME577" s="0"/>
      <c r="MF577" s="0"/>
      <c r="MG577" s="0"/>
      <c r="MH577" s="0"/>
      <c r="MI577" s="0"/>
      <c r="MJ577" s="0"/>
      <c r="MK577" s="0"/>
      <c r="ML577" s="0"/>
      <c r="MM577" s="0"/>
      <c r="MN577" s="0"/>
      <c r="MO577" s="0"/>
      <c r="MP577" s="0"/>
      <c r="MQ577" s="0"/>
      <c r="MR577" s="0"/>
      <c r="MS577" s="0"/>
      <c r="MT577" s="0"/>
      <c r="MU577" s="0"/>
      <c r="MV577" s="0"/>
      <c r="MW577" s="0"/>
      <c r="MX577" s="0"/>
      <c r="MY577" s="0"/>
      <c r="MZ577" s="0"/>
      <c r="NA577" s="0"/>
      <c r="NB577" s="0"/>
      <c r="NC577" s="0"/>
      <c r="ND577" s="0"/>
      <c r="NE577" s="0"/>
      <c r="NF577" s="0"/>
      <c r="NG577" s="0"/>
      <c r="NH577" s="0"/>
      <c r="NI577" s="0"/>
      <c r="NJ577" s="0"/>
      <c r="NK577" s="0"/>
      <c r="NL577" s="0"/>
      <c r="NM577" s="0"/>
      <c r="NN577" s="0"/>
      <c r="NO577" s="0"/>
      <c r="NP577" s="0"/>
      <c r="NQ577" s="0"/>
      <c r="NR577" s="0"/>
      <c r="NS577" s="0"/>
      <c r="NT577" s="0"/>
      <c r="NU577" s="0"/>
      <c r="NV577" s="0"/>
      <c r="NW577" s="0"/>
      <c r="NX577" s="0"/>
      <c r="NY577" s="0"/>
      <c r="NZ577" s="0"/>
      <c r="OA577" s="0"/>
      <c r="OB577" s="0"/>
      <c r="OC577" s="0"/>
      <c r="OD577" s="0"/>
      <c r="OE577" s="0"/>
      <c r="OF577" s="0"/>
      <c r="OG577" s="0"/>
      <c r="OH577" s="0"/>
      <c r="OI577" s="0"/>
      <c r="OJ577" s="0"/>
      <c r="OK577" s="0"/>
      <c r="OL577" s="0"/>
      <c r="OM577" s="0"/>
      <c r="ON577" s="0"/>
      <c r="OO577" s="0"/>
      <c r="OP577" s="0"/>
      <c r="OQ577" s="0"/>
      <c r="OR577" s="0"/>
      <c r="OS577" s="0"/>
      <c r="OT577" s="0"/>
      <c r="OU577" s="0"/>
      <c r="OV577" s="0"/>
      <c r="OW577" s="0"/>
      <c r="OX577" s="0"/>
      <c r="OY577" s="0"/>
      <c r="OZ577" s="0"/>
      <c r="PA577" s="0"/>
      <c r="PB577" s="0"/>
      <c r="PC577" s="0"/>
      <c r="PD577" s="0"/>
      <c r="PE577" s="0"/>
      <c r="PF577" s="0"/>
      <c r="PG577" s="0"/>
      <c r="PH577" s="0"/>
      <c r="PI577" s="0"/>
      <c r="PJ577" s="0"/>
      <c r="PK577" s="0"/>
      <c r="PL577" s="0"/>
      <c r="PM577" s="0"/>
      <c r="PN577" s="0"/>
      <c r="PO577" s="0"/>
      <c r="PP577" s="0"/>
      <c r="PQ577" s="0"/>
      <c r="PR577" s="0"/>
      <c r="PS577" s="0"/>
      <c r="PT577" s="0"/>
      <c r="PU577" s="0"/>
      <c r="PV577" s="0"/>
      <c r="PW577" s="0"/>
      <c r="PX577" s="0"/>
      <c r="PY577" s="0"/>
      <c r="PZ577" s="0"/>
      <c r="QA577" s="0"/>
      <c r="QB577" s="0"/>
      <c r="QC577" s="0"/>
      <c r="QD577" s="0"/>
      <c r="QE577" s="0"/>
      <c r="QF577" s="0"/>
      <c r="QG577" s="0"/>
      <c r="QH577" s="0"/>
      <c r="QI577" s="0"/>
      <c r="QJ577" s="0"/>
      <c r="QK577" s="0"/>
      <c r="QL577" s="0"/>
      <c r="QM577" s="0"/>
      <c r="QN577" s="0"/>
      <c r="QO577" s="0"/>
      <c r="QP577" s="0"/>
      <c r="QQ577" s="0"/>
      <c r="QR577" s="0"/>
      <c r="QS577" s="0"/>
      <c r="QT577" s="0"/>
      <c r="QU577" s="0"/>
      <c r="QV577" s="0"/>
      <c r="QW577" s="0"/>
      <c r="QX577" s="0"/>
      <c r="QY577" s="0"/>
      <c r="QZ577" s="0"/>
      <c r="RA577" s="0"/>
      <c r="RB577" s="0"/>
      <c r="RC577" s="0"/>
      <c r="RD577" s="0"/>
      <c r="RE577" s="0"/>
      <c r="RF577" s="0"/>
      <c r="RG577" s="0"/>
      <c r="RH577" s="0"/>
      <c r="RI577" s="0"/>
      <c r="RJ577" s="0"/>
      <c r="RK577" s="0"/>
      <c r="RL577" s="0"/>
      <c r="RM577" s="0"/>
      <c r="RN577" s="0"/>
      <c r="RO577" s="0"/>
      <c r="RP577" s="0"/>
      <c r="RQ577" s="0"/>
      <c r="RR577" s="0"/>
      <c r="RS577" s="0"/>
      <c r="RT577" s="0"/>
      <c r="RU577" s="0"/>
      <c r="RV577" s="0"/>
      <c r="RW577" s="0"/>
      <c r="RX577" s="0"/>
      <c r="RY577" s="0"/>
      <c r="RZ577" s="0"/>
      <c r="SA577" s="0"/>
      <c r="SB577" s="0"/>
      <c r="SC577" s="0"/>
      <c r="SD577" s="0"/>
      <c r="SE577" s="0"/>
      <c r="SF577" s="0"/>
      <c r="SG577" s="0"/>
      <c r="SH577" s="0"/>
      <c r="SI577" s="0"/>
      <c r="SJ577" s="0"/>
      <c r="SK577" s="0"/>
      <c r="SL577" s="0"/>
      <c r="SM577" s="0"/>
      <c r="SN577" s="0"/>
      <c r="SO577" s="0"/>
      <c r="SP577" s="0"/>
      <c r="SQ577" s="0"/>
      <c r="SR577" s="0"/>
      <c r="SS577" s="0"/>
      <c r="ST577" s="0"/>
      <c r="SU577" s="0"/>
      <c r="SV577" s="0"/>
      <c r="SW577" s="0"/>
      <c r="SX577" s="0"/>
      <c r="SY577" s="0"/>
      <c r="SZ577" s="0"/>
      <c r="TA577" s="0"/>
      <c r="TB577" s="0"/>
      <c r="TC577" s="0"/>
      <c r="TD577" s="0"/>
      <c r="TE577" s="0"/>
      <c r="TF577" s="0"/>
      <c r="TG577" s="0"/>
      <c r="TH577" s="0"/>
      <c r="TI577" s="0"/>
      <c r="TJ577" s="0"/>
      <c r="TK577" s="0"/>
      <c r="TL577" s="0"/>
      <c r="TM577" s="0"/>
      <c r="TN577" s="0"/>
      <c r="TO577" s="0"/>
      <c r="TP577" s="0"/>
      <c r="TQ577" s="0"/>
      <c r="TR577" s="0"/>
      <c r="TS577" s="0"/>
      <c r="TT577" s="0"/>
      <c r="TU577" s="0"/>
      <c r="TV577" s="0"/>
      <c r="TW577" s="0"/>
      <c r="TX577" s="0"/>
      <c r="TY577" s="0"/>
      <c r="TZ577" s="0"/>
      <c r="UA577" s="0"/>
      <c r="UB577" s="0"/>
      <c r="UC577" s="0"/>
      <c r="UD577" s="0"/>
      <c r="UE577" s="0"/>
      <c r="UF577" s="0"/>
      <c r="UG577" s="0"/>
      <c r="UH577" s="0"/>
      <c r="UI577" s="0"/>
      <c r="UJ577" s="0"/>
      <c r="UK577" s="0"/>
      <c r="UL577" s="0"/>
      <c r="UM577" s="0"/>
      <c r="UN577" s="0"/>
      <c r="UO577" s="0"/>
      <c r="UP577" s="0"/>
      <c r="UQ577" s="0"/>
      <c r="UR577" s="0"/>
      <c r="US577" s="0"/>
      <c r="UT577" s="0"/>
      <c r="UU577" s="0"/>
      <c r="UV577" s="0"/>
      <c r="UW577" s="0"/>
      <c r="UX577" s="0"/>
      <c r="UY577" s="0"/>
      <c r="UZ577" s="0"/>
      <c r="VA577" s="0"/>
      <c r="VB577" s="0"/>
      <c r="VC577" s="0"/>
      <c r="VD577" s="0"/>
      <c r="VE577" s="0"/>
      <c r="VF577" s="0"/>
      <c r="VG577" s="0"/>
      <c r="VH577" s="0"/>
      <c r="VI577" s="0"/>
      <c r="VJ577" s="0"/>
      <c r="VK577" s="0"/>
      <c r="VL577" s="0"/>
      <c r="VM577" s="0"/>
      <c r="VN577" s="0"/>
      <c r="VO577" s="0"/>
      <c r="VP577" s="0"/>
      <c r="VQ577" s="0"/>
      <c r="VR577" s="0"/>
      <c r="VS577" s="0"/>
      <c r="VT577" s="0"/>
      <c r="VU577" s="0"/>
      <c r="VV577" s="0"/>
      <c r="VW577" s="0"/>
      <c r="VX577" s="0"/>
      <c r="VY577" s="0"/>
      <c r="VZ577" s="0"/>
      <c r="WA577" s="0"/>
      <c r="WB577" s="0"/>
      <c r="WC577" s="0"/>
      <c r="WD577" s="0"/>
      <c r="WE577" s="0"/>
      <c r="WF577" s="0"/>
      <c r="WG577" s="0"/>
      <c r="WH577" s="0"/>
      <c r="WI577" s="0"/>
      <c r="WJ577" s="0"/>
      <c r="WK577" s="0"/>
      <c r="WL577" s="0"/>
      <c r="WM577" s="0"/>
      <c r="WN577" s="0"/>
      <c r="WO577" s="0"/>
      <c r="WP577" s="0"/>
      <c r="WQ577" s="0"/>
      <c r="WR577" s="0"/>
      <c r="WS577" s="0"/>
      <c r="WT577" s="0"/>
      <c r="WU577" s="0"/>
      <c r="WV577" s="0"/>
      <c r="WW577" s="0"/>
      <c r="WX577" s="0"/>
      <c r="WY577" s="0"/>
      <c r="WZ577" s="0"/>
      <c r="XA577" s="0"/>
      <c r="XB577" s="0"/>
      <c r="XC577" s="0"/>
      <c r="XD577" s="0"/>
      <c r="XE577" s="0"/>
      <c r="XF577" s="0"/>
      <c r="XG577" s="0"/>
      <c r="XH577" s="0"/>
      <c r="XI577" s="0"/>
      <c r="XJ577" s="0"/>
      <c r="XK577" s="0"/>
      <c r="XL577" s="0"/>
      <c r="XM577" s="0"/>
      <c r="XN577" s="0"/>
      <c r="XO577" s="0"/>
      <c r="XP577" s="0"/>
      <c r="XQ577" s="0"/>
      <c r="XR577" s="0"/>
      <c r="XS577" s="0"/>
      <c r="XT577" s="0"/>
      <c r="XU577" s="0"/>
      <c r="XV577" s="0"/>
      <c r="XW577" s="0"/>
      <c r="XX577" s="0"/>
      <c r="XY577" s="0"/>
      <c r="XZ577" s="0"/>
      <c r="YA577" s="0"/>
      <c r="YB577" s="0"/>
      <c r="YC577" s="0"/>
      <c r="YD577" s="0"/>
      <c r="YE577" s="0"/>
      <c r="YF577" s="0"/>
      <c r="YG577" s="0"/>
      <c r="YH577" s="0"/>
      <c r="YI577" s="0"/>
      <c r="YJ577" s="0"/>
      <c r="YK577" s="0"/>
      <c r="YL577" s="0"/>
      <c r="YM577" s="0"/>
      <c r="YN577" s="0"/>
      <c r="YO577" s="0"/>
      <c r="YP577" s="0"/>
      <c r="YQ577" s="0"/>
      <c r="YR577" s="0"/>
      <c r="YS577" s="0"/>
      <c r="YT577" s="0"/>
      <c r="YU577" s="0"/>
      <c r="YV577" s="0"/>
      <c r="YW577" s="0"/>
      <c r="YX577" s="0"/>
      <c r="YY577" s="0"/>
      <c r="YZ577" s="0"/>
      <c r="ZA577" s="0"/>
      <c r="ZB577" s="0"/>
      <c r="ZC577" s="0"/>
      <c r="ZD577" s="0"/>
      <c r="ZE577" s="0"/>
      <c r="ZF577" s="0"/>
      <c r="ZG577" s="0"/>
      <c r="ZH577" s="0"/>
      <c r="ZI577" s="0"/>
      <c r="ZJ577" s="0"/>
      <c r="ZK577" s="0"/>
      <c r="ZL577" s="0"/>
      <c r="ZM577" s="0"/>
      <c r="ZN577" s="0"/>
      <c r="ZO577" s="0"/>
      <c r="ZP577" s="0"/>
      <c r="ZQ577" s="0"/>
      <c r="ZR577" s="0"/>
      <c r="ZS577" s="0"/>
      <c r="ZT577" s="0"/>
      <c r="ZU577" s="0"/>
      <c r="ZV577" s="0"/>
      <c r="ZW577" s="0"/>
      <c r="ZX577" s="0"/>
      <c r="ZY577" s="0"/>
      <c r="ZZ577" s="0"/>
      <c r="AAA577" s="0"/>
      <c r="AAB577" s="0"/>
      <c r="AAC577" s="0"/>
      <c r="AAD577" s="0"/>
      <c r="AAE577" s="0"/>
      <c r="AAF577" s="0"/>
      <c r="AAG577" s="0"/>
      <c r="AAH577" s="0"/>
      <c r="AAI577" s="0"/>
      <c r="AAJ577" s="0"/>
      <c r="AAK577" s="0"/>
      <c r="AAL577" s="0"/>
      <c r="AAM577" s="0"/>
      <c r="AAN577" s="0"/>
      <c r="AAO577" s="0"/>
      <c r="AAP577" s="0"/>
      <c r="AAQ577" s="0"/>
      <c r="AAR577" s="0"/>
      <c r="AAS577" s="0"/>
      <c r="AAT577" s="0"/>
      <c r="AAU577" s="0"/>
      <c r="AAV577" s="0"/>
      <c r="AAW577" s="0"/>
      <c r="AAX577" s="0"/>
      <c r="AAY577" s="0"/>
      <c r="AAZ577" s="0"/>
      <c r="ABA577" s="0"/>
      <c r="ABB577" s="0"/>
      <c r="ABC577" s="0"/>
      <c r="ABD577" s="0"/>
      <c r="ABE577" s="0"/>
      <c r="ABF577" s="0"/>
      <c r="ABG577" s="0"/>
      <c r="ABH577" s="0"/>
      <c r="ABI577" s="0"/>
      <c r="ABJ577" s="0"/>
      <c r="ABK577" s="0"/>
      <c r="ABL577" s="0"/>
      <c r="ABM577" s="0"/>
      <c r="ABN577" s="0"/>
      <c r="ABO577" s="0"/>
      <c r="ABP577" s="0"/>
      <c r="ABQ577" s="0"/>
      <c r="ABR577" s="0"/>
      <c r="ABS577" s="0"/>
      <c r="ABT577" s="0"/>
      <c r="ABU577" s="0"/>
      <c r="ABV577" s="0"/>
      <c r="ABW577" s="0"/>
      <c r="ABX577" s="0"/>
      <c r="ABY577" s="0"/>
      <c r="ABZ577" s="0"/>
      <c r="ACA577" s="0"/>
      <c r="ACB577" s="0"/>
      <c r="ACC577" s="0"/>
      <c r="ACD577" s="0"/>
      <c r="ACE577" s="0"/>
      <c r="ACF577" s="0"/>
      <c r="ACG577" s="0"/>
      <c r="ACH577" s="0"/>
      <c r="ACI577" s="0"/>
      <c r="ACJ577" s="0"/>
      <c r="ACK577" s="0"/>
      <c r="ACL577" s="0"/>
      <c r="ACM577" s="0"/>
      <c r="ACN577" s="0"/>
      <c r="ACO577" s="0"/>
      <c r="ACP577" s="0"/>
      <c r="ACQ577" s="0"/>
      <c r="ACR577" s="0"/>
      <c r="ACS577" s="0"/>
      <c r="ACT577" s="0"/>
      <c r="ACU577" s="0"/>
      <c r="ACV577" s="0"/>
      <c r="ACW577" s="0"/>
      <c r="ACX577" s="0"/>
      <c r="ACY577" s="0"/>
      <c r="ACZ577" s="0"/>
      <c r="ADA577" s="0"/>
      <c r="ADB577" s="0"/>
      <c r="ADC577" s="0"/>
      <c r="ADD577" s="0"/>
      <c r="ADE577" s="0"/>
      <c r="ADF577" s="0"/>
      <c r="ADG577" s="0"/>
      <c r="ADH577" s="0"/>
      <c r="ADI577" s="0"/>
      <c r="ADJ577" s="0"/>
      <c r="ADK577" s="0"/>
      <c r="ADL577" s="0"/>
      <c r="ADM577" s="0"/>
      <c r="ADN577" s="0"/>
      <c r="ADO577" s="0"/>
      <c r="ADP577" s="0"/>
      <c r="ADQ577" s="0"/>
      <c r="ADR577" s="0"/>
      <c r="ADS577" s="0"/>
      <c r="ADT577" s="0"/>
      <c r="ADU577" s="0"/>
      <c r="ADV577" s="0"/>
      <c r="ADW577" s="0"/>
      <c r="ADX577" s="0"/>
      <c r="ADY577" s="0"/>
      <c r="ADZ577" s="0"/>
      <c r="AEA577" s="0"/>
      <c r="AEB577" s="0"/>
      <c r="AEC577" s="0"/>
      <c r="AED577" s="0"/>
      <c r="AEE577" s="0"/>
      <c r="AEF577" s="0"/>
      <c r="AEG577" s="0"/>
      <c r="AEH577" s="0"/>
      <c r="AEI577" s="0"/>
      <c r="AEJ577" s="0"/>
      <c r="AEK577" s="0"/>
      <c r="AEL577" s="0"/>
      <c r="AEM577" s="0"/>
      <c r="AEN577" s="0"/>
      <c r="AEO577" s="0"/>
      <c r="AEP577" s="0"/>
      <c r="AEQ577" s="0"/>
      <c r="AER577" s="0"/>
      <c r="AES577" s="0"/>
      <c r="AET577" s="0"/>
      <c r="AEU577" s="0"/>
      <c r="AEV577" s="0"/>
      <c r="AEW577" s="0"/>
      <c r="AEX577" s="0"/>
      <c r="AEY577" s="0"/>
      <c r="AEZ577" s="0"/>
      <c r="AFA577" s="0"/>
      <c r="AFB577" s="0"/>
      <c r="AFC577" s="0"/>
      <c r="AFD577" s="0"/>
      <c r="AFE577" s="0"/>
      <c r="AFF577" s="0"/>
      <c r="AFG577" s="0"/>
      <c r="AFH577" s="0"/>
      <c r="AFI577" s="0"/>
      <c r="AFJ577" s="0"/>
      <c r="AFK577" s="0"/>
      <c r="AFL577" s="0"/>
      <c r="AFM577" s="0"/>
      <c r="AFN577" s="0"/>
      <c r="AFO577" s="0"/>
      <c r="AFP577" s="0"/>
      <c r="AFQ577" s="0"/>
      <c r="AFR577" s="0"/>
      <c r="AFS577" s="0"/>
      <c r="AFT577" s="0"/>
      <c r="AFU577" s="0"/>
      <c r="AFV577" s="0"/>
      <c r="AFW577" s="0"/>
      <c r="AFX577" s="0"/>
      <c r="AFY577" s="0"/>
      <c r="AFZ577" s="0"/>
      <c r="AGA577" s="0"/>
      <c r="AGB577" s="0"/>
      <c r="AGC577" s="0"/>
      <c r="AGD577" s="0"/>
      <c r="AGE577" s="0"/>
      <c r="AGF577" s="0"/>
      <c r="AGG577" s="0"/>
      <c r="AGH577" s="0"/>
      <c r="AGI577" s="0"/>
      <c r="AGJ577" s="0"/>
      <c r="AGK577" s="0"/>
      <c r="AGL577" s="0"/>
      <c r="AGM577" s="0"/>
      <c r="AGN577" s="0"/>
      <c r="AGO577" s="0"/>
      <c r="AGP577" s="0"/>
      <c r="AGQ577" s="0"/>
      <c r="AGR577" s="0"/>
      <c r="AGS577" s="0"/>
      <c r="AGT577" s="0"/>
      <c r="AGU577" s="0"/>
      <c r="AGV577" s="0"/>
      <c r="AGW577" s="0"/>
      <c r="AGX577" s="0"/>
      <c r="AGY577" s="0"/>
      <c r="AGZ577" s="0"/>
      <c r="AHA577" s="0"/>
      <c r="AHB577" s="0"/>
      <c r="AHC577" s="0"/>
      <c r="AHD577" s="0"/>
      <c r="AHE577" s="0"/>
      <c r="AHF577" s="0"/>
      <c r="AHG577" s="0"/>
      <c r="AHH577" s="0"/>
      <c r="AHI577" s="0"/>
      <c r="AHJ577" s="0"/>
      <c r="AHK577" s="0"/>
      <c r="AHL577" s="0"/>
      <c r="AHM577" s="0"/>
      <c r="AHN577" s="0"/>
      <c r="AHO577" s="0"/>
      <c r="AHP577" s="0"/>
      <c r="AHQ577" s="0"/>
      <c r="AHR577" s="0"/>
      <c r="AHS577" s="0"/>
      <c r="AHT577" s="0"/>
      <c r="AHU577" s="0"/>
      <c r="AHV577" s="0"/>
      <c r="AHW577" s="0"/>
      <c r="AHX577" s="0"/>
      <c r="AHY577" s="0"/>
      <c r="AHZ577" s="0"/>
      <c r="AIA577" s="0"/>
      <c r="AIB577" s="0"/>
      <c r="AIC577" s="0"/>
      <c r="AID577" s="0"/>
      <c r="AIE577" s="0"/>
      <c r="AIF577" s="0"/>
      <c r="AIG577" s="0"/>
      <c r="AIH577" s="0"/>
      <c r="AII577" s="0"/>
      <c r="AIJ577" s="0"/>
      <c r="AIK577" s="0"/>
      <c r="AIL577" s="0"/>
      <c r="AIM577" s="0"/>
      <c r="AIN577" s="0"/>
      <c r="AIO577" s="0"/>
      <c r="AIP577" s="0"/>
      <c r="AIQ577" s="0"/>
      <c r="AIR577" s="0"/>
      <c r="AIS577" s="0"/>
      <c r="AIT577" s="0"/>
      <c r="AIU577" s="0"/>
      <c r="AIV577" s="0"/>
      <c r="AIW577" s="0"/>
      <c r="AIX577" s="0"/>
      <c r="AIY577" s="0"/>
      <c r="AIZ577" s="0"/>
      <c r="AJA577" s="0"/>
      <c r="AJB577" s="0"/>
      <c r="AJC577" s="0"/>
      <c r="AJD577" s="0"/>
      <c r="AJE577" s="0"/>
      <c r="AJF577" s="0"/>
      <c r="AJG577" s="0"/>
      <c r="AJH577" s="0"/>
      <c r="AJI577" s="0"/>
      <c r="AJJ577" s="0"/>
      <c r="AJK577" s="0"/>
      <c r="AJL577" s="0"/>
      <c r="AJM577" s="0"/>
      <c r="AJN577" s="0"/>
      <c r="AJO577" s="0"/>
      <c r="AJP577" s="0"/>
      <c r="AJQ577" s="0"/>
      <c r="AJR577" s="0"/>
      <c r="AJS577" s="0"/>
      <c r="AJT577" s="0"/>
      <c r="AJU577" s="0"/>
      <c r="AJV577" s="0"/>
      <c r="AJW577" s="0"/>
      <c r="AJX577" s="0"/>
      <c r="AJY577" s="0"/>
      <c r="AJZ577" s="0"/>
      <c r="AKA577" s="0"/>
      <c r="AKB577" s="0"/>
      <c r="AKC577" s="0"/>
      <c r="AKD577" s="0"/>
      <c r="AKE577" s="0"/>
      <c r="AKF577" s="0"/>
      <c r="AKG577" s="0"/>
      <c r="AKH577" s="0"/>
      <c r="AKI577" s="0"/>
      <c r="AKJ577" s="0"/>
      <c r="AKK577" s="0"/>
      <c r="AKL577" s="0"/>
      <c r="AKM577" s="0"/>
      <c r="AKN577" s="0"/>
      <c r="AKO577" s="0"/>
      <c r="AKP577" s="0"/>
      <c r="AKQ577" s="0"/>
      <c r="AKR577" s="0"/>
      <c r="AKS577" s="0"/>
      <c r="AKT577" s="0"/>
      <c r="AKU577" s="0"/>
      <c r="AKV577" s="0"/>
      <c r="AKW577" s="0"/>
      <c r="AKX577" s="0"/>
      <c r="AKY577" s="0"/>
      <c r="AKZ577" s="0"/>
      <c r="ALA577" s="0"/>
      <c r="ALB577" s="0"/>
      <c r="ALC577" s="0"/>
      <c r="ALD577" s="0"/>
      <c r="ALE577" s="0"/>
      <c r="ALF577" s="0"/>
      <c r="ALG577" s="0"/>
      <c r="ALH577" s="0"/>
      <c r="ALI577" s="0"/>
      <c r="ALJ577" s="0"/>
      <c r="ALK577" s="0"/>
      <c r="ALL577" s="0"/>
      <c r="ALM577" s="0"/>
      <c r="ALN577" s="0"/>
      <c r="ALO577" s="0"/>
      <c r="ALP577" s="0"/>
      <c r="ALQ577" s="0"/>
      <c r="ALR577" s="0"/>
      <c r="ALS577" s="0"/>
      <c r="ALT577" s="0"/>
      <c r="ALU577" s="0"/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  <c r="AMJ577" s="0"/>
    </row>
    <row r="578" customFormat="false" ht="16.5" hidden="false" customHeight="true" outlineLevel="0" collapsed="false">
      <c r="A578" s="19" t="n">
        <v>498</v>
      </c>
      <c r="B578" s="19" t="n">
        <f aca="false" t="array" ref="B578:B578">RANK(V578,$V$2:$V$607)</f>
        <v>374</v>
      </c>
      <c r="C578" s="20" t="str">
        <f aca="false">IF(VLOOKUP($A578,Tournoi!$B$2:$F$601,3,0)="","",VLOOKUP($A578,Tournoi!$B$2:$F$601,3,0))</f>
        <v>De Meulder</v>
      </c>
      <c r="D578" s="20" t="str">
        <f aca="false">IF(VLOOKUP($A578,Tournoi!$B$2:$F$601,4,0)="","",VLOOKUP($A578,Tournoi!$B$2:$F$601,4,0))</f>
        <v>Yannick</v>
      </c>
      <c r="E578" s="20"/>
      <c r="F578" s="19" t="n">
        <v>0</v>
      </c>
      <c r="G578" s="19" t="n">
        <v>0</v>
      </c>
      <c r="H578" s="19" t="n">
        <v>0</v>
      </c>
      <c r="I578" s="19" t="n">
        <v>0</v>
      </c>
      <c r="J578" s="21"/>
      <c r="K578" s="19"/>
      <c r="L578" s="19"/>
      <c r="M578" s="19"/>
      <c r="N578" s="19"/>
      <c r="O578" s="19" t="n">
        <f aca="false">IF(VLOOKUP($A578,Tournoi!$B$2:$AC$601,6,0)="","",VLOOKUP($A578,Tournoi!$B$2:$AF$601,30,0))</f>
        <v>75.2222222222222</v>
      </c>
      <c r="P578" s="19"/>
      <c r="Q578" s="19"/>
      <c r="R578" s="19"/>
      <c r="S578" s="22"/>
      <c r="T578" s="21" t="n">
        <f aca="false" t="array" ref="T578:T578">SUM(J578:S578)</f>
        <v>75.2222222222222</v>
      </c>
      <c r="U578" s="19" t="n">
        <f aca="false" t="array" ref="U578:U578">IF(S578="",0,S578)+IF((COUNT(J578:R578)&lt;6),SUM(J578:R578),(MAX(J578:R578)+LARGE(J578:R578,2)+LARGE(J578:R578,3)+LARGE(J578:R578,4)+LARGE(J578:R578,5)))</f>
        <v>75.2222222222222</v>
      </c>
      <c r="V578" s="19" t="n">
        <f aca="false">U578+G578+I578</f>
        <v>75.2222222222222</v>
      </c>
      <c r="W578" s="19" t="n">
        <f aca="false" t="array" ref="W578:W578">COUNT(J578:S578)</f>
        <v>1</v>
      </c>
      <c r="X578" s="19"/>
      <c r="Y578" s="19"/>
      <c r="Z578" s="4"/>
      <c r="AA578" s="19"/>
      <c r="AB578" s="19"/>
      <c r="AC578" s="4"/>
      <c r="AD578" s="4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CA578" s="0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  <c r="IX578" s="0"/>
      <c r="IY578" s="0"/>
      <c r="IZ578" s="0"/>
      <c r="JA578" s="0"/>
      <c r="JB578" s="0"/>
      <c r="JC578" s="0"/>
      <c r="JD578" s="0"/>
      <c r="JE578" s="0"/>
      <c r="JF578" s="0"/>
      <c r="JG578" s="0"/>
      <c r="JH578" s="0"/>
      <c r="JI578" s="0"/>
      <c r="JJ578" s="0"/>
      <c r="JK578" s="0"/>
      <c r="JL578" s="0"/>
      <c r="JM578" s="0"/>
      <c r="JN578" s="0"/>
      <c r="JO578" s="0"/>
      <c r="JP578" s="0"/>
      <c r="JQ578" s="0"/>
      <c r="JR578" s="0"/>
      <c r="JS578" s="0"/>
      <c r="JT578" s="0"/>
      <c r="JU578" s="0"/>
      <c r="JV578" s="0"/>
      <c r="JW578" s="0"/>
      <c r="JX578" s="0"/>
      <c r="JY578" s="0"/>
      <c r="JZ578" s="0"/>
      <c r="KA578" s="0"/>
      <c r="KB578" s="0"/>
      <c r="KC578" s="0"/>
      <c r="KD578" s="0"/>
      <c r="KE578" s="0"/>
      <c r="KF578" s="0"/>
      <c r="KG578" s="0"/>
      <c r="KH578" s="0"/>
      <c r="KI578" s="0"/>
      <c r="KJ578" s="0"/>
      <c r="KK578" s="0"/>
      <c r="KL578" s="0"/>
      <c r="KM578" s="0"/>
      <c r="KN578" s="0"/>
      <c r="KO578" s="0"/>
      <c r="KP578" s="0"/>
      <c r="KQ578" s="0"/>
      <c r="KR578" s="0"/>
      <c r="KS578" s="0"/>
      <c r="KT578" s="0"/>
      <c r="KU578" s="0"/>
      <c r="KV578" s="0"/>
      <c r="KW578" s="0"/>
      <c r="KX578" s="0"/>
      <c r="KY578" s="0"/>
      <c r="KZ578" s="0"/>
      <c r="LA578" s="0"/>
      <c r="LB578" s="0"/>
      <c r="LC578" s="0"/>
      <c r="LD578" s="0"/>
      <c r="LE578" s="0"/>
      <c r="LF578" s="0"/>
      <c r="LG578" s="0"/>
      <c r="LH578" s="0"/>
      <c r="LI578" s="0"/>
      <c r="LJ578" s="0"/>
      <c r="LK578" s="0"/>
      <c r="LL578" s="0"/>
      <c r="LM578" s="0"/>
      <c r="LN578" s="0"/>
      <c r="LO578" s="0"/>
      <c r="LP578" s="0"/>
      <c r="LQ578" s="0"/>
      <c r="LR578" s="0"/>
      <c r="LS578" s="0"/>
      <c r="LT578" s="0"/>
      <c r="LU578" s="0"/>
      <c r="LV578" s="0"/>
      <c r="LW578" s="0"/>
      <c r="LX578" s="0"/>
      <c r="LY578" s="0"/>
      <c r="LZ578" s="0"/>
      <c r="MA578" s="0"/>
      <c r="MB578" s="0"/>
      <c r="MC578" s="0"/>
      <c r="MD578" s="0"/>
      <c r="ME578" s="0"/>
      <c r="MF578" s="0"/>
      <c r="MG578" s="0"/>
      <c r="MH578" s="0"/>
      <c r="MI578" s="0"/>
      <c r="MJ578" s="0"/>
      <c r="MK578" s="0"/>
      <c r="ML578" s="0"/>
      <c r="MM578" s="0"/>
      <c r="MN578" s="0"/>
      <c r="MO578" s="0"/>
      <c r="MP578" s="0"/>
      <c r="MQ578" s="0"/>
      <c r="MR578" s="0"/>
      <c r="MS578" s="0"/>
      <c r="MT578" s="0"/>
      <c r="MU578" s="0"/>
      <c r="MV578" s="0"/>
      <c r="MW578" s="0"/>
      <c r="MX578" s="0"/>
      <c r="MY578" s="0"/>
      <c r="MZ578" s="0"/>
      <c r="NA578" s="0"/>
      <c r="NB578" s="0"/>
      <c r="NC578" s="0"/>
      <c r="ND578" s="0"/>
      <c r="NE578" s="0"/>
      <c r="NF578" s="0"/>
      <c r="NG578" s="0"/>
      <c r="NH578" s="0"/>
      <c r="NI578" s="0"/>
      <c r="NJ578" s="0"/>
      <c r="NK578" s="0"/>
      <c r="NL578" s="0"/>
      <c r="NM578" s="0"/>
      <c r="NN578" s="0"/>
      <c r="NO578" s="0"/>
      <c r="NP578" s="0"/>
      <c r="NQ578" s="0"/>
      <c r="NR578" s="0"/>
      <c r="NS578" s="0"/>
      <c r="NT578" s="0"/>
      <c r="NU578" s="0"/>
      <c r="NV578" s="0"/>
      <c r="NW578" s="0"/>
      <c r="NX578" s="0"/>
      <c r="NY578" s="0"/>
      <c r="NZ578" s="0"/>
      <c r="OA578" s="0"/>
      <c r="OB578" s="0"/>
      <c r="OC578" s="0"/>
      <c r="OD578" s="0"/>
      <c r="OE578" s="0"/>
      <c r="OF578" s="0"/>
      <c r="OG578" s="0"/>
      <c r="OH578" s="0"/>
      <c r="OI578" s="0"/>
      <c r="OJ578" s="0"/>
      <c r="OK578" s="0"/>
      <c r="OL578" s="0"/>
      <c r="OM578" s="0"/>
      <c r="ON578" s="0"/>
      <c r="OO578" s="0"/>
      <c r="OP578" s="0"/>
      <c r="OQ578" s="0"/>
      <c r="OR578" s="0"/>
      <c r="OS578" s="0"/>
      <c r="OT578" s="0"/>
      <c r="OU578" s="0"/>
      <c r="OV578" s="0"/>
      <c r="OW578" s="0"/>
      <c r="OX578" s="0"/>
      <c r="OY578" s="0"/>
      <c r="OZ578" s="0"/>
      <c r="PA578" s="0"/>
      <c r="PB578" s="0"/>
      <c r="PC578" s="0"/>
      <c r="PD578" s="0"/>
      <c r="PE578" s="0"/>
      <c r="PF578" s="0"/>
      <c r="PG578" s="0"/>
      <c r="PH578" s="0"/>
      <c r="PI578" s="0"/>
      <c r="PJ578" s="0"/>
      <c r="PK578" s="0"/>
      <c r="PL578" s="0"/>
      <c r="PM578" s="0"/>
      <c r="PN578" s="0"/>
      <c r="PO578" s="0"/>
      <c r="PP578" s="0"/>
      <c r="PQ578" s="0"/>
      <c r="PR578" s="0"/>
      <c r="PS578" s="0"/>
      <c r="PT578" s="0"/>
      <c r="PU578" s="0"/>
      <c r="PV578" s="0"/>
      <c r="PW578" s="0"/>
      <c r="PX578" s="0"/>
      <c r="PY578" s="0"/>
      <c r="PZ578" s="0"/>
      <c r="QA578" s="0"/>
      <c r="QB578" s="0"/>
      <c r="QC578" s="0"/>
      <c r="QD578" s="0"/>
      <c r="QE578" s="0"/>
      <c r="QF578" s="0"/>
      <c r="QG578" s="0"/>
      <c r="QH578" s="0"/>
      <c r="QI578" s="0"/>
      <c r="QJ578" s="0"/>
      <c r="QK578" s="0"/>
      <c r="QL578" s="0"/>
      <c r="QM578" s="0"/>
      <c r="QN578" s="0"/>
      <c r="QO578" s="0"/>
      <c r="QP578" s="0"/>
      <c r="QQ578" s="0"/>
      <c r="QR578" s="0"/>
      <c r="QS578" s="0"/>
      <c r="QT578" s="0"/>
      <c r="QU578" s="0"/>
      <c r="QV578" s="0"/>
      <c r="QW578" s="0"/>
      <c r="QX578" s="0"/>
      <c r="QY578" s="0"/>
      <c r="QZ578" s="0"/>
      <c r="RA578" s="0"/>
      <c r="RB578" s="0"/>
      <c r="RC578" s="0"/>
      <c r="RD578" s="0"/>
      <c r="RE578" s="0"/>
      <c r="RF578" s="0"/>
      <c r="RG578" s="0"/>
      <c r="RH578" s="0"/>
      <c r="RI578" s="0"/>
      <c r="RJ578" s="0"/>
      <c r="RK578" s="0"/>
      <c r="RL578" s="0"/>
      <c r="RM578" s="0"/>
      <c r="RN578" s="0"/>
      <c r="RO578" s="0"/>
      <c r="RP578" s="0"/>
      <c r="RQ578" s="0"/>
      <c r="RR578" s="0"/>
      <c r="RS578" s="0"/>
      <c r="RT578" s="0"/>
      <c r="RU578" s="0"/>
      <c r="RV578" s="0"/>
      <c r="RW578" s="0"/>
      <c r="RX578" s="0"/>
      <c r="RY578" s="0"/>
      <c r="RZ578" s="0"/>
      <c r="SA578" s="0"/>
      <c r="SB578" s="0"/>
      <c r="SC578" s="0"/>
      <c r="SD578" s="0"/>
      <c r="SE578" s="0"/>
      <c r="SF578" s="0"/>
      <c r="SG578" s="0"/>
      <c r="SH578" s="0"/>
      <c r="SI578" s="0"/>
      <c r="SJ578" s="0"/>
      <c r="SK578" s="0"/>
      <c r="SL578" s="0"/>
      <c r="SM578" s="0"/>
      <c r="SN578" s="0"/>
      <c r="SO578" s="0"/>
      <c r="SP578" s="0"/>
      <c r="SQ578" s="0"/>
      <c r="SR578" s="0"/>
      <c r="SS578" s="0"/>
      <c r="ST578" s="0"/>
      <c r="SU578" s="0"/>
      <c r="SV578" s="0"/>
      <c r="SW578" s="0"/>
      <c r="SX578" s="0"/>
      <c r="SY578" s="0"/>
      <c r="SZ578" s="0"/>
      <c r="TA578" s="0"/>
      <c r="TB578" s="0"/>
      <c r="TC578" s="0"/>
      <c r="TD578" s="0"/>
      <c r="TE578" s="0"/>
      <c r="TF578" s="0"/>
      <c r="TG578" s="0"/>
      <c r="TH578" s="0"/>
      <c r="TI578" s="0"/>
      <c r="TJ578" s="0"/>
      <c r="TK578" s="0"/>
      <c r="TL578" s="0"/>
      <c r="TM578" s="0"/>
      <c r="TN578" s="0"/>
      <c r="TO578" s="0"/>
      <c r="TP578" s="0"/>
      <c r="TQ578" s="0"/>
      <c r="TR578" s="0"/>
      <c r="TS578" s="0"/>
      <c r="TT578" s="0"/>
      <c r="TU578" s="0"/>
      <c r="TV578" s="0"/>
      <c r="TW578" s="0"/>
      <c r="TX578" s="0"/>
      <c r="TY578" s="0"/>
      <c r="TZ578" s="0"/>
      <c r="UA578" s="0"/>
      <c r="UB578" s="0"/>
      <c r="UC578" s="0"/>
      <c r="UD578" s="0"/>
      <c r="UE578" s="0"/>
      <c r="UF578" s="0"/>
      <c r="UG578" s="0"/>
      <c r="UH578" s="0"/>
      <c r="UI578" s="0"/>
      <c r="UJ578" s="0"/>
      <c r="UK578" s="0"/>
      <c r="UL578" s="0"/>
      <c r="UM578" s="0"/>
      <c r="UN578" s="0"/>
      <c r="UO578" s="0"/>
      <c r="UP578" s="0"/>
      <c r="UQ578" s="0"/>
      <c r="UR578" s="0"/>
      <c r="US578" s="0"/>
      <c r="UT578" s="0"/>
      <c r="UU578" s="0"/>
      <c r="UV578" s="0"/>
      <c r="UW578" s="0"/>
      <c r="UX578" s="0"/>
      <c r="UY578" s="0"/>
      <c r="UZ578" s="0"/>
      <c r="VA578" s="0"/>
      <c r="VB578" s="0"/>
      <c r="VC578" s="0"/>
      <c r="VD578" s="0"/>
      <c r="VE578" s="0"/>
      <c r="VF578" s="0"/>
      <c r="VG578" s="0"/>
      <c r="VH578" s="0"/>
      <c r="VI578" s="0"/>
      <c r="VJ578" s="0"/>
      <c r="VK578" s="0"/>
      <c r="VL578" s="0"/>
      <c r="VM578" s="0"/>
      <c r="VN578" s="0"/>
      <c r="VO578" s="0"/>
      <c r="VP578" s="0"/>
      <c r="VQ578" s="0"/>
      <c r="VR578" s="0"/>
      <c r="VS578" s="0"/>
      <c r="VT578" s="0"/>
      <c r="VU578" s="0"/>
      <c r="VV578" s="0"/>
      <c r="VW578" s="0"/>
      <c r="VX578" s="0"/>
      <c r="VY578" s="0"/>
      <c r="VZ578" s="0"/>
      <c r="WA578" s="0"/>
      <c r="WB578" s="0"/>
      <c r="WC578" s="0"/>
      <c r="WD578" s="0"/>
      <c r="WE578" s="0"/>
      <c r="WF578" s="0"/>
      <c r="WG578" s="0"/>
      <c r="WH578" s="0"/>
      <c r="WI578" s="0"/>
      <c r="WJ578" s="0"/>
      <c r="WK578" s="0"/>
      <c r="WL578" s="0"/>
      <c r="WM578" s="0"/>
      <c r="WN578" s="0"/>
      <c r="WO578" s="0"/>
      <c r="WP578" s="0"/>
      <c r="WQ578" s="0"/>
      <c r="WR578" s="0"/>
      <c r="WS578" s="0"/>
      <c r="WT578" s="0"/>
      <c r="WU578" s="0"/>
      <c r="WV578" s="0"/>
      <c r="WW578" s="0"/>
      <c r="WX578" s="0"/>
      <c r="WY578" s="0"/>
      <c r="WZ578" s="0"/>
      <c r="XA578" s="0"/>
      <c r="XB578" s="0"/>
      <c r="XC578" s="0"/>
      <c r="XD578" s="0"/>
      <c r="XE578" s="0"/>
      <c r="XF578" s="0"/>
      <c r="XG578" s="0"/>
      <c r="XH578" s="0"/>
      <c r="XI578" s="0"/>
      <c r="XJ578" s="0"/>
      <c r="XK578" s="0"/>
      <c r="XL578" s="0"/>
      <c r="XM578" s="0"/>
      <c r="XN578" s="0"/>
      <c r="XO578" s="0"/>
      <c r="XP578" s="0"/>
      <c r="XQ578" s="0"/>
      <c r="XR578" s="0"/>
      <c r="XS578" s="0"/>
      <c r="XT578" s="0"/>
      <c r="XU578" s="0"/>
      <c r="XV578" s="0"/>
      <c r="XW578" s="0"/>
      <c r="XX578" s="0"/>
      <c r="XY578" s="0"/>
      <c r="XZ578" s="0"/>
      <c r="YA578" s="0"/>
      <c r="YB578" s="0"/>
      <c r="YC578" s="0"/>
      <c r="YD578" s="0"/>
      <c r="YE578" s="0"/>
      <c r="YF578" s="0"/>
      <c r="YG578" s="0"/>
      <c r="YH578" s="0"/>
      <c r="YI578" s="0"/>
      <c r="YJ578" s="0"/>
      <c r="YK578" s="0"/>
      <c r="YL578" s="0"/>
      <c r="YM578" s="0"/>
      <c r="YN578" s="0"/>
      <c r="YO578" s="0"/>
      <c r="YP578" s="0"/>
      <c r="YQ578" s="0"/>
      <c r="YR578" s="0"/>
      <c r="YS578" s="0"/>
      <c r="YT578" s="0"/>
      <c r="YU578" s="0"/>
      <c r="YV578" s="0"/>
      <c r="YW578" s="0"/>
      <c r="YX578" s="0"/>
      <c r="YY578" s="0"/>
      <c r="YZ578" s="0"/>
      <c r="ZA578" s="0"/>
      <c r="ZB578" s="0"/>
      <c r="ZC578" s="0"/>
      <c r="ZD578" s="0"/>
      <c r="ZE578" s="0"/>
      <c r="ZF578" s="0"/>
      <c r="ZG578" s="0"/>
      <c r="ZH578" s="0"/>
      <c r="ZI578" s="0"/>
      <c r="ZJ578" s="0"/>
      <c r="ZK578" s="0"/>
      <c r="ZL578" s="0"/>
      <c r="ZM578" s="0"/>
      <c r="ZN578" s="0"/>
      <c r="ZO578" s="0"/>
      <c r="ZP578" s="0"/>
      <c r="ZQ578" s="0"/>
      <c r="ZR578" s="0"/>
      <c r="ZS578" s="0"/>
      <c r="ZT578" s="0"/>
      <c r="ZU578" s="0"/>
      <c r="ZV578" s="0"/>
      <c r="ZW578" s="0"/>
      <c r="ZX578" s="0"/>
      <c r="ZY578" s="0"/>
      <c r="ZZ578" s="0"/>
      <c r="AAA578" s="0"/>
      <c r="AAB578" s="0"/>
      <c r="AAC578" s="0"/>
      <c r="AAD578" s="0"/>
      <c r="AAE578" s="0"/>
      <c r="AAF578" s="0"/>
      <c r="AAG578" s="0"/>
      <c r="AAH578" s="0"/>
      <c r="AAI578" s="0"/>
      <c r="AAJ578" s="0"/>
      <c r="AAK578" s="0"/>
      <c r="AAL578" s="0"/>
      <c r="AAM578" s="0"/>
      <c r="AAN578" s="0"/>
      <c r="AAO578" s="0"/>
      <c r="AAP578" s="0"/>
      <c r="AAQ578" s="0"/>
      <c r="AAR578" s="0"/>
      <c r="AAS578" s="0"/>
      <c r="AAT578" s="0"/>
      <c r="AAU578" s="0"/>
      <c r="AAV578" s="0"/>
      <c r="AAW578" s="0"/>
      <c r="AAX578" s="0"/>
      <c r="AAY578" s="0"/>
      <c r="AAZ578" s="0"/>
      <c r="ABA578" s="0"/>
      <c r="ABB578" s="0"/>
      <c r="ABC578" s="0"/>
      <c r="ABD578" s="0"/>
      <c r="ABE578" s="0"/>
      <c r="ABF578" s="0"/>
      <c r="ABG578" s="0"/>
      <c r="ABH578" s="0"/>
      <c r="ABI578" s="0"/>
      <c r="ABJ578" s="0"/>
      <c r="ABK578" s="0"/>
      <c r="ABL578" s="0"/>
      <c r="ABM578" s="0"/>
      <c r="ABN578" s="0"/>
      <c r="ABO578" s="0"/>
      <c r="ABP578" s="0"/>
      <c r="ABQ578" s="0"/>
      <c r="ABR578" s="0"/>
      <c r="ABS578" s="0"/>
      <c r="ABT578" s="0"/>
      <c r="ABU578" s="0"/>
      <c r="ABV578" s="0"/>
      <c r="ABW578" s="0"/>
      <c r="ABX578" s="0"/>
      <c r="ABY578" s="0"/>
      <c r="ABZ578" s="0"/>
      <c r="ACA578" s="0"/>
      <c r="ACB578" s="0"/>
      <c r="ACC578" s="0"/>
      <c r="ACD578" s="0"/>
      <c r="ACE578" s="0"/>
      <c r="ACF578" s="0"/>
      <c r="ACG578" s="0"/>
      <c r="ACH578" s="0"/>
      <c r="ACI578" s="0"/>
      <c r="ACJ578" s="0"/>
      <c r="ACK578" s="0"/>
      <c r="ACL578" s="0"/>
      <c r="ACM578" s="0"/>
      <c r="ACN578" s="0"/>
      <c r="ACO578" s="0"/>
      <c r="ACP578" s="0"/>
      <c r="ACQ578" s="0"/>
      <c r="ACR578" s="0"/>
      <c r="ACS578" s="0"/>
      <c r="ACT578" s="0"/>
      <c r="ACU578" s="0"/>
      <c r="ACV578" s="0"/>
      <c r="ACW578" s="0"/>
      <c r="ACX578" s="0"/>
      <c r="ACY578" s="0"/>
      <c r="ACZ578" s="0"/>
      <c r="ADA578" s="0"/>
      <c r="ADB578" s="0"/>
      <c r="ADC578" s="0"/>
      <c r="ADD578" s="0"/>
      <c r="ADE578" s="0"/>
      <c r="ADF578" s="0"/>
      <c r="ADG578" s="0"/>
      <c r="ADH578" s="0"/>
      <c r="ADI578" s="0"/>
      <c r="ADJ578" s="0"/>
      <c r="ADK578" s="0"/>
      <c r="ADL578" s="0"/>
      <c r="ADM578" s="0"/>
      <c r="ADN578" s="0"/>
      <c r="ADO578" s="0"/>
      <c r="ADP578" s="0"/>
      <c r="ADQ578" s="0"/>
      <c r="ADR578" s="0"/>
      <c r="ADS578" s="0"/>
      <c r="ADT578" s="0"/>
      <c r="ADU578" s="0"/>
      <c r="ADV578" s="0"/>
      <c r="ADW578" s="0"/>
      <c r="ADX578" s="0"/>
      <c r="ADY578" s="0"/>
      <c r="ADZ578" s="0"/>
      <c r="AEA578" s="0"/>
      <c r="AEB578" s="0"/>
      <c r="AEC578" s="0"/>
      <c r="AED578" s="0"/>
      <c r="AEE578" s="0"/>
      <c r="AEF578" s="0"/>
      <c r="AEG578" s="0"/>
      <c r="AEH578" s="0"/>
      <c r="AEI578" s="0"/>
      <c r="AEJ578" s="0"/>
      <c r="AEK578" s="0"/>
      <c r="AEL578" s="0"/>
      <c r="AEM578" s="0"/>
      <c r="AEN578" s="0"/>
      <c r="AEO578" s="0"/>
      <c r="AEP578" s="0"/>
      <c r="AEQ578" s="0"/>
      <c r="AER578" s="0"/>
      <c r="AES578" s="0"/>
      <c r="AET578" s="0"/>
      <c r="AEU578" s="0"/>
      <c r="AEV578" s="0"/>
      <c r="AEW578" s="0"/>
      <c r="AEX578" s="0"/>
      <c r="AEY578" s="0"/>
      <c r="AEZ578" s="0"/>
      <c r="AFA578" s="0"/>
      <c r="AFB578" s="0"/>
      <c r="AFC578" s="0"/>
      <c r="AFD578" s="0"/>
      <c r="AFE578" s="0"/>
      <c r="AFF578" s="0"/>
      <c r="AFG578" s="0"/>
      <c r="AFH578" s="0"/>
      <c r="AFI578" s="0"/>
      <c r="AFJ578" s="0"/>
      <c r="AFK578" s="0"/>
      <c r="AFL578" s="0"/>
      <c r="AFM578" s="0"/>
      <c r="AFN578" s="0"/>
      <c r="AFO578" s="0"/>
      <c r="AFP578" s="0"/>
      <c r="AFQ578" s="0"/>
      <c r="AFR578" s="0"/>
      <c r="AFS578" s="0"/>
      <c r="AFT578" s="0"/>
      <c r="AFU578" s="0"/>
      <c r="AFV578" s="0"/>
      <c r="AFW578" s="0"/>
      <c r="AFX578" s="0"/>
      <c r="AFY578" s="0"/>
      <c r="AFZ578" s="0"/>
      <c r="AGA578" s="0"/>
      <c r="AGB578" s="0"/>
      <c r="AGC578" s="0"/>
      <c r="AGD578" s="0"/>
      <c r="AGE578" s="0"/>
      <c r="AGF578" s="0"/>
      <c r="AGG578" s="0"/>
      <c r="AGH578" s="0"/>
      <c r="AGI578" s="0"/>
      <c r="AGJ578" s="0"/>
      <c r="AGK578" s="0"/>
      <c r="AGL578" s="0"/>
      <c r="AGM578" s="0"/>
      <c r="AGN578" s="0"/>
      <c r="AGO578" s="0"/>
      <c r="AGP578" s="0"/>
      <c r="AGQ578" s="0"/>
      <c r="AGR578" s="0"/>
      <c r="AGS578" s="0"/>
      <c r="AGT578" s="0"/>
      <c r="AGU578" s="0"/>
      <c r="AGV578" s="0"/>
      <c r="AGW578" s="0"/>
      <c r="AGX578" s="0"/>
      <c r="AGY578" s="0"/>
      <c r="AGZ578" s="0"/>
      <c r="AHA578" s="0"/>
      <c r="AHB578" s="0"/>
      <c r="AHC578" s="0"/>
      <c r="AHD578" s="0"/>
      <c r="AHE578" s="0"/>
      <c r="AHF578" s="0"/>
      <c r="AHG578" s="0"/>
      <c r="AHH578" s="0"/>
      <c r="AHI578" s="0"/>
      <c r="AHJ578" s="0"/>
      <c r="AHK578" s="0"/>
      <c r="AHL578" s="0"/>
      <c r="AHM578" s="0"/>
      <c r="AHN578" s="0"/>
      <c r="AHO578" s="0"/>
      <c r="AHP578" s="0"/>
      <c r="AHQ578" s="0"/>
      <c r="AHR578" s="0"/>
      <c r="AHS578" s="0"/>
      <c r="AHT578" s="0"/>
      <c r="AHU578" s="0"/>
      <c r="AHV578" s="0"/>
      <c r="AHW578" s="0"/>
      <c r="AHX578" s="0"/>
      <c r="AHY578" s="0"/>
      <c r="AHZ578" s="0"/>
      <c r="AIA578" s="0"/>
      <c r="AIB578" s="0"/>
      <c r="AIC578" s="0"/>
      <c r="AID578" s="0"/>
      <c r="AIE578" s="0"/>
      <c r="AIF578" s="0"/>
      <c r="AIG578" s="0"/>
      <c r="AIH578" s="0"/>
      <c r="AII578" s="0"/>
      <c r="AIJ578" s="0"/>
      <c r="AIK578" s="0"/>
      <c r="AIL578" s="0"/>
      <c r="AIM578" s="0"/>
      <c r="AIN578" s="0"/>
      <c r="AIO578" s="0"/>
      <c r="AIP578" s="0"/>
      <c r="AIQ578" s="0"/>
      <c r="AIR578" s="0"/>
      <c r="AIS578" s="0"/>
      <c r="AIT578" s="0"/>
      <c r="AIU578" s="0"/>
      <c r="AIV578" s="0"/>
      <c r="AIW578" s="0"/>
      <c r="AIX578" s="0"/>
      <c r="AIY578" s="0"/>
      <c r="AIZ578" s="0"/>
      <c r="AJA578" s="0"/>
      <c r="AJB578" s="0"/>
      <c r="AJC578" s="0"/>
      <c r="AJD578" s="0"/>
      <c r="AJE578" s="0"/>
      <c r="AJF578" s="0"/>
      <c r="AJG578" s="0"/>
      <c r="AJH578" s="0"/>
      <c r="AJI578" s="0"/>
      <c r="AJJ578" s="0"/>
      <c r="AJK578" s="0"/>
      <c r="AJL578" s="0"/>
      <c r="AJM578" s="0"/>
      <c r="AJN578" s="0"/>
      <c r="AJO578" s="0"/>
      <c r="AJP578" s="0"/>
      <c r="AJQ578" s="0"/>
      <c r="AJR578" s="0"/>
      <c r="AJS578" s="0"/>
      <c r="AJT578" s="0"/>
      <c r="AJU578" s="0"/>
      <c r="AJV578" s="0"/>
      <c r="AJW578" s="0"/>
      <c r="AJX578" s="0"/>
      <c r="AJY578" s="0"/>
      <c r="AJZ578" s="0"/>
      <c r="AKA578" s="0"/>
      <c r="AKB578" s="0"/>
      <c r="AKC578" s="0"/>
      <c r="AKD578" s="0"/>
      <c r="AKE578" s="0"/>
      <c r="AKF578" s="0"/>
      <c r="AKG578" s="0"/>
      <c r="AKH578" s="0"/>
      <c r="AKI578" s="0"/>
      <c r="AKJ578" s="0"/>
      <c r="AKK578" s="0"/>
      <c r="AKL578" s="0"/>
      <c r="AKM578" s="0"/>
      <c r="AKN578" s="0"/>
      <c r="AKO578" s="0"/>
      <c r="AKP578" s="0"/>
      <c r="AKQ578" s="0"/>
      <c r="AKR578" s="0"/>
      <c r="AKS578" s="0"/>
      <c r="AKT578" s="0"/>
      <c r="AKU578" s="0"/>
      <c r="AKV578" s="0"/>
      <c r="AKW578" s="0"/>
      <c r="AKX578" s="0"/>
      <c r="AKY578" s="0"/>
      <c r="AKZ578" s="0"/>
      <c r="ALA578" s="0"/>
      <c r="ALB578" s="0"/>
      <c r="ALC578" s="0"/>
      <c r="ALD578" s="0"/>
      <c r="ALE578" s="0"/>
      <c r="ALF578" s="0"/>
      <c r="ALG578" s="0"/>
      <c r="ALH578" s="0"/>
      <c r="ALI578" s="0"/>
      <c r="ALJ578" s="0"/>
      <c r="ALK578" s="0"/>
      <c r="ALL578" s="0"/>
      <c r="ALM578" s="0"/>
      <c r="ALN578" s="0"/>
      <c r="ALO578" s="0"/>
      <c r="ALP578" s="0"/>
      <c r="ALQ578" s="0"/>
      <c r="ALR578" s="0"/>
      <c r="ALS578" s="0"/>
      <c r="ALT578" s="0"/>
      <c r="ALU578" s="0"/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  <c r="AMJ578" s="0"/>
    </row>
    <row r="579" customFormat="false" ht="16.5" hidden="false" customHeight="true" outlineLevel="0" collapsed="false">
      <c r="A579" s="19" t="n">
        <v>500</v>
      </c>
      <c r="B579" s="19" t="n">
        <f aca="false" t="array" ref="B579:B579">RANK(V579,$V$2:$V$607)</f>
        <v>487</v>
      </c>
      <c r="C579" s="20" t="str">
        <f aca="false">IF(VLOOKUP($A579,Tournoi!$B$2:$F$601,3,0)="","",VLOOKUP($A579,Tournoi!$B$2:$F$601,3,0))</f>
        <v>De Lepeleire</v>
      </c>
      <c r="D579" s="20" t="str">
        <f aca="false">IF(VLOOKUP($A579,Tournoi!$B$2:$F$601,4,0)="","",VLOOKUP($A579,Tournoi!$B$2:$F$601,4,0))</f>
        <v>Leen</v>
      </c>
      <c r="E579" s="20"/>
      <c r="F579" s="19" t="n">
        <v>0</v>
      </c>
      <c r="G579" s="19" t="n">
        <v>0</v>
      </c>
      <c r="H579" s="19" t="n">
        <v>0</v>
      </c>
      <c r="I579" s="19" t="n">
        <v>0</v>
      </c>
      <c r="J579" s="21"/>
      <c r="K579" s="19"/>
      <c r="L579" s="19"/>
      <c r="M579" s="19"/>
      <c r="N579" s="19"/>
      <c r="O579" s="19" t="n">
        <f aca="false">IF(VLOOKUP($A579,Tournoi!$B$2:$AC$601,6,0)="","",VLOOKUP($A579,Tournoi!$B$2:$AF$601,30,0))</f>
        <v>33.8908151729001</v>
      </c>
      <c r="P579" s="19"/>
      <c r="Q579" s="19"/>
      <c r="R579" s="19"/>
      <c r="S579" s="22"/>
      <c r="T579" s="21" t="n">
        <f aca="false" t="array" ref="T579:T579">SUM(J579:S579)</f>
        <v>33.8908151729001</v>
      </c>
      <c r="U579" s="19" t="n">
        <f aca="false" t="array" ref="U579:U579">IF(S579="",0,S579)+IF((COUNT(J579:R579)&lt;6),SUM(J579:R579),(MAX(J579:R579)+LARGE(J579:R579,2)+LARGE(J579:R579,3)+LARGE(J579:R579,4)+LARGE(J579:R579,5)))</f>
        <v>33.8908151729001</v>
      </c>
      <c r="V579" s="19" t="n">
        <f aca="false">U579+G579+I579</f>
        <v>33.8908151729001</v>
      </c>
      <c r="W579" s="19" t="n">
        <f aca="false" t="array" ref="W579:W579">COUNT(J579:S579)</f>
        <v>1</v>
      </c>
      <c r="X579" s="19"/>
      <c r="Y579" s="19"/>
      <c r="Z579" s="4"/>
      <c r="AA579" s="19"/>
      <c r="AB579" s="19"/>
      <c r="AC579" s="4"/>
      <c r="AD579" s="4"/>
      <c r="AE579" s="27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CA579" s="0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  <c r="IX579" s="0"/>
      <c r="IY579" s="0"/>
      <c r="IZ579" s="0"/>
      <c r="JA579" s="0"/>
      <c r="JB579" s="0"/>
      <c r="JC579" s="0"/>
      <c r="JD579" s="0"/>
      <c r="JE579" s="0"/>
      <c r="JF579" s="0"/>
      <c r="JG579" s="0"/>
      <c r="JH579" s="0"/>
      <c r="JI579" s="0"/>
      <c r="JJ579" s="0"/>
      <c r="JK579" s="0"/>
      <c r="JL579" s="0"/>
      <c r="JM579" s="0"/>
      <c r="JN579" s="0"/>
      <c r="JO579" s="0"/>
      <c r="JP579" s="0"/>
      <c r="JQ579" s="0"/>
      <c r="JR579" s="0"/>
      <c r="JS579" s="0"/>
      <c r="JT579" s="0"/>
      <c r="JU579" s="0"/>
      <c r="JV579" s="0"/>
      <c r="JW579" s="0"/>
      <c r="JX579" s="0"/>
      <c r="JY579" s="0"/>
      <c r="JZ579" s="0"/>
      <c r="KA579" s="0"/>
      <c r="KB579" s="0"/>
      <c r="KC579" s="0"/>
      <c r="KD579" s="0"/>
      <c r="KE579" s="0"/>
      <c r="KF579" s="0"/>
      <c r="KG579" s="0"/>
      <c r="KH579" s="0"/>
      <c r="KI579" s="0"/>
      <c r="KJ579" s="0"/>
      <c r="KK579" s="0"/>
      <c r="KL579" s="0"/>
      <c r="KM579" s="0"/>
      <c r="KN579" s="0"/>
      <c r="KO579" s="0"/>
      <c r="KP579" s="0"/>
      <c r="KQ579" s="0"/>
      <c r="KR579" s="0"/>
      <c r="KS579" s="0"/>
      <c r="KT579" s="0"/>
      <c r="KU579" s="0"/>
      <c r="KV579" s="0"/>
      <c r="KW579" s="0"/>
      <c r="KX579" s="0"/>
      <c r="KY579" s="0"/>
      <c r="KZ579" s="0"/>
      <c r="LA579" s="0"/>
      <c r="LB579" s="0"/>
      <c r="LC579" s="0"/>
      <c r="LD579" s="0"/>
      <c r="LE579" s="0"/>
      <c r="LF579" s="0"/>
      <c r="LG579" s="0"/>
      <c r="LH579" s="0"/>
      <c r="LI579" s="0"/>
      <c r="LJ579" s="0"/>
      <c r="LK579" s="0"/>
      <c r="LL579" s="0"/>
      <c r="LM579" s="0"/>
      <c r="LN579" s="0"/>
      <c r="LO579" s="0"/>
      <c r="LP579" s="0"/>
      <c r="LQ579" s="0"/>
      <c r="LR579" s="0"/>
      <c r="LS579" s="0"/>
      <c r="LT579" s="0"/>
      <c r="LU579" s="0"/>
      <c r="LV579" s="0"/>
      <c r="LW579" s="0"/>
      <c r="LX579" s="0"/>
      <c r="LY579" s="0"/>
      <c r="LZ579" s="0"/>
      <c r="MA579" s="0"/>
      <c r="MB579" s="0"/>
      <c r="MC579" s="0"/>
      <c r="MD579" s="0"/>
      <c r="ME579" s="0"/>
      <c r="MF579" s="0"/>
      <c r="MG579" s="0"/>
      <c r="MH579" s="0"/>
      <c r="MI579" s="0"/>
      <c r="MJ579" s="0"/>
      <c r="MK579" s="0"/>
      <c r="ML579" s="0"/>
      <c r="MM579" s="0"/>
      <c r="MN579" s="0"/>
      <c r="MO579" s="0"/>
      <c r="MP579" s="0"/>
      <c r="MQ579" s="0"/>
      <c r="MR579" s="0"/>
      <c r="MS579" s="0"/>
      <c r="MT579" s="0"/>
      <c r="MU579" s="0"/>
      <c r="MV579" s="0"/>
      <c r="MW579" s="0"/>
      <c r="MX579" s="0"/>
      <c r="MY579" s="0"/>
      <c r="MZ579" s="0"/>
      <c r="NA579" s="0"/>
      <c r="NB579" s="0"/>
      <c r="NC579" s="0"/>
      <c r="ND579" s="0"/>
      <c r="NE579" s="0"/>
      <c r="NF579" s="0"/>
      <c r="NG579" s="0"/>
      <c r="NH579" s="0"/>
      <c r="NI579" s="0"/>
      <c r="NJ579" s="0"/>
      <c r="NK579" s="0"/>
      <c r="NL579" s="0"/>
      <c r="NM579" s="0"/>
      <c r="NN579" s="0"/>
      <c r="NO579" s="0"/>
      <c r="NP579" s="0"/>
      <c r="NQ579" s="0"/>
      <c r="NR579" s="0"/>
      <c r="NS579" s="0"/>
      <c r="NT579" s="0"/>
      <c r="NU579" s="0"/>
      <c r="NV579" s="0"/>
      <c r="NW579" s="0"/>
      <c r="NX579" s="0"/>
      <c r="NY579" s="0"/>
      <c r="NZ579" s="0"/>
      <c r="OA579" s="0"/>
      <c r="OB579" s="0"/>
      <c r="OC579" s="0"/>
      <c r="OD579" s="0"/>
      <c r="OE579" s="0"/>
      <c r="OF579" s="0"/>
      <c r="OG579" s="0"/>
      <c r="OH579" s="0"/>
      <c r="OI579" s="0"/>
      <c r="OJ579" s="0"/>
      <c r="OK579" s="0"/>
      <c r="OL579" s="0"/>
      <c r="OM579" s="0"/>
      <c r="ON579" s="0"/>
      <c r="OO579" s="0"/>
      <c r="OP579" s="0"/>
      <c r="OQ579" s="0"/>
      <c r="OR579" s="0"/>
      <c r="OS579" s="0"/>
      <c r="OT579" s="0"/>
      <c r="OU579" s="0"/>
      <c r="OV579" s="0"/>
      <c r="OW579" s="0"/>
      <c r="OX579" s="0"/>
      <c r="OY579" s="0"/>
      <c r="OZ579" s="0"/>
      <c r="PA579" s="0"/>
      <c r="PB579" s="0"/>
      <c r="PC579" s="0"/>
      <c r="PD579" s="0"/>
      <c r="PE579" s="0"/>
      <c r="PF579" s="0"/>
      <c r="PG579" s="0"/>
      <c r="PH579" s="0"/>
      <c r="PI579" s="0"/>
      <c r="PJ579" s="0"/>
      <c r="PK579" s="0"/>
      <c r="PL579" s="0"/>
      <c r="PM579" s="0"/>
      <c r="PN579" s="0"/>
      <c r="PO579" s="0"/>
      <c r="PP579" s="0"/>
      <c r="PQ579" s="0"/>
      <c r="PR579" s="0"/>
      <c r="PS579" s="0"/>
      <c r="PT579" s="0"/>
      <c r="PU579" s="0"/>
      <c r="PV579" s="0"/>
      <c r="PW579" s="0"/>
      <c r="PX579" s="0"/>
      <c r="PY579" s="0"/>
      <c r="PZ579" s="0"/>
      <c r="QA579" s="0"/>
      <c r="QB579" s="0"/>
      <c r="QC579" s="0"/>
      <c r="QD579" s="0"/>
      <c r="QE579" s="0"/>
      <c r="QF579" s="0"/>
      <c r="QG579" s="0"/>
      <c r="QH579" s="0"/>
      <c r="QI579" s="0"/>
      <c r="QJ579" s="0"/>
      <c r="QK579" s="0"/>
      <c r="QL579" s="0"/>
      <c r="QM579" s="0"/>
      <c r="QN579" s="0"/>
      <c r="QO579" s="0"/>
      <c r="QP579" s="0"/>
      <c r="QQ579" s="0"/>
      <c r="QR579" s="0"/>
      <c r="QS579" s="0"/>
      <c r="QT579" s="0"/>
      <c r="QU579" s="0"/>
      <c r="QV579" s="0"/>
      <c r="QW579" s="0"/>
      <c r="QX579" s="0"/>
      <c r="QY579" s="0"/>
      <c r="QZ579" s="0"/>
      <c r="RA579" s="0"/>
      <c r="RB579" s="0"/>
      <c r="RC579" s="0"/>
      <c r="RD579" s="0"/>
      <c r="RE579" s="0"/>
      <c r="RF579" s="0"/>
      <c r="RG579" s="0"/>
      <c r="RH579" s="0"/>
      <c r="RI579" s="0"/>
      <c r="RJ579" s="0"/>
      <c r="RK579" s="0"/>
      <c r="RL579" s="0"/>
      <c r="RM579" s="0"/>
      <c r="RN579" s="0"/>
      <c r="RO579" s="0"/>
      <c r="RP579" s="0"/>
      <c r="RQ579" s="0"/>
      <c r="RR579" s="0"/>
      <c r="RS579" s="0"/>
      <c r="RT579" s="0"/>
      <c r="RU579" s="0"/>
      <c r="RV579" s="0"/>
      <c r="RW579" s="0"/>
      <c r="RX579" s="0"/>
      <c r="RY579" s="0"/>
      <c r="RZ579" s="0"/>
      <c r="SA579" s="0"/>
      <c r="SB579" s="0"/>
      <c r="SC579" s="0"/>
      <c r="SD579" s="0"/>
      <c r="SE579" s="0"/>
      <c r="SF579" s="0"/>
      <c r="SG579" s="0"/>
      <c r="SH579" s="0"/>
      <c r="SI579" s="0"/>
      <c r="SJ579" s="0"/>
      <c r="SK579" s="0"/>
      <c r="SL579" s="0"/>
      <c r="SM579" s="0"/>
      <c r="SN579" s="0"/>
      <c r="SO579" s="0"/>
      <c r="SP579" s="0"/>
      <c r="SQ579" s="0"/>
      <c r="SR579" s="0"/>
      <c r="SS579" s="0"/>
      <c r="ST579" s="0"/>
      <c r="SU579" s="0"/>
      <c r="SV579" s="0"/>
      <c r="SW579" s="0"/>
      <c r="SX579" s="0"/>
      <c r="SY579" s="0"/>
      <c r="SZ579" s="0"/>
      <c r="TA579" s="0"/>
      <c r="TB579" s="0"/>
      <c r="TC579" s="0"/>
      <c r="TD579" s="0"/>
      <c r="TE579" s="0"/>
      <c r="TF579" s="0"/>
      <c r="TG579" s="0"/>
      <c r="TH579" s="0"/>
      <c r="TI579" s="0"/>
      <c r="TJ579" s="0"/>
      <c r="TK579" s="0"/>
      <c r="TL579" s="0"/>
      <c r="TM579" s="0"/>
      <c r="TN579" s="0"/>
      <c r="TO579" s="0"/>
      <c r="TP579" s="0"/>
      <c r="TQ579" s="0"/>
      <c r="TR579" s="0"/>
      <c r="TS579" s="0"/>
      <c r="TT579" s="0"/>
      <c r="TU579" s="0"/>
      <c r="TV579" s="0"/>
      <c r="TW579" s="0"/>
      <c r="TX579" s="0"/>
      <c r="TY579" s="0"/>
      <c r="TZ579" s="0"/>
      <c r="UA579" s="0"/>
      <c r="UB579" s="0"/>
      <c r="UC579" s="0"/>
      <c r="UD579" s="0"/>
      <c r="UE579" s="0"/>
      <c r="UF579" s="0"/>
      <c r="UG579" s="0"/>
      <c r="UH579" s="0"/>
      <c r="UI579" s="0"/>
      <c r="UJ579" s="0"/>
      <c r="UK579" s="0"/>
      <c r="UL579" s="0"/>
      <c r="UM579" s="0"/>
      <c r="UN579" s="0"/>
      <c r="UO579" s="0"/>
      <c r="UP579" s="0"/>
      <c r="UQ579" s="0"/>
      <c r="UR579" s="0"/>
      <c r="US579" s="0"/>
      <c r="UT579" s="0"/>
      <c r="UU579" s="0"/>
      <c r="UV579" s="0"/>
      <c r="UW579" s="0"/>
      <c r="UX579" s="0"/>
      <c r="UY579" s="0"/>
      <c r="UZ579" s="0"/>
      <c r="VA579" s="0"/>
      <c r="VB579" s="0"/>
      <c r="VC579" s="0"/>
      <c r="VD579" s="0"/>
      <c r="VE579" s="0"/>
      <c r="VF579" s="0"/>
      <c r="VG579" s="0"/>
      <c r="VH579" s="0"/>
      <c r="VI579" s="0"/>
      <c r="VJ579" s="0"/>
      <c r="VK579" s="0"/>
      <c r="VL579" s="0"/>
      <c r="VM579" s="0"/>
      <c r="VN579" s="0"/>
      <c r="VO579" s="0"/>
      <c r="VP579" s="0"/>
      <c r="VQ579" s="0"/>
      <c r="VR579" s="0"/>
      <c r="VS579" s="0"/>
      <c r="VT579" s="0"/>
      <c r="VU579" s="0"/>
      <c r="VV579" s="0"/>
      <c r="VW579" s="0"/>
      <c r="VX579" s="0"/>
      <c r="VY579" s="0"/>
      <c r="VZ579" s="0"/>
      <c r="WA579" s="0"/>
      <c r="WB579" s="0"/>
      <c r="WC579" s="0"/>
      <c r="WD579" s="0"/>
      <c r="WE579" s="0"/>
      <c r="WF579" s="0"/>
      <c r="WG579" s="0"/>
      <c r="WH579" s="0"/>
      <c r="WI579" s="0"/>
      <c r="WJ579" s="0"/>
      <c r="WK579" s="0"/>
      <c r="WL579" s="0"/>
      <c r="WM579" s="0"/>
      <c r="WN579" s="0"/>
      <c r="WO579" s="0"/>
      <c r="WP579" s="0"/>
      <c r="WQ579" s="0"/>
      <c r="WR579" s="0"/>
      <c r="WS579" s="0"/>
      <c r="WT579" s="0"/>
      <c r="WU579" s="0"/>
      <c r="WV579" s="0"/>
      <c r="WW579" s="0"/>
      <c r="WX579" s="0"/>
      <c r="WY579" s="0"/>
      <c r="WZ579" s="0"/>
      <c r="XA579" s="0"/>
      <c r="XB579" s="0"/>
      <c r="XC579" s="0"/>
      <c r="XD579" s="0"/>
      <c r="XE579" s="0"/>
      <c r="XF579" s="0"/>
      <c r="XG579" s="0"/>
      <c r="XH579" s="0"/>
      <c r="XI579" s="0"/>
      <c r="XJ579" s="0"/>
      <c r="XK579" s="0"/>
      <c r="XL579" s="0"/>
      <c r="XM579" s="0"/>
      <c r="XN579" s="0"/>
      <c r="XO579" s="0"/>
      <c r="XP579" s="0"/>
      <c r="XQ579" s="0"/>
      <c r="XR579" s="0"/>
      <c r="XS579" s="0"/>
      <c r="XT579" s="0"/>
      <c r="XU579" s="0"/>
      <c r="XV579" s="0"/>
      <c r="XW579" s="0"/>
      <c r="XX579" s="0"/>
      <c r="XY579" s="0"/>
      <c r="XZ579" s="0"/>
      <c r="YA579" s="0"/>
      <c r="YB579" s="0"/>
      <c r="YC579" s="0"/>
      <c r="YD579" s="0"/>
      <c r="YE579" s="0"/>
      <c r="YF579" s="0"/>
      <c r="YG579" s="0"/>
      <c r="YH579" s="0"/>
      <c r="YI579" s="0"/>
      <c r="YJ579" s="0"/>
      <c r="YK579" s="0"/>
      <c r="YL579" s="0"/>
      <c r="YM579" s="0"/>
      <c r="YN579" s="0"/>
      <c r="YO579" s="0"/>
      <c r="YP579" s="0"/>
      <c r="YQ579" s="0"/>
      <c r="YR579" s="0"/>
      <c r="YS579" s="0"/>
      <c r="YT579" s="0"/>
      <c r="YU579" s="0"/>
      <c r="YV579" s="0"/>
      <c r="YW579" s="0"/>
      <c r="YX579" s="0"/>
      <c r="YY579" s="0"/>
      <c r="YZ579" s="0"/>
      <c r="ZA579" s="0"/>
      <c r="ZB579" s="0"/>
      <c r="ZC579" s="0"/>
      <c r="ZD579" s="0"/>
      <c r="ZE579" s="0"/>
      <c r="ZF579" s="0"/>
      <c r="ZG579" s="0"/>
      <c r="ZH579" s="0"/>
      <c r="ZI579" s="0"/>
      <c r="ZJ579" s="0"/>
      <c r="ZK579" s="0"/>
      <c r="ZL579" s="0"/>
      <c r="ZM579" s="0"/>
      <c r="ZN579" s="0"/>
      <c r="ZO579" s="0"/>
      <c r="ZP579" s="0"/>
      <c r="ZQ579" s="0"/>
      <c r="ZR579" s="0"/>
      <c r="ZS579" s="0"/>
      <c r="ZT579" s="0"/>
      <c r="ZU579" s="0"/>
      <c r="ZV579" s="0"/>
      <c r="ZW579" s="0"/>
      <c r="ZX579" s="0"/>
      <c r="ZY579" s="0"/>
      <c r="ZZ579" s="0"/>
      <c r="AAA579" s="0"/>
      <c r="AAB579" s="0"/>
      <c r="AAC579" s="0"/>
      <c r="AAD579" s="0"/>
      <c r="AAE579" s="0"/>
      <c r="AAF579" s="0"/>
      <c r="AAG579" s="0"/>
      <c r="AAH579" s="0"/>
      <c r="AAI579" s="0"/>
      <c r="AAJ579" s="0"/>
      <c r="AAK579" s="0"/>
      <c r="AAL579" s="0"/>
      <c r="AAM579" s="0"/>
      <c r="AAN579" s="0"/>
      <c r="AAO579" s="0"/>
      <c r="AAP579" s="0"/>
      <c r="AAQ579" s="0"/>
      <c r="AAR579" s="0"/>
      <c r="AAS579" s="0"/>
      <c r="AAT579" s="0"/>
      <c r="AAU579" s="0"/>
      <c r="AAV579" s="0"/>
      <c r="AAW579" s="0"/>
      <c r="AAX579" s="0"/>
      <c r="AAY579" s="0"/>
      <c r="AAZ579" s="0"/>
      <c r="ABA579" s="0"/>
      <c r="ABB579" s="0"/>
      <c r="ABC579" s="0"/>
      <c r="ABD579" s="0"/>
      <c r="ABE579" s="0"/>
      <c r="ABF579" s="0"/>
      <c r="ABG579" s="0"/>
      <c r="ABH579" s="0"/>
      <c r="ABI579" s="0"/>
      <c r="ABJ579" s="0"/>
      <c r="ABK579" s="0"/>
      <c r="ABL579" s="0"/>
      <c r="ABM579" s="0"/>
      <c r="ABN579" s="0"/>
      <c r="ABO579" s="0"/>
      <c r="ABP579" s="0"/>
      <c r="ABQ579" s="0"/>
      <c r="ABR579" s="0"/>
      <c r="ABS579" s="0"/>
      <c r="ABT579" s="0"/>
      <c r="ABU579" s="0"/>
      <c r="ABV579" s="0"/>
      <c r="ABW579" s="0"/>
      <c r="ABX579" s="0"/>
      <c r="ABY579" s="0"/>
      <c r="ABZ579" s="0"/>
      <c r="ACA579" s="0"/>
      <c r="ACB579" s="0"/>
      <c r="ACC579" s="0"/>
      <c r="ACD579" s="0"/>
      <c r="ACE579" s="0"/>
      <c r="ACF579" s="0"/>
      <c r="ACG579" s="0"/>
      <c r="ACH579" s="0"/>
      <c r="ACI579" s="0"/>
      <c r="ACJ579" s="0"/>
      <c r="ACK579" s="0"/>
      <c r="ACL579" s="0"/>
      <c r="ACM579" s="0"/>
      <c r="ACN579" s="0"/>
      <c r="ACO579" s="0"/>
      <c r="ACP579" s="0"/>
      <c r="ACQ579" s="0"/>
      <c r="ACR579" s="0"/>
      <c r="ACS579" s="0"/>
      <c r="ACT579" s="0"/>
      <c r="ACU579" s="0"/>
      <c r="ACV579" s="0"/>
      <c r="ACW579" s="0"/>
      <c r="ACX579" s="0"/>
      <c r="ACY579" s="0"/>
      <c r="ACZ579" s="0"/>
      <c r="ADA579" s="0"/>
      <c r="ADB579" s="0"/>
      <c r="ADC579" s="0"/>
      <c r="ADD579" s="0"/>
      <c r="ADE579" s="0"/>
      <c r="ADF579" s="0"/>
      <c r="ADG579" s="0"/>
      <c r="ADH579" s="0"/>
      <c r="ADI579" s="0"/>
      <c r="ADJ579" s="0"/>
      <c r="ADK579" s="0"/>
      <c r="ADL579" s="0"/>
      <c r="ADM579" s="0"/>
      <c r="ADN579" s="0"/>
      <c r="ADO579" s="0"/>
      <c r="ADP579" s="0"/>
      <c r="ADQ579" s="0"/>
      <c r="ADR579" s="0"/>
      <c r="ADS579" s="0"/>
      <c r="ADT579" s="0"/>
      <c r="ADU579" s="0"/>
      <c r="ADV579" s="0"/>
      <c r="ADW579" s="0"/>
      <c r="ADX579" s="0"/>
      <c r="ADY579" s="0"/>
      <c r="ADZ579" s="0"/>
      <c r="AEA579" s="0"/>
      <c r="AEB579" s="0"/>
      <c r="AEC579" s="0"/>
      <c r="AED579" s="0"/>
      <c r="AEE579" s="0"/>
      <c r="AEF579" s="0"/>
      <c r="AEG579" s="0"/>
      <c r="AEH579" s="0"/>
      <c r="AEI579" s="0"/>
      <c r="AEJ579" s="0"/>
      <c r="AEK579" s="0"/>
      <c r="AEL579" s="0"/>
      <c r="AEM579" s="0"/>
      <c r="AEN579" s="0"/>
      <c r="AEO579" s="0"/>
      <c r="AEP579" s="0"/>
      <c r="AEQ579" s="0"/>
      <c r="AER579" s="0"/>
      <c r="AES579" s="0"/>
      <c r="AET579" s="0"/>
      <c r="AEU579" s="0"/>
      <c r="AEV579" s="0"/>
      <c r="AEW579" s="0"/>
      <c r="AEX579" s="0"/>
      <c r="AEY579" s="0"/>
      <c r="AEZ579" s="0"/>
      <c r="AFA579" s="0"/>
      <c r="AFB579" s="0"/>
      <c r="AFC579" s="0"/>
      <c r="AFD579" s="0"/>
      <c r="AFE579" s="0"/>
      <c r="AFF579" s="0"/>
      <c r="AFG579" s="0"/>
      <c r="AFH579" s="0"/>
      <c r="AFI579" s="0"/>
      <c r="AFJ579" s="0"/>
      <c r="AFK579" s="0"/>
      <c r="AFL579" s="0"/>
      <c r="AFM579" s="0"/>
      <c r="AFN579" s="0"/>
      <c r="AFO579" s="0"/>
      <c r="AFP579" s="0"/>
      <c r="AFQ579" s="0"/>
      <c r="AFR579" s="0"/>
      <c r="AFS579" s="0"/>
      <c r="AFT579" s="0"/>
      <c r="AFU579" s="0"/>
      <c r="AFV579" s="0"/>
      <c r="AFW579" s="0"/>
      <c r="AFX579" s="0"/>
      <c r="AFY579" s="0"/>
      <c r="AFZ579" s="0"/>
      <c r="AGA579" s="0"/>
      <c r="AGB579" s="0"/>
      <c r="AGC579" s="0"/>
      <c r="AGD579" s="0"/>
      <c r="AGE579" s="0"/>
      <c r="AGF579" s="0"/>
      <c r="AGG579" s="0"/>
      <c r="AGH579" s="0"/>
      <c r="AGI579" s="0"/>
      <c r="AGJ579" s="0"/>
      <c r="AGK579" s="0"/>
      <c r="AGL579" s="0"/>
      <c r="AGM579" s="0"/>
      <c r="AGN579" s="0"/>
      <c r="AGO579" s="0"/>
      <c r="AGP579" s="0"/>
      <c r="AGQ579" s="0"/>
      <c r="AGR579" s="0"/>
      <c r="AGS579" s="0"/>
      <c r="AGT579" s="0"/>
      <c r="AGU579" s="0"/>
      <c r="AGV579" s="0"/>
      <c r="AGW579" s="0"/>
      <c r="AGX579" s="0"/>
      <c r="AGY579" s="0"/>
      <c r="AGZ579" s="0"/>
      <c r="AHA579" s="0"/>
      <c r="AHB579" s="0"/>
      <c r="AHC579" s="0"/>
      <c r="AHD579" s="0"/>
      <c r="AHE579" s="0"/>
      <c r="AHF579" s="0"/>
      <c r="AHG579" s="0"/>
      <c r="AHH579" s="0"/>
      <c r="AHI579" s="0"/>
      <c r="AHJ579" s="0"/>
      <c r="AHK579" s="0"/>
      <c r="AHL579" s="0"/>
      <c r="AHM579" s="0"/>
      <c r="AHN579" s="0"/>
      <c r="AHO579" s="0"/>
      <c r="AHP579" s="0"/>
      <c r="AHQ579" s="0"/>
      <c r="AHR579" s="0"/>
      <c r="AHS579" s="0"/>
      <c r="AHT579" s="0"/>
      <c r="AHU579" s="0"/>
      <c r="AHV579" s="0"/>
      <c r="AHW579" s="0"/>
      <c r="AHX579" s="0"/>
      <c r="AHY579" s="0"/>
      <c r="AHZ579" s="0"/>
      <c r="AIA579" s="0"/>
      <c r="AIB579" s="0"/>
      <c r="AIC579" s="0"/>
      <c r="AID579" s="0"/>
      <c r="AIE579" s="0"/>
      <c r="AIF579" s="0"/>
      <c r="AIG579" s="0"/>
      <c r="AIH579" s="0"/>
      <c r="AII579" s="0"/>
      <c r="AIJ579" s="0"/>
      <c r="AIK579" s="0"/>
      <c r="AIL579" s="0"/>
      <c r="AIM579" s="0"/>
      <c r="AIN579" s="0"/>
      <c r="AIO579" s="0"/>
      <c r="AIP579" s="0"/>
      <c r="AIQ579" s="0"/>
      <c r="AIR579" s="0"/>
      <c r="AIS579" s="0"/>
      <c r="AIT579" s="0"/>
      <c r="AIU579" s="0"/>
      <c r="AIV579" s="0"/>
      <c r="AIW579" s="0"/>
      <c r="AIX579" s="0"/>
      <c r="AIY579" s="0"/>
      <c r="AIZ579" s="0"/>
      <c r="AJA579" s="0"/>
      <c r="AJB579" s="0"/>
      <c r="AJC579" s="0"/>
      <c r="AJD579" s="0"/>
      <c r="AJE579" s="0"/>
      <c r="AJF579" s="0"/>
      <c r="AJG579" s="0"/>
      <c r="AJH579" s="0"/>
      <c r="AJI579" s="0"/>
      <c r="AJJ579" s="0"/>
      <c r="AJK579" s="0"/>
      <c r="AJL579" s="0"/>
      <c r="AJM579" s="0"/>
      <c r="AJN579" s="0"/>
      <c r="AJO579" s="0"/>
      <c r="AJP579" s="0"/>
      <c r="AJQ579" s="0"/>
      <c r="AJR579" s="0"/>
      <c r="AJS579" s="0"/>
      <c r="AJT579" s="0"/>
      <c r="AJU579" s="0"/>
      <c r="AJV579" s="0"/>
      <c r="AJW579" s="0"/>
      <c r="AJX579" s="0"/>
      <c r="AJY579" s="0"/>
      <c r="AJZ579" s="0"/>
      <c r="AKA579" s="0"/>
      <c r="AKB579" s="0"/>
      <c r="AKC579" s="0"/>
      <c r="AKD579" s="0"/>
      <c r="AKE579" s="0"/>
      <c r="AKF579" s="0"/>
      <c r="AKG579" s="0"/>
      <c r="AKH579" s="0"/>
      <c r="AKI579" s="0"/>
      <c r="AKJ579" s="0"/>
      <c r="AKK579" s="0"/>
      <c r="AKL579" s="0"/>
      <c r="AKM579" s="0"/>
      <c r="AKN579" s="0"/>
      <c r="AKO579" s="0"/>
      <c r="AKP579" s="0"/>
      <c r="AKQ579" s="0"/>
      <c r="AKR579" s="0"/>
      <c r="AKS579" s="0"/>
      <c r="AKT579" s="0"/>
      <c r="AKU579" s="0"/>
      <c r="AKV579" s="0"/>
      <c r="AKW579" s="0"/>
      <c r="AKX579" s="0"/>
      <c r="AKY579" s="0"/>
      <c r="AKZ579" s="0"/>
      <c r="ALA579" s="0"/>
      <c r="ALB579" s="0"/>
      <c r="ALC579" s="0"/>
      <c r="ALD579" s="0"/>
      <c r="ALE579" s="0"/>
      <c r="ALF579" s="0"/>
      <c r="ALG579" s="0"/>
      <c r="ALH579" s="0"/>
      <c r="ALI579" s="0"/>
      <c r="ALJ579" s="0"/>
      <c r="ALK579" s="0"/>
      <c r="ALL579" s="0"/>
      <c r="ALM579" s="0"/>
      <c r="ALN579" s="0"/>
      <c r="ALO579" s="0"/>
      <c r="ALP579" s="0"/>
      <c r="ALQ579" s="0"/>
      <c r="ALR579" s="0"/>
      <c r="ALS579" s="0"/>
      <c r="ALT579" s="0"/>
      <c r="ALU579" s="0"/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  <c r="AMJ579" s="0"/>
    </row>
    <row r="580" customFormat="false" ht="16.5" hidden="false" customHeight="true" outlineLevel="0" collapsed="false">
      <c r="A580" s="19" t="n">
        <v>506</v>
      </c>
      <c r="B580" s="19" t="n">
        <f aca="false" t="array" ref="B580:B580">RANK(V580,$V$2:$V$607)</f>
        <v>278</v>
      </c>
      <c r="C580" s="20" t="str">
        <f aca="false">IF(VLOOKUP($A580,Tournoi!$B$2:$F$601,3,0)="","",VLOOKUP($A580,Tournoi!$B$2:$F$601,3,0))</f>
        <v>Van Hecke</v>
      </c>
      <c r="D580" s="20" t="str">
        <f aca="false">IF(VLOOKUP($A580,Tournoi!$B$2:$F$601,4,0)="","",VLOOKUP($A580,Tournoi!$B$2:$F$601,4,0))</f>
        <v>Ides</v>
      </c>
      <c r="E580" s="20"/>
      <c r="F580" s="19" t="n">
        <v>0</v>
      </c>
      <c r="G580" s="19" t="n">
        <v>0</v>
      </c>
      <c r="H580" s="19" t="n">
        <v>0</v>
      </c>
      <c r="I580" s="19" t="n">
        <v>0</v>
      </c>
      <c r="J580" s="21"/>
      <c r="K580" s="19"/>
      <c r="L580" s="19"/>
      <c r="M580" s="19"/>
      <c r="N580" s="19"/>
      <c r="O580" s="19" t="n">
        <f aca="false">IF(VLOOKUP($A580,Tournoi!$B$2:$AC$601,6,0)="","",VLOOKUP($A580,Tournoi!$B$2:$AF$601,30,0))</f>
        <v>142.198468000988</v>
      </c>
      <c r="P580" s="19"/>
      <c r="Q580" s="19"/>
      <c r="R580" s="19"/>
      <c r="S580" s="22"/>
      <c r="T580" s="21" t="n">
        <f aca="false" t="array" ref="T580:T580">SUM(J580:S580)</f>
        <v>142.198468000988</v>
      </c>
      <c r="U580" s="19" t="n">
        <f aca="false" t="array" ref="U580:U580">IF(S580="",0,S580)+IF((COUNT(J580:R580)&lt;6),SUM(J580:R580),(MAX(J580:R580)+LARGE(J580:R580,2)+LARGE(J580:R580,3)+LARGE(J580:R580,4)+LARGE(J580:R580,5)))</f>
        <v>142.198468000988</v>
      </c>
      <c r="V580" s="19" t="n">
        <f aca="false">U580+G580+I580</f>
        <v>142.198468000988</v>
      </c>
      <c r="W580" s="19" t="n">
        <f aca="false" t="array" ref="W580:W580">COUNT(J580:S580)</f>
        <v>1</v>
      </c>
      <c r="X580" s="19"/>
      <c r="Y580" s="19"/>
      <c r="Z580" s="4"/>
      <c r="AA580" s="4"/>
      <c r="AB580" s="0"/>
      <c r="AC580" s="4"/>
      <c r="AD580" s="4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CA580" s="0"/>
      <c r="CB580" s="0"/>
      <c r="CC580" s="0"/>
      <c r="CD580" s="0"/>
      <c r="CE580" s="0"/>
      <c r="CF580" s="0"/>
      <c r="CG580" s="0"/>
      <c r="CH580" s="0"/>
      <c r="CI580" s="0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0"/>
      <c r="DA580" s="0"/>
      <c r="DB580" s="0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  <c r="IX580" s="0"/>
      <c r="IY580" s="0"/>
      <c r="IZ580" s="0"/>
      <c r="JA580" s="0"/>
      <c r="JB580" s="0"/>
      <c r="JC580" s="0"/>
      <c r="JD580" s="0"/>
      <c r="JE580" s="0"/>
      <c r="JF580" s="0"/>
      <c r="JG580" s="0"/>
      <c r="JH580" s="0"/>
      <c r="JI580" s="0"/>
      <c r="JJ580" s="0"/>
      <c r="JK580" s="0"/>
      <c r="JL580" s="0"/>
      <c r="JM580" s="0"/>
      <c r="JN580" s="0"/>
      <c r="JO580" s="0"/>
      <c r="JP580" s="0"/>
      <c r="JQ580" s="0"/>
      <c r="JR580" s="0"/>
      <c r="JS580" s="0"/>
      <c r="JT580" s="0"/>
      <c r="JU580" s="0"/>
      <c r="JV580" s="0"/>
      <c r="JW580" s="0"/>
      <c r="JX580" s="0"/>
      <c r="JY580" s="0"/>
      <c r="JZ580" s="0"/>
      <c r="KA580" s="0"/>
      <c r="KB580" s="0"/>
      <c r="KC580" s="0"/>
      <c r="KD580" s="0"/>
      <c r="KE580" s="0"/>
      <c r="KF580" s="0"/>
      <c r="KG580" s="0"/>
      <c r="KH580" s="0"/>
      <c r="KI580" s="0"/>
      <c r="KJ580" s="0"/>
      <c r="KK580" s="0"/>
      <c r="KL580" s="0"/>
      <c r="KM580" s="0"/>
      <c r="KN580" s="0"/>
      <c r="KO580" s="0"/>
      <c r="KP580" s="0"/>
      <c r="KQ580" s="0"/>
      <c r="KR580" s="0"/>
      <c r="KS580" s="0"/>
      <c r="KT580" s="0"/>
      <c r="KU580" s="0"/>
      <c r="KV580" s="0"/>
      <c r="KW580" s="0"/>
      <c r="KX580" s="0"/>
      <c r="KY580" s="0"/>
      <c r="KZ580" s="0"/>
      <c r="LA580" s="0"/>
      <c r="LB580" s="0"/>
      <c r="LC580" s="0"/>
      <c r="LD580" s="0"/>
      <c r="LE580" s="0"/>
      <c r="LF580" s="0"/>
      <c r="LG580" s="0"/>
      <c r="LH580" s="0"/>
      <c r="LI580" s="0"/>
      <c r="LJ580" s="0"/>
      <c r="LK580" s="0"/>
      <c r="LL580" s="0"/>
      <c r="LM580" s="0"/>
      <c r="LN580" s="0"/>
      <c r="LO580" s="0"/>
      <c r="LP580" s="0"/>
      <c r="LQ580" s="0"/>
      <c r="LR580" s="0"/>
      <c r="LS580" s="0"/>
      <c r="LT580" s="0"/>
      <c r="LU580" s="0"/>
      <c r="LV580" s="0"/>
      <c r="LW580" s="0"/>
      <c r="LX580" s="0"/>
      <c r="LY580" s="0"/>
      <c r="LZ580" s="0"/>
      <c r="MA580" s="0"/>
      <c r="MB580" s="0"/>
      <c r="MC580" s="0"/>
      <c r="MD580" s="0"/>
      <c r="ME580" s="0"/>
      <c r="MF580" s="0"/>
      <c r="MG580" s="0"/>
      <c r="MH580" s="0"/>
      <c r="MI580" s="0"/>
      <c r="MJ580" s="0"/>
      <c r="MK580" s="0"/>
      <c r="ML580" s="0"/>
      <c r="MM580" s="0"/>
      <c r="MN580" s="0"/>
      <c r="MO580" s="0"/>
      <c r="MP580" s="0"/>
      <c r="MQ580" s="0"/>
      <c r="MR580" s="0"/>
      <c r="MS580" s="0"/>
      <c r="MT580" s="0"/>
      <c r="MU580" s="0"/>
      <c r="MV580" s="0"/>
      <c r="MW580" s="0"/>
      <c r="MX580" s="0"/>
      <c r="MY580" s="0"/>
      <c r="MZ580" s="0"/>
      <c r="NA580" s="0"/>
      <c r="NB580" s="0"/>
      <c r="NC580" s="0"/>
      <c r="ND580" s="0"/>
      <c r="NE580" s="0"/>
      <c r="NF580" s="0"/>
      <c r="NG580" s="0"/>
      <c r="NH580" s="0"/>
      <c r="NI580" s="0"/>
      <c r="NJ580" s="0"/>
      <c r="NK580" s="0"/>
      <c r="NL580" s="0"/>
      <c r="NM580" s="0"/>
      <c r="NN580" s="0"/>
      <c r="NO580" s="0"/>
      <c r="NP580" s="0"/>
      <c r="NQ580" s="0"/>
      <c r="NR580" s="0"/>
      <c r="NS580" s="0"/>
      <c r="NT580" s="0"/>
      <c r="NU580" s="0"/>
      <c r="NV580" s="0"/>
      <c r="NW580" s="0"/>
      <c r="NX580" s="0"/>
      <c r="NY580" s="0"/>
      <c r="NZ580" s="0"/>
      <c r="OA580" s="0"/>
      <c r="OB580" s="0"/>
      <c r="OC580" s="0"/>
      <c r="OD580" s="0"/>
      <c r="OE580" s="0"/>
      <c r="OF580" s="0"/>
      <c r="OG580" s="0"/>
      <c r="OH580" s="0"/>
      <c r="OI580" s="0"/>
      <c r="OJ580" s="0"/>
      <c r="OK580" s="0"/>
      <c r="OL580" s="0"/>
      <c r="OM580" s="0"/>
      <c r="ON580" s="0"/>
      <c r="OO580" s="0"/>
      <c r="OP580" s="0"/>
      <c r="OQ580" s="0"/>
      <c r="OR580" s="0"/>
      <c r="OS580" s="0"/>
      <c r="OT580" s="0"/>
      <c r="OU580" s="0"/>
      <c r="OV580" s="0"/>
      <c r="OW580" s="0"/>
      <c r="OX580" s="0"/>
      <c r="OY580" s="0"/>
      <c r="OZ580" s="0"/>
      <c r="PA580" s="0"/>
      <c r="PB580" s="0"/>
      <c r="PC580" s="0"/>
      <c r="PD580" s="0"/>
      <c r="PE580" s="0"/>
      <c r="PF580" s="0"/>
      <c r="PG580" s="0"/>
      <c r="PH580" s="0"/>
      <c r="PI580" s="0"/>
      <c r="PJ580" s="0"/>
      <c r="PK580" s="0"/>
      <c r="PL580" s="0"/>
      <c r="PM580" s="0"/>
      <c r="PN580" s="0"/>
      <c r="PO580" s="0"/>
      <c r="PP580" s="0"/>
      <c r="PQ580" s="0"/>
      <c r="PR580" s="0"/>
      <c r="PS580" s="0"/>
      <c r="PT580" s="0"/>
      <c r="PU580" s="0"/>
      <c r="PV580" s="0"/>
      <c r="PW580" s="0"/>
      <c r="PX580" s="0"/>
      <c r="PY580" s="0"/>
      <c r="PZ580" s="0"/>
      <c r="QA580" s="0"/>
      <c r="QB580" s="0"/>
      <c r="QC580" s="0"/>
      <c r="QD580" s="0"/>
      <c r="QE580" s="0"/>
      <c r="QF580" s="0"/>
      <c r="QG580" s="0"/>
      <c r="QH580" s="0"/>
      <c r="QI580" s="0"/>
      <c r="QJ580" s="0"/>
      <c r="QK580" s="0"/>
      <c r="QL580" s="0"/>
      <c r="QM580" s="0"/>
      <c r="QN580" s="0"/>
      <c r="QO580" s="0"/>
      <c r="QP580" s="0"/>
      <c r="QQ580" s="0"/>
      <c r="QR580" s="0"/>
      <c r="QS580" s="0"/>
      <c r="QT580" s="0"/>
      <c r="QU580" s="0"/>
      <c r="QV580" s="0"/>
      <c r="QW580" s="0"/>
      <c r="QX580" s="0"/>
      <c r="QY580" s="0"/>
      <c r="QZ580" s="0"/>
      <c r="RA580" s="0"/>
      <c r="RB580" s="0"/>
      <c r="RC580" s="0"/>
      <c r="RD580" s="0"/>
      <c r="RE580" s="0"/>
      <c r="RF580" s="0"/>
      <c r="RG580" s="0"/>
      <c r="RH580" s="0"/>
      <c r="RI580" s="0"/>
      <c r="RJ580" s="0"/>
      <c r="RK580" s="0"/>
      <c r="RL580" s="0"/>
      <c r="RM580" s="0"/>
      <c r="RN580" s="0"/>
      <c r="RO580" s="0"/>
      <c r="RP580" s="0"/>
      <c r="RQ580" s="0"/>
      <c r="RR580" s="0"/>
      <c r="RS580" s="0"/>
      <c r="RT580" s="0"/>
      <c r="RU580" s="0"/>
      <c r="RV580" s="0"/>
      <c r="RW580" s="0"/>
      <c r="RX580" s="0"/>
      <c r="RY580" s="0"/>
      <c r="RZ580" s="0"/>
      <c r="SA580" s="0"/>
      <c r="SB580" s="0"/>
      <c r="SC580" s="0"/>
      <c r="SD580" s="0"/>
      <c r="SE580" s="0"/>
      <c r="SF580" s="0"/>
      <c r="SG580" s="0"/>
      <c r="SH580" s="0"/>
      <c r="SI580" s="0"/>
      <c r="SJ580" s="0"/>
      <c r="SK580" s="0"/>
      <c r="SL580" s="0"/>
      <c r="SM580" s="0"/>
      <c r="SN580" s="0"/>
      <c r="SO580" s="0"/>
      <c r="SP580" s="0"/>
      <c r="SQ580" s="0"/>
      <c r="SR580" s="0"/>
      <c r="SS580" s="0"/>
      <c r="ST580" s="0"/>
      <c r="SU580" s="0"/>
      <c r="SV580" s="0"/>
      <c r="SW580" s="0"/>
      <c r="SX580" s="0"/>
      <c r="SY580" s="0"/>
      <c r="SZ580" s="0"/>
      <c r="TA580" s="0"/>
      <c r="TB580" s="0"/>
      <c r="TC580" s="0"/>
      <c r="TD580" s="0"/>
      <c r="TE580" s="0"/>
      <c r="TF580" s="0"/>
      <c r="TG580" s="0"/>
      <c r="TH580" s="0"/>
      <c r="TI580" s="0"/>
      <c r="TJ580" s="0"/>
      <c r="TK580" s="0"/>
      <c r="TL580" s="0"/>
      <c r="TM580" s="0"/>
      <c r="TN580" s="0"/>
      <c r="TO580" s="0"/>
      <c r="TP580" s="0"/>
      <c r="TQ580" s="0"/>
      <c r="TR580" s="0"/>
      <c r="TS580" s="0"/>
      <c r="TT580" s="0"/>
      <c r="TU580" s="0"/>
      <c r="TV580" s="0"/>
      <c r="TW580" s="0"/>
      <c r="TX580" s="0"/>
      <c r="TY580" s="0"/>
      <c r="TZ580" s="0"/>
      <c r="UA580" s="0"/>
      <c r="UB580" s="0"/>
      <c r="UC580" s="0"/>
      <c r="UD580" s="0"/>
      <c r="UE580" s="0"/>
      <c r="UF580" s="0"/>
      <c r="UG580" s="0"/>
      <c r="UH580" s="0"/>
      <c r="UI580" s="0"/>
      <c r="UJ580" s="0"/>
      <c r="UK580" s="0"/>
      <c r="UL580" s="0"/>
      <c r="UM580" s="0"/>
      <c r="UN580" s="0"/>
      <c r="UO580" s="0"/>
      <c r="UP580" s="0"/>
      <c r="UQ580" s="0"/>
      <c r="UR580" s="0"/>
      <c r="US580" s="0"/>
      <c r="UT580" s="0"/>
      <c r="UU580" s="0"/>
      <c r="UV580" s="0"/>
      <c r="UW580" s="0"/>
      <c r="UX580" s="0"/>
      <c r="UY580" s="0"/>
      <c r="UZ580" s="0"/>
      <c r="VA580" s="0"/>
      <c r="VB580" s="0"/>
      <c r="VC580" s="0"/>
      <c r="VD580" s="0"/>
      <c r="VE580" s="0"/>
      <c r="VF580" s="0"/>
      <c r="VG580" s="0"/>
      <c r="VH580" s="0"/>
      <c r="VI580" s="0"/>
      <c r="VJ580" s="0"/>
      <c r="VK580" s="0"/>
      <c r="VL580" s="0"/>
      <c r="VM580" s="0"/>
      <c r="VN580" s="0"/>
      <c r="VO580" s="0"/>
      <c r="VP580" s="0"/>
      <c r="VQ580" s="0"/>
      <c r="VR580" s="0"/>
      <c r="VS580" s="0"/>
      <c r="VT580" s="0"/>
      <c r="VU580" s="0"/>
      <c r="VV580" s="0"/>
      <c r="VW580" s="0"/>
      <c r="VX580" s="0"/>
      <c r="VY580" s="0"/>
      <c r="VZ580" s="0"/>
      <c r="WA580" s="0"/>
      <c r="WB580" s="0"/>
      <c r="WC580" s="0"/>
      <c r="WD580" s="0"/>
      <c r="WE580" s="0"/>
      <c r="WF580" s="0"/>
      <c r="WG580" s="0"/>
      <c r="WH580" s="0"/>
      <c r="WI580" s="0"/>
      <c r="WJ580" s="0"/>
      <c r="WK580" s="0"/>
      <c r="WL580" s="0"/>
      <c r="WM580" s="0"/>
      <c r="WN580" s="0"/>
      <c r="WO580" s="0"/>
      <c r="WP580" s="0"/>
      <c r="WQ580" s="0"/>
      <c r="WR580" s="0"/>
      <c r="WS580" s="0"/>
      <c r="WT580" s="0"/>
      <c r="WU580" s="0"/>
      <c r="WV580" s="0"/>
      <c r="WW580" s="0"/>
      <c r="WX580" s="0"/>
      <c r="WY580" s="0"/>
      <c r="WZ580" s="0"/>
      <c r="XA580" s="0"/>
      <c r="XB580" s="0"/>
      <c r="XC580" s="0"/>
      <c r="XD580" s="0"/>
      <c r="XE580" s="0"/>
      <c r="XF580" s="0"/>
      <c r="XG580" s="0"/>
      <c r="XH580" s="0"/>
      <c r="XI580" s="0"/>
      <c r="XJ580" s="0"/>
      <c r="XK580" s="0"/>
      <c r="XL580" s="0"/>
      <c r="XM580" s="0"/>
      <c r="XN580" s="0"/>
      <c r="XO580" s="0"/>
      <c r="XP580" s="0"/>
      <c r="XQ580" s="0"/>
      <c r="XR580" s="0"/>
      <c r="XS580" s="0"/>
      <c r="XT580" s="0"/>
      <c r="XU580" s="0"/>
      <c r="XV580" s="0"/>
      <c r="XW580" s="0"/>
      <c r="XX580" s="0"/>
      <c r="XY580" s="0"/>
      <c r="XZ580" s="0"/>
      <c r="YA580" s="0"/>
      <c r="YB580" s="0"/>
      <c r="YC580" s="0"/>
      <c r="YD580" s="0"/>
      <c r="YE580" s="0"/>
      <c r="YF580" s="0"/>
      <c r="YG580" s="0"/>
      <c r="YH580" s="0"/>
      <c r="YI580" s="0"/>
      <c r="YJ580" s="0"/>
      <c r="YK580" s="0"/>
      <c r="YL580" s="0"/>
      <c r="YM580" s="0"/>
      <c r="YN580" s="0"/>
      <c r="YO580" s="0"/>
      <c r="YP580" s="0"/>
      <c r="YQ580" s="0"/>
      <c r="YR580" s="0"/>
      <c r="YS580" s="0"/>
      <c r="YT580" s="0"/>
      <c r="YU580" s="0"/>
      <c r="YV580" s="0"/>
      <c r="YW580" s="0"/>
      <c r="YX580" s="0"/>
      <c r="YY580" s="0"/>
      <c r="YZ580" s="0"/>
      <c r="ZA580" s="0"/>
      <c r="ZB580" s="0"/>
      <c r="ZC580" s="0"/>
      <c r="ZD580" s="0"/>
      <c r="ZE580" s="0"/>
      <c r="ZF580" s="0"/>
      <c r="ZG580" s="0"/>
      <c r="ZH580" s="0"/>
      <c r="ZI580" s="0"/>
      <c r="ZJ580" s="0"/>
      <c r="ZK580" s="0"/>
      <c r="ZL580" s="0"/>
      <c r="ZM580" s="0"/>
      <c r="ZN580" s="0"/>
      <c r="ZO580" s="0"/>
      <c r="ZP580" s="0"/>
      <c r="ZQ580" s="0"/>
      <c r="ZR580" s="0"/>
      <c r="ZS580" s="0"/>
      <c r="ZT580" s="0"/>
      <c r="ZU580" s="0"/>
      <c r="ZV580" s="0"/>
      <c r="ZW580" s="0"/>
      <c r="ZX580" s="0"/>
      <c r="ZY580" s="0"/>
      <c r="ZZ580" s="0"/>
      <c r="AAA580" s="0"/>
      <c r="AAB580" s="0"/>
      <c r="AAC580" s="0"/>
      <c r="AAD580" s="0"/>
      <c r="AAE580" s="0"/>
      <c r="AAF580" s="0"/>
      <c r="AAG580" s="0"/>
      <c r="AAH580" s="0"/>
      <c r="AAI580" s="0"/>
      <c r="AAJ580" s="0"/>
      <c r="AAK580" s="0"/>
      <c r="AAL580" s="0"/>
      <c r="AAM580" s="0"/>
      <c r="AAN580" s="0"/>
      <c r="AAO580" s="0"/>
      <c r="AAP580" s="0"/>
      <c r="AAQ580" s="0"/>
      <c r="AAR580" s="0"/>
      <c r="AAS580" s="0"/>
      <c r="AAT580" s="0"/>
      <c r="AAU580" s="0"/>
      <c r="AAV580" s="0"/>
      <c r="AAW580" s="0"/>
      <c r="AAX580" s="0"/>
      <c r="AAY580" s="0"/>
      <c r="AAZ580" s="0"/>
      <c r="ABA580" s="0"/>
      <c r="ABB580" s="0"/>
      <c r="ABC580" s="0"/>
      <c r="ABD580" s="0"/>
      <c r="ABE580" s="0"/>
      <c r="ABF580" s="0"/>
      <c r="ABG580" s="0"/>
      <c r="ABH580" s="0"/>
      <c r="ABI580" s="0"/>
      <c r="ABJ580" s="0"/>
      <c r="ABK580" s="0"/>
      <c r="ABL580" s="0"/>
      <c r="ABM580" s="0"/>
      <c r="ABN580" s="0"/>
      <c r="ABO580" s="0"/>
      <c r="ABP580" s="0"/>
      <c r="ABQ580" s="0"/>
      <c r="ABR580" s="0"/>
      <c r="ABS580" s="0"/>
      <c r="ABT580" s="0"/>
      <c r="ABU580" s="0"/>
      <c r="ABV580" s="0"/>
      <c r="ABW580" s="0"/>
      <c r="ABX580" s="0"/>
      <c r="ABY580" s="0"/>
      <c r="ABZ580" s="0"/>
      <c r="ACA580" s="0"/>
      <c r="ACB580" s="0"/>
      <c r="ACC580" s="0"/>
      <c r="ACD580" s="0"/>
      <c r="ACE580" s="0"/>
      <c r="ACF580" s="0"/>
      <c r="ACG580" s="0"/>
      <c r="ACH580" s="0"/>
      <c r="ACI580" s="0"/>
      <c r="ACJ580" s="0"/>
      <c r="ACK580" s="0"/>
      <c r="ACL580" s="0"/>
      <c r="ACM580" s="0"/>
      <c r="ACN580" s="0"/>
      <c r="ACO580" s="0"/>
      <c r="ACP580" s="0"/>
      <c r="ACQ580" s="0"/>
      <c r="ACR580" s="0"/>
      <c r="ACS580" s="0"/>
      <c r="ACT580" s="0"/>
      <c r="ACU580" s="0"/>
      <c r="ACV580" s="0"/>
      <c r="ACW580" s="0"/>
      <c r="ACX580" s="0"/>
      <c r="ACY580" s="0"/>
      <c r="ACZ580" s="0"/>
      <c r="ADA580" s="0"/>
      <c r="ADB580" s="0"/>
      <c r="ADC580" s="0"/>
      <c r="ADD580" s="0"/>
      <c r="ADE580" s="0"/>
      <c r="ADF580" s="0"/>
      <c r="ADG580" s="0"/>
      <c r="ADH580" s="0"/>
      <c r="ADI580" s="0"/>
      <c r="ADJ580" s="0"/>
      <c r="ADK580" s="0"/>
      <c r="ADL580" s="0"/>
      <c r="ADM580" s="0"/>
      <c r="ADN580" s="0"/>
      <c r="ADO580" s="0"/>
      <c r="ADP580" s="0"/>
      <c r="ADQ580" s="0"/>
      <c r="ADR580" s="0"/>
      <c r="ADS580" s="0"/>
      <c r="ADT580" s="0"/>
      <c r="ADU580" s="0"/>
      <c r="ADV580" s="0"/>
      <c r="ADW580" s="0"/>
      <c r="ADX580" s="0"/>
      <c r="ADY580" s="0"/>
      <c r="ADZ580" s="0"/>
      <c r="AEA580" s="0"/>
      <c r="AEB580" s="0"/>
      <c r="AEC580" s="0"/>
      <c r="AED580" s="0"/>
      <c r="AEE580" s="0"/>
      <c r="AEF580" s="0"/>
      <c r="AEG580" s="0"/>
      <c r="AEH580" s="0"/>
      <c r="AEI580" s="0"/>
      <c r="AEJ580" s="0"/>
      <c r="AEK580" s="0"/>
      <c r="AEL580" s="0"/>
      <c r="AEM580" s="0"/>
      <c r="AEN580" s="0"/>
      <c r="AEO580" s="0"/>
      <c r="AEP580" s="0"/>
      <c r="AEQ580" s="0"/>
      <c r="AER580" s="0"/>
      <c r="AES580" s="0"/>
      <c r="AET580" s="0"/>
      <c r="AEU580" s="0"/>
      <c r="AEV580" s="0"/>
      <c r="AEW580" s="0"/>
      <c r="AEX580" s="0"/>
      <c r="AEY580" s="0"/>
      <c r="AEZ580" s="0"/>
      <c r="AFA580" s="0"/>
      <c r="AFB580" s="0"/>
      <c r="AFC580" s="0"/>
      <c r="AFD580" s="0"/>
      <c r="AFE580" s="0"/>
      <c r="AFF580" s="0"/>
      <c r="AFG580" s="0"/>
      <c r="AFH580" s="0"/>
      <c r="AFI580" s="0"/>
      <c r="AFJ580" s="0"/>
      <c r="AFK580" s="0"/>
      <c r="AFL580" s="0"/>
      <c r="AFM580" s="0"/>
      <c r="AFN580" s="0"/>
      <c r="AFO580" s="0"/>
      <c r="AFP580" s="0"/>
      <c r="AFQ580" s="0"/>
      <c r="AFR580" s="0"/>
      <c r="AFS580" s="0"/>
      <c r="AFT580" s="0"/>
      <c r="AFU580" s="0"/>
      <c r="AFV580" s="0"/>
      <c r="AFW580" s="0"/>
      <c r="AFX580" s="0"/>
      <c r="AFY580" s="0"/>
      <c r="AFZ580" s="0"/>
      <c r="AGA580" s="0"/>
      <c r="AGB580" s="0"/>
      <c r="AGC580" s="0"/>
      <c r="AGD580" s="0"/>
      <c r="AGE580" s="0"/>
      <c r="AGF580" s="0"/>
      <c r="AGG580" s="0"/>
      <c r="AGH580" s="0"/>
      <c r="AGI580" s="0"/>
      <c r="AGJ580" s="0"/>
      <c r="AGK580" s="0"/>
      <c r="AGL580" s="0"/>
      <c r="AGM580" s="0"/>
      <c r="AGN580" s="0"/>
      <c r="AGO580" s="0"/>
      <c r="AGP580" s="0"/>
      <c r="AGQ580" s="0"/>
      <c r="AGR580" s="0"/>
      <c r="AGS580" s="0"/>
      <c r="AGT580" s="0"/>
      <c r="AGU580" s="0"/>
      <c r="AGV580" s="0"/>
      <c r="AGW580" s="0"/>
      <c r="AGX580" s="0"/>
      <c r="AGY580" s="0"/>
      <c r="AGZ580" s="0"/>
      <c r="AHA580" s="0"/>
      <c r="AHB580" s="0"/>
      <c r="AHC580" s="0"/>
      <c r="AHD580" s="0"/>
      <c r="AHE580" s="0"/>
      <c r="AHF580" s="0"/>
      <c r="AHG580" s="0"/>
      <c r="AHH580" s="0"/>
      <c r="AHI580" s="0"/>
      <c r="AHJ580" s="0"/>
      <c r="AHK580" s="0"/>
      <c r="AHL580" s="0"/>
      <c r="AHM580" s="0"/>
      <c r="AHN580" s="0"/>
      <c r="AHO580" s="0"/>
      <c r="AHP580" s="0"/>
      <c r="AHQ580" s="0"/>
      <c r="AHR580" s="0"/>
      <c r="AHS580" s="0"/>
      <c r="AHT580" s="0"/>
      <c r="AHU580" s="0"/>
      <c r="AHV580" s="0"/>
      <c r="AHW580" s="0"/>
      <c r="AHX580" s="0"/>
      <c r="AHY580" s="0"/>
      <c r="AHZ580" s="0"/>
      <c r="AIA580" s="0"/>
      <c r="AIB580" s="0"/>
      <c r="AIC580" s="0"/>
      <c r="AID580" s="0"/>
      <c r="AIE580" s="0"/>
      <c r="AIF580" s="0"/>
      <c r="AIG580" s="0"/>
      <c r="AIH580" s="0"/>
      <c r="AII580" s="0"/>
      <c r="AIJ580" s="0"/>
      <c r="AIK580" s="0"/>
      <c r="AIL580" s="0"/>
      <c r="AIM580" s="0"/>
      <c r="AIN580" s="0"/>
      <c r="AIO580" s="0"/>
      <c r="AIP580" s="0"/>
      <c r="AIQ580" s="0"/>
      <c r="AIR580" s="0"/>
      <c r="AIS580" s="0"/>
      <c r="AIT580" s="0"/>
      <c r="AIU580" s="0"/>
      <c r="AIV580" s="0"/>
      <c r="AIW580" s="0"/>
      <c r="AIX580" s="0"/>
      <c r="AIY580" s="0"/>
      <c r="AIZ580" s="0"/>
      <c r="AJA580" s="0"/>
      <c r="AJB580" s="0"/>
      <c r="AJC580" s="0"/>
      <c r="AJD580" s="0"/>
      <c r="AJE580" s="0"/>
      <c r="AJF580" s="0"/>
      <c r="AJG580" s="0"/>
      <c r="AJH580" s="0"/>
      <c r="AJI580" s="0"/>
      <c r="AJJ580" s="0"/>
      <c r="AJK580" s="0"/>
      <c r="AJL580" s="0"/>
      <c r="AJM580" s="0"/>
      <c r="AJN580" s="0"/>
      <c r="AJO580" s="0"/>
      <c r="AJP580" s="0"/>
      <c r="AJQ580" s="0"/>
      <c r="AJR580" s="0"/>
      <c r="AJS580" s="0"/>
      <c r="AJT580" s="0"/>
      <c r="AJU580" s="0"/>
      <c r="AJV580" s="0"/>
      <c r="AJW580" s="0"/>
      <c r="AJX580" s="0"/>
      <c r="AJY580" s="0"/>
      <c r="AJZ580" s="0"/>
      <c r="AKA580" s="0"/>
      <c r="AKB580" s="0"/>
      <c r="AKC580" s="0"/>
      <c r="AKD580" s="0"/>
      <c r="AKE580" s="0"/>
      <c r="AKF580" s="0"/>
      <c r="AKG580" s="0"/>
      <c r="AKH580" s="0"/>
      <c r="AKI580" s="0"/>
      <c r="AKJ580" s="0"/>
      <c r="AKK580" s="0"/>
      <c r="AKL580" s="0"/>
      <c r="AKM580" s="0"/>
      <c r="AKN580" s="0"/>
      <c r="AKO580" s="0"/>
      <c r="AKP580" s="0"/>
      <c r="AKQ580" s="0"/>
      <c r="AKR580" s="0"/>
      <c r="AKS580" s="0"/>
      <c r="AKT580" s="0"/>
      <c r="AKU580" s="0"/>
      <c r="AKV580" s="0"/>
      <c r="AKW580" s="0"/>
      <c r="AKX580" s="0"/>
      <c r="AKY580" s="0"/>
      <c r="AKZ580" s="0"/>
      <c r="ALA580" s="0"/>
      <c r="ALB580" s="0"/>
      <c r="ALC580" s="0"/>
      <c r="ALD580" s="0"/>
      <c r="ALE580" s="0"/>
      <c r="ALF580" s="0"/>
      <c r="ALG580" s="0"/>
      <c r="ALH580" s="0"/>
      <c r="ALI580" s="0"/>
      <c r="ALJ580" s="0"/>
      <c r="ALK580" s="0"/>
      <c r="ALL580" s="0"/>
      <c r="ALM580" s="0"/>
      <c r="ALN580" s="0"/>
      <c r="ALO580" s="0"/>
      <c r="ALP580" s="0"/>
      <c r="ALQ580" s="0"/>
      <c r="ALR580" s="0"/>
      <c r="ALS580" s="0"/>
      <c r="ALT580" s="0"/>
      <c r="ALU580" s="0"/>
      <c r="ALV580" s="0"/>
      <c r="ALW580" s="0"/>
      <c r="ALX580" s="0"/>
      <c r="ALY580" s="0"/>
      <c r="ALZ580" s="0"/>
      <c r="AMA580" s="0"/>
      <c r="AMB580" s="0"/>
      <c r="AMC580" s="0"/>
      <c r="AMD580" s="0"/>
      <c r="AME580" s="0"/>
      <c r="AMF580" s="0"/>
      <c r="AMG580" s="0"/>
      <c r="AMH580" s="0"/>
      <c r="AMI580" s="0"/>
      <c r="AMJ580" s="0"/>
    </row>
    <row r="581" customFormat="false" ht="16.5" hidden="false" customHeight="true" outlineLevel="0" collapsed="false">
      <c r="A581" s="19" t="n">
        <v>508</v>
      </c>
      <c r="B581" s="19" t="n">
        <f aca="false" t="array" ref="B581:B581">RANK(V581,$V$2:$V$607)</f>
        <v>186</v>
      </c>
      <c r="C581" s="20" t="str">
        <f aca="false">IF(VLOOKUP($A581,Tournoi!$B$2:$F$601,3,0)="","",VLOOKUP($A581,Tournoi!$B$2:$F$601,3,0))</f>
        <v>Willems</v>
      </c>
      <c r="D581" s="20" t="str">
        <f aca="false">IF(VLOOKUP($A581,Tournoi!$B$2:$F$601,4,0)="","",VLOOKUP($A581,Tournoi!$B$2:$F$601,4,0))</f>
        <v>Britt</v>
      </c>
      <c r="E581" s="20"/>
      <c r="F581" s="19" t="n">
        <v>0</v>
      </c>
      <c r="G581" s="19" t="n">
        <v>0</v>
      </c>
      <c r="H581" s="19" t="n">
        <v>0</v>
      </c>
      <c r="I581" s="19" t="n">
        <v>0</v>
      </c>
      <c r="J581" s="21"/>
      <c r="K581" s="19"/>
      <c r="L581" s="19"/>
      <c r="M581" s="19"/>
      <c r="N581" s="19"/>
      <c r="O581" s="19" t="n">
        <f aca="false">IF(VLOOKUP($A581,Tournoi!$B$2:$AC$601,6,0)="","",VLOOKUP($A581,Tournoi!$B$2:$AF$601,30,0))</f>
        <v>257.405</v>
      </c>
      <c r="P581" s="19"/>
      <c r="Q581" s="19"/>
      <c r="R581" s="19"/>
      <c r="S581" s="22"/>
      <c r="T581" s="21" t="n">
        <f aca="false" t="array" ref="T581:T581">SUM(J581:S581)</f>
        <v>257.405</v>
      </c>
      <c r="U581" s="19" t="n">
        <f aca="false" t="array" ref="U581:U581">IF(S581="",0,S581)+IF((COUNT(J581:R581)&lt;6),SUM(J581:R581),(MAX(J581:R581)+LARGE(J581:R581,2)+LARGE(J581:R581,3)+LARGE(J581:R581,4)+LARGE(J581:R581,5)))</f>
        <v>257.405</v>
      </c>
      <c r="V581" s="19" t="n">
        <f aca="false">U581+G581+I581</f>
        <v>257.405</v>
      </c>
      <c r="W581" s="19" t="n">
        <f aca="false" t="array" ref="W581:W581">COUNT(J581:S581)</f>
        <v>1</v>
      </c>
      <c r="X581" s="19"/>
      <c r="Y581" s="19"/>
      <c r="Z581" s="4"/>
      <c r="AA581" s="4"/>
      <c r="AB581" s="0"/>
      <c r="AC581" s="4"/>
      <c r="AD581" s="4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CA581" s="0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  <c r="IX581" s="0"/>
      <c r="IY581" s="0"/>
      <c r="IZ581" s="0"/>
      <c r="JA581" s="0"/>
      <c r="JB581" s="0"/>
      <c r="JC581" s="0"/>
      <c r="JD581" s="0"/>
      <c r="JE581" s="0"/>
      <c r="JF581" s="0"/>
      <c r="JG581" s="0"/>
      <c r="JH581" s="0"/>
      <c r="JI581" s="0"/>
      <c r="JJ581" s="0"/>
      <c r="JK581" s="0"/>
      <c r="JL581" s="0"/>
      <c r="JM581" s="0"/>
      <c r="JN581" s="0"/>
      <c r="JO581" s="0"/>
      <c r="JP581" s="0"/>
      <c r="JQ581" s="0"/>
      <c r="JR581" s="0"/>
      <c r="JS581" s="0"/>
      <c r="JT581" s="0"/>
      <c r="JU581" s="0"/>
      <c r="JV581" s="0"/>
      <c r="JW581" s="0"/>
      <c r="JX581" s="0"/>
      <c r="JY581" s="0"/>
      <c r="JZ581" s="0"/>
      <c r="KA581" s="0"/>
      <c r="KB581" s="0"/>
      <c r="KC581" s="0"/>
      <c r="KD581" s="0"/>
      <c r="KE581" s="0"/>
      <c r="KF581" s="0"/>
      <c r="KG581" s="0"/>
      <c r="KH581" s="0"/>
      <c r="KI581" s="0"/>
      <c r="KJ581" s="0"/>
      <c r="KK581" s="0"/>
      <c r="KL581" s="0"/>
      <c r="KM581" s="0"/>
      <c r="KN581" s="0"/>
      <c r="KO581" s="0"/>
      <c r="KP581" s="0"/>
      <c r="KQ581" s="0"/>
      <c r="KR581" s="0"/>
      <c r="KS581" s="0"/>
      <c r="KT581" s="0"/>
      <c r="KU581" s="0"/>
      <c r="KV581" s="0"/>
      <c r="KW581" s="0"/>
      <c r="KX581" s="0"/>
      <c r="KY581" s="0"/>
      <c r="KZ581" s="0"/>
      <c r="LA581" s="0"/>
      <c r="LB581" s="0"/>
      <c r="LC581" s="0"/>
      <c r="LD581" s="0"/>
      <c r="LE581" s="0"/>
      <c r="LF581" s="0"/>
      <c r="LG581" s="0"/>
      <c r="LH581" s="0"/>
      <c r="LI581" s="0"/>
      <c r="LJ581" s="0"/>
      <c r="LK581" s="0"/>
      <c r="LL581" s="0"/>
      <c r="LM581" s="0"/>
      <c r="LN581" s="0"/>
      <c r="LO581" s="0"/>
      <c r="LP581" s="0"/>
      <c r="LQ581" s="0"/>
      <c r="LR581" s="0"/>
      <c r="LS581" s="0"/>
      <c r="LT581" s="0"/>
      <c r="LU581" s="0"/>
      <c r="LV581" s="0"/>
      <c r="LW581" s="0"/>
      <c r="LX581" s="0"/>
      <c r="LY581" s="0"/>
      <c r="LZ581" s="0"/>
      <c r="MA581" s="0"/>
      <c r="MB581" s="0"/>
      <c r="MC581" s="0"/>
      <c r="MD581" s="0"/>
      <c r="ME581" s="0"/>
      <c r="MF581" s="0"/>
      <c r="MG581" s="0"/>
      <c r="MH581" s="0"/>
      <c r="MI581" s="0"/>
      <c r="MJ581" s="0"/>
      <c r="MK581" s="0"/>
      <c r="ML581" s="0"/>
      <c r="MM581" s="0"/>
      <c r="MN581" s="0"/>
      <c r="MO581" s="0"/>
      <c r="MP581" s="0"/>
      <c r="MQ581" s="0"/>
      <c r="MR581" s="0"/>
      <c r="MS581" s="0"/>
      <c r="MT581" s="0"/>
      <c r="MU581" s="0"/>
      <c r="MV581" s="0"/>
      <c r="MW581" s="0"/>
      <c r="MX581" s="0"/>
      <c r="MY581" s="0"/>
      <c r="MZ581" s="0"/>
      <c r="NA581" s="0"/>
      <c r="NB581" s="0"/>
      <c r="NC581" s="0"/>
      <c r="ND581" s="0"/>
      <c r="NE581" s="0"/>
      <c r="NF581" s="0"/>
      <c r="NG581" s="0"/>
      <c r="NH581" s="0"/>
      <c r="NI581" s="0"/>
      <c r="NJ581" s="0"/>
      <c r="NK581" s="0"/>
      <c r="NL581" s="0"/>
      <c r="NM581" s="0"/>
      <c r="NN581" s="0"/>
      <c r="NO581" s="0"/>
      <c r="NP581" s="0"/>
      <c r="NQ581" s="0"/>
      <c r="NR581" s="0"/>
      <c r="NS581" s="0"/>
      <c r="NT581" s="0"/>
      <c r="NU581" s="0"/>
      <c r="NV581" s="0"/>
      <c r="NW581" s="0"/>
      <c r="NX581" s="0"/>
      <c r="NY581" s="0"/>
      <c r="NZ581" s="0"/>
      <c r="OA581" s="0"/>
      <c r="OB581" s="0"/>
      <c r="OC581" s="0"/>
      <c r="OD581" s="0"/>
      <c r="OE581" s="0"/>
      <c r="OF581" s="0"/>
      <c r="OG581" s="0"/>
      <c r="OH581" s="0"/>
      <c r="OI581" s="0"/>
      <c r="OJ581" s="0"/>
      <c r="OK581" s="0"/>
      <c r="OL581" s="0"/>
      <c r="OM581" s="0"/>
      <c r="ON581" s="0"/>
      <c r="OO581" s="0"/>
      <c r="OP581" s="0"/>
      <c r="OQ581" s="0"/>
      <c r="OR581" s="0"/>
      <c r="OS581" s="0"/>
      <c r="OT581" s="0"/>
      <c r="OU581" s="0"/>
      <c r="OV581" s="0"/>
      <c r="OW581" s="0"/>
      <c r="OX581" s="0"/>
      <c r="OY581" s="0"/>
      <c r="OZ581" s="0"/>
      <c r="PA581" s="0"/>
      <c r="PB581" s="0"/>
      <c r="PC581" s="0"/>
      <c r="PD581" s="0"/>
      <c r="PE581" s="0"/>
      <c r="PF581" s="0"/>
      <c r="PG581" s="0"/>
      <c r="PH581" s="0"/>
      <c r="PI581" s="0"/>
      <c r="PJ581" s="0"/>
      <c r="PK581" s="0"/>
      <c r="PL581" s="0"/>
      <c r="PM581" s="0"/>
      <c r="PN581" s="0"/>
      <c r="PO581" s="0"/>
      <c r="PP581" s="0"/>
      <c r="PQ581" s="0"/>
      <c r="PR581" s="0"/>
      <c r="PS581" s="0"/>
      <c r="PT581" s="0"/>
      <c r="PU581" s="0"/>
      <c r="PV581" s="0"/>
      <c r="PW581" s="0"/>
      <c r="PX581" s="0"/>
      <c r="PY581" s="0"/>
      <c r="PZ581" s="0"/>
      <c r="QA581" s="0"/>
      <c r="QB581" s="0"/>
      <c r="QC581" s="0"/>
      <c r="QD581" s="0"/>
      <c r="QE581" s="0"/>
      <c r="QF581" s="0"/>
      <c r="QG581" s="0"/>
      <c r="QH581" s="0"/>
      <c r="QI581" s="0"/>
      <c r="QJ581" s="0"/>
      <c r="QK581" s="0"/>
      <c r="QL581" s="0"/>
      <c r="QM581" s="0"/>
      <c r="QN581" s="0"/>
      <c r="QO581" s="0"/>
      <c r="QP581" s="0"/>
      <c r="QQ581" s="0"/>
      <c r="QR581" s="0"/>
      <c r="QS581" s="0"/>
      <c r="QT581" s="0"/>
      <c r="QU581" s="0"/>
      <c r="QV581" s="0"/>
      <c r="QW581" s="0"/>
      <c r="QX581" s="0"/>
      <c r="QY581" s="0"/>
      <c r="QZ581" s="0"/>
      <c r="RA581" s="0"/>
      <c r="RB581" s="0"/>
      <c r="RC581" s="0"/>
      <c r="RD581" s="0"/>
      <c r="RE581" s="0"/>
      <c r="RF581" s="0"/>
      <c r="RG581" s="0"/>
      <c r="RH581" s="0"/>
      <c r="RI581" s="0"/>
      <c r="RJ581" s="0"/>
      <c r="RK581" s="0"/>
      <c r="RL581" s="0"/>
      <c r="RM581" s="0"/>
      <c r="RN581" s="0"/>
      <c r="RO581" s="0"/>
      <c r="RP581" s="0"/>
      <c r="RQ581" s="0"/>
      <c r="RR581" s="0"/>
      <c r="RS581" s="0"/>
      <c r="RT581" s="0"/>
      <c r="RU581" s="0"/>
      <c r="RV581" s="0"/>
      <c r="RW581" s="0"/>
      <c r="RX581" s="0"/>
      <c r="RY581" s="0"/>
      <c r="RZ581" s="0"/>
      <c r="SA581" s="0"/>
      <c r="SB581" s="0"/>
      <c r="SC581" s="0"/>
      <c r="SD581" s="0"/>
      <c r="SE581" s="0"/>
      <c r="SF581" s="0"/>
      <c r="SG581" s="0"/>
      <c r="SH581" s="0"/>
      <c r="SI581" s="0"/>
      <c r="SJ581" s="0"/>
      <c r="SK581" s="0"/>
      <c r="SL581" s="0"/>
      <c r="SM581" s="0"/>
      <c r="SN581" s="0"/>
      <c r="SO581" s="0"/>
      <c r="SP581" s="0"/>
      <c r="SQ581" s="0"/>
      <c r="SR581" s="0"/>
      <c r="SS581" s="0"/>
      <c r="ST581" s="0"/>
      <c r="SU581" s="0"/>
      <c r="SV581" s="0"/>
      <c r="SW581" s="0"/>
      <c r="SX581" s="0"/>
      <c r="SY581" s="0"/>
      <c r="SZ581" s="0"/>
      <c r="TA581" s="0"/>
      <c r="TB581" s="0"/>
      <c r="TC581" s="0"/>
      <c r="TD581" s="0"/>
      <c r="TE581" s="0"/>
      <c r="TF581" s="0"/>
      <c r="TG581" s="0"/>
      <c r="TH581" s="0"/>
      <c r="TI581" s="0"/>
      <c r="TJ581" s="0"/>
      <c r="TK581" s="0"/>
      <c r="TL581" s="0"/>
      <c r="TM581" s="0"/>
      <c r="TN581" s="0"/>
      <c r="TO581" s="0"/>
      <c r="TP581" s="0"/>
      <c r="TQ581" s="0"/>
      <c r="TR581" s="0"/>
      <c r="TS581" s="0"/>
      <c r="TT581" s="0"/>
      <c r="TU581" s="0"/>
      <c r="TV581" s="0"/>
      <c r="TW581" s="0"/>
      <c r="TX581" s="0"/>
      <c r="TY581" s="0"/>
      <c r="TZ581" s="0"/>
      <c r="UA581" s="0"/>
      <c r="UB581" s="0"/>
      <c r="UC581" s="0"/>
      <c r="UD581" s="0"/>
      <c r="UE581" s="0"/>
      <c r="UF581" s="0"/>
      <c r="UG581" s="0"/>
      <c r="UH581" s="0"/>
      <c r="UI581" s="0"/>
      <c r="UJ581" s="0"/>
      <c r="UK581" s="0"/>
      <c r="UL581" s="0"/>
      <c r="UM581" s="0"/>
      <c r="UN581" s="0"/>
      <c r="UO581" s="0"/>
      <c r="UP581" s="0"/>
      <c r="UQ581" s="0"/>
      <c r="UR581" s="0"/>
      <c r="US581" s="0"/>
      <c r="UT581" s="0"/>
      <c r="UU581" s="0"/>
      <c r="UV581" s="0"/>
      <c r="UW581" s="0"/>
      <c r="UX581" s="0"/>
      <c r="UY581" s="0"/>
      <c r="UZ581" s="0"/>
      <c r="VA581" s="0"/>
      <c r="VB581" s="0"/>
      <c r="VC581" s="0"/>
      <c r="VD581" s="0"/>
      <c r="VE581" s="0"/>
      <c r="VF581" s="0"/>
      <c r="VG581" s="0"/>
      <c r="VH581" s="0"/>
      <c r="VI581" s="0"/>
      <c r="VJ581" s="0"/>
      <c r="VK581" s="0"/>
      <c r="VL581" s="0"/>
      <c r="VM581" s="0"/>
      <c r="VN581" s="0"/>
      <c r="VO581" s="0"/>
      <c r="VP581" s="0"/>
      <c r="VQ581" s="0"/>
      <c r="VR581" s="0"/>
      <c r="VS581" s="0"/>
      <c r="VT581" s="0"/>
      <c r="VU581" s="0"/>
      <c r="VV581" s="0"/>
      <c r="VW581" s="0"/>
      <c r="VX581" s="0"/>
      <c r="VY581" s="0"/>
      <c r="VZ581" s="0"/>
      <c r="WA581" s="0"/>
      <c r="WB581" s="0"/>
      <c r="WC581" s="0"/>
      <c r="WD581" s="0"/>
      <c r="WE581" s="0"/>
      <c r="WF581" s="0"/>
      <c r="WG581" s="0"/>
      <c r="WH581" s="0"/>
      <c r="WI581" s="0"/>
      <c r="WJ581" s="0"/>
      <c r="WK581" s="0"/>
      <c r="WL581" s="0"/>
      <c r="WM581" s="0"/>
      <c r="WN581" s="0"/>
      <c r="WO581" s="0"/>
      <c r="WP581" s="0"/>
      <c r="WQ581" s="0"/>
      <c r="WR581" s="0"/>
      <c r="WS581" s="0"/>
      <c r="WT581" s="0"/>
      <c r="WU581" s="0"/>
      <c r="WV581" s="0"/>
      <c r="WW581" s="0"/>
      <c r="WX581" s="0"/>
      <c r="WY581" s="0"/>
      <c r="WZ581" s="0"/>
      <c r="XA581" s="0"/>
      <c r="XB581" s="0"/>
      <c r="XC581" s="0"/>
      <c r="XD581" s="0"/>
      <c r="XE581" s="0"/>
      <c r="XF581" s="0"/>
      <c r="XG581" s="0"/>
      <c r="XH581" s="0"/>
      <c r="XI581" s="0"/>
      <c r="XJ581" s="0"/>
      <c r="XK581" s="0"/>
      <c r="XL581" s="0"/>
      <c r="XM581" s="0"/>
      <c r="XN581" s="0"/>
      <c r="XO581" s="0"/>
      <c r="XP581" s="0"/>
      <c r="XQ581" s="0"/>
      <c r="XR581" s="0"/>
      <c r="XS581" s="0"/>
      <c r="XT581" s="0"/>
      <c r="XU581" s="0"/>
      <c r="XV581" s="0"/>
      <c r="XW581" s="0"/>
      <c r="XX581" s="0"/>
      <c r="XY581" s="0"/>
      <c r="XZ581" s="0"/>
      <c r="YA581" s="0"/>
      <c r="YB581" s="0"/>
      <c r="YC581" s="0"/>
      <c r="YD581" s="0"/>
      <c r="YE581" s="0"/>
      <c r="YF581" s="0"/>
      <c r="YG581" s="0"/>
      <c r="YH581" s="0"/>
      <c r="YI581" s="0"/>
      <c r="YJ581" s="0"/>
      <c r="YK581" s="0"/>
      <c r="YL581" s="0"/>
      <c r="YM581" s="0"/>
      <c r="YN581" s="0"/>
      <c r="YO581" s="0"/>
      <c r="YP581" s="0"/>
      <c r="YQ581" s="0"/>
      <c r="YR581" s="0"/>
      <c r="YS581" s="0"/>
      <c r="YT581" s="0"/>
      <c r="YU581" s="0"/>
      <c r="YV581" s="0"/>
      <c r="YW581" s="0"/>
      <c r="YX581" s="0"/>
      <c r="YY581" s="0"/>
      <c r="YZ581" s="0"/>
      <c r="ZA581" s="0"/>
      <c r="ZB581" s="0"/>
      <c r="ZC581" s="0"/>
      <c r="ZD581" s="0"/>
      <c r="ZE581" s="0"/>
      <c r="ZF581" s="0"/>
      <c r="ZG581" s="0"/>
      <c r="ZH581" s="0"/>
      <c r="ZI581" s="0"/>
      <c r="ZJ581" s="0"/>
      <c r="ZK581" s="0"/>
      <c r="ZL581" s="0"/>
      <c r="ZM581" s="0"/>
      <c r="ZN581" s="0"/>
      <c r="ZO581" s="0"/>
      <c r="ZP581" s="0"/>
      <c r="ZQ581" s="0"/>
      <c r="ZR581" s="0"/>
      <c r="ZS581" s="0"/>
      <c r="ZT581" s="0"/>
      <c r="ZU581" s="0"/>
      <c r="ZV581" s="0"/>
      <c r="ZW581" s="0"/>
      <c r="ZX581" s="0"/>
      <c r="ZY581" s="0"/>
      <c r="ZZ581" s="0"/>
      <c r="AAA581" s="0"/>
      <c r="AAB581" s="0"/>
      <c r="AAC581" s="0"/>
      <c r="AAD581" s="0"/>
      <c r="AAE581" s="0"/>
      <c r="AAF581" s="0"/>
      <c r="AAG581" s="0"/>
      <c r="AAH581" s="0"/>
      <c r="AAI581" s="0"/>
      <c r="AAJ581" s="0"/>
      <c r="AAK581" s="0"/>
      <c r="AAL581" s="0"/>
      <c r="AAM581" s="0"/>
      <c r="AAN581" s="0"/>
      <c r="AAO581" s="0"/>
      <c r="AAP581" s="0"/>
      <c r="AAQ581" s="0"/>
      <c r="AAR581" s="0"/>
      <c r="AAS581" s="0"/>
      <c r="AAT581" s="0"/>
      <c r="AAU581" s="0"/>
      <c r="AAV581" s="0"/>
      <c r="AAW581" s="0"/>
      <c r="AAX581" s="0"/>
      <c r="AAY581" s="0"/>
      <c r="AAZ581" s="0"/>
      <c r="ABA581" s="0"/>
      <c r="ABB581" s="0"/>
      <c r="ABC581" s="0"/>
      <c r="ABD581" s="0"/>
      <c r="ABE581" s="0"/>
      <c r="ABF581" s="0"/>
      <c r="ABG581" s="0"/>
      <c r="ABH581" s="0"/>
      <c r="ABI581" s="0"/>
      <c r="ABJ581" s="0"/>
      <c r="ABK581" s="0"/>
      <c r="ABL581" s="0"/>
      <c r="ABM581" s="0"/>
      <c r="ABN581" s="0"/>
      <c r="ABO581" s="0"/>
      <c r="ABP581" s="0"/>
      <c r="ABQ581" s="0"/>
      <c r="ABR581" s="0"/>
      <c r="ABS581" s="0"/>
      <c r="ABT581" s="0"/>
      <c r="ABU581" s="0"/>
      <c r="ABV581" s="0"/>
      <c r="ABW581" s="0"/>
      <c r="ABX581" s="0"/>
      <c r="ABY581" s="0"/>
      <c r="ABZ581" s="0"/>
      <c r="ACA581" s="0"/>
      <c r="ACB581" s="0"/>
      <c r="ACC581" s="0"/>
      <c r="ACD581" s="0"/>
      <c r="ACE581" s="0"/>
      <c r="ACF581" s="0"/>
      <c r="ACG581" s="0"/>
      <c r="ACH581" s="0"/>
      <c r="ACI581" s="0"/>
      <c r="ACJ581" s="0"/>
      <c r="ACK581" s="0"/>
      <c r="ACL581" s="0"/>
      <c r="ACM581" s="0"/>
      <c r="ACN581" s="0"/>
      <c r="ACO581" s="0"/>
      <c r="ACP581" s="0"/>
      <c r="ACQ581" s="0"/>
      <c r="ACR581" s="0"/>
      <c r="ACS581" s="0"/>
      <c r="ACT581" s="0"/>
      <c r="ACU581" s="0"/>
      <c r="ACV581" s="0"/>
      <c r="ACW581" s="0"/>
      <c r="ACX581" s="0"/>
      <c r="ACY581" s="0"/>
      <c r="ACZ581" s="0"/>
      <c r="ADA581" s="0"/>
      <c r="ADB581" s="0"/>
      <c r="ADC581" s="0"/>
      <c r="ADD581" s="0"/>
      <c r="ADE581" s="0"/>
      <c r="ADF581" s="0"/>
      <c r="ADG581" s="0"/>
      <c r="ADH581" s="0"/>
      <c r="ADI581" s="0"/>
      <c r="ADJ581" s="0"/>
      <c r="ADK581" s="0"/>
      <c r="ADL581" s="0"/>
      <c r="ADM581" s="0"/>
      <c r="ADN581" s="0"/>
      <c r="ADO581" s="0"/>
      <c r="ADP581" s="0"/>
      <c r="ADQ581" s="0"/>
      <c r="ADR581" s="0"/>
      <c r="ADS581" s="0"/>
      <c r="ADT581" s="0"/>
      <c r="ADU581" s="0"/>
      <c r="ADV581" s="0"/>
      <c r="ADW581" s="0"/>
      <c r="ADX581" s="0"/>
      <c r="ADY581" s="0"/>
      <c r="ADZ581" s="0"/>
      <c r="AEA581" s="0"/>
      <c r="AEB581" s="0"/>
      <c r="AEC581" s="0"/>
      <c r="AED581" s="0"/>
      <c r="AEE581" s="0"/>
      <c r="AEF581" s="0"/>
      <c r="AEG581" s="0"/>
      <c r="AEH581" s="0"/>
      <c r="AEI581" s="0"/>
      <c r="AEJ581" s="0"/>
      <c r="AEK581" s="0"/>
      <c r="AEL581" s="0"/>
      <c r="AEM581" s="0"/>
      <c r="AEN581" s="0"/>
      <c r="AEO581" s="0"/>
      <c r="AEP581" s="0"/>
      <c r="AEQ581" s="0"/>
      <c r="AER581" s="0"/>
      <c r="AES581" s="0"/>
      <c r="AET581" s="0"/>
      <c r="AEU581" s="0"/>
      <c r="AEV581" s="0"/>
      <c r="AEW581" s="0"/>
      <c r="AEX581" s="0"/>
      <c r="AEY581" s="0"/>
      <c r="AEZ581" s="0"/>
      <c r="AFA581" s="0"/>
      <c r="AFB581" s="0"/>
      <c r="AFC581" s="0"/>
      <c r="AFD581" s="0"/>
      <c r="AFE581" s="0"/>
      <c r="AFF581" s="0"/>
      <c r="AFG581" s="0"/>
      <c r="AFH581" s="0"/>
      <c r="AFI581" s="0"/>
      <c r="AFJ581" s="0"/>
      <c r="AFK581" s="0"/>
      <c r="AFL581" s="0"/>
      <c r="AFM581" s="0"/>
      <c r="AFN581" s="0"/>
      <c r="AFO581" s="0"/>
      <c r="AFP581" s="0"/>
      <c r="AFQ581" s="0"/>
      <c r="AFR581" s="0"/>
      <c r="AFS581" s="0"/>
      <c r="AFT581" s="0"/>
      <c r="AFU581" s="0"/>
      <c r="AFV581" s="0"/>
      <c r="AFW581" s="0"/>
      <c r="AFX581" s="0"/>
      <c r="AFY581" s="0"/>
      <c r="AFZ581" s="0"/>
      <c r="AGA581" s="0"/>
      <c r="AGB581" s="0"/>
      <c r="AGC581" s="0"/>
      <c r="AGD581" s="0"/>
      <c r="AGE581" s="0"/>
      <c r="AGF581" s="0"/>
      <c r="AGG581" s="0"/>
      <c r="AGH581" s="0"/>
      <c r="AGI581" s="0"/>
      <c r="AGJ581" s="0"/>
      <c r="AGK581" s="0"/>
      <c r="AGL581" s="0"/>
      <c r="AGM581" s="0"/>
      <c r="AGN581" s="0"/>
      <c r="AGO581" s="0"/>
      <c r="AGP581" s="0"/>
      <c r="AGQ581" s="0"/>
      <c r="AGR581" s="0"/>
      <c r="AGS581" s="0"/>
      <c r="AGT581" s="0"/>
      <c r="AGU581" s="0"/>
      <c r="AGV581" s="0"/>
      <c r="AGW581" s="0"/>
      <c r="AGX581" s="0"/>
      <c r="AGY581" s="0"/>
      <c r="AGZ581" s="0"/>
      <c r="AHA581" s="0"/>
      <c r="AHB581" s="0"/>
      <c r="AHC581" s="0"/>
      <c r="AHD581" s="0"/>
      <c r="AHE581" s="0"/>
      <c r="AHF581" s="0"/>
      <c r="AHG581" s="0"/>
      <c r="AHH581" s="0"/>
      <c r="AHI581" s="0"/>
      <c r="AHJ581" s="0"/>
      <c r="AHK581" s="0"/>
      <c r="AHL581" s="0"/>
      <c r="AHM581" s="0"/>
      <c r="AHN581" s="0"/>
      <c r="AHO581" s="0"/>
      <c r="AHP581" s="0"/>
      <c r="AHQ581" s="0"/>
      <c r="AHR581" s="0"/>
      <c r="AHS581" s="0"/>
      <c r="AHT581" s="0"/>
      <c r="AHU581" s="0"/>
      <c r="AHV581" s="0"/>
      <c r="AHW581" s="0"/>
      <c r="AHX581" s="0"/>
      <c r="AHY581" s="0"/>
      <c r="AHZ581" s="0"/>
      <c r="AIA581" s="0"/>
      <c r="AIB581" s="0"/>
      <c r="AIC581" s="0"/>
      <c r="AID581" s="0"/>
      <c r="AIE581" s="0"/>
      <c r="AIF581" s="0"/>
      <c r="AIG581" s="0"/>
      <c r="AIH581" s="0"/>
      <c r="AII581" s="0"/>
      <c r="AIJ581" s="0"/>
      <c r="AIK581" s="0"/>
      <c r="AIL581" s="0"/>
      <c r="AIM581" s="0"/>
      <c r="AIN581" s="0"/>
      <c r="AIO581" s="0"/>
      <c r="AIP581" s="0"/>
      <c r="AIQ581" s="0"/>
      <c r="AIR581" s="0"/>
      <c r="AIS581" s="0"/>
      <c r="AIT581" s="0"/>
      <c r="AIU581" s="0"/>
      <c r="AIV581" s="0"/>
      <c r="AIW581" s="0"/>
      <c r="AIX581" s="0"/>
      <c r="AIY581" s="0"/>
      <c r="AIZ581" s="0"/>
      <c r="AJA581" s="0"/>
      <c r="AJB581" s="0"/>
      <c r="AJC581" s="0"/>
      <c r="AJD581" s="0"/>
      <c r="AJE581" s="0"/>
      <c r="AJF581" s="0"/>
      <c r="AJG581" s="0"/>
      <c r="AJH581" s="0"/>
      <c r="AJI581" s="0"/>
      <c r="AJJ581" s="0"/>
      <c r="AJK581" s="0"/>
      <c r="AJL581" s="0"/>
      <c r="AJM581" s="0"/>
      <c r="AJN581" s="0"/>
      <c r="AJO581" s="0"/>
      <c r="AJP581" s="0"/>
      <c r="AJQ581" s="0"/>
      <c r="AJR581" s="0"/>
      <c r="AJS581" s="0"/>
      <c r="AJT581" s="0"/>
      <c r="AJU581" s="0"/>
      <c r="AJV581" s="0"/>
      <c r="AJW581" s="0"/>
      <c r="AJX581" s="0"/>
      <c r="AJY581" s="0"/>
      <c r="AJZ581" s="0"/>
      <c r="AKA581" s="0"/>
      <c r="AKB581" s="0"/>
      <c r="AKC581" s="0"/>
      <c r="AKD581" s="0"/>
      <c r="AKE581" s="0"/>
      <c r="AKF581" s="0"/>
      <c r="AKG581" s="0"/>
      <c r="AKH581" s="0"/>
      <c r="AKI581" s="0"/>
      <c r="AKJ581" s="0"/>
      <c r="AKK581" s="0"/>
      <c r="AKL581" s="0"/>
      <c r="AKM581" s="0"/>
      <c r="AKN581" s="0"/>
      <c r="AKO581" s="0"/>
      <c r="AKP581" s="0"/>
      <c r="AKQ581" s="0"/>
      <c r="AKR581" s="0"/>
      <c r="AKS581" s="0"/>
      <c r="AKT581" s="0"/>
      <c r="AKU581" s="0"/>
      <c r="AKV581" s="0"/>
      <c r="AKW581" s="0"/>
      <c r="AKX581" s="0"/>
      <c r="AKY581" s="0"/>
      <c r="AKZ581" s="0"/>
      <c r="ALA581" s="0"/>
      <c r="ALB581" s="0"/>
      <c r="ALC581" s="0"/>
      <c r="ALD581" s="0"/>
      <c r="ALE581" s="0"/>
      <c r="ALF581" s="0"/>
      <c r="ALG581" s="0"/>
      <c r="ALH581" s="0"/>
      <c r="ALI581" s="0"/>
      <c r="ALJ581" s="0"/>
      <c r="ALK581" s="0"/>
      <c r="ALL581" s="0"/>
      <c r="ALM581" s="0"/>
      <c r="ALN581" s="0"/>
      <c r="ALO581" s="0"/>
      <c r="ALP581" s="0"/>
      <c r="ALQ581" s="0"/>
      <c r="ALR581" s="0"/>
      <c r="ALS581" s="0"/>
      <c r="ALT581" s="0"/>
      <c r="ALU581" s="0"/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  <c r="AMJ581" s="0"/>
    </row>
    <row r="582" customFormat="false" ht="16.5" hidden="false" customHeight="true" outlineLevel="0" collapsed="false">
      <c r="A582" s="19" t="n">
        <v>511</v>
      </c>
      <c r="B582" s="19" t="n">
        <f aca="false" t="array" ref="B582:B582">RANK(V582,$V$2:$V$607)</f>
        <v>270</v>
      </c>
      <c r="C582" s="20" t="str">
        <f aca="false">IF(VLOOKUP($A582,Tournoi!$B$2:$F$601,3,0)="","",VLOOKUP($A582,Tournoi!$B$2:$F$601,3,0))</f>
        <v>Wopereis</v>
      </c>
      <c r="D582" s="20" t="str">
        <f aca="false">IF(VLOOKUP($A582,Tournoi!$B$2:$F$601,4,0)="","",VLOOKUP($A582,Tournoi!$B$2:$F$601,4,0))</f>
        <v>Liza</v>
      </c>
      <c r="E582" s="20"/>
      <c r="F582" s="19" t="n">
        <v>0</v>
      </c>
      <c r="G582" s="19" t="n">
        <v>0</v>
      </c>
      <c r="H582" s="19" t="n">
        <v>0</v>
      </c>
      <c r="I582" s="19" t="n">
        <v>0</v>
      </c>
      <c r="J582" s="21"/>
      <c r="K582" s="19"/>
      <c r="L582" s="19"/>
      <c r="M582" s="19"/>
      <c r="N582" s="19"/>
      <c r="O582" s="19" t="n">
        <f aca="false">IF(VLOOKUP($A582,Tournoi!$B$2:$AC$601,6,0)="","",VLOOKUP($A582,Tournoi!$B$2:$AF$601,30,0))</f>
        <v>150.716131551876</v>
      </c>
      <c r="P582" s="19"/>
      <c r="Q582" s="19"/>
      <c r="R582" s="19"/>
      <c r="S582" s="22"/>
      <c r="T582" s="21" t="n">
        <f aca="false" t="array" ref="T582:T582">SUM(J582:S582)</f>
        <v>150.716131551876</v>
      </c>
      <c r="U582" s="19" t="n">
        <f aca="false" t="array" ref="U582:U582">IF(S582="",0,S582)+IF((COUNT(J582:R582)&lt;6),SUM(J582:R582),(MAX(J582:R582)+LARGE(J582:R582,2)+LARGE(J582:R582,3)+LARGE(J582:R582,4)+LARGE(J582:R582,5)))</f>
        <v>150.716131551876</v>
      </c>
      <c r="V582" s="19" t="n">
        <f aca="false">U582+G582+I582</f>
        <v>150.716131551876</v>
      </c>
      <c r="W582" s="19" t="n">
        <f aca="false" t="array" ref="W582:W582">COUNT(J582:S582)</f>
        <v>1</v>
      </c>
      <c r="X582" s="19"/>
      <c r="Y582" s="19"/>
      <c r="Z582" s="4"/>
      <c r="AA582" s="19"/>
      <c r="AB582" s="19"/>
      <c r="AC582" s="4"/>
      <c r="AD582" s="4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CA582" s="0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  <c r="IX582" s="0"/>
      <c r="IY582" s="0"/>
      <c r="IZ582" s="0"/>
      <c r="JA582" s="0"/>
      <c r="JB582" s="0"/>
      <c r="JC582" s="0"/>
      <c r="JD582" s="0"/>
      <c r="JE582" s="0"/>
      <c r="JF582" s="0"/>
      <c r="JG582" s="0"/>
      <c r="JH582" s="0"/>
      <c r="JI582" s="0"/>
      <c r="JJ582" s="0"/>
      <c r="JK582" s="0"/>
      <c r="JL582" s="0"/>
      <c r="JM582" s="0"/>
      <c r="JN582" s="0"/>
      <c r="JO582" s="0"/>
      <c r="JP582" s="0"/>
      <c r="JQ582" s="0"/>
      <c r="JR582" s="0"/>
      <c r="JS582" s="0"/>
      <c r="JT582" s="0"/>
      <c r="JU582" s="0"/>
      <c r="JV582" s="0"/>
      <c r="JW582" s="0"/>
      <c r="JX582" s="0"/>
      <c r="JY582" s="0"/>
      <c r="JZ582" s="0"/>
      <c r="KA582" s="0"/>
      <c r="KB582" s="0"/>
      <c r="KC582" s="0"/>
      <c r="KD582" s="0"/>
      <c r="KE582" s="0"/>
      <c r="KF582" s="0"/>
      <c r="KG582" s="0"/>
      <c r="KH582" s="0"/>
      <c r="KI582" s="0"/>
      <c r="KJ582" s="0"/>
      <c r="KK582" s="0"/>
      <c r="KL582" s="0"/>
      <c r="KM582" s="0"/>
      <c r="KN582" s="0"/>
      <c r="KO582" s="0"/>
      <c r="KP582" s="0"/>
      <c r="KQ582" s="0"/>
      <c r="KR582" s="0"/>
      <c r="KS582" s="0"/>
      <c r="KT582" s="0"/>
      <c r="KU582" s="0"/>
      <c r="KV582" s="0"/>
      <c r="KW582" s="0"/>
      <c r="KX582" s="0"/>
      <c r="KY582" s="0"/>
      <c r="KZ582" s="0"/>
      <c r="LA582" s="0"/>
      <c r="LB582" s="0"/>
      <c r="LC582" s="0"/>
      <c r="LD582" s="0"/>
      <c r="LE582" s="0"/>
      <c r="LF582" s="0"/>
      <c r="LG582" s="0"/>
      <c r="LH582" s="0"/>
      <c r="LI582" s="0"/>
      <c r="LJ582" s="0"/>
      <c r="LK582" s="0"/>
      <c r="LL582" s="0"/>
      <c r="LM582" s="0"/>
      <c r="LN582" s="0"/>
      <c r="LO582" s="0"/>
      <c r="LP582" s="0"/>
      <c r="LQ582" s="0"/>
      <c r="LR582" s="0"/>
      <c r="LS582" s="0"/>
      <c r="LT582" s="0"/>
      <c r="LU582" s="0"/>
      <c r="LV582" s="0"/>
      <c r="LW582" s="0"/>
      <c r="LX582" s="0"/>
      <c r="LY582" s="0"/>
      <c r="LZ582" s="0"/>
      <c r="MA582" s="0"/>
      <c r="MB582" s="0"/>
      <c r="MC582" s="0"/>
      <c r="MD582" s="0"/>
      <c r="ME582" s="0"/>
      <c r="MF582" s="0"/>
      <c r="MG582" s="0"/>
      <c r="MH582" s="0"/>
      <c r="MI582" s="0"/>
      <c r="MJ582" s="0"/>
      <c r="MK582" s="0"/>
      <c r="ML582" s="0"/>
      <c r="MM582" s="0"/>
      <c r="MN582" s="0"/>
      <c r="MO582" s="0"/>
      <c r="MP582" s="0"/>
      <c r="MQ582" s="0"/>
      <c r="MR582" s="0"/>
      <c r="MS582" s="0"/>
      <c r="MT582" s="0"/>
      <c r="MU582" s="0"/>
      <c r="MV582" s="0"/>
      <c r="MW582" s="0"/>
      <c r="MX582" s="0"/>
      <c r="MY582" s="0"/>
      <c r="MZ582" s="0"/>
      <c r="NA582" s="0"/>
      <c r="NB582" s="0"/>
      <c r="NC582" s="0"/>
      <c r="ND582" s="0"/>
      <c r="NE582" s="0"/>
      <c r="NF582" s="0"/>
      <c r="NG582" s="0"/>
      <c r="NH582" s="0"/>
      <c r="NI582" s="0"/>
      <c r="NJ582" s="0"/>
      <c r="NK582" s="0"/>
      <c r="NL582" s="0"/>
      <c r="NM582" s="0"/>
      <c r="NN582" s="0"/>
      <c r="NO582" s="0"/>
      <c r="NP582" s="0"/>
      <c r="NQ582" s="0"/>
      <c r="NR582" s="0"/>
      <c r="NS582" s="0"/>
      <c r="NT582" s="0"/>
      <c r="NU582" s="0"/>
      <c r="NV582" s="0"/>
      <c r="NW582" s="0"/>
      <c r="NX582" s="0"/>
      <c r="NY582" s="0"/>
      <c r="NZ582" s="0"/>
      <c r="OA582" s="0"/>
      <c r="OB582" s="0"/>
      <c r="OC582" s="0"/>
      <c r="OD582" s="0"/>
      <c r="OE582" s="0"/>
      <c r="OF582" s="0"/>
      <c r="OG582" s="0"/>
      <c r="OH582" s="0"/>
      <c r="OI582" s="0"/>
      <c r="OJ582" s="0"/>
      <c r="OK582" s="0"/>
      <c r="OL582" s="0"/>
      <c r="OM582" s="0"/>
      <c r="ON582" s="0"/>
      <c r="OO582" s="0"/>
      <c r="OP582" s="0"/>
      <c r="OQ582" s="0"/>
      <c r="OR582" s="0"/>
      <c r="OS582" s="0"/>
      <c r="OT582" s="0"/>
      <c r="OU582" s="0"/>
      <c r="OV582" s="0"/>
      <c r="OW582" s="0"/>
      <c r="OX582" s="0"/>
      <c r="OY582" s="0"/>
      <c r="OZ582" s="0"/>
      <c r="PA582" s="0"/>
      <c r="PB582" s="0"/>
      <c r="PC582" s="0"/>
      <c r="PD582" s="0"/>
      <c r="PE582" s="0"/>
      <c r="PF582" s="0"/>
      <c r="PG582" s="0"/>
      <c r="PH582" s="0"/>
      <c r="PI582" s="0"/>
      <c r="PJ582" s="0"/>
      <c r="PK582" s="0"/>
      <c r="PL582" s="0"/>
      <c r="PM582" s="0"/>
      <c r="PN582" s="0"/>
      <c r="PO582" s="0"/>
      <c r="PP582" s="0"/>
      <c r="PQ582" s="0"/>
      <c r="PR582" s="0"/>
      <c r="PS582" s="0"/>
      <c r="PT582" s="0"/>
      <c r="PU582" s="0"/>
      <c r="PV582" s="0"/>
      <c r="PW582" s="0"/>
      <c r="PX582" s="0"/>
      <c r="PY582" s="0"/>
      <c r="PZ582" s="0"/>
      <c r="QA582" s="0"/>
      <c r="QB582" s="0"/>
      <c r="QC582" s="0"/>
      <c r="QD582" s="0"/>
      <c r="QE582" s="0"/>
      <c r="QF582" s="0"/>
      <c r="QG582" s="0"/>
      <c r="QH582" s="0"/>
      <c r="QI582" s="0"/>
      <c r="QJ582" s="0"/>
      <c r="QK582" s="0"/>
      <c r="QL582" s="0"/>
      <c r="QM582" s="0"/>
      <c r="QN582" s="0"/>
      <c r="QO582" s="0"/>
      <c r="QP582" s="0"/>
      <c r="QQ582" s="0"/>
      <c r="QR582" s="0"/>
      <c r="QS582" s="0"/>
      <c r="QT582" s="0"/>
      <c r="QU582" s="0"/>
      <c r="QV582" s="0"/>
      <c r="QW582" s="0"/>
      <c r="QX582" s="0"/>
      <c r="QY582" s="0"/>
      <c r="QZ582" s="0"/>
      <c r="RA582" s="0"/>
      <c r="RB582" s="0"/>
      <c r="RC582" s="0"/>
      <c r="RD582" s="0"/>
      <c r="RE582" s="0"/>
      <c r="RF582" s="0"/>
      <c r="RG582" s="0"/>
      <c r="RH582" s="0"/>
      <c r="RI582" s="0"/>
      <c r="RJ582" s="0"/>
      <c r="RK582" s="0"/>
      <c r="RL582" s="0"/>
      <c r="RM582" s="0"/>
      <c r="RN582" s="0"/>
      <c r="RO582" s="0"/>
      <c r="RP582" s="0"/>
      <c r="RQ582" s="0"/>
      <c r="RR582" s="0"/>
      <c r="RS582" s="0"/>
      <c r="RT582" s="0"/>
      <c r="RU582" s="0"/>
      <c r="RV582" s="0"/>
      <c r="RW582" s="0"/>
      <c r="RX582" s="0"/>
      <c r="RY582" s="0"/>
      <c r="RZ582" s="0"/>
      <c r="SA582" s="0"/>
      <c r="SB582" s="0"/>
      <c r="SC582" s="0"/>
      <c r="SD582" s="0"/>
      <c r="SE582" s="0"/>
      <c r="SF582" s="0"/>
      <c r="SG582" s="0"/>
      <c r="SH582" s="0"/>
      <c r="SI582" s="0"/>
      <c r="SJ582" s="0"/>
      <c r="SK582" s="0"/>
      <c r="SL582" s="0"/>
      <c r="SM582" s="0"/>
      <c r="SN582" s="0"/>
      <c r="SO582" s="0"/>
      <c r="SP582" s="0"/>
      <c r="SQ582" s="0"/>
      <c r="SR582" s="0"/>
      <c r="SS582" s="0"/>
      <c r="ST582" s="0"/>
      <c r="SU582" s="0"/>
      <c r="SV582" s="0"/>
      <c r="SW582" s="0"/>
      <c r="SX582" s="0"/>
      <c r="SY582" s="0"/>
      <c r="SZ582" s="0"/>
      <c r="TA582" s="0"/>
      <c r="TB582" s="0"/>
      <c r="TC582" s="0"/>
      <c r="TD582" s="0"/>
      <c r="TE582" s="0"/>
      <c r="TF582" s="0"/>
      <c r="TG582" s="0"/>
      <c r="TH582" s="0"/>
      <c r="TI582" s="0"/>
      <c r="TJ582" s="0"/>
      <c r="TK582" s="0"/>
      <c r="TL582" s="0"/>
      <c r="TM582" s="0"/>
      <c r="TN582" s="0"/>
      <c r="TO582" s="0"/>
      <c r="TP582" s="0"/>
      <c r="TQ582" s="0"/>
      <c r="TR582" s="0"/>
      <c r="TS582" s="0"/>
      <c r="TT582" s="0"/>
      <c r="TU582" s="0"/>
      <c r="TV582" s="0"/>
      <c r="TW582" s="0"/>
      <c r="TX582" s="0"/>
      <c r="TY582" s="0"/>
      <c r="TZ582" s="0"/>
      <c r="UA582" s="0"/>
      <c r="UB582" s="0"/>
      <c r="UC582" s="0"/>
      <c r="UD582" s="0"/>
      <c r="UE582" s="0"/>
      <c r="UF582" s="0"/>
      <c r="UG582" s="0"/>
      <c r="UH582" s="0"/>
      <c r="UI582" s="0"/>
      <c r="UJ582" s="0"/>
      <c r="UK582" s="0"/>
      <c r="UL582" s="0"/>
      <c r="UM582" s="0"/>
      <c r="UN582" s="0"/>
      <c r="UO582" s="0"/>
      <c r="UP582" s="0"/>
      <c r="UQ582" s="0"/>
      <c r="UR582" s="0"/>
      <c r="US582" s="0"/>
      <c r="UT582" s="0"/>
      <c r="UU582" s="0"/>
      <c r="UV582" s="0"/>
      <c r="UW582" s="0"/>
      <c r="UX582" s="0"/>
      <c r="UY582" s="0"/>
      <c r="UZ582" s="0"/>
      <c r="VA582" s="0"/>
      <c r="VB582" s="0"/>
      <c r="VC582" s="0"/>
      <c r="VD582" s="0"/>
      <c r="VE582" s="0"/>
      <c r="VF582" s="0"/>
      <c r="VG582" s="0"/>
      <c r="VH582" s="0"/>
      <c r="VI582" s="0"/>
      <c r="VJ582" s="0"/>
      <c r="VK582" s="0"/>
      <c r="VL582" s="0"/>
      <c r="VM582" s="0"/>
      <c r="VN582" s="0"/>
      <c r="VO582" s="0"/>
      <c r="VP582" s="0"/>
      <c r="VQ582" s="0"/>
      <c r="VR582" s="0"/>
      <c r="VS582" s="0"/>
      <c r="VT582" s="0"/>
      <c r="VU582" s="0"/>
      <c r="VV582" s="0"/>
      <c r="VW582" s="0"/>
      <c r="VX582" s="0"/>
      <c r="VY582" s="0"/>
      <c r="VZ582" s="0"/>
      <c r="WA582" s="0"/>
      <c r="WB582" s="0"/>
      <c r="WC582" s="0"/>
      <c r="WD582" s="0"/>
      <c r="WE582" s="0"/>
      <c r="WF582" s="0"/>
      <c r="WG582" s="0"/>
      <c r="WH582" s="0"/>
      <c r="WI582" s="0"/>
      <c r="WJ582" s="0"/>
      <c r="WK582" s="0"/>
      <c r="WL582" s="0"/>
      <c r="WM582" s="0"/>
      <c r="WN582" s="0"/>
      <c r="WO582" s="0"/>
      <c r="WP582" s="0"/>
      <c r="WQ582" s="0"/>
      <c r="WR582" s="0"/>
      <c r="WS582" s="0"/>
      <c r="WT582" s="0"/>
      <c r="WU582" s="0"/>
      <c r="WV582" s="0"/>
      <c r="WW582" s="0"/>
      <c r="WX582" s="0"/>
      <c r="WY582" s="0"/>
      <c r="WZ582" s="0"/>
      <c r="XA582" s="0"/>
      <c r="XB582" s="0"/>
      <c r="XC582" s="0"/>
      <c r="XD582" s="0"/>
      <c r="XE582" s="0"/>
      <c r="XF582" s="0"/>
      <c r="XG582" s="0"/>
      <c r="XH582" s="0"/>
      <c r="XI582" s="0"/>
      <c r="XJ582" s="0"/>
      <c r="XK582" s="0"/>
      <c r="XL582" s="0"/>
      <c r="XM582" s="0"/>
      <c r="XN582" s="0"/>
      <c r="XO582" s="0"/>
      <c r="XP582" s="0"/>
      <c r="XQ582" s="0"/>
      <c r="XR582" s="0"/>
      <c r="XS582" s="0"/>
      <c r="XT582" s="0"/>
      <c r="XU582" s="0"/>
      <c r="XV582" s="0"/>
      <c r="XW582" s="0"/>
      <c r="XX582" s="0"/>
      <c r="XY582" s="0"/>
      <c r="XZ582" s="0"/>
      <c r="YA582" s="0"/>
      <c r="YB582" s="0"/>
      <c r="YC582" s="0"/>
      <c r="YD582" s="0"/>
      <c r="YE582" s="0"/>
      <c r="YF582" s="0"/>
      <c r="YG582" s="0"/>
      <c r="YH582" s="0"/>
      <c r="YI582" s="0"/>
      <c r="YJ582" s="0"/>
      <c r="YK582" s="0"/>
      <c r="YL582" s="0"/>
      <c r="YM582" s="0"/>
      <c r="YN582" s="0"/>
      <c r="YO582" s="0"/>
      <c r="YP582" s="0"/>
      <c r="YQ582" s="0"/>
      <c r="YR582" s="0"/>
      <c r="YS582" s="0"/>
      <c r="YT582" s="0"/>
      <c r="YU582" s="0"/>
      <c r="YV582" s="0"/>
      <c r="YW582" s="0"/>
      <c r="YX582" s="0"/>
      <c r="YY582" s="0"/>
      <c r="YZ582" s="0"/>
      <c r="ZA582" s="0"/>
      <c r="ZB582" s="0"/>
      <c r="ZC582" s="0"/>
      <c r="ZD582" s="0"/>
      <c r="ZE582" s="0"/>
      <c r="ZF582" s="0"/>
      <c r="ZG582" s="0"/>
      <c r="ZH582" s="0"/>
      <c r="ZI582" s="0"/>
      <c r="ZJ582" s="0"/>
      <c r="ZK582" s="0"/>
      <c r="ZL582" s="0"/>
      <c r="ZM582" s="0"/>
      <c r="ZN582" s="0"/>
      <c r="ZO582" s="0"/>
      <c r="ZP582" s="0"/>
      <c r="ZQ582" s="0"/>
      <c r="ZR582" s="0"/>
      <c r="ZS582" s="0"/>
      <c r="ZT582" s="0"/>
      <c r="ZU582" s="0"/>
      <c r="ZV582" s="0"/>
      <c r="ZW582" s="0"/>
      <c r="ZX582" s="0"/>
      <c r="ZY582" s="0"/>
      <c r="ZZ582" s="0"/>
      <c r="AAA582" s="0"/>
      <c r="AAB582" s="0"/>
      <c r="AAC582" s="0"/>
      <c r="AAD582" s="0"/>
      <c r="AAE582" s="0"/>
      <c r="AAF582" s="0"/>
      <c r="AAG582" s="0"/>
      <c r="AAH582" s="0"/>
      <c r="AAI582" s="0"/>
      <c r="AAJ582" s="0"/>
      <c r="AAK582" s="0"/>
      <c r="AAL582" s="0"/>
      <c r="AAM582" s="0"/>
      <c r="AAN582" s="0"/>
      <c r="AAO582" s="0"/>
      <c r="AAP582" s="0"/>
      <c r="AAQ582" s="0"/>
      <c r="AAR582" s="0"/>
      <c r="AAS582" s="0"/>
      <c r="AAT582" s="0"/>
      <c r="AAU582" s="0"/>
      <c r="AAV582" s="0"/>
      <c r="AAW582" s="0"/>
      <c r="AAX582" s="0"/>
      <c r="AAY582" s="0"/>
      <c r="AAZ582" s="0"/>
      <c r="ABA582" s="0"/>
      <c r="ABB582" s="0"/>
      <c r="ABC582" s="0"/>
      <c r="ABD582" s="0"/>
      <c r="ABE582" s="0"/>
      <c r="ABF582" s="0"/>
      <c r="ABG582" s="0"/>
      <c r="ABH582" s="0"/>
      <c r="ABI582" s="0"/>
      <c r="ABJ582" s="0"/>
      <c r="ABK582" s="0"/>
      <c r="ABL582" s="0"/>
      <c r="ABM582" s="0"/>
      <c r="ABN582" s="0"/>
      <c r="ABO582" s="0"/>
      <c r="ABP582" s="0"/>
      <c r="ABQ582" s="0"/>
      <c r="ABR582" s="0"/>
      <c r="ABS582" s="0"/>
      <c r="ABT582" s="0"/>
      <c r="ABU582" s="0"/>
      <c r="ABV582" s="0"/>
      <c r="ABW582" s="0"/>
      <c r="ABX582" s="0"/>
      <c r="ABY582" s="0"/>
      <c r="ABZ582" s="0"/>
      <c r="ACA582" s="0"/>
      <c r="ACB582" s="0"/>
      <c r="ACC582" s="0"/>
      <c r="ACD582" s="0"/>
      <c r="ACE582" s="0"/>
      <c r="ACF582" s="0"/>
      <c r="ACG582" s="0"/>
      <c r="ACH582" s="0"/>
      <c r="ACI582" s="0"/>
      <c r="ACJ582" s="0"/>
      <c r="ACK582" s="0"/>
      <c r="ACL582" s="0"/>
      <c r="ACM582" s="0"/>
      <c r="ACN582" s="0"/>
      <c r="ACO582" s="0"/>
      <c r="ACP582" s="0"/>
      <c r="ACQ582" s="0"/>
      <c r="ACR582" s="0"/>
      <c r="ACS582" s="0"/>
      <c r="ACT582" s="0"/>
      <c r="ACU582" s="0"/>
      <c r="ACV582" s="0"/>
      <c r="ACW582" s="0"/>
      <c r="ACX582" s="0"/>
      <c r="ACY582" s="0"/>
      <c r="ACZ582" s="0"/>
      <c r="ADA582" s="0"/>
      <c r="ADB582" s="0"/>
      <c r="ADC582" s="0"/>
      <c r="ADD582" s="0"/>
      <c r="ADE582" s="0"/>
      <c r="ADF582" s="0"/>
      <c r="ADG582" s="0"/>
      <c r="ADH582" s="0"/>
      <c r="ADI582" s="0"/>
      <c r="ADJ582" s="0"/>
      <c r="ADK582" s="0"/>
      <c r="ADL582" s="0"/>
      <c r="ADM582" s="0"/>
      <c r="ADN582" s="0"/>
      <c r="ADO582" s="0"/>
      <c r="ADP582" s="0"/>
      <c r="ADQ582" s="0"/>
      <c r="ADR582" s="0"/>
      <c r="ADS582" s="0"/>
      <c r="ADT582" s="0"/>
      <c r="ADU582" s="0"/>
      <c r="ADV582" s="0"/>
      <c r="ADW582" s="0"/>
      <c r="ADX582" s="0"/>
      <c r="ADY582" s="0"/>
      <c r="ADZ582" s="0"/>
      <c r="AEA582" s="0"/>
      <c r="AEB582" s="0"/>
      <c r="AEC582" s="0"/>
      <c r="AED582" s="0"/>
      <c r="AEE582" s="0"/>
      <c r="AEF582" s="0"/>
      <c r="AEG582" s="0"/>
      <c r="AEH582" s="0"/>
      <c r="AEI582" s="0"/>
      <c r="AEJ582" s="0"/>
      <c r="AEK582" s="0"/>
      <c r="AEL582" s="0"/>
      <c r="AEM582" s="0"/>
      <c r="AEN582" s="0"/>
      <c r="AEO582" s="0"/>
      <c r="AEP582" s="0"/>
      <c r="AEQ582" s="0"/>
      <c r="AER582" s="0"/>
      <c r="AES582" s="0"/>
      <c r="AET582" s="0"/>
      <c r="AEU582" s="0"/>
      <c r="AEV582" s="0"/>
      <c r="AEW582" s="0"/>
      <c r="AEX582" s="0"/>
      <c r="AEY582" s="0"/>
      <c r="AEZ582" s="0"/>
      <c r="AFA582" s="0"/>
      <c r="AFB582" s="0"/>
      <c r="AFC582" s="0"/>
      <c r="AFD582" s="0"/>
      <c r="AFE582" s="0"/>
      <c r="AFF582" s="0"/>
      <c r="AFG582" s="0"/>
      <c r="AFH582" s="0"/>
      <c r="AFI582" s="0"/>
      <c r="AFJ582" s="0"/>
      <c r="AFK582" s="0"/>
      <c r="AFL582" s="0"/>
      <c r="AFM582" s="0"/>
      <c r="AFN582" s="0"/>
      <c r="AFO582" s="0"/>
      <c r="AFP582" s="0"/>
      <c r="AFQ582" s="0"/>
      <c r="AFR582" s="0"/>
      <c r="AFS582" s="0"/>
      <c r="AFT582" s="0"/>
      <c r="AFU582" s="0"/>
      <c r="AFV582" s="0"/>
      <c r="AFW582" s="0"/>
      <c r="AFX582" s="0"/>
      <c r="AFY582" s="0"/>
      <c r="AFZ582" s="0"/>
      <c r="AGA582" s="0"/>
      <c r="AGB582" s="0"/>
      <c r="AGC582" s="0"/>
      <c r="AGD582" s="0"/>
      <c r="AGE582" s="0"/>
      <c r="AGF582" s="0"/>
      <c r="AGG582" s="0"/>
      <c r="AGH582" s="0"/>
      <c r="AGI582" s="0"/>
      <c r="AGJ582" s="0"/>
      <c r="AGK582" s="0"/>
      <c r="AGL582" s="0"/>
      <c r="AGM582" s="0"/>
      <c r="AGN582" s="0"/>
      <c r="AGO582" s="0"/>
      <c r="AGP582" s="0"/>
      <c r="AGQ582" s="0"/>
      <c r="AGR582" s="0"/>
      <c r="AGS582" s="0"/>
      <c r="AGT582" s="0"/>
      <c r="AGU582" s="0"/>
      <c r="AGV582" s="0"/>
      <c r="AGW582" s="0"/>
      <c r="AGX582" s="0"/>
      <c r="AGY582" s="0"/>
      <c r="AGZ582" s="0"/>
      <c r="AHA582" s="0"/>
      <c r="AHB582" s="0"/>
      <c r="AHC582" s="0"/>
      <c r="AHD582" s="0"/>
      <c r="AHE582" s="0"/>
      <c r="AHF582" s="0"/>
      <c r="AHG582" s="0"/>
      <c r="AHH582" s="0"/>
      <c r="AHI582" s="0"/>
      <c r="AHJ582" s="0"/>
      <c r="AHK582" s="0"/>
      <c r="AHL582" s="0"/>
      <c r="AHM582" s="0"/>
      <c r="AHN582" s="0"/>
      <c r="AHO582" s="0"/>
      <c r="AHP582" s="0"/>
      <c r="AHQ582" s="0"/>
      <c r="AHR582" s="0"/>
      <c r="AHS582" s="0"/>
      <c r="AHT582" s="0"/>
      <c r="AHU582" s="0"/>
      <c r="AHV582" s="0"/>
      <c r="AHW582" s="0"/>
      <c r="AHX582" s="0"/>
      <c r="AHY582" s="0"/>
      <c r="AHZ582" s="0"/>
      <c r="AIA582" s="0"/>
      <c r="AIB582" s="0"/>
      <c r="AIC582" s="0"/>
      <c r="AID582" s="0"/>
      <c r="AIE582" s="0"/>
      <c r="AIF582" s="0"/>
      <c r="AIG582" s="0"/>
      <c r="AIH582" s="0"/>
      <c r="AII582" s="0"/>
      <c r="AIJ582" s="0"/>
      <c r="AIK582" s="0"/>
      <c r="AIL582" s="0"/>
      <c r="AIM582" s="0"/>
      <c r="AIN582" s="0"/>
      <c r="AIO582" s="0"/>
      <c r="AIP582" s="0"/>
      <c r="AIQ582" s="0"/>
      <c r="AIR582" s="0"/>
      <c r="AIS582" s="0"/>
      <c r="AIT582" s="0"/>
      <c r="AIU582" s="0"/>
      <c r="AIV582" s="0"/>
      <c r="AIW582" s="0"/>
      <c r="AIX582" s="0"/>
      <c r="AIY582" s="0"/>
      <c r="AIZ582" s="0"/>
      <c r="AJA582" s="0"/>
      <c r="AJB582" s="0"/>
      <c r="AJC582" s="0"/>
      <c r="AJD582" s="0"/>
      <c r="AJE582" s="0"/>
      <c r="AJF582" s="0"/>
      <c r="AJG582" s="0"/>
      <c r="AJH582" s="0"/>
      <c r="AJI582" s="0"/>
      <c r="AJJ582" s="0"/>
      <c r="AJK582" s="0"/>
      <c r="AJL582" s="0"/>
      <c r="AJM582" s="0"/>
      <c r="AJN582" s="0"/>
      <c r="AJO582" s="0"/>
      <c r="AJP582" s="0"/>
      <c r="AJQ582" s="0"/>
      <c r="AJR582" s="0"/>
      <c r="AJS582" s="0"/>
      <c r="AJT582" s="0"/>
      <c r="AJU582" s="0"/>
      <c r="AJV582" s="0"/>
      <c r="AJW582" s="0"/>
      <c r="AJX582" s="0"/>
      <c r="AJY582" s="0"/>
      <c r="AJZ582" s="0"/>
      <c r="AKA582" s="0"/>
      <c r="AKB582" s="0"/>
      <c r="AKC582" s="0"/>
      <c r="AKD582" s="0"/>
      <c r="AKE582" s="0"/>
      <c r="AKF582" s="0"/>
      <c r="AKG582" s="0"/>
      <c r="AKH582" s="0"/>
      <c r="AKI582" s="0"/>
      <c r="AKJ582" s="0"/>
      <c r="AKK582" s="0"/>
      <c r="AKL582" s="0"/>
      <c r="AKM582" s="0"/>
      <c r="AKN582" s="0"/>
      <c r="AKO582" s="0"/>
      <c r="AKP582" s="0"/>
      <c r="AKQ582" s="0"/>
      <c r="AKR582" s="0"/>
      <c r="AKS582" s="0"/>
      <c r="AKT582" s="0"/>
      <c r="AKU582" s="0"/>
      <c r="AKV582" s="0"/>
      <c r="AKW582" s="0"/>
      <c r="AKX582" s="0"/>
      <c r="AKY582" s="0"/>
      <c r="AKZ582" s="0"/>
      <c r="ALA582" s="0"/>
      <c r="ALB582" s="0"/>
      <c r="ALC582" s="0"/>
      <c r="ALD582" s="0"/>
      <c r="ALE582" s="0"/>
      <c r="ALF582" s="0"/>
      <c r="ALG582" s="0"/>
      <c r="ALH582" s="0"/>
      <c r="ALI582" s="0"/>
      <c r="ALJ582" s="0"/>
      <c r="ALK582" s="0"/>
      <c r="ALL582" s="0"/>
      <c r="ALM582" s="0"/>
      <c r="ALN582" s="0"/>
      <c r="ALO582" s="0"/>
      <c r="ALP582" s="0"/>
      <c r="ALQ582" s="0"/>
      <c r="ALR582" s="0"/>
      <c r="ALS582" s="0"/>
      <c r="ALT582" s="0"/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  <c r="AMJ582" s="0"/>
    </row>
    <row r="583" customFormat="false" ht="16.5" hidden="false" customHeight="true" outlineLevel="0" collapsed="false">
      <c r="A583" s="19" t="n">
        <v>512</v>
      </c>
      <c r="B583" s="19" t="n">
        <f aca="false" t="array" ref="B583:B583">RANK(V583,$V$2:$V$607)</f>
        <v>488</v>
      </c>
      <c r="C583" s="20" t="str">
        <f aca="false">IF(VLOOKUP($A583,Tournoi!$B$2:$F$601,3,0)="","",VLOOKUP($A583,Tournoi!$B$2:$F$601,3,0))</f>
        <v>De Bot</v>
      </c>
      <c r="D583" s="20" t="str">
        <f aca="false">IF(VLOOKUP($A583,Tournoi!$B$2:$F$601,4,0)="","",VLOOKUP($A583,Tournoi!$B$2:$F$601,4,0))</f>
        <v>Elfi</v>
      </c>
      <c r="E583" s="20"/>
      <c r="F583" s="19" t="n">
        <v>0</v>
      </c>
      <c r="G583" s="19" t="n">
        <v>0</v>
      </c>
      <c r="H583" s="19" t="n">
        <v>0</v>
      </c>
      <c r="I583" s="19" t="n">
        <v>0</v>
      </c>
      <c r="J583" s="21"/>
      <c r="K583" s="19"/>
      <c r="L583" s="19"/>
      <c r="M583" s="19"/>
      <c r="N583" s="19"/>
      <c r="O583" s="19" t="n">
        <f aca="false">IF(VLOOKUP($A583,Tournoi!$B$2:$AC$601,6,0)="","",VLOOKUP($A583,Tournoi!$B$2:$AF$601,30,0))</f>
        <v>33.5777777777778</v>
      </c>
      <c r="P583" s="19"/>
      <c r="Q583" s="19"/>
      <c r="R583" s="19"/>
      <c r="S583" s="22"/>
      <c r="T583" s="21" t="n">
        <f aca="false" t="array" ref="T583:T583">SUM(J583:S583)</f>
        <v>33.5777777777778</v>
      </c>
      <c r="U583" s="19" t="n">
        <f aca="false" t="array" ref="U583:U583">IF(S583="",0,S583)+IF((COUNT(J583:R583)&lt;6),SUM(J583:R583),(MAX(J583:R583)+LARGE(J583:R583,2)+LARGE(J583:R583,3)+LARGE(J583:R583,4)+LARGE(J583:R583,5)))</f>
        <v>33.5777777777778</v>
      </c>
      <c r="V583" s="19" t="n">
        <f aca="false">U583+G583+I583</f>
        <v>33.5777777777778</v>
      </c>
      <c r="W583" s="19" t="n">
        <f aca="false" t="array" ref="W583:W583">COUNT(J583:S583)</f>
        <v>1</v>
      </c>
      <c r="X583" s="19"/>
      <c r="Y583" s="19"/>
      <c r="Z583" s="4"/>
      <c r="AA583" s="19"/>
      <c r="AB583" s="19"/>
      <c r="AC583" s="4"/>
      <c r="AD583" s="4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CA583" s="0"/>
      <c r="CB583" s="0"/>
      <c r="CC583" s="0"/>
      <c r="CD583" s="0"/>
      <c r="CE583" s="0"/>
      <c r="CF583" s="0"/>
      <c r="CG583" s="0"/>
      <c r="CH583" s="0"/>
      <c r="CI583" s="0"/>
      <c r="CJ583" s="0"/>
      <c r="CK583" s="0"/>
      <c r="CL583" s="0"/>
      <c r="CM583" s="0"/>
      <c r="CN583" s="0"/>
      <c r="CO583" s="0"/>
      <c r="CP583" s="0"/>
      <c r="CQ583" s="0"/>
      <c r="CR583" s="0"/>
      <c r="CS583" s="0"/>
      <c r="CT583" s="0"/>
      <c r="CU583" s="0"/>
      <c r="CV583" s="0"/>
      <c r="CW583" s="0"/>
      <c r="CX583" s="0"/>
      <c r="CY583" s="0"/>
      <c r="CZ583" s="0"/>
      <c r="DA583" s="0"/>
      <c r="DB583" s="0"/>
      <c r="DC583" s="0"/>
      <c r="DD583" s="0"/>
      <c r="DE583" s="0"/>
      <c r="DF583" s="0"/>
      <c r="DG583" s="0"/>
      <c r="DH583" s="0"/>
      <c r="DI583" s="0"/>
      <c r="DJ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  <c r="EE583" s="0"/>
      <c r="EF583" s="0"/>
      <c r="EG583" s="0"/>
      <c r="EH583" s="0"/>
      <c r="EI583" s="0"/>
      <c r="EJ583" s="0"/>
      <c r="EK583" s="0"/>
      <c r="EL583" s="0"/>
      <c r="EM583" s="0"/>
      <c r="EN583" s="0"/>
      <c r="EO583" s="0"/>
      <c r="EP583" s="0"/>
      <c r="EQ583" s="0"/>
      <c r="ER583" s="0"/>
      <c r="ES583" s="0"/>
      <c r="ET583" s="0"/>
      <c r="EU583" s="0"/>
      <c r="EV583" s="0"/>
      <c r="EW583" s="0"/>
      <c r="EX583" s="0"/>
      <c r="EY583" s="0"/>
      <c r="EZ583" s="0"/>
      <c r="FA583" s="0"/>
      <c r="FB583" s="0"/>
      <c r="FC583" s="0"/>
      <c r="FD583" s="0"/>
      <c r="FE583" s="0"/>
      <c r="FF583" s="0"/>
      <c r="FG583" s="0"/>
      <c r="FH583" s="0"/>
      <c r="FI583" s="0"/>
      <c r="FJ583" s="0"/>
      <c r="FK583" s="0"/>
      <c r="FL583" s="0"/>
      <c r="FM583" s="0"/>
      <c r="FN583" s="0"/>
      <c r="FO583" s="0"/>
      <c r="FP583" s="0"/>
      <c r="FQ583" s="0"/>
      <c r="FR583" s="0"/>
      <c r="FS583" s="0"/>
      <c r="FT583" s="0"/>
      <c r="FU583" s="0"/>
      <c r="FV583" s="0"/>
      <c r="FW583" s="0"/>
      <c r="FX583" s="0"/>
      <c r="FY583" s="0"/>
      <c r="FZ583" s="0"/>
      <c r="GA583" s="0"/>
      <c r="GB583" s="0"/>
      <c r="GC583" s="0"/>
      <c r="GD583" s="0"/>
      <c r="GE583" s="0"/>
      <c r="GF583" s="0"/>
      <c r="GG583" s="0"/>
      <c r="GH583" s="0"/>
      <c r="GI583" s="0"/>
      <c r="GJ583" s="0"/>
      <c r="GK583" s="0"/>
      <c r="GL583" s="0"/>
      <c r="GM583" s="0"/>
      <c r="GN583" s="0"/>
      <c r="GO583" s="0"/>
      <c r="GP583" s="0"/>
      <c r="GQ583" s="0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  <c r="IX583" s="0"/>
      <c r="IY583" s="0"/>
      <c r="IZ583" s="0"/>
      <c r="JA583" s="0"/>
      <c r="JB583" s="0"/>
      <c r="JC583" s="0"/>
      <c r="JD583" s="0"/>
      <c r="JE583" s="0"/>
      <c r="JF583" s="0"/>
      <c r="JG583" s="0"/>
      <c r="JH583" s="0"/>
      <c r="JI583" s="0"/>
      <c r="JJ583" s="0"/>
      <c r="JK583" s="0"/>
      <c r="JL583" s="0"/>
      <c r="JM583" s="0"/>
      <c r="JN583" s="0"/>
      <c r="JO583" s="0"/>
      <c r="JP583" s="0"/>
      <c r="JQ583" s="0"/>
      <c r="JR583" s="0"/>
      <c r="JS583" s="0"/>
      <c r="JT583" s="0"/>
      <c r="JU583" s="0"/>
      <c r="JV583" s="0"/>
      <c r="JW583" s="0"/>
      <c r="JX583" s="0"/>
      <c r="JY583" s="0"/>
      <c r="JZ583" s="0"/>
      <c r="KA583" s="0"/>
      <c r="KB583" s="0"/>
      <c r="KC583" s="0"/>
      <c r="KD583" s="0"/>
      <c r="KE583" s="0"/>
      <c r="KF583" s="0"/>
      <c r="KG583" s="0"/>
      <c r="KH583" s="0"/>
      <c r="KI583" s="0"/>
      <c r="KJ583" s="0"/>
      <c r="KK583" s="0"/>
      <c r="KL583" s="0"/>
      <c r="KM583" s="0"/>
      <c r="KN583" s="0"/>
      <c r="KO583" s="0"/>
      <c r="KP583" s="0"/>
      <c r="KQ583" s="0"/>
      <c r="KR583" s="0"/>
      <c r="KS583" s="0"/>
      <c r="KT583" s="0"/>
      <c r="KU583" s="0"/>
      <c r="KV583" s="0"/>
      <c r="KW583" s="0"/>
      <c r="KX583" s="0"/>
      <c r="KY583" s="0"/>
      <c r="KZ583" s="0"/>
      <c r="LA583" s="0"/>
      <c r="LB583" s="0"/>
      <c r="LC583" s="0"/>
      <c r="LD583" s="0"/>
      <c r="LE583" s="0"/>
      <c r="LF583" s="0"/>
      <c r="LG583" s="0"/>
      <c r="LH583" s="0"/>
      <c r="LI583" s="0"/>
      <c r="LJ583" s="0"/>
      <c r="LK583" s="0"/>
      <c r="LL583" s="0"/>
      <c r="LM583" s="0"/>
      <c r="LN583" s="0"/>
      <c r="LO583" s="0"/>
      <c r="LP583" s="0"/>
      <c r="LQ583" s="0"/>
      <c r="LR583" s="0"/>
      <c r="LS583" s="0"/>
      <c r="LT583" s="0"/>
      <c r="LU583" s="0"/>
      <c r="LV583" s="0"/>
      <c r="LW583" s="0"/>
      <c r="LX583" s="0"/>
      <c r="LY583" s="0"/>
      <c r="LZ583" s="0"/>
      <c r="MA583" s="0"/>
      <c r="MB583" s="0"/>
      <c r="MC583" s="0"/>
      <c r="MD583" s="0"/>
      <c r="ME583" s="0"/>
      <c r="MF583" s="0"/>
      <c r="MG583" s="0"/>
      <c r="MH583" s="0"/>
      <c r="MI583" s="0"/>
      <c r="MJ583" s="0"/>
      <c r="MK583" s="0"/>
      <c r="ML583" s="0"/>
      <c r="MM583" s="0"/>
      <c r="MN583" s="0"/>
      <c r="MO583" s="0"/>
      <c r="MP583" s="0"/>
      <c r="MQ583" s="0"/>
      <c r="MR583" s="0"/>
      <c r="MS583" s="0"/>
      <c r="MT583" s="0"/>
      <c r="MU583" s="0"/>
      <c r="MV583" s="0"/>
      <c r="MW583" s="0"/>
      <c r="MX583" s="0"/>
      <c r="MY583" s="0"/>
      <c r="MZ583" s="0"/>
      <c r="NA583" s="0"/>
      <c r="NB583" s="0"/>
      <c r="NC583" s="0"/>
      <c r="ND583" s="0"/>
      <c r="NE583" s="0"/>
      <c r="NF583" s="0"/>
      <c r="NG583" s="0"/>
      <c r="NH583" s="0"/>
      <c r="NI583" s="0"/>
      <c r="NJ583" s="0"/>
      <c r="NK583" s="0"/>
      <c r="NL583" s="0"/>
      <c r="NM583" s="0"/>
      <c r="NN583" s="0"/>
      <c r="NO583" s="0"/>
      <c r="NP583" s="0"/>
      <c r="NQ583" s="0"/>
      <c r="NR583" s="0"/>
      <c r="NS583" s="0"/>
      <c r="NT583" s="0"/>
      <c r="NU583" s="0"/>
      <c r="NV583" s="0"/>
      <c r="NW583" s="0"/>
      <c r="NX583" s="0"/>
      <c r="NY583" s="0"/>
      <c r="NZ583" s="0"/>
      <c r="OA583" s="0"/>
      <c r="OB583" s="0"/>
      <c r="OC583" s="0"/>
      <c r="OD583" s="0"/>
      <c r="OE583" s="0"/>
      <c r="OF583" s="0"/>
      <c r="OG583" s="0"/>
      <c r="OH583" s="0"/>
      <c r="OI583" s="0"/>
      <c r="OJ583" s="0"/>
      <c r="OK583" s="0"/>
      <c r="OL583" s="0"/>
      <c r="OM583" s="0"/>
      <c r="ON583" s="0"/>
      <c r="OO583" s="0"/>
      <c r="OP583" s="0"/>
      <c r="OQ583" s="0"/>
      <c r="OR583" s="0"/>
      <c r="OS583" s="0"/>
      <c r="OT583" s="0"/>
      <c r="OU583" s="0"/>
      <c r="OV583" s="0"/>
      <c r="OW583" s="0"/>
      <c r="OX583" s="0"/>
      <c r="OY583" s="0"/>
      <c r="OZ583" s="0"/>
      <c r="PA583" s="0"/>
      <c r="PB583" s="0"/>
      <c r="PC583" s="0"/>
      <c r="PD583" s="0"/>
      <c r="PE583" s="0"/>
      <c r="PF583" s="0"/>
      <c r="PG583" s="0"/>
      <c r="PH583" s="0"/>
      <c r="PI583" s="0"/>
      <c r="PJ583" s="0"/>
      <c r="PK583" s="0"/>
      <c r="PL583" s="0"/>
      <c r="PM583" s="0"/>
      <c r="PN583" s="0"/>
      <c r="PO583" s="0"/>
      <c r="PP583" s="0"/>
      <c r="PQ583" s="0"/>
      <c r="PR583" s="0"/>
      <c r="PS583" s="0"/>
      <c r="PT583" s="0"/>
      <c r="PU583" s="0"/>
      <c r="PV583" s="0"/>
      <c r="PW583" s="0"/>
      <c r="PX583" s="0"/>
      <c r="PY583" s="0"/>
      <c r="PZ583" s="0"/>
      <c r="QA583" s="0"/>
      <c r="QB583" s="0"/>
      <c r="QC583" s="0"/>
      <c r="QD583" s="0"/>
      <c r="QE583" s="0"/>
      <c r="QF583" s="0"/>
      <c r="QG583" s="0"/>
      <c r="QH583" s="0"/>
      <c r="QI583" s="0"/>
      <c r="QJ583" s="0"/>
      <c r="QK583" s="0"/>
      <c r="QL583" s="0"/>
      <c r="QM583" s="0"/>
      <c r="QN583" s="0"/>
      <c r="QO583" s="0"/>
      <c r="QP583" s="0"/>
      <c r="QQ583" s="0"/>
      <c r="QR583" s="0"/>
      <c r="QS583" s="0"/>
      <c r="QT583" s="0"/>
      <c r="QU583" s="0"/>
      <c r="QV583" s="0"/>
      <c r="QW583" s="0"/>
      <c r="QX583" s="0"/>
      <c r="QY583" s="0"/>
      <c r="QZ583" s="0"/>
      <c r="RA583" s="0"/>
      <c r="RB583" s="0"/>
      <c r="RC583" s="0"/>
      <c r="RD583" s="0"/>
      <c r="RE583" s="0"/>
      <c r="RF583" s="0"/>
      <c r="RG583" s="0"/>
      <c r="RH583" s="0"/>
      <c r="RI583" s="0"/>
      <c r="RJ583" s="0"/>
      <c r="RK583" s="0"/>
      <c r="RL583" s="0"/>
      <c r="RM583" s="0"/>
      <c r="RN583" s="0"/>
      <c r="RO583" s="0"/>
      <c r="RP583" s="0"/>
      <c r="RQ583" s="0"/>
      <c r="RR583" s="0"/>
      <c r="RS583" s="0"/>
      <c r="RT583" s="0"/>
      <c r="RU583" s="0"/>
      <c r="RV583" s="0"/>
      <c r="RW583" s="0"/>
      <c r="RX583" s="0"/>
      <c r="RY583" s="0"/>
      <c r="RZ583" s="0"/>
      <c r="SA583" s="0"/>
      <c r="SB583" s="0"/>
      <c r="SC583" s="0"/>
      <c r="SD583" s="0"/>
      <c r="SE583" s="0"/>
      <c r="SF583" s="0"/>
      <c r="SG583" s="0"/>
      <c r="SH583" s="0"/>
      <c r="SI583" s="0"/>
      <c r="SJ583" s="0"/>
      <c r="SK583" s="0"/>
      <c r="SL583" s="0"/>
      <c r="SM583" s="0"/>
      <c r="SN583" s="0"/>
      <c r="SO583" s="0"/>
      <c r="SP583" s="0"/>
      <c r="SQ583" s="0"/>
      <c r="SR583" s="0"/>
      <c r="SS583" s="0"/>
      <c r="ST583" s="0"/>
      <c r="SU583" s="0"/>
      <c r="SV583" s="0"/>
      <c r="SW583" s="0"/>
      <c r="SX583" s="0"/>
      <c r="SY583" s="0"/>
      <c r="SZ583" s="0"/>
      <c r="TA583" s="0"/>
      <c r="TB583" s="0"/>
      <c r="TC583" s="0"/>
      <c r="TD583" s="0"/>
      <c r="TE583" s="0"/>
      <c r="TF583" s="0"/>
      <c r="TG583" s="0"/>
      <c r="TH583" s="0"/>
      <c r="TI583" s="0"/>
      <c r="TJ583" s="0"/>
      <c r="TK583" s="0"/>
      <c r="TL583" s="0"/>
      <c r="TM583" s="0"/>
      <c r="TN583" s="0"/>
      <c r="TO583" s="0"/>
      <c r="TP583" s="0"/>
      <c r="TQ583" s="0"/>
      <c r="TR583" s="0"/>
      <c r="TS583" s="0"/>
      <c r="TT583" s="0"/>
      <c r="TU583" s="0"/>
      <c r="TV583" s="0"/>
      <c r="TW583" s="0"/>
      <c r="TX583" s="0"/>
      <c r="TY583" s="0"/>
      <c r="TZ583" s="0"/>
      <c r="UA583" s="0"/>
      <c r="UB583" s="0"/>
      <c r="UC583" s="0"/>
      <c r="UD583" s="0"/>
      <c r="UE583" s="0"/>
      <c r="UF583" s="0"/>
      <c r="UG583" s="0"/>
      <c r="UH583" s="0"/>
      <c r="UI583" s="0"/>
      <c r="UJ583" s="0"/>
      <c r="UK583" s="0"/>
      <c r="UL583" s="0"/>
      <c r="UM583" s="0"/>
      <c r="UN583" s="0"/>
      <c r="UO583" s="0"/>
      <c r="UP583" s="0"/>
      <c r="UQ583" s="0"/>
      <c r="UR583" s="0"/>
      <c r="US583" s="0"/>
      <c r="UT583" s="0"/>
      <c r="UU583" s="0"/>
      <c r="UV583" s="0"/>
      <c r="UW583" s="0"/>
      <c r="UX583" s="0"/>
      <c r="UY583" s="0"/>
      <c r="UZ583" s="0"/>
      <c r="VA583" s="0"/>
      <c r="VB583" s="0"/>
      <c r="VC583" s="0"/>
      <c r="VD583" s="0"/>
      <c r="VE583" s="0"/>
      <c r="VF583" s="0"/>
      <c r="VG583" s="0"/>
      <c r="VH583" s="0"/>
      <c r="VI583" s="0"/>
      <c r="VJ583" s="0"/>
      <c r="VK583" s="0"/>
      <c r="VL583" s="0"/>
      <c r="VM583" s="0"/>
      <c r="VN583" s="0"/>
      <c r="VO583" s="0"/>
      <c r="VP583" s="0"/>
      <c r="VQ583" s="0"/>
      <c r="VR583" s="0"/>
      <c r="VS583" s="0"/>
      <c r="VT583" s="0"/>
      <c r="VU583" s="0"/>
      <c r="VV583" s="0"/>
      <c r="VW583" s="0"/>
      <c r="VX583" s="0"/>
      <c r="VY583" s="0"/>
      <c r="VZ583" s="0"/>
      <c r="WA583" s="0"/>
      <c r="WB583" s="0"/>
      <c r="WC583" s="0"/>
      <c r="WD583" s="0"/>
      <c r="WE583" s="0"/>
      <c r="WF583" s="0"/>
      <c r="WG583" s="0"/>
      <c r="WH583" s="0"/>
      <c r="WI583" s="0"/>
      <c r="WJ583" s="0"/>
      <c r="WK583" s="0"/>
      <c r="WL583" s="0"/>
      <c r="WM583" s="0"/>
      <c r="WN583" s="0"/>
      <c r="WO583" s="0"/>
      <c r="WP583" s="0"/>
      <c r="WQ583" s="0"/>
      <c r="WR583" s="0"/>
      <c r="WS583" s="0"/>
      <c r="WT583" s="0"/>
      <c r="WU583" s="0"/>
      <c r="WV583" s="0"/>
      <c r="WW583" s="0"/>
      <c r="WX583" s="0"/>
      <c r="WY583" s="0"/>
      <c r="WZ583" s="0"/>
      <c r="XA583" s="0"/>
      <c r="XB583" s="0"/>
      <c r="XC583" s="0"/>
      <c r="XD583" s="0"/>
      <c r="XE583" s="0"/>
      <c r="XF583" s="0"/>
      <c r="XG583" s="0"/>
      <c r="XH583" s="0"/>
      <c r="XI583" s="0"/>
      <c r="XJ583" s="0"/>
      <c r="XK583" s="0"/>
      <c r="XL583" s="0"/>
      <c r="XM583" s="0"/>
      <c r="XN583" s="0"/>
      <c r="XO583" s="0"/>
      <c r="XP583" s="0"/>
      <c r="XQ583" s="0"/>
      <c r="XR583" s="0"/>
      <c r="XS583" s="0"/>
      <c r="XT583" s="0"/>
      <c r="XU583" s="0"/>
      <c r="XV583" s="0"/>
      <c r="XW583" s="0"/>
      <c r="XX583" s="0"/>
      <c r="XY583" s="0"/>
      <c r="XZ583" s="0"/>
      <c r="YA583" s="0"/>
      <c r="YB583" s="0"/>
      <c r="YC583" s="0"/>
      <c r="YD583" s="0"/>
      <c r="YE583" s="0"/>
      <c r="YF583" s="0"/>
      <c r="YG583" s="0"/>
      <c r="YH583" s="0"/>
      <c r="YI583" s="0"/>
      <c r="YJ583" s="0"/>
      <c r="YK583" s="0"/>
      <c r="YL583" s="0"/>
      <c r="YM583" s="0"/>
      <c r="YN583" s="0"/>
      <c r="YO583" s="0"/>
      <c r="YP583" s="0"/>
      <c r="YQ583" s="0"/>
      <c r="YR583" s="0"/>
      <c r="YS583" s="0"/>
      <c r="YT583" s="0"/>
      <c r="YU583" s="0"/>
      <c r="YV583" s="0"/>
      <c r="YW583" s="0"/>
      <c r="YX583" s="0"/>
      <c r="YY583" s="0"/>
      <c r="YZ583" s="0"/>
      <c r="ZA583" s="0"/>
      <c r="ZB583" s="0"/>
      <c r="ZC583" s="0"/>
      <c r="ZD583" s="0"/>
      <c r="ZE583" s="0"/>
      <c r="ZF583" s="0"/>
      <c r="ZG583" s="0"/>
      <c r="ZH583" s="0"/>
      <c r="ZI583" s="0"/>
      <c r="ZJ583" s="0"/>
      <c r="ZK583" s="0"/>
      <c r="ZL583" s="0"/>
      <c r="ZM583" s="0"/>
      <c r="ZN583" s="0"/>
      <c r="ZO583" s="0"/>
      <c r="ZP583" s="0"/>
      <c r="ZQ583" s="0"/>
      <c r="ZR583" s="0"/>
      <c r="ZS583" s="0"/>
      <c r="ZT583" s="0"/>
      <c r="ZU583" s="0"/>
      <c r="ZV583" s="0"/>
      <c r="ZW583" s="0"/>
      <c r="ZX583" s="0"/>
      <c r="ZY583" s="0"/>
      <c r="ZZ583" s="0"/>
      <c r="AAA583" s="0"/>
      <c r="AAB583" s="0"/>
      <c r="AAC583" s="0"/>
      <c r="AAD583" s="0"/>
      <c r="AAE583" s="0"/>
      <c r="AAF583" s="0"/>
      <c r="AAG583" s="0"/>
      <c r="AAH583" s="0"/>
      <c r="AAI583" s="0"/>
      <c r="AAJ583" s="0"/>
      <c r="AAK583" s="0"/>
      <c r="AAL583" s="0"/>
      <c r="AAM583" s="0"/>
      <c r="AAN583" s="0"/>
      <c r="AAO583" s="0"/>
      <c r="AAP583" s="0"/>
      <c r="AAQ583" s="0"/>
      <c r="AAR583" s="0"/>
      <c r="AAS583" s="0"/>
      <c r="AAT583" s="0"/>
      <c r="AAU583" s="0"/>
      <c r="AAV583" s="0"/>
      <c r="AAW583" s="0"/>
      <c r="AAX583" s="0"/>
      <c r="AAY583" s="0"/>
      <c r="AAZ583" s="0"/>
      <c r="ABA583" s="0"/>
      <c r="ABB583" s="0"/>
      <c r="ABC583" s="0"/>
      <c r="ABD583" s="0"/>
      <c r="ABE583" s="0"/>
      <c r="ABF583" s="0"/>
      <c r="ABG583" s="0"/>
      <c r="ABH583" s="0"/>
      <c r="ABI583" s="0"/>
      <c r="ABJ583" s="0"/>
      <c r="ABK583" s="0"/>
      <c r="ABL583" s="0"/>
      <c r="ABM583" s="0"/>
      <c r="ABN583" s="0"/>
      <c r="ABO583" s="0"/>
      <c r="ABP583" s="0"/>
      <c r="ABQ583" s="0"/>
      <c r="ABR583" s="0"/>
      <c r="ABS583" s="0"/>
      <c r="ABT583" s="0"/>
      <c r="ABU583" s="0"/>
      <c r="ABV583" s="0"/>
      <c r="ABW583" s="0"/>
      <c r="ABX583" s="0"/>
      <c r="ABY583" s="0"/>
      <c r="ABZ583" s="0"/>
      <c r="ACA583" s="0"/>
      <c r="ACB583" s="0"/>
      <c r="ACC583" s="0"/>
      <c r="ACD583" s="0"/>
      <c r="ACE583" s="0"/>
      <c r="ACF583" s="0"/>
      <c r="ACG583" s="0"/>
      <c r="ACH583" s="0"/>
      <c r="ACI583" s="0"/>
      <c r="ACJ583" s="0"/>
      <c r="ACK583" s="0"/>
      <c r="ACL583" s="0"/>
      <c r="ACM583" s="0"/>
      <c r="ACN583" s="0"/>
      <c r="ACO583" s="0"/>
      <c r="ACP583" s="0"/>
      <c r="ACQ583" s="0"/>
      <c r="ACR583" s="0"/>
      <c r="ACS583" s="0"/>
      <c r="ACT583" s="0"/>
      <c r="ACU583" s="0"/>
      <c r="ACV583" s="0"/>
      <c r="ACW583" s="0"/>
      <c r="ACX583" s="0"/>
      <c r="ACY583" s="0"/>
      <c r="ACZ583" s="0"/>
      <c r="ADA583" s="0"/>
      <c r="ADB583" s="0"/>
      <c r="ADC583" s="0"/>
      <c r="ADD583" s="0"/>
      <c r="ADE583" s="0"/>
      <c r="ADF583" s="0"/>
      <c r="ADG583" s="0"/>
      <c r="ADH583" s="0"/>
      <c r="ADI583" s="0"/>
      <c r="ADJ583" s="0"/>
      <c r="ADK583" s="0"/>
      <c r="ADL583" s="0"/>
      <c r="ADM583" s="0"/>
      <c r="ADN583" s="0"/>
      <c r="ADO583" s="0"/>
      <c r="ADP583" s="0"/>
      <c r="ADQ583" s="0"/>
      <c r="ADR583" s="0"/>
      <c r="ADS583" s="0"/>
      <c r="ADT583" s="0"/>
      <c r="ADU583" s="0"/>
      <c r="ADV583" s="0"/>
      <c r="ADW583" s="0"/>
      <c r="ADX583" s="0"/>
      <c r="ADY583" s="0"/>
      <c r="ADZ583" s="0"/>
      <c r="AEA583" s="0"/>
      <c r="AEB583" s="0"/>
      <c r="AEC583" s="0"/>
      <c r="AED583" s="0"/>
      <c r="AEE583" s="0"/>
      <c r="AEF583" s="0"/>
      <c r="AEG583" s="0"/>
      <c r="AEH583" s="0"/>
      <c r="AEI583" s="0"/>
      <c r="AEJ583" s="0"/>
      <c r="AEK583" s="0"/>
      <c r="AEL583" s="0"/>
      <c r="AEM583" s="0"/>
      <c r="AEN583" s="0"/>
      <c r="AEO583" s="0"/>
      <c r="AEP583" s="0"/>
      <c r="AEQ583" s="0"/>
      <c r="AER583" s="0"/>
      <c r="AES583" s="0"/>
      <c r="AET583" s="0"/>
      <c r="AEU583" s="0"/>
      <c r="AEV583" s="0"/>
      <c r="AEW583" s="0"/>
      <c r="AEX583" s="0"/>
      <c r="AEY583" s="0"/>
      <c r="AEZ583" s="0"/>
      <c r="AFA583" s="0"/>
      <c r="AFB583" s="0"/>
      <c r="AFC583" s="0"/>
      <c r="AFD583" s="0"/>
      <c r="AFE583" s="0"/>
      <c r="AFF583" s="0"/>
      <c r="AFG583" s="0"/>
      <c r="AFH583" s="0"/>
      <c r="AFI583" s="0"/>
      <c r="AFJ583" s="0"/>
      <c r="AFK583" s="0"/>
      <c r="AFL583" s="0"/>
      <c r="AFM583" s="0"/>
      <c r="AFN583" s="0"/>
      <c r="AFO583" s="0"/>
      <c r="AFP583" s="0"/>
      <c r="AFQ583" s="0"/>
      <c r="AFR583" s="0"/>
      <c r="AFS583" s="0"/>
      <c r="AFT583" s="0"/>
      <c r="AFU583" s="0"/>
      <c r="AFV583" s="0"/>
      <c r="AFW583" s="0"/>
      <c r="AFX583" s="0"/>
      <c r="AFY583" s="0"/>
      <c r="AFZ583" s="0"/>
      <c r="AGA583" s="0"/>
      <c r="AGB583" s="0"/>
      <c r="AGC583" s="0"/>
      <c r="AGD583" s="0"/>
      <c r="AGE583" s="0"/>
      <c r="AGF583" s="0"/>
      <c r="AGG583" s="0"/>
      <c r="AGH583" s="0"/>
      <c r="AGI583" s="0"/>
      <c r="AGJ583" s="0"/>
      <c r="AGK583" s="0"/>
      <c r="AGL583" s="0"/>
      <c r="AGM583" s="0"/>
      <c r="AGN583" s="0"/>
      <c r="AGO583" s="0"/>
      <c r="AGP583" s="0"/>
      <c r="AGQ583" s="0"/>
      <c r="AGR583" s="0"/>
      <c r="AGS583" s="0"/>
      <c r="AGT583" s="0"/>
      <c r="AGU583" s="0"/>
      <c r="AGV583" s="0"/>
      <c r="AGW583" s="0"/>
      <c r="AGX583" s="0"/>
      <c r="AGY583" s="0"/>
      <c r="AGZ583" s="0"/>
      <c r="AHA583" s="0"/>
      <c r="AHB583" s="0"/>
      <c r="AHC583" s="0"/>
      <c r="AHD583" s="0"/>
      <c r="AHE583" s="0"/>
      <c r="AHF583" s="0"/>
      <c r="AHG583" s="0"/>
      <c r="AHH583" s="0"/>
      <c r="AHI583" s="0"/>
      <c r="AHJ583" s="0"/>
      <c r="AHK583" s="0"/>
      <c r="AHL583" s="0"/>
      <c r="AHM583" s="0"/>
      <c r="AHN583" s="0"/>
      <c r="AHO583" s="0"/>
      <c r="AHP583" s="0"/>
      <c r="AHQ583" s="0"/>
      <c r="AHR583" s="0"/>
      <c r="AHS583" s="0"/>
      <c r="AHT583" s="0"/>
      <c r="AHU583" s="0"/>
      <c r="AHV583" s="0"/>
      <c r="AHW583" s="0"/>
      <c r="AHX583" s="0"/>
      <c r="AHY583" s="0"/>
      <c r="AHZ583" s="0"/>
      <c r="AIA583" s="0"/>
      <c r="AIB583" s="0"/>
      <c r="AIC583" s="0"/>
      <c r="AID583" s="0"/>
      <c r="AIE583" s="0"/>
      <c r="AIF583" s="0"/>
      <c r="AIG583" s="0"/>
      <c r="AIH583" s="0"/>
      <c r="AII583" s="0"/>
      <c r="AIJ583" s="0"/>
      <c r="AIK583" s="0"/>
      <c r="AIL583" s="0"/>
      <c r="AIM583" s="0"/>
      <c r="AIN583" s="0"/>
      <c r="AIO583" s="0"/>
      <c r="AIP583" s="0"/>
      <c r="AIQ583" s="0"/>
      <c r="AIR583" s="0"/>
      <c r="AIS583" s="0"/>
      <c r="AIT583" s="0"/>
      <c r="AIU583" s="0"/>
      <c r="AIV583" s="0"/>
      <c r="AIW583" s="0"/>
      <c r="AIX583" s="0"/>
      <c r="AIY583" s="0"/>
      <c r="AIZ583" s="0"/>
      <c r="AJA583" s="0"/>
      <c r="AJB583" s="0"/>
      <c r="AJC583" s="0"/>
      <c r="AJD583" s="0"/>
      <c r="AJE583" s="0"/>
      <c r="AJF583" s="0"/>
      <c r="AJG583" s="0"/>
      <c r="AJH583" s="0"/>
      <c r="AJI583" s="0"/>
      <c r="AJJ583" s="0"/>
      <c r="AJK583" s="0"/>
      <c r="AJL583" s="0"/>
      <c r="AJM583" s="0"/>
      <c r="AJN583" s="0"/>
      <c r="AJO583" s="0"/>
      <c r="AJP583" s="0"/>
      <c r="AJQ583" s="0"/>
      <c r="AJR583" s="0"/>
      <c r="AJS583" s="0"/>
      <c r="AJT583" s="0"/>
      <c r="AJU583" s="0"/>
      <c r="AJV583" s="0"/>
      <c r="AJW583" s="0"/>
      <c r="AJX583" s="0"/>
      <c r="AJY583" s="0"/>
      <c r="AJZ583" s="0"/>
      <c r="AKA583" s="0"/>
      <c r="AKB583" s="0"/>
      <c r="AKC583" s="0"/>
      <c r="AKD583" s="0"/>
      <c r="AKE583" s="0"/>
      <c r="AKF583" s="0"/>
      <c r="AKG583" s="0"/>
      <c r="AKH583" s="0"/>
      <c r="AKI583" s="0"/>
      <c r="AKJ583" s="0"/>
      <c r="AKK583" s="0"/>
      <c r="AKL583" s="0"/>
      <c r="AKM583" s="0"/>
      <c r="AKN583" s="0"/>
      <c r="AKO583" s="0"/>
      <c r="AKP583" s="0"/>
      <c r="AKQ583" s="0"/>
      <c r="AKR583" s="0"/>
      <c r="AKS583" s="0"/>
      <c r="AKT583" s="0"/>
      <c r="AKU583" s="0"/>
      <c r="AKV583" s="0"/>
      <c r="AKW583" s="0"/>
      <c r="AKX583" s="0"/>
      <c r="AKY583" s="0"/>
      <c r="AKZ583" s="0"/>
      <c r="ALA583" s="0"/>
      <c r="ALB583" s="0"/>
      <c r="ALC583" s="0"/>
      <c r="ALD583" s="0"/>
      <c r="ALE583" s="0"/>
      <c r="ALF583" s="0"/>
      <c r="ALG583" s="0"/>
      <c r="ALH583" s="0"/>
      <c r="ALI583" s="0"/>
      <c r="ALJ583" s="0"/>
      <c r="ALK583" s="0"/>
      <c r="ALL583" s="0"/>
      <c r="ALM583" s="0"/>
      <c r="ALN583" s="0"/>
      <c r="ALO583" s="0"/>
      <c r="ALP583" s="0"/>
      <c r="ALQ583" s="0"/>
      <c r="ALR583" s="0"/>
      <c r="ALS583" s="0"/>
      <c r="ALT583" s="0"/>
      <c r="ALU583" s="0"/>
      <c r="ALV583" s="0"/>
      <c r="ALW583" s="0"/>
      <c r="ALX583" s="0"/>
      <c r="ALY583" s="0"/>
      <c r="ALZ583" s="0"/>
      <c r="AMA583" s="0"/>
      <c r="AMB583" s="0"/>
      <c r="AMC583" s="0"/>
      <c r="AMD583" s="0"/>
      <c r="AME583" s="0"/>
      <c r="AMF583" s="0"/>
      <c r="AMG583" s="0"/>
      <c r="AMH583" s="0"/>
      <c r="AMI583" s="0"/>
      <c r="AMJ583" s="0"/>
    </row>
    <row r="584" customFormat="false" ht="16.5" hidden="false" customHeight="true" outlineLevel="0" collapsed="false">
      <c r="A584" s="19" t="n">
        <v>517</v>
      </c>
      <c r="B584" s="19" t="n">
        <f aca="false" t="array" ref="B584:B584">RANK(V584,$V$2:$V$607)</f>
        <v>577</v>
      </c>
      <c r="C584" s="20" t="str">
        <f aca="false">IF(VLOOKUP($A584,Tournoi!$B$2:$F$601,3,0)="","",VLOOKUP($A584,Tournoi!$B$2:$F$601,3,0))</f>
        <v/>
      </c>
      <c r="D584" s="20" t="str">
        <f aca="false">IF(VLOOKUP($A584,Tournoi!$B$2:$F$601,4,0)="","",VLOOKUP($A584,Tournoi!$B$2:$F$601,4,0))</f>
        <v/>
      </c>
      <c r="E584" s="20"/>
      <c r="F584" s="19" t="n">
        <v>0</v>
      </c>
      <c r="G584" s="19" t="n">
        <v>0</v>
      </c>
      <c r="H584" s="19" t="n">
        <v>0</v>
      </c>
      <c r="I584" s="19" t="n">
        <v>0</v>
      </c>
      <c r="J584" s="21"/>
      <c r="K584" s="19"/>
      <c r="L584" s="19"/>
      <c r="M584" s="19"/>
      <c r="N584" s="19"/>
      <c r="O584" s="19" t="str">
        <f aca="false">IF(VLOOKUP($A584,Tournoi!$B$2:$AC$601,6,0)="","",VLOOKUP($A584,Tournoi!$B$2:$AF$601,30,0))</f>
        <v/>
      </c>
      <c r="P584" s="19"/>
      <c r="Q584" s="19"/>
      <c r="R584" s="19"/>
      <c r="S584" s="22"/>
      <c r="T584" s="21" t="n">
        <f aca="false" t="array" ref="T584:T584">SUM(J584:S584)</f>
        <v>0</v>
      </c>
      <c r="U584" s="19" t="n">
        <f aca="false" t="array" ref="U584:U584">IF(S584="",0,S584)+IF((COUNT(J584:R584)&lt;6),SUM(J584:R584),(MAX(J584:R584)+LARGE(J584:R584,2)+LARGE(J584:R584,3)+LARGE(J584:R584,4)+LARGE(J584:R584,5)))</f>
        <v>0</v>
      </c>
      <c r="V584" s="19" t="n">
        <f aca="false">U584+G584+I584</f>
        <v>0</v>
      </c>
      <c r="W584" s="19" t="n">
        <f aca="false" t="array" ref="W584:W584">COUNT(J584:S584)</f>
        <v>0</v>
      </c>
      <c r="X584" s="19"/>
      <c r="Y584" s="19"/>
      <c r="Z584" s="4"/>
      <c r="AA584" s="19"/>
      <c r="AB584" s="19"/>
      <c r="AC584" s="4"/>
      <c r="AD584" s="4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CA584" s="0"/>
      <c r="CB584" s="0"/>
      <c r="CC584" s="0"/>
      <c r="CD584" s="0"/>
      <c r="CE584" s="0"/>
      <c r="CF584" s="0"/>
      <c r="CG584" s="0"/>
      <c r="CH584" s="0"/>
      <c r="CI584" s="0"/>
      <c r="CJ584" s="0"/>
      <c r="CK584" s="0"/>
      <c r="CL584" s="0"/>
      <c r="CM584" s="0"/>
      <c r="CN584" s="0"/>
      <c r="CO584" s="0"/>
      <c r="CP584" s="0"/>
      <c r="CQ584" s="0"/>
      <c r="CR584" s="0"/>
      <c r="CS584" s="0"/>
      <c r="CT584" s="0"/>
      <c r="CU584" s="0"/>
      <c r="CV584" s="0"/>
      <c r="CW584" s="0"/>
      <c r="CX584" s="0"/>
      <c r="CY584" s="0"/>
      <c r="CZ584" s="0"/>
      <c r="DA584" s="0"/>
      <c r="DB584" s="0"/>
      <c r="DC584" s="0"/>
      <c r="DD584" s="0"/>
      <c r="DE584" s="0"/>
      <c r="DF584" s="0"/>
      <c r="DG584" s="0"/>
      <c r="DH584" s="0"/>
      <c r="DI584" s="0"/>
      <c r="DJ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  <c r="EE584" s="0"/>
      <c r="EF584" s="0"/>
      <c r="EG584" s="0"/>
      <c r="EH584" s="0"/>
      <c r="EI584" s="0"/>
      <c r="EJ584" s="0"/>
      <c r="EK584" s="0"/>
      <c r="EL584" s="0"/>
      <c r="EM584" s="0"/>
      <c r="EN584" s="0"/>
      <c r="EO584" s="0"/>
      <c r="EP584" s="0"/>
      <c r="EQ584" s="0"/>
      <c r="ER584" s="0"/>
      <c r="ES584" s="0"/>
      <c r="ET584" s="0"/>
      <c r="EU584" s="0"/>
      <c r="EV584" s="0"/>
      <c r="EW584" s="0"/>
      <c r="EX584" s="0"/>
      <c r="EY584" s="0"/>
      <c r="EZ584" s="0"/>
      <c r="FA584" s="0"/>
      <c r="FB584" s="0"/>
      <c r="FC584" s="0"/>
      <c r="FD584" s="0"/>
      <c r="FE584" s="0"/>
      <c r="FF584" s="0"/>
      <c r="FG584" s="0"/>
      <c r="FH584" s="0"/>
      <c r="FI584" s="0"/>
      <c r="FJ584" s="0"/>
      <c r="FK584" s="0"/>
      <c r="FL584" s="0"/>
      <c r="FM584" s="0"/>
      <c r="FN584" s="0"/>
      <c r="FO584" s="0"/>
      <c r="FP584" s="0"/>
      <c r="FQ584" s="0"/>
      <c r="FR584" s="0"/>
      <c r="FS584" s="0"/>
      <c r="FT584" s="0"/>
      <c r="FU584" s="0"/>
      <c r="FV584" s="0"/>
      <c r="FW584" s="0"/>
      <c r="FX584" s="0"/>
      <c r="FY584" s="0"/>
      <c r="FZ584" s="0"/>
      <c r="GA584" s="0"/>
      <c r="GB584" s="0"/>
      <c r="GC584" s="0"/>
      <c r="GD584" s="0"/>
      <c r="GE584" s="0"/>
      <c r="GF584" s="0"/>
      <c r="GG584" s="0"/>
      <c r="GH584" s="0"/>
      <c r="GI584" s="0"/>
      <c r="GJ584" s="0"/>
      <c r="GK584" s="0"/>
      <c r="GL584" s="0"/>
      <c r="GM584" s="0"/>
      <c r="GN584" s="0"/>
      <c r="GO584" s="0"/>
      <c r="GP584" s="0"/>
      <c r="GQ584" s="0"/>
      <c r="GR584" s="0"/>
      <c r="GS584" s="0"/>
      <c r="GT584" s="0"/>
      <c r="GU584" s="0"/>
      <c r="GV584" s="0"/>
      <c r="GW584" s="0"/>
      <c r="GX584" s="0"/>
      <c r="GY584" s="0"/>
      <c r="GZ584" s="0"/>
      <c r="HA584" s="0"/>
      <c r="HB584" s="0"/>
      <c r="HC584" s="0"/>
      <c r="HD584" s="0"/>
      <c r="HE584" s="0"/>
      <c r="HF584" s="0"/>
      <c r="HG584" s="0"/>
      <c r="HH584" s="0"/>
      <c r="HI584" s="0"/>
      <c r="HJ584" s="0"/>
      <c r="HK584" s="0"/>
      <c r="HL584" s="0"/>
      <c r="HM584" s="0"/>
      <c r="HN584" s="0"/>
      <c r="HO584" s="0"/>
      <c r="HP584" s="0"/>
      <c r="HQ584" s="0"/>
      <c r="HR584" s="0"/>
      <c r="HS584" s="0"/>
      <c r="HT584" s="0"/>
      <c r="HU584" s="0"/>
      <c r="HV584" s="0"/>
      <c r="HW584" s="0"/>
      <c r="HX584" s="0"/>
      <c r="HY584" s="0"/>
      <c r="HZ584" s="0"/>
      <c r="IA584" s="0"/>
      <c r="IB584" s="0"/>
      <c r="IC584" s="0"/>
      <c r="ID584" s="0"/>
      <c r="IE584" s="0"/>
      <c r="IF584" s="0"/>
      <c r="IG584" s="0"/>
      <c r="IH584" s="0"/>
      <c r="II584" s="0"/>
      <c r="IJ584" s="0"/>
      <c r="IK584" s="0"/>
      <c r="IL584" s="0"/>
      <c r="IM584" s="0"/>
      <c r="IN584" s="0"/>
      <c r="IO584" s="0"/>
      <c r="IP584" s="0"/>
      <c r="IQ584" s="0"/>
      <c r="IR584" s="0"/>
      <c r="IS584" s="0"/>
      <c r="IT584" s="0"/>
      <c r="IU584" s="0"/>
      <c r="IV584" s="0"/>
      <c r="IW584" s="0"/>
      <c r="IX584" s="0"/>
      <c r="IY584" s="0"/>
      <c r="IZ584" s="0"/>
      <c r="JA584" s="0"/>
      <c r="JB584" s="0"/>
      <c r="JC584" s="0"/>
      <c r="JD584" s="0"/>
      <c r="JE584" s="0"/>
      <c r="JF584" s="0"/>
      <c r="JG584" s="0"/>
      <c r="JH584" s="0"/>
      <c r="JI584" s="0"/>
      <c r="JJ584" s="0"/>
      <c r="JK584" s="0"/>
      <c r="JL584" s="0"/>
      <c r="JM584" s="0"/>
      <c r="JN584" s="0"/>
      <c r="JO584" s="0"/>
      <c r="JP584" s="0"/>
      <c r="JQ584" s="0"/>
      <c r="JR584" s="0"/>
      <c r="JS584" s="0"/>
      <c r="JT584" s="0"/>
      <c r="JU584" s="0"/>
      <c r="JV584" s="0"/>
      <c r="JW584" s="0"/>
      <c r="JX584" s="0"/>
      <c r="JY584" s="0"/>
      <c r="JZ584" s="0"/>
      <c r="KA584" s="0"/>
      <c r="KB584" s="0"/>
      <c r="KC584" s="0"/>
      <c r="KD584" s="0"/>
      <c r="KE584" s="0"/>
      <c r="KF584" s="0"/>
      <c r="KG584" s="0"/>
      <c r="KH584" s="0"/>
      <c r="KI584" s="0"/>
      <c r="KJ584" s="0"/>
      <c r="KK584" s="0"/>
      <c r="KL584" s="0"/>
      <c r="KM584" s="0"/>
      <c r="KN584" s="0"/>
      <c r="KO584" s="0"/>
      <c r="KP584" s="0"/>
      <c r="KQ584" s="0"/>
      <c r="KR584" s="0"/>
      <c r="KS584" s="0"/>
      <c r="KT584" s="0"/>
      <c r="KU584" s="0"/>
      <c r="KV584" s="0"/>
      <c r="KW584" s="0"/>
      <c r="KX584" s="0"/>
      <c r="KY584" s="0"/>
      <c r="KZ584" s="0"/>
      <c r="LA584" s="0"/>
      <c r="LB584" s="0"/>
      <c r="LC584" s="0"/>
      <c r="LD584" s="0"/>
      <c r="LE584" s="0"/>
      <c r="LF584" s="0"/>
      <c r="LG584" s="0"/>
      <c r="LH584" s="0"/>
      <c r="LI584" s="0"/>
      <c r="LJ584" s="0"/>
      <c r="LK584" s="0"/>
      <c r="LL584" s="0"/>
      <c r="LM584" s="0"/>
      <c r="LN584" s="0"/>
      <c r="LO584" s="0"/>
      <c r="LP584" s="0"/>
      <c r="LQ584" s="0"/>
      <c r="LR584" s="0"/>
      <c r="LS584" s="0"/>
      <c r="LT584" s="0"/>
      <c r="LU584" s="0"/>
      <c r="LV584" s="0"/>
      <c r="LW584" s="0"/>
      <c r="LX584" s="0"/>
      <c r="LY584" s="0"/>
      <c r="LZ584" s="0"/>
      <c r="MA584" s="0"/>
      <c r="MB584" s="0"/>
      <c r="MC584" s="0"/>
      <c r="MD584" s="0"/>
      <c r="ME584" s="0"/>
      <c r="MF584" s="0"/>
      <c r="MG584" s="0"/>
      <c r="MH584" s="0"/>
      <c r="MI584" s="0"/>
      <c r="MJ584" s="0"/>
      <c r="MK584" s="0"/>
      <c r="ML584" s="0"/>
      <c r="MM584" s="0"/>
      <c r="MN584" s="0"/>
      <c r="MO584" s="0"/>
      <c r="MP584" s="0"/>
      <c r="MQ584" s="0"/>
      <c r="MR584" s="0"/>
      <c r="MS584" s="0"/>
      <c r="MT584" s="0"/>
      <c r="MU584" s="0"/>
      <c r="MV584" s="0"/>
      <c r="MW584" s="0"/>
      <c r="MX584" s="0"/>
      <c r="MY584" s="0"/>
      <c r="MZ584" s="0"/>
      <c r="NA584" s="0"/>
      <c r="NB584" s="0"/>
      <c r="NC584" s="0"/>
      <c r="ND584" s="0"/>
      <c r="NE584" s="0"/>
      <c r="NF584" s="0"/>
      <c r="NG584" s="0"/>
      <c r="NH584" s="0"/>
      <c r="NI584" s="0"/>
      <c r="NJ584" s="0"/>
      <c r="NK584" s="0"/>
      <c r="NL584" s="0"/>
      <c r="NM584" s="0"/>
      <c r="NN584" s="0"/>
      <c r="NO584" s="0"/>
      <c r="NP584" s="0"/>
      <c r="NQ584" s="0"/>
      <c r="NR584" s="0"/>
      <c r="NS584" s="0"/>
      <c r="NT584" s="0"/>
      <c r="NU584" s="0"/>
      <c r="NV584" s="0"/>
      <c r="NW584" s="0"/>
      <c r="NX584" s="0"/>
      <c r="NY584" s="0"/>
      <c r="NZ584" s="0"/>
      <c r="OA584" s="0"/>
      <c r="OB584" s="0"/>
      <c r="OC584" s="0"/>
      <c r="OD584" s="0"/>
      <c r="OE584" s="0"/>
      <c r="OF584" s="0"/>
      <c r="OG584" s="0"/>
      <c r="OH584" s="0"/>
      <c r="OI584" s="0"/>
      <c r="OJ584" s="0"/>
      <c r="OK584" s="0"/>
      <c r="OL584" s="0"/>
      <c r="OM584" s="0"/>
      <c r="ON584" s="0"/>
      <c r="OO584" s="0"/>
      <c r="OP584" s="0"/>
      <c r="OQ584" s="0"/>
      <c r="OR584" s="0"/>
      <c r="OS584" s="0"/>
      <c r="OT584" s="0"/>
      <c r="OU584" s="0"/>
      <c r="OV584" s="0"/>
      <c r="OW584" s="0"/>
      <c r="OX584" s="0"/>
      <c r="OY584" s="0"/>
      <c r="OZ584" s="0"/>
      <c r="PA584" s="0"/>
      <c r="PB584" s="0"/>
      <c r="PC584" s="0"/>
      <c r="PD584" s="0"/>
      <c r="PE584" s="0"/>
      <c r="PF584" s="0"/>
      <c r="PG584" s="0"/>
      <c r="PH584" s="0"/>
      <c r="PI584" s="0"/>
      <c r="PJ584" s="0"/>
      <c r="PK584" s="0"/>
      <c r="PL584" s="0"/>
      <c r="PM584" s="0"/>
      <c r="PN584" s="0"/>
      <c r="PO584" s="0"/>
      <c r="PP584" s="0"/>
      <c r="PQ584" s="0"/>
      <c r="PR584" s="0"/>
      <c r="PS584" s="0"/>
      <c r="PT584" s="0"/>
      <c r="PU584" s="0"/>
      <c r="PV584" s="0"/>
      <c r="PW584" s="0"/>
      <c r="PX584" s="0"/>
      <c r="PY584" s="0"/>
      <c r="PZ584" s="0"/>
      <c r="QA584" s="0"/>
      <c r="QB584" s="0"/>
      <c r="QC584" s="0"/>
      <c r="QD584" s="0"/>
      <c r="QE584" s="0"/>
      <c r="QF584" s="0"/>
      <c r="QG584" s="0"/>
      <c r="QH584" s="0"/>
      <c r="QI584" s="0"/>
      <c r="QJ584" s="0"/>
      <c r="QK584" s="0"/>
      <c r="QL584" s="0"/>
      <c r="QM584" s="0"/>
      <c r="QN584" s="0"/>
      <c r="QO584" s="0"/>
      <c r="QP584" s="0"/>
      <c r="QQ584" s="0"/>
      <c r="QR584" s="0"/>
      <c r="QS584" s="0"/>
      <c r="QT584" s="0"/>
      <c r="QU584" s="0"/>
      <c r="QV584" s="0"/>
      <c r="QW584" s="0"/>
      <c r="QX584" s="0"/>
      <c r="QY584" s="0"/>
      <c r="QZ584" s="0"/>
      <c r="RA584" s="0"/>
      <c r="RB584" s="0"/>
      <c r="RC584" s="0"/>
      <c r="RD584" s="0"/>
      <c r="RE584" s="0"/>
      <c r="RF584" s="0"/>
      <c r="RG584" s="0"/>
      <c r="RH584" s="0"/>
      <c r="RI584" s="0"/>
      <c r="RJ584" s="0"/>
      <c r="RK584" s="0"/>
      <c r="RL584" s="0"/>
      <c r="RM584" s="0"/>
      <c r="RN584" s="0"/>
      <c r="RO584" s="0"/>
      <c r="RP584" s="0"/>
      <c r="RQ584" s="0"/>
      <c r="RR584" s="0"/>
      <c r="RS584" s="0"/>
      <c r="RT584" s="0"/>
      <c r="RU584" s="0"/>
      <c r="RV584" s="0"/>
      <c r="RW584" s="0"/>
      <c r="RX584" s="0"/>
      <c r="RY584" s="0"/>
      <c r="RZ584" s="0"/>
      <c r="SA584" s="0"/>
      <c r="SB584" s="0"/>
      <c r="SC584" s="0"/>
      <c r="SD584" s="0"/>
      <c r="SE584" s="0"/>
      <c r="SF584" s="0"/>
      <c r="SG584" s="0"/>
      <c r="SH584" s="0"/>
      <c r="SI584" s="0"/>
      <c r="SJ584" s="0"/>
      <c r="SK584" s="0"/>
      <c r="SL584" s="0"/>
      <c r="SM584" s="0"/>
      <c r="SN584" s="0"/>
      <c r="SO584" s="0"/>
      <c r="SP584" s="0"/>
      <c r="SQ584" s="0"/>
      <c r="SR584" s="0"/>
      <c r="SS584" s="0"/>
      <c r="ST584" s="0"/>
      <c r="SU584" s="0"/>
      <c r="SV584" s="0"/>
      <c r="SW584" s="0"/>
      <c r="SX584" s="0"/>
      <c r="SY584" s="0"/>
      <c r="SZ584" s="0"/>
      <c r="TA584" s="0"/>
      <c r="TB584" s="0"/>
      <c r="TC584" s="0"/>
      <c r="TD584" s="0"/>
      <c r="TE584" s="0"/>
      <c r="TF584" s="0"/>
      <c r="TG584" s="0"/>
      <c r="TH584" s="0"/>
      <c r="TI584" s="0"/>
      <c r="TJ584" s="0"/>
      <c r="TK584" s="0"/>
      <c r="TL584" s="0"/>
      <c r="TM584" s="0"/>
      <c r="TN584" s="0"/>
      <c r="TO584" s="0"/>
      <c r="TP584" s="0"/>
      <c r="TQ584" s="0"/>
      <c r="TR584" s="0"/>
      <c r="TS584" s="0"/>
      <c r="TT584" s="0"/>
      <c r="TU584" s="0"/>
      <c r="TV584" s="0"/>
      <c r="TW584" s="0"/>
      <c r="TX584" s="0"/>
      <c r="TY584" s="0"/>
      <c r="TZ584" s="0"/>
      <c r="UA584" s="0"/>
      <c r="UB584" s="0"/>
      <c r="UC584" s="0"/>
      <c r="UD584" s="0"/>
      <c r="UE584" s="0"/>
      <c r="UF584" s="0"/>
      <c r="UG584" s="0"/>
      <c r="UH584" s="0"/>
      <c r="UI584" s="0"/>
      <c r="UJ584" s="0"/>
      <c r="UK584" s="0"/>
      <c r="UL584" s="0"/>
      <c r="UM584" s="0"/>
      <c r="UN584" s="0"/>
      <c r="UO584" s="0"/>
      <c r="UP584" s="0"/>
      <c r="UQ584" s="0"/>
      <c r="UR584" s="0"/>
      <c r="US584" s="0"/>
      <c r="UT584" s="0"/>
      <c r="UU584" s="0"/>
      <c r="UV584" s="0"/>
      <c r="UW584" s="0"/>
      <c r="UX584" s="0"/>
      <c r="UY584" s="0"/>
      <c r="UZ584" s="0"/>
      <c r="VA584" s="0"/>
      <c r="VB584" s="0"/>
      <c r="VC584" s="0"/>
      <c r="VD584" s="0"/>
      <c r="VE584" s="0"/>
      <c r="VF584" s="0"/>
      <c r="VG584" s="0"/>
      <c r="VH584" s="0"/>
      <c r="VI584" s="0"/>
      <c r="VJ584" s="0"/>
      <c r="VK584" s="0"/>
      <c r="VL584" s="0"/>
      <c r="VM584" s="0"/>
      <c r="VN584" s="0"/>
      <c r="VO584" s="0"/>
      <c r="VP584" s="0"/>
      <c r="VQ584" s="0"/>
      <c r="VR584" s="0"/>
      <c r="VS584" s="0"/>
      <c r="VT584" s="0"/>
      <c r="VU584" s="0"/>
      <c r="VV584" s="0"/>
      <c r="VW584" s="0"/>
      <c r="VX584" s="0"/>
      <c r="VY584" s="0"/>
      <c r="VZ584" s="0"/>
      <c r="WA584" s="0"/>
      <c r="WB584" s="0"/>
      <c r="WC584" s="0"/>
      <c r="WD584" s="0"/>
      <c r="WE584" s="0"/>
      <c r="WF584" s="0"/>
      <c r="WG584" s="0"/>
      <c r="WH584" s="0"/>
      <c r="WI584" s="0"/>
      <c r="WJ584" s="0"/>
      <c r="WK584" s="0"/>
      <c r="WL584" s="0"/>
      <c r="WM584" s="0"/>
      <c r="WN584" s="0"/>
      <c r="WO584" s="0"/>
      <c r="WP584" s="0"/>
      <c r="WQ584" s="0"/>
      <c r="WR584" s="0"/>
      <c r="WS584" s="0"/>
      <c r="WT584" s="0"/>
      <c r="WU584" s="0"/>
      <c r="WV584" s="0"/>
      <c r="WW584" s="0"/>
      <c r="WX584" s="0"/>
      <c r="WY584" s="0"/>
      <c r="WZ584" s="0"/>
      <c r="XA584" s="0"/>
      <c r="XB584" s="0"/>
      <c r="XC584" s="0"/>
      <c r="XD584" s="0"/>
      <c r="XE584" s="0"/>
      <c r="XF584" s="0"/>
      <c r="XG584" s="0"/>
      <c r="XH584" s="0"/>
      <c r="XI584" s="0"/>
      <c r="XJ584" s="0"/>
      <c r="XK584" s="0"/>
      <c r="XL584" s="0"/>
      <c r="XM584" s="0"/>
      <c r="XN584" s="0"/>
      <c r="XO584" s="0"/>
      <c r="XP584" s="0"/>
      <c r="XQ584" s="0"/>
      <c r="XR584" s="0"/>
      <c r="XS584" s="0"/>
      <c r="XT584" s="0"/>
      <c r="XU584" s="0"/>
      <c r="XV584" s="0"/>
      <c r="XW584" s="0"/>
      <c r="XX584" s="0"/>
      <c r="XY584" s="0"/>
      <c r="XZ584" s="0"/>
      <c r="YA584" s="0"/>
      <c r="YB584" s="0"/>
      <c r="YC584" s="0"/>
      <c r="YD584" s="0"/>
      <c r="YE584" s="0"/>
      <c r="YF584" s="0"/>
      <c r="YG584" s="0"/>
      <c r="YH584" s="0"/>
      <c r="YI584" s="0"/>
      <c r="YJ584" s="0"/>
      <c r="YK584" s="0"/>
      <c r="YL584" s="0"/>
      <c r="YM584" s="0"/>
      <c r="YN584" s="0"/>
      <c r="YO584" s="0"/>
      <c r="YP584" s="0"/>
      <c r="YQ584" s="0"/>
      <c r="YR584" s="0"/>
      <c r="YS584" s="0"/>
      <c r="YT584" s="0"/>
      <c r="YU584" s="0"/>
      <c r="YV584" s="0"/>
      <c r="YW584" s="0"/>
      <c r="YX584" s="0"/>
      <c r="YY584" s="0"/>
      <c r="YZ584" s="0"/>
      <c r="ZA584" s="0"/>
      <c r="ZB584" s="0"/>
      <c r="ZC584" s="0"/>
      <c r="ZD584" s="0"/>
      <c r="ZE584" s="0"/>
      <c r="ZF584" s="0"/>
      <c r="ZG584" s="0"/>
      <c r="ZH584" s="0"/>
      <c r="ZI584" s="0"/>
      <c r="ZJ584" s="0"/>
      <c r="ZK584" s="0"/>
      <c r="ZL584" s="0"/>
      <c r="ZM584" s="0"/>
      <c r="ZN584" s="0"/>
      <c r="ZO584" s="0"/>
      <c r="ZP584" s="0"/>
      <c r="ZQ584" s="0"/>
      <c r="ZR584" s="0"/>
      <c r="ZS584" s="0"/>
      <c r="ZT584" s="0"/>
      <c r="ZU584" s="0"/>
      <c r="ZV584" s="0"/>
      <c r="ZW584" s="0"/>
      <c r="ZX584" s="0"/>
      <c r="ZY584" s="0"/>
      <c r="ZZ584" s="0"/>
      <c r="AAA584" s="0"/>
      <c r="AAB584" s="0"/>
      <c r="AAC584" s="0"/>
      <c r="AAD584" s="0"/>
      <c r="AAE584" s="0"/>
      <c r="AAF584" s="0"/>
      <c r="AAG584" s="0"/>
      <c r="AAH584" s="0"/>
      <c r="AAI584" s="0"/>
      <c r="AAJ584" s="0"/>
      <c r="AAK584" s="0"/>
      <c r="AAL584" s="0"/>
      <c r="AAM584" s="0"/>
      <c r="AAN584" s="0"/>
      <c r="AAO584" s="0"/>
      <c r="AAP584" s="0"/>
      <c r="AAQ584" s="0"/>
      <c r="AAR584" s="0"/>
      <c r="AAS584" s="0"/>
      <c r="AAT584" s="0"/>
      <c r="AAU584" s="0"/>
      <c r="AAV584" s="0"/>
      <c r="AAW584" s="0"/>
      <c r="AAX584" s="0"/>
      <c r="AAY584" s="0"/>
      <c r="AAZ584" s="0"/>
      <c r="ABA584" s="0"/>
      <c r="ABB584" s="0"/>
      <c r="ABC584" s="0"/>
      <c r="ABD584" s="0"/>
      <c r="ABE584" s="0"/>
      <c r="ABF584" s="0"/>
      <c r="ABG584" s="0"/>
      <c r="ABH584" s="0"/>
      <c r="ABI584" s="0"/>
      <c r="ABJ584" s="0"/>
      <c r="ABK584" s="0"/>
      <c r="ABL584" s="0"/>
      <c r="ABM584" s="0"/>
      <c r="ABN584" s="0"/>
      <c r="ABO584" s="0"/>
      <c r="ABP584" s="0"/>
      <c r="ABQ584" s="0"/>
      <c r="ABR584" s="0"/>
      <c r="ABS584" s="0"/>
      <c r="ABT584" s="0"/>
      <c r="ABU584" s="0"/>
      <c r="ABV584" s="0"/>
      <c r="ABW584" s="0"/>
      <c r="ABX584" s="0"/>
      <c r="ABY584" s="0"/>
      <c r="ABZ584" s="0"/>
      <c r="ACA584" s="0"/>
      <c r="ACB584" s="0"/>
      <c r="ACC584" s="0"/>
      <c r="ACD584" s="0"/>
      <c r="ACE584" s="0"/>
      <c r="ACF584" s="0"/>
      <c r="ACG584" s="0"/>
      <c r="ACH584" s="0"/>
      <c r="ACI584" s="0"/>
      <c r="ACJ584" s="0"/>
      <c r="ACK584" s="0"/>
      <c r="ACL584" s="0"/>
      <c r="ACM584" s="0"/>
      <c r="ACN584" s="0"/>
      <c r="ACO584" s="0"/>
      <c r="ACP584" s="0"/>
      <c r="ACQ584" s="0"/>
      <c r="ACR584" s="0"/>
      <c r="ACS584" s="0"/>
      <c r="ACT584" s="0"/>
      <c r="ACU584" s="0"/>
      <c r="ACV584" s="0"/>
      <c r="ACW584" s="0"/>
      <c r="ACX584" s="0"/>
      <c r="ACY584" s="0"/>
      <c r="ACZ584" s="0"/>
      <c r="ADA584" s="0"/>
      <c r="ADB584" s="0"/>
      <c r="ADC584" s="0"/>
      <c r="ADD584" s="0"/>
      <c r="ADE584" s="0"/>
      <c r="ADF584" s="0"/>
      <c r="ADG584" s="0"/>
      <c r="ADH584" s="0"/>
      <c r="ADI584" s="0"/>
      <c r="ADJ584" s="0"/>
      <c r="ADK584" s="0"/>
      <c r="ADL584" s="0"/>
      <c r="ADM584" s="0"/>
      <c r="ADN584" s="0"/>
      <c r="ADO584" s="0"/>
      <c r="ADP584" s="0"/>
      <c r="ADQ584" s="0"/>
      <c r="ADR584" s="0"/>
      <c r="ADS584" s="0"/>
      <c r="ADT584" s="0"/>
      <c r="ADU584" s="0"/>
      <c r="ADV584" s="0"/>
      <c r="ADW584" s="0"/>
      <c r="ADX584" s="0"/>
      <c r="ADY584" s="0"/>
      <c r="ADZ584" s="0"/>
      <c r="AEA584" s="0"/>
      <c r="AEB584" s="0"/>
      <c r="AEC584" s="0"/>
      <c r="AED584" s="0"/>
      <c r="AEE584" s="0"/>
      <c r="AEF584" s="0"/>
      <c r="AEG584" s="0"/>
      <c r="AEH584" s="0"/>
      <c r="AEI584" s="0"/>
      <c r="AEJ584" s="0"/>
      <c r="AEK584" s="0"/>
      <c r="AEL584" s="0"/>
      <c r="AEM584" s="0"/>
      <c r="AEN584" s="0"/>
      <c r="AEO584" s="0"/>
      <c r="AEP584" s="0"/>
      <c r="AEQ584" s="0"/>
      <c r="AER584" s="0"/>
      <c r="AES584" s="0"/>
      <c r="AET584" s="0"/>
      <c r="AEU584" s="0"/>
      <c r="AEV584" s="0"/>
      <c r="AEW584" s="0"/>
      <c r="AEX584" s="0"/>
      <c r="AEY584" s="0"/>
      <c r="AEZ584" s="0"/>
      <c r="AFA584" s="0"/>
      <c r="AFB584" s="0"/>
      <c r="AFC584" s="0"/>
      <c r="AFD584" s="0"/>
      <c r="AFE584" s="0"/>
      <c r="AFF584" s="0"/>
      <c r="AFG584" s="0"/>
      <c r="AFH584" s="0"/>
      <c r="AFI584" s="0"/>
      <c r="AFJ584" s="0"/>
      <c r="AFK584" s="0"/>
      <c r="AFL584" s="0"/>
      <c r="AFM584" s="0"/>
      <c r="AFN584" s="0"/>
      <c r="AFO584" s="0"/>
      <c r="AFP584" s="0"/>
      <c r="AFQ584" s="0"/>
      <c r="AFR584" s="0"/>
      <c r="AFS584" s="0"/>
      <c r="AFT584" s="0"/>
      <c r="AFU584" s="0"/>
      <c r="AFV584" s="0"/>
      <c r="AFW584" s="0"/>
      <c r="AFX584" s="0"/>
      <c r="AFY584" s="0"/>
      <c r="AFZ584" s="0"/>
      <c r="AGA584" s="0"/>
      <c r="AGB584" s="0"/>
      <c r="AGC584" s="0"/>
      <c r="AGD584" s="0"/>
      <c r="AGE584" s="0"/>
      <c r="AGF584" s="0"/>
      <c r="AGG584" s="0"/>
      <c r="AGH584" s="0"/>
      <c r="AGI584" s="0"/>
      <c r="AGJ584" s="0"/>
      <c r="AGK584" s="0"/>
      <c r="AGL584" s="0"/>
      <c r="AGM584" s="0"/>
      <c r="AGN584" s="0"/>
      <c r="AGO584" s="0"/>
      <c r="AGP584" s="0"/>
      <c r="AGQ584" s="0"/>
      <c r="AGR584" s="0"/>
      <c r="AGS584" s="0"/>
      <c r="AGT584" s="0"/>
      <c r="AGU584" s="0"/>
      <c r="AGV584" s="0"/>
      <c r="AGW584" s="0"/>
      <c r="AGX584" s="0"/>
      <c r="AGY584" s="0"/>
      <c r="AGZ584" s="0"/>
      <c r="AHA584" s="0"/>
      <c r="AHB584" s="0"/>
      <c r="AHC584" s="0"/>
      <c r="AHD584" s="0"/>
      <c r="AHE584" s="0"/>
      <c r="AHF584" s="0"/>
      <c r="AHG584" s="0"/>
      <c r="AHH584" s="0"/>
      <c r="AHI584" s="0"/>
      <c r="AHJ584" s="0"/>
      <c r="AHK584" s="0"/>
      <c r="AHL584" s="0"/>
      <c r="AHM584" s="0"/>
      <c r="AHN584" s="0"/>
      <c r="AHO584" s="0"/>
      <c r="AHP584" s="0"/>
      <c r="AHQ584" s="0"/>
      <c r="AHR584" s="0"/>
      <c r="AHS584" s="0"/>
      <c r="AHT584" s="0"/>
      <c r="AHU584" s="0"/>
      <c r="AHV584" s="0"/>
      <c r="AHW584" s="0"/>
      <c r="AHX584" s="0"/>
      <c r="AHY584" s="0"/>
      <c r="AHZ584" s="0"/>
      <c r="AIA584" s="0"/>
      <c r="AIB584" s="0"/>
      <c r="AIC584" s="0"/>
      <c r="AID584" s="0"/>
      <c r="AIE584" s="0"/>
      <c r="AIF584" s="0"/>
      <c r="AIG584" s="0"/>
      <c r="AIH584" s="0"/>
      <c r="AII584" s="0"/>
      <c r="AIJ584" s="0"/>
      <c r="AIK584" s="0"/>
      <c r="AIL584" s="0"/>
      <c r="AIM584" s="0"/>
      <c r="AIN584" s="0"/>
      <c r="AIO584" s="0"/>
      <c r="AIP584" s="0"/>
      <c r="AIQ584" s="0"/>
      <c r="AIR584" s="0"/>
      <c r="AIS584" s="0"/>
      <c r="AIT584" s="0"/>
      <c r="AIU584" s="0"/>
      <c r="AIV584" s="0"/>
      <c r="AIW584" s="0"/>
      <c r="AIX584" s="0"/>
      <c r="AIY584" s="0"/>
      <c r="AIZ584" s="0"/>
      <c r="AJA584" s="0"/>
      <c r="AJB584" s="0"/>
      <c r="AJC584" s="0"/>
      <c r="AJD584" s="0"/>
      <c r="AJE584" s="0"/>
      <c r="AJF584" s="0"/>
      <c r="AJG584" s="0"/>
      <c r="AJH584" s="0"/>
      <c r="AJI584" s="0"/>
      <c r="AJJ584" s="0"/>
      <c r="AJK584" s="0"/>
      <c r="AJL584" s="0"/>
      <c r="AJM584" s="0"/>
      <c r="AJN584" s="0"/>
      <c r="AJO584" s="0"/>
      <c r="AJP584" s="0"/>
      <c r="AJQ584" s="0"/>
      <c r="AJR584" s="0"/>
      <c r="AJS584" s="0"/>
      <c r="AJT584" s="0"/>
      <c r="AJU584" s="0"/>
      <c r="AJV584" s="0"/>
      <c r="AJW584" s="0"/>
      <c r="AJX584" s="0"/>
      <c r="AJY584" s="0"/>
      <c r="AJZ584" s="0"/>
      <c r="AKA584" s="0"/>
      <c r="AKB584" s="0"/>
      <c r="AKC584" s="0"/>
      <c r="AKD584" s="0"/>
      <c r="AKE584" s="0"/>
      <c r="AKF584" s="0"/>
      <c r="AKG584" s="0"/>
      <c r="AKH584" s="0"/>
      <c r="AKI584" s="0"/>
      <c r="AKJ584" s="0"/>
      <c r="AKK584" s="0"/>
      <c r="AKL584" s="0"/>
      <c r="AKM584" s="0"/>
      <c r="AKN584" s="0"/>
      <c r="AKO584" s="0"/>
      <c r="AKP584" s="0"/>
      <c r="AKQ584" s="0"/>
      <c r="AKR584" s="0"/>
      <c r="AKS584" s="0"/>
      <c r="AKT584" s="0"/>
      <c r="AKU584" s="0"/>
      <c r="AKV584" s="0"/>
      <c r="AKW584" s="0"/>
      <c r="AKX584" s="0"/>
      <c r="AKY584" s="0"/>
      <c r="AKZ584" s="0"/>
      <c r="ALA584" s="0"/>
      <c r="ALB584" s="0"/>
      <c r="ALC584" s="0"/>
      <c r="ALD584" s="0"/>
      <c r="ALE584" s="0"/>
      <c r="ALF584" s="0"/>
      <c r="ALG584" s="0"/>
      <c r="ALH584" s="0"/>
      <c r="ALI584" s="0"/>
      <c r="ALJ584" s="0"/>
      <c r="ALK584" s="0"/>
      <c r="ALL584" s="0"/>
      <c r="ALM584" s="0"/>
      <c r="ALN584" s="0"/>
      <c r="ALO584" s="0"/>
      <c r="ALP584" s="0"/>
      <c r="ALQ584" s="0"/>
      <c r="ALR584" s="0"/>
      <c r="ALS584" s="0"/>
      <c r="ALT584" s="0"/>
      <c r="ALU584" s="0"/>
      <c r="ALV584" s="0"/>
      <c r="ALW584" s="0"/>
      <c r="ALX584" s="0"/>
      <c r="ALY584" s="0"/>
      <c r="ALZ584" s="0"/>
      <c r="AMA584" s="0"/>
      <c r="AMB584" s="0"/>
      <c r="AMC584" s="0"/>
      <c r="AMD584" s="0"/>
      <c r="AME584" s="0"/>
      <c r="AMF584" s="0"/>
      <c r="AMG584" s="0"/>
      <c r="AMH584" s="0"/>
      <c r="AMI584" s="0"/>
      <c r="AMJ584" s="0"/>
    </row>
    <row r="585" customFormat="false" ht="16.5" hidden="false" customHeight="true" outlineLevel="0" collapsed="false">
      <c r="A585" s="19" t="n">
        <v>524</v>
      </c>
      <c r="B585" s="19" t="n">
        <f aca="false" t="array" ref="B585:B585">RANK(V585,$V$2:$V$607)</f>
        <v>577</v>
      </c>
      <c r="C585" s="20" t="str">
        <f aca="false">IF(VLOOKUP($A585,Tournoi!$B$2:$F$601,3,0)="","",VLOOKUP($A585,Tournoi!$B$2:$F$601,3,0))</f>
        <v/>
      </c>
      <c r="D585" s="20" t="str">
        <f aca="false">IF(VLOOKUP($A585,Tournoi!$B$2:$F$601,4,0)="","",VLOOKUP($A585,Tournoi!$B$2:$F$601,4,0))</f>
        <v/>
      </c>
      <c r="E585" s="20"/>
      <c r="F585" s="19" t="n">
        <v>0</v>
      </c>
      <c r="G585" s="19" t="n">
        <v>0</v>
      </c>
      <c r="H585" s="19" t="n">
        <v>0</v>
      </c>
      <c r="I585" s="19" t="n">
        <v>0</v>
      </c>
      <c r="J585" s="21"/>
      <c r="K585" s="19"/>
      <c r="L585" s="19"/>
      <c r="M585" s="19"/>
      <c r="N585" s="19"/>
      <c r="O585" s="19" t="str">
        <f aca="false">IF(VLOOKUP($A585,Tournoi!$B$2:$AC$601,6,0)="","",VLOOKUP($A585,Tournoi!$B$2:$AF$601,30,0))</f>
        <v/>
      </c>
      <c r="P585" s="19"/>
      <c r="Q585" s="19"/>
      <c r="R585" s="19"/>
      <c r="S585" s="22"/>
      <c r="T585" s="21" t="n">
        <f aca="false" t="array" ref="T585:T585">SUM(J585:S585)</f>
        <v>0</v>
      </c>
      <c r="U585" s="19" t="n">
        <f aca="false" t="array" ref="U585:U585">IF(S585="",0,S585)+IF((COUNT(J585:R585)&lt;6),SUM(J585:R585),(MAX(J585:R585)+LARGE(J585:R585,2)+LARGE(J585:R585,3)+LARGE(J585:R585,4)+LARGE(J585:R585,5)))</f>
        <v>0</v>
      </c>
      <c r="V585" s="19" t="n">
        <f aca="false">U585+G585+I585</f>
        <v>0</v>
      </c>
      <c r="W585" s="19" t="n">
        <f aca="false" t="array" ref="W585:W585">COUNT(J585:S585)</f>
        <v>0</v>
      </c>
      <c r="X585" s="19"/>
      <c r="Y585" s="19"/>
      <c r="Z585" s="4"/>
      <c r="AA585" s="19"/>
      <c r="AB585" s="19"/>
      <c r="AC585" s="4"/>
      <c r="AD585" s="4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CA585" s="0"/>
      <c r="CB585" s="0"/>
      <c r="CC585" s="0"/>
      <c r="CD585" s="0"/>
      <c r="CE585" s="0"/>
      <c r="CF585" s="0"/>
      <c r="CG585" s="0"/>
      <c r="CH585" s="0"/>
      <c r="CI585" s="0"/>
      <c r="CJ585" s="0"/>
      <c r="CK585" s="0"/>
      <c r="CL585" s="0"/>
      <c r="CM585" s="0"/>
      <c r="CN585" s="0"/>
      <c r="CO585" s="0"/>
      <c r="CP585" s="0"/>
      <c r="CQ585" s="0"/>
      <c r="CR585" s="0"/>
      <c r="CS585" s="0"/>
      <c r="CT585" s="0"/>
      <c r="CU585" s="0"/>
      <c r="CV585" s="0"/>
      <c r="CW585" s="0"/>
      <c r="CX585" s="0"/>
      <c r="CY585" s="0"/>
      <c r="CZ585" s="0"/>
      <c r="DA585" s="0"/>
      <c r="DB585" s="0"/>
      <c r="DC585" s="0"/>
      <c r="DD585" s="0"/>
      <c r="DE585" s="0"/>
      <c r="DF585" s="0"/>
      <c r="DG585" s="0"/>
      <c r="DH585" s="0"/>
      <c r="DI585" s="0"/>
      <c r="DJ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  <c r="EE585" s="0"/>
      <c r="EF585" s="0"/>
      <c r="EG585" s="0"/>
      <c r="EH585" s="0"/>
      <c r="EI585" s="0"/>
      <c r="EJ585" s="0"/>
      <c r="EK585" s="0"/>
      <c r="EL585" s="0"/>
      <c r="EM585" s="0"/>
      <c r="EN585" s="0"/>
      <c r="EO585" s="0"/>
      <c r="EP585" s="0"/>
      <c r="EQ585" s="0"/>
      <c r="ER585" s="0"/>
      <c r="ES585" s="0"/>
      <c r="ET585" s="0"/>
      <c r="EU585" s="0"/>
      <c r="EV585" s="0"/>
      <c r="EW585" s="0"/>
      <c r="EX585" s="0"/>
      <c r="EY585" s="0"/>
      <c r="EZ585" s="0"/>
      <c r="FA585" s="0"/>
      <c r="FB585" s="0"/>
      <c r="FC585" s="0"/>
      <c r="FD585" s="0"/>
      <c r="FE585" s="0"/>
      <c r="FF585" s="0"/>
      <c r="FG585" s="0"/>
      <c r="FH585" s="0"/>
      <c r="FI585" s="0"/>
      <c r="FJ585" s="0"/>
      <c r="FK585" s="0"/>
      <c r="FL585" s="0"/>
      <c r="FM585" s="0"/>
      <c r="FN585" s="0"/>
      <c r="FO585" s="0"/>
      <c r="FP585" s="0"/>
      <c r="FQ585" s="0"/>
      <c r="FR585" s="0"/>
      <c r="FS585" s="0"/>
      <c r="FT585" s="0"/>
      <c r="FU585" s="0"/>
      <c r="FV585" s="0"/>
      <c r="FW585" s="0"/>
      <c r="FX585" s="0"/>
      <c r="FY585" s="0"/>
      <c r="FZ585" s="0"/>
      <c r="GA585" s="0"/>
      <c r="GB585" s="0"/>
      <c r="GC585" s="0"/>
      <c r="GD585" s="0"/>
      <c r="GE585" s="0"/>
      <c r="GF585" s="0"/>
      <c r="GG585" s="0"/>
      <c r="GH585" s="0"/>
      <c r="GI585" s="0"/>
      <c r="GJ585" s="0"/>
      <c r="GK585" s="0"/>
      <c r="GL585" s="0"/>
      <c r="GM585" s="0"/>
      <c r="GN585" s="0"/>
      <c r="GO585" s="0"/>
      <c r="GP585" s="0"/>
      <c r="GQ585" s="0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  <c r="IX585" s="0"/>
      <c r="IY585" s="0"/>
      <c r="IZ585" s="0"/>
      <c r="JA585" s="0"/>
      <c r="JB585" s="0"/>
      <c r="JC585" s="0"/>
      <c r="JD585" s="0"/>
      <c r="JE585" s="0"/>
      <c r="JF585" s="0"/>
      <c r="JG585" s="0"/>
      <c r="JH585" s="0"/>
      <c r="JI585" s="0"/>
      <c r="JJ585" s="0"/>
      <c r="JK585" s="0"/>
      <c r="JL585" s="0"/>
      <c r="JM585" s="0"/>
      <c r="JN585" s="0"/>
      <c r="JO585" s="0"/>
      <c r="JP585" s="0"/>
      <c r="JQ585" s="0"/>
      <c r="JR585" s="0"/>
      <c r="JS585" s="0"/>
      <c r="JT585" s="0"/>
      <c r="JU585" s="0"/>
      <c r="JV585" s="0"/>
      <c r="JW585" s="0"/>
      <c r="JX585" s="0"/>
      <c r="JY585" s="0"/>
      <c r="JZ585" s="0"/>
      <c r="KA585" s="0"/>
      <c r="KB585" s="0"/>
      <c r="KC585" s="0"/>
      <c r="KD585" s="0"/>
      <c r="KE585" s="0"/>
      <c r="KF585" s="0"/>
      <c r="KG585" s="0"/>
      <c r="KH585" s="0"/>
      <c r="KI585" s="0"/>
      <c r="KJ585" s="0"/>
      <c r="KK585" s="0"/>
      <c r="KL585" s="0"/>
      <c r="KM585" s="0"/>
      <c r="KN585" s="0"/>
      <c r="KO585" s="0"/>
      <c r="KP585" s="0"/>
      <c r="KQ585" s="0"/>
      <c r="KR585" s="0"/>
      <c r="KS585" s="0"/>
      <c r="KT585" s="0"/>
      <c r="KU585" s="0"/>
      <c r="KV585" s="0"/>
      <c r="KW585" s="0"/>
      <c r="KX585" s="0"/>
      <c r="KY585" s="0"/>
      <c r="KZ585" s="0"/>
      <c r="LA585" s="0"/>
      <c r="LB585" s="0"/>
      <c r="LC585" s="0"/>
      <c r="LD585" s="0"/>
      <c r="LE585" s="0"/>
      <c r="LF585" s="0"/>
      <c r="LG585" s="0"/>
      <c r="LH585" s="0"/>
      <c r="LI585" s="0"/>
      <c r="LJ585" s="0"/>
      <c r="LK585" s="0"/>
      <c r="LL585" s="0"/>
      <c r="LM585" s="0"/>
      <c r="LN585" s="0"/>
      <c r="LO585" s="0"/>
      <c r="LP585" s="0"/>
      <c r="LQ585" s="0"/>
      <c r="LR585" s="0"/>
      <c r="LS585" s="0"/>
      <c r="LT585" s="0"/>
      <c r="LU585" s="0"/>
      <c r="LV585" s="0"/>
      <c r="LW585" s="0"/>
      <c r="LX585" s="0"/>
      <c r="LY585" s="0"/>
      <c r="LZ585" s="0"/>
      <c r="MA585" s="0"/>
      <c r="MB585" s="0"/>
      <c r="MC585" s="0"/>
      <c r="MD585" s="0"/>
      <c r="ME585" s="0"/>
      <c r="MF585" s="0"/>
      <c r="MG585" s="0"/>
      <c r="MH585" s="0"/>
      <c r="MI585" s="0"/>
      <c r="MJ585" s="0"/>
      <c r="MK585" s="0"/>
      <c r="ML585" s="0"/>
      <c r="MM585" s="0"/>
      <c r="MN585" s="0"/>
      <c r="MO585" s="0"/>
      <c r="MP585" s="0"/>
      <c r="MQ585" s="0"/>
      <c r="MR585" s="0"/>
      <c r="MS585" s="0"/>
      <c r="MT585" s="0"/>
      <c r="MU585" s="0"/>
      <c r="MV585" s="0"/>
      <c r="MW585" s="0"/>
      <c r="MX585" s="0"/>
      <c r="MY585" s="0"/>
      <c r="MZ585" s="0"/>
      <c r="NA585" s="0"/>
      <c r="NB585" s="0"/>
      <c r="NC585" s="0"/>
      <c r="ND585" s="0"/>
      <c r="NE585" s="0"/>
      <c r="NF585" s="0"/>
      <c r="NG585" s="0"/>
      <c r="NH585" s="0"/>
      <c r="NI585" s="0"/>
      <c r="NJ585" s="0"/>
      <c r="NK585" s="0"/>
      <c r="NL585" s="0"/>
      <c r="NM585" s="0"/>
      <c r="NN585" s="0"/>
      <c r="NO585" s="0"/>
      <c r="NP585" s="0"/>
      <c r="NQ585" s="0"/>
      <c r="NR585" s="0"/>
      <c r="NS585" s="0"/>
      <c r="NT585" s="0"/>
      <c r="NU585" s="0"/>
      <c r="NV585" s="0"/>
      <c r="NW585" s="0"/>
      <c r="NX585" s="0"/>
      <c r="NY585" s="0"/>
      <c r="NZ585" s="0"/>
      <c r="OA585" s="0"/>
      <c r="OB585" s="0"/>
      <c r="OC585" s="0"/>
      <c r="OD585" s="0"/>
      <c r="OE585" s="0"/>
      <c r="OF585" s="0"/>
      <c r="OG585" s="0"/>
      <c r="OH585" s="0"/>
      <c r="OI585" s="0"/>
      <c r="OJ585" s="0"/>
      <c r="OK585" s="0"/>
      <c r="OL585" s="0"/>
      <c r="OM585" s="0"/>
      <c r="ON585" s="0"/>
      <c r="OO585" s="0"/>
      <c r="OP585" s="0"/>
      <c r="OQ585" s="0"/>
      <c r="OR585" s="0"/>
      <c r="OS585" s="0"/>
      <c r="OT585" s="0"/>
      <c r="OU585" s="0"/>
      <c r="OV585" s="0"/>
      <c r="OW585" s="0"/>
      <c r="OX585" s="0"/>
      <c r="OY585" s="0"/>
      <c r="OZ585" s="0"/>
      <c r="PA585" s="0"/>
      <c r="PB585" s="0"/>
      <c r="PC585" s="0"/>
      <c r="PD585" s="0"/>
      <c r="PE585" s="0"/>
      <c r="PF585" s="0"/>
      <c r="PG585" s="0"/>
      <c r="PH585" s="0"/>
      <c r="PI585" s="0"/>
      <c r="PJ585" s="0"/>
      <c r="PK585" s="0"/>
      <c r="PL585" s="0"/>
      <c r="PM585" s="0"/>
      <c r="PN585" s="0"/>
      <c r="PO585" s="0"/>
      <c r="PP585" s="0"/>
      <c r="PQ585" s="0"/>
      <c r="PR585" s="0"/>
      <c r="PS585" s="0"/>
      <c r="PT585" s="0"/>
      <c r="PU585" s="0"/>
      <c r="PV585" s="0"/>
      <c r="PW585" s="0"/>
      <c r="PX585" s="0"/>
      <c r="PY585" s="0"/>
      <c r="PZ585" s="0"/>
      <c r="QA585" s="0"/>
      <c r="QB585" s="0"/>
      <c r="QC585" s="0"/>
      <c r="QD585" s="0"/>
      <c r="QE585" s="0"/>
      <c r="QF585" s="0"/>
      <c r="QG585" s="0"/>
      <c r="QH585" s="0"/>
      <c r="QI585" s="0"/>
      <c r="QJ585" s="0"/>
      <c r="QK585" s="0"/>
      <c r="QL585" s="0"/>
      <c r="QM585" s="0"/>
      <c r="QN585" s="0"/>
      <c r="QO585" s="0"/>
      <c r="QP585" s="0"/>
      <c r="QQ585" s="0"/>
      <c r="QR585" s="0"/>
      <c r="QS585" s="0"/>
      <c r="QT585" s="0"/>
      <c r="QU585" s="0"/>
      <c r="QV585" s="0"/>
      <c r="QW585" s="0"/>
      <c r="QX585" s="0"/>
      <c r="QY585" s="0"/>
      <c r="QZ585" s="0"/>
      <c r="RA585" s="0"/>
      <c r="RB585" s="0"/>
      <c r="RC585" s="0"/>
      <c r="RD585" s="0"/>
      <c r="RE585" s="0"/>
      <c r="RF585" s="0"/>
      <c r="RG585" s="0"/>
      <c r="RH585" s="0"/>
      <c r="RI585" s="0"/>
      <c r="RJ585" s="0"/>
      <c r="RK585" s="0"/>
      <c r="RL585" s="0"/>
      <c r="RM585" s="0"/>
      <c r="RN585" s="0"/>
      <c r="RO585" s="0"/>
      <c r="RP585" s="0"/>
      <c r="RQ585" s="0"/>
      <c r="RR585" s="0"/>
      <c r="RS585" s="0"/>
      <c r="RT585" s="0"/>
      <c r="RU585" s="0"/>
      <c r="RV585" s="0"/>
      <c r="RW585" s="0"/>
      <c r="RX585" s="0"/>
      <c r="RY585" s="0"/>
      <c r="RZ585" s="0"/>
      <c r="SA585" s="0"/>
      <c r="SB585" s="0"/>
      <c r="SC585" s="0"/>
      <c r="SD585" s="0"/>
      <c r="SE585" s="0"/>
      <c r="SF585" s="0"/>
      <c r="SG585" s="0"/>
      <c r="SH585" s="0"/>
      <c r="SI585" s="0"/>
      <c r="SJ585" s="0"/>
      <c r="SK585" s="0"/>
      <c r="SL585" s="0"/>
      <c r="SM585" s="0"/>
      <c r="SN585" s="0"/>
      <c r="SO585" s="0"/>
      <c r="SP585" s="0"/>
      <c r="SQ585" s="0"/>
      <c r="SR585" s="0"/>
      <c r="SS585" s="0"/>
      <c r="ST585" s="0"/>
      <c r="SU585" s="0"/>
      <c r="SV585" s="0"/>
      <c r="SW585" s="0"/>
      <c r="SX585" s="0"/>
      <c r="SY585" s="0"/>
      <c r="SZ585" s="0"/>
      <c r="TA585" s="0"/>
      <c r="TB585" s="0"/>
      <c r="TC585" s="0"/>
      <c r="TD585" s="0"/>
      <c r="TE585" s="0"/>
      <c r="TF585" s="0"/>
      <c r="TG585" s="0"/>
      <c r="TH585" s="0"/>
      <c r="TI585" s="0"/>
      <c r="TJ585" s="0"/>
      <c r="TK585" s="0"/>
      <c r="TL585" s="0"/>
      <c r="TM585" s="0"/>
      <c r="TN585" s="0"/>
      <c r="TO585" s="0"/>
      <c r="TP585" s="0"/>
      <c r="TQ585" s="0"/>
      <c r="TR585" s="0"/>
      <c r="TS585" s="0"/>
      <c r="TT585" s="0"/>
      <c r="TU585" s="0"/>
      <c r="TV585" s="0"/>
      <c r="TW585" s="0"/>
      <c r="TX585" s="0"/>
      <c r="TY585" s="0"/>
      <c r="TZ585" s="0"/>
      <c r="UA585" s="0"/>
      <c r="UB585" s="0"/>
      <c r="UC585" s="0"/>
      <c r="UD585" s="0"/>
      <c r="UE585" s="0"/>
      <c r="UF585" s="0"/>
      <c r="UG585" s="0"/>
      <c r="UH585" s="0"/>
      <c r="UI585" s="0"/>
      <c r="UJ585" s="0"/>
      <c r="UK585" s="0"/>
      <c r="UL585" s="0"/>
      <c r="UM585" s="0"/>
      <c r="UN585" s="0"/>
      <c r="UO585" s="0"/>
      <c r="UP585" s="0"/>
      <c r="UQ585" s="0"/>
      <c r="UR585" s="0"/>
      <c r="US585" s="0"/>
      <c r="UT585" s="0"/>
      <c r="UU585" s="0"/>
      <c r="UV585" s="0"/>
      <c r="UW585" s="0"/>
      <c r="UX585" s="0"/>
      <c r="UY585" s="0"/>
      <c r="UZ585" s="0"/>
      <c r="VA585" s="0"/>
      <c r="VB585" s="0"/>
      <c r="VC585" s="0"/>
      <c r="VD585" s="0"/>
      <c r="VE585" s="0"/>
      <c r="VF585" s="0"/>
      <c r="VG585" s="0"/>
      <c r="VH585" s="0"/>
      <c r="VI585" s="0"/>
      <c r="VJ585" s="0"/>
      <c r="VK585" s="0"/>
      <c r="VL585" s="0"/>
      <c r="VM585" s="0"/>
      <c r="VN585" s="0"/>
      <c r="VO585" s="0"/>
      <c r="VP585" s="0"/>
      <c r="VQ585" s="0"/>
      <c r="VR585" s="0"/>
      <c r="VS585" s="0"/>
      <c r="VT585" s="0"/>
      <c r="VU585" s="0"/>
      <c r="VV585" s="0"/>
      <c r="VW585" s="0"/>
      <c r="VX585" s="0"/>
      <c r="VY585" s="0"/>
      <c r="VZ585" s="0"/>
      <c r="WA585" s="0"/>
      <c r="WB585" s="0"/>
      <c r="WC585" s="0"/>
      <c r="WD585" s="0"/>
      <c r="WE585" s="0"/>
      <c r="WF585" s="0"/>
      <c r="WG585" s="0"/>
      <c r="WH585" s="0"/>
      <c r="WI585" s="0"/>
      <c r="WJ585" s="0"/>
      <c r="WK585" s="0"/>
      <c r="WL585" s="0"/>
      <c r="WM585" s="0"/>
      <c r="WN585" s="0"/>
      <c r="WO585" s="0"/>
      <c r="WP585" s="0"/>
      <c r="WQ585" s="0"/>
      <c r="WR585" s="0"/>
      <c r="WS585" s="0"/>
      <c r="WT585" s="0"/>
      <c r="WU585" s="0"/>
      <c r="WV585" s="0"/>
      <c r="WW585" s="0"/>
      <c r="WX585" s="0"/>
      <c r="WY585" s="0"/>
      <c r="WZ585" s="0"/>
      <c r="XA585" s="0"/>
      <c r="XB585" s="0"/>
      <c r="XC585" s="0"/>
      <c r="XD585" s="0"/>
      <c r="XE585" s="0"/>
      <c r="XF585" s="0"/>
      <c r="XG585" s="0"/>
      <c r="XH585" s="0"/>
      <c r="XI585" s="0"/>
      <c r="XJ585" s="0"/>
      <c r="XK585" s="0"/>
      <c r="XL585" s="0"/>
      <c r="XM585" s="0"/>
      <c r="XN585" s="0"/>
      <c r="XO585" s="0"/>
      <c r="XP585" s="0"/>
      <c r="XQ585" s="0"/>
      <c r="XR585" s="0"/>
      <c r="XS585" s="0"/>
      <c r="XT585" s="0"/>
      <c r="XU585" s="0"/>
      <c r="XV585" s="0"/>
      <c r="XW585" s="0"/>
      <c r="XX585" s="0"/>
      <c r="XY585" s="0"/>
      <c r="XZ585" s="0"/>
      <c r="YA585" s="0"/>
      <c r="YB585" s="0"/>
      <c r="YC585" s="0"/>
      <c r="YD585" s="0"/>
      <c r="YE585" s="0"/>
      <c r="YF585" s="0"/>
      <c r="YG585" s="0"/>
      <c r="YH585" s="0"/>
      <c r="YI585" s="0"/>
      <c r="YJ585" s="0"/>
      <c r="YK585" s="0"/>
      <c r="YL585" s="0"/>
      <c r="YM585" s="0"/>
      <c r="YN585" s="0"/>
      <c r="YO585" s="0"/>
      <c r="YP585" s="0"/>
      <c r="YQ585" s="0"/>
      <c r="YR585" s="0"/>
      <c r="YS585" s="0"/>
      <c r="YT585" s="0"/>
      <c r="YU585" s="0"/>
      <c r="YV585" s="0"/>
      <c r="YW585" s="0"/>
      <c r="YX585" s="0"/>
      <c r="YY585" s="0"/>
      <c r="YZ585" s="0"/>
      <c r="ZA585" s="0"/>
      <c r="ZB585" s="0"/>
      <c r="ZC585" s="0"/>
      <c r="ZD585" s="0"/>
      <c r="ZE585" s="0"/>
      <c r="ZF585" s="0"/>
      <c r="ZG585" s="0"/>
      <c r="ZH585" s="0"/>
      <c r="ZI585" s="0"/>
      <c r="ZJ585" s="0"/>
      <c r="ZK585" s="0"/>
      <c r="ZL585" s="0"/>
      <c r="ZM585" s="0"/>
      <c r="ZN585" s="0"/>
      <c r="ZO585" s="0"/>
      <c r="ZP585" s="0"/>
      <c r="ZQ585" s="0"/>
      <c r="ZR585" s="0"/>
      <c r="ZS585" s="0"/>
      <c r="ZT585" s="0"/>
      <c r="ZU585" s="0"/>
      <c r="ZV585" s="0"/>
      <c r="ZW585" s="0"/>
      <c r="ZX585" s="0"/>
      <c r="ZY585" s="0"/>
      <c r="ZZ585" s="0"/>
      <c r="AAA585" s="0"/>
      <c r="AAB585" s="0"/>
      <c r="AAC585" s="0"/>
      <c r="AAD585" s="0"/>
      <c r="AAE585" s="0"/>
      <c r="AAF585" s="0"/>
      <c r="AAG585" s="0"/>
      <c r="AAH585" s="0"/>
      <c r="AAI585" s="0"/>
      <c r="AAJ585" s="0"/>
      <c r="AAK585" s="0"/>
      <c r="AAL585" s="0"/>
      <c r="AAM585" s="0"/>
      <c r="AAN585" s="0"/>
      <c r="AAO585" s="0"/>
      <c r="AAP585" s="0"/>
      <c r="AAQ585" s="0"/>
      <c r="AAR585" s="0"/>
      <c r="AAS585" s="0"/>
      <c r="AAT585" s="0"/>
      <c r="AAU585" s="0"/>
      <c r="AAV585" s="0"/>
      <c r="AAW585" s="0"/>
      <c r="AAX585" s="0"/>
      <c r="AAY585" s="0"/>
      <c r="AAZ585" s="0"/>
      <c r="ABA585" s="0"/>
      <c r="ABB585" s="0"/>
      <c r="ABC585" s="0"/>
      <c r="ABD585" s="0"/>
      <c r="ABE585" s="0"/>
      <c r="ABF585" s="0"/>
      <c r="ABG585" s="0"/>
      <c r="ABH585" s="0"/>
      <c r="ABI585" s="0"/>
      <c r="ABJ585" s="0"/>
      <c r="ABK585" s="0"/>
      <c r="ABL585" s="0"/>
      <c r="ABM585" s="0"/>
      <c r="ABN585" s="0"/>
      <c r="ABO585" s="0"/>
      <c r="ABP585" s="0"/>
      <c r="ABQ585" s="0"/>
      <c r="ABR585" s="0"/>
      <c r="ABS585" s="0"/>
      <c r="ABT585" s="0"/>
      <c r="ABU585" s="0"/>
      <c r="ABV585" s="0"/>
      <c r="ABW585" s="0"/>
      <c r="ABX585" s="0"/>
      <c r="ABY585" s="0"/>
      <c r="ABZ585" s="0"/>
      <c r="ACA585" s="0"/>
      <c r="ACB585" s="0"/>
      <c r="ACC585" s="0"/>
      <c r="ACD585" s="0"/>
      <c r="ACE585" s="0"/>
      <c r="ACF585" s="0"/>
      <c r="ACG585" s="0"/>
      <c r="ACH585" s="0"/>
      <c r="ACI585" s="0"/>
      <c r="ACJ585" s="0"/>
      <c r="ACK585" s="0"/>
      <c r="ACL585" s="0"/>
      <c r="ACM585" s="0"/>
      <c r="ACN585" s="0"/>
      <c r="ACO585" s="0"/>
      <c r="ACP585" s="0"/>
      <c r="ACQ585" s="0"/>
      <c r="ACR585" s="0"/>
      <c r="ACS585" s="0"/>
      <c r="ACT585" s="0"/>
      <c r="ACU585" s="0"/>
      <c r="ACV585" s="0"/>
      <c r="ACW585" s="0"/>
      <c r="ACX585" s="0"/>
      <c r="ACY585" s="0"/>
      <c r="ACZ585" s="0"/>
      <c r="ADA585" s="0"/>
      <c r="ADB585" s="0"/>
      <c r="ADC585" s="0"/>
      <c r="ADD585" s="0"/>
      <c r="ADE585" s="0"/>
      <c r="ADF585" s="0"/>
      <c r="ADG585" s="0"/>
      <c r="ADH585" s="0"/>
      <c r="ADI585" s="0"/>
      <c r="ADJ585" s="0"/>
      <c r="ADK585" s="0"/>
      <c r="ADL585" s="0"/>
      <c r="ADM585" s="0"/>
      <c r="ADN585" s="0"/>
      <c r="ADO585" s="0"/>
      <c r="ADP585" s="0"/>
      <c r="ADQ585" s="0"/>
      <c r="ADR585" s="0"/>
      <c r="ADS585" s="0"/>
      <c r="ADT585" s="0"/>
      <c r="ADU585" s="0"/>
      <c r="ADV585" s="0"/>
      <c r="ADW585" s="0"/>
      <c r="ADX585" s="0"/>
      <c r="ADY585" s="0"/>
      <c r="ADZ585" s="0"/>
      <c r="AEA585" s="0"/>
      <c r="AEB585" s="0"/>
      <c r="AEC585" s="0"/>
      <c r="AED585" s="0"/>
      <c r="AEE585" s="0"/>
      <c r="AEF585" s="0"/>
      <c r="AEG585" s="0"/>
      <c r="AEH585" s="0"/>
      <c r="AEI585" s="0"/>
      <c r="AEJ585" s="0"/>
      <c r="AEK585" s="0"/>
      <c r="AEL585" s="0"/>
      <c r="AEM585" s="0"/>
      <c r="AEN585" s="0"/>
      <c r="AEO585" s="0"/>
      <c r="AEP585" s="0"/>
      <c r="AEQ585" s="0"/>
      <c r="AER585" s="0"/>
      <c r="AES585" s="0"/>
      <c r="AET585" s="0"/>
      <c r="AEU585" s="0"/>
      <c r="AEV585" s="0"/>
      <c r="AEW585" s="0"/>
      <c r="AEX585" s="0"/>
      <c r="AEY585" s="0"/>
      <c r="AEZ585" s="0"/>
      <c r="AFA585" s="0"/>
      <c r="AFB585" s="0"/>
      <c r="AFC585" s="0"/>
      <c r="AFD585" s="0"/>
      <c r="AFE585" s="0"/>
      <c r="AFF585" s="0"/>
      <c r="AFG585" s="0"/>
      <c r="AFH585" s="0"/>
      <c r="AFI585" s="0"/>
      <c r="AFJ585" s="0"/>
      <c r="AFK585" s="0"/>
      <c r="AFL585" s="0"/>
      <c r="AFM585" s="0"/>
      <c r="AFN585" s="0"/>
      <c r="AFO585" s="0"/>
      <c r="AFP585" s="0"/>
      <c r="AFQ585" s="0"/>
      <c r="AFR585" s="0"/>
      <c r="AFS585" s="0"/>
      <c r="AFT585" s="0"/>
      <c r="AFU585" s="0"/>
      <c r="AFV585" s="0"/>
      <c r="AFW585" s="0"/>
      <c r="AFX585" s="0"/>
      <c r="AFY585" s="0"/>
      <c r="AFZ585" s="0"/>
      <c r="AGA585" s="0"/>
      <c r="AGB585" s="0"/>
      <c r="AGC585" s="0"/>
      <c r="AGD585" s="0"/>
      <c r="AGE585" s="0"/>
      <c r="AGF585" s="0"/>
      <c r="AGG585" s="0"/>
      <c r="AGH585" s="0"/>
      <c r="AGI585" s="0"/>
      <c r="AGJ585" s="0"/>
      <c r="AGK585" s="0"/>
      <c r="AGL585" s="0"/>
      <c r="AGM585" s="0"/>
      <c r="AGN585" s="0"/>
      <c r="AGO585" s="0"/>
      <c r="AGP585" s="0"/>
      <c r="AGQ585" s="0"/>
      <c r="AGR585" s="0"/>
      <c r="AGS585" s="0"/>
      <c r="AGT585" s="0"/>
      <c r="AGU585" s="0"/>
      <c r="AGV585" s="0"/>
      <c r="AGW585" s="0"/>
      <c r="AGX585" s="0"/>
      <c r="AGY585" s="0"/>
      <c r="AGZ585" s="0"/>
      <c r="AHA585" s="0"/>
      <c r="AHB585" s="0"/>
      <c r="AHC585" s="0"/>
      <c r="AHD585" s="0"/>
      <c r="AHE585" s="0"/>
      <c r="AHF585" s="0"/>
      <c r="AHG585" s="0"/>
      <c r="AHH585" s="0"/>
      <c r="AHI585" s="0"/>
      <c r="AHJ585" s="0"/>
      <c r="AHK585" s="0"/>
      <c r="AHL585" s="0"/>
      <c r="AHM585" s="0"/>
      <c r="AHN585" s="0"/>
      <c r="AHO585" s="0"/>
      <c r="AHP585" s="0"/>
      <c r="AHQ585" s="0"/>
      <c r="AHR585" s="0"/>
      <c r="AHS585" s="0"/>
      <c r="AHT585" s="0"/>
      <c r="AHU585" s="0"/>
      <c r="AHV585" s="0"/>
      <c r="AHW585" s="0"/>
      <c r="AHX585" s="0"/>
      <c r="AHY585" s="0"/>
      <c r="AHZ585" s="0"/>
      <c r="AIA585" s="0"/>
      <c r="AIB585" s="0"/>
      <c r="AIC585" s="0"/>
      <c r="AID585" s="0"/>
      <c r="AIE585" s="0"/>
      <c r="AIF585" s="0"/>
      <c r="AIG585" s="0"/>
      <c r="AIH585" s="0"/>
      <c r="AII585" s="0"/>
      <c r="AIJ585" s="0"/>
      <c r="AIK585" s="0"/>
      <c r="AIL585" s="0"/>
      <c r="AIM585" s="0"/>
      <c r="AIN585" s="0"/>
      <c r="AIO585" s="0"/>
      <c r="AIP585" s="0"/>
      <c r="AIQ585" s="0"/>
      <c r="AIR585" s="0"/>
      <c r="AIS585" s="0"/>
      <c r="AIT585" s="0"/>
      <c r="AIU585" s="0"/>
      <c r="AIV585" s="0"/>
      <c r="AIW585" s="0"/>
      <c r="AIX585" s="0"/>
      <c r="AIY585" s="0"/>
      <c r="AIZ585" s="0"/>
      <c r="AJA585" s="0"/>
      <c r="AJB585" s="0"/>
      <c r="AJC585" s="0"/>
      <c r="AJD585" s="0"/>
      <c r="AJE585" s="0"/>
      <c r="AJF585" s="0"/>
      <c r="AJG585" s="0"/>
      <c r="AJH585" s="0"/>
      <c r="AJI585" s="0"/>
      <c r="AJJ585" s="0"/>
      <c r="AJK585" s="0"/>
      <c r="AJL585" s="0"/>
      <c r="AJM585" s="0"/>
      <c r="AJN585" s="0"/>
      <c r="AJO585" s="0"/>
      <c r="AJP585" s="0"/>
      <c r="AJQ585" s="0"/>
      <c r="AJR585" s="0"/>
      <c r="AJS585" s="0"/>
      <c r="AJT585" s="0"/>
      <c r="AJU585" s="0"/>
      <c r="AJV585" s="0"/>
      <c r="AJW585" s="0"/>
      <c r="AJX585" s="0"/>
      <c r="AJY585" s="0"/>
      <c r="AJZ585" s="0"/>
      <c r="AKA585" s="0"/>
      <c r="AKB585" s="0"/>
      <c r="AKC585" s="0"/>
      <c r="AKD585" s="0"/>
      <c r="AKE585" s="0"/>
      <c r="AKF585" s="0"/>
      <c r="AKG585" s="0"/>
      <c r="AKH585" s="0"/>
      <c r="AKI585" s="0"/>
      <c r="AKJ585" s="0"/>
      <c r="AKK585" s="0"/>
      <c r="AKL585" s="0"/>
      <c r="AKM585" s="0"/>
      <c r="AKN585" s="0"/>
      <c r="AKO585" s="0"/>
      <c r="AKP585" s="0"/>
      <c r="AKQ585" s="0"/>
      <c r="AKR585" s="0"/>
      <c r="AKS585" s="0"/>
      <c r="AKT585" s="0"/>
      <c r="AKU585" s="0"/>
      <c r="AKV585" s="0"/>
      <c r="AKW585" s="0"/>
      <c r="AKX585" s="0"/>
      <c r="AKY585" s="0"/>
      <c r="AKZ585" s="0"/>
      <c r="ALA585" s="0"/>
      <c r="ALB585" s="0"/>
      <c r="ALC585" s="0"/>
      <c r="ALD585" s="0"/>
      <c r="ALE585" s="0"/>
      <c r="ALF585" s="0"/>
      <c r="ALG585" s="0"/>
      <c r="ALH585" s="0"/>
      <c r="ALI585" s="0"/>
      <c r="ALJ585" s="0"/>
      <c r="ALK585" s="0"/>
      <c r="ALL585" s="0"/>
      <c r="ALM585" s="0"/>
      <c r="ALN585" s="0"/>
      <c r="ALO585" s="0"/>
      <c r="ALP585" s="0"/>
      <c r="ALQ585" s="0"/>
      <c r="ALR585" s="0"/>
      <c r="ALS585" s="0"/>
      <c r="ALT585" s="0"/>
      <c r="ALU585" s="0"/>
      <c r="ALV585" s="0"/>
      <c r="ALW585" s="0"/>
      <c r="ALX585" s="0"/>
      <c r="ALY585" s="0"/>
      <c r="ALZ585" s="0"/>
      <c r="AMA585" s="0"/>
      <c r="AMB585" s="0"/>
      <c r="AMC585" s="0"/>
      <c r="AMD585" s="0"/>
      <c r="AME585" s="0"/>
      <c r="AMF585" s="0"/>
      <c r="AMG585" s="0"/>
      <c r="AMH585" s="0"/>
      <c r="AMI585" s="0"/>
      <c r="AMJ585" s="0"/>
    </row>
    <row r="586" customFormat="false" ht="16.5" hidden="false" customHeight="true" outlineLevel="0" collapsed="false">
      <c r="A586" s="19" t="n">
        <v>584</v>
      </c>
      <c r="B586" s="19" t="n">
        <f aca="false" t="array" ref="B586:B586">RANK(V586,$V$2:$V$607)</f>
        <v>577</v>
      </c>
      <c r="C586" s="20" t="str">
        <f aca="false">IF(VLOOKUP($A586,Tournoi!$B$2:$F$601,3,0)="","",VLOOKUP($A586,Tournoi!$B$2:$F$601,3,0))</f>
        <v/>
      </c>
      <c r="D586" s="20" t="str">
        <f aca="false">IF(VLOOKUP($A586,Tournoi!$B$2:$F$601,4,0)="","",VLOOKUP($A586,Tournoi!$B$2:$F$601,4,0))</f>
        <v/>
      </c>
      <c r="E586" s="20"/>
      <c r="F586" s="19" t="n">
        <v>0</v>
      </c>
      <c r="G586" s="19" t="n">
        <v>0</v>
      </c>
      <c r="H586" s="19" t="n">
        <v>0</v>
      </c>
      <c r="I586" s="19" t="n">
        <v>0</v>
      </c>
      <c r="J586" s="21"/>
      <c r="K586" s="19"/>
      <c r="L586" s="19"/>
      <c r="M586" s="19"/>
      <c r="N586" s="19"/>
      <c r="O586" s="19" t="str">
        <f aca="false">IF(VLOOKUP($A586,Tournoi!$B$2:$AC$601,6,0)="","",VLOOKUP($A586,Tournoi!$B$2:$AF$601,30,0))</f>
        <v/>
      </c>
      <c r="P586" s="19"/>
      <c r="Q586" s="19"/>
      <c r="R586" s="19"/>
      <c r="S586" s="22"/>
      <c r="T586" s="21" t="n">
        <f aca="false" t="array" ref="T586:T586">SUM(J586:S586)</f>
        <v>0</v>
      </c>
      <c r="U586" s="19" t="n">
        <f aca="false" t="array" ref="U586:U586">IF(S586="",0,S586)+IF((COUNT(J586:R586)&lt;6),SUM(J586:R586),(MAX(J586:R586)+LARGE(J586:R586,2)+LARGE(J586:R586,3)+LARGE(J586:R586,4)+LARGE(J586:R586,5)))</f>
        <v>0</v>
      </c>
      <c r="V586" s="19" t="n">
        <f aca="false">U586+G586+I586</f>
        <v>0</v>
      </c>
      <c r="W586" s="19" t="n">
        <f aca="false" t="array" ref="W586:W586">COUNT(J586:S586)</f>
        <v>0</v>
      </c>
      <c r="X586" s="19"/>
      <c r="Y586" s="19"/>
      <c r="Z586" s="4"/>
      <c r="AA586" s="19"/>
      <c r="AB586" s="19"/>
      <c r="AC586" s="4"/>
      <c r="AD586" s="4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CA586" s="0"/>
      <c r="CB586" s="0"/>
      <c r="CC586" s="0"/>
      <c r="CD586" s="0"/>
      <c r="CE586" s="0"/>
      <c r="CF586" s="0"/>
      <c r="CG586" s="0"/>
      <c r="CH586" s="0"/>
      <c r="CI586" s="0"/>
      <c r="CJ586" s="0"/>
      <c r="CK586" s="0"/>
      <c r="CL586" s="0"/>
      <c r="CM586" s="0"/>
      <c r="CN586" s="0"/>
      <c r="CO586" s="0"/>
      <c r="CP586" s="0"/>
      <c r="CQ586" s="0"/>
      <c r="CR586" s="0"/>
      <c r="CS586" s="0"/>
      <c r="CT586" s="0"/>
      <c r="CU586" s="0"/>
      <c r="CV586" s="0"/>
      <c r="CW586" s="0"/>
      <c r="CX586" s="0"/>
      <c r="CY586" s="0"/>
      <c r="CZ586" s="0"/>
      <c r="DA586" s="0"/>
      <c r="DB586" s="0"/>
      <c r="DC586" s="0"/>
      <c r="DD586" s="0"/>
      <c r="DE586" s="0"/>
      <c r="DF586" s="0"/>
      <c r="DG586" s="0"/>
      <c r="DH586" s="0"/>
      <c r="DI586" s="0"/>
      <c r="DJ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  <c r="EE586" s="0"/>
      <c r="EF586" s="0"/>
      <c r="EG586" s="0"/>
      <c r="EH586" s="0"/>
      <c r="EI586" s="0"/>
      <c r="EJ586" s="0"/>
      <c r="EK586" s="0"/>
      <c r="EL586" s="0"/>
      <c r="EM586" s="0"/>
      <c r="EN586" s="0"/>
      <c r="EO586" s="0"/>
      <c r="EP586" s="0"/>
      <c r="EQ586" s="0"/>
      <c r="ER586" s="0"/>
      <c r="ES586" s="0"/>
      <c r="ET586" s="0"/>
      <c r="EU586" s="0"/>
      <c r="EV586" s="0"/>
      <c r="EW586" s="0"/>
      <c r="EX586" s="0"/>
      <c r="EY586" s="0"/>
      <c r="EZ586" s="0"/>
      <c r="FA586" s="0"/>
      <c r="FB586" s="0"/>
      <c r="FC586" s="0"/>
      <c r="FD586" s="0"/>
      <c r="FE586" s="0"/>
      <c r="FF586" s="0"/>
      <c r="FG586" s="0"/>
      <c r="FH586" s="0"/>
      <c r="FI586" s="0"/>
      <c r="FJ586" s="0"/>
      <c r="FK586" s="0"/>
      <c r="FL586" s="0"/>
      <c r="FM586" s="0"/>
      <c r="FN586" s="0"/>
      <c r="FO586" s="0"/>
      <c r="FP586" s="0"/>
      <c r="FQ586" s="0"/>
      <c r="FR586" s="0"/>
      <c r="FS586" s="0"/>
      <c r="FT586" s="0"/>
      <c r="FU586" s="0"/>
      <c r="FV586" s="0"/>
      <c r="FW586" s="0"/>
      <c r="FX586" s="0"/>
      <c r="FY586" s="0"/>
      <c r="FZ586" s="0"/>
      <c r="GA586" s="0"/>
      <c r="GB586" s="0"/>
      <c r="GC586" s="0"/>
      <c r="GD586" s="0"/>
      <c r="GE586" s="0"/>
      <c r="GF586" s="0"/>
      <c r="GG586" s="0"/>
      <c r="GH586" s="0"/>
      <c r="GI586" s="0"/>
      <c r="GJ586" s="0"/>
      <c r="GK586" s="0"/>
      <c r="GL586" s="0"/>
      <c r="GM586" s="0"/>
      <c r="GN586" s="0"/>
      <c r="GO586" s="0"/>
      <c r="GP586" s="0"/>
      <c r="GQ586" s="0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  <c r="IX586" s="0"/>
      <c r="IY586" s="0"/>
      <c r="IZ586" s="0"/>
      <c r="JA586" s="0"/>
      <c r="JB586" s="0"/>
      <c r="JC586" s="0"/>
      <c r="JD586" s="0"/>
      <c r="JE586" s="0"/>
      <c r="JF586" s="0"/>
      <c r="JG586" s="0"/>
      <c r="JH586" s="0"/>
      <c r="JI586" s="0"/>
      <c r="JJ586" s="0"/>
      <c r="JK586" s="0"/>
      <c r="JL586" s="0"/>
      <c r="JM586" s="0"/>
      <c r="JN586" s="0"/>
      <c r="JO586" s="0"/>
      <c r="JP586" s="0"/>
      <c r="JQ586" s="0"/>
      <c r="JR586" s="0"/>
      <c r="JS586" s="0"/>
      <c r="JT586" s="0"/>
      <c r="JU586" s="0"/>
      <c r="JV586" s="0"/>
      <c r="JW586" s="0"/>
      <c r="JX586" s="0"/>
      <c r="JY586" s="0"/>
      <c r="JZ586" s="0"/>
      <c r="KA586" s="0"/>
      <c r="KB586" s="0"/>
      <c r="KC586" s="0"/>
      <c r="KD586" s="0"/>
      <c r="KE586" s="0"/>
      <c r="KF586" s="0"/>
      <c r="KG586" s="0"/>
      <c r="KH586" s="0"/>
      <c r="KI586" s="0"/>
      <c r="KJ586" s="0"/>
      <c r="KK586" s="0"/>
      <c r="KL586" s="0"/>
      <c r="KM586" s="0"/>
      <c r="KN586" s="0"/>
      <c r="KO586" s="0"/>
      <c r="KP586" s="0"/>
      <c r="KQ586" s="0"/>
      <c r="KR586" s="0"/>
      <c r="KS586" s="0"/>
      <c r="KT586" s="0"/>
      <c r="KU586" s="0"/>
      <c r="KV586" s="0"/>
      <c r="KW586" s="0"/>
      <c r="KX586" s="0"/>
      <c r="KY586" s="0"/>
      <c r="KZ586" s="0"/>
      <c r="LA586" s="0"/>
      <c r="LB586" s="0"/>
      <c r="LC586" s="0"/>
      <c r="LD586" s="0"/>
      <c r="LE586" s="0"/>
      <c r="LF586" s="0"/>
      <c r="LG586" s="0"/>
      <c r="LH586" s="0"/>
      <c r="LI586" s="0"/>
      <c r="LJ586" s="0"/>
      <c r="LK586" s="0"/>
      <c r="LL586" s="0"/>
      <c r="LM586" s="0"/>
      <c r="LN586" s="0"/>
      <c r="LO586" s="0"/>
      <c r="LP586" s="0"/>
      <c r="LQ586" s="0"/>
      <c r="LR586" s="0"/>
      <c r="LS586" s="0"/>
      <c r="LT586" s="0"/>
      <c r="LU586" s="0"/>
      <c r="LV586" s="0"/>
      <c r="LW586" s="0"/>
      <c r="LX586" s="0"/>
      <c r="LY586" s="0"/>
      <c r="LZ586" s="0"/>
      <c r="MA586" s="0"/>
      <c r="MB586" s="0"/>
      <c r="MC586" s="0"/>
      <c r="MD586" s="0"/>
      <c r="ME586" s="0"/>
      <c r="MF586" s="0"/>
      <c r="MG586" s="0"/>
      <c r="MH586" s="0"/>
      <c r="MI586" s="0"/>
      <c r="MJ586" s="0"/>
      <c r="MK586" s="0"/>
      <c r="ML586" s="0"/>
      <c r="MM586" s="0"/>
      <c r="MN586" s="0"/>
      <c r="MO586" s="0"/>
      <c r="MP586" s="0"/>
      <c r="MQ586" s="0"/>
      <c r="MR586" s="0"/>
      <c r="MS586" s="0"/>
      <c r="MT586" s="0"/>
      <c r="MU586" s="0"/>
      <c r="MV586" s="0"/>
      <c r="MW586" s="0"/>
      <c r="MX586" s="0"/>
      <c r="MY586" s="0"/>
      <c r="MZ586" s="0"/>
      <c r="NA586" s="0"/>
      <c r="NB586" s="0"/>
      <c r="NC586" s="0"/>
      <c r="ND586" s="0"/>
      <c r="NE586" s="0"/>
      <c r="NF586" s="0"/>
      <c r="NG586" s="0"/>
      <c r="NH586" s="0"/>
      <c r="NI586" s="0"/>
      <c r="NJ586" s="0"/>
      <c r="NK586" s="0"/>
      <c r="NL586" s="0"/>
      <c r="NM586" s="0"/>
      <c r="NN586" s="0"/>
      <c r="NO586" s="0"/>
      <c r="NP586" s="0"/>
      <c r="NQ586" s="0"/>
      <c r="NR586" s="0"/>
      <c r="NS586" s="0"/>
      <c r="NT586" s="0"/>
      <c r="NU586" s="0"/>
      <c r="NV586" s="0"/>
      <c r="NW586" s="0"/>
      <c r="NX586" s="0"/>
      <c r="NY586" s="0"/>
      <c r="NZ586" s="0"/>
      <c r="OA586" s="0"/>
      <c r="OB586" s="0"/>
      <c r="OC586" s="0"/>
      <c r="OD586" s="0"/>
      <c r="OE586" s="0"/>
      <c r="OF586" s="0"/>
      <c r="OG586" s="0"/>
      <c r="OH586" s="0"/>
      <c r="OI586" s="0"/>
      <c r="OJ586" s="0"/>
      <c r="OK586" s="0"/>
      <c r="OL586" s="0"/>
      <c r="OM586" s="0"/>
      <c r="ON586" s="0"/>
      <c r="OO586" s="0"/>
      <c r="OP586" s="0"/>
      <c r="OQ586" s="0"/>
      <c r="OR586" s="0"/>
      <c r="OS586" s="0"/>
      <c r="OT586" s="0"/>
      <c r="OU586" s="0"/>
      <c r="OV586" s="0"/>
      <c r="OW586" s="0"/>
      <c r="OX586" s="0"/>
      <c r="OY586" s="0"/>
      <c r="OZ586" s="0"/>
      <c r="PA586" s="0"/>
      <c r="PB586" s="0"/>
      <c r="PC586" s="0"/>
      <c r="PD586" s="0"/>
      <c r="PE586" s="0"/>
      <c r="PF586" s="0"/>
      <c r="PG586" s="0"/>
      <c r="PH586" s="0"/>
      <c r="PI586" s="0"/>
      <c r="PJ586" s="0"/>
      <c r="PK586" s="0"/>
      <c r="PL586" s="0"/>
      <c r="PM586" s="0"/>
      <c r="PN586" s="0"/>
      <c r="PO586" s="0"/>
      <c r="PP586" s="0"/>
      <c r="PQ586" s="0"/>
      <c r="PR586" s="0"/>
      <c r="PS586" s="0"/>
      <c r="PT586" s="0"/>
      <c r="PU586" s="0"/>
      <c r="PV586" s="0"/>
      <c r="PW586" s="0"/>
      <c r="PX586" s="0"/>
      <c r="PY586" s="0"/>
      <c r="PZ586" s="0"/>
      <c r="QA586" s="0"/>
      <c r="QB586" s="0"/>
      <c r="QC586" s="0"/>
      <c r="QD586" s="0"/>
      <c r="QE586" s="0"/>
      <c r="QF586" s="0"/>
      <c r="QG586" s="0"/>
      <c r="QH586" s="0"/>
      <c r="QI586" s="0"/>
      <c r="QJ586" s="0"/>
      <c r="QK586" s="0"/>
      <c r="QL586" s="0"/>
      <c r="QM586" s="0"/>
      <c r="QN586" s="0"/>
      <c r="QO586" s="0"/>
      <c r="QP586" s="0"/>
      <c r="QQ586" s="0"/>
      <c r="QR586" s="0"/>
      <c r="QS586" s="0"/>
      <c r="QT586" s="0"/>
      <c r="QU586" s="0"/>
      <c r="QV586" s="0"/>
      <c r="QW586" s="0"/>
      <c r="QX586" s="0"/>
      <c r="QY586" s="0"/>
      <c r="QZ586" s="0"/>
      <c r="RA586" s="0"/>
      <c r="RB586" s="0"/>
      <c r="RC586" s="0"/>
      <c r="RD586" s="0"/>
      <c r="RE586" s="0"/>
      <c r="RF586" s="0"/>
      <c r="RG586" s="0"/>
      <c r="RH586" s="0"/>
      <c r="RI586" s="0"/>
      <c r="RJ586" s="0"/>
      <c r="RK586" s="0"/>
      <c r="RL586" s="0"/>
      <c r="RM586" s="0"/>
      <c r="RN586" s="0"/>
      <c r="RO586" s="0"/>
      <c r="RP586" s="0"/>
      <c r="RQ586" s="0"/>
      <c r="RR586" s="0"/>
      <c r="RS586" s="0"/>
      <c r="RT586" s="0"/>
      <c r="RU586" s="0"/>
      <c r="RV586" s="0"/>
      <c r="RW586" s="0"/>
      <c r="RX586" s="0"/>
      <c r="RY586" s="0"/>
      <c r="RZ586" s="0"/>
      <c r="SA586" s="0"/>
      <c r="SB586" s="0"/>
      <c r="SC586" s="0"/>
      <c r="SD586" s="0"/>
      <c r="SE586" s="0"/>
      <c r="SF586" s="0"/>
      <c r="SG586" s="0"/>
      <c r="SH586" s="0"/>
      <c r="SI586" s="0"/>
      <c r="SJ586" s="0"/>
      <c r="SK586" s="0"/>
      <c r="SL586" s="0"/>
      <c r="SM586" s="0"/>
      <c r="SN586" s="0"/>
      <c r="SO586" s="0"/>
      <c r="SP586" s="0"/>
      <c r="SQ586" s="0"/>
      <c r="SR586" s="0"/>
      <c r="SS586" s="0"/>
      <c r="ST586" s="0"/>
      <c r="SU586" s="0"/>
      <c r="SV586" s="0"/>
      <c r="SW586" s="0"/>
      <c r="SX586" s="0"/>
      <c r="SY586" s="0"/>
      <c r="SZ586" s="0"/>
      <c r="TA586" s="0"/>
      <c r="TB586" s="0"/>
      <c r="TC586" s="0"/>
      <c r="TD586" s="0"/>
      <c r="TE586" s="0"/>
      <c r="TF586" s="0"/>
      <c r="TG586" s="0"/>
      <c r="TH586" s="0"/>
      <c r="TI586" s="0"/>
      <c r="TJ586" s="0"/>
      <c r="TK586" s="0"/>
      <c r="TL586" s="0"/>
      <c r="TM586" s="0"/>
      <c r="TN586" s="0"/>
      <c r="TO586" s="0"/>
      <c r="TP586" s="0"/>
      <c r="TQ586" s="0"/>
      <c r="TR586" s="0"/>
      <c r="TS586" s="0"/>
      <c r="TT586" s="0"/>
      <c r="TU586" s="0"/>
      <c r="TV586" s="0"/>
      <c r="TW586" s="0"/>
      <c r="TX586" s="0"/>
      <c r="TY586" s="0"/>
      <c r="TZ586" s="0"/>
      <c r="UA586" s="0"/>
      <c r="UB586" s="0"/>
      <c r="UC586" s="0"/>
      <c r="UD586" s="0"/>
      <c r="UE586" s="0"/>
      <c r="UF586" s="0"/>
      <c r="UG586" s="0"/>
      <c r="UH586" s="0"/>
      <c r="UI586" s="0"/>
      <c r="UJ586" s="0"/>
      <c r="UK586" s="0"/>
      <c r="UL586" s="0"/>
      <c r="UM586" s="0"/>
      <c r="UN586" s="0"/>
      <c r="UO586" s="0"/>
      <c r="UP586" s="0"/>
      <c r="UQ586" s="0"/>
      <c r="UR586" s="0"/>
      <c r="US586" s="0"/>
      <c r="UT586" s="0"/>
      <c r="UU586" s="0"/>
      <c r="UV586" s="0"/>
      <c r="UW586" s="0"/>
      <c r="UX586" s="0"/>
      <c r="UY586" s="0"/>
      <c r="UZ586" s="0"/>
      <c r="VA586" s="0"/>
      <c r="VB586" s="0"/>
      <c r="VC586" s="0"/>
      <c r="VD586" s="0"/>
      <c r="VE586" s="0"/>
      <c r="VF586" s="0"/>
      <c r="VG586" s="0"/>
      <c r="VH586" s="0"/>
      <c r="VI586" s="0"/>
      <c r="VJ586" s="0"/>
      <c r="VK586" s="0"/>
      <c r="VL586" s="0"/>
      <c r="VM586" s="0"/>
      <c r="VN586" s="0"/>
      <c r="VO586" s="0"/>
      <c r="VP586" s="0"/>
      <c r="VQ586" s="0"/>
      <c r="VR586" s="0"/>
      <c r="VS586" s="0"/>
      <c r="VT586" s="0"/>
      <c r="VU586" s="0"/>
      <c r="VV586" s="0"/>
      <c r="VW586" s="0"/>
      <c r="VX586" s="0"/>
      <c r="VY586" s="0"/>
      <c r="VZ586" s="0"/>
      <c r="WA586" s="0"/>
      <c r="WB586" s="0"/>
      <c r="WC586" s="0"/>
      <c r="WD586" s="0"/>
      <c r="WE586" s="0"/>
      <c r="WF586" s="0"/>
      <c r="WG586" s="0"/>
      <c r="WH586" s="0"/>
      <c r="WI586" s="0"/>
      <c r="WJ586" s="0"/>
      <c r="WK586" s="0"/>
      <c r="WL586" s="0"/>
      <c r="WM586" s="0"/>
      <c r="WN586" s="0"/>
      <c r="WO586" s="0"/>
      <c r="WP586" s="0"/>
      <c r="WQ586" s="0"/>
      <c r="WR586" s="0"/>
      <c r="WS586" s="0"/>
      <c r="WT586" s="0"/>
      <c r="WU586" s="0"/>
      <c r="WV586" s="0"/>
      <c r="WW586" s="0"/>
      <c r="WX586" s="0"/>
      <c r="WY586" s="0"/>
      <c r="WZ586" s="0"/>
      <c r="XA586" s="0"/>
      <c r="XB586" s="0"/>
      <c r="XC586" s="0"/>
      <c r="XD586" s="0"/>
      <c r="XE586" s="0"/>
      <c r="XF586" s="0"/>
      <c r="XG586" s="0"/>
      <c r="XH586" s="0"/>
      <c r="XI586" s="0"/>
      <c r="XJ586" s="0"/>
      <c r="XK586" s="0"/>
      <c r="XL586" s="0"/>
      <c r="XM586" s="0"/>
      <c r="XN586" s="0"/>
      <c r="XO586" s="0"/>
      <c r="XP586" s="0"/>
      <c r="XQ586" s="0"/>
      <c r="XR586" s="0"/>
      <c r="XS586" s="0"/>
      <c r="XT586" s="0"/>
      <c r="XU586" s="0"/>
      <c r="XV586" s="0"/>
      <c r="XW586" s="0"/>
      <c r="XX586" s="0"/>
      <c r="XY586" s="0"/>
      <c r="XZ586" s="0"/>
      <c r="YA586" s="0"/>
      <c r="YB586" s="0"/>
      <c r="YC586" s="0"/>
      <c r="YD586" s="0"/>
      <c r="YE586" s="0"/>
      <c r="YF586" s="0"/>
      <c r="YG586" s="0"/>
      <c r="YH586" s="0"/>
      <c r="YI586" s="0"/>
      <c r="YJ586" s="0"/>
      <c r="YK586" s="0"/>
      <c r="YL586" s="0"/>
      <c r="YM586" s="0"/>
      <c r="YN586" s="0"/>
      <c r="YO586" s="0"/>
      <c r="YP586" s="0"/>
      <c r="YQ586" s="0"/>
      <c r="YR586" s="0"/>
      <c r="YS586" s="0"/>
      <c r="YT586" s="0"/>
      <c r="YU586" s="0"/>
      <c r="YV586" s="0"/>
      <c r="YW586" s="0"/>
      <c r="YX586" s="0"/>
      <c r="YY586" s="0"/>
      <c r="YZ586" s="0"/>
      <c r="ZA586" s="0"/>
      <c r="ZB586" s="0"/>
      <c r="ZC586" s="0"/>
      <c r="ZD586" s="0"/>
      <c r="ZE586" s="0"/>
      <c r="ZF586" s="0"/>
      <c r="ZG586" s="0"/>
      <c r="ZH586" s="0"/>
      <c r="ZI586" s="0"/>
      <c r="ZJ586" s="0"/>
      <c r="ZK586" s="0"/>
      <c r="ZL586" s="0"/>
      <c r="ZM586" s="0"/>
      <c r="ZN586" s="0"/>
      <c r="ZO586" s="0"/>
      <c r="ZP586" s="0"/>
      <c r="ZQ586" s="0"/>
      <c r="ZR586" s="0"/>
      <c r="ZS586" s="0"/>
      <c r="ZT586" s="0"/>
      <c r="ZU586" s="0"/>
      <c r="ZV586" s="0"/>
      <c r="ZW586" s="0"/>
      <c r="ZX586" s="0"/>
      <c r="ZY586" s="0"/>
      <c r="ZZ586" s="0"/>
      <c r="AAA586" s="0"/>
      <c r="AAB586" s="0"/>
      <c r="AAC586" s="0"/>
      <c r="AAD586" s="0"/>
      <c r="AAE586" s="0"/>
      <c r="AAF586" s="0"/>
      <c r="AAG586" s="0"/>
      <c r="AAH586" s="0"/>
      <c r="AAI586" s="0"/>
      <c r="AAJ586" s="0"/>
      <c r="AAK586" s="0"/>
      <c r="AAL586" s="0"/>
      <c r="AAM586" s="0"/>
      <c r="AAN586" s="0"/>
      <c r="AAO586" s="0"/>
      <c r="AAP586" s="0"/>
      <c r="AAQ586" s="0"/>
      <c r="AAR586" s="0"/>
      <c r="AAS586" s="0"/>
      <c r="AAT586" s="0"/>
      <c r="AAU586" s="0"/>
      <c r="AAV586" s="0"/>
      <c r="AAW586" s="0"/>
      <c r="AAX586" s="0"/>
      <c r="AAY586" s="0"/>
      <c r="AAZ586" s="0"/>
      <c r="ABA586" s="0"/>
      <c r="ABB586" s="0"/>
      <c r="ABC586" s="0"/>
      <c r="ABD586" s="0"/>
      <c r="ABE586" s="0"/>
      <c r="ABF586" s="0"/>
      <c r="ABG586" s="0"/>
      <c r="ABH586" s="0"/>
      <c r="ABI586" s="0"/>
      <c r="ABJ586" s="0"/>
      <c r="ABK586" s="0"/>
      <c r="ABL586" s="0"/>
      <c r="ABM586" s="0"/>
      <c r="ABN586" s="0"/>
      <c r="ABO586" s="0"/>
      <c r="ABP586" s="0"/>
      <c r="ABQ586" s="0"/>
      <c r="ABR586" s="0"/>
      <c r="ABS586" s="0"/>
      <c r="ABT586" s="0"/>
      <c r="ABU586" s="0"/>
      <c r="ABV586" s="0"/>
      <c r="ABW586" s="0"/>
      <c r="ABX586" s="0"/>
      <c r="ABY586" s="0"/>
      <c r="ABZ586" s="0"/>
      <c r="ACA586" s="0"/>
      <c r="ACB586" s="0"/>
      <c r="ACC586" s="0"/>
      <c r="ACD586" s="0"/>
      <c r="ACE586" s="0"/>
      <c r="ACF586" s="0"/>
      <c r="ACG586" s="0"/>
      <c r="ACH586" s="0"/>
      <c r="ACI586" s="0"/>
      <c r="ACJ586" s="0"/>
      <c r="ACK586" s="0"/>
      <c r="ACL586" s="0"/>
      <c r="ACM586" s="0"/>
      <c r="ACN586" s="0"/>
      <c r="ACO586" s="0"/>
      <c r="ACP586" s="0"/>
      <c r="ACQ586" s="0"/>
      <c r="ACR586" s="0"/>
      <c r="ACS586" s="0"/>
      <c r="ACT586" s="0"/>
      <c r="ACU586" s="0"/>
      <c r="ACV586" s="0"/>
      <c r="ACW586" s="0"/>
      <c r="ACX586" s="0"/>
      <c r="ACY586" s="0"/>
      <c r="ACZ586" s="0"/>
      <c r="ADA586" s="0"/>
      <c r="ADB586" s="0"/>
      <c r="ADC586" s="0"/>
      <c r="ADD586" s="0"/>
      <c r="ADE586" s="0"/>
      <c r="ADF586" s="0"/>
      <c r="ADG586" s="0"/>
      <c r="ADH586" s="0"/>
      <c r="ADI586" s="0"/>
      <c r="ADJ586" s="0"/>
      <c r="ADK586" s="0"/>
      <c r="ADL586" s="0"/>
      <c r="ADM586" s="0"/>
      <c r="ADN586" s="0"/>
      <c r="ADO586" s="0"/>
      <c r="ADP586" s="0"/>
      <c r="ADQ586" s="0"/>
      <c r="ADR586" s="0"/>
      <c r="ADS586" s="0"/>
      <c r="ADT586" s="0"/>
      <c r="ADU586" s="0"/>
      <c r="ADV586" s="0"/>
      <c r="ADW586" s="0"/>
      <c r="ADX586" s="0"/>
      <c r="ADY586" s="0"/>
      <c r="ADZ586" s="0"/>
      <c r="AEA586" s="0"/>
      <c r="AEB586" s="0"/>
      <c r="AEC586" s="0"/>
      <c r="AED586" s="0"/>
      <c r="AEE586" s="0"/>
      <c r="AEF586" s="0"/>
      <c r="AEG586" s="0"/>
      <c r="AEH586" s="0"/>
      <c r="AEI586" s="0"/>
      <c r="AEJ586" s="0"/>
      <c r="AEK586" s="0"/>
      <c r="AEL586" s="0"/>
      <c r="AEM586" s="0"/>
      <c r="AEN586" s="0"/>
      <c r="AEO586" s="0"/>
      <c r="AEP586" s="0"/>
      <c r="AEQ586" s="0"/>
      <c r="AER586" s="0"/>
      <c r="AES586" s="0"/>
      <c r="AET586" s="0"/>
      <c r="AEU586" s="0"/>
      <c r="AEV586" s="0"/>
      <c r="AEW586" s="0"/>
      <c r="AEX586" s="0"/>
      <c r="AEY586" s="0"/>
      <c r="AEZ586" s="0"/>
      <c r="AFA586" s="0"/>
      <c r="AFB586" s="0"/>
      <c r="AFC586" s="0"/>
      <c r="AFD586" s="0"/>
      <c r="AFE586" s="0"/>
      <c r="AFF586" s="0"/>
      <c r="AFG586" s="0"/>
      <c r="AFH586" s="0"/>
      <c r="AFI586" s="0"/>
      <c r="AFJ586" s="0"/>
      <c r="AFK586" s="0"/>
      <c r="AFL586" s="0"/>
      <c r="AFM586" s="0"/>
      <c r="AFN586" s="0"/>
      <c r="AFO586" s="0"/>
      <c r="AFP586" s="0"/>
      <c r="AFQ586" s="0"/>
      <c r="AFR586" s="0"/>
      <c r="AFS586" s="0"/>
      <c r="AFT586" s="0"/>
      <c r="AFU586" s="0"/>
      <c r="AFV586" s="0"/>
      <c r="AFW586" s="0"/>
      <c r="AFX586" s="0"/>
      <c r="AFY586" s="0"/>
      <c r="AFZ586" s="0"/>
      <c r="AGA586" s="0"/>
      <c r="AGB586" s="0"/>
      <c r="AGC586" s="0"/>
      <c r="AGD586" s="0"/>
      <c r="AGE586" s="0"/>
      <c r="AGF586" s="0"/>
      <c r="AGG586" s="0"/>
      <c r="AGH586" s="0"/>
      <c r="AGI586" s="0"/>
      <c r="AGJ586" s="0"/>
      <c r="AGK586" s="0"/>
      <c r="AGL586" s="0"/>
      <c r="AGM586" s="0"/>
      <c r="AGN586" s="0"/>
      <c r="AGO586" s="0"/>
      <c r="AGP586" s="0"/>
      <c r="AGQ586" s="0"/>
      <c r="AGR586" s="0"/>
      <c r="AGS586" s="0"/>
      <c r="AGT586" s="0"/>
      <c r="AGU586" s="0"/>
      <c r="AGV586" s="0"/>
      <c r="AGW586" s="0"/>
      <c r="AGX586" s="0"/>
      <c r="AGY586" s="0"/>
      <c r="AGZ586" s="0"/>
      <c r="AHA586" s="0"/>
      <c r="AHB586" s="0"/>
      <c r="AHC586" s="0"/>
      <c r="AHD586" s="0"/>
      <c r="AHE586" s="0"/>
      <c r="AHF586" s="0"/>
      <c r="AHG586" s="0"/>
      <c r="AHH586" s="0"/>
      <c r="AHI586" s="0"/>
      <c r="AHJ586" s="0"/>
      <c r="AHK586" s="0"/>
      <c r="AHL586" s="0"/>
      <c r="AHM586" s="0"/>
      <c r="AHN586" s="0"/>
      <c r="AHO586" s="0"/>
      <c r="AHP586" s="0"/>
      <c r="AHQ586" s="0"/>
      <c r="AHR586" s="0"/>
      <c r="AHS586" s="0"/>
      <c r="AHT586" s="0"/>
      <c r="AHU586" s="0"/>
      <c r="AHV586" s="0"/>
      <c r="AHW586" s="0"/>
      <c r="AHX586" s="0"/>
      <c r="AHY586" s="0"/>
      <c r="AHZ586" s="0"/>
      <c r="AIA586" s="0"/>
      <c r="AIB586" s="0"/>
      <c r="AIC586" s="0"/>
      <c r="AID586" s="0"/>
      <c r="AIE586" s="0"/>
      <c r="AIF586" s="0"/>
      <c r="AIG586" s="0"/>
      <c r="AIH586" s="0"/>
      <c r="AII586" s="0"/>
      <c r="AIJ586" s="0"/>
      <c r="AIK586" s="0"/>
      <c r="AIL586" s="0"/>
      <c r="AIM586" s="0"/>
      <c r="AIN586" s="0"/>
      <c r="AIO586" s="0"/>
      <c r="AIP586" s="0"/>
      <c r="AIQ586" s="0"/>
      <c r="AIR586" s="0"/>
      <c r="AIS586" s="0"/>
      <c r="AIT586" s="0"/>
      <c r="AIU586" s="0"/>
      <c r="AIV586" s="0"/>
      <c r="AIW586" s="0"/>
      <c r="AIX586" s="0"/>
      <c r="AIY586" s="0"/>
      <c r="AIZ586" s="0"/>
      <c r="AJA586" s="0"/>
      <c r="AJB586" s="0"/>
      <c r="AJC586" s="0"/>
      <c r="AJD586" s="0"/>
      <c r="AJE586" s="0"/>
      <c r="AJF586" s="0"/>
      <c r="AJG586" s="0"/>
      <c r="AJH586" s="0"/>
      <c r="AJI586" s="0"/>
      <c r="AJJ586" s="0"/>
      <c r="AJK586" s="0"/>
      <c r="AJL586" s="0"/>
      <c r="AJM586" s="0"/>
      <c r="AJN586" s="0"/>
      <c r="AJO586" s="0"/>
      <c r="AJP586" s="0"/>
      <c r="AJQ586" s="0"/>
      <c r="AJR586" s="0"/>
      <c r="AJS586" s="0"/>
      <c r="AJT586" s="0"/>
      <c r="AJU586" s="0"/>
      <c r="AJV586" s="0"/>
      <c r="AJW586" s="0"/>
      <c r="AJX586" s="0"/>
      <c r="AJY586" s="0"/>
      <c r="AJZ586" s="0"/>
      <c r="AKA586" s="0"/>
      <c r="AKB586" s="0"/>
      <c r="AKC586" s="0"/>
      <c r="AKD586" s="0"/>
      <c r="AKE586" s="0"/>
      <c r="AKF586" s="0"/>
      <c r="AKG586" s="0"/>
      <c r="AKH586" s="0"/>
      <c r="AKI586" s="0"/>
      <c r="AKJ586" s="0"/>
      <c r="AKK586" s="0"/>
      <c r="AKL586" s="0"/>
      <c r="AKM586" s="0"/>
      <c r="AKN586" s="0"/>
      <c r="AKO586" s="0"/>
      <c r="AKP586" s="0"/>
      <c r="AKQ586" s="0"/>
      <c r="AKR586" s="0"/>
      <c r="AKS586" s="0"/>
      <c r="AKT586" s="0"/>
      <c r="AKU586" s="0"/>
      <c r="AKV586" s="0"/>
      <c r="AKW586" s="0"/>
      <c r="AKX586" s="0"/>
      <c r="AKY586" s="0"/>
      <c r="AKZ586" s="0"/>
      <c r="ALA586" s="0"/>
      <c r="ALB586" s="0"/>
      <c r="ALC586" s="0"/>
      <c r="ALD586" s="0"/>
      <c r="ALE586" s="0"/>
      <c r="ALF586" s="0"/>
      <c r="ALG586" s="0"/>
      <c r="ALH586" s="0"/>
      <c r="ALI586" s="0"/>
      <c r="ALJ586" s="0"/>
      <c r="ALK586" s="0"/>
      <c r="ALL586" s="0"/>
      <c r="ALM586" s="0"/>
      <c r="ALN586" s="0"/>
      <c r="ALO586" s="0"/>
      <c r="ALP586" s="0"/>
      <c r="ALQ586" s="0"/>
      <c r="ALR586" s="0"/>
      <c r="ALS586" s="0"/>
      <c r="ALT586" s="0"/>
      <c r="ALU586" s="0"/>
      <c r="ALV586" s="0"/>
      <c r="ALW586" s="0"/>
      <c r="ALX586" s="0"/>
      <c r="ALY586" s="0"/>
      <c r="ALZ586" s="0"/>
      <c r="AMA586" s="0"/>
      <c r="AMB586" s="0"/>
      <c r="AMC586" s="0"/>
      <c r="AMD586" s="0"/>
      <c r="AME586" s="0"/>
      <c r="AMF586" s="0"/>
      <c r="AMG586" s="0"/>
      <c r="AMH586" s="0"/>
      <c r="AMI586" s="0"/>
      <c r="AMJ586" s="0"/>
    </row>
    <row r="587" customFormat="false" ht="16.5" hidden="false" customHeight="true" outlineLevel="0" collapsed="false">
      <c r="A587" s="19" t="n">
        <v>585</v>
      </c>
      <c r="B587" s="19" t="n">
        <f aca="false" t="array" ref="B587:B587">RANK(V587,$V$2:$V$607)</f>
        <v>577</v>
      </c>
      <c r="C587" s="20" t="str">
        <f aca="false">IF(VLOOKUP($A587,Tournoi!$B$2:$F$601,3,0)="","",VLOOKUP($A587,Tournoi!$B$2:$F$601,3,0))</f>
        <v/>
      </c>
      <c r="D587" s="20" t="str">
        <f aca="false">IF(VLOOKUP($A587,Tournoi!$B$2:$F$601,4,0)="","",VLOOKUP($A587,Tournoi!$B$2:$F$601,4,0))</f>
        <v/>
      </c>
      <c r="E587" s="20"/>
      <c r="F587" s="19" t="n">
        <v>0</v>
      </c>
      <c r="G587" s="19" t="n">
        <v>0</v>
      </c>
      <c r="H587" s="19" t="n">
        <v>0</v>
      </c>
      <c r="I587" s="19" t="n">
        <v>0</v>
      </c>
      <c r="J587" s="21"/>
      <c r="K587" s="19"/>
      <c r="L587" s="19"/>
      <c r="M587" s="19"/>
      <c r="N587" s="19"/>
      <c r="O587" s="19" t="str">
        <f aca="false">IF(VLOOKUP($A587,Tournoi!$B$2:$AC$601,6,0)="","",VLOOKUP($A587,Tournoi!$B$2:$AF$601,30,0))</f>
        <v/>
      </c>
      <c r="P587" s="19"/>
      <c r="Q587" s="19"/>
      <c r="R587" s="19"/>
      <c r="S587" s="22"/>
      <c r="T587" s="21" t="n">
        <f aca="false" t="array" ref="T587:T587">SUM(J587:S587)</f>
        <v>0</v>
      </c>
      <c r="U587" s="19" t="n">
        <f aca="false" t="array" ref="U587:U587">IF(S587="",0,S587)+IF((COUNT(J587:R587)&lt;6),SUM(J587:R587),(MAX(J587:R587)+LARGE(J587:R587,2)+LARGE(J587:R587,3)+LARGE(J587:R587,4)+LARGE(J587:R587,5)))</f>
        <v>0</v>
      </c>
      <c r="V587" s="19" t="n">
        <f aca="false">U587+G587+I587</f>
        <v>0</v>
      </c>
      <c r="W587" s="19" t="n">
        <f aca="false" t="array" ref="W587:W587">COUNT(J587:S587)</f>
        <v>0</v>
      </c>
      <c r="X587" s="19"/>
      <c r="Y587" s="19"/>
      <c r="Z587" s="4"/>
      <c r="AA587" s="19"/>
      <c r="AB587" s="19"/>
      <c r="AC587" s="4"/>
      <c r="AD587" s="4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CA587" s="0"/>
      <c r="CB587" s="0"/>
      <c r="CC587" s="0"/>
      <c r="CD587" s="0"/>
      <c r="CE587" s="0"/>
      <c r="CF587" s="0"/>
      <c r="CG587" s="0"/>
      <c r="CH587" s="0"/>
      <c r="CI587" s="0"/>
      <c r="CJ587" s="0"/>
      <c r="CK587" s="0"/>
      <c r="CL587" s="0"/>
      <c r="CM587" s="0"/>
      <c r="CN587" s="0"/>
      <c r="CO587" s="0"/>
      <c r="CP587" s="0"/>
      <c r="CQ587" s="0"/>
      <c r="CR587" s="0"/>
      <c r="CS587" s="0"/>
      <c r="CT587" s="0"/>
      <c r="CU587" s="0"/>
      <c r="CV587" s="0"/>
      <c r="CW587" s="0"/>
      <c r="CX587" s="0"/>
      <c r="CY587" s="0"/>
      <c r="CZ587" s="0"/>
      <c r="DA587" s="0"/>
      <c r="DB587" s="0"/>
      <c r="DC587" s="0"/>
      <c r="DD587" s="0"/>
      <c r="DE587" s="0"/>
      <c r="DF587" s="0"/>
      <c r="DG587" s="0"/>
      <c r="DH587" s="0"/>
      <c r="DI587" s="0"/>
      <c r="DJ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  <c r="EE587" s="0"/>
      <c r="EF587" s="0"/>
      <c r="EG587" s="0"/>
      <c r="EH587" s="0"/>
      <c r="EI587" s="0"/>
      <c r="EJ587" s="0"/>
      <c r="EK587" s="0"/>
      <c r="EL587" s="0"/>
      <c r="EM587" s="0"/>
      <c r="EN587" s="0"/>
      <c r="EO587" s="0"/>
      <c r="EP587" s="0"/>
      <c r="EQ587" s="0"/>
      <c r="ER587" s="0"/>
      <c r="ES587" s="0"/>
      <c r="ET587" s="0"/>
      <c r="EU587" s="0"/>
      <c r="EV587" s="0"/>
      <c r="EW587" s="0"/>
      <c r="EX587" s="0"/>
      <c r="EY587" s="0"/>
      <c r="EZ587" s="0"/>
      <c r="FA587" s="0"/>
      <c r="FB587" s="0"/>
      <c r="FC587" s="0"/>
      <c r="FD587" s="0"/>
      <c r="FE587" s="0"/>
      <c r="FF587" s="0"/>
      <c r="FG587" s="0"/>
      <c r="FH587" s="0"/>
      <c r="FI587" s="0"/>
      <c r="FJ587" s="0"/>
      <c r="FK587" s="0"/>
      <c r="FL587" s="0"/>
      <c r="FM587" s="0"/>
      <c r="FN587" s="0"/>
      <c r="FO587" s="0"/>
      <c r="FP587" s="0"/>
      <c r="FQ587" s="0"/>
      <c r="FR587" s="0"/>
      <c r="FS587" s="0"/>
      <c r="FT587" s="0"/>
      <c r="FU587" s="0"/>
      <c r="FV587" s="0"/>
      <c r="FW587" s="0"/>
      <c r="FX587" s="0"/>
      <c r="FY587" s="0"/>
      <c r="FZ587" s="0"/>
      <c r="GA587" s="0"/>
      <c r="GB587" s="0"/>
      <c r="GC587" s="0"/>
      <c r="GD587" s="0"/>
      <c r="GE587" s="0"/>
      <c r="GF587" s="0"/>
      <c r="GG587" s="0"/>
      <c r="GH587" s="0"/>
      <c r="GI587" s="0"/>
      <c r="GJ587" s="0"/>
      <c r="GK587" s="0"/>
      <c r="GL587" s="0"/>
      <c r="GM587" s="0"/>
      <c r="GN587" s="0"/>
      <c r="GO587" s="0"/>
      <c r="GP587" s="0"/>
      <c r="GQ587" s="0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  <c r="IX587" s="0"/>
      <c r="IY587" s="0"/>
      <c r="IZ587" s="0"/>
      <c r="JA587" s="0"/>
      <c r="JB587" s="0"/>
      <c r="JC587" s="0"/>
      <c r="JD587" s="0"/>
      <c r="JE587" s="0"/>
      <c r="JF587" s="0"/>
      <c r="JG587" s="0"/>
      <c r="JH587" s="0"/>
      <c r="JI587" s="0"/>
      <c r="JJ587" s="0"/>
      <c r="JK587" s="0"/>
      <c r="JL587" s="0"/>
      <c r="JM587" s="0"/>
      <c r="JN587" s="0"/>
      <c r="JO587" s="0"/>
      <c r="JP587" s="0"/>
      <c r="JQ587" s="0"/>
      <c r="JR587" s="0"/>
      <c r="JS587" s="0"/>
      <c r="JT587" s="0"/>
      <c r="JU587" s="0"/>
      <c r="JV587" s="0"/>
      <c r="JW587" s="0"/>
      <c r="JX587" s="0"/>
      <c r="JY587" s="0"/>
      <c r="JZ587" s="0"/>
      <c r="KA587" s="0"/>
      <c r="KB587" s="0"/>
      <c r="KC587" s="0"/>
      <c r="KD587" s="0"/>
      <c r="KE587" s="0"/>
      <c r="KF587" s="0"/>
      <c r="KG587" s="0"/>
      <c r="KH587" s="0"/>
      <c r="KI587" s="0"/>
      <c r="KJ587" s="0"/>
      <c r="KK587" s="0"/>
      <c r="KL587" s="0"/>
      <c r="KM587" s="0"/>
      <c r="KN587" s="0"/>
      <c r="KO587" s="0"/>
      <c r="KP587" s="0"/>
      <c r="KQ587" s="0"/>
      <c r="KR587" s="0"/>
      <c r="KS587" s="0"/>
      <c r="KT587" s="0"/>
      <c r="KU587" s="0"/>
      <c r="KV587" s="0"/>
      <c r="KW587" s="0"/>
      <c r="KX587" s="0"/>
      <c r="KY587" s="0"/>
      <c r="KZ587" s="0"/>
      <c r="LA587" s="0"/>
      <c r="LB587" s="0"/>
      <c r="LC587" s="0"/>
      <c r="LD587" s="0"/>
      <c r="LE587" s="0"/>
      <c r="LF587" s="0"/>
      <c r="LG587" s="0"/>
      <c r="LH587" s="0"/>
      <c r="LI587" s="0"/>
      <c r="LJ587" s="0"/>
      <c r="LK587" s="0"/>
      <c r="LL587" s="0"/>
      <c r="LM587" s="0"/>
      <c r="LN587" s="0"/>
      <c r="LO587" s="0"/>
      <c r="LP587" s="0"/>
      <c r="LQ587" s="0"/>
      <c r="LR587" s="0"/>
      <c r="LS587" s="0"/>
      <c r="LT587" s="0"/>
      <c r="LU587" s="0"/>
      <c r="LV587" s="0"/>
      <c r="LW587" s="0"/>
      <c r="LX587" s="0"/>
      <c r="LY587" s="0"/>
      <c r="LZ587" s="0"/>
      <c r="MA587" s="0"/>
      <c r="MB587" s="0"/>
      <c r="MC587" s="0"/>
      <c r="MD587" s="0"/>
      <c r="ME587" s="0"/>
      <c r="MF587" s="0"/>
      <c r="MG587" s="0"/>
      <c r="MH587" s="0"/>
      <c r="MI587" s="0"/>
      <c r="MJ587" s="0"/>
      <c r="MK587" s="0"/>
      <c r="ML587" s="0"/>
      <c r="MM587" s="0"/>
      <c r="MN587" s="0"/>
      <c r="MO587" s="0"/>
      <c r="MP587" s="0"/>
      <c r="MQ587" s="0"/>
      <c r="MR587" s="0"/>
      <c r="MS587" s="0"/>
      <c r="MT587" s="0"/>
      <c r="MU587" s="0"/>
      <c r="MV587" s="0"/>
      <c r="MW587" s="0"/>
      <c r="MX587" s="0"/>
      <c r="MY587" s="0"/>
      <c r="MZ587" s="0"/>
      <c r="NA587" s="0"/>
      <c r="NB587" s="0"/>
      <c r="NC587" s="0"/>
      <c r="ND587" s="0"/>
      <c r="NE587" s="0"/>
      <c r="NF587" s="0"/>
      <c r="NG587" s="0"/>
      <c r="NH587" s="0"/>
      <c r="NI587" s="0"/>
      <c r="NJ587" s="0"/>
      <c r="NK587" s="0"/>
      <c r="NL587" s="0"/>
      <c r="NM587" s="0"/>
      <c r="NN587" s="0"/>
      <c r="NO587" s="0"/>
      <c r="NP587" s="0"/>
      <c r="NQ587" s="0"/>
      <c r="NR587" s="0"/>
      <c r="NS587" s="0"/>
      <c r="NT587" s="0"/>
      <c r="NU587" s="0"/>
      <c r="NV587" s="0"/>
      <c r="NW587" s="0"/>
      <c r="NX587" s="0"/>
      <c r="NY587" s="0"/>
      <c r="NZ587" s="0"/>
      <c r="OA587" s="0"/>
      <c r="OB587" s="0"/>
      <c r="OC587" s="0"/>
      <c r="OD587" s="0"/>
      <c r="OE587" s="0"/>
      <c r="OF587" s="0"/>
      <c r="OG587" s="0"/>
      <c r="OH587" s="0"/>
      <c r="OI587" s="0"/>
      <c r="OJ587" s="0"/>
      <c r="OK587" s="0"/>
      <c r="OL587" s="0"/>
      <c r="OM587" s="0"/>
      <c r="ON587" s="0"/>
      <c r="OO587" s="0"/>
      <c r="OP587" s="0"/>
      <c r="OQ587" s="0"/>
      <c r="OR587" s="0"/>
      <c r="OS587" s="0"/>
      <c r="OT587" s="0"/>
      <c r="OU587" s="0"/>
      <c r="OV587" s="0"/>
      <c r="OW587" s="0"/>
      <c r="OX587" s="0"/>
      <c r="OY587" s="0"/>
      <c r="OZ587" s="0"/>
      <c r="PA587" s="0"/>
      <c r="PB587" s="0"/>
      <c r="PC587" s="0"/>
      <c r="PD587" s="0"/>
      <c r="PE587" s="0"/>
      <c r="PF587" s="0"/>
      <c r="PG587" s="0"/>
      <c r="PH587" s="0"/>
      <c r="PI587" s="0"/>
      <c r="PJ587" s="0"/>
      <c r="PK587" s="0"/>
      <c r="PL587" s="0"/>
      <c r="PM587" s="0"/>
      <c r="PN587" s="0"/>
      <c r="PO587" s="0"/>
      <c r="PP587" s="0"/>
      <c r="PQ587" s="0"/>
      <c r="PR587" s="0"/>
      <c r="PS587" s="0"/>
      <c r="PT587" s="0"/>
      <c r="PU587" s="0"/>
      <c r="PV587" s="0"/>
      <c r="PW587" s="0"/>
      <c r="PX587" s="0"/>
      <c r="PY587" s="0"/>
      <c r="PZ587" s="0"/>
      <c r="QA587" s="0"/>
      <c r="QB587" s="0"/>
      <c r="QC587" s="0"/>
      <c r="QD587" s="0"/>
      <c r="QE587" s="0"/>
      <c r="QF587" s="0"/>
      <c r="QG587" s="0"/>
      <c r="QH587" s="0"/>
      <c r="QI587" s="0"/>
      <c r="QJ587" s="0"/>
      <c r="QK587" s="0"/>
      <c r="QL587" s="0"/>
      <c r="QM587" s="0"/>
      <c r="QN587" s="0"/>
      <c r="QO587" s="0"/>
      <c r="QP587" s="0"/>
      <c r="QQ587" s="0"/>
      <c r="QR587" s="0"/>
      <c r="QS587" s="0"/>
      <c r="QT587" s="0"/>
      <c r="QU587" s="0"/>
      <c r="QV587" s="0"/>
      <c r="QW587" s="0"/>
      <c r="QX587" s="0"/>
      <c r="QY587" s="0"/>
      <c r="QZ587" s="0"/>
      <c r="RA587" s="0"/>
      <c r="RB587" s="0"/>
      <c r="RC587" s="0"/>
      <c r="RD587" s="0"/>
      <c r="RE587" s="0"/>
      <c r="RF587" s="0"/>
      <c r="RG587" s="0"/>
      <c r="RH587" s="0"/>
      <c r="RI587" s="0"/>
      <c r="RJ587" s="0"/>
      <c r="RK587" s="0"/>
      <c r="RL587" s="0"/>
      <c r="RM587" s="0"/>
      <c r="RN587" s="0"/>
      <c r="RO587" s="0"/>
      <c r="RP587" s="0"/>
      <c r="RQ587" s="0"/>
      <c r="RR587" s="0"/>
      <c r="RS587" s="0"/>
      <c r="RT587" s="0"/>
      <c r="RU587" s="0"/>
      <c r="RV587" s="0"/>
      <c r="RW587" s="0"/>
      <c r="RX587" s="0"/>
      <c r="RY587" s="0"/>
      <c r="RZ587" s="0"/>
      <c r="SA587" s="0"/>
      <c r="SB587" s="0"/>
      <c r="SC587" s="0"/>
      <c r="SD587" s="0"/>
      <c r="SE587" s="0"/>
      <c r="SF587" s="0"/>
      <c r="SG587" s="0"/>
      <c r="SH587" s="0"/>
      <c r="SI587" s="0"/>
      <c r="SJ587" s="0"/>
      <c r="SK587" s="0"/>
      <c r="SL587" s="0"/>
      <c r="SM587" s="0"/>
      <c r="SN587" s="0"/>
      <c r="SO587" s="0"/>
      <c r="SP587" s="0"/>
      <c r="SQ587" s="0"/>
      <c r="SR587" s="0"/>
      <c r="SS587" s="0"/>
      <c r="ST587" s="0"/>
      <c r="SU587" s="0"/>
      <c r="SV587" s="0"/>
      <c r="SW587" s="0"/>
      <c r="SX587" s="0"/>
      <c r="SY587" s="0"/>
      <c r="SZ587" s="0"/>
      <c r="TA587" s="0"/>
      <c r="TB587" s="0"/>
      <c r="TC587" s="0"/>
      <c r="TD587" s="0"/>
      <c r="TE587" s="0"/>
      <c r="TF587" s="0"/>
      <c r="TG587" s="0"/>
      <c r="TH587" s="0"/>
      <c r="TI587" s="0"/>
      <c r="TJ587" s="0"/>
      <c r="TK587" s="0"/>
      <c r="TL587" s="0"/>
      <c r="TM587" s="0"/>
      <c r="TN587" s="0"/>
      <c r="TO587" s="0"/>
      <c r="TP587" s="0"/>
      <c r="TQ587" s="0"/>
      <c r="TR587" s="0"/>
      <c r="TS587" s="0"/>
      <c r="TT587" s="0"/>
      <c r="TU587" s="0"/>
      <c r="TV587" s="0"/>
      <c r="TW587" s="0"/>
      <c r="TX587" s="0"/>
      <c r="TY587" s="0"/>
      <c r="TZ587" s="0"/>
      <c r="UA587" s="0"/>
      <c r="UB587" s="0"/>
      <c r="UC587" s="0"/>
      <c r="UD587" s="0"/>
      <c r="UE587" s="0"/>
      <c r="UF587" s="0"/>
      <c r="UG587" s="0"/>
      <c r="UH587" s="0"/>
      <c r="UI587" s="0"/>
      <c r="UJ587" s="0"/>
      <c r="UK587" s="0"/>
      <c r="UL587" s="0"/>
      <c r="UM587" s="0"/>
      <c r="UN587" s="0"/>
      <c r="UO587" s="0"/>
      <c r="UP587" s="0"/>
      <c r="UQ587" s="0"/>
      <c r="UR587" s="0"/>
      <c r="US587" s="0"/>
      <c r="UT587" s="0"/>
      <c r="UU587" s="0"/>
      <c r="UV587" s="0"/>
      <c r="UW587" s="0"/>
      <c r="UX587" s="0"/>
      <c r="UY587" s="0"/>
      <c r="UZ587" s="0"/>
      <c r="VA587" s="0"/>
      <c r="VB587" s="0"/>
      <c r="VC587" s="0"/>
      <c r="VD587" s="0"/>
      <c r="VE587" s="0"/>
      <c r="VF587" s="0"/>
      <c r="VG587" s="0"/>
      <c r="VH587" s="0"/>
      <c r="VI587" s="0"/>
      <c r="VJ587" s="0"/>
      <c r="VK587" s="0"/>
      <c r="VL587" s="0"/>
      <c r="VM587" s="0"/>
      <c r="VN587" s="0"/>
      <c r="VO587" s="0"/>
      <c r="VP587" s="0"/>
      <c r="VQ587" s="0"/>
      <c r="VR587" s="0"/>
      <c r="VS587" s="0"/>
      <c r="VT587" s="0"/>
      <c r="VU587" s="0"/>
      <c r="VV587" s="0"/>
      <c r="VW587" s="0"/>
      <c r="VX587" s="0"/>
      <c r="VY587" s="0"/>
      <c r="VZ587" s="0"/>
      <c r="WA587" s="0"/>
      <c r="WB587" s="0"/>
      <c r="WC587" s="0"/>
      <c r="WD587" s="0"/>
      <c r="WE587" s="0"/>
      <c r="WF587" s="0"/>
      <c r="WG587" s="0"/>
      <c r="WH587" s="0"/>
      <c r="WI587" s="0"/>
      <c r="WJ587" s="0"/>
      <c r="WK587" s="0"/>
      <c r="WL587" s="0"/>
      <c r="WM587" s="0"/>
      <c r="WN587" s="0"/>
      <c r="WO587" s="0"/>
      <c r="WP587" s="0"/>
      <c r="WQ587" s="0"/>
      <c r="WR587" s="0"/>
      <c r="WS587" s="0"/>
      <c r="WT587" s="0"/>
      <c r="WU587" s="0"/>
      <c r="WV587" s="0"/>
      <c r="WW587" s="0"/>
      <c r="WX587" s="0"/>
      <c r="WY587" s="0"/>
      <c r="WZ587" s="0"/>
      <c r="XA587" s="0"/>
      <c r="XB587" s="0"/>
      <c r="XC587" s="0"/>
      <c r="XD587" s="0"/>
      <c r="XE587" s="0"/>
      <c r="XF587" s="0"/>
      <c r="XG587" s="0"/>
      <c r="XH587" s="0"/>
      <c r="XI587" s="0"/>
      <c r="XJ587" s="0"/>
      <c r="XK587" s="0"/>
      <c r="XL587" s="0"/>
      <c r="XM587" s="0"/>
      <c r="XN587" s="0"/>
      <c r="XO587" s="0"/>
      <c r="XP587" s="0"/>
      <c r="XQ587" s="0"/>
      <c r="XR587" s="0"/>
      <c r="XS587" s="0"/>
      <c r="XT587" s="0"/>
      <c r="XU587" s="0"/>
      <c r="XV587" s="0"/>
      <c r="XW587" s="0"/>
      <c r="XX587" s="0"/>
      <c r="XY587" s="0"/>
      <c r="XZ587" s="0"/>
      <c r="YA587" s="0"/>
      <c r="YB587" s="0"/>
      <c r="YC587" s="0"/>
      <c r="YD587" s="0"/>
      <c r="YE587" s="0"/>
      <c r="YF587" s="0"/>
      <c r="YG587" s="0"/>
      <c r="YH587" s="0"/>
      <c r="YI587" s="0"/>
      <c r="YJ587" s="0"/>
      <c r="YK587" s="0"/>
      <c r="YL587" s="0"/>
      <c r="YM587" s="0"/>
      <c r="YN587" s="0"/>
      <c r="YO587" s="0"/>
      <c r="YP587" s="0"/>
      <c r="YQ587" s="0"/>
      <c r="YR587" s="0"/>
      <c r="YS587" s="0"/>
      <c r="YT587" s="0"/>
      <c r="YU587" s="0"/>
      <c r="YV587" s="0"/>
      <c r="YW587" s="0"/>
      <c r="YX587" s="0"/>
      <c r="YY587" s="0"/>
      <c r="YZ587" s="0"/>
      <c r="ZA587" s="0"/>
      <c r="ZB587" s="0"/>
      <c r="ZC587" s="0"/>
      <c r="ZD587" s="0"/>
      <c r="ZE587" s="0"/>
      <c r="ZF587" s="0"/>
      <c r="ZG587" s="0"/>
      <c r="ZH587" s="0"/>
      <c r="ZI587" s="0"/>
      <c r="ZJ587" s="0"/>
      <c r="ZK587" s="0"/>
      <c r="ZL587" s="0"/>
      <c r="ZM587" s="0"/>
      <c r="ZN587" s="0"/>
      <c r="ZO587" s="0"/>
      <c r="ZP587" s="0"/>
      <c r="ZQ587" s="0"/>
      <c r="ZR587" s="0"/>
      <c r="ZS587" s="0"/>
      <c r="ZT587" s="0"/>
      <c r="ZU587" s="0"/>
      <c r="ZV587" s="0"/>
      <c r="ZW587" s="0"/>
      <c r="ZX587" s="0"/>
      <c r="ZY587" s="0"/>
      <c r="ZZ587" s="0"/>
      <c r="AAA587" s="0"/>
      <c r="AAB587" s="0"/>
      <c r="AAC587" s="0"/>
      <c r="AAD587" s="0"/>
      <c r="AAE587" s="0"/>
      <c r="AAF587" s="0"/>
      <c r="AAG587" s="0"/>
      <c r="AAH587" s="0"/>
      <c r="AAI587" s="0"/>
      <c r="AAJ587" s="0"/>
      <c r="AAK587" s="0"/>
      <c r="AAL587" s="0"/>
      <c r="AAM587" s="0"/>
      <c r="AAN587" s="0"/>
      <c r="AAO587" s="0"/>
      <c r="AAP587" s="0"/>
      <c r="AAQ587" s="0"/>
      <c r="AAR587" s="0"/>
      <c r="AAS587" s="0"/>
      <c r="AAT587" s="0"/>
      <c r="AAU587" s="0"/>
      <c r="AAV587" s="0"/>
      <c r="AAW587" s="0"/>
      <c r="AAX587" s="0"/>
      <c r="AAY587" s="0"/>
      <c r="AAZ587" s="0"/>
      <c r="ABA587" s="0"/>
      <c r="ABB587" s="0"/>
      <c r="ABC587" s="0"/>
      <c r="ABD587" s="0"/>
      <c r="ABE587" s="0"/>
      <c r="ABF587" s="0"/>
      <c r="ABG587" s="0"/>
      <c r="ABH587" s="0"/>
      <c r="ABI587" s="0"/>
      <c r="ABJ587" s="0"/>
      <c r="ABK587" s="0"/>
      <c r="ABL587" s="0"/>
      <c r="ABM587" s="0"/>
      <c r="ABN587" s="0"/>
      <c r="ABO587" s="0"/>
      <c r="ABP587" s="0"/>
      <c r="ABQ587" s="0"/>
      <c r="ABR587" s="0"/>
      <c r="ABS587" s="0"/>
      <c r="ABT587" s="0"/>
      <c r="ABU587" s="0"/>
      <c r="ABV587" s="0"/>
      <c r="ABW587" s="0"/>
      <c r="ABX587" s="0"/>
      <c r="ABY587" s="0"/>
      <c r="ABZ587" s="0"/>
      <c r="ACA587" s="0"/>
      <c r="ACB587" s="0"/>
      <c r="ACC587" s="0"/>
      <c r="ACD587" s="0"/>
      <c r="ACE587" s="0"/>
      <c r="ACF587" s="0"/>
      <c r="ACG587" s="0"/>
      <c r="ACH587" s="0"/>
      <c r="ACI587" s="0"/>
      <c r="ACJ587" s="0"/>
      <c r="ACK587" s="0"/>
      <c r="ACL587" s="0"/>
      <c r="ACM587" s="0"/>
      <c r="ACN587" s="0"/>
      <c r="ACO587" s="0"/>
      <c r="ACP587" s="0"/>
      <c r="ACQ587" s="0"/>
      <c r="ACR587" s="0"/>
      <c r="ACS587" s="0"/>
      <c r="ACT587" s="0"/>
      <c r="ACU587" s="0"/>
      <c r="ACV587" s="0"/>
      <c r="ACW587" s="0"/>
      <c r="ACX587" s="0"/>
      <c r="ACY587" s="0"/>
      <c r="ACZ587" s="0"/>
      <c r="ADA587" s="0"/>
      <c r="ADB587" s="0"/>
      <c r="ADC587" s="0"/>
      <c r="ADD587" s="0"/>
      <c r="ADE587" s="0"/>
      <c r="ADF587" s="0"/>
      <c r="ADG587" s="0"/>
      <c r="ADH587" s="0"/>
      <c r="ADI587" s="0"/>
      <c r="ADJ587" s="0"/>
      <c r="ADK587" s="0"/>
      <c r="ADL587" s="0"/>
      <c r="ADM587" s="0"/>
      <c r="ADN587" s="0"/>
      <c r="ADO587" s="0"/>
      <c r="ADP587" s="0"/>
      <c r="ADQ587" s="0"/>
      <c r="ADR587" s="0"/>
      <c r="ADS587" s="0"/>
      <c r="ADT587" s="0"/>
      <c r="ADU587" s="0"/>
      <c r="ADV587" s="0"/>
      <c r="ADW587" s="0"/>
      <c r="ADX587" s="0"/>
      <c r="ADY587" s="0"/>
      <c r="ADZ587" s="0"/>
      <c r="AEA587" s="0"/>
      <c r="AEB587" s="0"/>
      <c r="AEC587" s="0"/>
      <c r="AED587" s="0"/>
      <c r="AEE587" s="0"/>
      <c r="AEF587" s="0"/>
      <c r="AEG587" s="0"/>
      <c r="AEH587" s="0"/>
      <c r="AEI587" s="0"/>
      <c r="AEJ587" s="0"/>
      <c r="AEK587" s="0"/>
      <c r="AEL587" s="0"/>
      <c r="AEM587" s="0"/>
      <c r="AEN587" s="0"/>
      <c r="AEO587" s="0"/>
      <c r="AEP587" s="0"/>
      <c r="AEQ587" s="0"/>
      <c r="AER587" s="0"/>
      <c r="AES587" s="0"/>
      <c r="AET587" s="0"/>
      <c r="AEU587" s="0"/>
      <c r="AEV587" s="0"/>
      <c r="AEW587" s="0"/>
      <c r="AEX587" s="0"/>
      <c r="AEY587" s="0"/>
      <c r="AEZ587" s="0"/>
      <c r="AFA587" s="0"/>
      <c r="AFB587" s="0"/>
      <c r="AFC587" s="0"/>
      <c r="AFD587" s="0"/>
      <c r="AFE587" s="0"/>
      <c r="AFF587" s="0"/>
      <c r="AFG587" s="0"/>
      <c r="AFH587" s="0"/>
      <c r="AFI587" s="0"/>
      <c r="AFJ587" s="0"/>
      <c r="AFK587" s="0"/>
      <c r="AFL587" s="0"/>
      <c r="AFM587" s="0"/>
      <c r="AFN587" s="0"/>
      <c r="AFO587" s="0"/>
      <c r="AFP587" s="0"/>
      <c r="AFQ587" s="0"/>
      <c r="AFR587" s="0"/>
      <c r="AFS587" s="0"/>
      <c r="AFT587" s="0"/>
      <c r="AFU587" s="0"/>
      <c r="AFV587" s="0"/>
      <c r="AFW587" s="0"/>
      <c r="AFX587" s="0"/>
      <c r="AFY587" s="0"/>
      <c r="AFZ587" s="0"/>
      <c r="AGA587" s="0"/>
      <c r="AGB587" s="0"/>
      <c r="AGC587" s="0"/>
      <c r="AGD587" s="0"/>
      <c r="AGE587" s="0"/>
      <c r="AGF587" s="0"/>
      <c r="AGG587" s="0"/>
      <c r="AGH587" s="0"/>
      <c r="AGI587" s="0"/>
      <c r="AGJ587" s="0"/>
      <c r="AGK587" s="0"/>
      <c r="AGL587" s="0"/>
      <c r="AGM587" s="0"/>
      <c r="AGN587" s="0"/>
      <c r="AGO587" s="0"/>
      <c r="AGP587" s="0"/>
      <c r="AGQ587" s="0"/>
      <c r="AGR587" s="0"/>
      <c r="AGS587" s="0"/>
      <c r="AGT587" s="0"/>
      <c r="AGU587" s="0"/>
      <c r="AGV587" s="0"/>
      <c r="AGW587" s="0"/>
      <c r="AGX587" s="0"/>
      <c r="AGY587" s="0"/>
      <c r="AGZ587" s="0"/>
      <c r="AHA587" s="0"/>
      <c r="AHB587" s="0"/>
      <c r="AHC587" s="0"/>
      <c r="AHD587" s="0"/>
      <c r="AHE587" s="0"/>
      <c r="AHF587" s="0"/>
      <c r="AHG587" s="0"/>
      <c r="AHH587" s="0"/>
      <c r="AHI587" s="0"/>
      <c r="AHJ587" s="0"/>
      <c r="AHK587" s="0"/>
      <c r="AHL587" s="0"/>
      <c r="AHM587" s="0"/>
      <c r="AHN587" s="0"/>
      <c r="AHO587" s="0"/>
      <c r="AHP587" s="0"/>
      <c r="AHQ587" s="0"/>
      <c r="AHR587" s="0"/>
      <c r="AHS587" s="0"/>
      <c r="AHT587" s="0"/>
      <c r="AHU587" s="0"/>
      <c r="AHV587" s="0"/>
      <c r="AHW587" s="0"/>
      <c r="AHX587" s="0"/>
      <c r="AHY587" s="0"/>
      <c r="AHZ587" s="0"/>
      <c r="AIA587" s="0"/>
      <c r="AIB587" s="0"/>
      <c r="AIC587" s="0"/>
      <c r="AID587" s="0"/>
      <c r="AIE587" s="0"/>
      <c r="AIF587" s="0"/>
      <c r="AIG587" s="0"/>
      <c r="AIH587" s="0"/>
      <c r="AII587" s="0"/>
      <c r="AIJ587" s="0"/>
      <c r="AIK587" s="0"/>
      <c r="AIL587" s="0"/>
      <c r="AIM587" s="0"/>
      <c r="AIN587" s="0"/>
      <c r="AIO587" s="0"/>
      <c r="AIP587" s="0"/>
      <c r="AIQ587" s="0"/>
      <c r="AIR587" s="0"/>
      <c r="AIS587" s="0"/>
      <c r="AIT587" s="0"/>
      <c r="AIU587" s="0"/>
      <c r="AIV587" s="0"/>
      <c r="AIW587" s="0"/>
      <c r="AIX587" s="0"/>
      <c r="AIY587" s="0"/>
      <c r="AIZ587" s="0"/>
      <c r="AJA587" s="0"/>
      <c r="AJB587" s="0"/>
      <c r="AJC587" s="0"/>
      <c r="AJD587" s="0"/>
      <c r="AJE587" s="0"/>
      <c r="AJF587" s="0"/>
      <c r="AJG587" s="0"/>
      <c r="AJH587" s="0"/>
      <c r="AJI587" s="0"/>
      <c r="AJJ587" s="0"/>
      <c r="AJK587" s="0"/>
      <c r="AJL587" s="0"/>
      <c r="AJM587" s="0"/>
      <c r="AJN587" s="0"/>
      <c r="AJO587" s="0"/>
      <c r="AJP587" s="0"/>
      <c r="AJQ587" s="0"/>
      <c r="AJR587" s="0"/>
      <c r="AJS587" s="0"/>
      <c r="AJT587" s="0"/>
      <c r="AJU587" s="0"/>
      <c r="AJV587" s="0"/>
      <c r="AJW587" s="0"/>
      <c r="AJX587" s="0"/>
      <c r="AJY587" s="0"/>
      <c r="AJZ587" s="0"/>
      <c r="AKA587" s="0"/>
      <c r="AKB587" s="0"/>
      <c r="AKC587" s="0"/>
      <c r="AKD587" s="0"/>
      <c r="AKE587" s="0"/>
      <c r="AKF587" s="0"/>
      <c r="AKG587" s="0"/>
      <c r="AKH587" s="0"/>
      <c r="AKI587" s="0"/>
      <c r="AKJ587" s="0"/>
      <c r="AKK587" s="0"/>
      <c r="AKL587" s="0"/>
      <c r="AKM587" s="0"/>
      <c r="AKN587" s="0"/>
      <c r="AKO587" s="0"/>
      <c r="AKP587" s="0"/>
      <c r="AKQ587" s="0"/>
      <c r="AKR587" s="0"/>
      <c r="AKS587" s="0"/>
      <c r="AKT587" s="0"/>
      <c r="AKU587" s="0"/>
      <c r="AKV587" s="0"/>
      <c r="AKW587" s="0"/>
      <c r="AKX587" s="0"/>
      <c r="AKY587" s="0"/>
      <c r="AKZ587" s="0"/>
      <c r="ALA587" s="0"/>
      <c r="ALB587" s="0"/>
      <c r="ALC587" s="0"/>
      <c r="ALD587" s="0"/>
      <c r="ALE587" s="0"/>
      <c r="ALF587" s="0"/>
      <c r="ALG587" s="0"/>
      <c r="ALH587" s="0"/>
      <c r="ALI587" s="0"/>
      <c r="ALJ587" s="0"/>
      <c r="ALK587" s="0"/>
      <c r="ALL587" s="0"/>
      <c r="ALM587" s="0"/>
      <c r="ALN587" s="0"/>
      <c r="ALO587" s="0"/>
      <c r="ALP587" s="0"/>
      <c r="ALQ587" s="0"/>
      <c r="ALR587" s="0"/>
      <c r="ALS587" s="0"/>
      <c r="ALT587" s="0"/>
      <c r="ALU587" s="0"/>
      <c r="ALV587" s="0"/>
      <c r="ALW587" s="0"/>
      <c r="ALX587" s="0"/>
      <c r="ALY587" s="0"/>
      <c r="ALZ587" s="0"/>
      <c r="AMA587" s="0"/>
      <c r="AMB587" s="0"/>
      <c r="AMC587" s="0"/>
      <c r="AMD587" s="0"/>
      <c r="AME587" s="0"/>
      <c r="AMF587" s="0"/>
      <c r="AMG587" s="0"/>
      <c r="AMH587" s="0"/>
      <c r="AMI587" s="0"/>
      <c r="AMJ587" s="0"/>
    </row>
    <row r="588" customFormat="false" ht="16.5" hidden="false" customHeight="true" outlineLevel="0" collapsed="false">
      <c r="A588" s="19" t="n">
        <v>586</v>
      </c>
      <c r="B588" s="19" t="n">
        <f aca="false" t="array" ref="B588:B588">RANK(V588,$V$2:$V$607)</f>
        <v>577</v>
      </c>
      <c r="C588" s="20" t="str">
        <f aca="false">IF(VLOOKUP($A588,Tournoi!$B$2:$F$601,3,0)="","",VLOOKUP($A588,Tournoi!$B$2:$F$601,3,0))</f>
        <v/>
      </c>
      <c r="D588" s="20" t="str">
        <f aca="false">IF(VLOOKUP($A588,Tournoi!$B$2:$F$601,4,0)="","",VLOOKUP($A588,Tournoi!$B$2:$F$601,4,0))</f>
        <v/>
      </c>
      <c r="E588" s="20"/>
      <c r="F588" s="19" t="n">
        <v>0</v>
      </c>
      <c r="G588" s="19" t="n">
        <v>0</v>
      </c>
      <c r="H588" s="19" t="n">
        <v>0</v>
      </c>
      <c r="I588" s="19" t="n">
        <v>0</v>
      </c>
      <c r="J588" s="21"/>
      <c r="K588" s="19"/>
      <c r="L588" s="19"/>
      <c r="M588" s="19"/>
      <c r="N588" s="19"/>
      <c r="O588" s="19" t="str">
        <f aca="false">IF(VLOOKUP($A588,Tournoi!$B$2:$AC$601,6,0)="","",VLOOKUP($A588,Tournoi!$B$2:$AF$601,30,0))</f>
        <v/>
      </c>
      <c r="P588" s="19"/>
      <c r="Q588" s="19"/>
      <c r="R588" s="19"/>
      <c r="S588" s="22"/>
      <c r="T588" s="21" t="n">
        <f aca="false" t="array" ref="T588:T588">SUM(J588:S588)</f>
        <v>0</v>
      </c>
      <c r="U588" s="19" t="n">
        <f aca="false" t="array" ref="U588:U588">IF(S588="",0,S588)+IF((COUNT(J588:R588)&lt;6),SUM(J588:R588),(MAX(J588:R588)+LARGE(J588:R588,2)+LARGE(J588:R588,3)+LARGE(J588:R588,4)+LARGE(J588:R588,5)))</f>
        <v>0</v>
      </c>
      <c r="V588" s="19" t="n">
        <f aca="false">U588+G588+I588</f>
        <v>0</v>
      </c>
      <c r="W588" s="19" t="n">
        <f aca="false" t="array" ref="W588:W588">COUNT(J588:S588)</f>
        <v>0</v>
      </c>
      <c r="X588" s="19"/>
      <c r="Y588" s="19"/>
      <c r="Z588" s="4"/>
      <c r="AA588" s="19"/>
      <c r="AB588" s="19"/>
      <c r="AC588" s="4"/>
      <c r="AD588" s="4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CA588" s="0"/>
      <c r="CB588" s="0"/>
      <c r="CC588" s="0"/>
      <c r="CD588" s="0"/>
      <c r="CE588" s="0"/>
      <c r="CF588" s="0"/>
      <c r="CG588" s="0"/>
      <c r="CH588" s="0"/>
      <c r="CI588" s="0"/>
      <c r="CJ588" s="0"/>
      <c r="CK588" s="0"/>
      <c r="CL588" s="0"/>
      <c r="CM588" s="0"/>
      <c r="CN588" s="0"/>
      <c r="CO588" s="0"/>
      <c r="CP588" s="0"/>
      <c r="CQ588" s="0"/>
      <c r="CR588" s="0"/>
      <c r="CS588" s="0"/>
      <c r="CT588" s="0"/>
      <c r="CU588" s="0"/>
      <c r="CV588" s="0"/>
      <c r="CW588" s="0"/>
      <c r="CX588" s="0"/>
      <c r="CY588" s="0"/>
      <c r="CZ588" s="0"/>
      <c r="DA588" s="0"/>
      <c r="DB588" s="0"/>
      <c r="DC588" s="0"/>
      <c r="DD588" s="0"/>
      <c r="DE588" s="0"/>
      <c r="DF588" s="0"/>
      <c r="DG588" s="0"/>
      <c r="DH588" s="0"/>
      <c r="DI588" s="0"/>
      <c r="DJ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  <c r="EE588" s="0"/>
      <c r="EF588" s="0"/>
      <c r="EG588" s="0"/>
      <c r="EH588" s="0"/>
      <c r="EI588" s="0"/>
      <c r="EJ588" s="0"/>
      <c r="EK588" s="0"/>
      <c r="EL588" s="0"/>
      <c r="EM588" s="0"/>
      <c r="EN588" s="0"/>
      <c r="EO588" s="0"/>
      <c r="EP588" s="0"/>
      <c r="EQ588" s="0"/>
      <c r="ER588" s="0"/>
      <c r="ES588" s="0"/>
      <c r="ET588" s="0"/>
      <c r="EU588" s="0"/>
      <c r="EV588" s="0"/>
      <c r="EW588" s="0"/>
      <c r="EX588" s="0"/>
      <c r="EY588" s="0"/>
      <c r="EZ588" s="0"/>
      <c r="FA588" s="0"/>
      <c r="FB588" s="0"/>
      <c r="FC588" s="0"/>
      <c r="FD588" s="0"/>
      <c r="FE588" s="0"/>
      <c r="FF588" s="0"/>
      <c r="FG588" s="0"/>
      <c r="FH588" s="0"/>
      <c r="FI588" s="0"/>
      <c r="FJ588" s="0"/>
      <c r="FK588" s="0"/>
      <c r="FL588" s="0"/>
      <c r="FM588" s="0"/>
      <c r="FN588" s="0"/>
      <c r="FO588" s="0"/>
      <c r="FP588" s="0"/>
      <c r="FQ588" s="0"/>
      <c r="FR588" s="0"/>
      <c r="FS588" s="0"/>
      <c r="FT588" s="0"/>
      <c r="FU588" s="0"/>
      <c r="FV588" s="0"/>
      <c r="FW588" s="0"/>
      <c r="FX588" s="0"/>
      <c r="FY588" s="0"/>
      <c r="FZ588" s="0"/>
      <c r="GA588" s="0"/>
      <c r="GB588" s="0"/>
      <c r="GC588" s="0"/>
      <c r="GD588" s="0"/>
      <c r="GE588" s="0"/>
      <c r="GF588" s="0"/>
      <c r="GG588" s="0"/>
      <c r="GH588" s="0"/>
      <c r="GI588" s="0"/>
      <c r="GJ588" s="0"/>
      <c r="GK588" s="0"/>
      <c r="GL588" s="0"/>
      <c r="GM588" s="0"/>
      <c r="GN588" s="0"/>
      <c r="GO588" s="0"/>
      <c r="GP588" s="0"/>
      <c r="GQ588" s="0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  <c r="IX588" s="0"/>
      <c r="IY588" s="0"/>
      <c r="IZ588" s="0"/>
      <c r="JA588" s="0"/>
      <c r="JB588" s="0"/>
      <c r="JC588" s="0"/>
      <c r="JD588" s="0"/>
      <c r="JE588" s="0"/>
      <c r="JF588" s="0"/>
      <c r="JG588" s="0"/>
      <c r="JH588" s="0"/>
      <c r="JI588" s="0"/>
      <c r="JJ588" s="0"/>
      <c r="JK588" s="0"/>
      <c r="JL588" s="0"/>
      <c r="JM588" s="0"/>
      <c r="JN588" s="0"/>
      <c r="JO588" s="0"/>
      <c r="JP588" s="0"/>
      <c r="JQ588" s="0"/>
      <c r="JR588" s="0"/>
      <c r="JS588" s="0"/>
      <c r="JT588" s="0"/>
      <c r="JU588" s="0"/>
      <c r="JV588" s="0"/>
      <c r="JW588" s="0"/>
      <c r="JX588" s="0"/>
      <c r="JY588" s="0"/>
      <c r="JZ588" s="0"/>
      <c r="KA588" s="0"/>
      <c r="KB588" s="0"/>
      <c r="KC588" s="0"/>
      <c r="KD588" s="0"/>
      <c r="KE588" s="0"/>
      <c r="KF588" s="0"/>
      <c r="KG588" s="0"/>
      <c r="KH588" s="0"/>
      <c r="KI588" s="0"/>
      <c r="KJ588" s="0"/>
      <c r="KK588" s="0"/>
      <c r="KL588" s="0"/>
      <c r="KM588" s="0"/>
      <c r="KN588" s="0"/>
      <c r="KO588" s="0"/>
      <c r="KP588" s="0"/>
      <c r="KQ588" s="0"/>
      <c r="KR588" s="0"/>
      <c r="KS588" s="0"/>
      <c r="KT588" s="0"/>
      <c r="KU588" s="0"/>
      <c r="KV588" s="0"/>
      <c r="KW588" s="0"/>
      <c r="KX588" s="0"/>
      <c r="KY588" s="0"/>
      <c r="KZ588" s="0"/>
      <c r="LA588" s="0"/>
      <c r="LB588" s="0"/>
      <c r="LC588" s="0"/>
      <c r="LD588" s="0"/>
      <c r="LE588" s="0"/>
      <c r="LF588" s="0"/>
      <c r="LG588" s="0"/>
      <c r="LH588" s="0"/>
      <c r="LI588" s="0"/>
      <c r="LJ588" s="0"/>
      <c r="LK588" s="0"/>
      <c r="LL588" s="0"/>
      <c r="LM588" s="0"/>
      <c r="LN588" s="0"/>
      <c r="LO588" s="0"/>
      <c r="LP588" s="0"/>
      <c r="LQ588" s="0"/>
      <c r="LR588" s="0"/>
      <c r="LS588" s="0"/>
      <c r="LT588" s="0"/>
      <c r="LU588" s="0"/>
      <c r="LV588" s="0"/>
      <c r="LW588" s="0"/>
      <c r="LX588" s="0"/>
      <c r="LY588" s="0"/>
      <c r="LZ588" s="0"/>
      <c r="MA588" s="0"/>
      <c r="MB588" s="0"/>
      <c r="MC588" s="0"/>
      <c r="MD588" s="0"/>
      <c r="ME588" s="0"/>
      <c r="MF588" s="0"/>
      <c r="MG588" s="0"/>
      <c r="MH588" s="0"/>
      <c r="MI588" s="0"/>
      <c r="MJ588" s="0"/>
      <c r="MK588" s="0"/>
      <c r="ML588" s="0"/>
      <c r="MM588" s="0"/>
      <c r="MN588" s="0"/>
      <c r="MO588" s="0"/>
      <c r="MP588" s="0"/>
      <c r="MQ588" s="0"/>
      <c r="MR588" s="0"/>
      <c r="MS588" s="0"/>
      <c r="MT588" s="0"/>
      <c r="MU588" s="0"/>
      <c r="MV588" s="0"/>
      <c r="MW588" s="0"/>
      <c r="MX588" s="0"/>
      <c r="MY588" s="0"/>
      <c r="MZ588" s="0"/>
      <c r="NA588" s="0"/>
      <c r="NB588" s="0"/>
      <c r="NC588" s="0"/>
      <c r="ND588" s="0"/>
      <c r="NE588" s="0"/>
      <c r="NF588" s="0"/>
      <c r="NG588" s="0"/>
      <c r="NH588" s="0"/>
      <c r="NI588" s="0"/>
      <c r="NJ588" s="0"/>
      <c r="NK588" s="0"/>
      <c r="NL588" s="0"/>
      <c r="NM588" s="0"/>
      <c r="NN588" s="0"/>
      <c r="NO588" s="0"/>
      <c r="NP588" s="0"/>
      <c r="NQ588" s="0"/>
      <c r="NR588" s="0"/>
      <c r="NS588" s="0"/>
      <c r="NT588" s="0"/>
      <c r="NU588" s="0"/>
      <c r="NV588" s="0"/>
      <c r="NW588" s="0"/>
      <c r="NX588" s="0"/>
      <c r="NY588" s="0"/>
      <c r="NZ588" s="0"/>
      <c r="OA588" s="0"/>
      <c r="OB588" s="0"/>
      <c r="OC588" s="0"/>
      <c r="OD588" s="0"/>
      <c r="OE588" s="0"/>
      <c r="OF588" s="0"/>
      <c r="OG588" s="0"/>
      <c r="OH588" s="0"/>
      <c r="OI588" s="0"/>
      <c r="OJ588" s="0"/>
      <c r="OK588" s="0"/>
      <c r="OL588" s="0"/>
      <c r="OM588" s="0"/>
      <c r="ON588" s="0"/>
      <c r="OO588" s="0"/>
      <c r="OP588" s="0"/>
      <c r="OQ588" s="0"/>
      <c r="OR588" s="0"/>
      <c r="OS588" s="0"/>
      <c r="OT588" s="0"/>
      <c r="OU588" s="0"/>
      <c r="OV588" s="0"/>
      <c r="OW588" s="0"/>
      <c r="OX588" s="0"/>
      <c r="OY588" s="0"/>
      <c r="OZ588" s="0"/>
      <c r="PA588" s="0"/>
      <c r="PB588" s="0"/>
      <c r="PC588" s="0"/>
      <c r="PD588" s="0"/>
      <c r="PE588" s="0"/>
      <c r="PF588" s="0"/>
      <c r="PG588" s="0"/>
      <c r="PH588" s="0"/>
      <c r="PI588" s="0"/>
      <c r="PJ588" s="0"/>
      <c r="PK588" s="0"/>
      <c r="PL588" s="0"/>
      <c r="PM588" s="0"/>
      <c r="PN588" s="0"/>
      <c r="PO588" s="0"/>
      <c r="PP588" s="0"/>
      <c r="PQ588" s="0"/>
      <c r="PR588" s="0"/>
      <c r="PS588" s="0"/>
      <c r="PT588" s="0"/>
      <c r="PU588" s="0"/>
      <c r="PV588" s="0"/>
      <c r="PW588" s="0"/>
      <c r="PX588" s="0"/>
      <c r="PY588" s="0"/>
      <c r="PZ588" s="0"/>
      <c r="QA588" s="0"/>
      <c r="QB588" s="0"/>
      <c r="QC588" s="0"/>
      <c r="QD588" s="0"/>
      <c r="QE588" s="0"/>
      <c r="QF588" s="0"/>
      <c r="QG588" s="0"/>
      <c r="QH588" s="0"/>
      <c r="QI588" s="0"/>
      <c r="QJ588" s="0"/>
      <c r="QK588" s="0"/>
      <c r="QL588" s="0"/>
      <c r="QM588" s="0"/>
      <c r="QN588" s="0"/>
      <c r="QO588" s="0"/>
      <c r="QP588" s="0"/>
      <c r="QQ588" s="0"/>
      <c r="QR588" s="0"/>
      <c r="QS588" s="0"/>
      <c r="QT588" s="0"/>
      <c r="QU588" s="0"/>
      <c r="QV588" s="0"/>
      <c r="QW588" s="0"/>
      <c r="QX588" s="0"/>
      <c r="QY588" s="0"/>
      <c r="QZ588" s="0"/>
      <c r="RA588" s="0"/>
      <c r="RB588" s="0"/>
      <c r="RC588" s="0"/>
      <c r="RD588" s="0"/>
      <c r="RE588" s="0"/>
      <c r="RF588" s="0"/>
      <c r="RG588" s="0"/>
      <c r="RH588" s="0"/>
      <c r="RI588" s="0"/>
      <c r="RJ588" s="0"/>
      <c r="RK588" s="0"/>
      <c r="RL588" s="0"/>
      <c r="RM588" s="0"/>
      <c r="RN588" s="0"/>
      <c r="RO588" s="0"/>
      <c r="RP588" s="0"/>
      <c r="RQ588" s="0"/>
      <c r="RR588" s="0"/>
      <c r="RS588" s="0"/>
      <c r="RT588" s="0"/>
      <c r="RU588" s="0"/>
      <c r="RV588" s="0"/>
      <c r="RW588" s="0"/>
      <c r="RX588" s="0"/>
      <c r="RY588" s="0"/>
      <c r="RZ588" s="0"/>
      <c r="SA588" s="0"/>
      <c r="SB588" s="0"/>
      <c r="SC588" s="0"/>
      <c r="SD588" s="0"/>
      <c r="SE588" s="0"/>
      <c r="SF588" s="0"/>
      <c r="SG588" s="0"/>
      <c r="SH588" s="0"/>
      <c r="SI588" s="0"/>
      <c r="SJ588" s="0"/>
      <c r="SK588" s="0"/>
      <c r="SL588" s="0"/>
      <c r="SM588" s="0"/>
      <c r="SN588" s="0"/>
      <c r="SO588" s="0"/>
      <c r="SP588" s="0"/>
      <c r="SQ588" s="0"/>
      <c r="SR588" s="0"/>
      <c r="SS588" s="0"/>
      <c r="ST588" s="0"/>
      <c r="SU588" s="0"/>
      <c r="SV588" s="0"/>
      <c r="SW588" s="0"/>
      <c r="SX588" s="0"/>
      <c r="SY588" s="0"/>
      <c r="SZ588" s="0"/>
      <c r="TA588" s="0"/>
      <c r="TB588" s="0"/>
      <c r="TC588" s="0"/>
      <c r="TD588" s="0"/>
      <c r="TE588" s="0"/>
      <c r="TF588" s="0"/>
      <c r="TG588" s="0"/>
      <c r="TH588" s="0"/>
      <c r="TI588" s="0"/>
      <c r="TJ588" s="0"/>
      <c r="TK588" s="0"/>
      <c r="TL588" s="0"/>
      <c r="TM588" s="0"/>
      <c r="TN588" s="0"/>
      <c r="TO588" s="0"/>
      <c r="TP588" s="0"/>
      <c r="TQ588" s="0"/>
      <c r="TR588" s="0"/>
      <c r="TS588" s="0"/>
      <c r="TT588" s="0"/>
      <c r="TU588" s="0"/>
      <c r="TV588" s="0"/>
      <c r="TW588" s="0"/>
      <c r="TX588" s="0"/>
      <c r="TY588" s="0"/>
      <c r="TZ588" s="0"/>
      <c r="UA588" s="0"/>
      <c r="UB588" s="0"/>
      <c r="UC588" s="0"/>
      <c r="UD588" s="0"/>
      <c r="UE588" s="0"/>
      <c r="UF588" s="0"/>
      <c r="UG588" s="0"/>
      <c r="UH588" s="0"/>
      <c r="UI588" s="0"/>
      <c r="UJ588" s="0"/>
      <c r="UK588" s="0"/>
      <c r="UL588" s="0"/>
      <c r="UM588" s="0"/>
      <c r="UN588" s="0"/>
      <c r="UO588" s="0"/>
      <c r="UP588" s="0"/>
      <c r="UQ588" s="0"/>
      <c r="UR588" s="0"/>
      <c r="US588" s="0"/>
      <c r="UT588" s="0"/>
      <c r="UU588" s="0"/>
      <c r="UV588" s="0"/>
      <c r="UW588" s="0"/>
      <c r="UX588" s="0"/>
      <c r="UY588" s="0"/>
      <c r="UZ588" s="0"/>
      <c r="VA588" s="0"/>
      <c r="VB588" s="0"/>
      <c r="VC588" s="0"/>
      <c r="VD588" s="0"/>
      <c r="VE588" s="0"/>
      <c r="VF588" s="0"/>
      <c r="VG588" s="0"/>
      <c r="VH588" s="0"/>
      <c r="VI588" s="0"/>
      <c r="VJ588" s="0"/>
      <c r="VK588" s="0"/>
      <c r="VL588" s="0"/>
      <c r="VM588" s="0"/>
      <c r="VN588" s="0"/>
      <c r="VO588" s="0"/>
      <c r="VP588" s="0"/>
      <c r="VQ588" s="0"/>
      <c r="VR588" s="0"/>
      <c r="VS588" s="0"/>
      <c r="VT588" s="0"/>
      <c r="VU588" s="0"/>
      <c r="VV588" s="0"/>
      <c r="VW588" s="0"/>
      <c r="VX588" s="0"/>
      <c r="VY588" s="0"/>
      <c r="VZ588" s="0"/>
      <c r="WA588" s="0"/>
      <c r="WB588" s="0"/>
      <c r="WC588" s="0"/>
      <c r="WD588" s="0"/>
      <c r="WE588" s="0"/>
      <c r="WF588" s="0"/>
      <c r="WG588" s="0"/>
      <c r="WH588" s="0"/>
      <c r="WI588" s="0"/>
      <c r="WJ588" s="0"/>
      <c r="WK588" s="0"/>
      <c r="WL588" s="0"/>
      <c r="WM588" s="0"/>
      <c r="WN588" s="0"/>
      <c r="WO588" s="0"/>
      <c r="WP588" s="0"/>
      <c r="WQ588" s="0"/>
      <c r="WR588" s="0"/>
      <c r="WS588" s="0"/>
      <c r="WT588" s="0"/>
      <c r="WU588" s="0"/>
      <c r="WV588" s="0"/>
      <c r="WW588" s="0"/>
      <c r="WX588" s="0"/>
      <c r="WY588" s="0"/>
      <c r="WZ588" s="0"/>
      <c r="XA588" s="0"/>
      <c r="XB588" s="0"/>
      <c r="XC588" s="0"/>
      <c r="XD588" s="0"/>
      <c r="XE588" s="0"/>
      <c r="XF588" s="0"/>
      <c r="XG588" s="0"/>
      <c r="XH588" s="0"/>
      <c r="XI588" s="0"/>
      <c r="XJ588" s="0"/>
      <c r="XK588" s="0"/>
      <c r="XL588" s="0"/>
      <c r="XM588" s="0"/>
      <c r="XN588" s="0"/>
      <c r="XO588" s="0"/>
      <c r="XP588" s="0"/>
      <c r="XQ588" s="0"/>
      <c r="XR588" s="0"/>
      <c r="XS588" s="0"/>
      <c r="XT588" s="0"/>
      <c r="XU588" s="0"/>
      <c r="XV588" s="0"/>
      <c r="XW588" s="0"/>
      <c r="XX588" s="0"/>
      <c r="XY588" s="0"/>
      <c r="XZ588" s="0"/>
      <c r="YA588" s="0"/>
      <c r="YB588" s="0"/>
      <c r="YC588" s="0"/>
      <c r="YD588" s="0"/>
      <c r="YE588" s="0"/>
      <c r="YF588" s="0"/>
      <c r="YG588" s="0"/>
      <c r="YH588" s="0"/>
      <c r="YI588" s="0"/>
      <c r="YJ588" s="0"/>
      <c r="YK588" s="0"/>
      <c r="YL588" s="0"/>
      <c r="YM588" s="0"/>
      <c r="YN588" s="0"/>
      <c r="YO588" s="0"/>
      <c r="YP588" s="0"/>
      <c r="YQ588" s="0"/>
      <c r="YR588" s="0"/>
      <c r="YS588" s="0"/>
      <c r="YT588" s="0"/>
      <c r="YU588" s="0"/>
      <c r="YV588" s="0"/>
      <c r="YW588" s="0"/>
      <c r="YX588" s="0"/>
      <c r="YY588" s="0"/>
      <c r="YZ588" s="0"/>
      <c r="ZA588" s="0"/>
      <c r="ZB588" s="0"/>
      <c r="ZC588" s="0"/>
      <c r="ZD588" s="0"/>
      <c r="ZE588" s="0"/>
      <c r="ZF588" s="0"/>
      <c r="ZG588" s="0"/>
      <c r="ZH588" s="0"/>
      <c r="ZI588" s="0"/>
      <c r="ZJ588" s="0"/>
      <c r="ZK588" s="0"/>
      <c r="ZL588" s="0"/>
      <c r="ZM588" s="0"/>
      <c r="ZN588" s="0"/>
      <c r="ZO588" s="0"/>
      <c r="ZP588" s="0"/>
      <c r="ZQ588" s="0"/>
      <c r="ZR588" s="0"/>
      <c r="ZS588" s="0"/>
      <c r="ZT588" s="0"/>
      <c r="ZU588" s="0"/>
      <c r="ZV588" s="0"/>
      <c r="ZW588" s="0"/>
      <c r="ZX588" s="0"/>
      <c r="ZY588" s="0"/>
      <c r="ZZ588" s="0"/>
      <c r="AAA588" s="0"/>
      <c r="AAB588" s="0"/>
      <c r="AAC588" s="0"/>
      <c r="AAD588" s="0"/>
      <c r="AAE588" s="0"/>
      <c r="AAF588" s="0"/>
      <c r="AAG588" s="0"/>
      <c r="AAH588" s="0"/>
      <c r="AAI588" s="0"/>
      <c r="AAJ588" s="0"/>
      <c r="AAK588" s="0"/>
      <c r="AAL588" s="0"/>
      <c r="AAM588" s="0"/>
      <c r="AAN588" s="0"/>
      <c r="AAO588" s="0"/>
      <c r="AAP588" s="0"/>
      <c r="AAQ588" s="0"/>
      <c r="AAR588" s="0"/>
      <c r="AAS588" s="0"/>
      <c r="AAT588" s="0"/>
      <c r="AAU588" s="0"/>
      <c r="AAV588" s="0"/>
      <c r="AAW588" s="0"/>
      <c r="AAX588" s="0"/>
      <c r="AAY588" s="0"/>
      <c r="AAZ588" s="0"/>
      <c r="ABA588" s="0"/>
      <c r="ABB588" s="0"/>
      <c r="ABC588" s="0"/>
      <c r="ABD588" s="0"/>
      <c r="ABE588" s="0"/>
      <c r="ABF588" s="0"/>
      <c r="ABG588" s="0"/>
      <c r="ABH588" s="0"/>
      <c r="ABI588" s="0"/>
      <c r="ABJ588" s="0"/>
      <c r="ABK588" s="0"/>
      <c r="ABL588" s="0"/>
      <c r="ABM588" s="0"/>
      <c r="ABN588" s="0"/>
      <c r="ABO588" s="0"/>
      <c r="ABP588" s="0"/>
      <c r="ABQ588" s="0"/>
      <c r="ABR588" s="0"/>
      <c r="ABS588" s="0"/>
      <c r="ABT588" s="0"/>
      <c r="ABU588" s="0"/>
      <c r="ABV588" s="0"/>
      <c r="ABW588" s="0"/>
      <c r="ABX588" s="0"/>
      <c r="ABY588" s="0"/>
      <c r="ABZ588" s="0"/>
      <c r="ACA588" s="0"/>
      <c r="ACB588" s="0"/>
      <c r="ACC588" s="0"/>
      <c r="ACD588" s="0"/>
      <c r="ACE588" s="0"/>
      <c r="ACF588" s="0"/>
      <c r="ACG588" s="0"/>
      <c r="ACH588" s="0"/>
      <c r="ACI588" s="0"/>
      <c r="ACJ588" s="0"/>
      <c r="ACK588" s="0"/>
      <c r="ACL588" s="0"/>
      <c r="ACM588" s="0"/>
      <c r="ACN588" s="0"/>
      <c r="ACO588" s="0"/>
      <c r="ACP588" s="0"/>
      <c r="ACQ588" s="0"/>
      <c r="ACR588" s="0"/>
      <c r="ACS588" s="0"/>
      <c r="ACT588" s="0"/>
      <c r="ACU588" s="0"/>
      <c r="ACV588" s="0"/>
      <c r="ACW588" s="0"/>
      <c r="ACX588" s="0"/>
      <c r="ACY588" s="0"/>
      <c r="ACZ588" s="0"/>
      <c r="ADA588" s="0"/>
      <c r="ADB588" s="0"/>
      <c r="ADC588" s="0"/>
      <c r="ADD588" s="0"/>
      <c r="ADE588" s="0"/>
      <c r="ADF588" s="0"/>
      <c r="ADG588" s="0"/>
      <c r="ADH588" s="0"/>
      <c r="ADI588" s="0"/>
      <c r="ADJ588" s="0"/>
      <c r="ADK588" s="0"/>
      <c r="ADL588" s="0"/>
      <c r="ADM588" s="0"/>
      <c r="ADN588" s="0"/>
      <c r="ADO588" s="0"/>
      <c r="ADP588" s="0"/>
      <c r="ADQ588" s="0"/>
      <c r="ADR588" s="0"/>
      <c r="ADS588" s="0"/>
      <c r="ADT588" s="0"/>
      <c r="ADU588" s="0"/>
      <c r="ADV588" s="0"/>
      <c r="ADW588" s="0"/>
      <c r="ADX588" s="0"/>
      <c r="ADY588" s="0"/>
      <c r="ADZ588" s="0"/>
      <c r="AEA588" s="0"/>
      <c r="AEB588" s="0"/>
      <c r="AEC588" s="0"/>
      <c r="AED588" s="0"/>
      <c r="AEE588" s="0"/>
      <c r="AEF588" s="0"/>
      <c r="AEG588" s="0"/>
      <c r="AEH588" s="0"/>
      <c r="AEI588" s="0"/>
      <c r="AEJ588" s="0"/>
      <c r="AEK588" s="0"/>
      <c r="AEL588" s="0"/>
      <c r="AEM588" s="0"/>
      <c r="AEN588" s="0"/>
      <c r="AEO588" s="0"/>
      <c r="AEP588" s="0"/>
      <c r="AEQ588" s="0"/>
      <c r="AER588" s="0"/>
      <c r="AES588" s="0"/>
      <c r="AET588" s="0"/>
      <c r="AEU588" s="0"/>
      <c r="AEV588" s="0"/>
      <c r="AEW588" s="0"/>
      <c r="AEX588" s="0"/>
      <c r="AEY588" s="0"/>
      <c r="AEZ588" s="0"/>
      <c r="AFA588" s="0"/>
      <c r="AFB588" s="0"/>
      <c r="AFC588" s="0"/>
      <c r="AFD588" s="0"/>
      <c r="AFE588" s="0"/>
      <c r="AFF588" s="0"/>
      <c r="AFG588" s="0"/>
      <c r="AFH588" s="0"/>
      <c r="AFI588" s="0"/>
      <c r="AFJ588" s="0"/>
      <c r="AFK588" s="0"/>
      <c r="AFL588" s="0"/>
      <c r="AFM588" s="0"/>
      <c r="AFN588" s="0"/>
      <c r="AFO588" s="0"/>
      <c r="AFP588" s="0"/>
      <c r="AFQ588" s="0"/>
      <c r="AFR588" s="0"/>
      <c r="AFS588" s="0"/>
      <c r="AFT588" s="0"/>
      <c r="AFU588" s="0"/>
      <c r="AFV588" s="0"/>
      <c r="AFW588" s="0"/>
      <c r="AFX588" s="0"/>
      <c r="AFY588" s="0"/>
      <c r="AFZ588" s="0"/>
      <c r="AGA588" s="0"/>
      <c r="AGB588" s="0"/>
      <c r="AGC588" s="0"/>
      <c r="AGD588" s="0"/>
      <c r="AGE588" s="0"/>
      <c r="AGF588" s="0"/>
      <c r="AGG588" s="0"/>
      <c r="AGH588" s="0"/>
      <c r="AGI588" s="0"/>
      <c r="AGJ588" s="0"/>
      <c r="AGK588" s="0"/>
      <c r="AGL588" s="0"/>
      <c r="AGM588" s="0"/>
      <c r="AGN588" s="0"/>
      <c r="AGO588" s="0"/>
      <c r="AGP588" s="0"/>
      <c r="AGQ588" s="0"/>
      <c r="AGR588" s="0"/>
      <c r="AGS588" s="0"/>
      <c r="AGT588" s="0"/>
      <c r="AGU588" s="0"/>
      <c r="AGV588" s="0"/>
      <c r="AGW588" s="0"/>
      <c r="AGX588" s="0"/>
      <c r="AGY588" s="0"/>
      <c r="AGZ588" s="0"/>
      <c r="AHA588" s="0"/>
      <c r="AHB588" s="0"/>
      <c r="AHC588" s="0"/>
      <c r="AHD588" s="0"/>
      <c r="AHE588" s="0"/>
      <c r="AHF588" s="0"/>
      <c r="AHG588" s="0"/>
      <c r="AHH588" s="0"/>
      <c r="AHI588" s="0"/>
      <c r="AHJ588" s="0"/>
      <c r="AHK588" s="0"/>
      <c r="AHL588" s="0"/>
      <c r="AHM588" s="0"/>
      <c r="AHN588" s="0"/>
      <c r="AHO588" s="0"/>
      <c r="AHP588" s="0"/>
      <c r="AHQ588" s="0"/>
      <c r="AHR588" s="0"/>
      <c r="AHS588" s="0"/>
      <c r="AHT588" s="0"/>
      <c r="AHU588" s="0"/>
      <c r="AHV588" s="0"/>
      <c r="AHW588" s="0"/>
      <c r="AHX588" s="0"/>
      <c r="AHY588" s="0"/>
      <c r="AHZ588" s="0"/>
      <c r="AIA588" s="0"/>
      <c r="AIB588" s="0"/>
      <c r="AIC588" s="0"/>
      <c r="AID588" s="0"/>
      <c r="AIE588" s="0"/>
      <c r="AIF588" s="0"/>
      <c r="AIG588" s="0"/>
      <c r="AIH588" s="0"/>
      <c r="AII588" s="0"/>
      <c r="AIJ588" s="0"/>
      <c r="AIK588" s="0"/>
      <c r="AIL588" s="0"/>
      <c r="AIM588" s="0"/>
      <c r="AIN588" s="0"/>
      <c r="AIO588" s="0"/>
      <c r="AIP588" s="0"/>
      <c r="AIQ588" s="0"/>
      <c r="AIR588" s="0"/>
      <c r="AIS588" s="0"/>
      <c r="AIT588" s="0"/>
      <c r="AIU588" s="0"/>
      <c r="AIV588" s="0"/>
      <c r="AIW588" s="0"/>
      <c r="AIX588" s="0"/>
      <c r="AIY588" s="0"/>
      <c r="AIZ588" s="0"/>
      <c r="AJA588" s="0"/>
      <c r="AJB588" s="0"/>
      <c r="AJC588" s="0"/>
      <c r="AJD588" s="0"/>
      <c r="AJE588" s="0"/>
      <c r="AJF588" s="0"/>
      <c r="AJG588" s="0"/>
      <c r="AJH588" s="0"/>
      <c r="AJI588" s="0"/>
      <c r="AJJ588" s="0"/>
      <c r="AJK588" s="0"/>
      <c r="AJL588" s="0"/>
      <c r="AJM588" s="0"/>
      <c r="AJN588" s="0"/>
      <c r="AJO588" s="0"/>
      <c r="AJP588" s="0"/>
      <c r="AJQ588" s="0"/>
      <c r="AJR588" s="0"/>
      <c r="AJS588" s="0"/>
      <c r="AJT588" s="0"/>
      <c r="AJU588" s="0"/>
      <c r="AJV588" s="0"/>
      <c r="AJW588" s="0"/>
      <c r="AJX588" s="0"/>
      <c r="AJY588" s="0"/>
      <c r="AJZ588" s="0"/>
      <c r="AKA588" s="0"/>
      <c r="AKB588" s="0"/>
      <c r="AKC588" s="0"/>
      <c r="AKD588" s="0"/>
      <c r="AKE588" s="0"/>
      <c r="AKF588" s="0"/>
      <c r="AKG588" s="0"/>
      <c r="AKH588" s="0"/>
      <c r="AKI588" s="0"/>
      <c r="AKJ588" s="0"/>
      <c r="AKK588" s="0"/>
      <c r="AKL588" s="0"/>
      <c r="AKM588" s="0"/>
      <c r="AKN588" s="0"/>
      <c r="AKO588" s="0"/>
      <c r="AKP588" s="0"/>
      <c r="AKQ588" s="0"/>
      <c r="AKR588" s="0"/>
      <c r="AKS588" s="0"/>
      <c r="AKT588" s="0"/>
      <c r="AKU588" s="0"/>
      <c r="AKV588" s="0"/>
      <c r="AKW588" s="0"/>
      <c r="AKX588" s="0"/>
      <c r="AKY588" s="0"/>
      <c r="AKZ588" s="0"/>
      <c r="ALA588" s="0"/>
      <c r="ALB588" s="0"/>
      <c r="ALC588" s="0"/>
      <c r="ALD588" s="0"/>
      <c r="ALE588" s="0"/>
      <c r="ALF588" s="0"/>
      <c r="ALG588" s="0"/>
      <c r="ALH588" s="0"/>
      <c r="ALI588" s="0"/>
      <c r="ALJ588" s="0"/>
      <c r="ALK588" s="0"/>
      <c r="ALL588" s="0"/>
      <c r="ALM588" s="0"/>
      <c r="ALN588" s="0"/>
      <c r="ALO588" s="0"/>
      <c r="ALP588" s="0"/>
      <c r="ALQ588" s="0"/>
      <c r="ALR588" s="0"/>
      <c r="ALS588" s="0"/>
      <c r="ALT588" s="0"/>
      <c r="ALU588" s="0"/>
      <c r="ALV588" s="0"/>
      <c r="ALW588" s="0"/>
      <c r="ALX588" s="0"/>
      <c r="ALY588" s="0"/>
      <c r="ALZ588" s="0"/>
      <c r="AMA588" s="0"/>
      <c r="AMB588" s="0"/>
      <c r="AMC588" s="0"/>
      <c r="AMD588" s="0"/>
      <c r="AME588" s="0"/>
      <c r="AMF588" s="0"/>
      <c r="AMG588" s="0"/>
      <c r="AMH588" s="0"/>
      <c r="AMI588" s="0"/>
      <c r="AMJ588" s="0"/>
    </row>
    <row r="589" customFormat="false" ht="16.5" hidden="false" customHeight="true" outlineLevel="0" collapsed="false">
      <c r="A589" s="19" t="n">
        <v>588</v>
      </c>
      <c r="B589" s="19" t="n">
        <f aca="false" t="array" ref="B589:B589">RANK(V589,$V$2:$V$607)</f>
        <v>577</v>
      </c>
      <c r="C589" s="20" t="str">
        <f aca="false">IF(VLOOKUP($A589,Tournoi!$B$2:$F$601,3,0)="","",VLOOKUP($A589,Tournoi!$B$2:$F$601,3,0))</f>
        <v/>
      </c>
      <c r="D589" s="20" t="str">
        <f aca="false">IF(VLOOKUP($A589,Tournoi!$B$2:$F$601,4,0)="","",VLOOKUP($A589,Tournoi!$B$2:$F$601,4,0))</f>
        <v/>
      </c>
      <c r="E589" s="20"/>
      <c r="F589" s="19" t="n">
        <v>0</v>
      </c>
      <c r="G589" s="19" t="n">
        <v>0</v>
      </c>
      <c r="H589" s="19" t="n">
        <v>0</v>
      </c>
      <c r="I589" s="19" t="n">
        <v>0</v>
      </c>
      <c r="J589" s="21"/>
      <c r="K589" s="19"/>
      <c r="L589" s="19"/>
      <c r="M589" s="19"/>
      <c r="N589" s="19"/>
      <c r="O589" s="19" t="str">
        <f aca="false">IF(VLOOKUP($A589,Tournoi!$B$2:$AC$601,6,0)="","",VLOOKUP($A589,Tournoi!$B$2:$AF$601,30,0))</f>
        <v/>
      </c>
      <c r="P589" s="19"/>
      <c r="Q589" s="19"/>
      <c r="R589" s="19"/>
      <c r="S589" s="22"/>
      <c r="T589" s="21" t="n">
        <f aca="false" t="array" ref="T589:T589">SUM(J589:S589)</f>
        <v>0</v>
      </c>
      <c r="U589" s="19" t="n">
        <f aca="false" t="array" ref="U589:U589">IF(S589="",0,S589)+IF((COUNT(J589:R589)&lt;6),SUM(J589:R589),(MAX(J589:R589)+LARGE(J589:R589,2)+LARGE(J589:R589,3)+LARGE(J589:R589,4)+LARGE(J589:R589,5)))</f>
        <v>0</v>
      </c>
      <c r="V589" s="19" t="n">
        <f aca="false">U589+G589+I589</f>
        <v>0</v>
      </c>
      <c r="W589" s="19" t="n">
        <f aca="false" t="array" ref="W589:W589">COUNT(J589:S589)</f>
        <v>0</v>
      </c>
      <c r="X589" s="19"/>
      <c r="Y589" s="19"/>
      <c r="Z589" s="4"/>
      <c r="AA589" s="4"/>
      <c r="AB589" s="0"/>
      <c r="AC589" s="4"/>
      <c r="AD589" s="4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CA589" s="0"/>
      <c r="CB589" s="0"/>
      <c r="CC589" s="0"/>
      <c r="CD589" s="0"/>
      <c r="CE589" s="0"/>
      <c r="CF589" s="0"/>
      <c r="CG589" s="0"/>
      <c r="CH589" s="0"/>
      <c r="CI589" s="0"/>
      <c r="CJ589" s="0"/>
      <c r="CK589" s="0"/>
      <c r="CL589" s="0"/>
      <c r="CM589" s="0"/>
      <c r="CN589" s="0"/>
      <c r="CO589" s="0"/>
      <c r="CP589" s="0"/>
      <c r="CQ589" s="0"/>
      <c r="CR589" s="0"/>
      <c r="CS589" s="0"/>
      <c r="CT589" s="0"/>
      <c r="CU589" s="0"/>
      <c r="CV589" s="0"/>
      <c r="CW589" s="0"/>
      <c r="CX589" s="0"/>
      <c r="CY589" s="0"/>
      <c r="CZ589" s="0"/>
      <c r="DA589" s="0"/>
      <c r="DB589" s="0"/>
      <c r="DC589" s="0"/>
      <c r="DD589" s="0"/>
      <c r="DE589" s="0"/>
      <c r="DF589" s="0"/>
      <c r="DG589" s="0"/>
      <c r="DH589" s="0"/>
      <c r="DI589" s="0"/>
      <c r="DJ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  <c r="EE589" s="0"/>
      <c r="EF589" s="0"/>
      <c r="EG589" s="0"/>
      <c r="EH589" s="0"/>
      <c r="EI589" s="0"/>
      <c r="EJ589" s="0"/>
      <c r="EK589" s="0"/>
      <c r="EL589" s="0"/>
      <c r="EM589" s="0"/>
      <c r="EN589" s="0"/>
      <c r="EO589" s="0"/>
      <c r="EP589" s="0"/>
      <c r="EQ589" s="0"/>
      <c r="ER589" s="0"/>
      <c r="ES589" s="0"/>
      <c r="ET589" s="0"/>
      <c r="EU589" s="0"/>
      <c r="EV589" s="0"/>
      <c r="EW589" s="0"/>
      <c r="EX589" s="0"/>
      <c r="EY589" s="0"/>
      <c r="EZ589" s="0"/>
      <c r="FA589" s="0"/>
      <c r="FB589" s="0"/>
      <c r="FC589" s="0"/>
      <c r="FD589" s="0"/>
      <c r="FE589" s="0"/>
      <c r="FF589" s="0"/>
      <c r="FG589" s="0"/>
      <c r="FH589" s="0"/>
      <c r="FI589" s="0"/>
      <c r="FJ589" s="0"/>
      <c r="FK589" s="0"/>
      <c r="FL589" s="0"/>
      <c r="FM589" s="0"/>
      <c r="FN589" s="0"/>
      <c r="FO589" s="0"/>
      <c r="FP589" s="0"/>
      <c r="FQ589" s="0"/>
      <c r="FR589" s="0"/>
      <c r="FS589" s="0"/>
      <c r="FT589" s="0"/>
      <c r="FU589" s="0"/>
      <c r="FV589" s="0"/>
      <c r="FW589" s="0"/>
      <c r="FX589" s="0"/>
      <c r="FY589" s="0"/>
      <c r="FZ589" s="0"/>
      <c r="GA589" s="0"/>
      <c r="GB589" s="0"/>
      <c r="GC589" s="0"/>
      <c r="GD589" s="0"/>
      <c r="GE589" s="0"/>
      <c r="GF589" s="0"/>
      <c r="GG589" s="0"/>
      <c r="GH589" s="0"/>
      <c r="GI589" s="0"/>
      <c r="GJ589" s="0"/>
      <c r="GK589" s="0"/>
      <c r="GL589" s="0"/>
      <c r="GM589" s="0"/>
      <c r="GN589" s="0"/>
      <c r="GO589" s="0"/>
      <c r="GP589" s="0"/>
      <c r="GQ589" s="0"/>
      <c r="GR589" s="0"/>
      <c r="GS589" s="0"/>
      <c r="GT589" s="0"/>
      <c r="GU589" s="0"/>
      <c r="GV589" s="0"/>
      <c r="GW589" s="0"/>
      <c r="GX589" s="0"/>
      <c r="GY589" s="0"/>
      <c r="GZ589" s="0"/>
      <c r="HA589" s="0"/>
      <c r="HB589" s="0"/>
      <c r="HC589" s="0"/>
      <c r="HD589" s="0"/>
      <c r="HE589" s="0"/>
      <c r="HF589" s="0"/>
      <c r="HG589" s="0"/>
      <c r="HH589" s="0"/>
      <c r="HI589" s="0"/>
      <c r="HJ589" s="0"/>
      <c r="HK589" s="0"/>
      <c r="HL589" s="0"/>
      <c r="HM589" s="0"/>
      <c r="HN589" s="0"/>
      <c r="HO589" s="0"/>
      <c r="HP589" s="0"/>
      <c r="HQ589" s="0"/>
      <c r="HR589" s="0"/>
      <c r="HS589" s="0"/>
      <c r="HT589" s="0"/>
      <c r="HU589" s="0"/>
      <c r="HV589" s="0"/>
      <c r="HW589" s="0"/>
      <c r="HX589" s="0"/>
      <c r="HY589" s="0"/>
      <c r="HZ589" s="0"/>
      <c r="IA589" s="0"/>
      <c r="IB589" s="0"/>
      <c r="IC589" s="0"/>
      <c r="ID589" s="0"/>
      <c r="IE589" s="0"/>
      <c r="IF589" s="0"/>
      <c r="IG589" s="0"/>
      <c r="IH589" s="0"/>
      <c r="II589" s="0"/>
      <c r="IJ589" s="0"/>
      <c r="IK589" s="0"/>
      <c r="IL589" s="0"/>
      <c r="IM589" s="0"/>
      <c r="IN589" s="0"/>
      <c r="IO589" s="0"/>
      <c r="IP589" s="0"/>
      <c r="IQ589" s="0"/>
      <c r="IR589" s="0"/>
      <c r="IS589" s="0"/>
      <c r="IT589" s="0"/>
      <c r="IU589" s="0"/>
      <c r="IV589" s="0"/>
      <c r="IW589" s="0"/>
      <c r="IX589" s="0"/>
      <c r="IY589" s="0"/>
      <c r="IZ589" s="0"/>
      <c r="JA589" s="0"/>
      <c r="JB589" s="0"/>
      <c r="JC589" s="0"/>
      <c r="JD589" s="0"/>
      <c r="JE589" s="0"/>
      <c r="JF589" s="0"/>
      <c r="JG589" s="0"/>
      <c r="JH589" s="0"/>
      <c r="JI589" s="0"/>
      <c r="JJ589" s="0"/>
      <c r="JK589" s="0"/>
      <c r="JL589" s="0"/>
      <c r="JM589" s="0"/>
      <c r="JN589" s="0"/>
      <c r="JO589" s="0"/>
      <c r="JP589" s="0"/>
      <c r="JQ589" s="0"/>
      <c r="JR589" s="0"/>
      <c r="JS589" s="0"/>
      <c r="JT589" s="0"/>
      <c r="JU589" s="0"/>
      <c r="JV589" s="0"/>
      <c r="JW589" s="0"/>
      <c r="JX589" s="0"/>
      <c r="JY589" s="0"/>
      <c r="JZ589" s="0"/>
      <c r="KA589" s="0"/>
      <c r="KB589" s="0"/>
      <c r="KC589" s="0"/>
      <c r="KD589" s="0"/>
      <c r="KE589" s="0"/>
      <c r="KF589" s="0"/>
      <c r="KG589" s="0"/>
      <c r="KH589" s="0"/>
      <c r="KI589" s="0"/>
      <c r="KJ589" s="0"/>
      <c r="KK589" s="0"/>
      <c r="KL589" s="0"/>
      <c r="KM589" s="0"/>
      <c r="KN589" s="0"/>
      <c r="KO589" s="0"/>
      <c r="KP589" s="0"/>
      <c r="KQ589" s="0"/>
      <c r="KR589" s="0"/>
      <c r="KS589" s="0"/>
      <c r="KT589" s="0"/>
      <c r="KU589" s="0"/>
      <c r="KV589" s="0"/>
      <c r="KW589" s="0"/>
      <c r="KX589" s="0"/>
      <c r="KY589" s="0"/>
      <c r="KZ589" s="0"/>
      <c r="LA589" s="0"/>
      <c r="LB589" s="0"/>
      <c r="LC589" s="0"/>
      <c r="LD589" s="0"/>
      <c r="LE589" s="0"/>
      <c r="LF589" s="0"/>
      <c r="LG589" s="0"/>
      <c r="LH589" s="0"/>
      <c r="LI589" s="0"/>
      <c r="LJ589" s="0"/>
      <c r="LK589" s="0"/>
      <c r="LL589" s="0"/>
      <c r="LM589" s="0"/>
      <c r="LN589" s="0"/>
      <c r="LO589" s="0"/>
      <c r="LP589" s="0"/>
      <c r="LQ589" s="0"/>
      <c r="LR589" s="0"/>
      <c r="LS589" s="0"/>
      <c r="LT589" s="0"/>
      <c r="LU589" s="0"/>
      <c r="LV589" s="0"/>
      <c r="LW589" s="0"/>
      <c r="LX589" s="0"/>
      <c r="LY589" s="0"/>
      <c r="LZ589" s="0"/>
      <c r="MA589" s="0"/>
      <c r="MB589" s="0"/>
      <c r="MC589" s="0"/>
      <c r="MD589" s="0"/>
      <c r="ME589" s="0"/>
      <c r="MF589" s="0"/>
      <c r="MG589" s="0"/>
      <c r="MH589" s="0"/>
      <c r="MI589" s="0"/>
      <c r="MJ589" s="0"/>
      <c r="MK589" s="0"/>
      <c r="ML589" s="0"/>
      <c r="MM589" s="0"/>
      <c r="MN589" s="0"/>
      <c r="MO589" s="0"/>
      <c r="MP589" s="0"/>
      <c r="MQ589" s="0"/>
      <c r="MR589" s="0"/>
      <c r="MS589" s="0"/>
      <c r="MT589" s="0"/>
      <c r="MU589" s="0"/>
      <c r="MV589" s="0"/>
      <c r="MW589" s="0"/>
      <c r="MX589" s="0"/>
      <c r="MY589" s="0"/>
      <c r="MZ589" s="0"/>
      <c r="NA589" s="0"/>
      <c r="NB589" s="0"/>
      <c r="NC589" s="0"/>
      <c r="ND589" s="0"/>
      <c r="NE589" s="0"/>
      <c r="NF589" s="0"/>
      <c r="NG589" s="0"/>
      <c r="NH589" s="0"/>
      <c r="NI589" s="0"/>
      <c r="NJ589" s="0"/>
      <c r="NK589" s="0"/>
      <c r="NL589" s="0"/>
      <c r="NM589" s="0"/>
      <c r="NN589" s="0"/>
      <c r="NO589" s="0"/>
      <c r="NP589" s="0"/>
      <c r="NQ589" s="0"/>
      <c r="NR589" s="0"/>
      <c r="NS589" s="0"/>
      <c r="NT589" s="0"/>
      <c r="NU589" s="0"/>
      <c r="NV589" s="0"/>
      <c r="NW589" s="0"/>
      <c r="NX589" s="0"/>
      <c r="NY589" s="0"/>
      <c r="NZ589" s="0"/>
      <c r="OA589" s="0"/>
      <c r="OB589" s="0"/>
      <c r="OC589" s="0"/>
      <c r="OD589" s="0"/>
      <c r="OE589" s="0"/>
      <c r="OF589" s="0"/>
      <c r="OG589" s="0"/>
      <c r="OH589" s="0"/>
      <c r="OI589" s="0"/>
      <c r="OJ589" s="0"/>
      <c r="OK589" s="0"/>
      <c r="OL589" s="0"/>
      <c r="OM589" s="0"/>
      <c r="ON589" s="0"/>
      <c r="OO589" s="0"/>
      <c r="OP589" s="0"/>
      <c r="OQ589" s="0"/>
      <c r="OR589" s="0"/>
      <c r="OS589" s="0"/>
      <c r="OT589" s="0"/>
      <c r="OU589" s="0"/>
      <c r="OV589" s="0"/>
      <c r="OW589" s="0"/>
      <c r="OX589" s="0"/>
      <c r="OY589" s="0"/>
      <c r="OZ589" s="0"/>
      <c r="PA589" s="0"/>
      <c r="PB589" s="0"/>
      <c r="PC589" s="0"/>
      <c r="PD589" s="0"/>
      <c r="PE589" s="0"/>
      <c r="PF589" s="0"/>
      <c r="PG589" s="0"/>
      <c r="PH589" s="0"/>
      <c r="PI589" s="0"/>
      <c r="PJ589" s="0"/>
      <c r="PK589" s="0"/>
      <c r="PL589" s="0"/>
      <c r="PM589" s="0"/>
      <c r="PN589" s="0"/>
      <c r="PO589" s="0"/>
      <c r="PP589" s="0"/>
      <c r="PQ589" s="0"/>
      <c r="PR589" s="0"/>
      <c r="PS589" s="0"/>
      <c r="PT589" s="0"/>
      <c r="PU589" s="0"/>
      <c r="PV589" s="0"/>
      <c r="PW589" s="0"/>
      <c r="PX589" s="0"/>
      <c r="PY589" s="0"/>
      <c r="PZ589" s="0"/>
      <c r="QA589" s="0"/>
      <c r="QB589" s="0"/>
      <c r="QC589" s="0"/>
      <c r="QD589" s="0"/>
      <c r="QE589" s="0"/>
      <c r="QF589" s="0"/>
      <c r="QG589" s="0"/>
      <c r="QH589" s="0"/>
      <c r="QI589" s="0"/>
      <c r="QJ589" s="0"/>
      <c r="QK589" s="0"/>
      <c r="QL589" s="0"/>
      <c r="QM589" s="0"/>
      <c r="QN589" s="0"/>
      <c r="QO589" s="0"/>
      <c r="QP589" s="0"/>
      <c r="QQ589" s="0"/>
      <c r="QR589" s="0"/>
      <c r="QS589" s="0"/>
      <c r="QT589" s="0"/>
      <c r="QU589" s="0"/>
      <c r="QV589" s="0"/>
      <c r="QW589" s="0"/>
      <c r="QX589" s="0"/>
      <c r="QY589" s="0"/>
      <c r="QZ589" s="0"/>
      <c r="RA589" s="0"/>
      <c r="RB589" s="0"/>
      <c r="RC589" s="0"/>
      <c r="RD589" s="0"/>
      <c r="RE589" s="0"/>
      <c r="RF589" s="0"/>
      <c r="RG589" s="0"/>
      <c r="RH589" s="0"/>
      <c r="RI589" s="0"/>
      <c r="RJ589" s="0"/>
      <c r="RK589" s="0"/>
      <c r="RL589" s="0"/>
      <c r="RM589" s="0"/>
      <c r="RN589" s="0"/>
      <c r="RO589" s="0"/>
      <c r="RP589" s="0"/>
      <c r="RQ589" s="0"/>
      <c r="RR589" s="0"/>
      <c r="RS589" s="0"/>
      <c r="RT589" s="0"/>
      <c r="RU589" s="0"/>
      <c r="RV589" s="0"/>
      <c r="RW589" s="0"/>
      <c r="RX589" s="0"/>
      <c r="RY589" s="0"/>
      <c r="RZ589" s="0"/>
      <c r="SA589" s="0"/>
      <c r="SB589" s="0"/>
      <c r="SC589" s="0"/>
      <c r="SD589" s="0"/>
      <c r="SE589" s="0"/>
      <c r="SF589" s="0"/>
      <c r="SG589" s="0"/>
      <c r="SH589" s="0"/>
      <c r="SI589" s="0"/>
      <c r="SJ589" s="0"/>
      <c r="SK589" s="0"/>
      <c r="SL589" s="0"/>
      <c r="SM589" s="0"/>
      <c r="SN589" s="0"/>
      <c r="SO589" s="0"/>
      <c r="SP589" s="0"/>
      <c r="SQ589" s="0"/>
      <c r="SR589" s="0"/>
      <c r="SS589" s="0"/>
      <c r="ST589" s="0"/>
      <c r="SU589" s="0"/>
      <c r="SV589" s="0"/>
      <c r="SW589" s="0"/>
      <c r="SX589" s="0"/>
      <c r="SY589" s="0"/>
      <c r="SZ589" s="0"/>
      <c r="TA589" s="0"/>
      <c r="TB589" s="0"/>
      <c r="TC589" s="0"/>
      <c r="TD589" s="0"/>
      <c r="TE589" s="0"/>
      <c r="TF589" s="0"/>
      <c r="TG589" s="0"/>
      <c r="TH589" s="0"/>
      <c r="TI589" s="0"/>
      <c r="TJ589" s="0"/>
      <c r="TK589" s="0"/>
      <c r="TL589" s="0"/>
      <c r="TM589" s="0"/>
      <c r="TN589" s="0"/>
      <c r="TO589" s="0"/>
      <c r="TP589" s="0"/>
      <c r="TQ589" s="0"/>
      <c r="TR589" s="0"/>
      <c r="TS589" s="0"/>
      <c r="TT589" s="0"/>
      <c r="TU589" s="0"/>
      <c r="TV589" s="0"/>
      <c r="TW589" s="0"/>
      <c r="TX589" s="0"/>
      <c r="TY589" s="0"/>
      <c r="TZ589" s="0"/>
      <c r="UA589" s="0"/>
      <c r="UB589" s="0"/>
      <c r="UC589" s="0"/>
      <c r="UD589" s="0"/>
      <c r="UE589" s="0"/>
      <c r="UF589" s="0"/>
      <c r="UG589" s="0"/>
      <c r="UH589" s="0"/>
      <c r="UI589" s="0"/>
      <c r="UJ589" s="0"/>
      <c r="UK589" s="0"/>
      <c r="UL589" s="0"/>
      <c r="UM589" s="0"/>
      <c r="UN589" s="0"/>
      <c r="UO589" s="0"/>
      <c r="UP589" s="0"/>
      <c r="UQ589" s="0"/>
      <c r="UR589" s="0"/>
      <c r="US589" s="0"/>
      <c r="UT589" s="0"/>
      <c r="UU589" s="0"/>
      <c r="UV589" s="0"/>
      <c r="UW589" s="0"/>
      <c r="UX589" s="0"/>
      <c r="UY589" s="0"/>
      <c r="UZ589" s="0"/>
      <c r="VA589" s="0"/>
      <c r="VB589" s="0"/>
      <c r="VC589" s="0"/>
      <c r="VD589" s="0"/>
      <c r="VE589" s="0"/>
      <c r="VF589" s="0"/>
      <c r="VG589" s="0"/>
      <c r="VH589" s="0"/>
      <c r="VI589" s="0"/>
      <c r="VJ589" s="0"/>
      <c r="VK589" s="0"/>
      <c r="VL589" s="0"/>
      <c r="VM589" s="0"/>
      <c r="VN589" s="0"/>
      <c r="VO589" s="0"/>
      <c r="VP589" s="0"/>
      <c r="VQ589" s="0"/>
      <c r="VR589" s="0"/>
      <c r="VS589" s="0"/>
      <c r="VT589" s="0"/>
      <c r="VU589" s="0"/>
      <c r="VV589" s="0"/>
      <c r="VW589" s="0"/>
      <c r="VX589" s="0"/>
      <c r="VY589" s="0"/>
      <c r="VZ589" s="0"/>
      <c r="WA589" s="0"/>
      <c r="WB589" s="0"/>
      <c r="WC589" s="0"/>
      <c r="WD589" s="0"/>
      <c r="WE589" s="0"/>
      <c r="WF589" s="0"/>
      <c r="WG589" s="0"/>
      <c r="WH589" s="0"/>
      <c r="WI589" s="0"/>
      <c r="WJ589" s="0"/>
      <c r="WK589" s="0"/>
      <c r="WL589" s="0"/>
      <c r="WM589" s="0"/>
      <c r="WN589" s="0"/>
      <c r="WO589" s="0"/>
      <c r="WP589" s="0"/>
      <c r="WQ589" s="0"/>
      <c r="WR589" s="0"/>
      <c r="WS589" s="0"/>
      <c r="WT589" s="0"/>
      <c r="WU589" s="0"/>
      <c r="WV589" s="0"/>
      <c r="WW589" s="0"/>
      <c r="WX589" s="0"/>
      <c r="WY589" s="0"/>
      <c r="WZ589" s="0"/>
      <c r="XA589" s="0"/>
      <c r="XB589" s="0"/>
      <c r="XC589" s="0"/>
      <c r="XD589" s="0"/>
      <c r="XE589" s="0"/>
      <c r="XF589" s="0"/>
      <c r="XG589" s="0"/>
      <c r="XH589" s="0"/>
      <c r="XI589" s="0"/>
      <c r="XJ589" s="0"/>
      <c r="XK589" s="0"/>
      <c r="XL589" s="0"/>
      <c r="XM589" s="0"/>
      <c r="XN589" s="0"/>
      <c r="XO589" s="0"/>
      <c r="XP589" s="0"/>
      <c r="XQ589" s="0"/>
      <c r="XR589" s="0"/>
      <c r="XS589" s="0"/>
      <c r="XT589" s="0"/>
      <c r="XU589" s="0"/>
      <c r="XV589" s="0"/>
      <c r="XW589" s="0"/>
      <c r="XX589" s="0"/>
      <c r="XY589" s="0"/>
      <c r="XZ589" s="0"/>
      <c r="YA589" s="0"/>
      <c r="YB589" s="0"/>
      <c r="YC589" s="0"/>
      <c r="YD589" s="0"/>
      <c r="YE589" s="0"/>
      <c r="YF589" s="0"/>
      <c r="YG589" s="0"/>
      <c r="YH589" s="0"/>
      <c r="YI589" s="0"/>
      <c r="YJ589" s="0"/>
      <c r="YK589" s="0"/>
      <c r="YL589" s="0"/>
      <c r="YM589" s="0"/>
      <c r="YN589" s="0"/>
      <c r="YO589" s="0"/>
      <c r="YP589" s="0"/>
      <c r="YQ589" s="0"/>
      <c r="YR589" s="0"/>
      <c r="YS589" s="0"/>
      <c r="YT589" s="0"/>
      <c r="YU589" s="0"/>
      <c r="YV589" s="0"/>
      <c r="YW589" s="0"/>
      <c r="YX589" s="0"/>
      <c r="YY589" s="0"/>
      <c r="YZ589" s="0"/>
      <c r="ZA589" s="0"/>
      <c r="ZB589" s="0"/>
      <c r="ZC589" s="0"/>
      <c r="ZD589" s="0"/>
      <c r="ZE589" s="0"/>
      <c r="ZF589" s="0"/>
      <c r="ZG589" s="0"/>
      <c r="ZH589" s="0"/>
      <c r="ZI589" s="0"/>
      <c r="ZJ589" s="0"/>
      <c r="ZK589" s="0"/>
      <c r="ZL589" s="0"/>
      <c r="ZM589" s="0"/>
      <c r="ZN589" s="0"/>
      <c r="ZO589" s="0"/>
      <c r="ZP589" s="0"/>
      <c r="ZQ589" s="0"/>
      <c r="ZR589" s="0"/>
      <c r="ZS589" s="0"/>
      <c r="ZT589" s="0"/>
      <c r="ZU589" s="0"/>
      <c r="ZV589" s="0"/>
      <c r="ZW589" s="0"/>
      <c r="ZX589" s="0"/>
      <c r="ZY589" s="0"/>
      <c r="ZZ589" s="0"/>
      <c r="AAA589" s="0"/>
      <c r="AAB589" s="0"/>
      <c r="AAC589" s="0"/>
      <c r="AAD589" s="0"/>
      <c r="AAE589" s="0"/>
      <c r="AAF589" s="0"/>
      <c r="AAG589" s="0"/>
      <c r="AAH589" s="0"/>
      <c r="AAI589" s="0"/>
      <c r="AAJ589" s="0"/>
      <c r="AAK589" s="0"/>
      <c r="AAL589" s="0"/>
      <c r="AAM589" s="0"/>
      <c r="AAN589" s="0"/>
      <c r="AAO589" s="0"/>
      <c r="AAP589" s="0"/>
      <c r="AAQ589" s="0"/>
      <c r="AAR589" s="0"/>
      <c r="AAS589" s="0"/>
      <c r="AAT589" s="0"/>
      <c r="AAU589" s="0"/>
      <c r="AAV589" s="0"/>
      <c r="AAW589" s="0"/>
      <c r="AAX589" s="0"/>
      <c r="AAY589" s="0"/>
      <c r="AAZ589" s="0"/>
      <c r="ABA589" s="0"/>
      <c r="ABB589" s="0"/>
      <c r="ABC589" s="0"/>
      <c r="ABD589" s="0"/>
      <c r="ABE589" s="0"/>
      <c r="ABF589" s="0"/>
      <c r="ABG589" s="0"/>
      <c r="ABH589" s="0"/>
      <c r="ABI589" s="0"/>
      <c r="ABJ589" s="0"/>
      <c r="ABK589" s="0"/>
      <c r="ABL589" s="0"/>
      <c r="ABM589" s="0"/>
      <c r="ABN589" s="0"/>
      <c r="ABO589" s="0"/>
      <c r="ABP589" s="0"/>
      <c r="ABQ589" s="0"/>
      <c r="ABR589" s="0"/>
      <c r="ABS589" s="0"/>
      <c r="ABT589" s="0"/>
      <c r="ABU589" s="0"/>
      <c r="ABV589" s="0"/>
      <c r="ABW589" s="0"/>
      <c r="ABX589" s="0"/>
      <c r="ABY589" s="0"/>
      <c r="ABZ589" s="0"/>
      <c r="ACA589" s="0"/>
      <c r="ACB589" s="0"/>
      <c r="ACC589" s="0"/>
      <c r="ACD589" s="0"/>
      <c r="ACE589" s="0"/>
      <c r="ACF589" s="0"/>
      <c r="ACG589" s="0"/>
      <c r="ACH589" s="0"/>
      <c r="ACI589" s="0"/>
      <c r="ACJ589" s="0"/>
      <c r="ACK589" s="0"/>
      <c r="ACL589" s="0"/>
      <c r="ACM589" s="0"/>
      <c r="ACN589" s="0"/>
      <c r="ACO589" s="0"/>
      <c r="ACP589" s="0"/>
      <c r="ACQ589" s="0"/>
      <c r="ACR589" s="0"/>
      <c r="ACS589" s="0"/>
      <c r="ACT589" s="0"/>
      <c r="ACU589" s="0"/>
      <c r="ACV589" s="0"/>
      <c r="ACW589" s="0"/>
      <c r="ACX589" s="0"/>
      <c r="ACY589" s="0"/>
      <c r="ACZ589" s="0"/>
      <c r="ADA589" s="0"/>
      <c r="ADB589" s="0"/>
      <c r="ADC589" s="0"/>
      <c r="ADD589" s="0"/>
      <c r="ADE589" s="0"/>
      <c r="ADF589" s="0"/>
      <c r="ADG589" s="0"/>
      <c r="ADH589" s="0"/>
      <c r="ADI589" s="0"/>
      <c r="ADJ589" s="0"/>
      <c r="ADK589" s="0"/>
      <c r="ADL589" s="0"/>
      <c r="ADM589" s="0"/>
      <c r="ADN589" s="0"/>
      <c r="ADO589" s="0"/>
      <c r="ADP589" s="0"/>
      <c r="ADQ589" s="0"/>
      <c r="ADR589" s="0"/>
      <c r="ADS589" s="0"/>
      <c r="ADT589" s="0"/>
      <c r="ADU589" s="0"/>
      <c r="ADV589" s="0"/>
      <c r="ADW589" s="0"/>
      <c r="ADX589" s="0"/>
      <c r="ADY589" s="0"/>
      <c r="ADZ589" s="0"/>
      <c r="AEA589" s="0"/>
      <c r="AEB589" s="0"/>
      <c r="AEC589" s="0"/>
      <c r="AED589" s="0"/>
      <c r="AEE589" s="0"/>
      <c r="AEF589" s="0"/>
      <c r="AEG589" s="0"/>
      <c r="AEH589" s="0"/>
      <c r="AEI589" s="0"/>
      <c r="AEJ589" s="0"/>
      <c r="AEK589" s="0"/>
      <c r="AEL589" s="0"/>
      <c r="AEM589" s="0"/>
      <c r="AEN589" s="0"/>
      <c r="AEO589" s="0"/>
      <c r="AEP589" s="0"/>
      <c r="AEQ589" s="0"/>
      <c r="AER589" s="0"/>
      <c r="AES589" s="0"/>
      <c r="AET589" s="0"/>
      <c r="AEU589" s="0"/>
      <c r="AEV589" s="0"/>
      <c r="AEW589" s="0"/>
      <c r="AEX589" s="0"/>
      <c r="AEY589" s="0"/>
      <c r="AEZ589" s="0"/>
      <c r="AFA589" s="0"/>
      <c r="AFB589" s="0"/>
      <c r="AFC589" s="0"/>
      <c r="AFD589" s="0"/>
      <c r="AFE589" s="0"/>
      <c r="AFF589" s="0"/>
      <c r="AFG589" s="0"/>
      <c r="AFH589" s="0"/>
      <c r="AFI589" s="0"/>
      <c r="AFJ589" s="0"/>
      <c r="AFK589" s="0"/>
      <c r="AFL589" s="0"/>
      <c r="AFM589" s="0"/>
      <c r="AFN589" s="0"/>
      <c r="AFO589" s="0"/>
      <c r="AFP589" s="0"/>
      <c r="AFQ589" s="0"/>
      <c r="AFR589" s="0"/>
      <c r="AFS589" s="0"/>
      <c r="AFT589" s="0"/>
      <c r="AFU589" s="0"/>
      <c r="AFV589" s="0"/>
      <c r="AFW589" s="0"/>
      <c r="AFX589" s="0"/>
      <c r="AFY589" s="0"/>
      <c r="AFZ589" s="0"/>
      <c r="AGA589" s="0"/>
      <c r="AGB589" s="0"/>
      <c r="AGC589" s="0"/>
      <c r="AGD589" s="0"/>
      <c r="AGE589" s="0"/>
      <c r="AGF589" s="0"/>
      <c r="AGG589" s="0"/>
      <c r="AGH589" s="0"/>
      <c r="AGI589" s="0"/>
      <c r="AGJ589" s="0"/>
      <c r="AGK589" s="0"/>
      <c r="AGL589" s="0"/>
      <c r="AGM589" s="0"/>
      <c r="AGN589" s="0"/>
      <c r="AGO589" s="0"/>
      <c r="AGP589" s="0"/>
      <c r="AGQ589" s="0"/>
      <c r="AGR589" s="0"/>
      <c r="AGS589" s="0"/>
      <c r="AGT589" s="0"/>
      <c r="AGU589" s="0"/>
      <c r="AGV589" s="0"/>
      <c r="AGW589" s="0"/>
      <c r="AGX589" s="0"/>
      <c r="AGY589" s="0"/>
      <c r="AGZ589" s="0"/>
      <c r="AHA589" s="0"/>
      <c r="AHB589" s="0"/>
      <c r="AHC589" s="0"/>
      <c r="AHD589" s="0"/>
      <c r="AHE589" s="0"/>
      <c r="AHF589" s="0"/>
      <c r="AHG589" s="0"/>
      <c r="AHH589" s="0"/>
      <c r="AHI589" s="0"/>
      <c r="AHJ589" s="0"/>
      <c r="AHK589" s="0"/>
      <c r="AHL589" s="0"/>
      <c r="AHM589" s="0"/>
      <c r="AHN589" s="0"/>
      <c r="AHO589" s="0"/>
      <c r="AHP589" s="0"/>
      <c r="AHQ589" s="0"/>
      <c r="AHR589" s="0"/>
      <c r="AHS589" s="0"/>
      <c r="AHT589" s="0"/>
      <c r="AHU589" s="0"/>
      <c r="AHV589" s="0"/>
      <c r="AHW589" s="0"/>
      <c r="AHX589" s="0"/>
      <c r="AHY589" s="0"/>
      <c r="AHZ589" s="0"/>
      <c r="AIA589" s="0"/>
      <c r="AIB589" s="0"/>
      <c r="AIC589" s="0"/>
      <c r="AID589" s="0"/>
      <c r="AIE589" s="0"/>
      <c r="AIF589" s="0"/>
      <c r="AIG589" s="0"/>
      <c r="AIH589" s="0"/>
      <c r="AII589" s="0"/>
      <c r="AIJ589" s="0"/>
      <c r="AIK589" s="0"/>
      <c r="AIL589" s="0"/>
      <c r="AIM589" s="0"/>
      <c r="AIN589" s="0"/>
      <c r="AIO589" s="0"/>
      <c r="AIP589" s="0"/>
      <c r="AIQ589" s="0"/>
      <c r="AIR589" s="0"/>
      <c r="AIS589" s="0"/>
      <c r="AIT589" s="0"/>
      <c r="AIU589" s="0"/>
      <c r="AIV589" s="0"/>
      <c r="AIW589" s="0"/>
      <c r="AIX589" s="0"/>
      <c r="AIY589" s="0"/>
      <c r="AIZ589" s="0"/>
      <c r="AJA589" s="0"/>
      <c r="AJB589" s="0"/>
      <c r="AJC589" s="0"/>
      <c r="AJD589" s="0"/>
      <c r="AJE589" s="0"/>
      <c r="AJF589" s="0"/>
      <c r="AJG589" s="0"/>
      <c r="AJH589" s="0"/>
      <c r="AJI589" s="0"/>
      <c r="AJJ589" s="0"/>
      <c r="AJK589" s="0"/>
      <c r="AJL589" s="0"/>
      <c r="AJM589" s="0"/>
      <c r="AJN589" s="0"/>
      <c r="AJO589" s="0"/>
      <c r="AJP589" s="0"/>
      <c r="AJQ589" s="0"/>
      <c r="AJR589" s="0"/>
      <c r="AJS589" s="0"/>
      <c r="AJT589" s="0"/>
      <c r="AJU589" s="0"/>
      <c r="AJV589" s="0"/>
      <c r="AJW589" s="0"/>
      <c r="AJX589" s="0"/>
      <c r="AJY589" s="0"/>
      <c r="AJZ589" s="0"/>
      <c r="AKA589" s="0"/>
      <c r="AKB589" s="0"/>
      <c r="AKC589" s="0"/>
      <c r="AKD589" s="0"/>
      <c r="AKE589" s="0"/>
      <c r="AKF589" s="0"/>
      <c r="AKG589" s="0"/>
      <c r="AKH589" s="0"/>
      <c r="AKI589" s="0"/>
      <c r="AKJ589" s="0"/>
      <c r="AKK589" s="0"/>
      <c r="AKL589" s="0"/>
      <c r="AKM589" s="0"/>
      <c r="AKN589" s="0"/>
      <c r="AKO589" s="0"/>
      <c r="AKP589" s="0"/>
      <c r="AKQ589" s="0"/>
      <c r="AKR589" s="0"/>
      <c r="AKS589" s="0"/>
      <c r="AKT589" s="0"/>
      <c r="AKU589" s="0"/>
      <c r="AKV589" s="0"/>
      <c r="AKW589" s="0"/>
      <c r="AKX589" s="0"/>
      <c r="AKY589" s="0"/>
      <c r="AKZ589" s="0"/>
      <c r="ALA589" s="0"/>
      <c r="ALB589" s="0"/>
      <c r="ALC589" s="0"/>
      <c r="ALD589" s="0"/>
      <c r="ALE589" s="0"/>
      <c r="ALF589" s="0"/>
      <c r="ALG589" s="0"/>
      <c r="ALH589" s="0"/>
      <c r="ALI589" s="0"/>
      <c r="ALJ589" s="0"/>
      <c r="ALK589" s="0"/>
      <c r="ALL589" s="0"/>
      <c r="ALM589" s="0"/>
      <c r="ALN589" s="0"/>
      <c r="ALO589" s="0"/>
      <c r="ALP589" s="0"/>
      <c r="ALQ589" s="0"/>
      <c r="ALR589" s="0"/>
      <c r="ALS589" s="0"/>
      <c r="ALT589" s="0"/>
      <c r="ALU589" s="0"/>
      <c r="ALV589" s="0"/>
      <c r="ALW589" s="0"/>
      <c r="ALX589" s="0"/>
      <c r="ALY589" s="0"/>
      <c r="ALZ589" s="0"/>
      <c r="AMA589" s="0"/>
      <c r="AMB589" s="0"/>
      <c r="AMC589" s="0"/>
      <c r="AMD589" s="0"/>
      <c r="AME589" s="0"/>
      <c r="AMF589" s="0"/>
      <c r="AMG589" s="0"/>
      <c r="AMH589" s="0"/>
      <c r="AMI589" s="0"/>
      <c r="AMJ589" s="0"/>
    </row>
    <row r="590" customFormat="false" ht="16.5" hidden="false" customHeight="true" outlineLevel="0" collapsed="false">
      <c r="A590" s="19" t="n">
        <v>589</v>
      </c>
      <c r="B590" s="19" t="n">
        <f aca="false" t="array" ref="B590:B590">RANK(V590,$V$2:$V$607)</f>
        <v>577</v>
      </c>
      <c r="C590" s="20" t="str">
        <f aca="false">IF(VLOOKUP($A590,Tournoi!$B$2:$F$601,3,0)="","",VLOOKUP($A590,Tournoi!$B$2:$F$601,3,0))</f>
        <v/>
      </c>
      <c r="D590" s="20" t="str">
        <f aca="false">IF(VLOOKUP($A590,Tournoi!$B$2:$F$601,4,0)="","",VLOOKUP($A590,Tournoi!$B$2:$F$601,4,0))</f>
        <v/>
      </c>
      <c r="E590" s="20"/>
      <c r="F590" s="19" t="n">
        <v>0</v>
      </c>
      <c r="G590" s="19" t="n">
        <v>0</v>
      </c>
      <c r="H590" s="19" t="n">
        <v>0</v>
      </c>
      <c r="I590" s="19" t="n">
        <v>0</v>
      </c>
      <c r="J590" s="21"/>
      <c r="K590" s="19"/>
      <c r="L590" s="19"/>
      <c r="M590" s="19"/>
      <c r="N590" s="19"/>
      <c r="O590" s="19" t="str">
        <f aca="false">IF(VLOOKUP($A590,Tournoi!$B$2:$AC$601,6,0)="","",VLOOKUP($A590,Tournoi!$B$2:$AF$601,30,0))</f>
        <v/>
      </c>
      <c r="P590" s="19"/>
      <c r="Q590" s="19"/>
      <c r="R590" s="19"/>
      <c r="S590" s="22"/>
      <c r="T590" s="21" t="n">
        <f aca="false" t="array" ref="T590:T590">SUM(J590:S590)</f>
        <v>0</v>
      </c>
      <c r="U590" s="19" t="n">
        <f aca="false" t="array" ref="U590:U590">IF(S590="",0,S590)+IF((COUNT(J590:R590)&lt;6),SUM(J590:R590),(MAX(J590:R590)+LARGE(J590:R590,2)+LARGE(J590:R590,3)+LARGE(J590:R590,4)+LARGE(J590:R590,5)))</f>
        <v>0</v>
      </c>
      <c r="V590" s="19" t="n">
        <f aca="false">U590+G590+I590</f>
        <v>0</v>
      </c>
      <c r="W590" s="19" t="n">
        <f aca="false" t="array" ref="W590:W590">COUNT(J590:S590)</f>
        <v>0</v>
      </c>
      <c r="X590" s="19"/>
      <c r="Y590" s="19"/>
      <c r="Z590" s="4"/>
      <c r="AA590" s="19"/>
      <c r="AB590" s="19"/>
      <c r="AC590" s="4"/>
      <c r="AD590" s="4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CA590" s="0"/>
      <c r="CB590" s="0"/>
      <c r="CC590" s="0"/>
      <c r="CD590" s="0"/>
      <c r="CE590" s="0"/>
      <c r="CF590" s="0"/>
      <c r="CG590" s="0"/>
      <c r="CH590" s="0"/>
      <c r="CI590" s="0"/>
      <c r="CJ590" s="0"/>
      <c r="CK590" s="0"/>
      <c r="CL590" s="0"/>
      <c r="CM590" s="0"/>
      <c r="CN590" s="0"/>
      <c r="CO590" s="0"/>
      <c r="CP590" s="0"/>
      <c r="CQ590" s="0"/>
      <c r="CR590" s="0"/>
      <c r="CS590" s="0"/>
      <c r="CT590" s="0"/>
      <c r="CU590" s="0"/>
      <c r="CV590" s="0"/>
      <c r="CW590" s="0"/>
      <c r="CX590" s="0"/>
      <c r="CY590" s="0"/>
      <c r="CZ590" s="0"/>
      <c r="DA590" s="0"/>
      <c r="DB590" s="0"/>
      <c r="DC590" s="0"/>
      <c r="DD590" s="0"/>
      <c r="DE590" s="0"/>
      <c r="DF590" s="0"/>
      <c r="DG590" s="0"/>
      <c r="DH590" s="0"/>
      <c r="DI590" s="0"/>
      <c r="DJ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  <c r="EE590" s="0"/>
      <c r="EF590" s="0"/>
      <c r="EG590" s="0"/>
      <c r="EH590" s="0"/>
      <c r="EI590" s="0"/>
      <c r="EJ590" s="0"/>
      <c r="EK590" s="0"/>
      <c r="EL590" s="0"/>
      <c r="EM590" s="0"/>
      <c r="EN590" s="0"/>
      <c r="EO590" s="0"/>
      <c r="EP590" s="0"/>
      <c r="EQ590" s="0"/>
      <c r="ER590" s="0"/>
      <c r="ES590" s="0"/>
      <c r="ET590" s="0"/>
      <c r="EU590" s="0"/>
      <c r="EV590" s="0"/>
      <c r="EW590" s="0"/>
      <c r="EX590" s="0"/>
      <c r="EY590" s="0"/>
      <c r="EZ590" s="0"/>
      <c r="FA590" s="0"/>
      <c r="FB590" s="0"/>
      <c r="FC590" s="0"/>
      <c r="FD590" s="0"/>
      <c r="FE590" s="0"/>
      <c r="FF590" s="0"/>
      <c r="FG590" s="0"/>
      <c r="FH590" s="0"/>
      <c r="FI590" s="0"/>
      <c r="FJ590" s="0"/>
      <c r="FK590" s="0"/>
      <c r="FL590" s="0"/>
      <c r="FM590" s="0"/>
      <c r="FN590" s="0"/>
      <c r="FO590" s="0"/>
      <c r="FP590" s="0"/>
      <c r="FQ590" s="0"/>
      <c r="FR590" s="0"/>
      <c r="FS590" s="0"/>
      <c r="FT590" s="0"/>
      <c r="FU590" s="0"/>
      <c r="FV590" s="0"/>
      <c r="FW590" s="0"/>
      <c r="FX590" s="0"/>
      <c r="FY590" s="0"/>
      <c r="FZ590" s="0"/>
      <c r="GA590" s="0"/>
      <c r="GB590" s="0"/>
      <c r="GC590" s="0"/>
      <c r="GD590" s="0"/>
      <c r="GE590" s="0"/>
      <c r="GF590" s="0"/>
      <c r="GG590" s="0"/>
      <c r="GH590" s="0"/>
      <c r="GI590" s="0"/>
      <c r="GJ590" s="0"/>
      <c r="GK590" s="0"/>
      <c r="GL590" s="0"/>
      <c r="GM590" s="0"/>
      <c r="GN590" s="0"/>
      <c r="GO590" s="0"/>
      <c r="GP590" s="0"/>
      <c r="GQ590" s="0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  <c r="IX590" s="0"/>
      <c r="IY590" s="0"/>
      <c r="IZ590" s="0"/>
      <c r="JA590" s="0"/>
      <c r="JB590" s="0"/>
      <c r="JC590" s="0"/>
      <c r="JD590" s="0"/>
      <c r="JE590" s="0"/>
      <c r="JF590" s="0"/>
      <c r="JG590" s="0"/>
      <c r="JH590" s="0"/>
      <c r="JI590" s="0"/>
      <c r="JJ590" s="0"/>
      <c r="JK590" s="0"/>
      <c r="JL590" s="0"/>
      <c r="JM590" s="0"/>
      <c r="JN590" s="0"/>
      <c r="JO590" s="0"/>
      <c r="JP590" s="0"/>
      <c r="JQ590" s="0"/>
      <c r="JR590" s="0"/>
      <c r="JS590" s="0"/>
      <c r="JT590" s="0"/>
      <c r="JU590" s="0"/>
      <c r="JV590" s="0"/>
      <c r="JW590" s="0"/>
      <c r="JX590" s="0"/>
      <c r="JY590" s="0"/>
      <c r="JZ590" s="0"/>
      <c r="KA590" s="0"/>
      <c r="KB590" s="0"/>
      <c r="KC590" s="0"/>
      <c r="KD590" s="0"/>
      <c r="KE590" s="0"/>
      <c r="KF590" s="0"/>
      <c r="KG590" s="0"/>
      <c r="KH590" s="0"/>
      <c r="KI590" s="0"/>
      <c r="KJ590" s="0"/>
      <c r="KK590" s="0"/>
      <c r="KL590" s="0"/>
      <c r="KM590" s="0"/>
      <c r="KN590" s="0"/>
      <c r="KO590" s="0"/>
      <c r="KP590" s="0"/>
      <c r="KQ590" s="0"/>
      <c r="KR590" s="0"/>
      <c r="KS590" s="0"/>
      <c r="KT590" s="0"/>
      <c r="KU590" s="0"/>
      <c r="KV590" s="0"/>
      <c r="KW590" s="0"/>
      <c r="KX590" s="0"/>
      <c r="KY590" s="0"/>
      <c r="KZ590" s="0"/>
      <c r="LA590" s="0"/>
      <c r="LB590" s="0"/>
      <c r="LC590" s="0"/>
      <c r="LD590" s="0"/>
      <c r="LE590" s="0"/>
      <c r="LF590" s="0"/>
      <c r="LG590" s="0"/>
      <c r="LH590" s="0"/>
      <c r="LI590" s="0"/>
      <c r="LJ590" s="0"/>
      <c r="LK590" s="0"/>
      <c r="LL590" s="0"/>
      <c r="LM590" s="0"/>
      <c r="LN590" s="0"/>
      <c r="LO590" s="0"/>
      <c r="LP590" s="0"/>
      <c r="LQ590" s="0"/>
      <c r="LR590" s="0"/>
      <c r="LS590" s="0"/>
      <c r="LT590" s="0"/>
      <c r="LU590" s="0"/>
      <c r="LV590" s="0"/>
      <c r="LW590" s="0"/>
      <c r="LX590" s="0"/>
      <c r="LY590" s="0"/>
      <c r="LZ590" s="0"/>
      <c r="MA590" s="0"/>
      <c r="MB590" s="0"/>
      <c r="MC590" s="0"/>
      <c r="MD590" s="0"/>
      <c r="ME590" s="0"/>
      <c r="MF590" s="0"/>
      <c r="MG590" s="0"/>
      <c r="MH590" s="0"/>
      <c r="MI590" s="0"/>
      <c r="MJ590" s="0"/>
      <c r="MK590" s="0"/>
      <c r="ML590" s="0"/>
      <c r="MM590" s="0"/>
      <c r="MN590" s="0"/>
      <c r="MO590" s="0"/>
      <c r="MP590" s="0"/>
      <c r="MQ590" s="0"/>
      <c r="MR590" s="0"/>
      <c r="MS590" s="0"/>
      <c r="MT590" s="0"/>
      <c r="MU590" s="0"/>
      <c r="MV590" s="0"/>
      <c r="MW590" s="0"/>
      <c r="MX590" s="0"/>
      <c r="MY590" s="0"/>
      <c r="MZ590" s="0"/>
      <c r="NA590" s="0"/>
      <c r="NB590" s="0"/>
      <c r="NC590" s="0"/>
      <c r="ND590" s="0"/>
      <c r="NE590" s="0"/>
      <c r="NF590" s="0"/>
      <c r="NG590" s="0"/>
      <c r="NH590" s="0"/>
      <c r="NI590" s="0"/>
      <c r="NJ590" s="0"/>
      <c r="NK590" s="0"/>
      <c r="NL590" s="0"/>
      <c r="NM590" s="0"/>
      <c r="NN590" s="0"/>
      <c r="NO590" s="0"/>
      <c r="NP590" s="0"/>
      <c r="NQ590" s="0"/>
      <c r="NR590" s="0"/>
      <c r="NS590" s="0"/>
      <c r="NT590" s="0"/>
      <c r="NU590" s="0"/>
      <c r="NV590" s="0"/>
      <c r="NW590" s="0"/>
      <c r="NX590" s="0"/>
      <c r="NY590" s="0"/>
      <c r="NZ590" s="0"/>
      <c r="OA590" s="0"/>
      <c r="OB590" s="0"/>
      <c r="OC590" s="0"/>
      <c r="OD590" s="0"/>
      <c r="OE590" s="0"/>
      <c r="OF590" s="0"/>
      <c r="OG590" s="0"/>
      <c r="OH590" s="0"/>
      <c r="OI590" s="0"/>
      <c r="OJ590" s="0"/>
      <c r="OK590" s="0"/>
      <c r="OL590" s="0"/>
      <c r="OM590" s="0"/>
      <c r="ON590" s="0"/>
      <c r="OO590" s="0"/>
      <c r="OP590" s="0"/>
      <c r="OQ590" s="0"/>
      <c r="OR590" s="0"/>
      <c r="OS590" s="0"/>
      <c r="OT590" s="0"/>
      <c r="OU590" s="0"/>
      <c r="OV590" s="0"/>
      <c r="OW590" s="0"/>
      <c r="OX590" s="0"/>
      <c r="OY590" s="0"/>
      <c r="OZ590" s="0"/>
      <c r="PA590" s="0"/>
      <c r="PB590" s="0"/>
      <c r="PC590" s="0"/>
      <c r="PD590" s="0"/>
      <c r="PE590" s="0"/>
      <c r="PF590" s="0"/>
      <c r="PG590" s="0"/>
      <c r="PH590" s="0"/>
      <c r="PI590" s="0"/>
      <c r="PJ590" s="0"/>
      <c r="PK590" s="0"/>
      <c r="PL590" s="0"/>
      <c r="PM590" s="0"/>
      <c r="PN590" s="0"/>
      <c r="PO590" s="0"/>
      <c r="PP590" s="0"/>
      <c r="PQ590" s="0"/>
      <c r="PR590" s="0"/>
      <c r="PS590" s="0"/>
      <c r="PT590" s="0"/>
      <c r="PU590" s="0"/>
      <c r="PV590" s="0"/>
      <c r="PW590" s="0"/>
      <c r="PX590" s="0"/>
      <c r="PY590" s="0"/>
      <c r="PZ590" s="0"/>
      <c r="QA590" s="0"/>
      <c r="QB590" s="0"/>
      <c r="QC590" s="0"/>
      <c r="QD590" s="0"/>
      <c r="QE590" s="0"/>
      <c r="QF590" s="0"/>
      <c r="QG590" s="0"/>
      <c r="QH590" s="0"/>
      <c r="QI590" s="0"/>
      <c r="QJ590" s="0"/>
      <c r="QK590" s="0"/>
      <c r="QL590" s="0"/>
      <c r="QM590" s="0"/>
      <c r="QN590" s="0"/>
      <c r="QO590" s="0"/>
      <c r="QP590" s="0"/>
      <c r="QQ590" s="0"/>
      <c r="QR590" s="0"/>
      <c r="QS590" s="0"/>
      <c r="QT590" s="0"/>
      <c r="QU590" s="0"/>
      <c r="QV590" s="0"/>
      <c r="QW590" s="0"/>
      <c r="QX590" s="0"/>
      <c r="QY590" s="0"/>
      <c r="QZ590" s="0"/>
      <c r="RA590" s="0"/>
      <c r="RB590" s="0"/>
      <c r="RC590" s="0"/>
      <c r="RD590" s="0"/>
      <c r="RE590" s="0"/>
      <c r="RF590" s="0"/>
      <c r="RG590" s="0"/>
      <c r="RH590" s="0"/>
      <c r="RI590" s="0"/>
      <c r="RJ590" s="0"/>
      <c r="RK590" s="0"/>
      <c r="RL590" s="0"/>
      <c r="RM590" s="0"/>
      <c r="RN590" s="0"/>
      <c r="RO590" s="0"/>
      <c r="RP590" s="0"/>
      <c r="RQ590" s="0"/>
      <c r="RR590" s="0"/>
      <c r="RS590" s="0"/>
      <c r="RT590" s="0"/>
      <c r="RU590" s="0"/>
      <c r="RV590" s="0"/>
      <c r="RW590" s="0"/>
      <c r="RX590" s="0"/>
      <c r="RY590" s="0"/>
      <c r="RZ590" s="0"/>
      <c r="SA590" s="0"/>
      <c r="SB590" s="0"/>
      <c r="SC590" s="0"/>
      <c r="SD590" s="0"/>
      <c r="SE590" s="0"/>
      <c r="SF590" s="0"/>
      <c r="SG590" s="0"/>
      <c r="SH590" s="0"/>
      <c r="SI590" s="0"/>
      <c r="SJ590" s="0"/>
      <c r="SK590" s="0"/>
      <c r="SL590" s="0"/>
      <c r="SM590" s="0"/>
      <c r="SN590" s="0"/>
      <c r="SO590" s="0"/>
      <c r="SP590" s="0"/>
      <c r="SQ590" s="0"/>
      <c r="SR590" s="0"/>
      <c r="SS590" s="0"/>
      <c r="ST590" s="0"/>
      <c r="SU590" s="0"/>
      <c r="SV590" s="0"/>
      <c r="SW590" s="0"/>
      <c r="SX590" s="0"/>
      <c r="SY590" s="0"/>
      <c r="SZ590" s="0"/>
      <c r="TA590" s="0"/>
      <c r="TB590" s="0"/>
      <c r="TC590" s="0"/>
      <c r="TD590" s="0"/>
      <c r="TE590" s="0"/>
      <c r="TF590" s="0"/>
      <c r="TG590" s="0"/>
      <c r="TH590" s="0"/>
      <c r="TI590" s="0"/>
      <c r="TJ590" s="0"/>
      <c r="TK590" s="0"/>
      <c r="TL590" s="0"/>
      <c r="TM590" s="0"/>
      <c r="TN590" s="0"/>
      <c r="TO590" s="0"/>
      <c r="TP590" s="0"/>
      <c r="TQ590" s="0"/>
      <c r="TR590" s="0"/>
      <c r="TS590" s="0"/>
      <c r="TT590" s="0"/>
      <c r="TU590" s="0"/>
      <c r="TV590" s="0"/>
      <c r="TW590" s="0"/>
      <c r="TX590" s="0"/>
      <c r="TY590" s="0"/>
      <c r="TZ590" s="0"/>
      <c r="UA590" s="0"/>
      <c r="UB590" s="0"/>
      <c r="UC590" s="0"/>
      <c r="UD590" s="0"/>
      <c r="UE590" s="0"/>
      <c r="UF590" s="0"/>
      <c r="UG590" s="0"/>
      <c r="UH590" s="0"/>
      <c r="UI590" s="0"/>
      <c r="UJ590" s="0"/>
      <c r="UK590" s="0"/>
      <c r="UL590" s="0"/>
      <c r="UM590" s="0"/>
      <c r="UN590" s="0"/>
      <c r="UO590" s="0"/>
      <c r="UP590" s="0"/>
      <c r="UQ590" s="0"/>
      <c r="UR590" s="0"/>
      <c r="US590" s="0"/>
      <c r="UT590" s="0"/>
      <c r="UU590" s="0"/>
      <c r="UV590" s="0"/>
      <c r="UW590" s="0"/>
      <c r="UX590" s="0"/>
      <c r="UY590" s="0"/>
      <c r="UZ590" s="0"/>
      <c r="VA590" s="0"/>
      <c r="VB590" s="0"/>
      <c r="VC590" s="0"/>
      <c r="VD590" s="0"/>
      <c r="VE590" s="0"/>
      <c r="VF590" s="0"/>
      <c r="VG590" s="0"/>
      <c r="VH590" s="0"/>
      <c r="VI590" s="0"/>
      <c r="VJ590" s="0"/>
      <c r="VK590" s="0"/>
      <c r="VL590" s="0"/>
      <c r="VM590" s="0"/>
      <c r="VN590" s="0"/>
      <c r="VO590" s="0"/>
      <c r="VP590" s="0"/>
      <c r="VQ590" s="0"/>
      <c r="VR590" s="0"/>
      <c r="VS590" s="0"/>
      <c r="VT590" s="0"/>
      <c r="VU590" s="0"/>
      <c r="VV590" s="0"/>
      <c r="VW590" s="0"/>
      <c r="VX590" s="0"/>
      <c r="VY590" s="0"/>
      <c r="VZ590" s="0"/>
      <c r="WA590" s="0"/>
      <c r="WB590" s="0"/>
      <c r="WC590" s="0"/>
      <c r="WD590" s="0"/>
      <c r="WE590" s="0"/>
      <c r="WF590" s="0"/>
      <c r="WG590" s="0"/>
      <c r="WH590" s="0"/>
      <c r="WI590" s="0"/>
      <c r="WJ590" s="0"/>
      <c r="WK590" s="0"/>
      <c r="WL590" s="0"/>
      <c r="WM590" s="0"/>
      <c r="WN590" s="0"/>
      <c r="WO590" s="0"/>
      <c r="WP590" s="0"/>
      <c r="WQ590" s="0"/>
      <c r="WR590" s="0"/>
      <c r="WS590" s="0"/>
      <c r="WT590" s="0"/>
      <c r="WU590" s="0"/>
      <c r="WV590" s="0"/>
      <c r="WW590" s="0"/>
      <c r="WX590" s="0"/>
      <c r="WY590" s="0"/>
      <c r="WZ590" s="0"/>
      <c r="XA590" s="0"/>
      <c r="XB590" s="0"/>
      <c r="XC590" s="0"/>
      <c r="XD590" s="0"/>
      <c r="XE590" s="0"/>
      <c r="XF590" s="0"/>
      <c r="XG590" s="0"/>
      <c r="XH590" s="0"/>
      <c r="XI590" s="0"/>
      <c r="XJ590" s="0"/>
      <c r="XK590" s="0"/>
      <c r="XL590" s="0"/>
      <c r="XM590" s="0"/>
      <c r="XN590" s="0"/>
      <c r="XO590" s="0"/>
      <c r="XP590" s="0"/>
      <c r="XQ590" s="0"/>
      <c r="XR590" s="0"/>
      <c r="XS590" s="0"/>
      <c r="XT590" s="0"/>
      <c r="XU590" s="0"/>
      <c r="XV590" s="0"/>
      <c r="XW590" s="0"/>
      <c r="XX590" s="0"/>
      <c r="XY590" s="0"/>
      <c r="XZ590" s="0"/>
      <c r="YA590" s="0"/>
      <c r="YB590" s="0"/>
      <c r="YC590" s="0"/>
      <c r="YD590" s="0"/>
      <c r="YE590" s="0"/>
      <c r="YF590" s="0"/>
      <c r="YG590" s="0"/>
      <c r="YH590" s="0"/>
      <c r="YI590" s="0"/>
      <c r="YJ590" s="0"/>
      <c r="YK590" s="0"/>
      <c r="YL590" s="0"/>
      <c r="YM590" s="0"/>
      <c r="YN590" s="0"/>
      <c r="YO590" s="0"/>
      <c r="YP590" s="0"/>
      <c r="YQ590" s="0"/>
      <c r="YR590" s="0"/>
      <c r="YS590" s="0"/>
      <c r="YT590" s="0"/>
      <c r="YU590" s="0"/>
      <c r="YV590" s="0"/>
      <c r="YW590" s="0"/>
      <c r="YX590" s="0"/>
      <c r="YY590" s="0"/>
      <c r="YZ590" s="0"/>
      <c r="ZA590" s="0"/>
      <c r="ZB590" s="0"/>
      <c r="ZC590" s="0"/>
      <c r="ZD590" s="0"/>
      <c r="ZE590" s="0"/>
      <c r="ZF590" s="0"/>
      <c r="ZG590" s="0"/>
      <c r="ZH590" s="0"/>
      <c r="ZI590" s="0"/>
      <c r="ZJ590" s="0"/>
      <c r="ZK590" s="0"/>
      <c r="ZL590" s="0"/>
      <c r="ZM590" s="0"/>
      <c r="ZN590" s="0"/>
      <c r="ZO590" s="0"/>
      <c r="ZP590" s="0"/>
      <c r="ZQ590" s="0"/>
      <c r="ZR590" s="0"/>
      <c r="ZS590" s="0"/>
      <c r="ZT590" s="0"/>
      <c r="ZU590" s="0"/>
      <c r="ZV590" s="0"/>
      <c r="ZW590" s="0"/>
      <c r="ZX590" s="0"/>
      <c r="ZY590" s="0"/>
      <c r="ZZ590" s="0"/>
      <c r="AAA590" s="0"/>
      <c r="AAB590" s="0"/>
      <c r="AAC590" s="0"/>
      <c r="AAD590" s="0"/>
      <c r="AAE590" s="0"/>
      <c r="AAF590" s="0"/>
      <c r="AAG590" s="0"/>
      <c r="AAH590" s="0"/>
      <c r="AAI590" s="0"/>
      <c r="AAJ590" s="0"/>
      <c r="AAK590" s="0"/>
      <c r="AAL590" s="0"/>
      <c r="AAM590" s="0"/>
      <c r="AAN590" s="0"/>
      <c r="AAO590" s="0"/>
      <c r="AAP590" s="0"/>
      <c r="AAQ590" s="0"/>
      <c r="AAR590" s="0"/>
      <c r="AAS590" s="0"/>
      <c r="AAT590" s="0"/>
      <c r="AAU590" s="0"/>
      <c r="AAV590" s="0"/>
      <c r="AAW590" s="0"/>
      <c r="AAX590" s="0"/>
      <c r="AAY590" s="0"/>
      <c r="AAZ590" s="0"/>
      <c r="ABA590" s="0"/>
      <c r="ABB590" s="0"/>
      <c r="ABC590" s="0"/>
      <c r="ABD590" s="0"/>
      <c r="ABE590" s="0"/>
      <c r="ABF590" s="0"/>
      <c r="ABG590" s="0"/>
      <c r="ABH590" s="0"/>
      <c r="ABI590" s="0"/>
      <c r="ABJ590" s="0"/>
      <c r="ABK590" s="0"/>
      <c r="ABL590" s="0"/>
      <c r="ABM590" s="0"/>
      <c r="ABN590" s="0"/>
      <c r="ABO590" s="0"/>
      <c r="ABP590" s="0"/>
      <c r="ABQ590" s="0"/>
      <c r="ABR590" s="0"/>
      <c r="ABS590" s="0"/>
      <c r="ABT590" s="0"/>
      <c r="ABU590" s="0"/>
      <c r="ABV590" s="0"/>
      <c r="ABW590" s="0"/>
      <c r="ABX590" s="0"/>
      <c r="ABY590" s="0"/>
      <c r="ABZ590" s="0"/>
      <c r="ACA590" s="0"/>
      <c r="ACB590" s="0"/>
      <c r="ACC590" s="0"/>
      <c r="ACD590" s="0"/>
      <c r="ACE590" s="0"/>
      <c r="ACF590" s="0"/>
      <c r="ACG590" s="0"/>
      <c r="ACH590" s="0"/>
      <c r="ACI590" s="0"/>
      <c r="ACJ590" s="0"/>
      <c r="ACK590" s="0"/>
      <c r="ACL590" s="0"/>
      <c r="ACM590" s="0"/>
      <c r="ACN590" s="0"/>
      <c r="ACO590" s="0"/>
      <c r="ACP590" s="0"/>
      <c r="ACQ590" s="0"/>
      <c r="ACR590" s="0"/>
      <c r="ACS590" s="0"/>
      <c r="ACT590" s="0"/>
      <c r="ACU590" s="0"/>
      <c r="ACV590" s="0"/>
      <c r="ACW590" s="0"/>
      <c r="ACX590" s="0"/>
      <c r="ACY590" s="0"/>
      <c r="ACZ590" s="0"/>
      <c r="ADA590" s="0"/>
      <c r="ADB590" s="0"/>
      <c r="ADC590" s="0"/>
      <c r="ADD590" s="0"/>
      <c r="ADE590" s="0"/>
      <c r="ADF590" s="0"/>
      <c r="ADG590" s="0"/>
      <c r="ADH590" s="0"/>
      <c r="ADI590" s="0"/>
      <c r="ADJ590" s="0"/>
      <c r="ADK590" s="0"/>
      <c r="ADL590" s="0"/>
      <c r="ADM590" s="0"/>
      <c r="ADN590" s="0"/>
      <c r="ADO590" s="0"/>
      <c r="ADP590" s="0"/>
      <c r="ADQ590" s="0"/>
      <c r="ADR590" s="0"/>
      <c r="ADS590" s="0"/>
      <c r="ADT590" s="0"/>
      <c r="ADU590" s="0"/>
      <c r="ADV590" s="0"/>
      <c r="ADW590" s="0"/>
      <c r="ADX590" s="0"/>
      <c r="ADY590" s="0"/>
      <c r="ADZ590" s="0"/>
      <c r="AEA590" s="0"/>
      <c r="AEB590" s="0"/>
      <c r="AEC590" s="0"/>
      <c r="AED590" s="0"/>
      <c r="AEE590" s="0"/>
      <c r="AEF590" s="0"/>
      <c r="AEG590" s="0"/>
      <c r="AEH590" s="0"/>
      <c r="AEI590" s="0"/>
      <c r="AEJ590" s="0"/>
      <c r="AEK590" s="0"/>
      <c r="AEL590" s="0"/>
      <c r="AEM590" s="0"/>
      <c r="AEN590" s="0"/>
      <c r="AEO590" s="0"/>
      <c r="AEP590" s="0"/>
      <c r="AEQ590" s="0"/>
      <c r="AER590" s="0"/>
      <c r="AES590" s="0"/>
      <c r="AET590" s="0"/>
      <c r="AEU590" s="0"/>
      <c r="AEV590" s="0"/>
      <c r="AEW590" s="0"/>
      <c r="AEX590" s="0"/>
      <c r="AEY590" s="0"/>
      <c r="AEZ590" s="0"/>
      <c r="AFA590" s="0"/>
      <c r="AFB590" s="0"/>
      <c r="AFC590" s="0"/>
      <c r="AFD590" s="0"/>
      <c r="AFE590" s="0"/>
      <c r="AFF590" s="0"/>
      <c r="AFG590" s="0"/>
      <c r="AFH590" s="0"/>
      <c r="AFI590" s="0"/>
      <c r="AFJ590" s="0"/>
      <c r="AFK590" s="0"/>
      <c r="AFL590" s="0"/>
      <c r="AFM590" s="0"/>
      <c r="AFN590" s="0"/>
      <c r="AFO590" s="0"/>
      <c r="AFP590" s="0"/>
      <c r="AFQ590" s="0"/>
      <c r="AFR590" s="0"/>
      <c r="AFS590" s="0"/>
      <c r="AFT590" s="0"/>
      <c r="AFU590" s="0"/>
      <c r="AFV590" s="0"/>
      <c r="AFW590" s="0"/>
      <c r="AFX590" s="0"/>
      <c r="AFY590" s="0"/>
      <c r="AFZ590" s="0"/>
      <c r="AGA590" s="0"/>
      <c r="AGB590" s="0"/>
      <c r="AGC590" s="0"/>
      <c r="AGD590" s="0"/>
      <c r="AGE590" s="0"/>
      <c r="AGF590" s="0"/>
      <c r="AGG590" s="0"/>
      <c r="AGH590" s="0"/>
      <c r="AGI590" s="0"/>
      <c r="AGJ590" s="0"/>
      <c r="AGK590" s="0"/>
      <c r="AGL590" s="0"/>
      <c r="AGM590" s="0"/>
      <c r="AGN590" s="0"/>
      <c r="AGO590" s="0"/>
      <c r="AGP590" s="0"/>
      <c r="AGQ590" s="0"/>
      <c r="AGR590" s="0"/>
      <c r="AGS590" s="0"/>
      <c r="AGT590" s="0"/>
      <c r="AGU590" s="0"/>
      <c r="AGV590" s="0"/>
      <c r="AGW590" s="0"/>
      <c r="AGX590" s="0"/>
      <c r="AGY590" s="0"/>
      <c r="AGZ590" s="0"/>
      <c r="AHA590" s="0"/>
      <c r="AHB590" s="0"/>
      <c r="AHC590" s="0"/>
      <c r="AHD590" s="0"/>
      <c r="AHE590" s="0"/>
      <c r="AHF590" s="0"/>
      <c r="AHG590" s="0"/>
      <c r="AHH590" s="0"/>
      <c r="AHI590" s="0"/>
      <c r="AHJ590" s="0"/>
      <c r="AHK590" s="0"/>
      <c r="AHL590" s="0"/>
      <c r="AHM590" s="0"/>
      <c r="AHN590" s="0"/>
      <c r="AHO590" s="0"/>
      <c r="AHP590" s="0"/>
      <c r="AHQ590" s="0"/>
      <c r="AHR590" s="0"/>
      <c r="AHS590" s="0"/>
      <c r="AHT590" s="0"/>
      <c r="AHU590" s="0"/>
      <c r="AHV590" s="0"/>
      <c r="AHW590" s="0"/>
      <c r="AHX590" s="0"/>
      <c r="AHY590" s="0"/>
      <c r="AHZ590" s="0"/>
      <c r="AIA590" s="0"/>
      <c r="AIB590" s="0"/>
      <c r="AIC590" s="0"/>
      <c r="AID590" s="0"/>
      <c r="AIE590" s="0"/>
      <c r="AIF590" s="0"/>
      <c r="AIG590" s="0"/>
      <c r="AIH590" s="0"/>
      <c r="AII590" s="0"/>
      <c r="AIJ590" s="0"/>
      <c r="AIK590" s="0"/>
      <c r="AIL590" s="0"/>
      <c r="AIM590" s="0"/>
      <c r="AIN590" s="0"/>
      <c r="AIO590" s="0"/>
      <c r="AIP590" s="0"/>
      <c r="AIQ590" s="0"/>
      <c r="AIR590" s="0"/>
      <c r="AIS590" s="0"/>
      <c r="AIT590" s="0"/>
      <c r="AIU590" s="0"/>
      <c r="AIV590" s="0"/>
      <c r="AIW590" s="0"/>
      <c r="AIX590" s="0"/>
      <c r="AIY590" s="0"/>
      <c r="AIZ590" s="0"/>
      <c r="AJA590" s="0"/>
      <c r="AJB590" s="0"/>
      <c r="AJC590" s="0"/>
      <c r="AJD590" s="0"/>
      <c r="AJE590" s="0"/>
      <c r="AJF590" s="0"/>
      <c r="AJG590" s="0"/>
      <c r="AJH590" s="0"/>
      <c r="AJI590" s="0"/>
      <c r="AJJ590" s="0"/>
      <c r="AJK590" s="0"/>
      <c r="AJL590" s="0"/>
      <c r="AJM590" s="0"/>
      <c r="AJN590" s="0"/>
      <c r="AJO590" s="0"/>
      <c r="AJP590" s="0"/>
      <c r="AJQ590" s="0"/>
      <c r="AJR590" s="0"/>
      <c r="AJS590" s="0"/>
      <c r="AJT590" s="0"/>
      <c r="AJU590" s="0"/>
      <c r="AJV590" s="0"/>
      <c r="AJW590" s="0"/>
      <c r="AJX590" s="0"/>
      <c r="AJY590" s="0"/>
      <c r="AJZ590" s="0"/>
      <c r="AKA590" s="0"/>
      <c r="AKB590" s="0"/>
      <c r="AKC590" s="0"/>
      <c r="AKD590" s="0"/>
      <c r="AKE590" s="0"/>
      <c r="AKF590" s="0"/>
      <c r="AKG590" s="0"/>
      <c r="AKH590" s="0"/>
      <c r="AKI590" s="0"/>
      <c r="AKJ590" s="0"/>
      <c r="AKK590" s="0"/>
      <c r="AKL590" s="0"/>
      <c r="AKM590" s="0"/>
      <c r="AKN590" s="0"/>
      <c r="AKO590" s="0"/>
      <c r="AKP590" s="0"/>
      <c r="AKQ590" s="0"/>
      <c r="AKR590" s="0"/>
      <c r="AKS590" s="0"/>
      <c r="AKT590" s="0"/>
      <c r="AKU590" s="0"/>
      <c r="AKV590" s="0"/>
      <c r="AKW590" s="0"/>
      <c r="AKX590" s="0"/>
      <c r="AKY590" s="0"/>
      <c r="AKZ590" s="0"/>
      <c r="ALA590" s="0"/>
      <c r="ALB590" s="0"/>
      <c r="ALC590" s="0"/>
      <c r="ALD590" s="0"/>
      <c r="ALE590" s="0"/>
      <c r="ALF590" s="0"/>
      <c r="ALG590" s="0"/>
      <c r="ALH590" s="0"/>
      <c r="ALI590" s="0"/>
      <c r="ALJ590" s="0"/>
      <c r="ALK590" s="0"/>
      <c r="ALL590" s="0"/>
      <c r="ALM590" s="0"/>
      <c r="ALN590" s="0"/>
      <c r="ALO590" s="0"/>
      <c r="ALP590" s="0"/>
      <c r="ALQ590" s="0"/>
      <c r="ALR590" s="0"/>
      <c r="ALS590" s="0"/>
      <c r="ALT590" s="0"/>
      <c r="ALU590" s="0"/>
      <c r="ALV590" s="0"/>
      <c r="ALW590" s="0"/>
      <c r="ALX590" s="0"/>
      <c r="ALY590" s="0"/>
      <c r="ALZ590" s="0"/>
      <c r="AMA590" s="0"/>
      <c r="AMB590" s="0"/>
      <c r="AMC590" s="0"/>
      <c r="AMD590" s="0"/>
      <c r="AME590" s="0"/>
      <c r="AMF590" s="0"/>
      <c r="AMG590" s="0"/>
      <c r="AMH590" s="0"/>
      <c r="AMI590" s="0"/>
      <c r="AMJ590" s="0"/>
    </row>
    <row r="591" customFormat="false" ht="16.5" hidden="false" customHeight="true" outlineLevel="0" collapsed="false">
      <c r="A591" s="19" t="n">
        <v>590</v>
      </c>
      <c r="B591" s="19" t="n">
        <f aca="false" t="array" ref="B591:B591">RANK(V591,$V$2:$V$607)</f>
        <v>577</v>
      </c>
      <c r="C591" s="20" t="str">
        <f aca="false">IF(VLOOKUP($A591,Tournoi!$B$2:$F$601,3,0)="","",VLOOKUP($A591,Tournoi!$B$2:$F$601,3,0))</f>
        <v/>
      </c>
      <c r="D591" s="20" t="str">
        <f aca="false">IF(VLOOKUP($A591,Tournoi!$B$2:$F$601,4,0)="","",VLOOKUP($A591,Tournoi!$B$2:$F$601,4,0))</f>
        <v/>
      </c>
      <c r="E591" s="20"/>
      <c r="F591" s="19" t="n">
        <v>0</v>
      </c>
      <c r="G591" s="19" t="n">
        <v>0</v>
      </c>
      <c r="H591" s="19" t="n">
        <v>0</v>
      </c>
      <c r="I591" s="19" t="n">
        <v>0</v>
      </c>
      <c r="J591" s="21"/>
      <c r="K591" s="19"/>
      <c r="L591" s="19"/>
      <c r="M591" s="19"/>
      <c r="N591" s="19"/>
      <c r="O591" s="19" t="str">
        <f aca="false">IF(VLOOKUP($A591,Tournoi!$B$2:$AC$601,6,0)="","",VLOOKUP($A591,Tournoi!$B$2:$AF$601,30,0))</f>
        <v/>
      </c>
      <c r="P591" s="19"/>
      <c r="Q591" s="19"/>
      <c r="R591" s="19"/>
      <c r="S591" s="22"/>
      <c r="T591" s="21" t="n">
        <f aca="false" t="array" ref="T591:T591">SUM(J591:S591)</f>
        <v>0</v>
      </c>
      <c r="U591" s="19" t="n">
        <f aca="false" t="array" ref="U591:U591">IF(S591="",0,S591)+IF((COUNT(J591:R591)&lt;6),SUM(J591:R591),(MAX(J591:R591)+LARGE(J591:R591,2)+LARGE(J591:R591,3)+LARGE(J591:R591,4)+LARGE(J591:R591,5)))</f>
        <v>0</v>
      </c>
      <c r="V591" s="19" t="n">
        <f aca="false">U591+G591+I591</f>
        <v>0</v>
      </c>
      <c r="W591" s="19" t="n">
        <f aca="false" t="array" ref="W591:W591">COUNT(J591:S591)</f>
        <v>0</v>
      </c>
      <c r="X591" s="19"/>
      <c r="Y591" s="19"/>
      <c r="Z591" s="4"/>
      <c r="AA591" s="4"/>
      <c r="AB591" s="0"/>
      <c r="AC591" s="4"/>
      <c r="AD591" s="4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CA591" s="0"/>
      <c r="CB591" s="0"/>
      <c r="CC591" s="0"/>
      <c r="CD591" s="0"/>
      <c r="CE591" s="0"/>
      <c r="CF591" s="0"/>
      <c r="CG591" s="0"/>
      <c r="CH591" s="0"/>
      <c r="CI591" s="0"/>
      <c r="CJ591" s="0"/>
      <c r="CK591" s="0"/>
      <c r="CL591" s="0"/>
      <c r="CM591" s="0"/>
      <c r="CN591" s="0"/>
      <c r="CO591" s="0"/>
      <c r="CP591" s="0"/>
      <c r="CQ591" s="0"/>
      <c r="CR591" s="0"/>
      <c r="CS591" s="0"/>
      <c r="CT591" s="0"/>
      <c r="CU591" s="0"/>
      <c r="CV591" s="0"/>
      <c r="CW591" s="0"/>
      <c r="CX591" s="0"/>
      <c r="CY591" s="0"/>
      <c r="CZ591" s="0"/>
      <c r="DA591" s="0"/>
      <c r="DB591" s="0"/>
      <c r="DC591" s="0"/>
      <c r="DD591" s="0"/>
      <c r="DE591" s="0"/>
      <c r="DF591" s="0"/>
      <c r="DG591" s="0"/>
      <c r="DH591" s="0"/>
      <c r="DI591" s="0"/>
      <c r="DJ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  <c r="EE591" s="0"/>
      <c r="EF591" s="0"/>
      <c r="EG591" s="0"/>
      <c r="EH591" s="0"/>
      <c r="EI591" s="0"/>
      <c r="EJ591" s="0"/>
      <c r="EK591" s="0"/>
      <c r="EL591" s="0"/>
      <c r="EM591" s="0"/>
      <c r="EN591" s="0"/>
      <c r="EO591" s="0"/>
      <c r="EP591" s="0"/>
      <c r="EQ591" s="0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6"/>
      <c r="GH591" s="26"/>
      <c r="GI591" s="26"/>
      <c r="GJ591" s="26"/>
      <c r="GK591" s="26"/>
      <c r="GL591" s="26"/>
      <c r="GM591" s="26"/>
      <c r="GN591" s="26"/>
      <c r="GO591" s="26"/>
      <c r="GP591" s="26"/>
      <c r="GQ591" s="26"/>
      <c r="GR591" s="26"/>
      <c r="GS591" s="26"/>
      <c r="GT591" s="26"/>
      <c r="GU591" s="26"/>
      <c r="GV591" s="26"/>
      <c r="GW591" s="26"/>
      <c r="GX591" s="26"/>
      <c r="GY591" s="26"/>
      <c r="GZ591" s="26"/>
      <c r="HA591" s="26"/>
      <c r="HB591" s="26"/>
      <c r="HC591" s="26"/>
      <c r="HD591" s="26"/>
      <c r="HE591" s="26"/>
      <c r="HF591" s="26"/>
      <c r="HG591" s="26"/>
      <c r="HH591" s="26"/>
      <c r="HI591" s="26"/>
      <c r="HJ591" s="26"/>
      <c r="HK591" s="26"/>
      <c r="HL591" s="26"/>
      <c r="HM591" s="26"/>
      <c r="HN591" s="26"/>
      <c r="HO591" s="26"/>
      <c r="HP591" s="26"/>
      <c r="HQ591" s="26"/>
      <c r="HR591" s="26"/>
      <c r="HS591" s="26"/>
      <c r="HT591" s="26"/>
      <c r="HU591" s="26"/>
      <c r="HV591" s="26"/>
      <c r="HW591" s="26"/>
      <c r="HX591" s="26"/>
      <c r="HY591" s="26"/>
      <c r="HZ591" s="26"/>
      <c r="IA591" s="26"/>
      <c r="IB591" s="26"/>
      <c r="IC591" s="26"/>
      <c r="ID591" s="26"/>
      <c r="IE591" s="26"/>
      <c r="IF591" s="26"/>
      <c r="IG591" s="26"/>
      <c r="IH591" s="26"/>
      <c r="II591" s="26"/>
      <c r="IJ591" s="26"/>
      <c r="IK591" s="26"/>
      <c r="IL591" s="26"/>
      <c r="IM591" s="26"/>
      <c r="IN591" s="26"/>
      <c r="IO591" s="26"/>
      <c r="IP591" s="26"/>
      <c r="IQ591" s="26"/>
      <c r="IR591" s="26"/>
      <c r="IS591" s="26"/>
      <c r="IT591" s="26"/>
      <c r="IU591" s="26"/>
      <c r="IV591" s="26"/>
      <c r="IW591" s="0"/>
      <c r="IX591" s="0"/>
      <c r="IY591" s="0"/>
      <c r="IZ591" s="0"/>
      <c r="JA591" s="0"/>
      <c r="JB591" s="0"/>
      <c r="JC591" s="0"/>
      <c r="JD591" s="0"/>
      <c r="JE591" s="0"/>
      <c r="JF591" s="0"/>
      <c r="JG591" s="0"/>
      <c r="JH591" s="0"/>
      <c r="JI591" s="0"/>
      <c r="JJ591" s="0"/>
      <c r="JK591" s="0"/>
      <c r="JL591" s="0"/>
      <c r="JM591" s="0"/>
      <c r="JN591" s="0"/>
      <c r="JO591" s="0"/>
      <c r="JP591" s="0"/>
      <c r="JQ591" s="0"/>
      <c r="JR591" s="0"/>
      <c r="JS591" s="0"/>
      <c r="JT591" s="0"/>
      <c r="JU591" s="0"/>
      <c r="JV591" s="0"/>
      <c r="JW591" s="0"/>
      <c r="JX591" s="0"/>
      <c r="JY591" s="0"/>
      <c r="JZ591" s="0"/>
      <c r="KA591" s="0"/>
      <c r="KB591" s="0"/>
      <c r="KC591" s="0"/>
      <c r="KD591" s="0"/>
      <c r="KE591" s="0"/>
      <c r="KF591" s="0"/>
      <c r="KG591" s="0"/>
      <c r="KH591" s="0"/>
      <c r="KI591" s="0"/>
      <c r="KJ591" s="0"/>
      <c r="KK591" s="0"/>
      <c r="KL591" s="0"/>
      <c r="KM591" s="0"/>
      <c r="KN591" s="0"/>
      <c r="KO591" s="0"/>
      <c r="KP591" s="0"/>
      <c r="KQ591" s="0"/>
      <c r="KR591" s="0"/>
      <c r="KS591" s="0"/>
      <c r="KT591" s="0"/>
      <c r="KU591" s="0"/>
      <c r="KV591" s="0"/>
      <c r="KW591" s="0"/>
      <c r="KX591" s="0"/>
      <c r="KY591" s="0"/>
      <c r="KZ591" s="0"/>
      <c r="LA591" s="0"/>
      <c r="LB591" s="0"/>
      <c r="LC591" s="0"/>
      <c r="LD591" s="0"/>
      <c r="LE591" s="0"/>
      <c r="LF591" s="0"/>
      <c r="LG591" s="0"/>
      <c r="LH591" s="0"/>
      <c r="LI591" s="0"/>
      <c r="LJ591" s="0"/>
      <c r="LK591" s="0"/>
      <c r="LL591" s="0"/>
      <c r="LM591" s="0"/>
      <c r="LN591" s="0"/>
      <c r="LO591" s="0"/>
      <c r="LP591" s="0"/>
      <c r="LQ591" s="0"/>
      <c r="LR591" s="0"/>
      <c r="LS591" s="0"/>
      <c r="LT591" s="0"/>
      <c r="LU591" s="0"/>
      <c r="LV591" s="0"/>
      <c r="LW591" s="0"/>
      <c r="LX591" s="0"/>
      <c r="LY591" s="0"/>
      <c r="LZ591" s="0"/>
      <c r="MA591" s="0"/>
      <c r="MB591" s="0"/>
      <c r="MC591" s="0"/>
      <c r="MD591" s="0"/>
      <c r="ME591" s="0"/>
      <c r="MF591" s="0"/>
      <c r="MG591" s="0"/>
      <c r="MH591" s="0"/>
      <c r="MI591" s="0"/>
      <c r="MJ591" s="0"/>
      <c r="MK591" s="0"/>
      <c r="ML591" s="0"/>
      <c r="MM591" s="0"/>
      <c r="MN591" s="0"/>
      <c r="MO591" s="0"/>
      <c r="MP591" s="0"/>
      <c r="MQ591" s="0"/>
      <c r="MR591" s="0"/>
      <c r="MS591" s="0"/>
      <c r="MT591" s="0"/>
      <c r="MU591" s="0"/>
      <c r="MV591" s="0"/>
      <c r="MW591" s="0"/>
      <c r="MX591" s="0"/>
      <c r="MY591" s="0"/>
      <c r="MZ591" s="0"/>
      <c r="NA591" s="0"/>
      <c r="NB591" s="0"/>
      <c r="NC591" s="0"/>
      <c r="ND591" s="0"/>
      <c r="NE591" s="0"/>
      <c r="NF591" s="0"/>
      <c r="NG591" s="0"/>
      <c r="NH591" s="0"/>
      <c r="NI591" s="0"/>
      <c r="NJ591" s="0"/>
      <c r="NK591" s="0"/>
      <c r="NL591" s="0"/>
      <c r="NM591" s="0"/>
      <c r="NN591" s="0"/>
      <c r="NO591" s="0"/>
      <c r="NP591" s="0"/>
      <c r="NQ591" s="0"/>
      <c r="NR591" s="0"/>
      <c r="NS591" s="0"/>
      <c r="NT591" s="0"/>
      <c r="NU591" s="0"/>
      <c r="NV591" s="0"/>
      <c r="NW591" s="0"/>
      <c r="NX591" s="0"/>
      <c r="NY591" s="0"/>
      <c r="NZ591" s="0"/>
      <c r="OA591" s="0"/>
      <c r="OB591" s="0"/>
      <c r="OC591" s="0"/>
      <c r="OD591" s="0"/>
      <c r="OE591" s="0"/>
      <c r="OF591" s="0"/>
      <c r="OG591" s="0"/>
      <c r="OH591" s="0"/>
      <c r="OI591" s="0"/>
      <c r="OJ591" s="0"/>
      <c r="OK591" s="0"/>
      <c r="OL591" s="0"/>
      <c r="OM591" s="0"/>
      <c r="ON591" s="0"/>
      <c r="OO591" s="0"/>
      <c r="OP591" s="0"/>
      <c r="OQ591" s="0"/>
      <c r="OR591" s="0"/>
      <c r="OS591" s="0"/>
      <c r="OT591" s="0"/>
      <c r="OU591" s="0"/>
      <c r="OV591" s="0"/>
      <c r="OW591" s="0"/>
      <c r="OX591" s="0"/>
      <c r="OY591" s="0"/>
      <c r="OZ591" s="0"/>
      <c r="PA591" s="0"/>
      <c r="PB591" s="0"/>
      <c r="PC591" s="0"/>
      <c r="PD591" s="0"/>
      <c r="PE591" s="0"/>
      <c r="PF591" s="0"/>
      <c r="PG591" s="0"/>
      <c r="PH591" s="0"/>
      <c r="PI591" s="0"/>
      <c r="PJ591" s="0"/>
      <c r="PK591" s="0"/>
      <c r="PL591" s="0"/>
      <c r="PM591" s="0"/>
      <c r="PN591" s="0"/>
      <c r="PO591" s="0"/>
      <c r="PP591" s="0"/>
      <c r="PQ591" s="0"/>
      <c r="PR591" s="0"/>
      <c r="PS591" s="0"/>
      <c r="PT591" s="0"/>
      <c r="PU591" s="0"/>
      <c r="PV591" s="0"/>
      <c r="PW591" s="0"/>
      <c r="PX591" s="0"/>
      <c r="PY591" s="0"/>
      <c r="PZ591" s="0"/>
      <c r="QA591" s="0"/>
      <c r="QB591" s="0"/>
      <c r="QC591" s="0"/>
      <c r="QD591" s="0"/>
      <c r="QE591" s="0"/>
      <c r="QF591" s="0"/>
      <c r="QG591" s="0"/>
      <c r="QH591" s="0"/>
      <c r="QI591" s="0"/>
      <c r="QJ591" s="0"/>
      <c r="QK591" s="0"/>
      <c r="QL591" s="0"/>
      <c r="QM591" s="0"/>
      <c r="QN591" s="0"/>
      <c r="QO591" s="0"/>
      <c r="QP591" s="0"/>
      <c r="QQ591" s="0"/>
      <c r="QR591" s="0"/>
      <c r="QS591" s="0"/>
      <c r="QT591" s="0"/>
      <c r="QU591" s="0"/>
      <c r="QV591" s="0"/>
      <c r="QW591" s="0"/>
      <c r="QX591" s="0"/>
      <c r="QY591" s="0"/>
      <c r="QZ591" s="0"/>
      <c r="RA591" s="0"/>
      <c r="RB591" s="0"/>
      <c r="RC591" s="0"/>
      <c r="RD591" s="0"/>
      <c r="RE591" s="0"/>
      <c r="RF591" s="0"/>
      <c r="RG591" s="0"/>
      <c r="RH591" s="0"/>
      <c r="RI591" s="0"/>
      <c r="RJ591" s="0"/>
      <c r="RK591" s="0"/>
      <c r="RL591" s="0"/>
      <c r="RM591" s="0"/>
      <c r="RN591" s="0"/>
      <c r="RO591" s="0"/>
      <c r="RP591" s="0"/>
      <c r="RQ591" s="0"/>
      <c r="RR591" s="0"/>
      <c r="RS591" s="0"/>
      <c r="RT591" s="0"/>
      <c r="RU591" s="0"/>
      <c r="RV591" s="0"/>
      <c r="RW591" s="0"/>
      <c r="RX591" s="0"/>
      <c r="RY591" s="0"/>
      <c r="RZ591" s="0"/>
      <c r="SA591" s="0"/>
      <c r="SB591" s="0"/>
      <c r="SC591" s="0"/>
      <c r="SD591" s="0"/>
      <c r="SE591" s="0"/>
      <c r="SF591" s="0"/>
      <c r="SG591" s="0"/>
      <c r="SH591" s="0"/>
      <c r="SI591" s="0"/>
      <c r="SJ591" s="0"/>
      <c r="SK591" s="0"/>
      <c r="SL591" s="0"/>
      <c r="SM591" s="0"/>
      <c r="SN591" s="0"/>
      <c r="SO591" s="0"/>
      <c r="SP591" s="0"/>
      <c r="SQ591" s="0"/>
      <c r="SR591" s="0"/>
      <c r="SS591" s="0"/>
      <c r="ST591" s="0"/>
      <c r="SU591" s="0"/>
      <c r="SV591" s="0"/>
      <c r="SW591" s="0"/>
      <c r="SX591" s="0"/>
      <c r="SY591" s="0"/>
      <c r="SZ591" s="0"/>
      <c r="TA591" s="0"/>
      <c r="TB591" s="0"/>
      <c r="TC591" s="0"/>
      <c r="TD591" s="0"/>
      <c r="TE591" s="0"/>
      <c r="TF591" s="0"/>
      <c r="TG591" s="0"/>
      <c r="TH591" s="0"/>
      <c r="TI591" s="0"/>
      <c r="TJ591" s="0"/>
      <c r="TK591" s="0"/>
      <c r="TL591" s="0"/>
      <c r="TM591" s="0"/>
      <c r="TN591" s="0"/>
      <c r="TO591" s="0"/>
      <c r="TP591" s="0"/>
      <c r="TQ591" s="0"/>
      <c r="TR591" s="0"/>
      <c r="TS591" s="0"/>
      <c r="TT591" s="0"/>
      <c r="TU591" s="0"/>
      <c r="TV591" s="0"/>
      <c r="TW591" s="0"/>
      <c r="TX591" s="0"/>
      <c r="TY591" s="0"/>
      <c r="TZ591" s="0"/>
      <c r="UA591" s="0"/>
      <c r="UB591" s="0"/>
      <c r="UC591" s="0"/>
      <c r="UD591" s="0"/>
      <c r="UE591" s="0"/>
      <c r="UF591" s="0"/>
      <c r="UG591" s="0"/>
      <c r="UH591" s="0"/>
      <c r="UI591" s="0"/>
      <c r="UJ591" s="0"/>
      <c r="UK591" s="0"/>
      <c r="UL591" s="0"/>
      <c r="UM591" s="0"/>
      <c r="UN591" s="0"/>
      <c r="UO591" s="0"/>
      <c r="UP591" s="0"/>
      <c r="UQ591" s="0"/>
      <c r="UR591" s="0"/>
      <c r="US591" s="0"/>
      <c r="UT591" s="0"/>
      <c r="UU591" s="0"/>
      <c r="UV591" s="0"/>
      <c r="UW591" s="0"/>
      <c r="UX591" s="0"/>
      <c r="UY591" s="0"/>
      <c r="UZ591" s="0"/>
      <c r="VA591" s="0"/>
      <c r="VB591" s="0"/>
      <c r="VC591" s="0"/>
      <c r="VD591" s="0"/>
      <c r="VE591" s="0"/>
      <c r="VF591" s="0"/>
      <c r="VG591" s="0"/>
      <c r="VH591" s="0"/>
      <c r="VI591" s="0"/>
      <c r="VJ591" s="0"/>
      <c r="VK591" s="0"/>
      <c r="VL591" s="0"/>
      <c r="VM591" s="0"/>
      <c r="VN591" s="0"/>
      <c r="VO591" s="0"/>
      <c r="VP591" s="0"/>
      <c r="VQ591" s="0"/>
      <c r="VR591" s="0"/>
      <c r="VS591" s="0"/>
      <c r="VT591" s="0"/>
      <c r="VU591" s="0"/>
      <c r="VV591" s="0"/>
      <c r="VW591" s="0"/>
      <c r="VX591" s="0"/>
      <c r="VY591" s="0"/>
      <c r="VZ591" s="0"/>
      <c r="WA591" s="0"/>
      <c r="WB591" s="0"/>
      <c r="WC591" s="0"/>
      <c r="WD591" s="0"/>
      <c r="WE591" s="0"/>
      <c r="WF591" s="0"/>
      <c r="WG591" s="0"/>
      <c r="WH591" s="0"/>
      <c r="WI591" s="0"/>
      <c r="WJ591" s="0"/>
      <c r="WK591" s="0"/>
      <c r="WL591" s="0"/>
      <c r="WM591" s="0"/>
      <c r="WN591" s="0"/>
      <c r="WO591" s="0"/>
      <c r="WP591" s="0"/>
      <c r="WQ591" s="0"/>
      <c r="WR591" s="0"/>
      <c r="WS591" s="0"/>
      <c r="WT591" s="0"/>
      <c r="WU591" s="0"/>
      <c r="WV591" s="0"/>
      <c r="WW591" s="0"/>
      <c r="WX591" s="0"/>
      <c r="WY591" s="0"/>
      <c r="WZ591" s="0"/>
      <c r="XA591" s="0"/>
      <c r="XB591" s="0"/>
      <c r="XC591" s="0"/>
      <c r="XD591" s="0"/>
      <c r="XE591" s="0"/>
      <c r="XF591" s="0"/>
      <c r="XG591" s="0"/>
      <c r="XH591" s="0"/>
      <c r="XI591" s="0"/>
      <c r="XJ591" s="0"/>
      <c r="XK591" s="0"/>
      <c r="XL591" s="0"/>
      <c r="XM591" s="0"/>
      <c r="XN591" s="0"/>
      <c r="XO591" s="0"/>
      <c r="XP591" s="0"/>
      <c r="XQ591" s="0"/>
      <c r="XR591" s="0"/>
      <c r="XS591" s="0"/>
      <c r="XT591" s="0"/>
      <c r="XU591" s="0"/>
      <c r="XV591" s="0"/>
      <c r="XW591" s="0"/>
      <c r="XX591" s="0"/>
      <c r="XY591" s="0"/>
      <c r="XZ591" s="0"/>
      <c r="YA591" s="0"/>
      <c r="YB591" s="0"/>
      <c r="YC591" s="0"/>
      <c r="YD591" s="0"/>
      <c r="YE591" s="0"/>
      <c r="YF591" s="0"/>
      <c r="YG591" s="0"/>
      <c r="YH591" s="0"/>
      <c r="YI591" s="0"/>
      <c r="YJ591" s="0"/>
      <c r="YK591" s="0"/>
      <c r="YL591" s="0"/>
      <c r="YM591" s="0"/>
      <c r="YN591" s="0"/>
      <c r="YO591" s="0"/>
      <c r="YP591" s="0"/>
      <c r="YQ591" s="0"/>
      <c r="YR591" s="0"/>
      <c r="YS591" s="0"/>
      <c r="YT591" s="0"/>
      <c r="YU591" s="0"/>
      <c r="YV591" s="0"/>
      <c r="YW591" s="0"/>
      <c r="YX591" s="0"/>
      <c r="YY591" s="0"/>
      <c r="YZ591" s="0"/>
      <c r="ZA591" s="0"/>
      <c r="ZB591" s="0"/>
      <c r="ZC591" s="0"/>
      <c r="ZD591" s="0"/>
      <c r="ZE591" s="0"/>
      <c r="ZF591" s="0"/>
      <c r="ZG591" s="0"/>
      <c r="ZH591" s="0"/>
      <c r="ZI591" s="0"/>
      <c r="ZJ591" s="0"/>
      <c r="ZK591" s="0"/>
      <c r="ZL591" s="0"/>
      <c r="ZM591" s="0"/>
      <c r="ZN591" s="0"/>
      <c r="ZO591" s="0"/>
      <c r="ZP591" s="0"/>
      <c r="ZQ591" s="0"/>
      <c r="ZR591" s="0"/>
      <c r="ZS591" s="0"/>
      <c r="ZT591" s="0"/>
      <c r="ZU591" s="0"/>
      <c r="ZV591" s="0"/>
      <c r="ZW591" s="0"/>
      <c r="ZX591" s="0"/>
      <c r="ZY591" s="0"/>
      <c r="ZZ591" s="0"/>
      <c r="AAA591" s="0"/>
      <c r="AAB591" s="0"/>
      <c r="AAC591" s="0"/>
      <c r="AAD591" s="0"/>
      <c r="AAE591" s="0"/>
      <c r="AAF591" s="0"/>
      <c r="AAG591" s="0"/>
      <c r="AAH591" s="0"/>
      <c r="AAI591" s="0"/>
      <c r="AAJ591" s="0"/>
      <c r="AAK591" s="0"/>
      <c r="AAL591" s="0"/>
      <c r="AAM591" s="0"/>
      <c r="AAN591" s="0"/>
      <c r="AAO591" s="0"/>
      <c r="AAP591" s="0"/>
      <c r="AAQ591" s="0"/>
      <c r="AAR591" s="0"/>
      <c r="AAS591" s="0"/>
      <c r="AAT591" s="0"/>
      <c r="AAU591" s="0"/>
      <c r="AAV591" s="0"/>
      <c r="AAW591" s="0"/>
      <c r="AAX591" s="0"/>
      <c r="AAY591" s="0"/>
      <c r="AAZ591" s="0"/>
      <c r="ABA591" s="0"/>
      <c r="ABB591" s="0"/>
      <c r="ABC591" s="0"/>
      <c r="ABD591" s="0"/>
      <c r="ABE591" s="0"/>
      <c r="ABF591" s="0"/>
      <c r="ABG591" s="0"/>
      <c r="ABH591" s="0"/>
      <c r="ABI591" s="0"/>
      <c r="ABJ591" s="0"/>
      <c r="ABK591" s="0"/>
      <c r="ABL591" s="0"/>
      <c r="ABM591" s="0"/>
      <c r="ABN591" s="0"/>
      <c r="ABO591" s="0"/>
      <c r="ABP591" s="0"/>
      <c r="ABQ591" s="0"/>
      <c r="ABR591" s="0"/>
      <c r="ABS591" s="0"/>
      <c r="ABT591" s="0"/>
      <c r="ABU591" s="0"/>
      <c r="ABV591" s="0"/>
      <c r="ABW591" s="0"/>
      <c r="ABX591" s="0"/>
      <c r="ABY591" s="0"/>
      <c r="ABZ591" s="0"/>
      <c r="ACA591" s="0"/>
      <c r="ACB591" s="0"/>
      <c r="ACC591" s="0"/>
      <c r="ACD591" s="0"/>
      <c r="ACE591" s="0"/>
      <c r="ACF591" s="0"/>
      <c r="ACG591" s="0"/>
      <c r="ACH591" s="0"/>
      <c r="ACI591" s="0"/>
      <c r="ACJ591" s="0"/>
      <c r="ACK591" s="0"/>
      <c r="ACL591" s="0"/>
      <c r="ACM591" s="0"/>
      <c r="ACN591" s="0"/>
      <c r="ACO591" s="0"/>
      <c r="ACP591" s="0"/>
      <c r="ACQ591" s="0"/>
      <c r="ACR591" s="0"/>
      <c r="ACS591" s="0"/>
      <c r="ACT591" s="0"/>
      <c r="ACU591" s="0"/>
      <c r="ACV591" s="0"/>
      <c r="ACW591" s="0"/>
      <c r="ACX591" s="0"/>
      <c r="ACY591" s="0"/>
      <c r="ACZ591" s="0"/>
      <c r="ADA591" s="0"/>
      <c r="ADB591" s="0"/>
      <c r="ADC591" s="0"/>
      <c r="ADD591" s="0"/>
      <c r="ADE591" s="0"/>
      <c r="ADF591" s="0"/>
      <c r="ADG591" s="0"/>
      <c r="ADH591" s="0"/>
      <c r="ADI591" s="0"/>
      <c r="ADJ591" s="0"/>
      <c r="ADK591" s="0"/>
      <c r="ADL591" s="0"/>
      <c r="ADM591" s="0"/>
      <c r="ADN591" s="0"/>
      <c r="ADO591" s="0"/>
      <c r="ADP591" s="0"/>
      <c r="ADQ591" s="0"/>
      <c r="ADR591" s="0"/>
      <c r="ADS591" s="0"/>
      <c r="ADT591" s="0"/>
      <c r="ADU591" s="0"/>
      <c r="ADV591" s="0"/>
      <c r="ADW591" s="0"/>
      <c r="ADX591" s="0"/>
      <c r="ADY591" s="0"/>
      <c r="ADZ591" s="0"/>
      <c r="AEA591" s="0"/>
      <c r="AEB591" s="0"/>
      <c r="AEC591" s="0"/>
      <c r="AED591" s="0"/>
      <c r="AEE591" s="0"/>
      <c r="AEF591" s="0"/>
      <c r="AEG591" s="0"/>
      <c r="AEH591" s="0"/>
      <c r="AEI591" s="0"/>
      <c r="AEJ591" s="0"/>
      <c r="AEK591" s="0"/>
      <c r="AEL591" s="0"/>
      <c r="AEM591" s="0"/>
      <c r="AEN591" s="0"/>
      <c r="AEO591" s="0"/>
      <c r="AEP591" s="0"/>
      <c r="AEQ591" s="0"/>
      <c r="AER591" s="0"/>
      <c r="AES591" s="0"/>
      <c r="AET591" s="0"/>
      <c r="AEU591" s="0"/>
      <c r="AEV591" s="0"/>
      <c r="AEW591" s="0"/>
      <c r="AEX591" s="0"/>
      <c r="AEY591" s="0"/>
      <c r="AEZ591" s="0"/>
      <c r="AFA591" s="0"/>
      <c r="AFB591" s="0"/>
      <c r="AFC591" s="0"/>
      <c r="AFD591" s="0"/>
      <c r="AFE591" s="0"/>
      <c r="AFF591" s="0"/>
      <c r="AFG591" s="0"/>
      <c r="AFH591" s="0"/>
      <c r="AFI591" s="0"/>
      <c r="AFJ591" s="0"/>
      <c r="AFK591" s="0"/>
      <c r="AFL591" s="0"/>
      <c r="AFM591" s="0"/>
      <c r="AFN591" s="0"/>
      <c r="AFO591" s="0"/>
      <c r="AFP591" s="0"/>
      <c r="AFQ591" s="0"/>
      <c r="AFR591" s="0"/>
      <c r="AFS591" s="0"/>
      <c r="AFT591" s="0"/>
      <c r="AFU591" s="0"/>
      <c r="AFV591" s="0"/>
      <c r="AFW591" s="0"/>
      <c r="AFX591" s="0"/>
      <c r="AFY591" s="0"/>
      <c r="AFZ591" s="0"/>
      <c r="AGA591" s="0"/>
      <c r="AGB591" s="0"/>
      <c r="AGC591" s="0"/>
      <c r="AGD591" s="0"/>
      <c r="AGE591" s="0"/>
      <c r="AGF591" s="0"/>
      <c r="AGG591" s="0"/>
      <c r="AGH591" s="0"/>
      <c r="AGI591" s="0"/>
      <c r="AGJ591" s="0"/>
      <c r="AGK591" s="0"/>
      <c r="AGL591" s="0"/>
      <c r="AGM591" s="0"/>
      <c r="AGN591" s="0"/>
      <c r="AGO591" s="0"/>
      <c r="AGP591" s="0"/>
      <c r="AGQ591" s="0"/>
      <c r="AGR591" s="0"/>
      <c r="AGS591" s="0"/>
      <c r="AGT591" s="0"/>
      <c r="AGU591" s="0"/>
      <c r="AGV591" s="0"/>
      <c r="AGW591" s="0"/>
      <c r="AGX591" s="0"/>
      <c r="AGY591" s="0"/>
      <c r="AGZ591" s="0"/>
      <c r="AHA591" s="0"/>
      <c r="AHB591" s="0"/>
      <c r="AHC591" s="0"/>
      <c r="AHD591" s="0"/>
      <c r="AHE591" s="0"/>
      <c r="AHF591" s="0"/>
      <c r="AHG591" s="0"/>
      <c r="AHH591" s="0"/>
      <c r="AHI591" s="0"/>
      <c r="AHJ591" s="0"/>
      <c r="AHK591" s="0"/>
      <c r="AHL591" s="0"/>
      <c r="AHM591" s="0"/>
      <c r="AHN591" s="0"/>
      <c r="AHO591" s="0"/>
      <c r="AHP591" s="0"/>
      <c r="AHQ591" s="0"/>
      <c r="AHR591" s="0"/>
      <c r="AHS591" s="0"/>
      <c r="AHT591" s="0"/>
      <c r="AHU591" s="0"/>
      <c r="AHV591" s="0"/>
      <c r="AHW591" s="0"/>
      <c r="AHX591" s="0"/>
      <c r="AHY591" s="0"/>
      <c r="AHZ591" s="0"/>
      <c r="AIA591" s="0"/>
      <c r="AIB591" s="0"/>
      <c r="AIC591" s="0"/>
      <c r="AID591" s="0"/>
      <c r="AIE591" s="0"/>
      <c r="AIF591" s="0"/>
      <c r="AIG591" s="0"/>
      <c r="AIH591" s="0"/>
      <c r="AII591" s="0"/>
      <c r="AIJ591" s="0"/>
      <c r="AIK591" s="0"/>
      <c r="AIL591" s="0"/>
      <c r="AIM591" s="0"/>
      <c r="AIN591" s="0"/>
      <c r="AIO591" s="0"/>
      <c r="AIP591" s="0"/>
      <c r="AIQ591" s="0"/>
      <c r="AIR591" s="0"/>
      <c r="AIS591" s="0"/>
      <c r="AIT591" s="0"/>
      <c r="AIU591" s="0"/>
      <c r="AIV591" s="0"/>
      <c r="AIW591" s="0"/>
      <c r="AIX591" s="0"/>
      <c r="AIY591" s="0"/>
      <c r="AIZ591" s="0"/>
      <c r="AJA591" s="0"/>
      <c r="AJB591" s="0"/>
      <c r="AJC591" s="0"/>
      <c r="AJD591" s="0"/>
      <c r="AJE591" s="0"/>
      <c r="AJF591" s="0"/>
      <c r="AJG591" s="0"/>
      <c r="AJH591" s="0"/>
      <c r="AJI591" s="0"/>
      <c r="AJJ591" s="0"/>
      <c r="AJK591" s="0"/>
      <c r="AJL591" s="0"/>
      <c r="AJM591" s="0"/>
      <c r="AJN591" s="0"/>
      <c r="AJO591" s="0"/>
      <c r="AJP591" s="0"/>
      <c r="AJQ591" s="0"/>
      <c r="AJR591" s="0"/>
      <c r="AJS591" s="0"/>
      <c r="AJT591" s="0"/>
      <c r="AJU591" s="0"/>
      <c r="AJV591" s="0"/>
      <c r="AJW591" s="0"/>
      <c r="AJX591" s="0"/>
      <c r="AJY591" s="0"/>
      <c r="AJZ591" s="0"/>
      <c r="AKA591" s="0"/>
      <c r="AKB591" s="0"/>
      <c r="AKC591" s="0"/>
      <c r="AKD591" s="0"/>
      <c r="AKE591" s="0"/>
      <c r="AKF591" s="0"/>
      <c r="AKG591" s="0"/>
      <c r="AKH591" s="0"/>
      <c r="AKI591" s="0"/>
      <c r="AKJ591" s="0"/>
      <c r="AKK591" s="0"/>
      <c r="AKL591" s="0"/>
      <c r="AKM591" s="0"/>
      <c r="AKN591" s="0"/>
      <c r="AKO591" s="0"/>
      <c r="AKP591" s="0"/>
      <c r="AKQ591" s="0"/>
      <c r="AKR591" s="0"/>
      <c r="AKS591" s="0"/>
      <c r="AKT591" s="0"/>
      <c r="AKU591" s="0"/>
      <c r="AKV591" s="0"/>
      <c r="AKW591" s="0"/>
      <c r="AKX591" s="0"/>
      <c r="AKY591" s="0"/>
      <c r="AKZ591" s="0"/>
      <c r="ALA591" s="0"/>
      <c r="ALB591" s="0"/>
      <c r="ALC591" s="0"/>
      <c r="ALD591" s="0"/>
      <c r="ALE591" s="0"/>
      <c r="ALF591" s="0"/>
      <c r="ALG591" s="0"/>
      <c r="ALH591" s="0"/>
      <c r="ALI591" s="0"/>
      <c r="ALJ591" s="0"/>
      <c r="ALK591" s="0"/>
      <c r="ALL591" s="0"/>
      <c r="ALM591" s="0"/>
      <c r="ALN591" s="0"/>
      <c r="ALO591" s="0"/>
      <c r="ALP591" s="0"/>
      <c r="ALQ591" s="0"/>
      <c r="ALR591" s="0"/>
      <c r="ALS591" s="0"/>
      <c r="ALT591" s="0"/>
      <c r="ALU591" s="0"/>
      <c r="ALV591" s="0"/>
      <c r="ALW591" s="0"/>
      <c r="ALX591" s="0"/>
      <c r="ALY591" s="0"/>
      <c r="ALZ591" s="0"/>
      <c r="AMA591" s="0"/>
      <c r="AMB591" s="0"/>
      <c r="AMC591" s="0"/>
      <c r="AMD591" s="0"/>
      <c r="AME591" s="0"/>
      <c r="AMF591" s="0"/>
      <c r="AMG591" s="0"/>
      <c r="AMH591" s="0"/>
      <c r="AMI591" s="0"/>
      <c r="AMJ591" s="0"/>
    </row>
    <row r="592" customFormat="false" ht="16.5" hidden="false" customHeight="true" outlineLevel="0" collapsed="false">
      <c r="A592" s="19" t="n">
        <v>591</v>
      </c>
      <c r="B592" s="19" t="n">
        <f aca="false" t="array" ref="B592:B592">RANK(V592,$V$2:$V$607)</f>
        <v>577</v>
      </c>
      <c r="C592" s="20" t="str">
        <f aca="false">IF(VLOOKUP($A592,Tournoi!$B$2:$F$601,3,0)="","",VLOOKUP($A592,Tournoi!$B$2:$F$601,3,0))</f>
        <v/>
      </c>
      <c r="D592" s="20" t="str">
        <f aca="false">IF(VLOOKUP($A592,Tournoi!$B$2:$F$601,4,0)="","",VLOOKUP($A592,Tournoi!$B$2:$F$601,4,0))</f>
        <v/>
      </c>
      <c r="E592" s="20"/>
      <c r="F592" s="19" t="n">
        <v>0</v>
      </c>
      <c r="G592" s="19" t="n">
        <v>0</v>
      </c>
      <c r="H592" s="19" t="n">
        <v>0</v>
      </c>
      <c r="I592" s="19" t="n">
        <v>0</v>
      </c>
      <c r="J592" s="21"/>
      <c r="K592" s="19"/>
      <c r="L592" s="19"/>
      <c r="M592" s="19"/>
      <c r="N592" s="19"/>
      <c r="O592" s="19" t="str">
        <f aca="false">IF(VLOOKUP($A592,Tournoi!$B$2:$AC$601,6,0)="","",VLOOKUP($A592,Tournoi!$B$2:$AF$601,30,0))</f>
        <v/>
      </c>
      <c r="P592" s="19"/>
      <c r="Q592" s="19"/>
      <c r="R592" s="19"/>
      <c r="S592" s="22"/>
      <c r="T592" s="21" t="n">
        <f aca="false" t="array" ref="T592:T592">SUM(J592:S592)</f>
        <v>0</v>
      </c>
      <c r="U592" s="19" t="n">
        <f aca="false" t="array" ref="U592:U592">IF(S592="",0,S592)+IF((COUNT(J592:R592)&lt;6),SUM(J592:R592),(MAX(J592:R592)+LARGE(J592:R592,2)+LARGE(J592:R592,3)+LARGE(J592:R592,4)+LARGE(J592:R592,5)))</f>
        <v>0</v>
      </c>
      <c r="V592" s="19" t="n">
        <f aca="false">U592+G592+I592</f>
        <v>0</v>
      </c>
      <c r="W592" s="19" t="n">
        <f aca="false" t="array" ref="W592:W592">COUNT(J592:S592)</f>
        <v>0</v>
      </c>
      <c r="X592" s="19"/>
      <c r="Y592" s="19"/>
      <c r="Z592" s="4"/>
      <c r="AA592" s="4"/>
      <c r="AB592" s="0"/>
      <c r="AC592" s="4"/>
      <c r="AD592" s="4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CA592" s="0"/>
      <c r="CB592" s="0"/>
      <c r="CC592" s="0"/>
      <c r="CD592" s="0"/>
      <c r="CE592" s="0"/>
      <c r="CF592" s="0"/>
      <c r="CG592" s="0"/>
      <c r="CH592" s="0"/>
      <c r="CI592" s="0"/>
      <c r="CJ592" s="0"/>
      <c r="CK592" s="0"/>
      <c r="CL592" s="0"/>
      <c r="CM592" s="0"/>
      <c r="CN592" s="0"/>
      <c r="CO592" s="0"/>
      <c r="CP592" s="0"/>
      <c r="CQ592" s="0"/>
      <c r="CR592" s="0"/>
      <c r="CS592" s="0"/>
      <c r="CT592" s="0"/>
      <c r="CU592" s="0"/>
      <c r="CV592" s="0"/>
      <c r="CW592" s="0"/>
      <c r="CX592" s="0"/>
      <c r="CY592" s="0"/>
      <c r="CZ592" s="0"/>
      <c r="DA592" s="0"/>
      <c r="DB592" s="0"/>
      <c r="DC592" s="0"/>
      <c r="DD592" s="0"/>
      <c r="DE592" s="0"/>
      <c r="DF592" s="0"/>
      <c r="DG592" s="0"/>
      <c r="DH592" s="0"/>
      <c r="DI592" s="0"/>
      <c r="DJ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  <c r="EE592" s="0"/>
      <c r="EF592" s="0"/>
      <c r="EG592" s="0"/>
      <c r="EH592" s="0"/>
      <c r="EI592" s="0"/>
      <c r="EJ592" s="0"/>
      <c r="EK592" s="0"/>
      <c r="EL592" s="0"/>
      <c r="EM592" s="0"/>
      <c r="EN592" s="0"/>
      <c r="EO592" s="0"/>
      <c r="EP592" s="0"/>
      <c r="EQ592" s="0"/>
      <c r="ER592" s="0"/>
      <c r="ES592" s="0"/>
      <c r="ET592" s="0"/>
      <c r="EU592" s="0"/>
      <c r="EV592" s="0"/>
      <c r="EW592" s="0"/>
      <c r="EX592" s="0"/>
      <c r="EY592" s="0"/>
      <c r="EZ592" s="0"/>
      <c r="FA592" s="0"/>
      <c r="FB592" s="0"/>
      <c r="FC592" s="0"/>
      <c r="FD592" s="0"/>
      <c r="FE592" s="0"/>
      <c r="FF592" s="0"/>
      <c r="FG592" s="0"/>
      <c r="FH592" s="0"/>
      <c r="FI592" s="0"/>
      <c r="FJ592" s="0"/>
      <c r="FK592" s="0"/>
      <c r="FL592" s="0"/>
      <c r="FM592" s="0"/>
      <c r="FN592" s="0"/>
      <c r="FO592" s="0"/>
      <c r="FP592" s="0"/>
      <c r="FQ592" s="0"/>
      <c r="FR592" s="0"/>
      <c r="FS592" s="0"/>
      <c r="FT592" s="0"/>
      <c r="FU592" s="0"/>
      <c r="FV592" s="0"/>
      <c r="FW592" s="0"/>
      <c r="FX592" s="0"/>
      <c r="FY592" s="0"/>
      <c r="FZ592" s="0"/>
      <c r="GA592" s="0"/>
      <c r="GB592" s="0"/>
      <c r="GC592" s="0"/>
      <c r="GD592" s="0"/>
      <c r="GE592" s="0"/>
      <c r="GF592" s="0"/>
      <c r="GG592" s="0"/>
      <c r="GH592" s="0"/>
      <c r="GI592" s="0"/>
      <c r="GJ592" s="0"/>
      <c r="GK592" s="0"/>
      <c r="GL592" s="0"/>
      <c r="GM592" s="0"/>
      <c r="GN592" s="0"/>
      <c r="GO592" s="0"/>
      <c r="GP592" s="0"/>
      <c r="GQ592" s="0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  <c r="IX592" s="0"/>
      <c r="IY592" s="0"/>
      <c r="IZ592" s="0"/>
      <c r="JA592" s="0"/>
      <c r="JB592" s="0"/>
      <c r="JC592" s="0"/>
      <c r="JD592" s="0"/>
      <c r="JE592" s="0"/>
      <c r="JF592" s="0"/>
      <c r="JG592" s="0"/>
      <c r="JH592" s="0"/>
      <c r="JI592" s="0"/>
      <c r="JJ592" s="0"/>
      <c r="JK592" s="0"/>
      <c r="JL592" s="0"/>
      <c r="JM592" s="0"/>
      <c r="JN592" s="0"/>
      <c r="JO592" s="0"/>
      <c r="JP592" s="0"/>
      <c r="JQ592" s="0"/>
      <c r="JR592" s="0"/>
      <c r="JS592" s="0"/>
      <c r="JT592" s="0"/>
      <c r="JU592" s="0"/>
      <c r="JV592" s="0"/>
      <c r="JW592" s="0"/>
      <c r="JX592" s="0"/>
      <c r="JY592" s="0"/>
      <c r="JZ592" s="0"/>
      <c r="KA592" s="0"/>
      <c r="KB592" s="0"/>
      <c r="KC592" s="0"/>
      <c r="KD592" s="0"/>
      <c r="KE592" s="0"/>
      <c r="KF592" s="0"/>
      <c r="KG592" s="0"/>
      <c r="KH592" s="0"/>
      <c r="KI592" s="0"/>
      <c r="KJ592" s="0"/>
      <c r="KK592" s="0"/>
      <c r="KL592" s="0"/>
      <c r="KM592" s="0"/>
      <c r="KN592" s="0"/>
      <c r="KO592" s="0"/>
      <c r="KP592" s="0"/>
      <c r="KQ592" s="0"/>
      <c r="KR592" s="0"/>
      <c r="KS592" s="0"/>
      <c r="KT592" s="0"/>
      <c r="KU592" s="0"/>
      <c r="KV592" s="0"/>
      <c r="KW592" s="0"/>
      <c r="KX592" s="0"/>
      <c r="KY592" s="0"/>
      <c r="KZ592" s="0"/>
      <c r="LA592" s="0"/>
      <c r="LB592" s="0"/>
      <c r="LC592" s="0"/>
      <c r="LD592" s="0"/>
      <c r="LE592" s="0"/>
      <c r="LF592" s="0"/>
      <c r="LG592" s="0"/>
      <c r="LH592" s="0"/>
      <c r="LI592" s="0"/>
      <c r="LJ592" s="0"/>
      <c r="LK592" s="0"/>
      <c r="LL592" s="0"/>
      <c r="LM592" s="0"/>
      <c r="LN592" s="0"/>
      <c r="LO592" s="0"/>
      <c r="LP592" s="0"/>
      <c r="LQ592" s="0"/>
      <c r="LR592" s="0"/>
      <c r="LS592" s="0"/>
      <c r="LT592" s="0"/>
      <c r="LU592" s="0"/>
      <c r="LV592" s="0"/>
      <c r="LW592" s="0"/>
      <c r="LX592" s="0"/>
      <c r="LY592" s="0"/>
      <c r="LZ592" s="0"/>
      <c r="MA592" s="0"/>
      <c r="MB592" s="0"/>
      <c r="MC592" s="0"/>
      <c r="MD592" s="0"/>
      <c r="ME592" s="0"/>
      <c r="MF592" s="0"/>
      <c r="MG592" s="0"/>
      <c r="MH592" s="0"/>
      <c r="MI592" s="0"/>
      <c r="MJ592" s="0"/>
      <c r="MK592" s="0"/>
      <c r="ML592" s="0"/>
      <c r="MM592" s="0"/>
      <c r="MN592" s="0"/>
      <c r="MO592" s="0"/>
      <c r="MP592" s="0"/>
      <c r="MQ592" s="0"/>
      <c r="MR592" s="0"/>
      <c r="MS592" s="0"/>
      <c r="MT592" s="0"/>
      <c r="MU592" s="0"/>
      <c r="MV592" s="0"/>
      <c r="MW592" s="0"/>
      <c r="MX592" s="0"/>
      <c r="MY592" s="0"/>
      <c r="MZ592" s="0"/>
      <c r="NA592" s="0"/>
      <c r="NB592" s="0"/>
      <c r="NC592" s="0"/>
      <c r="ND592" s="0"/>
      <c r="NE592" s="0"/>
      <c r="NF592" s="0"/>
      <c r="NG592" s="0"/>
      <c r="NH592" s="0"/>
      <c r="NI592" s="0"/>
      <c r="NJ592" s="0"/>
      <c r="NK592" s="0"/>
      <c r="NL592" s="0"/>
      <c r="NM592" s="0"/>
      <c r="NN592" s="0"/>
      <c r="NO592" s="0"/>
      <c r="NP592" s="0"/>
      <c r="NQ592" s="0"/>
      <c r="NR592" s="0"/>
      <c r="NS592" s="0"/>
      <c r="NT592" s="0"/>
      <c r="NU592" s="0"/>
      <c r="NV592" s="0"/>
      <c r="NW592" s="0"/>
      <c r="NX592" s="0"/>
      <c r="NY592" s="0"/>
      <c r="NZ592" s="0"/>
      <c r="OA592" s="0"/>
      <c r="OB592" s="0"/>
      <c r="OC592" s="0"/>
      <c r="OD592" s="0"/>
      <c r="OE592" s="0"/>
      <c r="OF592" s="0"/>
      <c r="OG592" s="0"/>
      <c r="OH592" s="0"/>
      <c r="OI592" s="0"/>
      <c r="OJ592" s="0"/>
      <c r="OK592" s="0"/>
      <c r="OL592" s="0"/>
      <c r="OM592" s="0"/>
      <c r="ON592" s="0"/>
      <c r="OO592" s="0"/>
      <c r="OP592" s="0"/>
      <c r="OQ592" s="0"/>
      <c r="OR592" s="0"/>
      <c r="OS592" s="0"/>
      <c r="OT592" s="0"/>
      <c r="OU592" s="0"/>
      <c r="OV592" s="0"/>
      <c r="OW592" s="0"/>
      <c r="OX592" s="0"/>
      <c r="OY592" s="0"/>
      <c r="OZ592" s="0"/>
      <c r="PA592" s="0"/>
      <c r="PB592" s="0"/>
      <c r="PC592" s="0"/>
      <c r="PD592" s="0"/>
      <c r="PE592" s="0"/>
      <c r="PF592" s="0"/>
      <c r="PG592" s="0"/>
      <c r="PH592" s="0"/>
      <c r="PI592" s="0"/>
      <c r="PJ592" s="0"/>
      <c r="PK592" s="0"/>
      <c r="PL592" s="0"/>
      <c r="PM592" s="0"/>
      <c r="PN592" s="0"/>
      <c r="PO592" s="0"/>
      <c r="PP592" s="0"/>
      <c r="PQ592" s="0"/>
      <c r="PR592" s="0"/>
      <c r="PS592" s="0"/>
      <c r="PT592" s="0"/>
      <c r="PU592" s="0"/>
      <c r="PV592" s="0"/>
      <c r="PW592" s="0"/>
      <c r="PX592" s="0"/>
      <c r="PY592" s="0"/>
      <c r="PZ592" s="0"/>
      <c r="QA592" s="0"/>
      <c r="QB592" s="0"/>
      <c r="QC592" s="0"/>
      <c r="QD592" s="0"/>
      <c r="QE592" s="0"/>
      <c r="QF592" s="0"/>
      <c r="QG592" s="0"/>
      <c r="QH592" s="0"/>
      <c r="QI592" s="0"/>
      <c r="QJ592" s="0"/>
      <c r="QK592" s="0"/>
      <c r="QL592" s="0"/>
      <c r="QM592" s="0"/>
      <c r="QN592" s="0"/>
      <c r="QO592" s="0"/>
      <c r="QP592" s="0"/>
      <c r="QQ592" s="0"/>
      <c r="QR592" s="0"/>
      <c r="QS592" s="0"/>
      <c r="QT592" s="0"/>
      <c r="QU592" s="0"/>
      <c r="QV592" s="0"/>
      <c r="QW592" s="0"/>
      <c r="QX592" s="0"/>
      <c r="QY592" s="0"/>
      <c r="QZ592" s="0"/>
      <c r="RA592" s="0"/>
      <c r="RB592" s="0"/>
      <c r="RC592" s="0"/>
      <c r="RD592" s="0"/>
      <c r="RE592" s="0"/>
      <c r="RF592" s="0"/>
      <c r="RG592" s="0"/>
      <c r="RH592" s="0"/>
      <c r="RI592" s="0"/>
      <c r="RJ592" s="0"/>
      <c r="RK592" s="0"/>
      <c r="RL592" s="0"/>
      <c r="RM592" s="0"/>
      <c r="RN592" s="0"/>
      <c r="RO592" s="0"/>
      <c r="RP592" s="0"/>
      <c r="RQ592" s="0"/>
      <c r="RR592" s="0"/>
      <c r="RS592" s="0"/>
      <c r="RT592" s="0"/>
      <c r="RU592" s="0"/>
      <c r="RV592" s="0"/>
      <c r="RW592" s="0"/>
      <c r="RX592" s="0"/>
      <c r="RY592" s="0"/>
      <c r="RZ592" s="0"/>
      <c r="SA592" s="0"/>
      <c r="SB592" s="0"/>
      <c r="SC592" s="0"/>
      <c r="SD592" s="0"/>
      <c r="SE592" s="0"/>
      <c r="SF592" s="0"/>
      <c r="SG592" s="0"/>
      <c r="SH592" s="0"/>
      <c r="SI592" s="0"/>
      <c r="SJ592" s="0"/>
      <c r="SK592" s="0"/>
      <c r="SL592" s="0"/>
      <c r="SM592" s="0"/>
      <c r="SN592" s="0"/>
      <c r="SO592" s="0"/>
      <c r="SP592" s="0"/>
      <c r="SQ592" s="0"/>
      <c r="SR592" s="0"/>
      <c r="SS592" s="0"/>
      <c r="ST592" s="0"/>
      <c r="SU592" s="0"/>
      <c r="SV592" s="0"/>
      <c r="SW592" s="0"/>
      <c r="SX592" s="0"/>
      <c r="SY592" s="0"/>
      <c r="SZ592" s="0"/>
      <c r="TA592" s="0"/>
      <c r="TB592" s="0"/>
      <c r="TC592" s="0"/>
      <c r="TD592" s="0"/>
      <c r="TE592" s="0"/>
      <c r="TF592" s="0"/>
      <c r="TG592" s="0"/>
      <c r="TH592" s="0"/>
      <c r="TI592" s="0"/>
      <c r="TJ592" s="0"/>
      <c r="TK592" s="0"/>
      <c r="TL592" s="0"/>
      <c r="TM592" s="0"/>
      <c r="TN592" s="0"/>
      <c r="TO592" s="0"/>
      <c r="TP592" s="0"/>
      <c r="TQ592" s="0"/>
      <c r="TR592" s="0"/>
      <c r="TS592" s="0"/>
      <c r="TT592" s="0"/>
      <c r="TU592" s="0"/>
      <c r="TV592" s="0"/>
      <c r="TW592" s="0"/>
      <c r="TX592" s="0"/>
      <c r="TY592" s="0"/>
      <c r="TZ592" s="0"/>
      <c r="UA592" s="0"/>
      <c r="UB592" s="0"/>
      <c r="UC592" s="0"/>
      <c r="UD592" s="0"/>
      <c r="UE592" s="0"/>
      <c r="UF592" s="0"/>
      <c r="UG592" s="0"/>
      <c r="UH592" s="0"/>
      <c r="UI592" s="0"/>
      <c r="UJ592" s="0"/>
      <c r="UK592" s="0"/>
      <c r="UL592" s="0"/>
      <c r="UM592" s="0"/>
      <c r="UN592" s="0"/>
      <c r="UO592" s="0"/>
      <c r="UP592" s="0"/>
      <c r="UQ592" s="0"/>
      <c r="UR592" s="0"/>
      <c r="US592" s="0"/>
      <c r="UT592" s="0"/>
      <c r="UU592" s="0"/>
      <c r="UV592" s="0"/>
      <c r="UW592" s="0"/>
      <c r="UX592" s="0"/>
      <c r="UY592" s="0"/>
      <c r="UZ592" s="0"/>
      <c r="VA592" s="0"/>
      <c r="VB592" s="0"/>
      <c r="VC592" s="0"/>
      <c r="VD592" s="0"/>
      <c r="VE592" s="0"/>
      <c r="VF592" s="0"/>
      <c r="VG592" s="0"/>
      <c r="VH592" s="0"/>
      <c r="VI592" s="0"/>
      <c r="VJ592" s="0"/>
      <c r="VK592" s="0"/>
      <c r="VL592" s="0"/>
      <c r="VM592" s="0"/>
      <c r="VN592" s="0"/>
      <c r="VO592" s="0"/>
      <c r="VP592" s="0"/>
      <c r="VQ592" s="0"/>
      <c r="VR592" s="0"/>
      <c r="VS592" s="0"/>
      <c r="VT592" s="0"/>
      <c r="VU592" s="0"/>
      <c r="VV592" s="0"/>
      <c r="VW592" s="0"/>
      <c r="VX592" s="0"/>
      <c r="VY592" s="0"/>
      <c r="VZ592" s="0"/>
      <c r="WA592" s="0"/>
      <c r="WB592" s="0"/>
      <c r="WC592" s="0"/>
      <c r="WD592" s="0"/>
      <c r="WE592" s="0"/>
      <c r="WF592" s="0"/>
      <c r="WG592" s="0"/>
      <c r="WH592" s="0"/>
      <c r="WI592" s="0"/>
      <c r="WJ592" s="0"/>
      <c r="WK592" s="0"/>
      <c r="WL592" s="0"/>
      <c r="WM592" s="0"/>
      <c r="WN592" s="0"/>
      <c r="WO592" s="0"/>
      <c r="WP592" s="0"/>
      <c r="WQ592" s="0"/>
      <c r="WR592" s="0"/>
      <c r="WS592" s="0"/>
      <c r="WT592" s="0"/>
      <c r="WU592" s="0"/>
      <c r="WV592" s="0"/>
      <c r="WW592" s="0"/>
      <c r="WX592" s="0"/>
      <c r="WY592" s="0"/>
      <c r="WZ592" s="0"/>
      <c r="XA592" s="0"/>
      <c r="XB592" s="0"/>
      <c r="XC592" s="0"/>
      <c r="XD592" s="0"/>
      <c r="XE592" s="0"/>
      <c r="XF592" s="0"/>
      <c r="XG592" s="0"/>
      <c r="XH592" s="0"/>
      <c r="XI592" s="0"/>
      <c r="XJ592" s="0"/>
      <c r="XK592" s="0"/>
      <c r="XL592" s="0"/>
      <c r="XM592" s="0"/>
      <c r="XN592" s="0"/>
      <c r="XO592" s="0"/>
      <c r="XP592" s="0"/>
      <c r="XQ592" s="0"/>
      <c r="XR592" s="0"/>
      <c r="XS592" s="0"/>
      <c r="XT592" s="0"/>
      <c r="XU592" s="0"/>
      <c r="XV592" s="0"/>
      <c r="XW592" s="0"/>
      <c r="XX592" s="0"/>
      <c r="XY592" s="0"/>
      <c r="XZ592" s="0"/>
      <c r="YA592" s="0"/>
      <c r="YB592" s="0"/>
      <c r="YC592" s="0"/>
      <c r="YD592" s="0"/>
      <c r="YE592" s="0"/>
      <c r="YF592" s="0"/>
      <c r="YG592" s="0"/>
      <c r="YH592" s="0"/>
      <c r="YI592" s="0"/>
      <c r="YJ592" s="0"/>
      <c r="YK592" s="0"/>
      <c r="YL592" s="0"/>
      <c r="YM592" s="0"/>
      <c r="YN592" s="0"/>
      <c r="YO592" s="0"/>
      <c r="YP592" s="0"/>
      <c r="YQ592" s="0"/>
      <c r="YR592" s="0"/>
      <c r="YS592" s="0"/>
      <c r="YT592" s="0"/>
      <c r="YU592" s="0"/>
      <c r="YV592" s="0"/>
      <c r="YW592" s="0"/>
      <c r="YX592" s="0"/>
      <c r="YY592" s="0"/>
      <c r="YZ592" s="0"/>
      <c r="ZA592" s="0"/>
      <c r="ZB592" s="0"/>
      <c r="ZC592" s="0"/>
      <c r="ZD592" s="0"/>
      <c r="ZE592" s="0"/>
      <c r="ZF592" s="0"/>
      <c r="ZG592" s="0"/>
      <c r="ZH592" s="0"/>
      <c r="ZI592" s="0"/>
      <c r="ZJ592" s="0"/>
      <c r="ZK592" s="0"/>
      <c r="ZL592" s="0"/>
      <c r="ZM592" s="0"/>
      <c r="ZN592" s="0"/>
      <c r="ZO592" s="0"/>
      <c r="ZP592" s="0"/>
      <c r="ZQ592" s="0"/>
      <c r="ZR592" s="0"/>
      <c r="ZS592" s="0"/>
      <c r="ZT592" s="0"/>
      <c r="ZU592" s="0"/>
      <c r="ZV592" s="0"/>
      <c r="ZW592" s="0"/>
      <c r="ZX592" s="0"/>
      <c r="ZY592" s="0"/>
      <c r="ZZ592" s="0"/>
      <c r="AAA592" s="0"/>
      <c r="AAB592" s="0"/>
      <c r="AAC592" s="0"/>
      <c r="AAD592" s="0"/>
      <c r="AAE592" s="0"/>
      <c r="AAF592" s="0"/>
      <c r="AAG592" s="0"/>
      <c r="AAH592" s="0"/>
      <c r="AAI592" s="0"/>
      <c r="AAJ592" s="0"/>
      <c r="AAK592" s="0"/>
      <c r="AAL592" s="0"/>
      <c r="AAM592" s="0"/>
      <c r="AAN592" s="0"/>
      <c r="AAO592" s="0"/>
      <c r="AAP592" s="0"/>
      <c r="AAQ592" s="0"/>
      <c r="AAR592" s="0"/>
      <c r="AAS592" s="0"/>
      <c r="AAT592" s="0"/>
      <c r="AAU592" s="0"/>
      <c r="AAV592" s="0"/>
      <c r="AAW592" s="0"/>
      <c r="AAX592" s="0"/>
      <c r="AAY592" s="0"/>
      <c r="AAZ592" s="0"/>
      <c r="ABA592" s="0"/>
      <c r="ABB592" s="0"/>
      <c r="ABC592" s="0"/>
      <c r="ABD592" s="0"/>
      <c r="ABE592" s="0"/>
      <c r="ABF592" s="0"/>
      <c r="ABG592" s="0"/>
      <c r="ABH592" s="0"/>
      <c r="ABI592" s="0"/>
      <c r="ABJ592" s="0"/>
      <c r="ABK592" s="0"/>
      <c r="ABL592" s="0"/>
      <c r="ABM592" s="0"/>
      <c r="ABN592" s="0"/>
      <c r="ABO592" s="0"/>
      <c r="ABP592" s="0"/>
      <c r="ABQ592" s="0"/>
      <c r="ABR592" s="0"/>
      <c r="ABS592" s="0"/>
      <c r="ABT592" s="0"/>
      <c r="ABU592" s="0"/>
      <c r="ABV592" s="0"/>
      <c r="ABW592" s="0"/>
      <c r="ABX592" s="0"/>
      <c r="ABY592" s="0"/>
      <c r="ABZ592" s="0"/>
      <c r="ACA592" s="0"/>
      <c r="ACB592" s="0"/>
      <c r="ACC592" s="0"/>
      <c r="ACD592" s="0"/>
      <c r="ACE592" s="0"/>
      <c r="ACF592" s="0"/>
      <c r="ACG592" s="0"/>
      <c r="ACH592" s="0"/>
      <c r="ACI592" s="0"/>
      <c r="ACJ592" s="0"/>
      <c r="ACK592" s="0"/>
      <c r="ACL592" s="0"/>
      <c r="ACM592" s="0"/>
      <c r="ACN592" s="0"/>
      <c r="ACO592" s="0"/>
      <c r="ACP592" s="0"/>
      <c r="ACQ592" s="0"/>
      <c r="ACR592" s="0"/>
      <c r="ACS592" s="0"/>
      <c r="ACT592" s="0"/>
      <c r="ACU592" s="0"/>
      <c r="ACV592" s="0"/>
      <c r="ACW592" s="0"/>
      <c r="ACX592" s="0"/>
      <c r="ACY592" s="0"/>
      <c r="ACZ592" s="0"/>
      <c r="ADA592" s="0"/>
      <c r="ADB592" s="0"/>
      <c r="ADC592" s="0"/>
      <c r="ADD592" s="0"/>
      <c r="ADE592" s="0"/>
      <c r="ADF592" s="0"/>
      <c r="ADG592" s="0"/>
      <c r="ADH592" s="0"/>
      <c r="ADI592" s="0"/>
      <c r="ADJ592" s="0"/>
      <c r="ADK592" s="0"/>
      <c r="ADL592" s="0"/>
      <c r="ADM592" s="0"/>
      <c r="ADN592" s="0"/>
      <c r="ADO592" s="0"/>
      <c r="ADP592" s="0"/>
      <c r="ADQ592" s="0"/>
      <c r="ADR592" s="0"/>
      <c r="ADS592" s="0"/>
      <c r="ADT592" s="0"/>
      <c r="ADU592" s="0"/>
      <c r="ADV592" s="0"/>
      <c r="ADW592" s="0"/>
      <c r="ADX592" s="0"/>
      <c r="ADY592" s="0"/>
      <c r="ADZ592" s="0"/>
      <c r="AEA592" s="0"/>
      <c r="AEB592" s="0"/>
      <c r="AEC592" s="0"/>
      <c r="AED592" s="0"/>
      <c r="AEE592" s="0"/>
      <c r="AEF592" s="0"/>
      <c r="AEG592" s="0"/>
      <c r="AEH592" s="0"/>
      <c r="AEI592" s="0"/>
      <c r="AEJ592" s="0"/>
      <c r="AEK592" s="0"/>
      <c r="AEL592" s="0"/>
      <c r="AEM592" s="0"/>
      <c r="AEN592" s="0"/>
      <c r="AEO592" s="0"/>
      <c r="AEP592" s="0"/>
      <c r="AEQ592" s="0"/>
      <c r="AER592" s="0"/>
      <c r="AES592" s="0"/>
      <c r="AET592" s="0"/>
      <c r="AEU592" s="0"/>
      <c r="AEV592" s="0"/>
      <c r="AEW592" s="0"/>
      <c r="AEX592" s="0"/>
      <c r="AEY592" s="0"/>
      <c r="AEZ592" s="0"/>
      <c r="AFA592" s="0"/>
      <c r="AFB592" s="0"/>
      <c r="AFC592" s="0"/>
      <c r="AFD592" s="0"/>
      <c r="AFE592" s="0"/>
      <c r="AFF592" s="0"/>
      <c r="AFG592" s="0"/>
      <c r="AFH592" s="0"/>
      <c r="AFI592" s="0"/>
      <c r="AFJ592" s="0"/>
      <c r="AFK592" s="0"/>
      <c r="AFL592" s="0"/>
      <c r="AFM592" s="0"/>
      <c r="AFN592" s="0"/>
      <c r="AFO592" s="0"/>
      <c r="AFP592" s="0"/>
      <c r="AFQ592" s="0"/>
      <c r="AFR592" s="0"/>
      <c r="AFS592" s="0"/>
      <c r="AFT592" s="0"/>
      <c r="AFU592" s="0"/>
      <c r="AFV592" s="0"/>
      <c r="AFW592" s="0"/>
      <c r="AFX592" s="0"/>
      <c r="AFY592" s="0"/>
      <c r="AFZ592" s="0"/>
      <c r="AGA592" s="0"/>
      <c r="AGB592" s="0"/>
      <c r="AGC592" s="0"/>
      <c r="AGD592" s="0"/>
      <c r="AGE592" s="0"/>
      <c r="AGF592" s="0"/>
      <c r="AGG592" s="0"/>
      <c r="AGH592" s="0"/>
      <c r="AGI592" s="0"/>
      <c r="AGJ592" s="0"/>
      <c r="AGK592" s="0"/>
      <c r="AGL592" s="0"/>
      <c r="AGM592" s="0"/>
      <c r="AGN592" s="0"/>
      <c r="AGO592" s="0"/>
      <c r="AGP592" s="0"/>
      <c r="AGQ592" s="0"/>
      <c r="AGR592" s="0"/>
      <c r="AGS592" s="0"/>
      <c r="AGT592" s="0"/>
      <c r="AGU592" s="0"/>
      <c r="AGV592" s="0"/>
      <c r="AGW592" s="0"/>
      <c r="AGX592" s="0"/>
      <c r="AGY592" s="0"/>
      <c r="AGZ592" s="0"/>
      <c r="AHA592" s="0"/>
      <c r="AHB592" s="0"/>
      <c r="AHC592" s="0"/>
      <c r="AHD592" s="0"/>
      <c r="AHE592" s="0"/>
      <c r="AHF592" s="0"/>
      <c r="AHG592" s="0"/>
      <c r="AHH592" s="0"/>
      <c r="AHI592" s="0"/>
      <c r="AHJ592" s="0"/>
      <c r="AHK592" s="0"/>
      <c r="AHL592" s="0"/>
      <c r="AHM592" s="0"/>
      <c r="AHN592" s="0"/>
      <c r="AHO592" s="0"/>
      <c r="AHP592" s="0"/>
      <c r="AHQ592" s="0"/>
      <c r="AHR592" s="0"/>
      <c r="AHS592" s="0"/>
      <c r="AHT592" s="0"/>
      <c r="AHU592" s="0"/>
      <c r="AHV592" s="0"/>
      <c r="AHW592" s="0"/>
      <c r="AHX592" s="0"/>
      <c r="AHY592" s="0"/>
      <c r="AHZ592" s="0"/>
      <c r="AIA592" s="0"/>
      <c r="AIB592" s="0"/>
      <c r="AIC592" s="0"/>
      <c r="AID592" s="0"/>
      <c r="AIE592" s="0"/>
      <c r="AIF592" s="0"/>
      <c r="AIG592" s="0"/>
      <c r="AIH592" s="0"/>
      <c r="AII592" s="0"/>
      <c r="AIJ592" s="0"/>
      <c r="AIK592" s="0"/>
      <c r="AIL592" s="0"/>
      <c r="AIM592" s="0"/>
      <c r="AIN592" s="0"/>
      <c r="AIO592" s="0"/>
      <c r="AIP592" s="0"/>
      <c r="AIQ592" s="0"/>
      <c r="AIR592" s="0"/>
      <c r="AIS592" s="0"/>
      <c r="AIT592" s="0"/>
      <c r="AIU592" s="0"/>
      <c r="AIV592" s="0"/>
      <c r="AIW592" s="0"/>
      <c r="AIX592" s="0"/>
      <c r="AIY592" s="0"/>
      <c r="AIZ592" s="0"/>
      <c r="AJA592" s="0"/>
      <c r="AJB592" s="0"/>
      <c r="AJC592" s="0"/>
      <c r="AJD592" s="0"/>
      <c r="AJE592" s="0"/>
      <c r="AJF592" s="0"/>
      <c r="AJG592" s="0"/>
      <c r="AJH592" s="0"/>
      <c r="AJI592" s="0"/>
      <c r="AJJ592" s="0"/>
      <c r="AJK592" s="0"/>
      <c r="AJL592" s="0"/>
      <c r="AJM592" s="0"/>
      <c r="AJN592" s="0"/>
      <c r="AJO592" s="0"/>
      <c r="AJP592" s="0"/>
      <c r="AJQ592" s="0"/>
      <c r="AJR592" s="0"/>
      <c r="AJS592" s="0"/>
      <c r="AJT592" s="0"/>
      <c r="AJU592" s="0"/>
      <c r="AJV592" s="0"/>
      <c r="AJW592" s="0"/>
      <c r="AJX592" s="0"/>
      <c r="AJY592" s="0"/>
      <c r="AJZ592" s="0"/>
      <c r="AKA592" s="0"/>
      <c r="AKB592" s="0"/>
      <c r="AKC592" s="0"/>
      <c r="AKD592" s="0"/>
      <c r="AKE592" s="0"/>
      <c r="AKF592" s="0"/>
      <c r="AKG592" s="0"/>
      <c r="AKH592" s="0"/>
      <c r="AKI592" s="0"/>
      <c r="AKJ592" s="0"/>
      <c r="AKK592" s="0"/>
      <c r="AKL592" s="0"/>
      <c r="AKM592" s="0"/>
      <c r="AKN592" s="0"/>
      <c r="AKO592" s="0"/>
      <c r="AKP592" s="0"/>
      <c r="AKQ592" s="0"/>
      <c r="AKR592" s="0"/>
      <c r="AKS592" s="0"/>
      <c r="AKT592" s="0"/>
      <c r="AKU592" s="0"/>
      <c r="AKV592" s="0"/>
      <c r="AKW592" s="0"/>
      <c r="AKX592" s="0"/>
      <c r="AKY592" s="0"/>
      <c r="AKZ592" s="0"/>
      <c r="ALA592" s="0"/>
      <c r="ALB592" s="0"/>
      <c r="ALC592" s="0"/>
      <c r="ALD592" s="0"/>
      <c r="ALE592" s="0"/>
      <c r="ALF592" s="0"/>
      <c r="ALG592" s="0"/>
      <c r="ALH592" s="0"/>
      <c r="ALI592" s="0"/>
      <c r="ALJ592" s="0"/>
      <c r="ALK592" s="0"/>
      <c r="ALL592" s="0"/>
      <c r="ALM592" s="0"/>
      <c r="ALN592" s="0"/>
      <c r="ALO592" s="0"/>
      <c r="ALP592" s="0"/>
      <c r="ALQ592" s="0"/>
      <c r="ALR592" s="0"/>
      <c r="ALS592" s="0"/>
      <c r="ALT592" s="0"/>
      <c r="ALU592" s="0"/>
      <c r="ALV592" s="0"/>
      <c r="ALW592" s="0"/>
      <c r="ALX592" s="0"/>
      <c r="ALY592" s="0"/>
      <c r="ALZ592" s="0"/>
      <c r="AMA592" s="0"/>
      <c r="AMB592" s="0"/>
      <c r="AMC592" s="0"/>
      <c r="AMD592" s="0"/>
      <c r="AME592" s="0"/>
      <c r="AMF592" s="0"/>
      <c r="AMG592" s="0"/>
      <c r="AMH592" s="0"/>
      <c r="AMI592" s="0"/>
      <c r="AMJ592" s="0"/>
    </row>
    <row r="593" customFormat="false" ht="16.5" hidden="false" customHeight="true" outlineLevel="0" collapsed="false">
      <c r="A593" s="19" t="n">
        <v>592</v>
      </c>
      <c r="B593" s="19" t="n">
        <f aca="false" t="array" ref="B593:B593">RANK(V593,$V$2:$V$607)</f>
        <v>577</v>
      </c>
      <c r="C593" s="20" t="str">
        <f aca="false">IF(VLOOKUP($A593,Tournoi!$B$2:$F$601,3,0)="","",VLOOKUP($A593,Tournoi!$B$2:$F$601,3,0))</f>
        <v/>
      </c>
      <c r="D593" s="20" t="str">
        <f aca="false">IF(VLOOKUP($A593,Tournoi!$B$2:$F$601,4,0)="","",VLOOKUP($A593,Tournoi!$B$2:$F$601,4,0))</f>
        <v/>
      </c>
      <c r="E593" s="20"/>
      <c r="F593" s="19" t="n">
        <v>0</v>
      </c>
      <c r="G593" s="19" t="n">
        <v>0</v>
      </c>
      <c r="H593" s="19" t="n">
        <v>0</v>
      </c>
      <c r="I593" s="19" t="n">
        <v>0</v>
      </c>
      <c r="J593" s="21"/>
      <c r="K593" s="19"/>
      <c r="L593" s="19"/>
      <c r="M593" s="19"/>
      <c r="N593" s="19"/>
      <c r="O593" s="19" t="str">
        <f aca="false">IF(VLOOKUP($A593,Tournoi!$B$2:$AC$601,6,0)="","",VLOOKUP($A593,Tournoi!$B$2:$AF$601,30,0))</f>
        <v/>
      </c>
      <c r="P593" s="19"/>
      <c r="Q593" s="19"/>
      <c r="R593" s="19"/>
      <c r="S593" s="22"/>
      <c r="T593" s="21" t="n">
        <f aca="false" t="array" ref="T593:T593">SUM(J593:S593)</f>
        <v>0</v>
      </c>
      <c r="U593" s="19" t="n">
        <f aca="false" t="array" ref="U593:U593">IF(S593="",0,S593)+IF((COUNT(J593:R593)&lt;6),SUM(J593:R593),(MAX(J593:R593)+LARGE(J593:R593,2)+LARGE(J593:R593,3)+LARGE(J593:R593,4)+LARGE(J593:R593,5)))</f>
        <v>0</v>
      </c>
      <c r="V593" s="19" t="n">
        <f aca="false">U593+G593+I593</f>
        <v>0</v>
      </c>
      <c r="W593" s="19" t="n">
        <f aca="false" t="array" ref="W593:W593">COUNT(J593:S593)</f>
        <v>0</v>
      </c>
      <c r="X593" s="19"/>
      <c r="Y593" s="19"/>
      <c r="Z593" s="4"/>
      <c r="AA593" s="19"/>
      <c r="AB593" s="19"/>
      <c r="AC593" s="4"/>
      <c r="AD593" s="4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CA593" s="0"/>
      <c r="CB593" s="0"/>
      <c r="CC593" s="0"/>
      <c r="CD593" s="0"/>
      <c r="CE593" s="0"/>
      <c r="CF593" s="0"/>
      <c r="CG593" s="0"/>
      <c r="CH593" s="0"/>
      <c r="CI593" s="0"/>
      <c r="CJ593" s="0"/>
      <c r="CK593" s="0"/>
      <c r="CL593" s="0"/>
      <c r="CM593" s="0"/>
      <c r="CN593" s="0"/>
      <c r="CO593" s="0"/>
      <c r="CP593" s="0"/>
      <c r="CQ593" s="0"/>
      <c r="CR593" s="0"/>
      <c r="CS593" s="0"/>
      <c r="CT593" s="0"/>
      <c r="CU593" s="0"/>
      <c r="CV593" s="0"/>
      <c r="CW593" s="0"/>
      <c r="CX593" s="0"/>
      <c r="CY593" s="0"/>
      <c r="CZ593" s="0"/>
      <c r="DA593" s="0"/>
      <c r="DB593" s="0"/>
      <c r="DC593" s="0"/>
      <c r="DD593" s="0"/>
      <c r="DE593" s="0"/>
      <c r="DF593" s="0"/>
      <c r="DG593" s="0"/>
      <c r="DH593" s="0"/>
      <c r="DI593" s="0"/>
      <c r="DJ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  <c r="EE593" s="0"/>
      <c r="EF593" s="0"/>
      <c r="EG593" s="0"/>
      <c r="EH593" s="0"/>
      <c r="EI593" s="0"/>
      <c r="EJ593" s="0"/>
      <c r="EK593" s="0"/>
      <c r="EL593" s="0"/>
      <c r="EM593" s="0"/>
      <c r="EN593" s="0"/>
      <c r="EO593" s="0"/>
      <c r="EP593" s="0"/>
      <c r="EQ593" s="0"/>
      <c r="ER593" s="0"/>
      <c r="ES593" s="0"/>
      <c r="ET593" s="0"/>
      <c r="EU593" s="0"/>
      <c r="EV593" s="0"/>
      <c r="EW593" s="0"/>
      <c r="EX593" s="0"/>
      <c r="EY593" s="0"/>
      <c r="EZ593" s="0"/>
      <c r="FA593" s="0"/>
      <c r="FB593" s="0"/>
      <c r="FC593" s="0"/>
      <c r="FD593" s="0"/>
      <c r="FE593" s="0"/>
      <c r="FF593" s="0"/>
      <c r="FG593" s="0"/>
      <c r="FH593" s="0"/>
      <c r="FI593" s="0"/>
      <c r="FJ593" s="0"/>
      <c r="FK593" s="0"/>
      <c r="FL593" s="0"/>
      <c r="FM593" s="0"/>
      <c r="FN593" s="0"/>
      <c r="FO593" s="0"/>
      <c r="FP593" s="0"/>
      <c r="FQ593" s="0"/>
      <c r="FR593" s="0"/>
      <c r="FS593" s="0"/>
      <c r="FT593" s="0"/>
      <c r="FU593" s="0"/>
      <c r="FV593" s="0"/>
      <c r="FW593" s="0"/>
      <c r="FX593" s="0"/>
      <c r="FY593" s="0"/>
      <c r="FZ593" s="0"/>
      <c r="GA593" s="0"/>
      <c r="GB593" s="0"/>
      <c r="GC593" s="0"/>
      <c r="GD593" s="0"/>
      <c r="GE593" s="0"/>
      <c r="GF593" s="0"/>
      <c r="GG593" s="0"/>
      <c r="GH593" s="0"/>
      <c r="GI593" s="0"/>
      <c r="GJ593" s="0"/>
      <c r="GK593" s="0"/>
      <c r="GL593" s="0"/>
      <c r="GM593" s="0"/>
      <c r="GN593" s="0"/>
      <c r="GO593" s="0"/>
      <c r="GP593" s="0"/>
      <c r="GQ593" s="0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  <c r="IX593" s="0"/>
      <c r="IY593" s="0"/>
      <c r="IZ593" s="0"/>
      <c r="JA593" s="0"/>
      <c r="JB593" s="0"/>
      <c r="JC593" s="0"/>
      <c r="JD593" s="0"/>
      <c r="JE593" s="0"/>
      <c r="JF593" s="0"/>
      <c r="JG593" s="0"/>
      <c r="JH593" s="0"/>
      <c r="JI593" s="0"/>
      <c r="JJ593" s="0"/>
      <c r="JK593" s="0"/>
      <c r="JL593" s="0"/>
      <c r="JM593" s="0"/>
      <c r="JN593" s="0"/>
      <c r="JO593" s="0"/>
      <c r="JP593" s="0"/>
      <c r="JQ593" s="0"/>
      <c r="JR593" s="0"/>
      <c r="JS593" s="0"/>
      <c r="JT593" s="0"/>
      <c r="JU593" s="0"/>
      <c r="JV593" s="0"/>
      <c r="JW593" s="0"/>
      <c r="JX593" s="0"/>
      <c r="JY593" s="0"/>
      <c r="JZ593" s="0"/>
      <c r="KA593" s="0"/>
      <c r="KB593" s="0"/>
      <c r="KC593" s="0"/>
      <c r="KD593" s="0"/>
      <c r="KE593" s="0"/>
      <c r="KF593" s="0"/>
      <c r="KG593" s="0"/>
      <c r="KH593" s="0"/>
      <c r="KI593" s="0"/>
      <c r="KJ593" s="0"/>
      <c r="KK593" s="0"/>
      <c r="KL593" s="0"/>
      <c r="KM593" s="0"/>
      <c r="KN593" s="0"/>
      <c r="KO593" s="0"/>
      <c r="KP593" s="0"/>
      <c r="KQ593" s="0"/>
      <c r="KR593" s="0"/>
      <c r="KS593" s="0"/>
      <c r="KT593" s="0"/>
      <c r="KU593" s="0"/>
      <c r="KV593" s="0"/>
      <c r="KW593" s="0"/>
      <c r="KX593" s="0"/>
      <c r="KY593" s="0"/>
      <c r="KZ593" s="0"/>
      <c r="LA593" s="0"/>
      <c r="LB593" s="0"/>
      <c r="LC593" s="0"/>
      <c r="LD593" s="0"/>
      <c r="LE593" s="0"/>
      <c r="LF593" s="0"/>
      <c r="LG593" s="0"/>
      <c r="LH593" s="0"/>
      <c r="LI593" s="0"/>
      <c r="LJ593" s="0"/>
      <c r="LK593" s="0"/>
      <c r="LL593" s="0"/>
      <c r="LM593" s="0"/>
      <c r="LN593" s="0"/>
      <c r="LO593" s="0"/>
      <c r="LP593" s="0"/>
      <c r="LQ593" s="0"/>
      <c r="LR593" s="0"/>
      <c r="LS593" s="0"/>
      <c r="LT593" s="0"/>
      <c r="LU593" s="0"/>
      <c r="LV593" s="0"/>
      <c r="LW593" s="0"/>
      <c r="LX593" s="0"/>
      <c r="LY593" s="0"/>
      <c r="LZ593" s="0"/>
      <c r="MA593" s="0"/>
      <c r="MB593" s="0"/>
      <c r="MC593" s="0"/>
      <c r="MD593" s="0"/>
      <c r="ME593" s="0"/>
      <c r="MF593" s="0"/>
      <c r="MG593" s="0"/>
      <c r="MH593" s="0"/>
      <c r="MI593" s="0"/>
      <c r="MJ593" s="0"/>
      <c r="MK593" s="0"/>
      <c r="ML593" s="0"/>
      <c r="MM593" s="0"/>
      <c r="MN593" s="0"/>
      <c r="MO593" s="0"/>
      <c r="MP593" s="0"/>
      <c r="MQ593" s="0"/>
      <c r="MR593" s="0"/>
      <c r="MS593" s="0"/>
      <c r="MT593" s="0"/>
      <c r="MU593" s="0"/>
      <c r="MV593" s="0"/>
      <c r="MW593" s="0"/>
      <c r="MX593" s="0"/>
      <c r="MY593" s="0"/>
      <c r="MZ593" s="0"/>
      <c r="NA593" s="0"/>
      <c r="NB593" s="0"/>
      <c r="NC593" s="0"/>
      <c r="ND593" s="0"/>
      <c r="NE593" s="0"/>
      <c r="NF593" s="0"/>
      <c r="NG593" s="0"/>
      <c r="NH593" s="0"/>
      <c r="NI593" s="0"/>
      <c r="NJ593" s="0"/>
      <c r="NK593" s="0"/>
      <c r="NL593" s="0"/>
      <c r="NM593" s="0"/>
      <c r="NN593" s="0"/>
      <c r="NO593" s="0"/>
      <c r="NP593" s="0"/>
      <c r="NQ593" s="0"/>
      <c r="NR593" s="0"/>
      <c r="NS593" s="0"/>
      <c r="NT593" s="0"/>
      <c r="NU593" s="0"/>
      <c r="NV593" s="0"/>
      <c r="NW593" s="0"/>
      <c r="NX593" s="0"/>
      <c r="NY593" s="0"/>
      <c r="NZ593" s="0"/>
      <c r="OA593" s="0"/>
      <c r="OB593" s="0"/>
      <c r="OC593" s="0"/>
      <c r="OD593" s="0"/>
      <c r="OE593" s="0"/>
      <c r="OF593" s="0"/>
      <c r="OG593" s="0"/>
      <c r="OH593" s="0"/>
      <c r="OI593" s="0"/>
      <c r="OJ593" s="0"/>
      <c r="OK593" s="0"/>
      <c r="OL593" s="0"/>
      <c r="OM593" s="0"/>
      <c r="ON593" s="0"/>
      <c r="OO593" s="0"/>
      <c r="OP593" s="0"/>
      <c r="OQ593" s="0"/>
      <c r="OR593" s="0"/>
      <c r="OS593" s="0"/>
      <c r="OT593" s="0"/>
      <c r="OU593" s="0"/>
      <c r="OV593" s="0"/>
      <c r="OW593" s="0"/>
      <c r="OX593" s="0"/>
      <c r="OY593" s="0"/>
      <c r="OZ593" s="0"/>
      <c r="PA593" s="0"/>
      <c r="PB593" s="0"/>
      <c r="PC593" s="0"/>
      <c r="PD593" s="0"/>
      <c r="PE593" s="0"/>
      <c r="PF593" s="0"/>
      <c r="PG593" s="0"/>
      <c r="PH593" s="0"/>
      <c r="PI593" s="0"/>
      <c r="PJ593" s="0"/>
      <c r="PK593" s="0"/>
      <c r="PL593" s="0"/>
      <c r="PM593" s="0"/>
      <c r="PN593" s="0"/>
      <c r="PO593" s="0"/>
      <c r="PP593" s="0"/>
      <c r="PQ593" s="0"/>
      <c r="PR593" s="0"/>
      <c r="PS593" s="0"/>
      <c r="PT593" s="0"/>
      <c r="PU593" s="0"/>
      <c r="PV593" s="0"/>
      <c r="PW593" s="0"/>
      <c r="PX593" s="0"/>
      <c r="PY593" s="0"/>
      <c r="PZ593" s="0"/>
      <c r="QA593" s="0"/>
      <c r="QB593" s="0"/>
      <c r="QC593" s="0"/>
      <c r="QD593" s="0"/>
      <c r="QE593" s="0"/>
      <c r="QF593" s="0"/>
      <c r="QG593" s="0"/>
      <c r="QH593" s="0"/>
      <c r="QI593" s="0"/>
      <c r="QJ593" s="0"/>
      <c r="QK593" s="0"/>
      <c r="QL593" s="0"/>
      <c r="QM593" s="0"/>
      <c r="QN593" s="0"/>
      <c r="QO593" s="0"/>
      <c r="QP593" s="0"/>
      <c r="QQ593" s="0"/>
      <c r="QR593" s="0"/>
      <c r="QS593" s="0"/>
      <c r="QT593" s="0"/>
      <c r="QU593" s="0"/>
      <c r="QV593" s="0"/>
      <c r="QW593" s="0"/>
      <c r="QX593" s="0"/>
      <c r="QY593" s="0"/>
      <c r="QZ593" s="0"/>
      <c r="RA593" s="0"/>
      <c r="RB593" s="0"/>
      <c r="RC593" s="0"/>
      <c r="RD593" s="0"/>
      <c r="RE593" s="0"/>
      <c r="RF593" s="0"/>
      <c r="RG593" s="0"/>
      <c r="RH593" s="0"/>
      <c r="RI593" s="0"/>
      <c r="RJ593" s="0"/>
      <c r="RK593" s="0"/>
      <c r="RL593" s="0"/>
      <c r="RM593" s="0"/>
      <c r="RN593" s="0"/>
      <c r="RO593" s="0"/>
      <c r="RP593" s="0"/>
      <c r="RQ593" s="0"/>
      <c r="RR593" s="0"/>
      <c r="RS593" s="0"/>
      <c r="RT593" s="0"/>
      <c r="RU593" s="0"/>
      <c r="RV593" s="0"/>
      <c r="RW593" s="0"/>
      <c r="RX593" s="0"/>
      <c r="RY593" s="0"/>
      <c r="RZ593" s="0"/>
      <c r="SA593" s="0"/>
      <c r="SB593" s="0"/>
      <c r="SC593" s="0"/>
      <c r="SD593" s="0"/>
      <c r="SE593" s="0"/>
      <c r="SF593" s="0"/>
      <c r="SG593" s="0"/>
      <c r="SH593" s="0"/>
      <c r="SI593" s="0"/>
      <c r="SJ593" s="0"/>
      <c r="SK593" s="0"/>
      <c r="SL593" s="0"/>
      <c r="SM593" s="0"/>
      <c r="SN593" s="0"/>
      <c r="SO593" s="0"/>
      <c r="SP593" s="0"/>
      <c r="SQ593" s="0"/>
      <c r="SR593" s="0"/>
      <c r="SS593" s="0"/>
      <c r="ST593" s="0"/>
      <c r="SU593" s="0"/>
      <c r="SV593" s="0"/>
      <c r="SW593" s="0"/>
      <c r="SX593" s="0"/>
      <c r="SY593" s="0"/>
      <c r="SZ593" s="0"/>
      <c r="TA593" s="0"/>
      <c r="TB593" s="0"/>
      <c r="TC593" s="0"/>
      <c r="TD593" s="0"/>
      <c r="TE593" s="0"/>
      <c r="TF593" s="0"/>
      <c r="TG593" s="0"/>
      <c r="TH593" s="0"/>
      <c r="TI593" s="0"/>
      <c r="TJ593" s="0"/>
      <c r="TK593" s="0"/>
      <c r="TL593" s="0"/>
      <c r="TM593" s="0"/>
      <c r="TN593" s="0"/>
      <c r="TO593" s="0"/>
      <c r="TP593" s="0"/>
      <c r="TQ593" s="0"/>
      <c r="TR593" s="0"/>
      <c r="TS593" s="0"/>
      <c r="TT593" s="0"/>
      <c r="TU593" s="0"/>
      <c r="TV593" s="0"/>
      <c r="TW593" s="0"/>
      <c r="TX593" s="0"/>
      <c r="TY593" s="0"/>
      <c r="TZ593" s="0"/>
      <c r="UA593" s="0"/>
      <c r="UB593" s="0"/>
      <c r="UC593" s="0"/>
      <c r="UD593" s="0"/>
      <c r="UE593" s="0"/>
      <c r="UF593" s="0"/>
      <c r="UG593" s="0"/>
      <c r="UH593" s="0"/>
      <c r="UI593" s="0"/>
      <c r="UJ593" s="0"/>
      <c r="UK593" s="0"/>
      <c r="UL593" s="0"/>
      <c r="UM593" s="0"/>
      <c r="UN593" s="0"/>
      <c r="UO593" s="0"/>
      <c r="UP593" s="0"/>
      <c r="UQ593" s="0"/>
      <c r="UR593" s="0"/>
      <c r="US593" s="0"/>
      <c r="UT593" s="0"/>
      <c r="UU593" s="0"/>
      <c r="UV593" s="0"/>
      <c r="UW593" s="0"/>
      <c r="UX593" s="0"/>
      <c r="UY593" s="0"/>
      <c r="UZ593" s="0"/>
      <c r="VA593" s="0"/>
      <c r="VB593" s="0"/>
      <c r="VC593" s="0"/>
      <c r="VD593" s="0"/>
      <c r="VE593" s="0"/>
      <c r="VF593" s="0"/>
      <c r="VG593" s="0"/>
      <c r="VH593" s="0"/>
      <c r="VI593" s="0"/>
      <c r="VJ593" s="0"/>
      <c r="VK593" s="0"/>
      <c r="VL593" s="0"/>
      <c r="VM593" s="0"/>
      <c r="VN593" s="0"/>
      <c r="VO593" s="0"/>
      <c r="VP593" s="0"/>
      <c r="VQ593" s="0"/>
      <c r="VR593" s="0"/>
      <c r="VS593" s="0"/>
      <c r="VT593" s="0"/>
      <c r="VU593" s="0"/>
      <c r="VV593" s="0"/>
      <c r="VW593" s="0"/>
      <c r="VX593" s="0"/>
      <c r="VY593" s="0"/>
      <c r="VZ593" s="0"/>
      <c r="WA593" s="0"/>
      <c r="WB593" s="0"/>
      <c r="WC593" s="0"/>
      <c r="WD593" s="0"/>
      <c r="WE593" s="0"/>
      <c r="WF593" s="0"/>
      <c r="WG593" s="0"/>
      <c r="WH593" s="0"/>
      <c r="WI593" s="0"/>
      <c r="WJ593" s="0"/>
      <c r="WK593" s="0"/>
      <c r="WL593" s="0"/>
      <c r="WM593" s="0"/>
      <c r="WN593" s="0"/>
      <c r="WO593" s="0"/>
      <c r="WP593" s="0"/>
      <c r="WQ593" s="0"/>
      <c r="WR593" s="0"/>
      <c r="WS593" s="0"/>
      <c r="WT593" s="0"/>
      <c r="WU593" s="0"/>
      <c r="WV593" s="0"/>
      <c r="WW593" s="0"/>
      <c r="WX593" s="0"/>
      <c r="WY593" s="0"/>
      <c r="WZ593" s="0"/>
      <c r="XA593" s="0"/>
      <c r="XB593" s="0"/>
      <c r="XC593" s="0"/>
      <c r="XD593" s="0"/>
      <c r="XE593" s="0"/>
      <c r="XF593" s="0"/>
      <c r="XG593" s="0"/>
      <c r="XH593" s="0"/>
      <c r="XI593" s="0"/>
      <c r="XJ593" s="0"/>
      <c r="XK593" s="0"/>
      <c r="XL593" s="0"/>
      <c r="XM593" s="0"/>
      <c r="XN593" s="0"/>
      <c r="XO593" s="0"/>
      <c r="XP593" s="0"/>
      <c r="XQ593" s="0"/>
      <c r="XR593" s="0"/>
      <c r="XS593" s="0"/>
      <c r="XT593" s="0"/>
      <c r="XU593" s="0"/>
      <c r="XV593" s="0"/>
      <c r="XW593" s="0"/>
      <c r="XX593" s="0"/>
      <c r="XY593" s="0"/>
      <c r="XZ593" s="0"/>
      <c r="YA593" s="0"/>
      <c r="YB593" s="0"/>
      <c r="YC593" s="0"/>
      <c r="YD593" s="0"/>
      <c r="YE593" s="0"/>
      <c r="YF593" s="0"/>
      <c r="YG593" s="0"/>
      <c r="YH593" s="0"/>
      <c r="YI593" s="0"/>
      <c r="YJ593" s="0"/>
      <c r="YK593" s="0"/>
      <c r="YL593" s="0"/>
      <c r="YM593" s="0"/>
      <c r="YN593" s="0"/>
      <c r="YO593" s="0"/>
      <c r="YP593" s="0"/>
      <c r="YQ593" s="0"/>
      <c r="YR593" s="0"/>
      <c r="YS593" s="0"/>
      <c r="YT593" s="0"/>
      <c r="YU593" s="0"/>
      <c r="YV593" s="0"/>
      <c r="YW593" s="0"/>
      <c r="YX593" s="0"/>
      <c r="YY593" s="0"/>
      <c r="YZ593" s="0"/>
      <c r="ZA593" s="0"/>
      <c r="ZB593" s="0"/>
      <c r="ZC593" s="0"/>
      <c r="ZD593" s="0"/>
      <c r="ZE593" s="0"/>
      <c r="ZF593" s="0"/>
      <c r="ZG593" s="0"/>
      <c r="ZH593" s="0"/>
      <c r="ZI593" s="0"/>
      <c r="ZJ593" s="0"/>
      <c r="ZK593" s="0"/>
      <c r="ZL593" s="0"/>
      <c r="ZM593" s="0"/>
      <c r="ZN593" s="0"/>
      <c r="ZO593" s="0"/>
      <c r="ZP593" s="0"/>
      <c r="ZQ593" s="0"/>
      <c r="ZR593" s="0"/>
      <c r="ZS593" s="0"/>
      <c r="ZT593" s="0"/>
      <c r="ZU593" s="0"/>
      <c r="ZV593" s="0"/>
      <c r="ZW593" s="0"/>
      <c r="ZX593" s="0"/>
      <c r="ZY593" s="0"/>
      <c r="ZZ593" s="0"/>
      <c r="AAA593" s="0"/>
      <c r="AAB593" s="0"/>
      <c r="AAC593" s="0"/>
      <c r="AAD593" s="0"/>
      <c r="AAE593" s="0"/>
      <c r="AAF593" s="0"/>
      <c r="AAG593" s="0"/>
      <c r="AAH593" s="0"/>
      <c r="AAI593" s="0"/>
      <c r="AAJ593" s="0"/>
      <c r="AAK593" s="0"/>
      <c r="AAL593" s="0"/>
      <c r="AAM593" s="0"/>
      <c r="AAN593" s="0"/>
      <c r="AAO593" s="0"/>
      <c r="AAP593" s="0"/>
      <c r="AAQ593" s="0"/>
      <c r="AAR593" s="0"/>
      <c r="AAS593" s="0"/>
      <c r="AAT593" s="0"/>
      <c r="AAU593" s="0"/>
      <c r="AAV593" s="0"/>
      <c r="AAW593" s="0"/>
      <c r="AAX593" s="0"/>
      <c r="AAY593" s="0"/>
      <c r="AAZ593" s="0"/>
      <c r="ABA593" s="0"/>
      <c r="ABB593" s="0"/>
      <c r="ABC593" s="0"/>
      <c r="ABD593" s="0"/>
      <c r="ABE593" s="0"/>
      <c r="ABF593" s="0"/>
      <c r="ABG593" s="0"/>
      <c r="ABH593" s="0"/>
      <c r="ABI593" s="0"/>
      <c r="ABJ593" s="0"/>
      <c r="ABK593" s="0"/>
      <c r="ABL593" s="0"/>
      <c r="ABM593" s="0"/>
      <c r="ABN593" s="0"/>
      <c r="ABO593" s="0"/>
      <c r="ABP593" s="0"/>
      <c r="ABQ593" s="0"/>
      <c r="ABR593" s="0"/>
      <c r="ABS593" s="0"/>
      <c r="ABT593" s="0"/>
      <c r="ABU593" s="0"/>
      <c r="ABV593" s="0"/>
      <c r="ABW593" s="0"/>
      <c r="ABX593" s="0"/>
      <c r="ABY593" s="0"/>
      <c r="ABZ593" s="0"/>
      <c r="ACA593" s="0"/>
      <c r="ACB593" s="0"/>
      <c r="ACC593" s="0"/>
      <c r="ACD593" s="0"/>
      <c r="ACE593" s="0"/>
      <c r="ACF593" s="0"/>
      <c r="ACG593" s="0"/>
      <c r="ACH593" s="0"/>
      <c r="ACI593" s="0"/>
      <c r="ACJ593" s="0"/>
      <c r="ACK593" s="0"/>
      <c r="ACL593" s="0"/>
      <c r="ACM593" s="0"/>
      <c r="ACN593" s="0"/>
      <c r="ACO593" s="0"/>
      <c r="ACP593" s="0"/>
      <c r="ACQ593" s="0"/>
      <c r="ACR593" s="0"/>
      <c r="ACS593" s="0"/>
      <c r="ACT593" s="0"/>
      <c r="ACU593" s="0"/>
      <c r="ACV593" s="0"/>
      <c r="ACW593" s="0"/>
      <c r="ACX593" s="0"/>
      <c r="ACY593" s="0"/>
      <c r="ACZ593" s="0"/>
      <c r="ADA593" s="0"/>
      <c r="ADB593" s="0"/>
      <c r="ADC593" s="0"/>
      <c r="ADD593" s="0"/>
      <c r="ADE593" s="0"/>
      <c r="ADF593" s="0"/>
      <c r="ADG593" s="0"/>
      <c r="ADH593" s="0"/>
      <c r="ADI593" s="0"/>
      <c r="ADJ593" s="0"/>
      <c r="ADK593" s="0"/>
      <c r="ADL593" s="0"/>
      <c r="ADM593" s="0"/>
      <c r="ADN593" s="0"/>
      <c r="ADO593" s="0"/>
      <c r="ADP593" s="0"/>
      <c r="ADQ593" s="0"/>
      <c r="ADR593" s="0"/>
      <c r="ADS593" s="0"/>
      <c r="ADT593" s="0"/>
      <c r="ADU593" s="0"/>
      <c r="ADV593" s="0"/>
      <c r="ADW593" s="0"/>
      <c r="ADX593" s="0"/>
      <c r="ADY593" s="0"/>
      <c r="ADZ593" s="0"/>
      <c r="AEA593" s="0"/>
      <c r="AEB593" s="0"/>
      <c r="AEC593" s="0"/>
      <c r="AED593" s="0"/>
      <c r="AEE593" s="0"/>
      <c r="AEF593" s="0"/>
      <c r="AEG593" s="0"/>
      <c r="AEH593" s="0"/>
      <c r="AEI593" s="0"/>
      <c r="AEJ593" s="0"/>
      <c r="AEK593" s="0"/>
      <c r="AEL593" s="0"/>
      <c r="AEM593" s="0"/>
      <c r="AEN593" s="0"/>
      <c r="AEO593" s="0"/>
      <c r="AEP593" s="0"/>
      <c r="AEQ593" s="0"/>
      <c r="AER593" s="0"/>
      <c r="AES593" s="0"/>
      <c r="AET593" s="0"/>
      <c r="AEU593" s="0"/>
      <c r="AEV593" s="0"/>
      <c r="AEW593" s="0"/>
      <c r="AEX593" s="0"/>
      <c r="AEY593" s="0"/>
      <c r="AEZ593" s="0"/>
      <c r="AFA593" s="0"/>
      <c r="AFB593" s="0"/>
      <c r="AFC593" s="0"/>
      <c r="AFD593" s="0"/>
      <c r="AFE593" s="0"/>
      <c r="AFF593" s="0"/>
      <c r="AFG593" s="0"/>
      <c r="AFH593" s="0"/>
      <c r="AFI593" s="0"/>
      <c r="AFJ593" s="0"/>
      <c r="AFK593" s="0"/>
      <c r="AFL593" s="0"/>
      <c r="AFM593" s="0"/>
      <c r="AFN593" s="0"/>
      <c r="AFO593" s="0"/>
      <c r="AFP593" s="0"/>
      <c r="AFQ593" s="0"/>
      <c r="AFR593" s="0"/>
      <c r="AFS593" s="0"/>
      <c r="AFT593" s="0"/>
      <c r="AFU593" s="0"/>
      <c r="AFV593" s="0"/>
      <c r="AFW593" s="0"/>
      <c r="AFX593" s="0"/>
      <c r="AFY593" s="0"/>
      <c r="AFZ593" s="0"/>
      <c r="AGA593" s="0"/>
      <c r="AGB593" s="0"/>
      <c r="AGC593" s="0"/>
      <c r="AGD593" s="0"/>
      <c r="AGE593" s="0"/>
      <c r="AGF593" s="0"/>
      <c r="AGG593" s="0"/>
      <c r="AGH593" s="0"/>
      <c r="AGI593" s="0"/>
      <c r="AGJ593" s="0"/>
      <c r="AGK593" s="0"/>
      <c r="AGL593" s="0"/>
      <c r="AGM593" s="0"/>
      <c r="AGN593" s="0"/>
      <c r="AGO593" s="0"/>
      <c r="AGP593" s="0"/>
      <c r="AGQ593" s="0"/>
      <c r="AGR593" s="0"/>
      <c r="AGS593" s="0"/>
      <c r="AGT593" s="0"/>
      <c r="AGU593" s="0"/>
      <c r="AGV593" s="0"/>
      <c r="AGW593" s="0"/>
      <c r="AGX593" s="0"/>
      <c r="AGY593" s="0"/>
      <c r="AGZ593" s="0"/>
      <c r="AHA593" s="0"/>
      <c r="AHB593" s="0"/>
      <c r="AHC593" s="0"/>
      <c r="AHD593" s="0"/>
      <c r="AHE593" s="0"/>
      <c r="AHF593" s="0"/>
      <c r="AHG593" s="0"/>
      <c r="AHH593" s="0"/>
      <c r="AHI593" s="0"/>
      <c r="AHJ593" s="0"/>
      <c r="AHK593" s="0"/>
      <c r="AHL593" s="0"/>
      <c r="AHM593" s="0"/>
      <c r="AHN593" s="0"/>
      <c r="AHO593" s="0"/>
      <c r="AHP593" s="0"/>
      <c r="AHQ593" s="0"/>
      <c r="AHR593" s="0"/>
      <c r="AHS593" s="0"/>
      <c r="AHT593" s="0"/>
      <c r="AHU593" s="0"/>
      <c r="AHV593" s="0"/>
      <c r="AHW593" s="0"/>
      <c r="AHX593" s="0"/>
      <c r="AHY593" s="0"/>
      <c r="AHZ593" s="0"/>
      <c r="AIA593" s="0"/>
      <c r="AIB593" s="0"/>
      <c r="AIC593" s="0"/>
      <c r="AID593" s="0"/>
      <c r="AIE593" s="0"/>
      <c r="AIF593" s="0"/>
      <c r="AIG593" s="0"/>
      <c r="AIH593" s="0"/>
      <c r="AII593" s="0"/>
      <c r="AIJ593" s="0"/>
      <c r="AIK593" s="0"/>
      <c r="AIL593" s="0"/>
      <c r="AIM593" s="0"/>
      <c r="AIN593" s="0"/>
      <c r="AIO593" s="0"/>
      <c r="AIP593" s="0"/>
      <c r="AIQ593" s="0"/>
      <c r="AIR593" s="0"/>
      <c r="AIS593" s="0"/>
      <c r="AIT593" s="0"/>
      <c r="AIU593" s="0"/>
      <c r="AIV593" s="0"/>
      <c r="AIW593" s="0"/>
      <c r="AIX593" s="0"/>
      <c r="AIY593" s="0"/>
      <c r="AIZ593" s="0"/>
      <c r="AJA593" s="0"/>
      <c r="AJB593" s="0"/>
      <c r="AJC593" s="0"/>
      <c r="AJD593" s="0"/>
      <c r="AJE593" s="0"/>
      <c r="AJF593" s="0"/>
      <c r="AJG593" s="0"/>
      <c r="AJH593" s="0"/>
      <c r="AJI593" s="0"/>
      <c r="AJJ593" s="0"/>
      <c r="AJK593" s="0"/>
      <c r="AJL593" s="0"/>
      <c r="AJM593" s="0"/>
      <c r="AJN593" s="0"/>
      <c r="AJO593" s="0"/>
      <c r="AJP593" s="0"/>
      <c r="AJQ593" s="0"/>
      <c r="AJR593" s="0"/>
      <c r="AJS593" s="0"/>
      <c r="AJT593" s="0"/>
      <c r="AJU593" s="0"/>
      <c r="AJV593" s="0"/>
      <c r="AJW593" s="0"/>
      <c r="AJX593" s="0"/>
      <c r="AJY593" s="0"/>
      <c r="AJZ593" s="0"/>
      <c r="AKA593" s="0"/>
      <c r="AKB593" s="0"/>
      <c r="AKC593" s="0"/>
      <c r="AKD593" s="0"/>
      <c r="AKE593" s="0"/>
      <c r="AKF593" s="0"/>
      <c r="AKG593" s="0"/>
      <c r="AKH593" s="0"/>
      <c r="AKI593" s="0"/>
      <c r="AKJ593" s="0"/>
      <c r="AKK593" s="0"/>
      <c r="AKL593" s="0"/>
      <c r="AKM593" s="0"/>
      <c r="AKN593" s="0"/>
      <c r="AKO593" s="0"/>
      <c r="AKP593" s="0"/>
      <c r="AKQ593" s="0"/>
      <c r="AKR593" s="0"/>
      <c r="AKS593" s="0"/>
      <c r="AKT593" s="0"/>
      <c r="AKU593" s="0"/>
      <c r="AKV593" s="0"/>
      <c r="AKW593" s="0"/>
      <c r="AKX593" s="0"/>
      <c r="AKY593" s="0"/>
      <c r="AKZ593" s="0"/>
      <c r="ALA593" s="0"/>
      <c r="ALB593" s="0"/>
      <c r="ALC593" s="0"/>
      <c r="ALD593" s="0"/>
      <c r="ALE593" s="0"/>
      <c r="ALF593" s="0"/>
      <c r="ALG593" s="0"/>
      <c r="ALH593" s="0"/>
      <c r="ALI593" s="0"/>
      <c r="ALJ593" s="0"/>
      <c r="ALK593" s="0"/>
      <c r="ALL593" s="0"/>
      <c r="ALM593" s="0"/>
      <c r="ALN593" s="0"/>
      <c r="ALO593" s="0"/>
      <c r="ALP593" s="0"/>
      <c r="ALQ593" s="0"/>
      <c r="ALR593" s="0"/>
      <c r="ALS593" s="0"/>
      <c r="ALT593" s="0"/>
      <c r="ALU593" s="0"/>
      <c r="ALV593" s="0"/>
      <c r="ALW593" s="0"/>
      <c r="ALX593" s="0"/>
      <c r="ALY593" s="0"/>
      <c r="ALZ593" s="0"/>
      <c r="AMA593" s="0"/>
      <c r="AMB593" s="0"/>
      <c r="AMC593" s="0"/>
      <c r="AMD593" s="0"/>
      <c r="AME593" s="0"/>
      <c r="AMF593" s="0"/>
      <c r="AMG593" s="0"/>
      <c r="AMH593" s="0"/>
      <c r="AMI593" s="0"/>
      <c r="AMJ593" s="0"/>
    </row>
    <row r="594" customFormat="false" ht="16.5" hidden="false" customHeight="true" outlineLevel="0" collapsed="false">
      <c r="A594" s="19" t="n">
        <v>593</v>
      </c>
      <c r="B594" s="19" t="n">
        <f aca="false" t="array" ref="B594:B594">RANK(V594,$V$2:$V$607)</f>
        <v>577</v>
      </c>
      <c r="C594" s="20" t="str">
        <f aca="false">IF(VLOOKUP($A594,Tournoi!$B$2:$F$601,3,0)="","",VLOOKUP($A594,Tournoi!$B$2:$F$601,3,0))</f>
        <v/>
      </c>
      <c r="D594" s="20" t="str">
        <f aca="false">IF(VLOOKUP($A594,Tournoi!$B$2:$F$601,4,0)="","",VLOOKUP($A594,Tournoi!$B$2:$F$601,4,0))</f>
        <v/>
      </c>
      <c r="E594" s="20"/>
      <c r="F594" s="19" t="n">
        <v>0</v>
      </c>
      <c r="G594" s="19" t="n">
        <v>0</v>
      </c>
      <c r="H594" s="19" t="n">
        <v>0</v>
      </c>
      <c r="I594" s="19" t="n">
        <v>0</v>
      </c>
      <c r="J594" s="21"/>
      <c r="K594" s="19"/>
      <c r="L594" s="19"/>
      <c r="M594" s="19"/>
      <c r="N594" s="19"/>
      <c r="O594" s="19" t="str">
        <f aca="false">IF(VLOOKUP($A594,Tournoi!$B$2:$AC$601,6,0)="","",VLOOKUP($A594,Tournoi!$B$2:$AF$601,30,0))</f>
        <v/>
      </c>
      <c r="P594" s="19"/>
      <c r="Q594" s="19"/>
      <c r="R594" s="19"/>
      <c r="S594" s="22"/>
      <c r="T594" s="21" t="n">
        <f aca="false" t="array" ref="T594:T594">SUM(J594:S594)</f>
        <v>0</v>
      </c>
      <c r="U594" s="19" t="n">
        <f aca="false" t="array" ref="U594:U594">IF(S594="",0,S594)+IF((COUNT(J594:R594)&lt;6),SUM(J594:R594),(MAX(J594:R594)+LARGE(J594:R594,2)+LARGE(J594:R594,3)+LARGE(J594:R594,4)+LARGE(J594:R594,5)))</f>
        <v>0</v>
      </c>
      <c r="V594" s="19" t="n">
        <f aca="false">U594+G594+I594</f>
        <v>0</v>
      </c>
      <c r="W594" s="19" t="n">
        <f aca="false" t="array" ref="W594:W594">COUNT(J594:S594)</f>
        <v>0</v>
      </c>
      <c r="X594" s="19"/>
      <c r="Y594" s="19"/>
      <c r="Z594" s="4"/>
      <c r="AA594" s="4"/>
      <c r="AB594" s="0"/>
      <c r="AC594" s="4"/>
      <c r="AD594" s="4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CA594" s="0"/>
      <c r="CB594" s="0"/>
      <c r="CC594" s="0"/>
      <c r="CD594" s="0"/>
      <c r="CE594" s="0"/>
      <c r="CF594" s="0"/>
      <c r="CG594" s="0"/>
      <c r="CH594" s="0"/>
      <c r="CI594" s="0"/>
      <c r="CJ594" s="0"/>
      <c r="CK594" s="0"/>
      <c r="CL594" s="0"/>
      <c r="CM594" s="0"/>
      <c r="CN594" s="0"/>
      <c r="CO594" s="0"/>
      <c r="CP594" s="0"/>
      <c r="CQ594" s="0"/>
      <c r="CR594" s="0"/>
      <c r="CS594" s="0"/>
      <c r="CT594" s="0"/>
      <c r="CU594" s="0"/>
      <c r="CV594" s="0"/>
      <c r="CW594" s="0"/>
      <c r="CX594" s="0"/>
      <c r="CY594" s="0"/>
      <c r="CZ594" s="0"/>
      <c r="DA594" s="0"/>
      <c r="DB594" s="0"/>
      <c r="DC594" s="0"/>
      <c r="DD594" s="0"/>
      <c r="DE594" s="0"/>
      <c r="DF594" s="0"/>
      <c r="DG594" s="0"/>
      <c r="DH594" s="0"/>
      <c r="DI594" s="0"/>
      <c r="DJ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  <c r="EE594" s="0"/>
      <c r="EF594" s="0"/>
      <c r="EG594" s="0"/>
      <c r="EH594" s="0"/>
      <c r="EI594" s="0"/>
      <c r="EJ594" s="0"/>
      <c r="EK594" s="0"/>
      <c r="EL594" s="0"/>
      <c r="EM594" s="0"/>
      <c r="EN594" s="0"/>
      <c r="EO594" s="0"/>
      <c r="EP594" s="0"/>
      <c r="EQ594" s="0"/>
      <c r="ER594" s="0"/>
      <c r="ES594" s="0"/>
      <c r="ET594" s="0"/>
      <c r="EU594" s="0"/>
      <c r="EV594" s="0"/>
      <c r="EW594" s="0"/>
      <c r="EX594" s="0"/>
      <c r="EY594" s="0"/>
      <c r="EZ594" s="0"/>
      <c r="FA594" s="0"/>
      <c r="FB594" s="0"/>
      <c r="FC594" s="0"/>
      <c r="FD594" s="0"/>
      <c r="FE594" s="0"/>
      <c r="FF594" s="0"/>
      <c r="FG594" s="0"/>
      <c r="FH594" s="0"/>
      <c r="FI594" s="0"/>
      <c r="FJ594" s="0"/>
      <c r="FK594" s="0"/>
      <c r="FL594" s="0"/>
      <c r="FM594" s="0"/>
      <c r="FN594" s="0"/>
      <c r="FO594" s="0"/>
      <c r="FP594" s="0"/>
      <c r="FQ594" s="0"/>
      <c r="FR594" s="0"/>
      <c r="FS594" s="0"/>
      <c r="FT594" s="0"/>
      <c r="FU594" s="0"/>
      <c r="FV594" s="0"/>
      <c r="FW594" s="0"/>
      <c r="FX594" s="0"/>
      <c r="FY594" s="0"/>
      <c r="FZ594" s="0"/>
      <c r="GA594" s="0"/>
      <c r="GB594" s="0"/>
      <c r="GC594" s="0"/>
      <c r="GD594" s="0"/>
      <c r="GE594" s="0"/>
      <c r="GF594" s="0"/>
      <c r="GG594" s="0"/>
      <c r="GH594" s="0"/>
      <c r="GI594" s="0"/>
      <c r="GJ594" s="0"/>
      <c r="GK594" s="0"/>
      <c r="GL594" s="0"/>
      <c r="GM594" s="0"/>
      <c r="GN594" s="0"/>
      <c r="GO594" s="0"/>
      <c r="GP594" s="0"/>
      <c r="GQ594" s="0"/>
      <c r="GR594" s="0"/>
      <c r="GS594" s="0"/>
      <c r="GT594" s="0"/>
      <c r="GU594" s="0"/>
      <c r="GV594" s="0"/>
      <c r="GW594" s="0"/>
      <c r="GX594" s="0"/>
      <c r="GY594" s="0"/>
      <c r="GZ594" s="0"/>
      <c r="HA594" s="0"/>
      <c r="HB594" s="0"/>
      <c r="HC594" s="0"/>
      <c r="HD594" s="0"/>
      <c r="HE594" s="0"/>
      <c r="HF594" s="0"/>
      <c r="HG594" s="0"/>
      <c r="HH594" s="0"/>
      <c r="HI594" s="0"/>
      <c r="HJ594" s="0"/>
      <c r="HK594" s="0"/>
      <c r="HL594" s="0"/>
      <c r="HM594" s="0"/>
      <c r="HN594" s="0"/>
      <c r="HO594" s="0"/>
      <c r="HP594" s="0"/>
      <c r="HQ594" s="0"/>
      <c r="HR594" s="0"/>
      <c r="HS594" s="0"/>
      <c r="HT594" s="0"/>
      <c r="HU594" s="0"/>
      <c r="HV594" s="0"/>
      <c r="HW594" s="0"/>
      <c r="HX594" s="0"/>
      <c r="HY594" s="0"/>
      <c r="HZ594" s="0"/>
      <c r="IA594" s="0"/>
      <c r="IB594" s="0"/>
      <c r="IC594" s="0"/>
      <c r="ID594" s="0"/>
      <c r="IE594" s="0"/>
      <c r="IF594" s="0"/>
      <c r="IG594" s="0"/>
      <c r="IH594" s="0"/>
      <c r="II594" s="0"/>
      <c r="IJ594" s="0"/>
      <c r="IK594" s="0"/>
      <c r="IL594" s="0"/>
      <c r="IM594" s="0"/>
      <c r="IN594" s="0"/>
      <c r="IO594" s="0"/>
      <c r="IP594" s="0"/>
      <c r="IQ594" s="0"/>
      <c r="IR594" s="0"/>
      <c r="IS594" s="0"/>
      <c r="IT594" s="0"/>
      <c r="IU594" s="0"/>
      <c r="IV594" s="0"/>
      <c r="IW594" s="0"/>
      <c r="IX594" s="0"/>
      <c r="IY594" s="0"/>
      <c r="IZ594" s="0"/>
      <c r="JA594" s="0"/>
      <c r="JB594" s="0"/>
      <c r="JC594" s="0"/>
      <c r="JD594" s="0"/>
      <c r="JE594" s="0"/>
      <c r="JF594" s="0"/>
      <c r="JG594" s="0"/>
      <c r="JH594" s="0"/>
      <c r="JI594" s="0"/>
      <c r="JJ594" s="0"/>
      <c r="JK594" s="0"/>
      <c r="JL594" s="0"/>
      <c r="JM594" s="0"/>
      <c r="JN594" s="0"/>
      <c r="JO594" s="0"/>
      <c r="JP594" s="0"/>
      <c r="JQ594" s="0"/>
      <c r="JR594" s="0"/>
      <c r="JS594" s="0"/>
      <c r="JT594" s="0"/>
      <c r="JU594" s="0"/>
      <c r="JV594" s="0"/>
      <c r="JW594" s="0"/>
      <c r="JX594" s="0"/>
      <c r="JY594" s="0"/>
      <c r="JZ594" s="0"/>
      <c r="KA594" s="0"/>
      <c r="KB594" s="0"/>
      <c r="KC594" s="0"/>
      <c r="KD594" s="0"/>
      <c r="KE594" s="0"/>
      <c r="KF594" s="0"/>
      <c r="KG594" s="0"/>
      <c r="KH594" s="0"/>
      <c r="KI594" s="0"/>
      <c r="KJ594" s="0"/>
      <c r="KK594" s="0"/>
      <c r="KL594" s="0"/>
      <c r="KM594" s="0"/>
      <c r="KN594" s="0"/>
      <c r="KO594" s="0"/>
      <c r="KP594" s="0"/>
      <c r="KQ594" s="0"/>
      <c r="KR594" s="0"/>
      <c r="KS594" s="0"/>
      <c r="KT594" s="0"/>
      <c r="KU594" s="0"/>
      <c r="KV594" s="0"/>
      <c r="KW594" s="0"/>
      <c r="KX594" s="0"/>
      <c r="KY594" s="0"/>
      <c r="KZ594" s="0"/>
      <c r="LA594" s="0"/>
      <c r="LB594" s="0"/>
      <c r="LC594" s="0"/>
      <c r="LD594" s="0"/>
      <c r="LE594" s="0"/>
      <c r="LF594" s="0"/>
      <c r="LG594" s="0"/>
      <c r="LH594" s="0"/>
      <c r="LI594" s="0"/>
      <c r="LJ594" s="0"/>
      <c r="LK594" s="0"/>
      <c r="LL594" s="0"/>
      <c r="LM594" s="0"/>
      <c r="LN594" s="0"/>
      <c r="LO594" s="0"/>
      <c r="LP594" s="0"/>
      <c r="LQ594" s="0"/>
      <c r="LR594" s="0"/>
      <c r="LS594" s="0"/>
      <c r="LT594" s="0"/>
      <c r="LU594" s="0"/>
      <c r="LV594" s="0"/>
      <c r="LW594" s="0"/>
      <c r="LX594" s="0"/>
      <c r="LY594" s="0"/>
      <c r="LZ594" s="0"/>
      <c r="MA594" s="0"/>
      <c r="MB594" s="0"/>
      <c r="MC594" s="0"/>
      <c r="MD594" s="0"/>
      <c r="ME594" s="0"/>
      <c r="MF594" s="0"/>
      <c r="MG594" s="0"/>
      <c r="MH594" s="0"/>
      <c r="MI594" s="0"/>
      <c r="MJ594" s="0"/>
      <c r="MK594" s="0"/>
      <c r="ML594" s="0"/>
      <c r="MM594" s="0"/>
      <c r="MN594" s="0"/>
      <c r="MO594" s="0"/>
      <c r="MP594" s="0"/>
      <c r="MQ594" s="0"/>
      <c r="MR594" s="0"/>
      <c r="MS594" s="0"/>
      <c r="MT594" s="0"/>
      <c r="MU594" s="0"/>
      <c r="MV594" s="0"/>
      <c r="MW594" s="0"/>
      <c r="MX594" s="0"/>
      <c r="MY594" s="0"/>
      <c r="MZ594" s="0"/>
      <c r="NA594" s="0"/>
      <c r="NB594" s="0"/>
      <c r="NC594" s="0"/>
      <c r="ND594" s="0"/>
      <c r="NE594" s="0"/>
      <c r="NF594" s="0"/>
      <c r="NG594" s="0"/>
      <c r="NH594" s="0"/>
      <c r="NI594" s="0"/>
      <c r="NJ594" s="0"/>
      <c r="NK594" s="0"/>
      <c r="NL594" s="0"/>
      <c r="NM594" s="0"/>
      <c r="NN594" s="0"/>
      <c r="NO594" s="0"/>
      <c r="NP594" s="0"/>
      <c r="NQ594" s="0"/>
      <c r="NR594" s="0"/>
      <c r="NS594" s="0"/>
      <c r="NT594" s="0"/>
      <c r="NU594" s="0"/>
      <c r="NV594" s="0"/>
      <c r="NW594" s="0"/>
      <c r="NX594" s="0"/>
      <c r="NY594" s="0"/>
      <c r="NZ594" s="0"/>
      <c r="OA594" s="0"/>
      <c r="OB594" s="0"/>
      <c r="OC594" s="0"/>
      <c r="OD594" s="0"/>
      <c r="OE594" s="0"/>
      <c r="OF594" s="0"/>
      <c r="OG594" s="0"/>
      <c r="OH594" s="0"/>
      <c r="OI594" s="0"/>
      <c r="OJ594" s="0"/>
      <c r="OK594" s="0"/>
      <c r="OL594" s="0"/>
      <c r="OM594" s="0"/>
      <c r="ON594" s="0"/>
      <c r="OO594" s="0"/>
      <c r="OP594" s="0"/>
      <c r="OQ594" s="0"/>
      <c r="OR594" s="0"/>
      <c r="OS594" s="0"/>
      <c r="OT594" s="0"/>
      <c r="OU594" s="0"/>
      <c r="OV594" s="0"/>
      <c r="OW594" s="0"/>
      <c r="OX594" s="0"/>
      <c r="OY594" s="0"/>
      <c r="OZ594" s="0"/>
      <c r="PA594" s="0"/>
      <c r="PB594" s="0"/>
      <c r="PC594" s="0"/>
      <c r="PD594" s="0"/>
      <c r="PE594" s="0"/>
      <c r="PF594" s="0"/>
      <c r="PG594" s="0"/>
      <c r="PH594" s="0"/>
      <c r="PI594" s="0"/>
      <c r="PJ594" s="0"/>
      <c r="PK594" s="0"/>
      <c r="PL594" s="0"/>
      <c r="PM594" s="0"/>
      <c r="PN594" s="0"/>
      <c r="PO594" s="0"/>
      <c r="PP594" s="0"/>
      <c r="PQ594" s="0"/>
      <c r="PR594" s="0"/>
      <c r="PS594" s="0"/>
      <c r="PT594" s="0"/>
      <c r="PU594" s="0"/>
      <c r="PV594" s="0"/>
      <c r="PW594" s="0"/>
      <c r="PX594" s="0"/>
      <c r="PY594" s="0"/>
      <c r="PZ594" s="0"/>
      <c r="QA594" s="0"/>
      <c r="QB594" s="0"/>
      <c r="QC594" s="0"/>
      <c r="QD594" s="0"/>
      <c r="QE594" s="0"/>
      <c r="QF594" s="0"/>
      <c r="QG594" s="0"/>
      <c r="QH594" s="0"/>
      <c r="QI594" s="0"/>
      <c r="QJ594" s="0"/>
      <c r="QK594" s="0"/>
      <c r="QL594" s="0"/>
      <c r="QM594" s="0"/>
      <c r="QN594" s="0"/>
      <c r="QO594" s="0"/>
      <c r="QP594" s="0"/>
      <c r="QQ594" s="0"/>
      <c r="QR594" s="0"/>
      <c r="QS594" s="0"/>
      <c r="QT594" s="0"/>
      <c r="QU594" s="0"/>
      <c r="QV594" s="0"/>
      <c r="QW594" s="0"/>
      <c r="QX594" s="0"/>
      <c r="QY594" s="0"/>
      <c r="QZ594" s="0"/>
      <c r="RA594" s="0"/>
      <c r="RB594" s="0"/>
      <c r="RC594" s="0"/>
      <c r="RD594" s="0"/>
      <c r="RE594" s="0"/>
      <c r="RF594" s="0"/>
      <c r="RG594" s="0"/>
      <c r="RH594" s="0"/>
      <c r="RI594" s="0"/>
      <c r="RJ594" s="0"/>
      <c r="RK594" s="0"/>
      <c r="RL594" s="0"/>
      <c r="RM594" s="0"/>
      <c r="RN594" s="0"/>
      <c r="RO594" s="0"/>
      <c r="RP594" s="0"/>
      <c r="RQ594" s="0"/>
      <c r="RR594" s="0"/>
      <c r="RS594" s="0"/>
      <c r="RT594" s="0"/>
      <c r="RU594" s="0"/>
      <c r="RV594" s="0"/>
      <c r="RW594" s="0"/>
      <c r="RX594" s="0"/>
      <c r="RY594" s="0"/>
      <c r="RZ594" s="0"/>
      <c r="SA594" s="0"/>
      <c r="SB594" s="0"/>
      <c r="SC594" s="0"/>
      <c r="SD594" s="0"/>
      <c r="SE594" s="0"/>
      <c r="SF594" s="0"/>
      <c r="SG594" s="0"/>
      <c r="SH594" s="0"/>
      <c r="SI594" s="0"/>
      <c r="SJ594" s="0"/>
      <c r="SK594" s="0"/>
      <c r="SL594" s="0"/>
      <c r="SM594" s="0"/>
      <c r="SN594" s="0"/>
      <c r="SO594" s="0"/>
      <c r="SP594" s="0"/>
      <c r="SQ594" s="0"/>
      <c r="SR594" s="0"/>
      <c r="SS594" s="0"/>
      <c r="ST594" s="0"/>
      <c r="SU594" s="0"/>
      <c r="SV594" s="0"/>
      <c r="SW594" s="0"/>
      <c r="SX594" s="0"/>
      <c r="SY594" s="0"/>
      <c r="SZ594" s="0"/>
      <c r="TA594" s="0"/>
      <c r="TB594" s="0"/>
      <c r="TC594" s="0"/>
      <c r="TD594" s="0"/>
      <c r="TE594" s="0"/>
      <c r="TF594" s="0"/>
      <c r="TG594" s="0"/>
      <c r="TH594" s="0"/>
      <c r="TI594" s="0"/>
      <c r="TJ594" s="0"/>
      <c r="TK594" s="0"/>
      <c r="TL594" s="0"/>
      <c r="TM594" s="0"/>
      <c r="TN594" s="0"/>
      <c r="TO594" s="0"/>
      <c r="TP594" s="0"/>
      <c r="TQ594" s="0"/>
      <c r="TR594" s="0"/>
      <c r="TS594" s="0"/>
      <c r="TT594" s="0"/>
      <c r="TU594" s="0"/>
      <c r="TV594" s="0"/>
      <c r="TW594" s="0"/>
      <c r="TX594" s="0"/>
      <c r="TY594" s="0"/>
      <c r="TZ594" s="0"/>
      <c r="UA594" s="0"/>
      <c r="UB594" s="0"/>
      <c r="UC594" s="0"/>
      <c r="UD594" s="0"/>
      <c r="UE594" s="0"/>
      <c r="UF594" s="0"/>
      <c r="UG594" s="0"/>
      <c r="UH594" s="0"/>
      <c r="UI594" s="0"/>
      <c r="UJ594" s="0"/>
      <c r="UK594" s="0"/>
      <c r="UL594" s="0"/>
      <c r="UM594" s="0"/>
      <c r="UN594" s="0"/>
      <c r="UO594" s="0"/>
      <c r="UP594" s="0"/>
      <c r="UQ594" s="0"/>
      <c r="UR594" s="0"/>
      <c r="US594" s="0"/>
      <c r="UT594" s="0"/>
      <c r="UU594" s="0"/>
      <c r="UV594" s="0"/>
      <c r="UW594" s="0"/>
      <c r="UX594" s="0"/>
      <c r="UY594" s="0"/>
      <c r="UZ594" s="0"/>
      <c r="VA594" s="0"/>
      <c r="VB594" s="0"/>
      <c r="VC594" s="0"/>
      <c r="VD594" s="0"/>
      <c r="VE594" s="0"/>
      <c r="VF594" s="0"/>
      <c r="VG594" s="0"/>
      <c r="VH594" s="0"/>
      <c r="VI594" s="0"/>
      <c r="VJ594" s="0"/>
      <c r="VK594" s="0"/>
      <c r="VL594" s="0"/>
      <c r="VM594" s="0"/>
      <c r="VN594" s="0"/>
      <c r="VO594" s="0"/>
      <c r="VP594" s="0"/>
      <c r="VQ594" s="0"/>
      <c r="VR594" s="0"/>
      <c r="VS594" s="0"/>
      <c r="VT594" s="0"/>
      <c r="VU594" s="0"/>
      <c r="VV594" s="0"/>
      <c r="VW594" s="0"/>
      <c r="VX594" s="0"/>
      <c r="VY594" s="0"/>
      <c r="VZ594" s="0"/>
      <c r="WA594" s="0"/>
      <c r="WB594" s="0"/>
      <c r="WC594" s="0"/>
      <c r="WD594" s="0"/>
      <c r="WE594" s="0"/>
      <c r="WF594" s="0"/>
      <c r="WG594" s="0"/>
      <c r="WH594" s="0"/>
      <c r="WI594" s="0"/>
      <c r="WJ594" s="0"/>
      <c r="WK594" s="0"/>
      <c r="WL594" s="0"/>
      <c r="WM594" s="0"/>
      <c r="WN594" s="0"/>
      <c r="WO594" s="0"/>
      <c r="WP594" s="0"/>
      <c r="WQ594" s="0"/>
      <c r="WR594" s="0"/>
      <c r="WS594" s="0"/>
      <c r="WT594" s="0"/>
      <c r="WU594" s="0"/>
      <c r="WV594" s="0"/>
      <c r="WW594" s="0"/>
      <c r="WX594" s="0"/>
      <c r="WY594" s="0"/>
      <c r="WZ594" s="0"/>
      <c r="XA594" s="0"/>
      <c r="XB594" s="0"/>
      <c r="XC594" s="0"/>
      <c r="XD594" s="0"/>
      <c r="XE594" s="0"/>
      <c r="XF594" s="0"/>
      <c r="XG594" s="0"/>
      <c r="XH594" s="0"/>
      <c r="XI594" s="0"/>
      <c r="XJ594" s="0"/>
      <c r="XK594" s="0"/>
      <c r="XL594" s="0"/>
      <c r="XM594" s="0"/>
      <c r="XN594" s="0"/>
      <c r="XO594" s="0"/>
      <c r="XP594" s="0"/>
      <c r="XQ594" s="0"/>
      <c r="XR594" s="0"/>
      <c r="XS594" s="0"/>
      <c r="XT594" s="0"/>
      <c r="XU594" s="0"/>
      <c r="XV594" s="0"/>
      <c r="XW594" s="0"/>
      <c r="XX594" s="0"/>
      <c r="XY594" s="0"/>
      <c r="XZ594" s="0"/>
      <c r="YA594" s="0"/>
      <c r="YB594" s="0"/>
      <c r="YC594" s="0"/>
      <c r="YD594" s="0"/>
      <c r="YE594" s="0"/>
      <c r="YF594" s="0"/>
      <c r="YG594" s="0"/>
      <c r="YH594" s="0"/>
      <c r="YI594" s="0"/>
      <c r="YJ594" s="0"/>
      <c r="YK594" s="0"/>
      <c r="YL594" s="0"/>
      <c r="YM594" s="0"/>
      <c r="YN594" s="0"/>
      <c r="YO594" s="0"/>
      <c r="YP594" s="0"/>
      <c r="YQ594" s="0"/>
      <c r="YR594" s="0"/>
      <c r="YS594" s="0"/>
      <c r="YT594" s="0"/>
      <c r="YU594" s="0"/>
      <c r="YV594" s="0"/>
      <c r="YW594" s="0"/>
      <c r="YX594" s="0"/>
      <c r="YY594" s="0"/>
      <c r="YZ594" s="0"/>
      <c r="ZA594" s="0"/>
      <c r="ZB594" s="0"/>
      <c r="ZC594" s="0"/>
      <c r="ZD594" s="0"/>
      <c r="ZE594" s="0"/>
      <c r="ZF594" s="0"/>
      <c r="ZG594" s="0"/>
      <c r="ZH594" s="0"/>
      <c r="ZI594" s="0"/>
      <c r="ZJ594" s="0"/>
      <c r="ZK594" s="0"/>
      <c r="ZL594" s="0"/>
      <c r="ZM594" s="0"/>
      <c r="ZN594" s="0"/>
      <c r="ZO594" s="0"/>
      <c r="ZP594" s="0"/>
      <c r="ZQ594" s="0"/>
      <c r="ZR594" s="0"/>
      <c r="ZS594" s="0"/>
      <c r="ZT594" s="0"/>
      <c r="ZU594" s="0"/>
      <c r="ZV594" s="0"/>
      <c r="ZW594" s="0"/>
      <c r="ZX594" s="0"/>
      <c r="ZY594" s="0"/>
      <c r="ZZ594" s="0"/>
      <c r="AAA594" s="0"/>
      <c r="AAB594" s="0"/>
      <c r="AAC594" s="0"/>
      <c r="AAD594" s="0"/>
      <c r="AAE594" s="0"/>
      <c r="AAF594" s="0"/>
      <c r="AAG594" s="0"/>
      <c r="AAH594" s="0"/>
      <c r="AAI594" s="0"/>
      <c r="AAJ594" s="0"/>
      <c r="AAK594" s="0"/>
      <c r="AAL594" s="0"/>
      <c r="AAM594" s="0"/>
      <c r="AAN594" s="0"/>
      <c r="AAO594" s="0"/>
      <c r="AAP594" s="0"/>
      <c r="AAQ594" s="0"/>
      <c r="AAR594" s="0"/>
      <c r="AAS594" s="0"/>
      <c r="AAT594" s="0"/>
      <c r="AAU594" s="0"/>
      <c r="AAV594" s="0"/>
      <c r="AAW594" s="0"/>
      <c r="AAX594" s="0"/>
      <c r="AAY594" s="0"/>
      <c r="AAZ594" s="0"/>
      <c r="ABA594" s="0"/>
      <c r="ABB594" s="0"/>
      <c r="ABC594" s="0"/>
      <c r="ABD594" s="0"/>
      <c r="ABE594" s="0"/>
      <c r="ABF594" s="0"/>
      <c r="ABG594" s="0"/>
      <c r="ABH594" s="0"/>
      <c r="ABI594" s="0"/>
      <c r="ABJ594" s="0"/>
      <c r="ABK594" s="0"/>
      <c r="ABL594" s="0"/>
      <c r="ABM594" s="0"/>
      <c r="ABN594" s="0"/>
      <c r="ABO594" s="0"/>
      <c r="ABP594" s="0"/>
      <c r="ABQ594" s="0"/>
      <c r="ABR594" s="0"/>
      <c r="ABS594" s="0"/>
      <c r="ABT594" s="0"/>
      <c r="ABU594" s="0"/>
      <c r="ABV594" s="0"/>
      <c r="ABW594" s="0"/>
      <c r="ABX594" s="0"/>
      <c r="ABY594" s="0"/>
      <c r="ABZ594" s="0"/>
      <c r="ACA594" s="0"/>
      <c r="ACB594" s="0"/>
      <c r="ACC594" s="0"/>
      <c r="ACD594" s="0"/>
      <c r="ACE594" s="0"/>
      <c r="ACF594" s="0"/>
      <c r="ACG594" s="0"/>
      <c r="ACH594" s="0"/>
      <c r="ACI594" s="0"/>
      <c r="ACJ594" s="0"/>
      <c r="ACK594" s="0"/>
      <c r="ACL594" s="0"/>
      <c r="ACM594" s="0"/>
      <c r="ACN594" s="0"/>
      <c r="ACO594" s="0"/>
      <c r="ACP594" s="0"/>
      <c r="ACQ594" s="0"/>
      <c r="ACR594" s="0"/>
      <c r="ACS594" s="0"/>
      <c r="ACT594" s="0"/>
      <c r="ACU594" s="0"/>
      <c r="ACV594" s="0"/>
      <c r="ACW594" s="0"/>
      <c r="ACX594" s="0"/>
      <c r="ACY594" s="0"/>
      <c r="ACZ594" s="0"/>
      <c r="ADA594" s="0"/>
      <c r="ADB594" s="0"/>
      <c r="ADC594" s="0"/>
      <c r="ADD594" s="0"/>
      <c r="ADE594" s="0"/>
      <c r="ADF594" s="0"/>
      <c r="ADG594" s="0"/>
      <c r="ADH594" s="0"/>
      <c r="ADI594" s="0"/>
      <c r="ADJ594" s="0"/>
      <c r="ADK594" s="0"/>
      <c r="ADL594" s="0"/>
      <c r="ADM594" s="0"/>
      <c r="ADN594" s="0"/>
      <c r="ADO594" s="0"/>
      <c r="ADP594" s="0"/>
      <c r="ADQ594" s="0"/>
      <c r="ADR594" s="0"/>
      <c r="ADS594" s="0"/>
      <c r="ADT594" s="0"/>
      <c r="ADU594" s="0"/>
      <c r="ADV594" s="0"/>
      <c r="ADW594" s="0"/>
      <c r="ADX594" s="0"/>
      <c r="ADY594" s="0"/>
      <c r="ADZ594" s="0"/>
      <c r="AEA594" s="0"/>
      <c r="AEB594" s="0"/>
      <c r="AEC594" s="0"/>
      <c r="AED594" s="0"/>
      <c r="AEE594" s="0"/>
      <c r="AEF594" s="0"/>
      <c r="AEG594" s="0"/>
      <c r="AEH594" s="0"/>
      <c r="AEI594" s="0"/>
      <c r="AEJ594" s="0"/>
      <c r="AEK594" s="0"/>
      <c r="AEL594" s="0"/>
      <c r="AEM594" s="0"/>
      <c r="AEN594" s="0"/>
      <c r="AEO594" s="0"/>
      <c r="AEP594" s="0"/>
      <c r="AEQ594" s="0"/>
      <c r="AER594" s="0"/>
      <c r="AES594" s="0"/>
      <c r="AET594" s="0"/>
      <c r="AEU594" s="0"/>
      <c r="AEV594" s="0"/>
      <c r="AEW594" s="0"/>
      <c r="AEX594" s="0"/>
      <c r="AEY594" s="0"/>
      <c r="AEZ594" s="0"/>
      <c r="AFA594" s="0"/>
      <c r="AFB594" s="0"/>
      <c r="AFC594" s="0"/>
      <c r="AFD594" s="0"/>
      <c r="AFE594" s="0"/>
      <c r="AFF594" s="0"/>
      <c r="AFG594" s="0"/>
      <c r="AFH594" s="0"/>
      <c r="AFI594" s="0"/>
      <c r="AFJ594" s="0"/>
      <c r="AFK594" s="0"/>
      <c r="AFL594" s="0"/>
      <c r="AFM594" s="0"/>
      <c r="AFN594" s="0"/>
      <c r="AFO594" s="0"/>
      <c r="AFP594" s="0"/>
      <c r="AFQ594" s="0"/>
      <c r="AFR594" s="0"/>
      <c r="AFS594" s="0"/>
      <c r="AFT594" s="0"/>
      <c r="AFU594" s="0"/>
      <c r="AFV594" s="0"/>
      <c r="AFW594" s="0"/>
      <c r="AFX594" s="0"/>
      <c r="AFY594" s="0"/>
      <c r="AFZ594" s="0"/>
      <c r="AGA594" s="0"/>
      <c r="AGB594" s="0"/>
      <c r="AGC594" s="0"/>
      <c r="AGD594" s="0"/>
      <c r="AGE594" s="0"/>
      <c r="AGF594" s="0"/>
      <c r="AGG594" s="0"/>
      <c r="AGH594" s="0"/>
      <c r="AGI594" s="0"/>
      <c r="AGJ594" s="0"/>
      <c r="AGK594" s="0"/>
      <c r="AGL594" s="0"/>
      <c r="AGM594" s="0"/>
      <c r="AGN594" s="0"/>
      <c r="AGO594" s="0"/>
      <c r="AGP594" s="0"/>
      <c r="AGQ594" s="0"/>
      <c r="AGR594" s="0"/>
      <c r="AGS594" s="0"/>
      <c r="AGT594" s="0"/>
      <c r="AGU594" s="0"/>
      <c r="AGV594" s="0"/>
      <c r="AGW594" s="0"/>
      <c r="AGX594" s="0"/>
      <c r="AGY594" s="0"/>
      <c r="AGZ594" s="0"/>
      <c r="AHA594" s="0"/>
      <c r="AHB594" s="0"/>
      <c r="AHC594" s="0"/>
      <c r="AHD594" s="0"/>
      <c r="AHE594" s="0"/>
      <c r="AHF594" s="0"/>
      <c r="AHG594" s="0"/>
      <c r="AHH594" s="0"/>
      <c r="AHI594" s="0"/>
      <c r="AHJ594" s="0"/>
      <c r="AHK594" s="0"/>
      <c r="AHL594" s="0"/>
      <c r="AHM594" s="0"/>
      <c r="AHN594" s="0"/>
      <c r="AHO594" s="0"/>
      <c r="AHP594" s="0"/>
      <c r="AHQ594" s="0"/>
      <c r="AHR594" s="0"/>
      <c r="AHS594" s="0"/>
      <c r="AHT594" s="0"/>
      <c r="AHU594" s="0"/>
      <c r="AHV594" s="0"/>
      <c r="AHW594" s="0"/>
      <c r="AHX594" s="0"/>
      <c r="AHY594" s="0"/>
      <c r="AHZ594" s="0"/>
      <c r="AIA594" s="0"/>
      <c r="AIB594" s="0"/>
      <c r="AIC594" s="0"/>
      <c r="AID594" s="0"/>
      <c r="AIE594" s="0"/>
      <c r="AIF594" s="0"/>
      <c r="AIG594" s="0"/>
      <c r="AIH594" s="0"/>
      <c r="AII594" s="0"/>
      <c r="AIJ594" s="0"/>
      <c r="AIK594" s="0"/>
      <c r="AIL594" s="0"/>
      <c r="AIM594" s="0"/>
      <c r="AIN594" s="0"/>
      <c r="AIO594" s="0"/>
      <c r="AIP594" s="0"/>
      <c r="AIQ594" s="0"/>
      <c r="AIR594" s="0"/>
      <c r="AIS594" s="0"/>
      <c r="AIT594" s="0"/>
      <c r="AIU594" s="0"/>
      <c r="AIV594" s="0"/>
      <c r="AIW594" s="0"/>
      <c r="AIX594" s="0"/>
      <c r="AIY594" s="0"/>
      <c r="AIZ594" s="0"/>
      <c r="AJA594" s="0"/>
      <c r="AJB594" s="0"/>
      <c r="AJC594" s="0"/>
      <c r="AJD594" s="0"/>
      <c r="AJE594" s="0"/>
      <c r="AJF594" s="0"/>
      <c r="AJG594" s="0"/>
      <c r="AJH594" s="0"/>
      <c r="AJI594" s="0"/>
      <c r="AJJ594" s="0"/>
      <c r="AJK594" s="0"/>
      <c r="AJL594" s="0"/>
      <c r="AJM594" s="0"/>
      <c r="AJN594" s="0"/>
      <c r="AJO594" s="0"/>
      <c r="AJP594" s="0"/>
      <c r="AJQ594" s="0"/>
      <c r="AJR594" s="0"/>
      <c r="AJS594" s="0"/>
      <c r="AJT594" s="0"/>
      <c r="AJU594" s="0"/>
      <c r="AJV594" s="0"/>
      <c r="AJW594" s="0"/>
      <c r="AJX594" s="0"/>
      <c r="AJY594" s="0"/>
      <c r="AJZ594" s="0"/>
      <c r="AKA594" s="0"/>
      <c r="AKB594" s="0"/>
      <c r="AKC594" s="0"/>
      <c r="AKD594" s="0"/>
      <c r="AKE594" s="0"/>
      <c r="AKF594" s="0"/>
      <c r="AKG594" s="0"/>
      <c r="AKH594" s="0"/>
      <c r="AKI594" s="0"/>
      <c r="AKJ594" s="0"/>
      <c r="AKK594" s="0"/>
      <c r="AKL594" s="0"/>
      <c r="AKM594" s="0"/>
      <c r="AKN594" s="0"/>
      <c r="AKO594" s="0"/>
      <c r="AKP594" s="0"/>
      <c r="AKQ594" s="0"/>
      <c r="AKR594" s="0"/>
      <c r="AKS594" s="0"/>
      <c r="AKT594" s="0"/>
      <c r="AKU594" s="0"/>
      <c r="AKV594" s="0"/>
      <c r="AKW594" s="0"/>
      <c r="AKX594" s="0"/>
      <c r="AKY594" s="0"/>
      <c r="AKZ594" s="0"/>
      <c r="ALA594" s="0"/>
      <c r="ALB594" s="0"/>
      <c r="ALC594" s="0"/>
      <c r="ALD594" s="0"/>
      <c r="ALE594" s="0"/>
      <c r="ALF594" s="0"/>
      <c r="ALG594" s="0"/>
      <c r="ALH594" s="0"/>
      <c r="ALI594" s="0"/>
      <c r="ALJ594" s="0"/>
      <c r="ALK594" s="0"/>
      <c r="ALL594" s="0"/>
      <c r="ALM594" s="0"/>
      <c r="ALN594" s="0"/>
      <c r="ALO594" s="0"/>
      <c r="ALP594" s="0"/>
      <c r="ALQ594" s="0"/>
      <c r="ALR594" s="0"/>
      <c r="ALS594" s="0"/>
      <c r="ALT594" s="0"/>
      <c r="ALU594" s="0"/>
      <c r="ALV594" s="0"/>
      <c r="ALW594" s="0"/>
      <c r="ALX594" s="0"/>
      <c r="ALY594" s="0"/>
      <c r="ALZ594" s="0"/>
      <c r="AMA594" s="0"/>
      <c r="AMB594" s="0"/>
      <c r="AMC594" s="0"/>
      <c r="AMD594" s="0"/>
      <c r="AME594" s="0"/>
      <c r="AMF594" s="0"/>
      <c r="AMG594" s="0"/>
      <c r="AMH594" s="0"/>
      <c r="AMI594" s="0"/>
      <c r="AMJ594" s="0"/>
    </row>
    <row r="595" customFormat="false" ht="16.5" hidden="false" customHeight="true" outlineLevel="0" collapsed="false">
      <c r="A595" s="19" t="n">
        <v>594</v>
      </c>
      <c r="B595" s="19" t="n">
        <f aca="false" t="array" ref="B595:B595">RANK(V595,$V$2:$V$607)</f>
        <v>577</v>
      </c>
      <c r="C595" s="20" t="str">
        <f aca="false">IF(VLOOKUP($A595,Tournoi!$B$2:$F$601,3,0)="","",VLOOKUP($A595,Tournoi!$B$2:$F$601,3,0))</f>
        <v/>
      </c>
      <c r="D595" s="20" t="str">
        <f aca="false">IF(VLOOKUP($A595,Tournoi!$B$2:$F$601,4,0)="","",VLOOKUP($A595,Tournoi!$B$2:$F$601,4,0))</f>
        <v/>
      </c>
      <c r="E595" s="20"/>
      <c r="F595" s="19" t="n">
        <v>0</v>
      </c>
      <c r="G595" s="19" t="n">
        <v>0</v>
      </c>
      <c r="H595" s="19" t="n">
        <v>0</v>
      </c>
      <c r="I595" s="19" t="n">
        <v>0</v>
      </c>
      <c r="J595" s="21"/>
      <c r="K595" s="19"/>
      <c r="L595" s="19"/>
      <c r="M595" s="19"/>
      <c r="N595" s="19"/>
      <c r="O595" s="19" t="str">
        <f aca="false">IF(VLOOKUP($A595,Tournoi!$B$2:$AC$601,6,0)="","",VLOOKUP($A595,Tournoi!$B$2:$AF$601,30,0))</f>
        <v/>
      </c>
      <c r="P595" s="19"/>
      <c r="Q595" s="19"/>
      <c r="R595" s="19"/>
      <c r="S595" s="22"/>
      <c r="T595" s="21" t="n">
        <f aca="false" t="array" ref="T595:T595">SUM(J595:S595)</f>
        <v>0</v>
      </c>
      <c r="U595" s="19" t="n">
        <f aca="false" t="array" ref="U595:U595">IF(S595="",0,S595)+IF((COUNT(J595:R595)&lt;6),SUM(J595:R595),(MAX(J595:R595)+LARGE(J595:R595,2)+LARGE(J595:R595,3)+LARGE(J595:R595,4)+LARGE(J595:R595,5)))</f>
        <v>0</v>
      </c>
      <c r="V595" s="19" t="n">
        <f aca="false">U595+G595+I595</f>
        <v>0</v>
      </c>
      <c r="W595" s="19" t="n">
        <f aca="false" t="array" ref="W595:W595">COUNT(J595:S595)</f>
        <v>0</v>
      </c>
      <c r="X595" s="19"/>
      <c r="Y595" s="19"/>
      <c r="Z595" s="4"/>
      <c r="AA595" s="4"/>
      <c r="AB595" s="0"/>
      <c r="AC595" s="4"/>
      <c r="AD595" s="4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CA595" s="0"/>
      <c r="CB595" s="0"/>
      <c r="CC595" s="0"/>
      <c r="CD595" s="0"/>
      <c r="CE595" s="0"/>
      <c r="CF595" s="0"/>
      <c r="CG595" s="0"/>
      <c r="CH595" s="0"/>
      <c r="CI595" s="0"/>
      <c r="CJ595" s="0"/>
      <c r="CK595" s="0"/>
      <c r="CL595" s="0"/>
      <c r="CM595" s="0"/>
      <c r="CN595" s="0"/>
      <c r="CO595" s="0"/>
      <c r="CP595" s="0"/>
      <c r="CQ595" s="0"/>
      <c r="CR595" s="0"/>
      <c r="CS595" s="0"/>
      <c r="CT595" s="0"/>
      <c r="CU595" s="0"/>
      <c r="CV595" s="0"/>
      <c r="CW595" s="0"/>
      <c r="CX595" s="0"/>
      <c r="CY595" s="0"/>
      <c r="CZ595" s="0"/>
      <c r="DA595" s="0"/>
      <c r="DB595" s="0"/>
      <c r="DC595" s="0"/>
      <c r="DD595" s="0"/>
      <c r="DE595" s="0"/>
      <c r="DF595" s="0"/>
      <c r="DG595" s="0"/>
      <c r="DH595" s="0"/>
      <c r="DI595" s="0"/>
      <c r="DJ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  <c r="EE595" s="0"/>
      <c r="EF595" s="0"/>
      <c r="EG595" s="0"/>
      <c r="EH595" s="0"/>
      <c r="EI595" s="0"/>
      <c r="EJ595" s="0"/>
      <c r="EK595" s="0"/>
      <c r="EL595" s="0"/>
      <c r="EM595" s="0"/>
      <c r="EN595" s="0"/>
      <c r="EO595" s="0"/>
      <c r="EP595" s="0"/>
      <c r="EQ595" s="0"/>
      <c r="ER595" s="0"/>
      <c r="ES595" s="0"/>
      <c r="ET595" s="0"/>
      <c r="EU595" s="0"/>
      <c r="EV595" s="0"/>
      <c r="EW595" s="0"/>
      <c r="EX595" s="0"/>
      <c r="EY595" s="0"/>
      <c r="EZ595" s="0"/>
      <c r="FA595" s="0"/>
      <c r="FB595" s="0"/>
      <c r="FC595" s="0"/>
      <c r="FD595" s="0"/>
      <c r="FE595" s="0"/>
      <c r="FF595" s="0"/>
      <c r="FG595" s="0"/>
      <c r="FH595" s="0"/>
      <c r="FI595" s="0"/>
      <c r="FJ595" s="0"/>
      <c r="FK595" s="0"/>
      <c r="FL595" s="0"/>
      <c r="FM595" s="0"/>
      <c r="FN595" s="0"/>
      <c r="FO595" s="0"/>
      <c r="FP595" s="0"/>
      <c r="FQ595" s="0"/>
      <c r="FR595" s="0"/>
      <c r="FS595" s="0"/>
      <c r="FT595" s="0"/>
      <c r="FU595" s="0"/>
      <c r="FV595" s="0"/>
      <c r="FW595" s="0"/>
      <c r="FX595" s="0"/>
      <c r="FY595" s="0"/>
      <c r="FZ595" s="0"/>
      <c r="GA595" s="0"/>
      <c r="GB595" s="0"/>
      <c r="GC595" s="0"/>
      <c r="GD595" s="0"/>
      <c r="GE595" s="0"/>
      <c r="GF595" s="0"/>
      <c r="GG595" s="0"/>
      <c r="GH595" s="0"/>
      <c r="GI595" s="0"/>
      <c r="GJ595" s="0"/>
      <c r="GK595" s="0"/>
      <c r="GL595" s="0"/>
      <c r="GM595" s="0"/>
      <c r="GN595" s="0"/>
      <c r="GO595" s="0"/>
      <c r="GP595" s="0"/>
      <c r="GQ595" s="0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  <c r="IX595" s="0"/>
      <c r="IY595" s="0"/>
      <c r="IZ595" s="0"/>
      <c r="JA595" s="0"/>
      <c r="JB595" s="0"/>
      <c r="JC595" s="0"/>
      <c r="JD595" s="0"/>
      <c r="JE595" s="0"/>
      <c r="JF595" s="0"/>
      <c r="JG595" s="0"/>
      <c r="JH595" s="0"/>
      <c r="JI595" s="0"/>
      <c r="JJ595" s="0"/>
      <c r="JK595" s="0"/>
      <c r="JL595" s="0"/>
      <c r="JM595" s="0"/>
      <c r="JN595" s="0"/>
      <c r="JO595" s="0"/>
      <c r="JP595" s="0"/>
      <c r="JQ595" s="0"/>
      <c r="JR595" s="0"/>
      <c r="JS595" s="0"/>
      <c r="JT595" s="0"/>
      <c r="JU595" s="0"/>
      <c r="JV595" s="0"/>
      <c r="JW595" s="0"/>
      <c r="JX595" s="0"/>
      <c r="JY595" s="0"/>
      <c r="JZ595" s="0"/>
      <c r="KA595" s="0"/>
      <c r="KB595" s="0"/>
      <c r="KC595" s="0"/>
      <c r="KD595" s="0"/>
      <c r="KE595" s="0"/>
      <c r="KF595" s="0"/>
      <c r="KG595" s="0"/>
      <c r="KH595" s="0"/>
      <c r="KI595" s="0"/>
      <c r="KJ595" s="0"/>
      <c r="KK595" s="0"/>
      <c r="KL595" s="0"/>
      <c r="KM595" s="0"/>
      <c r="KN595" s="0"/>
      <c r="KO595" s="0"/>
      <c r="KP595" s="0"/>
      <c r="KQ595" s="0"/>
      <c r="KR595" s="0"/>
      <c r="KS595" s="0"/>
      <c r="KT595" s="0"/>
      <c r="KU595" s="0"/>
      <c r="KV595" s="0"/>
      <c r="KW595" s="0"/>
      <c r="KX595" s="0"/>
      <c r="KY595" s="0"/>
      <c r="KZ595" s="0"/>
      <c r="LA595" s="0"/>
      <c r="LB595" s="0"/>
      <c r="LC595" s="0"/>
      <c r="LD595" s="0"/>
      <c r="LE595" s="0"/>
      <c r="LF595" s="0"/>
      <c r="LG595" s="0"/>
      <c r="LH595" s="0"/>
      <c r="LI595" s="0"/>
      <c r="LJ595" s="0"/>
      <c r="LK595" s="0"/>
      <c r="LL595" s="0"/>
      <c r="LM595" s="0"/>
      <c r="LN595" s="0"/>
      <c r="LO595" s="0"/>
      <c r="LP595" s="0"/>
      <c r="LQ595" s="0"/>
      <c r="LR595" s="0"/>
      <c r="LS595" s="0"/>
      <c r="LT595" s="0"/>
      <c r="LU595" s="0"/>
      <c r="LV595" s="0"/>
      <c r="LW595" s="0"/>
      <c r="LX595" s="0"/>
      <c r="LY595" s="0"/>
      <c r="LZ595" s="0"/>
      <c r="MA595" s="0"/>
      <c r="MB595" s="0"/>
      <c r="MC595" s="0"/>
      <c r="MD595" s="0"/>
      <c r="ME595" s="0"/>
      <c r="MF595" s="0"/>
      <c r="MG595" s="0"/>
      <c r="MH595" s="0"/>
      <c r="MI595" s="0"/>
      <c r="MJ595" s="0"/>
      <c r="MK595" s="0"/>
      <c r="ML595" s="0"/>
      <c r="MM595" s="0"/>
      <c r="MN595" s="0"/>
      <c r="MO595" s="0"/>
      <c r="MP595" s="0"/>
      <c r="MQ595" s="0"/>
      <c r="MR595" s="0"/>
      <c r="MS595" s="0"/>
      <c r="MT595" s="0"/>
      <c r="MU595" s="0"/>
      <c r="MV595" s="0"/>
      <c r="MW595" s="0"/>
      <c r="MX595" s="0"/>
      <c r="MY595" s="0"/>
      <c r="MZ595" s="0"/>
      <c r="NA595" s="0"/>
      <c r="NB595" s="0"/>
      <c r="NC595" s="0"/>
      <c r="ND595" s="0"/>
      <c r="NE595" s="0"/>
      <c r="NF595" s="0"/>
      <c r="NG595" s="0"/>
      <c r="NH595" s="0"/>
      <c r="NI595" s="0"/>
      <c r="NJ595" s="0"/>
      <c r="NK595" s="0"/>
      <c r="NL595" s="0"/>
      <c r="NM595" s="0"/>
      <c r="NN595" s="0"/>
      <c r="NO595" s="0"/>
      <c r="NP595" s="0"/>
      <c r="NQ595" s="0"/>
      <c r="NR595" s="0"/>
      <c r="NS595" s="0"/>
      <c r="NT595" s="0"/>
      <c r="NU595" s="0"/>
      <c r="NV595" s="0"/>
      <c r="NW595" s="0"/>
      <c r="NX595" s="0"/>
      <c r="NY595" s="0"/>
      <c r="NZ595" s="0"/>
      <c r="OA595" s="0"/>
      <c r="OB595" s="0"/>
      <c r="OC595" s="0"/>
      <c r="OD595" s="0"/>
      <c r="OE595" s="0"/>
      <c r="OF595" s="0"/>
      <c r="OG595" s="0"/>
      <c r="OH595" s="0"/>
      <c r="OI595" s="0"/>
      <c r="OJ595" s="0"/>
      <c r="OK595" s="0"/>
      <c r="OL595" s="0"/>
      <c r="OM595" s="0"/>
      <c r="ON595" s="0"/>
      <c r="OO595" s="0"/>
      <c r="OP595" s="0"/>
      <c r="OQ595" s="0"/>
      <c r="OR595" s="0"/>
      <c r="OS595" s="0"/>
      <c r="OT595" s="0"/>
      <c r="OU595" s="0"/>
      <c r="OV595" s="0"/>
      <c r="OW595" s="0"/>
      <c r="OX595" s="0"/>
      <c r="OY595" s="0"/>
      <c r="OZ595" s="0"/>
      <c r="PA595" s="0"/>
      <c r="PB595" s="0"/>
      <c r="PC595" s="0"/>
      <c r="PD595" s="0"/>
      <c r="PE595" s="0"/>
      <c r="PF595" s="0"/>
      <c r="PG595" s="0"/>
      <c r="PH595" s="0"/>
      <c r="PI595" s="0"/>
      <c r="PJ595" s="0"/>
      <c r="PK595" s="0"/>
      <c r="PL595" s="0"/>
      <c r="PM595" s="0"/>
      <c r="PN595" s="0"/>
      <c r="PO595" s="0"/>
      <c r="PP595" s="0"/>
      <c r="PQ595" s="0"/>
      <c r="PR595" s="0"/>
      <c r="PS595" s="0"/>
      <c r="PT595" s="0"/>
      <c r="PU595" s="0"/>
      <c r="PV595" s="0"/>
      <c r="PW595" s="0"/>
      <c r="PX595" s="0"/>
      <c r="PY595" s="0"/>
      <c r="PZ595" s="0"/>
      <c r="QA595" s="0"/>
      <c r="QB595" s="0"/>
      <c r="QC595" s="0"/>
      <c r="QD595" s="0"/>
      <c r="QE595" s="0"/>
      <c r="QF595" s="0"/>
      <c r="QG595" s="0"/>
      <c r="QH595" s="0"/>
      <c r="QI595" s="0"/>
      <c r="QJ595" s="0"/>
      <c r="QK595" s="0"/>
      <c r="QL595" s="0"/>
      <c r="QM595" s="0"/>
      <c r="QN595" s="0"/>
      <c r="QO595" s="0"/>
      <c r="QP595" s="0"/>
      <c r="QQ595" s="0"/>
      <c r="QR595" s="0"/>
      <c r="QS595" s="0"/>
      <c r="QT595" s="0"/>
      <c r="QU595" s="0"/>
      <c r="QV595" s="0"/>
      <c r="QW595" s="0"/>
      <c r="QX595" s="0"/>
      <c r="QY595" s="0"/>
      <c r="QZ595" s="0"/>
      <c r="RA595" s="0"/>
      <c r="RB595" s="0"/>
      <c r="RC595" s="0"/>
      <c r="RD595" s="0"/>
      <c r="RE595" s="0"/>
      <c r="RF595" s="0"/>
      <c r="RG595" s="0"/>
      <c r="RH595" s="0"/>
      <c r="RI595" s="0"/>
      <c r="RJ595" s="0"/>
      <c r="RK595" s="0"/>
      <c r="RL595" s="0"/>
      <c r="RM595" s="0"/>
      <c r="RN595" s="0"/>
      <c r="RO595" s="0"/>
      <c r="RP595" s="0"/>
      <c r="RQ595" s="0"/>
      <c r="RR595" s="0"/>
      <c r="RS595" s="0"/>
      <c r="RT595" s="0"/>
      <c r="RU595" s="0"/>
      <c r="RV595" s="0"/>
      <c r="RW595" s="0"/>
      <c r="RX595" s="0"/>
      <c r="RY595" s="0"/>
      <c r="RZ595" s="0"/>
      <c r="SA595" s="0"/>
      <c r="SB595" s="0"/>
      <c r="SC595" s="0"/>
      <c r="SD595" s="0"/>
      <c r="SE595" s="0"/>
      <c r="SF595" s="0"/>
      <c r="SG595" s="0"/>
      <c r="SH595" s="0"/>
      <c r="SI595" s="0"/>
      <c r="SJ595" s="0"/>
      <c r="SK595" s="0"/>
      <c r="SL595" s="0"/>
      <c r="SM595" s="0"/>
      <c r="SN595" s="0"/>
      <c r="SO595" s="0"/>
      <c r="SP595" s="0"/>
      <c r="SQ595" s="0"/>
      <c r="SR595" s="0"/>
      <c r="SS595" s="0"/>
      <c r="ST595" s="0"/>
      <c r="SU595" s="0"/>
      <c r="SV595" s="0"/>
      <c r="SW595" s="0"/>
      <c r="SX595" s="0"/>
      <c r="SY595" s="0"/>
      <c r="SZ595" s="0"/>
      <c r="TA595" s="0"/>
      <c r="TB595" s="0"/>
      <c r="TC595" s="0"/>
      <c r="TD595" s="0"/>
      <c r="TE595" s="0"/>
      <c r="TF595" s="0"/>
      <c r="TG595" s="0"/>
      <c r="TH595" s="0"/>
      <c r="TI595" s="0"/>
      <c r="TJ595" s="0"/>
      <c r="TK595" s="0"/>
      <c r="TL595" s="0"/>
      <c r="TM595" s="0"/>
      <c r="TN595" s="0"/>
      <c r="TO595" s="0"/>
      <c r="TP595" s="0"/>
      <c r="TQ595" s="0"/>
      <c r="TR595" s="0"/>
      <c r="TS595" s="0"/>
      <c r="TT595" s="0"/>
      <c r="TU595" s="0"/>
      <c r="TV595" s="0"/>
      <c r="TW595" s="0"/>
      <c r="TX595" s="0"/>
      <c r="TY595" s="0"/>
      <c r="TZ595" s="0"/>
      <c r="UA595" s="0"/>
      <c r="UB595" s="0"/>
      <c r="UC595" s="0"/>
      <c r="UD595" s="0"/>
      <c r="UE595" s="0"/>
      <c r="UF595" s="0"/>
      <c r="UG595" s="0"/>
      <c r="UH595" s="0"/>
      <c r="UI595" s="0"/>
      <c r="UJ595" s="0"/>
      <c r="UK595" s="0"/>
      <c r="UL595" s="0"/>
      <c r="UM595" s="0"/>
      <c r="UN595" s="0"/>
      <c r="UO595" s="0"/>
      <c r="UP595" s="0"/>
      <c r="UQ595" s="0"/>
      <c r="UR595" s="0"/>
      <c r="US595" s="0"/>
      <c r="UT595" s="0"/>
      <c r="UU595" s="0"/>
      <c r="UV595" s="0"/>
      <c r="UW595" s="0"/>
      <c r="UX595" s="0"/>
      <c r="UY595" s="0"/>
      <c r="UZ595" s="0"/>
      <c r="VA595" s="0"/>
      <c r="VB595" s="0"/>
      <c r="VC595" s="0"/>
      <c r="VD595" s="0"/>
      <c r="VE595" s="0"/>
      <c r="VF595" s="0"/>
      <c r="VG595" s="0"/>
      <c r="VH595" s="0"/>
      <c r="VI595" s="0"/>
      <c r="VJ595" s="0"/>
      <c r="VK595" s="0"/>
      <c r="VL595" s="0"/>
      <c r="VM595" s="0"/>
      <c r="VN595" s="0"/>
      <c r="VO595" s="0"/>
      <c r="VP595" s="0"/>
      <c r="VQ595" s="0"/>
      <c r="VR595" s="0"/>
      <c r="VS595" s="0"/>
      <c r="VT595" s="0"/>
      <c r="VU595" s="0"/>
      <c r="VV595" s="0"/>
      <c r="VW595" s="0"/>
      <c r="VX595" s="0"/>
      <c r="VY595" s="0"/>
      <c r="VZ595" s="0"/>
      <c r="WA595" s="0"/>
      <c r="WB595" s="0"/>
      <c r="WC595" s="0"/>
      <c r="WD595" s="0"/>
      <c r="WE595" s="0"/>
      <c r="WF595" s="0"/>
      <c r="WG595" s="0"/>
      <c r="WH595" s="0"/>
      <c r="WI595" s="0"/>
      <c r="WJ595" s="0"/>
      <c r="WK595" s="0"/>
      <c r="WL595" s="0"/>
      <c r="WM595" s="0"/>
      <c r="WN595" s="0"/>
      <c r="WO595" s="0"/>
      <c r="WP595" s="0"/>
      <c r="WQ595" s="0"/>
      <c r="WR595" s="0"/>
      <c r="WS595" s="0"/>
      <c r="WT595" s="0"/>
      <c r="WU595" s="0"/>
      <c r="WV595" s="0"/>
      <c r="WW595" s="0"/>
      <c r="WX595" s="0"/>
      <c r="WY595" s="0"/>
      <c r="WZ595" s="0"/>
      <c r="XA595" s="0"/>
      <c r="XB595" s="0"/>
      <c r="XC595" s="0"/>
      <c r="XD595" s="0"/>
      <c r="XE595" s="0"/>
      <c r="XF595" s="0"/>
      <c r="XG595" s="0"/>
      <c r="XH595" s="0"/>
      <c r="XI595" s="0"/>
      <c r="XJ595" s="0"/>
      <c r="XK595" s="0"/>
      <c r="XL595" s="0"/>
      <c r="XM595" s="0"/>
      <c r="XN595" s="0"/>
      <c r="XO595" s="0"/>
      <c r="XP595" s="0"/>
      <c r="XQ595" s="0"/>
      <c r="XR595" s="0"/>
      <c r="XS595" s="0"/>
      <c r="XT595" s="0"/>
      <c r="XU595" s="0"/>
      <c r="XV595" s="0"/>
      <c r="XW595" s="0"/>
      <c r="XX595" s="0"/>
      <c r="XY595" s="0"/>
      <c r="XZ595" s="0"/>
      <c r="YA595" s="0"/>
      <c r="YB595" s="0"/>
      <c r="YC595" s="0"/>
      <c r="YD595" s="0"/>
      <c r="YE595" s="0"/>
      <c r="YF595" s="0"/>
      <c r="YG595" s="0"/>
      <c r="YH595" s="0"/>
      <c r="YI595" s="0"/>
      <c r="YJ595" s="0"/>
      <c r="YK595" s="0"/>
      <c r="YL595" s="0"/>
      <c r="YM595" s="0"/>
      <c r="YN595" s="0"/>
      <c r="YO595" s="0"/>
      <c r="YP595" s="0"/>
      <c r="YQ595" s="0"/>
      <c r="YR595" s="0"/>
      <c r="YS595" s="0"/>
      <c r="YT595" s="0"/>
      <c r="YU595" s="0"/>
      <c r="YV595" s="0"/>
      <c r="YW595" s="0"/>
      <c r="YX595" s="0"/>
      <c r="YY595" s="0"/>
      <c r="YZ595" s="0"/>
      <c r="ZA595" s="0"/>
      <c r="ZB595" s="0"/>
      <c r="ZC595" s="0"/>
      <c r="ZD595" s="0"/>
      <c r="ZE595" s="0"/>
      <c r="ZF595" s="0"/>
      <c r="ZG595" s="0"/>
      <c r="ZH595" s="0"/>
      <c r="ZI595" s="0"/>
      <c r="ZJ595" s="0"/>
      <c r="ZK595" s="0"/>
      <c r="ZL595" s="0"/>
      <c r="ZM595" s="0"/>
      <c r="ZN595" s="0"/>
      <c r="ZO595" s="0"/>
      <c r="ZP595" s="0"/>
      <c r="ZQ595" s="0"/>
      <c r="ZR595" s="0"/>
      <c r="ZS595" s="0"/>
      <c r="ZT595" s="0"/>
      <c r="ZU595" s="0"/>
      <c r="ZV595" s="0"/>
      <c r="ZW595" s="0"/>
      <c r="ZX595" s="0"/>
      <c r="ZY595" s="0"/>
      <c r="ZZ595" s="0"/>
      <c r="AAA595" s="0"/>
      <c r="AAB595" s="0"/>
      <c r="AAC595" s="0"/>
      <c r="AAD595" s="0"/>
      <c r="AAE595" s="0"/>
      <c r="AAF595" s="0"/>
      <c r="AAG595" s="0"/>
      <c r="AAH595" s="0"/>
      <c r="AAI595" s="0"/>
      <c r="AAJ595" s="0"/>
      <c r="AAK595" s="0"/>
      <c r="AAL595" s="0"/>
      <c r="AAM595" s="0"/>
      <c r="AAN595" s="0"/>
      <c r="AAO595" s="0"/>
      <c r="AAP595" s="0"/>
      <c r="AAQ595" s="0"/>
      <c r="AAR595" s="0"/>
      <c r="AAS595" s="0"/>
      <c r="AAT595" s="0"/>
      <c r="AAU595" s="0"/>
      <c r="AAV595" s="0"/>
      <c r="AAW595" s="0"/>
      <c r="AAX595" s="0"/>
      <c r="AAY595" s="0"/>
      <c r="AAZ595" s="0"/>
      <c r="ABA595" s="0"/>
      <c r="ABB595" s="0"/>
      <c r="ABC595" s="0"/>
      <c r="ABD595" s="0"/>
      <c r="ABE595" s="0"/>
      <c r="ABF595" s="0"/>
      <c r="ABG595" s="0"/>
      <c r="ABH595" s="0"/>
      <c r="ABI595" s="0"/>
      <c r="ABJ595" s="0"/>
      <c r="ABK595" s="0"/>
      <c r="ABL595" s="0"/>
      <c r="ABM595" s="0"/>
      <c r="ABN595" s="0"/>
      <c r="ABO595" s="0"/>
      <c r="ABP595" s="0"/>
      <c r="ABQ595" s="0"/>
      <c r="ABR595" s="0"/>
      <c r="ABS595" s="0"/>
      <c r="ABT595" s="0"/>
      <c r="ABU595" s="0"/>
      <c r="ABV595" s="0"/>
      <c r="ABW595" s="0"/>
      <c r="ABX595" s="0"/>
      <c r="ABY595" s="0"/>
      <c r="ABZ595" s="0"/>
      <c r="ACA595" s="0"/>
      <c r="ACB595" s="0"/>
      <c r="ACC595" s="0"/>
      <c r="ACD595" s="0"/>
      <c r="ACE595" s="0"/>
      <c r="ACF595" s="0"/>
      <c r="ACG595" s="0"/>
      <c r="ACH595" s="0"/>
      <c r="ACI595" s="0"/>
      <c r="ACJ595" s="0"/>
      <c r="ACK595" s="0"/>
      <c r="ACL595" s="0"/>
      <c r="ACM595" s="0"/>
      <c r="ACN595" s="0"/>
      <c r="ACO595" s="0"/>
      <c r="ACP595" s="0"/>
      <c r="ACQ595" s="0"/>
      <c r="ACR595" s="0"/>
      <c r="ACS595" s="0"/>
      <c r="ACT595" s="0"/>
      <c r="ACU595" s="0"/>
      <c r="ACV595" s="0"/>
      <c r="ACW595" s="0"/>
      <c r="ACX595" s="0"/>
      <c r="ACY595" s="0"/>
      <c r="ACZ595" s="0"/>
      <c r="ADA595" s="0"/>
      <c r="ADB595" s="0"/>
      <c r="ADC595" s="0"/>
      <c r="ADD595" s="0"/>
      <c r="ADE595" s="0"/>
      <c r="ADF595" s="0"/>
      <c r="ADG595" s="0"/>
      <c r="ADH595" s="0"/>
      <c r="ADI595" s="0"/>
      <c r="ADJ595" s="0"/>
      <c r="ADK595" s="0"/>
      <c r="ADL595" s="0"/>
      <c r="ADM595" s="0"/>
      <c r="ADN595" s="0"/>
      <c r="ADO595" s="0"/>
      <c r="ADP595" s="0"/>
      <c r="ADQ595" s="0"/>
      <c r="ADR595" s="0"/>
      <c r="ADS595" s="0"/>
      <c r="ADT595" s="0"/>
      <c r="ADU595" s="0"/>
      <c r="ADV595" s="0"/>
      <c r="ADW595" s="0"/>
      <c r="ADX595" s="0"/>
      <c r="ADY595" s="0"/>
      <c r="ADZ595" s="0"/>
      <c r="AEA595" s="0"/>
      <c r="AEB595" s="0"/>
      <c r="AEC595" s="0"/>
      <c r="AED595" s="0"/>
      <c r="AEE595" s="0"/>
      <c r="AEF595" s="0"/>
      <c r="AEG595" s="0"/>
      <c r="AEH595" s="0"/>
      <c r="AEI595" s="0"/>
      <c r="AEJ595" s="0"/>
      <c r="AEK595" s="0"/>
      <c r="AEL595" s="0"/>
      <c r="AEM595" s="0"/>
      <c r="AEN595" s="0"/>
      <c r="AEO595" s="0"/>
      <c r="AEP595" s="0"/>
      <c r="AEQ595" s="0"/>
      <c r="AER595" s="0"/>
      <c r="AES595" s="0"/>
      <c r="AET595" s="0"/>
      <c r="AEU595" s="0"/>
      <c r="AEV595" s="0"/>
      <c r="AEW595" s="0"/>
      <c r="AEX595" s="0"/>
      <c r="AEY595" s="0"/>
      <c r="AEZ595" s="0"/>
      <c r="AFA595" s="0"/>
      <c r="AFB595" s="0"/>
      <c r="AFC595" s="0"/>
      <c r="AFD595" s="0"/>
      <c r="AFE595" s="0"/>
      <c r="AFF595" s="0"/>
      <c r="AFG595" s="0"/>
      <c r="AFH595" s="0"/>
      <c r="AFI595" s="0"/>
      <c r="AFJ595" s="0"/>
      <c r="AFK595" s="0"/>
      <c r="AFL595" s="0"/>
      <c r="AFM595" s="0"/>
      <c r="AFN595" s="0"/>
      <c r="AFO595" s="0"/>
      <c r="AFP595" s="0"/>
      <c r="AFQ595" s="0"/>
      <c r="AFR595" s="0"/>
      <c r="AFS595" s="0"/>
      <c r="AFT595" s="0"/>
      <c r="AFU595" s="0"/>
      <c r="AFV595" s="0"/>
      <c r="AFW595" s="0"/>
      <c r="AFX595" s="0"/>
      <c r="AFY595" s="0"/>
      <c r="AFZ595" s="0"/>
      <c r="AGA595" s="0"/>
      <c r="AGB595" s="0"/>
      <c r="AGC595" s="0"/>
      <c r="AGD595" s="0"/>
      <c r="AGE595" s="0"/>
      <c r="AGF595" s="0"/>
      <c r="AGG595" s="0"/>
      <c r="AGH595" s="0"/>
      <c r="AGI595" s="0"/>
      <c r="AGJ595" s="0"/>
      <c r="AGK595" s="0"/>
      <c r="AGL595" s="0"/>
      <c r="AGM595" s="0"/>
      <c r="AGN595" s="0"/>
      <c r="AGO595" s="0"/>
      <c r="AGP595" s="0"/>
      <c r="AGQ595" s="0"/>
      <c r="AGR595" s="0"/>
      <c r="AGS595" s="0"/>
      <c r="AGT595" s="0"/>
      <c r="AGU595" s="0"/>
      <c r="AGV595" s="0"/>
      <c r="AGW595" s="0"/>
      <c r="AGX595" s="0"/>
      <c r="AGY595" s="0"/>
      <c r="AGZ595" s="0"/>
      <c r="AHA595" s="0"/>
      <c r="AHB595" s="0"/>
      <c r="AHC595" s="0"/>
      <c r="AHD595" s="0"/>
      <c r="AHE595" s="0"/>
      <c r="AHF595" s="0"/>
      <c r="AHG595" s="0"/>
      <c r="AHH595" s="0"/>
      <c r="AHI595" s="0"/>
      <c r="AHJ595" s="0"/>
      <c r="AHK595" s="0"/>
      <c r="AHL595" s="0"/>
      <c r="AHM595" s="0"/>
      <c r="AHN595" s="0"/>
      <c r="AHO595" s="0"/>
      <c r="AHP595" s="0"/>
      <c r="AHQ595" s="0"/>
      <c r="AHR595" s="0"/>
      <c r="AHS595" s="0"/>
      <c r="AHT595" s="0"/>
      <c r="AHU595" s="0"/>
      <c r="AHV595" s="0"/>
      <c r="AHW595" s="0"/>
      <c r="AHX595" s="0"/>
      <c r="AHY595" s="0"/>
      <c r="AHZ595" s="0"/>
      <c r="AIA595" s="0"/>
      <c r="AIB595" s="0"/>
      <c r="AIC595" s="0"/>
      <c r="AID595" s="0"/>
      <c r="AIE595" s="0"/>
      <c r="AIF595" s="0"/>
      <c r="AIG595" s="0"/>
      <c r="AIH595" s="0"/>
      <c r="AII595" s="0"/>
      <c r="AIJ595" s="0"/>
      <c r="AIK595" s="0"/>
      <c r="AIL595" s="0"/>
      <c r="AIM595" s="0"/>
      <c r="AIN595" s="0"/>
      <c r="AIO595" s="0"/>
      <c r="AIP595" s="0"/>
      <c r="AIQ595" s="0"/>
      <c r="AIR595" s="0"/>
      <c r="AIS595" s="0"/>
      <c r="AIT595" s="0"/>
      <c r="AIU595" s="0"/>
      <c r="AIV595" s="0"/>
      <c r="AIW595" s="0"/>
      <c r="AIX595" s="0"/>
      <c r="AIY595" s="0"/>
      <c r="AIZ595" s="0"/>
      <c r="AJA595" s="0"/>
      <c r="AJB595" s="0"/>
      <c r="AJC595" s="0"/>
      <c r="AJD595" s="0"/>
      <c r="AJE595" s="0"/>
      <c r="AJF595" s="0"/>
      <c r="AJG595" s="0"/>
      <c r="AJH595" s="0"/>
      <c r="AJI595" s="0"/>
      <c r="AJJ595" s="0"/>
      <c r="AJK595" s="0"/>
      <c r="AJL595" s="0"/>
      <c r="AJM595" s="0"/>
      <c r="AJN595" s="0"/>
      <c r="AJO595" s="0"/>
      <c r="AJP595" s="0"/>
      <c r="AJQ595" s="0"/>
      <c r="AJR595" s="0"/>
      <c r="AJS595" s="0"/>
      <c r="AJT595" s="0"/>
      <c r="AJU595" s="0"/>
      <c r="AJV595" s="0"/>
      <c r="AJW595" s="0"/>
      <c r="AJX595" s="0"/>
      <c r="AJY595" s="0"/>
      <c r="AJZ595" s="0"/>
      <c r="AKA595" s="0"/>
      <c r="AKB595" s="0"/>
      <c r="AKC595" s="0"/>
      <c r="AKD595" s="0"/>
      <c r="AKE595" s="0"/>
      <c r="AKF595" s="0"/>
      <c r="AKG595" s="0"/>
      <c r="AKH595" s="0"/>
      <c r="AKI595" s="0"/>
      <c r="AKJ595" s="0"/>
      <c r="AKK595" s="0"/>
      <c r="AKL595" s="0"/>
      <c r="AKM595" s="0"/>
      <c r="AKN595" s="0"/>
      <c r="AKO595" s="0"/>
      <c r="AKP595" s="0"/>
      <c r="AKQ595" s="0"/>
      <c r="AKR595" s="0"/>
      <c r="AKS595" s="0"/>
      <c r="AKT595" s="0"/>
      <c r="AKU595" s="0"/>
      <c r="AKV595" s="0"/>
      <c r="AKW595" s="0"/>
      <c r="AKX595" s="0"/>
      <c r="AKY595" s="0"/>
      <c r="AKZ595" s="0"/>
      <c r="ALA595" s="0"/>
      <c r="ALB595" s="0"/>
      <c r="ALC595" s="0"/>
      <c r="ALD595" s="0"/>
      <c r="ALE595" s="0"/>
      <c r="ALF595" s="0"/>
      <c r="ALG595" s="0"/>
      <c r="ALH595" s="0"/>
      <c r="ALI595" s="0"/>
      <c r="ALJ595" s="0"/>
      <c r="ALK595" s="0"/>
      <c r="ALL595" s="0"/>
      <c r="ALM595" s="0"/>
      <c r="ALN595" s="0"/>
      <c r="ALO595" s="0"/>
      <c r="ALP595" s="0"/>
      <c r="ALQ595" s="0"/>
      <c r="ALR595" s="0"/>
      <c r="ALS595" s="0"/>
      <c r="ALT595" s="0"/>
      <c r="ALU595" s="0"/>
      <c r="ALV595" s="0"/>
      <c r="ALW595" s="0"/>
      <c r="ALX595" s="0"/>
      <c r="ALY595" s="0"/>
      <c r="ALZ595" s="0"/>
      <c r="AMA595" s="0"/>
      <c r="AMB595" s="0"/>
      <c r="AMC595" s="0"/>
      <c r="AMD595" s="0"/>
      <c r="AME595" s="0"/>
      <c r="AMF595" s="0"/>
      <c r="AMG595" s="0"/>
      <c r="AMH595" s="0"/>
      <c r="AMI595" s="0"/>
      <c r="AMJ595" s="0"/>
    </row>
    <row r="596" customFormat="false" ht="16.5" hidden="false" customHeight="true" outlineLevel="0" collapsed="false">
      <c r="A596" s="19" t="n">
        <v>595</v>
      </c>
      <c r="B596" s="19" t="n">
        <f aca="false" t="array" ref="B596:B596">RANK(V596,$V$2:$V$607)</f>
        <v>577</v>
      </c>
      <c r="C596" s="20" t="str">
        <f aca="false">IF(VLOOKUP($A596,Tournoi!$B$2:$F$601,3,0)="","",VLOOKUP($A596,Tournoi!$B$2:$F$601,3,0))</f>
        <v/>
      </c>
      <c r="D596" s="20" t="str">
        <f aca="false">IF(VLOOKUP($A596,Tournoi!$B$2:$F$601,4,0)="","",VLOOKUP($A596,Tournoi!$B$2:$F$601,4,0))</f>
        <v/>
      </c>
      <c r="E596" s="20"/>
      <c r="F596" s="19" t="n">
        <v>0</v>
      </c>
      <c r="G596" s="19" t="n">
        <v>0</v>
      </c>
      <c r="H596" s="19" t="n">
        <v>0</v>
      </c>
      <c r="I596" s="19" t="n">
        <v>0</v>
      </c>
      <c r="J596" s="21"/>
      <c r="K596" s="19"/>
      <c r="L596" s="19"/>
      <c r="M596" s="19"/>
      <c r="N596" s="19"/>
      <c r="O596" s="19" t="str">
        <f aca="false">IF(VLOOKUP($A596,Tournoi!$B$2:$AC$601,6,0)="","",VLOOKUP($A596,Tournoi!$B$2:$AF$601,30,0))</f>
        <v/>
      </c>
      <c r="P596" s="19"/>
      <c r="Q596" s="19"/>
      <c r="R596" s="19"/>
      <c r="S596" s="22"/>
      <c r="T596" s="21" t="n">
        <f aca="false" t="array" ref="T596:T596">SUM(J596:S596)</f>
        <v>0</v>
      </c>
      <c r="U596" s="19" t="n">
        <f aca="false" t="array" ref="U596:U596">IF(S596="",0,S596)+IF((COUNT(J596:R596)&lt;6),SUM(J596:R596),(MAX(J596:R596)+LARGE(J596:R596,2)+LARGE(J596:R596,3)+LARGE(J596:R596,4)+LARGE(J596:R596,5)))</f>
        <v>0</v>
      </c>
      <c r="V596" s="19" t="n">
        <f aca="false">U596+G596+I596</f>
        <v>0</v>
      </c>
      <c r="W596" s="19" t="n">
        <f aca="false" t="array" ref="W596:W596">COUNT(J596:S596)</f>
        <v>0</v>
      </c>
      <c r="X596" s="19"/>
      <c r="Y596" s="19"/>
      <c r="Z596" s="4"/>
      <c r="AA596" s="4"/>
      <c r="AB596" s="0"/>
      <c r="AC596" s="4"/>
      <c r="AD596" s="4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CA596" s="0"/>
      <c r="CB596" s="0"/>
      <c r="CC596" s="0"/>
      <c r="CD596" s="0"/>
      <c r="CE596" s="0"/>
      <c r="CF596" s="0"/>
      <c r="CG596" s="0"/>
      <c r="CH596" s="0"/>
      <c r="CI596" s="0"/>
      <c r="CJ596" s="0"/>
      <c r="CK596" s="0"/>
      <c r="CL596" s="0"/>
      <c r="CM596" s="0"/>
      <c r="CN596" s="0"/>
      <c r="CO596" s="0"/>
      <c r="CP596" s="0"/>
      <c r="CQ596" s="0"/>
      <c r="CR596" s="0"/>
      <c r="CS596" s="0"/>
      <c r="CT596" s="0"/>
      <c r="CU596" s="0"/>
      <c r="CV596" s="0"/>
      <c r="CW596" s="0"/>
      <c r="CX596" s="0"/>
      <c r="CY596" s="0"/>
      <c r="CZ596" s="0"/>
      <c r="DA596" s="0"/>
      <c r="DB596" s="0"/>
      <c r="DC596" s="0"/>
      <c r="DD596" s="0"/>
      <c r="DE596" s="0"/>
      <c r="DF596" s="0"/>
      <c r="DG596" s="0"/>
      <c r="DH596" s="0"/>
      <c r="DI596" s="0"/>
      <c r="DJ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  <c r="EE596" s="0"/>
      <c r="EF596" s="0"/>
      <c r="EG596" s="0"/>
      <c r="EH596" s="0"/>
      <c r="EI596" s="0"/>
      <c r="EJ596" s="0"/>
      <c r="EK596" s="0"/>
      <c r="EL596" s="0"/>
      <c r="EM596" s="0"/>
      <c r="EN596" s="0"/>
      <c r="EO596" s="0"/>
      <c r="EP596" s="0"/>
      <c r="EQ596" s="0"/>
      <c r="ER596" s="0"/>
      <c r="ES596" s="0"/>
      <c r="ET596" s="0"/>
      <c r="EU596" s="0"/>
      <c r="EV596" s="0"/>
      <c r="EW596" s="0"/>
      <c r="EX596" s="0"/>
      <c r="EY596" s="0"/>
      <c r="EZ596" s="0"/>
      <c r="FA596" s="0"/>
      <c r="FB596" s="0"/>
      <c r="FC596" s="0"/>
      <c r="FD596" s="0"/>
      <c r="FE596" s="0"/>
      <c r="FF596" s="0"/>
      <c r="FG596" s="0"/>
      <c r="FH596" s="0"/>
      <c r="FI596" s="0"/>
      <c r="FJ596" s="0"/>
      <c r="FK596" s="0"/>
      <c r="FL596" s="0"/>
      <c r="FM596" s="0"/>
      <c r="FN596" s="0"/>
      <c r="FO596" s="0"/>
      <c r="FP596" s="0"/>
      <c r="FQ596" s="0"/>
      <c r="FR596" s="0"/>
      <c r="FS596" s="0"/>
      <c r="FT596" s="0"/>
      <c r="FU596" s="0"/>
      <c r="FV596" s="0"/>
      <c r="FW596" s="0"/>
      <c r="FX596" s="0"/>
      <c r="FY596" s="0"/>
      <c r="FZ596" s="0"/>
      <c r="GA596" s="0"/>
      <c r="GB596" s="0"/>
      <c r="GC596" s="0"/>
      <c r="GD596" s="0"/>
      <c r="GE596" s="0"/>
      <c r="GF596" s="0"/>
      <c r="GG596" s="0"/>
      <c r="GH596" s="0"/>
      <c r="GI596" s="0"/>
      <c r="GJ596" s="0"/>
      <c r="GK596" s="0"/>
      <c r="GL596" s="0"/>
      <c r="GM596" s="0"/>
      <c r="GN596" s="0"/>
      <c r="GO596" s="0"/>
      <c r="GP596" s="0"/>
      <c r="GQ596" s="0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  <c r="IX596" s="0"/>
      <c r="IY596" s="0"/>
      <c r="IZ596" s="0"/>
      <c r="JA596" s="0"/>
      <c r="JB596" s="0"/>
      <c r="JC596" s="0"/>
      <c r="JD596" s="0"/>
      <c r="JE596" s="0"/>
      <c r="JF596" s="0"/>
      <c r="JG596" s="0"/>
      <c r="JH596" s="0"/>
      <c r="JI596" s="0"/>
      <c r="JJ596" s="0"/>
      <c r="JK596" s="0"/>
      <c r="JL596" s="0"/>
      <c r="JM596" s="0"/>
      <c r="JN596" s="0"/>
      <c r="JO596" s="0"/>
      <c r="JP596" s="0"/>
      <c r="JQ596" s="0"/>
      <c r="JR596" s="0"/>
      <c r="JS596" s="0"/>
      <c r="JT596" s="0"/>
      <c r="JU596" s="0"/>
      <c r="JV596" s="0"/>
      <c r="JW596" s="0"/>
      <c r="JX596" s="0"/>
      <c r="JY596" s="0"/>
      <c r="JZ596" s="0"/>
      <c r="KA596" s="0"/>
      <c r="KB596" s="0"/>
      <c r="KC596" s="0"/>
      <c r="KD596" s="0"/>
      <c r="KE596" s="0"/>
      <c r="KF596" s="0"/>
      <c r="KG596" s="0"/>
      <c r="KH596" s="0"/>
      <c r="KI596" s="0"/>
      <c r="KJ596" s="0"/>
      <c r="KK596" s="0"/>
      <c r="KL596" s="0"/>
      <c r="KM596" s="0"/>
      <c r="KN596" s="0"/>
      <c r="KO596" s="0"/>
      <c r="KP596" s="0"/>
      <c r="KQ596" s="0"/>
      <c r="KR596" s="0"/>
      <c r="KS596" s="0"/>
      <c r="KT596" s="0"/>
      <c r="KU596" s="0"/>
      <c r="KV596" s="0"/>
      <c r="KW596" s="0"/>
      <c r="KX596" s="0"/>
      <c r="KY596" s="0"/>
      <c r="KZ596" s="0"/>
      <c r="LA596" s="0"/>
      <c r="LB596" s="0"/>
      <c r="LC596" s="0"/>
      <c r="LD596" s="0"/>
      <c r="LE596" s="0"/>
      <c r="LF596" s="0"/>
      <c r="LG596" s="0"/>
      <c r="LH596" s="0"/>
      <c r="LI596" s="0"/>
      <c r="LJ596" s="0"/>
      <c r="LK596" s="0"/>
      <c r="LL596" s="0"/>
      <c r="LM596" s="0"/>
      <c r="LN596" s="0"/>
      <c r="LO596" s="0"/>
      <c r="LP596" s="0"/>
      <c r="LQ596" s="0"/>
      <c r="LR596" s="0"/>
      <c r="LS596" s="0"/>
      <c r="LT596" s="0"/>
      <c r="LU596" s="0"/>
      <c r="LV596" s="0"/>
      <c r="LW596" s="0"/>
      <c r="LX596" s="0"/>
      <c r="LY596" s="0"/>
      <c r="LZ596" s="0"/>
      <c r="MA596" s="0"/>
      <c r="MB596" s="0"/>
      <c r="MC596" s="0"/>
      <c r="MD596" s="0"/>
      <c r="ME596" s="0"/>
      <c r="MF596" s="0"/>
      <c r="MG596" s="0"/>
      <c r="MH596" s="0"/>
      <c r="MI596" s="0"/>
      <c r="MJ596" s="0"/>
      <c r="MK596" s="0"/>
      <c r="ML596" s="0"/>
      <c r="MM596" s="0"/>
      <c r="MN596" s="0"/>
      <c r="MO596" s="0"/>
      <c r="MP596" s="0"/>
      <c r="MQ596" s="0"/>
      <c r="MR596" s="0"/>
      <c r="MS596" s="0"/>
      <c r="MT596" s="0"/>
      <c r="MU596" s="0"/>
      <c r="MV596" s="0"/>
      <c r="MW596" s="0"/>
      <c r="MX596" s="0"/>
      <c r="MY596" s="0"/>
      <c r="MZ596" s="0"/>
      <c r="NA596" s="0"/>
      <c r="NB596" s="0"/>
      <c r="NC596" s="0"/>
      <c r="ND596" s="0"/>
      <c r="NE596" s="0"/>
      <c r="NF596" s="0"/>
      <c r="NG596" s="0"/>
      <c r="NH596" s="0"/>
      <c r="NI596" s="0"/>
      <c r="NJ596" s="0"/>
      <c r="NK596" s="0"/>
      <c r="NL596" s="0"/>
      <c r="NM596" s="0"/>
      <c r="NN596" s="0"/>
      <c r="NO596" s="0"/>
      <c r="NP596" s="0"/>
      <c r="NQ596" s="0"/>
      <c r="NR596" s="0"/>
      <c r="NS596" s="0"/>
      <c r="NT596" s="0"/>
      <c r="NU596" s="0"/>
      <c r="NV596" s="0"/>
      <c r="NW596" s="0"/>
      <c r="NX596" s="0"/>
      <c r="NY596" s="0"/>
      <c r="NZ596" s="0"/>
      <c r="OA596" s="0"/>
      <c r="OB596" s="0"/>
      <c r="OC596" s="0"/>
      <c r="OD596" s="0"/>
      <c r="OE596" s="0"/>
      <c r="OF596" s="0"/>
      <c r="OG596" s="0"/>
      <c r="OH596" s="0"/>
      <c r="OI596" s="0"/>
      <c r="OJ596" s="0"/>
      <c r="OK596" s="0"/>
      <c r="OL596" s="0"/>
      <c r="OM596" s="0"/>
      <c r="ON596" s="0"/>
      <c r="OO596" s="0"/>
      <c r="OP596" s="0"/>
      <c r="OQ596" s="0"/>
      <c r="OR596" s="0"/>
      <c r="OS596" s="0"/>
      <c r="OT596" s="0"/>
      <c r="OU596" s="0"/>
      <c r="OV596" s="0"/>
      <c r="OW596" s="0"/>
      <c r="OX596" s="0"/>
      <c r="OY596" s="0"/>
      <c r="OZ596" s="0"/>
      <c r="PA596" s="0"/>
      <c r="PB596" s="0"/>
      <c r="PC596" s="0"/>
      <c r="PD596" s="0"/>
      <c r="PE596" s="0"/>
      <c r="PF596" s="0"/>
      <c r="PG596" s="0"/>
      <c r="PH596" s="0"/>
      <c r="PI596" s="0"/>
      <c r="PJ596" s="0"/>
      <c r="PK596" s="0"/>
      <c r="PL596" s="0"/>
      <c r="PM596" s="0"/>
      <c r="PN596" s="0"/>
      <c r="PO596" s="0"/>
      <c r="PP596" s="0"/>
      <c r="PQ596" s="0"/>
      <c r="PR596" s="0"/>
      <c r="PS596" s="0"/>
      <c r="PT596" s="0"/>
      <c r="PU596" s="0"/>
      <c r="PV596" s="0"/>
      <c r="PW596" s="0"/>
      <c r="PX596" s="0"/>
      <c r="PY596" s="0"/>
      <c r="PZ596" s="0"/>
      <c r="QA596" s="0"/>
      <c r="QB596" s="0"/>
      <c r="QC596" s="0"/>
      <c r="QD596" s="0"/>
      <c r="QE596" s="0"/>
      <c r="QF596" s="0"/>
      <c r="QG596" s="0"/>
      <c r="QH596" s="0"/>
      <c r="QI596" s="0"/>
      <c r="QJ596" s="0"/>
      <c r="QK596" s="0"/>
      <c r="QL596" s="0"/>
      <c r="QM596" s="0"/>
      <c r="QN596" s="0"/>
      <c r="QO596" s="0"/>
      <c r="QP596" s="0"/>
      <c r="QQ596" s="0"/>
      <c r="QR596" s="0"/>
      <c r="QS596" s="0"/>
      <c r="QT596" s="0"/>
      <c r="QU596" s="0"/>
      <c r="QV596" s="0"/>
      <c r="QW596" s="0"/>
      <c r="QX596" s="0"/>
      <c r="QY596" s="0"/>
      <c r="QZ596" s="0"/>
      <c r="RA596" s="0"/>
      <c r="RB596" s="0"/>
      <c r="RC596" s="0"/>
      <c r="RD596" s="0"/>
      <c r="RE596" s="0"/>
      <c r="RF596" s="0"/>
      <c r="RG596" s="0"/>
      <c r="RH596" s="0"/>
      <c r="RI596" s="0"/>
      <c r="RJ596" s="0"/>
      <c r="RK596" s="0"/>
      <c r="RL596" s="0"/>
      <c r="RM596" s="0"/>
      <c r="RN596" s="0"/>
      <c r="RO596" s="0"/>
      <c r="RP596" s="0"/>
      <c r="RQ596" s="0"/>
      <c r="RR596" s="0"/>
      <c r="RS596" s="0"/>
      <c r="RT596" s="0"/>
      <c r="RU596" s="0"/>
      <c r="RV596" s="0"/>
      <c r="RW596" s="0"/>
      <c r="RX596" s="0"/>
      <c r="RY596" s="0"/>
      <c r="RZ596" s="0"/>
      <c r="SA596" s="0"/>
      <c r="SB596" s="0"/>
      <c r="SC596" s="0"/>
      <c r="SD596" s="0"/>
      <c r="SE596" s="0"/>
      <c r="SF596" s="0"/>
      <c r="SG596" s="0"/>
      <c r="SH596" s="0"/>
      <c r="SI596" s="0"/>
      <c r="SJ596" s="0"/>
      <c r="SK596" s="0"/>
      <c r="SL596" s="0"/>
      <c r="SM596" s="0"/>
      <c r="SN596" s="0"/>
      <c r="SO596" s="0"/>
      <c r="SP596" s="0"/>
      <c r="SQ596" s="0"/>
      <c r="SR596" s="0"/>
      <c r="SS596" s="0"/>
      <c r="ST596" s="0"/>
      <c r="SU596" s="0"/>
      <c r="SV596" s="0"/>
      <c r="SW596" s="0"/>
      <c r="SX596" s="0"/>
      <c r="SY596" s="0"/>
      <c r="SZ596" s="0"/>
      <c r="TA596" s="0"/>
      <c r="TB596" s="0"/>
      <c r="TC596" s="0"/>
      <c r="TD596" s="0"/>
      <c r="TE596" s="0"/>
      <c r="TF596" s="0"/>
      <c r="TG596" s="0"/>
      <c r="TH596" s="0"/>
      <c r="TI596" s="0"/>
      <c r="TJ596" s="0"/>
      <c r="TK596" s="0"/>
      <c r="TL596" s="0"/>
      <c r="TM596" s="0"/>
      <c r="TN596" s="0"/>
      <c r="TO596" s="0"/>
      <c r="TP596" s="0"/>
      <c r="TQ596" s="0"/>
      <c r="TR596" s="0"/>
      <c r="TS596" s="0"/>
      <c r="TT596" s="0"/>
      <c r="TU596" s="0"/>
      <c r="TV596" s="0"/>
      <c r="TW596" s="0"/>
      <c r="TX596" s="0"/>
      <c r="TY596" s="0"/>
      <c r="TZ596" s="0"/>
      <c r="UA596" s="0"/>
      <c r="UB596" s="0"/>
      <c r="UC596" s="0"/>
      <c r="UD596" s="0"/>
      <c r="UE596" s="0"/>
      <c r="UF596" s="0"/>
      <c r="UG596" s="0"/>
      <c r="UH596" s="0"/>
      <c r="UI596" s="0"/>
      <c r="UJ596" s="0"/>
      <c r="UK596" s="0"/>
      <c r="UL596" s="0"/>
      <c r="UM596" s="0"/>
      <c r="UN596" s="0"/>
      <c r="UO596" s="0"/>
      <c r="UP596" s="0"/>
      <c r="UQ596" s="0"/>
      <c r="UR596" s="0"/>
      <c r="US596" s="0"/>
      <c r="UT596" s="0"/>
      <c r="UU596" s="0"/>
      <c r="UV596" s="0"/>
      <c r="UW596" s="0"/>
      <c r="UX596" s="0"/>
      <c r="UY596" s="0"/>
      <c r="UZ596" s="0"/>
      <c r="VA596" s="0"/>
      <c r="VB596" s="0"/>
      <c r="VC596" s="0"/>
      <c r="VD596" s="0"/>
      <c r="VE596" s="0"/>
      <c r="VF596" s="0"/>
      <c r="VG596" s="0"/>
      <c r="VH596" s="0"/>
      <c r="VI596" s="0"/>
      <c r="VJ596" s="0"/>
      <c r="VK596" s="0"/>
      <c r="VL596" s="0"/>
      <c r="VM596" s="0"/>
      <c r="VN596" s="0"/>
      <c r="VO596" s="0"/>
      <c r="VP596" s="0"/>
      <c r="VQ596" s="0"/>
      <c r="VR596" s="0"/>
      <c r="VS596" s="0"/>
      <c r="VT596" s="0"/>
      <c r="VU596" s="0"/>
      <c r="VV596" s="0"/>
      <c r="VW596" s="0"/>
      <c r="VX596" s="0"/>
      <c r="VY596" s="0"/>
      <c r="VZ596" s="0"/>
      <c r="WA596" s="0"/>
      <c r="WB596" s="0"/>
      <c r="WC596" s="0"/>
      <c r="WD596" s="0"/>
      <c r="WE596" s="0"/>
      <c r="WF596" s="0"/>
      <c r="WG596" s="0"/>
      <c r="WH596" s="0"/>
      <c r="WI596" s="0"/>
      <c r="WJ596" s="0"/>
      <c r="WK596" s="0"/>
      <c r="WL596" s="0"/>
      <c r="WM596" s="0"/>
      <c r="WN596" s="0"/>
      <c r="WO596" s="0"/>
      <c r="WP596" s="0"/>
      <c r="WQ596" s="0"/>
      <c r="WR596" s="0"/>
      <c r="WS596" s="0"/>
      <c r="WT596" s="0"/>
      <c r="WU596" s="0"/>
      <c r="WV596" s="0"/>
      <c r="WW596" s="0"/>
      <c r="WX596" s="0"/>
      <c r="WY596" s="0"/>
      <c r="WZ596" s="0"/>
      <c r="XA596" s="0"/>
      <c r="XB596" s="0"/>
      <c r="XC596" s="0"/>
      <c r="XD596" s="0"/>
      <c r="XE596" s="0"/>
      <c r="XF596" s="0"/>
      <c r="XG596" s="0"/>
      <c r="XH596" s="0"/>
      <c r="XI596" s="0"/>
      <c r="XJ596" s="0"/>
      <c r="XK596" s="0"/>
      <c r="XL596" s="0"/>
      <c r="XM596" s="0"/>
      <c r="XN596" s="0"/>
      <c r="XO596" s="0"/>
      <c r="XP596" s="0"/>
      <c r="XQ596" s="0"/>
      <c r="XR596" s="0"/>
      <c r="XS596" s="0"/>
      <c r="XT596" s="0"/>
      <c r="XU596" s="0"/>
      <c r="XV596" s="0"/>
      <c r="XW596" s="0"/>
      <c r="XX596" s="0"/>
      <c r="XY596" s="0"/>
      <c r="XZ596" s="0"/>
      <c r="YA596" s="0"/>
      <c r="YB596" s="0"/>
      <c r="YC596" s="0"/>
      <c r="YD596" s="0"/>
      <c r="YE596" s="0"/>
      <c r="YF596" s="0"/>
      <c r="YG596" s="0"/>
      <c r="YH596" s="0"/>
      <c r="YI596" s="0"/>
      <c r="YJ596" s="0"/>
      <c r="YK596" s="0"/>
      <c r="YL596" s="0"/>
      <c r="YM596" s="0"/>
      <c r="YN596" s="0"/>
      <c r="YO596" s="0"/>
      <c r="YP596" s="0"/>
      <c r="YQ596" s="0"/>
      <c r="YR596" s="0"/>
      <c r="YS596" s="0"/>
      <c r="YT596" s="0"/>
      <c r="YU596" s="0"/>
      <c r="YV596" s="0"/>
      <c r="YW596" s="0"/>
      <c r="YX596" s="0"/>
      <c r="YY596" s="0"/>
      <c r="YZ596" s="0"/>
      <c r="ZA596" s="0"/>
      <c r="ZB596" s="0"/>
      <c r="ZC596" s="0"/>
      <c r="ZD596" s="0"/>
      <c r="ZE596" s="0"/>
      <c r="ZF596" s="0"/>
      <c r="ZG596" s="0"/>
      <c r="ZH596" s="0"/>
      <c r="ZI596" s="0"/>
      <c r="ZJ596" s="0"/>
      <c r="ZK596" s="0"/>
      <c r="ZL596" s="0"/>
      <c r="ZM596" s="0"/>
      <c r="ZN596" s="0"/>
      <c r="ZO596" s="0"/>
      <c r="ZP596" s="0"/>
      <c r="ZQ596" s="0"/>
      <c r="ZR596" s="0"/>
      <c r="ZS596" s="0"/>
      <c r="ZT596" s="0"/>
      <c r="ZU596" s="0"/>
      <c r="ZV596" s="0"/>
      <c r="ZW596" s="0"/>
      <c r="ZX596" s="0"/>
      <c r="ZY596" s="0"/>
      <c r="ZZ596" s="0"/>
      <c r="AAA596" s="0"/>
      <c r="AAB596" s="0"/>
      <c r="AAC596" s="0"/>
      <c r="AAD596" s="0"/>
      <c r="AAE596" s="0"/>
      <c r="AAF596" s="0"/>
      <c r="AAG596" s="0"/>
      <c r="AAH596" s="0"/>
      <c r="AAI596" s="0"/>
      <c r="AAJ596" s="0"/>
      <c r="AAK596" s="0"/>
      <c r="AAL596" s="0"/>
      <c r="AAM596" s="0"/>
      <c r="AAN596" s="0"/>
      <c r="AAO596" s="0"/>
      <c r="AAP596" s="0"/>
      <c r="AAQ596" s="0"/>
      <c r="AAR596" s="0"/>
      <c r="AAS596" s="0"/>
      <c r="AAT596" s="0"/>
      <c r="AAU596" s="0"/>
      <c r="AAV596" s="0"/>
      <c r="AAW596" s="0"/>
      <c r="AAX596" s="0"/>
      <c r="AAY596" s="0"/>
      <c r="AAZ596" s="0"/>
      <c r="ABA596" s="0"/>
      <c r="ABB596" s="0"/>
      <c r="ABC596" s="0"/>
      <c r="ABD596" s="0"/>
      <c r="ABE596" s="0"/>
      <c r="ABF596" s="0"/>
      <c r="ABG596" s="0"/>
      <c r="ABH596" s="0"/>
      <c r="ABI596" s="0"/>
      <c r="ABJ596" s="0"/>
      <c r="ABK596" s="0"/>
      <c r="ABL596" s="0"/>
      <c r="ABM596" s="0"/>
      <c r="ABN596" s="0"/>
      <c r="ABO596" s="0"/>
      <c r="ABP596" s="0"/>
      <c r="ABQ596" s="0"/>
      <c r="ABR596" s="0"/>
      <c r="ABS596" s="0"/>
      <c r="ABT596" s="0"/>
      <c r="ABU596" s="0"/>
      <c r="ABV596" s="0"/>
      <c r="ABW596" s="0"/>
      <c r="ABX596" s="0"/>
      <c r="ABY596" s="0"/>
      <c r="ABZ596" s="0"/>
      <c r="ACA596" s="0"/>
      <c r="ACB596" s="0"/>
      <c r="ACC596" s="0"/>
      <c r="ACD596" s="0"/>
      <c r="ACE596" s="0"/>
      <c r="ACF596" s="0"/>
      <c r="ACG596" s="0"/>
      <c r="ACH596" s="0"/>
      <c r="ACI596" s="0"/>
      <c r="ACJ596" s="0"/>
      <c r="ACK596" s="0"/>
      <c r="ACL596" s="0"/>
      <c r="ACM596" s="0"/>
      <c r="ACN596" s="0"/>
      <c r="ACO596" s="0"/>
      <c r="ACP596" s="0"/>
      <c r="ACQ596" s="0"/>
      <c r="ACR596" s="0"/>
      <c r="ACS596" s="0"/>
      <c r="ACT596" s="0"/>
      <c r="ACU596" s="0"/>
      <c r="ACV596" s="0"/>
      <c r="ACW596" s="0"/>
      <c r="ACX596" s="0"/>
      <c r="ACY596" s="0"/>
      <c r="ACZ596" s="0"/>
      <c r="ADA596" s="0"/>
      <c r="ADB596" s="0"/>
      <c r="ADC596" s="0"/>
      <c r="ADD596" s="0"/>
      <c r="ADE596" s="0"/>
      <c r="ADF596" s="0"/>
      <c r="ADG596" s="0"/>
      <c r="ADH596" s="0"/>
      <c r="ADI596" s="0"/>
      <c r="ADJ596" s="0"/>
      <c r="ADK596" s="0"/>
      <c r="ADL596" s="0"/>
      <c r="ADM596" s="0"/>
      <c r="ADN596" s="0"/>
      <c r="ADO596" s="0"/>
      <c r="ADP596" s="0"/>
      <c r="ADQ596" s="0"/>
      <c r="ADR596" s="0"/>
      <c r="ADS596" s="0"/>
      <c r="ADT596" s="0"/>
      <c r="ADU596" s="0"/>
      <c r="ADV596" s="0"/>
      <c r="ADW596" s="0"/>
      <c r="ADX596" s="0"/>
      <c r="ADY596" s="0"/>
      <c r="ADZ596" s="0"/>
      <c r="AEA596" s="0"/>
      <c r="AEB596" s="0"/>
      <c r="AEC596" s="0"/>
      <c r="AED596" s="0"/>
      <c r="AEE596" s="0"/>
      <c r="AEF596" s="0"/>
      <c r="AEG596" s="0"/>
      <c r="AEH596" s="0"/>
      <c r="AEI596" s="0"/>
      <c r="AEJ596" s="0"/>
      <c r="AEK596" s="0"/>
      <c r="AEL596" s="0"/>
      <c r="AEM596" s="0"/>
      <c r="AEN596" s="0"/>
      <c r="AEO596" s="0"/>
      <c r="AEP596" s="0"/>
      <c r="AEQ596" s="0"/>
      <c r="AER596" s="0"/>
      <c r="AES596" s="0"/>
      <c r="AET596" s="0"/>
      <c r="AEU596" s="0"/>
      <c r="AEV596" s="0"/>
      <c r="AEW596" s="0"/>
      <c r="AEX596" s="0"/>
      <c r="AEY596" s="0"/>
      <c r="AEZ596" s="0"/>
      <c r="AFA596" s="0"/>
      <c r="AFB596" s="0"/>
      <c r="AFC596" s="0"/>
      <c r="AFD596" s="0"/>
      <c r="AFE596" s="0"/>
      <c r="AFF596" s="0"/>
      <c r="AFG596" s="0"/>
      <c r="AFH596" s="0"/>
      <c r="AFI596" s="0"/>
      <c r="AFJ596" s="0"/>
      <c r="AFK596" s="0"/>
      <c r="AFL596" s="0"/>
      <c r="AFM596" s="0"/>
      <c r="AFN596" s="0"/>
      <c r="AFO596" s="0"/>
      <c r="AFP596" s="0"/>
      <c r="AFQ596" s="0"/>
      <c r="AFR596" s="0"/>
      <c r="AFS596" s="0"/>
      <c r="AFT596" s="0"/>
      <c r="AFU596" s="0"/>
      <c r="AFV596" s="0"/>
      <c r="AFW596" s="0"/>
      <c r="AFX596" s="0"/>
      <c r="AFY596" s="0"/>
      <c r="AFZ596" s="0"/>
      <c r="AGA596" s="0"/>
      <c r="AGB596" s="0"/>
      <c r="AGC596" s="0"/>
      <c r="AGD596" s="0"/>
      <c r="AGE596" s="0"/>
      <c r="AGF596" s="0"/>
      <c r="AGG596" s="0"/>
      <c r="AGH596" s="0"/>
      <c r="AGI596" s="0"/>
      <c r="AGJ596" s="0"/>
      <c r="AGK596" s="0"/>
      <c r="AGL596" s="0"/>
      <c r="AGM596" s="0"/>
      <c r="AGN596" s="0"/>
      <c r="AGO596" s="0"/>
      <c r="AGP596" s="0"/>
      <c r="AGQ596" s="0"/>
      <c r="AGR596" s="0"/>
      <c r="AGS596" s="0"/>
      <c r="AGT596" s="0"/>
      <c r="AGU596" s="0"/>
      <c r="AGV596" s="0"/>
      <c r="AGW596" s="0"/>
      <c r="AGX596" s="0"/>
      <c r="AGY596" s="0"/>
      <c r="AGZ596" s="0"/>
      <c r="AHA596" s="0"/>
      <c r="AHB596" s="0"/>
      <c r="AHC596" s="0"/>
      <c r="AHD596" s="0"/>
      <c r="AHE596" s="0"/>
      <c r="AHF596" s="0"/>
      <c r="AHG596" s="0"/>
      <c r="AHH596" s="0"/>
      <c r="AHI596" s="0"/>
      <c r="AHJ596" s="0"/>
      <c r="AHK596" s="0"/>
      <c r="AHL596" s="0"/>
      <c r="AHM596" s="0"/>
      <c r="AHN596" s="0"/>
      <c r="AHO596" s="0"/>
      <c r="AHP596" s="0"/>
      <c r="AHQ596" s="0"/>
      <c r="AHR596" s="0"/>
      <c r="AHS596" s="0"/>
      <c r="AHT596" s="0"/>
      <c r="AHU596" s="0"/>
      <c r="AHV596" s="0"/>
      <c r="AHW596" s="0"/>
      <c r="AHX596" s="0"/>
      <c r="AHY596" s="0"/>
      <c r="AHZ596" s="0"/>
      <c r="AIA596" s="0"/>
      <c r="AIB596" s="0"/>
      <c r="AIC596" s="0"/>
      <c r="AID596" s="0"/>
      <c r="AIE596" s="0"/>
      <c r="AIF596" s="0"/>
      <c r="AIG596" s="0"/>
      <c r="AIH596" s="0"/>
      <c r="AII596" s="0"/>
      <c r="AIJ596" s="0"/>
      <c r="AIK596" s="0"/>
      <c r="AIL596" s="0"/>
      <c r="AIM596" s="0"/>
      <c r="AIN596" s="0"/>
      <c r="AIO596" s="0"/>
      <c r="AIP596" s="0"/>
      <c r="AIQ596" s="0"/>
      <c r="AIR596" s="0"/>
      <c r="AIS596" s="0"/>
      <c r="AIT596" s="0"/>
      <c r="AIU596" s="0"/>
      <c r="AIV596" s="0"/>
      <c r="AIW596" s="0"/>
      <c r="AIX596" s="0"/>
      <c r="AIY596" s="0"/>
      <c r="AIZ596" s="0"/>
      <c r="AJA596" s="0"/>
      <c r="AJB596" s="0"/>
      <c r="AJC596" s="0"/>
      <c r="AJD596" s="0"/>
      <c r="AJE596" s="0"/>
      <c r="AJF596" s="0"/>
      <c r="AJG596" s="0"/>
      <c r="AJH596" s="0"/>
      <c r="AJI596" s="0"/>
      <c r="AJJ596" s="0"/>
      <c r="AJK596" s="0"/>
      <c r="AJL596" s="0"/>
      <c r="AJM596" s="0"/>
      <c r="AJN596" s="0"/>
      <c r="AJO596" s="0"/>
      <c r="AJP596" s="0"/>
      <c r="AJQ596" s="0"/>
      <c r="AJR596" s="0"/>
      <c r="AJS596" s="0"/>
      <c r="AJT596" s="0"/>
      <c r="AJU596" s="0"/>
      <c r="AJV596" s="0"/>
      <c r="AJW596" s="0"/>
      <c r="AJX596" s="0"/>
      <c r="AJY596" s="0"/>
      <c r="AJZ596" s="0"/>
      <c r="AKA596" s="0"/>
      <c r="AKB596" s="0"/>
      <c r="AKC596" s="0"/>
      <c r="AKD596" s="0"/>
      <c r="AKE596" s="0"/>
      <c r="AKF596" s="0"/>
      <c r="AKG596" s="0"/>
      <c r="AKH596" s="0"/>
      <c r="AKI596" s="0"/>
      <c r="AKJ596" s="0"/>
      <c r="AKK596" s="0"/>
      <c r="AKL596" s="0"/>
      <c r="AKM596" s="0"/>
      <c r="AKN596" s="0"/>
      <c r="AKO596" s="0"/>
      <c r="AKP596" s="0"/>
      <c r="AKQ596" s="0"/>
      <c r="AKR596" s="0"/>
      <c r="AKS596" s="0"/>
      <c r="AKT596" s="0"/>
      <c r="AKU596" s="0"/>
      <c r="AKV596" s="0"/>
      <c r="AKW596" s="0"/>
      <c r="AKX596" s="0"/>
      <c r="AKY596" s="0"/>
      <c r="AKZ596" s="0"/>
      <c r="ALA596" s="0"/>
      <c r="ALB596" s="0"/>
      <c r="ALC596" s="0"/>
      <c r="ALD596" s="0"/>
      <c r="ALE596" s="0"/>
      <c r="ALF596" s="0"/>
      <c r="ALG596" s="0"/>
      <c r="ALH596" s="0"/>
      <c r="ALI596" s="0"/>
      <c r="ALJ596" s="0"/>
      <c r="ALK596" s="0"/>
      <c r="ALL596" s="0"/>
      <c r="ALM596" s="0"/>
      <c r="ALN596" s="0"/>
      <c r="ALO596" s="0"/>
      <c r="ALP596" s="0"/>
      <c r="ALQ596" s="0"/>
      <c r="ALR596" s="0"/>
      <c r="ALS596" s="0"/>
      <c r="ALT596" s="0"/>
      <c r="ALU596" s="0"/>
      <c r="ALV596" s="0"/>
      <c r="ALW596" s="0"/>
      <c r="ALX596" s="0"/>
      <c r="ALY596" s="0"/>
      <c r="ALZ596" s="0"/>
      <c r="AMA596" s="0"/>
      <c r="AMB596" s="0"/>
      <c r="AMC596" s="0"/>
      <c r="AMD596" s="0"/>
      <c r="AME596" s="0"/>
      <c r="AMF596" s="0"/>
      <c r="AMG596" s="0"/>
      <c r="AMH596" s="0"/>
      <c r="AMI596" s="0"/>
      <c r="AMJ596" s="0"/>
    </row>
    <row r="597" customFormat="false" ht="16.5" hidden="false" customHeight="true" outlineLevel="0" collapsed="false">
      <c r="A597" s="19" t="n">
        <v>596</v>
      </c>
      <c r="B597" s="19" t="n">
        <f aca="false" t="array" ref="B597:B597">RANK(V597,$V$2:$V$607)</f>
        <v>577</v>
      </c>
      <c r="C597" s="20" t="str">
        <f aca="false">IF(VLOOKUP($A597,Tournoi!$B$2:$F$601,3,0)="","",VLOOKUP($A597,Tournoi!$B$2:$F$601,3,0))</f>
        <v/>
      </c>
      <c r="D597" s="20" t="str">
        <f aca="false">IF(VLOOKUP($A597,Tournoi!$B$2:$F$601,4,0)="","",VLOOKUP($A597,Tournoi!$B$2:$F$601,4,0))</f>
        <v/>
      </c>
      <c r="E597" s="20"/>
      <c r="F597" s="19" t="n">
        <v>0</v>
      </c>
      <c r="G597" s="19" t="n">
        <v>0</v>
      </c>
      <c r="H597" s="19" t="n">
        <v>0</v>
      </c>
      <c r="I597" s="19" t="n">
        <v>0</v>
      </c>
      <c r="J597" s="21"/>
      <c r="K597" s="19"/>
      <c r="L597" s="19"/>
      <c r="M597" s="19"/>
      <c r="N597" s="19"/>
      <c r="O597" s="19" t="str">
        <f aca="false">IF(VLOOKUP($A597,Tournoi!$B$2:$AC$601,6,0)="","",VLOOKUP($A597,Tournoi!$B$2:$AF$601,30,0))</f>
        <v/>
      </c>
      <c r="P597" s="19"/>
      <c r="Q597" s="19"/>
      <c r="R597" s="19"/>
      <c r="S597" s="22"/>
      <c r="T597" s="21" t="n">
        <f aca="false" t="array" ref="T597:T597">SUM(J597:S597)</f>
        <v>0</v>
      </c>
      <c r="U597" s="19" t="n">
        <f aca="false" t="array" ref="U597:U597">IF(S597="",0,S597)+IF((COUNT(J597:R597)&lt;6),SUM(J597:R597),(MAX(J597:R597)+LARGE(J597:R597,2)+LARGE(J597:R597,3)+LARGE(J597:R597,4)+LARGE(J597:R597,5)))</f>
        <v>0</v>
      </c>
      <c r="V597" s="19" t="n">
        <f aca="false">U597+G597+I597</f>
        <v>0</v>
      </c>
      <c r="W597" s="19" t="n">
        <f aca="false" t="array" ref="W597:W597">COUNT(J597:S597)</f>
        <v>0</v>
      </c>
      <c r="X597" s="19"/>
      <c r="Y597" s="19"/>
      <c r="Z597" s="4"/>
      <c r="AA597" s="4"/>
      <c r="AB597" s="0"/>
      <c r="AC597" s="4"/>
      <c r="AD597" s="4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CA597" s="0"/>
      <c r="CB597" s="0"/>
      <c r="CC597" s="0"/>
      <c r="CD597" s="0"/>
      <c r="CE597" s="0"/>
      <c r="CF597" s="0"/>
      <c r="CG597" s="0"/>
      <c r="CH597" s="0"/>
      <c r="CI597" s="0"/>
      <c r="CJ597" s="0"/>
      <c r="CK597" s="0"/>
      <c r="CL597" s="0"/>
      <c r="CM597" s="0"/>
      <c r="CN597" s="0"/>
      <c r="CO597" s="0"/>
      <c r="CP597" s="0"/>
      <c r="CQ597" s="0"/>
      <c r="CR597" s="0"/>
      <c r="CS597" s="0"/>
      <c r="CT597" s="0"/>
      <c r="CU597" s="0"/>
      <c r="CV597" s="0"/>
      <c r="CW597" s="0"/>
      <c r="CX597" s="0"/>
      <c r="CY597" s="0"/>
      <c r="CZ597" s="0"/>
      <c r="DA597" s="0"/>
      <c r="DB597" s="0"/>
      <c r="DC597" s="0"/>
      <c r="DD597" s="0"/>
      <c r="DE597" s="0"/>
      <c r="DF597" s="0"/>
      <c r="DG597" s="0"/>
      <c r="DH597" s="0"/>
      <c r="DI597" s="0"/>
      <c r="DJ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  <c r="EE597" s="0"/>
      <c r="EF597" s="0"/>
      <c r="EG597" s="0"/>
      <c r="EH597" s="0"/>
      <c r="EI597" s="0"/>
      <c r="EJ597" s="0"/>
      <c r="EK597" s="0"/>
      <c r="EL597" s="0"/>
      <c r="EM597" s="0"/>
      <c r="EN597" s="0"/>
      <c r="EO597" s="0"/>
      <c r="EP597" s="0"/>
      <c r="EQ597" s="0"/>
      <c r="ER597" s="0"/>
      <c r="ES597" s="0"/>
      <c r="ET597" s="0"/>
      <c r="EU597" s="0"/>
      <c r="EV597" s="0"/>
      <c r="EW597" s="0"/>
      <c r="EX597" s="0"/>
      <c r="EY597" s="0"/>
      <c r="EZ597" s="0"/>
      <c r="FA597" s="0"/>
      <c r="FB597" s="0"/>
      <c r="FC597" s="0"/>
      <c r="FD597" s="0"/>
      <c r="FE597" s="0"/>
      <c r="FF597" s="0"/>
      <c r="FG597" s="0"/>
      <c r="FH597" s="0"/>
      <c r="FI597" s="0"/>
      <c r="FJ597" s="0"/>
      <c r="FK597" s="0"/>
      <c r="FL597" s="0"/>
      <c r="FM597" s="0"/>
      <c r="FN597" s="0"/>
      <c r="FO597" s="0"/>
      <c r="FP597" s="0"/>
      <c r="FQ597" s="0"/>
      <c r="FR597" s="0"/>
      <c r="FS597" s="0"/>
      <c r="FT597" s="0"/>
      <c r="FU597" s="0"/>
      <c r="FV597" s="0"/>
      <c r="FW597" s="0"/>
      <c r="FX597" s="0"/>
      <c r="FY597" s="0"/>
      <c r="FZ597" s="0"/>
      <c r="GA597" s="0"/>
      <c r="GB597" s="0"/>
      <c r="GC597" s="0"/>
      <c r="GD597" s="0"/>
      <c r="GE597" s="0"/>
      <c r="GF597" s="0"/>
      <c r="GG597" s="0"/>
      <c r="GH597" s="0"/>
      <c r="GI597" s="0"/>
      <c r="GJ597" s="0"/>
      <c r="GK597" s="0"/>
      <c r="GL597" s="0"/>
      <c r="GM597" s="0"/>
      <c r="GN597" s="0"/>
      <c r="GO597" s="0"/>
      <c r="GP597" s="0"/>
      <c r="GQ597" s="0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  <c r="IX597" s="0"/>
      <c r="IY597" s="0"/>
      <c r="IZ597" s="0"/>
      <c r="JA597" s="0"/>
      <c r="JB597" s="0"/>
      <c r="JC597" s="0"/>
      <c r="JD597" s="0"/>
      <c r="JE597" s="0"/>
      <c r="JF597" s="0"/>
      <c r="JG597" s="0"/>
      <c r="JH597" s="0"/>
      <c r="JI597" s="0"/>
      <c r="JJ597" s="0"/>
      <c r="JK597" s="0"/>
      <c r="JL597" s="0"/>
      <c r="JM597" s="0"/>
      <c r="JN597" s="0"/>
      <c r="JO597" s="0"/>
      <c r="JP597" s="0"/>
      <c r="JQ597" s="0"/>
      <c r="JR597" s="0"/>
      <c r="JS597" s="0"/>
      <c r="JT597" s="0"/>
      <c r="JU597" s="0"/>
      <c r="JV597" s="0"/>
      <c r="JW597" s="0"/>
      <c r="JX597" s="0"/>
      <c r="JY597" s="0"/>
      <c r="JZ597" s="0"/>
      <c r="KA597" s="0"/>
      <c r="KB597" s="0"/>
      <c r="KC597" s="0"/>
      <c r="KD597" s="0"/>
      <c r="KE597" s="0"/>
      <c r="KF597" s="0"/>
      <c r="KG597" s="0"/>
      <c r="KH597" s="0"/>
      <c r="KI597" s="0"/>
      <c r="KJ597" s="0"/>
      <c r="KK597" s="0"/>
      <c r="KL597" s="0"/>
      <c r="KM597" s="0"/>
      <c r="KN597" s="0"/>
      <c r="KO597" s="0"/>
      <c r="KP597" s="0"/>
      <c r="KQ597" s="0"/>
      <c r="KR597" s="0"/>
      <c r="KS597" s="0"/>
      <c r="KT597" s="0"/>
      <c r="KU597" s="0"/>
      <c r="KV597" s="0"/>
      <c r="KW597" s="0"/>
      <c r="KX597" s="0"/>
      <c r="KY597" s="0"/>
      <c r="KZ597" s="0"/>
      <c r="LA597" s="0"/>
      <c r="LB597" s="0"/>
      <c r="LC597" s="0"/>
      <c r="LD597" s="0"/>
      <c r="LE597" s="0"/>
      <c r="LF597" s="0"/>
      <c r="LG597" s="0"/>
      <c r="LH597" s="0"/>
      <c r="LI597" s="0"/>
      <c r="LJ597" s="0"/>
      <c r="LK597" s="0"/>
      <c r="LL597" s="0"/>
      <c r="LM597" s="0"/>
      <c r="LN597" s="0"/>
      <c r="LO597" s="0"/>
      <c r="LP597" s="0"/>
      <c r="LQ597" s="0"/>
      <c r="LR597" s="0"/>
      <c r="LS597" s="0"/>
      <c r="LT597" s="0"/>
      <c r="LU597" s="0"/>
      <c r="LV597" s="0"/>
      <c r="LW597" s="0"/>
      <c r="LX597" s="0"/>
      <c r="LY597" s="0"/>
      <c r="LZ597" s="0"/>
      <c r="MA597" s="0"/>
      <c r="MB597" s="0"/>
      <c r="MC597" s="0"/>
      <c r="MD597" s="0"/>
      <c r="ME597" s="0"/>
      <c r="MF597" s="0"/>
      <c r="MG597" s="0"/>
      <c r="MH597" s="0"/>
      <c r="MI597" s="0"/>
      <c r="MJ597" s="0"/>
      <c r="MK597" s="0"/>
      <c r="ML597" s="0"/>
      <c r="MM597" s="0"/>
      <c r="MN597" s="0"/>
      <c r="MO597" s="0"/>
      <c r="MP597" s="0"/>
      <c r="MQ597" s="0"/>
      <c r="MR597" s="0"/>
      <c r="MS597" s="0"/>
      <c r="MT597" s="0"/>
      <c r="MU597" s="0"/>
      <c r="MV597" s="0"/>
      <c r="MW597" s="0"/>
      <c r="MX597" s="0"/>
      <c r="MY597" s="0"/>
      <c r="MZ597" s="0"/>
      <c r="NA597" s="0"/>
      <c r="NB597" s="0"/>
      <c r="NC597" s="0"/>
      <c r="ND597" s="0"/>
      <c r="NE597" s="0"/>
      <c r="NF597" s="0"/>
      <c r="NG597" s="0"/>
      <c r="NH597" s="0"/>
      <c r="NI597" s="0"/>
      <c r="NJ597" s="0"/>
      <c r="NK597" s="0"/>
      <c r="NL597" s="0"/>
      <c r="NM597" s="0"/>
      <c r="NN597" s="0"/>
      <c r="NO597" s="0"/>
      <c r="NP597" s="0"/>
      <c r="NQ597" s="0"/>
      <c r="NR597" s="0"/>
      <c r="NS597" s="0"/>
      <c r="NT597" s="0"/>
      <c r="NU597" s="0"/>
      <c r="NV597" s="0"/>
      <c r="NW597" s="0"/>
      <c r="NX597" s="0"/>
      <c r="NY597" s="0"/>
      <c r="NZ597" s="0"/>
      <c r="OA597" s="0"/>
      <c r="OB597" s="0"/>
      <c r="OC597" s="0"/>
      <c r="OD597" s="0"/>
      <c r="OE597" s="0"/>
      <c r="OF597" s="0"/>
      <c r="OG597" s="0"/>
      <c r="OH597" s="0"/>
      <c r="OI597" s="0"/>
      <c r="OJ597" s="0"/>
      <c r="OK597" s="0"/>
      <c r="OL597" s="0"/>
      <c r="OM597" s="0"/>
      <c r="ON597" s="0"/>
      <c r="OO597" s="0"/>
      <c r="OP597" s="0"/>
      <c r="OQ597" s="0"/>
      <c r="OR597" s="0"/>
      <c r="OS597" s="0"/>
      <c r="OT597" s="0"/>
      <c r="OU597" s="0"/>
      <c r="OV597" s="0"/>
      <c r="OW597" s="0"/>
      <c r="OX597" s="0"/>
      <c r="OY597" s="0"/>
      <c r="OZ597" s="0"/>
      <c r="PA597" s="0"/>
      <c r="PB597" s="0"/>
      <c r="PC597" s="0"/>
      <c r="PD597" s="0"/>
      <c r="PE597" s="0"/>
      <c r="PF597" s="0"/>
      <c r="PG597" s="0"/>
      <c r="PH597" s="0"/>
      <c r="PI597" s="0"/>
      <c r="PJ597" s="0"/>
      <c r="PK597" s="0"/>
      <c r="PL597" s="0"/>
      <c r="PM597" s="0"/>
      <c r="PN597" s="0"/>
      <c r="PO597" s="0"/>
      <c r="PP597" s="0"/>
      <c r="PQ597" s="0"/>
      <c r="PR597" s="0"/>
      <c r="PS597" s="0"/>
      <c r="PT597" s="0"/>
      <c r="PU597" s="0"/>
      <c r="PV597" s="0"/>
      <c r="PW597" s="0"/>
      <c r="PX597" s="0"/>
      <c r="PY597" s="0"/>
      <c r="PZ597" s="0"/>
      <c r="QA597" s="0"/>
      <c r="QB597" s="0"/>
      <c r="QC597" s="0"/>
      <c r="QD597" s="0"/>
      <c r="QE597" s="0"/>
      <c r="QF597" s="0"/>
      <c r="QG597" s="0"/>
      <c r="QH597" s="0"/>
      <c r="QI597" s="0"/>
      <c r="QJ597" s="0"/>
      <c r="QK597" s="0"/>
      <c r="QL597" s="0"/>
      <c r="QM597" s="0"/>
      <c r="QN597" s="0"/>
      <c r="QO597" s="0"/>
      <c r="QP597" s="0"/>
      <c r="QQ597" s="0"/>
      <c r="QR597" s="0"/>
      <c r="QS597" s="0"/>
      <c r="QT597" s="0"/>
      <c r="QU597" s="0"/>
      <c r="QV597" s="0"/>
      <c r="QW597" s="0"/>
      <c r="QX597" s="0"/>
      <c r="QY597" s="0"/>
      <c r="QZ597" s="0"/>
      <c r="RA597" s="0"/>
      <c r="RB597" s="0"/>
      <c r="RC597" s="0"/>
      <c r="RD597" s="0"/>
      <c r="RE597" s="0"/>
      <c r="RF597" s="0"/>
      <c r="RG597" s="0"/>
      <c r="RH597" s="0"/>
      <c r="RI597" s="0"/>
      <c r="RJ597" s="0"/>
      <c r="RK597" s="0"/>
      <c r="RL597" s="0"/>
      <c r="RM597" s="0"/>
      <c r="RN597" s="0"/>
      <c r="RO597" s="0"/>
      <c r="RP597" s="0"/>
      <c r="RQ597" s="0"/>
      <c r="RR597" s="0"/>
      <c r="RS597" s="0"/>
      <c r="RT597" s="0"/>
      <c r="RU597" s="0"/>
      <c r="RV597" s="0"/>
      <c r="RW597" s="0"/>
      <c r="RX597" s="0"/>
      <c r="RY597" s="0"/>
      <c r="RZ597" s="0"/>
      <c r="SA597" s="0"/>
      <c r="SB597" s="0"/>
      <c r="SC597" s="0"/>
      <c r="SD597" s="0"/>
      <c r="SE597" s="0"/>
      <c r="SF597" s="0"/>
      <c r="SG597" s="0"/>
      <c r="SH597" s="0"/>
      <c r="SI597" s="0"/>
      <c r="SJ597" s="0"/>
      <c r="SK597" s="0"/>
      <c r="SL597" s="0"/>
      <c r="SM597" s="0"/>
      <c r="SN597" s="0"/>
      <c r="SO597" s="0"/>
      <c r="SP597" s="0"/>
      <c r="SQ597" s="0"/>
      <c r="SR597" s="0"/>
      <c r="SS597" s="0"/>
      <c r="ST597" s="0"/>
      <c r="SU597" s="0"/>
      <c r="SV597" s="0"/>
      <c r="SW597" s="0"/>
      <c r="SX597" s="0"/>
      <c r="SY597" s="0"/>
      <c r="SZ597" s="0"/>
      <c r="TA597" s="0"/>
      <c r="TB597" s="0"/>
      <c r="TC597" s="0"/>
      <c r="TD597" s="0"/>
      <c r="TE597" s="0"/>
      <c r="TF597" s="0"/>
      <c r="TG597" s="0"/>
      <c r="TH597" s="0"/>
      <c r="TI597" s="0"/>
      <c r="TJ597" s="0"/>
      <c r="TK597" s="0"/>
      <c r="TL597" s="0"/>
      <c r="TM597" s="0"/>
      <c r="TN597" s="0"/>
      <c r="TO597" s="0"/>
      <c r="TP597" s="0"/>
      <c r="TQ597" s="0"/>
      <c r="TR597" s="0"/>
      <c r="TS597" s="0"/>
      <c r="TT597" s="0"/>
      <c r="TU597" s="0"/>
      <c r="TV597" s="0"/>
      <c r="TW597" s="0"/>
      <c r="TX597" s="0"/>
      <c r="TY597" s="0"/>
      <c r="TZ597" s="0"/>
      <c r="UA597" s="0"/>
      <c r="UB597" s="0"/>
      <c r="UC597" s="0"/>
      <c r="UD597" s="0"/>
      <c r="UE597" s="0"/>
      <c r="UF597" s="0"/>
      <c r="UG597" s="0"/>
      <c r="UH597" s="0"/>
      <c r="UI597" s="0"/>
      <c r="UJ597" s="0"/>
      <c r="UK597" s="0"/>
      <c r="UL597" s="0"/>
      <c r="UM597" s="0"/>
      <c r="UN597" s="0"/>
      <c r="UO597" s="0"/>
      <c r="UP597" s="0"/>
      <c r="UQ597" s="0"/>
      <c r="UR597" s="0"/>
      <c r="US597" s="0"/>
      <c r="UT597" s="0"/>
      <c r="UU597" s="0"/>
      <c r="UV597" s="0"/>
      <c r="UW597" s="0"/>
      <c r="UX597" s="0"/>
      <c r="UY597" s="0"/>
      <c r="UZ597" s="0"/>
      <c r="VA597" s="0"/>
      <c r="VB597" s="0"/>
      <c r="VC597" s="0"/>
      <c r="VD597" s="0"/>
      <c r="VE597" s="0"/>
      <c r="VF597" s="0"/>
      <c r="VG597" s="0"/>
      <c r="VH597" s="0"/>
      <c r="VI597" s="0"/>
      <c r="VJ597" s="0"/>
      <c r="VK597" s="0"/>
      <c r="VL597" s="0"/>
      <c r="VM597" s="0"/>
      <c r="VN597" s="0"/>
      <c r="VO597" s="0"/>
      <c r="VP597" s="0"/>
      <c r="VQ597" s="0"/>
      <c r="VR597" s="0"/>
      <c r="VS597" s="0"/>
      <c r="VT597" s="0"/>
      <c r="VU597" s="0"/>
      <c r="VV597" s="0"/>
      <c r="VW597" s="0"/>
      <c r="VX597" s="0"/>
      <c r="VY597" s="0"/>
      <c r="VZ597" s="0"/>
      <c r="WA597" s="0"/>
      <c r="WB597" s="0"/>
      <c r="WC597" s="0"/>
      <c r="WD597" s="0"/>
      <c r="WE597" s="0"/>
      <c r="WF597" s="0"/>
      <c r="WG597" s="0"/>
      <c r="WH597" s="0"/>
      <c r="WI597" s="0"/>
      <c r="WJ597" s="0"/>
      <c r="WK597" s="0"/>
      <c r="WL597" s="0"/>
      <c r="WM597" s="0"/>
      <c r="WN597" s="0"/>
      <c r="WO597" s="0"/>
      <c r="WP597" s="0"/>
      <c r="WQ597" s="0"/>
      <c r="WR597" s="0"/>
      <c r="WS597" s="0"/>
      <c r="WT597" s="0"/>
      <c r="WU597" s="0"/>
      <c r="WV597" s="0"/>
      <c r="WW597" s="0"/>
      <c r="WX597" s="0"/>
      <c r="WY597" s="0"/>
      <c r="WZ597" s="0"/>
      <c r="XA597" s="0"/>
      <c r="XB597" s="0"/>
      <c r="XC597" s="0"/>
      <c r="XD597" s="0"/>
      <c r="XE597" s="0"/>
      <c r="XF597" s="0"/>
      <c r="XG597" s="0"/>
      <c r="XH597" s="0"/>
      <c r="XI597" s="0"/>
      <c r="XJ597" s="0"/>
      <c r="XK597" s="0"/>
      <c r="XL597" s="0"/>
      <c r="XM597" s="0"/>
      <c r="XN597" s="0"/>
      <c r="XO597" s="0"/>
      <c r="XP597" s="0"/>
      <c r="XQ597" s="0"/>
      <c r="XR597" s="0"/>
      <c r="XS597" s="0"/>
      <c r="XT597" s="0"/>
      <c r="XU597" s="0"/>
      <c r="XV597" s="0"/>
      <c r="XW597" s="0"/>
      <c r="XX597" s="0"/>
      <c r="XY597" s="0"/>
      <c r="XZ597" s="0"/>
      <c r="YA597" s="0"/>
      <c r="YB597" s="0"/>
      <c r="YC597" s="0"/>
      <c r="YD597" s="0"/>
      <c r="YE597" s="0"/>
      <c r="YF597" s="0"/>
      <c r="YG597" s="0"/>
      <c r="YH597" s="0"/>
      <c r="YI597" s="0"/>
      <c r="YJ597" s="0"/>
      <c r="YK597" s="0"/>
      <c r="YL597" s="0"/>
      <c r="YM597" s="0"/>
      <c r="YN597" s="0"/>
      <c r="YO597" s="0"/>
      <c r="YP597" s="0"/>
      <c r="YQ597" s="0"/>
      <c r="YR597" s="0"/>
      <c r="YS597" s="0"/>
      <c r="YT597" s="0"/>
      <c r="YU597" s="0"/>
      <c r="YV597" s="0"/>
      <c r="YW597" s="0"/>
      <c r="YX597" s="0"/>
      <c r="YY597" s="0"/>
      <c r="YZ597" s="0"/>
      <c r="ZA597" s="0"/>
      <c r="ZB597" s="0"/>
      <c r="ZC597" s="0"/>
      <c r="ZD597" s="0"/>
      <c r="ZE597" s="0"/>
      <c r="ZF597" s="0"/>
      <c r="ZG597" s="0"/>
      <c r="ZH597" s="0"/>
      <c r="ZI597" s="0"/>
      <c r="ZJ597" s="0"/>
      <c r="ZK597" s="0"/>
      <c r="ZL597" s="0"/>
      <c r="ZM597" s="0"/>
      <c r="ZN597" s="0"/>
      <c r="ZO597" s="0"/>
      <c r="ZP597" s="0"/>
      <c r="ZQ597" s="0"/>
      <c r="ZR597" s="0"/>
      <c r="ZS597" s="0"/>
      <c r="ZT597" s="0"/>
      <c r="ZU597" s="0"/>
      <c r="ZV597" s="0"/>
      <c r="ZW597" s="0"/>
      <c r="ZX597" s="0"/>
      <c r="ZY597" s="0"/>
      <c r="ZZ597" s="0"/>
      <c r="AAA597" s="0"/>
      <c r="AAB597" s="0"/>
      <c r="AAC597" s="0"/>
      <c r="AAD597" s="0"/>
      <c r="AAE597" s="0"/>
      <c r="AAF597" s="0"/>
      <c r="AAG597" s="0"/>
      <c r="AAH597" s="0"/>
      <c r="AAI597" s="0"/>
      <c r="AAJ597" s="0"/>
      <c r="AAK597" s="0"/>
      <c r="AAL597" s="0"/>
      <c r="AAM597" s="0"/>
      <c r="AAN597" s="0"/>
      <c r="AAO597" s="0"/>
      <c r="AAP597" s="0"/>
      <c r="AAQ597" s="0"/>
      <c r="AAR597" s="0"/>
      <c r="AAS597" s="0"/>
      <c r="AAT597" s="0"/>
      <c r="AAU597" s="0"/>
      <c r="AAV597" s="0"/>
      <c r="AAW597" s="0"/>
      <c r="AAX597" s="0"/>
      <c r="AAY597" s="0"/>
      <c r="AAZ597" s="0"/>
      <c r="ABA597" s="0"/>
      <c r="ABB597" s="0"/>
      <c r="ABC597" s="0"/>
      <c r="ABD597" s="0"/>
      <c r="ABE597" s="0"/>
      <c r="ABF597" s="0"/>
      <c r="ABG597" s="0"/>
      <c r="ABH597" s="0"/>
      <c r="ABI597" s="0"/>
      <c r="ABJ597" s="0"/>
      <c r="ABK597" s="0"/>
      <c r="ABL597" s="0"/>
      <c r="ABM597" s="0"/>
      <c r="ABN597" s="0"/>
      <c r="ABO597" s="0"/>
      <c r="ABP597" s="0"/>
      <c r="ABQ597" s="0"/>
      <c r="ABR597" s="0"/>
      <c r="ABS597" s="0"/>
      <c r="ABT597" s="0"/>
      <c r="ABU597" s="0"/>
      <c r="ABV597" s="0"/>
      <c r="ABW597" s="0"/>
      <c r="ABX597" s="0"/>
      <c r="ABY597" s="0"/>
      <c r="ABZ597" s="0"/>
      <c r="ACA597" s="0"/>
      <c r="ACB597" s="0"/>
      <c r="ACC597" s="0"/>
      <c r="ACD597" s="0"/>
      <c r="ACE597" s="0"/>
      <c r="ACF597" s="0"/>
      <c r="ACG597" s="0"/>
      <c r="ACH597" s="0"/>
      <c r="ACI597" s="0"/>
      <c r="ACJ597" s="0"/>
      <c r="ACK597" s="0"/>
      <c r="ACL597" s="0"/>
      <c r="ACM597" s="0"/>
      <c r="ACN597" s="0"/>
      <c r="ACO597" s="0"/>
      <c r="ACP597" s="0"/>
      <c r="ACQ597" s="0"/>
      <c r="ACR597" s="0"/>
      <c r="ACS597" s="0"/>
      <c r="ACT597" s="0"/>
      <c r="ACU597" s="0"/>
      <c r="ACV597" s="0"/>
      <c r="ACW597" s="0"/>
      <c r="ACX597" s="0"/>
      <c r="ACY597" s="0"/>
      <c r="ACZ597" s="0"/>
      <c r="ADA597" s="0"/>
      <c r="ADB597" s="0"/>
      <c r="ADC597" s="0"/>
      <c r="ADD597" s="0"/>
      <c r="ADE597" s="0"/>
      <c r="ADF597" s="0"/>
      <c r="ADG597" s="0"/>
      <c r="ADH597" s="0"/>
      <c r="ADI597" s="0"/>
      <c r="ADJ597" s="0"/>
      <c r="ADK597" s="0"/>
      <c r="ADL597" s="0"/>
      <c r="ADM597" s="0"/>
      <c r="ADN597" s="0"/>
      <c r="ADO597" s="0"/>
      <c r="ADP597" s="0"/>
      <c r="ADQ597" s="0"/>
      <c r="ADR597" s="0"/>
      <c r="ADS597" s="0"/>
      <c r="ADT597" s="0"/>
      <c r="ADU597" s="0"/>
      <c r="ADV597" s="0"/>
      <c r="ADW597" s="0"/>
      <c r="ADX597" s="0"/>
      <c r="ADY597" s="0"/>
      <c r="ADZ597" s="0"/>
      <c r="AEA597" s="0"/>
      <c r="AEB597" s="0"/>
      <c r="AEC597" s="0"/>
      <c r="AED597" s="0"/>
      <c r="AEE597" s="0"/>
      <c r="AEF597" s="0"/>
      <c r="AEG597" s="0"/>
      <c r="AEH597" s="0"/>
      <c r="AEI597" s="0"/>
      <c r="AEJ597" s="0"/>
      <c r="AEK597" s="0"/>
      <c r="AEL597" s="0"/>
      <c r="AEM597" s="0"/>
      <c r="AEN597" s="0"/>
      <c r="AEO597" s="0"/>
      <c r="AEP597" s="0"/>
      <c r="AEQ597" s="0"/>
      <c r="AER597" s="0"/>
      <c r="AES597" s="0"/>
      <c r="AET597" s="0"/>
      <c r="AEU597" s="0"/>
      <c r="AEV597" s="0"/>
      <c r="AEW597" s="0"/>
      <c r="AEX597" s="0"/>
      <c r="AEY597" s="0"/>
      <c r="AEZ597" s="0"/>
      <c r="AFA597" s="0"/>
      <c r="AFB597" s="0"/>
      <c r="AFC597" s="0"/>
      <c r="AFD597" s="0"/>
      <c r="AFE597" s="0"/>
      <c r="AFF597" s="0"/>
      <c r="AFG597" s="0"/>
      <c r="AFH597" s="0"/>
      <c r="AFI597" s="0"/>
      <c r="AFJ597" s="0"/>
      <c r="AFK597" s="0"/>
      <c r="AFL597" s="0"/>
      <c r="AFM597" s="0"/>
      <c r="AFN597" s="0"/>
      <c r="AFO597" s="0"/>
      <c r="AFP597" s="0"/>
      <c r="AFQ597" s="0"/>
      <c r="AFR597" s="0"/>
      <c r="AFS597" s="0"/>
      <c r="AFT597" s="0"/>
      <c r="AFU597" s="0"/>
      <c r="AFV597" s="0"/>
      <c r="AFW597" s="0"/>
      <c r="AFX597" s="0"/>
      <c r="AFY597" s="0"/>
      <c r="AFZ597" s="0"/>
      <c r="AGA597" s="0"/>
      <c r="AGB597" s="0"/>
      <c r="AGC597" s="0"/>
      <c r="AGD597" s="0"/>
      <c r="AGE597" s="0"/>
      <c r="AGF597" s="0"/>
      <c r="AGG597" s="0"/>
      <c r="AGH597" s="0"/>
      <c r="AGI597" s="0"/>
      <c r="AGJ597" s="0"/>
      <c r="AGK597" s="0"/>
      <c r="AGL597" s="0"/>
      <c r="AGM597" s="0"/>
      <c r="AGN597" s="0"/>
      <c r="AGO597" s="0"/>
      <c r="AGP597" s="0"/>
      <c r="AGQ597" s="0"/>
      <c r="AGR597" s="0"/>
      <c r="AGS597" s="0"/>
      <c r="AGT597" s="0"/>
      <c r="AGU597" s="0"/>
      <c r="AGV597" s="0"/>
      <c r="AGW597" s="0"/>
      <c r="AGX597" s="0"/>
      <c r="AGY597" s="0"/>
      <c r="AGZ597" s="0"/>
      <c r="AHA597" s="0"/>
      <c r="AHB597" s="0"/>
      <c r="AHC597" s="0"/>
      <c r="AHD597" s="0"/>
      <c r="AHE597" s="0"/>
      <c r="AHF597" s="0"/>
      <c r="AHG597" s="0"/>
      <c r="AHH597" s="0"/>
      <c r="AHI597" s="0"/>
      <c r="AHJ597" s="0"/>
      <c r="AHK597" s="0"/>
      <c r="AHL597" s="0"/>
      <c r="AHM597" s="0"/>
      <c r="AHN597" s="0"/>
      <c r="AHO597" s="0"/>
      <c r="AHP597" s="0"/>
      <c r="AHQ597" s="0"/>
      <c r="AHR597" s="0"/>
      <c r="AHS597" s="0"/>
      <c r="AHT597" s="0"/>
      <c r="AHU597" s="0"/>
      <c r="AHV597" s="0"/>
      <c r="AHW597" s="0"/>
      <c r="AHX597" s="0"/>
      <c r="AHY597" s="0"/>
      <c r="AHZ597" s="0"/>
      <c r="AIA597" s="0"/>
      <c r="AIB597" s="0"/>
      <c r="AIC597" s="0"/>
      <c r="AID597" s="0"/>
      <c r="AIE597" s="0"/>
      <c r="AIF597" s="0"/>
      <c r="AIG597" s="0"/>
      <c r="AIH597" s="0"/>
      <c r="AII597" s="0"/>
      <c r="AIJ597" s="0"/>
      <c r="AIK597" s="0"/>
      <c r="AIL597" s="0"/>
      <c r="AIM597" s="0"/>
      <c r="AIN597" s="0"/>
      <c r="AIO597" s="0"/>
      <c r="AIP597" s="0"/>
      <c r="AIQ597" s="0"/>
      <c r="AIR597" s="0"/>
      <c r="AIS597" s="0"/>
      <c r="AIT597" s="0"/>
      <c r="AIU597" s="0"/>
      <c r="AIV597" s="0"/>
      <c r="AIW597" s="0"/>
      <c r="AIX597" s="0"/>
      <c r="AIY597" s="0"/>
      <c r="AIZ597" s="0"/>
      <c r="AJA597" s="0"/>
      <c r="AJB597" s="0"/>
      <c r="AJC597" s="0"/>
      <c r="AJD597" s="0"/>
      <c r="AJE597" s="0"/>
      <c r="AJF597" s="0"/>
      <c r="AJG597" s="0"/>
      <c r="AJH597" s="0"/>
      <c r="AJI597" s="0"/>
      <c r="AJJ597" s="0"/>
      <c r="AJK597" s="0"/>
      <c r="AJL597" s="0"/>
      <c r="AJM597" s="0"/>
      <c r="AJN597" s="0"/>
      <c r="AJO597" s="0"/>
      <c r="AJP597" s="0"/>
      <c r="AJQ597" s="0"/>
      <c r="AJR597" s="0"/>
      <c r="AJS597" s="0"/>
      <c r="AJT597" s="0"/>
      <c r="AJU597" s="0"/>
      <c r="AJV597" s="0"/>
      <c r="AJW597" s="0"/>
      <c r="AJX597" s="0"/>
      <c r="AJY597" s="0"/>
      <c r="AJZ597" s="0"/>
      <c r="AKA597" s="0"/>
      <c r="AKB597" s="0"/>
      <c r="AKC597" s="0"/>
      <c r="AKD597" s="0"/>
      <c r="AKE597" s="0"/>
      <c r="AKF597" s="0"/>
      <c r="AKG597" s="0"/>
      <c r="AKH597" s="0"/>
      <c r="AKI597" s="0"/>
      <c r="AKJ597" s="0"/>
      <c r="AKK597" s="0"/>
      <c r="AKL597" s="0"/>
      <c r="AKM597" s="0"/>
      <c r="AKN597" s="0"/>
      <c r="AKO597" s="0"/>
      <c r="AKP597" s="0"/>
      <c r="AKQ597" s="0"/>
      <c r="AKR597" s="0"/>
      <c r="AKS597" s="0"/>
      <c r="AKT597" s="0"/>
      <c r="AKU597" s="0"/>
      <c r="AKV597" s="0"/>
      <c r="AKW597" s="0"/>
      <c r="AKX597" s="0"/>
      <c r="AKY597" s="0"/>
      <c r="AKZ597" s="0"/>
      <c r="ALA597" s="0"/>
      <c r="ALB597" s="0"/>
      <c r="ALC597" s="0"/>
      <c r="ALD597" s="0"/>
      <c r="ALE597" s="0"/>
      <c r="ALF597" s="0"/>
      <c r="ALG597" s="0"/>
      <c r="ALH597" s="0"/>
      <c r="ALI597" s="0"/>
      <c r="ALJ597" s="0"/>
      <c r="ALK597" s="0"/>
      <c r="ALL597" s="0"/>
      <c r="ALM597" s="0"/>
      <c r="ALN597" s="0"/>
      <c r="ALO597" s="0"/>
      <c r="ALP597" s="0"/>
      <c r="ALQ597" s="0"/>
      <c r="ALR597" s="0"/>
      <c r="ALS597" s="0"/>
      <c r="ALT597" s="0"/>
      <c r="ALU597" s="0"/>
      <c r="ALV597" s="0"/>
      <c r="ALW597" s="0"/>
      <c r="ALX597" s="0"/>
      <c r="ALY597" s="0"/>
      <c r="ALZ597" s="0"/>
      <c r="AMA597" s="0"/>
      <c r="AMB597" s="0"/>
      <c r="AMC597" s="0"/>
      <c r="AMD597" s="0"/>
      <c r="AME597" s="0"/>
      <c r="AMF597" s="0"/>
      <c r="AMG597" s="0"/>
      <c r="AMH597" s="0"/>
      <c r="AMI597" s="0"/>
      <c r="AMJ597" s="0"/>
    </row>
    <row r="598" customFormat="false" ht="16.5" hidden="false" customHeight="true" outlineLevel="0" collapsed="false">
      <c r="A598" s="19" t="n">
        <v>597</v>
      </c>
      <c r="B598" s="19" t="n">
        <f aca="false" t="array" ref="B598:B598">RANK(V598,$V$2:$V$607)</f>
        <v>577</v>
      </c>
      <c r="C598" s="20" t="str">
        <f aca="false">IF(VLOOKUP($A598,Tournoi!$B$2:$F$601,3,0)="","",VLOOKUP($A598,Tournoi!$B$2:$F$601,3,0))</f>
        <v/>
      </c>
      <c r="D598" s="20" t="str">
        <f aca="false">IF(VLOOKUP($A598,Tournoi!$B$2:$F$601,4,0)="","",VLOOKUP($A598,Tournoi!$B$2:$F$601,4,0))</f>
        <v/>
      </c>
      <c r="E598" s="20"/>
      <c r="F598" s="19" t="n">
        <v>0</v>
      </c>
      <c r="G598" s="19" t="n">
        <v>0</v>
      </c>
      <c r="H598" s="19" t="n">
        <v>0</v>
      </c>
      <c r="I598" s="19" t="n">
        <v>0</v>
      </c>
      <c r="J598" s="21"/>
      <c r="K598" s="19"/>
      <c r="L598" s="19"/>
      <c r="M598" s="19"/>
      <c r="N598" s="19"/>
      <c r="O598" s="19" t="str">
        <f aca="false">IF(VLOOKUP($A598,Tournoi!$B$2:$AC$601,6,0)="","",VLOOKUP($A598,Tournoi!$B$2:$AF$601,30,0))</f>
        <v/>
      </c>
      <c r="P598" s="19"/>
      <c r="Q598" s="19"/>
      <c r="R598" s="19"/>
      <c r="S598" s="22"/>
      <c r="T598" s="21" t="n">
        <f aca="false" t="array" ref="T598:T598">SUM(J598:S598)</f>
        <v>0</v>
      </c>
      <c r="U598" s="19" t="n">
        <f aca="false" t="array" ref="U598:U598">IF(S598="",0,S598)+IF((COUNT(J598:R598)&lt;6),SUM(J598:R598),(MAX(J598:R598)+LARGE(J598:R598,2)+LARGE(J598:R598,3)+LARGE(J598:R598,4)+LARGE(J598:R598,5)))</f>
        <v>0</v>
      </c>
      <c r="V598" s="19" t="n">
        <f aca="false">U598+G598+I598</f>
        <v>0</v>
      </c>
      <c r="W598" s="19" t="n">
        <f aca="false" t="array" ref="W598:W598">COUNT(J598:S598)</f>
        <v>0</v>
      </c>
      <c r="X598" s="19"/>
      <c r="Y598" s="19"/>
      <c r="Z598" s="4"/>
      <c r="AA598" s="4"/>
      <c r="AB598" s="0"/>
      <c r="AC598" s="4"/>
      <c r="AD598" s="4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CA598" s="0"/>
      <c r="CB598" s="0"/>
      <c r="CC598" s="0"/>
      <c r="CD598" s="0"/>
      <c r="CE598" s="0"/>
      <c r="CF598" s="0"/>
      <c r="CG598" s="0"/>
      <c r="CH598" s="0"/>
      <c r="CI598" s="0"/>
      <c r="CJ598" s="0"/>
      <c r="CK598" s="0"/>
      <c r="CL598" s="0"/>
      <c r="CM598" s="0"/>
      <c r="CN598" s="0"/>
      <c r="CO598" s="0"/>
      <c r="CP598" s="0"/>
      <c r="CQ598" s="0"/>
      <c r="CR598" s="0"/>
      <c r="CS598" s="0"/>
      <c r="CT598" s="0"/>
      <c r="CU598" s="0"/>
      <c r="CV598" s="0"/>
      <c r="CW598" s="0"/>
      <c r="CX598" s="0"/>
      <c r="CY598" s="0"/>
      <c r="CZ598" s="0"/>
      <c r="DA598" s="0"/>
      <c r="DB598" s="0"/>
      <c r="DC598" s="0"/>
      <c r="DD598" s="0"/>
      <c r="DE598" s="0"/>
      <c r="DF598" s="0"/>
      <c r="DG598" s="0"/>
      <c r="DH598" s="0"/>
      <c r="DI598" s="0"/>
      <c r="DJ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  <c r="EE598" s="0"/>
      <c r="EF598" s="0"/>
      <c r="EG598" s="0"/>
      <c r="EH598" s="0"/>
      <c r="EI598" s="0"/>
      <c r="EJ598" s="0"/>
      <c r="EK598" s="0"/>
      <c r="EL598" s="0"/>
      <c r="EM598" s="0"/>
      <c r="EN598" s="0"/>
      <c r="EO598" s="0"/>
      <c r="EP598" s="0"/>
      <c r="EQ598" s="0"/>
      <c r="ER598" s="0"/>
      <c r="ES598" s="0"/>
      <c r="ET598" s="0"/>
      <c r="EU598" s="0"/>
      <c r="EV598" s="0"/>
      <c r="EW598" s="0"/>
      <c r="EX598" s="0"/>
      <c r="EY598" s="0"/>
      <c r="EZ598" s="0"/>
      <c r="FA598" s="0"/>
      <c r="FB598" s="0"/>
      <c r="FC598" s="0"/>
      <c r="FD598" s="0"/>
      <c r="FE598" s="0"/>
      <c r="FF598" s="0"/>
      <c r="FG598" s="0"/>
      <c r="FH598" s="0"/>
      <c r="FI598" s="0"/>
      <c r="FJ598" s="0"/>
      <c r="FK598" s="0"/>
      <c r="FL598" s="0"/>
      <c r="FM598" s="0"/>
      <c r="FN598" s="0"/>
      <c r="FO598" s="0"/>
      <c r="FP598" s="0"/>
      <c r="FQ598" s="0"/>
      <c r="FR598" s="0"/>
      <c r="FS598" s="0"/>
      <c r="FT598" s="0"/>
      <c r="FU598" s="0"/>
      <c r="FV598" s="0"/>
      <c r="FW598" s="0"/>
      <c r="FX598" s="0"/>
      <c r="FY598" s="0"/>
      <c r="FZ598" s="0"/>
      <c r="GA598" s="0"/>
      <c r="GB598" s="0"/>
      <c r="GC598" s="0"/>
      <c r="GD598" s="0"/>
      <c r="GE598" s="0"/>
      <c r="GF598" s="0"/>
      <c r="GG598" s="0"/>
      <c r="GH598" s="0"/>
      <c r="GI598" s="0"/>
      <c r="GJ598" s="0"/>
      <c r="GK598" s="0"/>
      <c r="GL598" s="0"/>
      <c r="GM598" s="0"/>
      <c r="GN598" s="0"/>
      <c r="GO598" s="0"/>
      <c r="GP598" s="0"/>
      <c r="GQ598" s="0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  <c r="IX598" s="0"/>
      <c r="IY598" s="0"/>
      <c r="IZ598" s="0"/>
      <c r="JA598" s="0"/>
      <c r="JB598" s="0"/>
      <c r="JC598" s="0"/>
      <c r="JD598" s="0"/>
      <c r="JE598" s="0"/>
      <c r="JF598" s="0"/>
      <c r="JG598" s="0"/>
      <c r="JH598" s="0"/>
      <c r="JI598" s="0"/>
      <c r="JJ598" s="0"/>
      <c r="JK598" s="0"/>
      <c r="JL598" s="0"/>
      <c r="JM598" s="0"/>
      <c r="JN598" s="0"/>
      <c r="JO598" s="0"/>
      <c r="JP598" s="0"/>
      <c r="JQ598" s="0"/>
      <c r="JR598" s="0"/>
      <c r="JS598" s="0"/>
      <c r="JT598" s="0"/>
      <c r="JU598" s="0"/>
      <c r="JV598" s="0"/>
      <c r="JW598" s="0"/>
      <c r="JX598" s="0"/>
      <c r="JY598" s="0"/>
      <c r="JZ598" s="0"/>
      <c r="KA598" s="0"/>
      <c r="KB598" s="0"/>
      <c r="KC598" s="0"/>
      <c r="KD598" s="0"/>
      <c r="KE598" s="0"/>
      <c r="KF598" s="0"/>
      <c r="KG598" s="0"/>
      <c r="KH598" s="0"/>
      <c r="KI598" s="0"/>
      <c r="KJ598" s="0"/>
      <c r="KK598" s="0"/>
      <c r="KL598" s="0"/>
      <c r="KM598" s="0"/>
      <c r="KN598" s="0"/>
      <c r="KO598" s="0"/>
      <c r="KP598" s="0"/>
      <c r="KQ598" s="0"/>
      <c r="KR598" s="0"/>
      <c r="KS598" s="0"/>
      <c r="KT598" s="0"/>
      <c r="KU598" s="0"/>
      <c r="KV598" s="0"/>
      <c r="KW598" s="0"/>
      <c r="KX598" s="0"/>
      <c r="KY598" s="0"/>
      <c r="KZ598" s="0"/>
      <c r="LA598" s="0"/>
      <c r="LB598" s="0"/>
      <c r="LC598" s="0"/>
      <c r="LD598" s="0"/>
      <c r="LE598" s="0"/>
      <c r="LF598" s="0"/>
      <c r="LG598" s="0"/>
      <c r="LH598" s="0"/>
      <c r="LI598" s="0"/>
      <c r="LJ598" s="0"/>
      <c r="LK598" s="0"/>
      <c r="LL598" s="0"/>
      <c r="LM598" s="0"/>
      <c r="LN598" s="0"/>
      <c r="LO598" s="0"/>
      <c r="LP598" s="0"/>
      <c r="LQ598" s="0"/>
      <c r="LR598" s="0"/>
      <c r="LS598" s="0"/>
      <c r="LT598" s="0"/>
      <c r="LU598" s="0"/>
      <c r="LV598" s="0"/>
      <c r="LW598" s="0"/>
      <c r="LX598" s="0"/>
      <c r="LY598" s="0"/>
      <c r="LZ598" s="0"/>
      <c r="MA598" s="0"/>
      <c r="MB598" s="0"/>
      <c r="MC598" s="0"/>
      <c r="MD598" s="0"/>
      <c r="ME598" s="0"/>
      <c r="MF598" s="0"/>
      <c r="MG598" s="0"/>
      <c r="MH598" s="0"/>
      <c r="MI598" s="0"/>
      <c r="MJ598" s="0"/>
      <c r="MK598" s="0"/>
      <c r="ML598" s="0"/>
      <c r="MM598" s="0"/>
      <c r="MN598" s="0"/>
      <c r="MO598" s="0"/>
      <c r="MP598" s="0"/>
      <c r="MQ598" s="0"/>
      <c r="MR598" s="0"/>
      <c r="MS598" s="0"/>
      <c r="MT598" s="0"/>
      <c r="MU598" s="0"/>
      <c r="MV598" s="0"/>
      <c r="MW598" s="0"/>
      <c r="MX598" s="0"/>
      <c r="MY598" s="0"/>
      <c r="MZ598" s="0"/>
      <c r="NA598" s="0"/>
      <c r="NB598" s="0"/>
      <c r="NC598" s="0"/>
      <c r="ND598" s="0"/>
      <c r="NE598" s="0"/>
      <c r="NF598" s="0"/>
      <c r="NG598" s="0"/>
      <c r="NH598" s="0"/>
      <c r="NI598" s="0"/>
      <c r="NJ598" s="0"/>
      <c r="NK598" s="0"/>
      <c r="NL598" s="0"/>
      <c r="NM598" s="0"/>
      <c r="NN598" s="0"/>
      <c r="NO598" s="0"/>
      <c r="NP598" s="0"/>
      <c r="NQ598" s="0"/>
      <c r="NR598" s="0"/>
      <c r="NS598" s="0"/>
      <c r="NT598" s="0"/>
      <c r="NU598" s="0"/>
      <c r="NV598" s="0"/>
      <c r="NW598" s="0"/>
      <c r="NX598" s="0"/>
      <c r="NY598" s="0"/>
      <c r="NZ598" s="0"/>
      <c r="OA598" s="0"/>
      <c r="OB598" s="0"/>
      <c r="OC598" s="0"/>
      <c r="OD598" s="0"/>
      <c r="OE598" s="0"/>
      <c r="OF598" s="0"/>
      <c r="OG598" s="0"/>
      <c r="OH598" s="0"/>
      <c r="OI598" s="0"/>
      <c r="OJ598" s="0"/>
      <c r="OK598" s="0"/>
      <c r="OL598" s="0"/>
      <c r="OM598" s="0"/>
      <c r="ON598" s="0"/>
      <c r="OO598" s="0"/>
      <c r="OP598" s="0"/>
      <c r="OQ598" s="0"/>
      <c r="OR598" s="0"/>
      <c r="OS598" s="0"/>
      <c r="OT598" s="0"/>
      <c r="OU598" s="0"/>
      <c r="OV598" s="0"/>
      <c r="OW598" s="0"/>
      <c r="OX598" s="0"/>
      <c r="OY598" s="0"/>
      <c r="OZ598" s="0"/>
      <c r="PA598" s="0"/>
      <c r="PB598" s="0"/>
      <c r="PC598" s="0"/>
      <c r="PD598" s="0"/>
      <c r="PE598" s="0"/>
      <c r="PF598" s="0"/>
      <c r="PG598" s="0"/>
      <c r="PH598" s="0"/>
      <c r="PI598" s="0"/>
      <c r="PJ598" s="0"/>
      <c r="PK598" s="0"/>
      <c r="PL598" s="0"/>
      <c r="PM598" s="0"/>
      <c r="PN598" s="0"/>
      <c r="PO598" s="0"/>
      <c r="PP598" s="0"/>
      <c r="PQ598" s="0"/>
      <c r="PR598" s="0"/>
      <c r="PS598" s="0"/>
      <c r="PT598" s="0"/>
      <c r="PU598" s="0"/>
      <c r="PV598" s="0"/>
      <c r="PW598" s="0"/>
      <c r="PX598" s="0"/>
      <c r="PY598" s="0"/>
      <c r="PZ598" s="0"/>
      <c r="QA598" s="0"/>
      <c r="QB598" s="0"/>
      <c r="QC598" s="0"/>
      <c r="QD598" s="0"/>
      <c r="QE598" s="0"/>
      <c r="QF598" s="0"/>
      <c r="QG598" s="0"/>
      <c r="QH598" s="0"/>
      <c r="QI598" s="0"/>
      <c r="QJ598" s="0"/>
      <c r="QK598" s="0"/>
      <c r="QL598" s="0"/>
      <c r="QM598" s="0"/>
      <c r="QN598" s="0"/>
      <c r="QO598" s="0"/>
      <c r="QP598" s="0"/>
      <c r="QQ598" s="0"/>
      <c r="QR598" s="0"/>
      <c r="QS598" s="0"/>
      <c r="QT598" s="0"/>
      <c r="QU598" s="0"/>
      <c r="QV598" s="0"/>
      <c r="QW598" s="0"/>
      <c r="QX598" s="0"/>
      <c r="QY598" s="0"/>
      <c r="QZ598" s="0"/>
      <c r="RA598" s="0"/>
      <c r="RB598" s="0"/>
      <c r="RC598" s="0"/>
      <c r="RD598" s="0"/>
      <c r="RE598" s="0"/>
      <c r="RF598" s="0"/>
      <c r="RG598" s="0"/>
      <c r="RH598" s="0"/>
      <c r="RI598" s="0"/>
      <c r="RJ598" s="0"/>
      <c r="RK598" s="0"/>
      <c r="RL598" s="0"/>
      <c r="RM598" s="0"/>
      <c r="RN598" s="0"/>
      <c r="RO598" s="0"/>
      <c r="RP598" s="0"/>
      <c r="RQ598" s="0"/>
      <c r="RR598" s="0"/>
      <c r="RS598" s="0"/>
      <c r="RT598" s="0"/>
      <c r="RU598" s="0"/>
      <c r="RV598" s="0"/>
      <c r="RW598" s="0"/>
      <c r="RX598" s="0"/>
      <c r="RY598" s="0"/>
      <c r="RZ598" s="0"/>
      <c r="SA598" s="0"/>
      <c r="SB598" s="0"/>
      <c r="SC598" s="0"/>
      <c r="SD598" s="0"/>
      <c r="SE598" s="0"/>
      <c r="SF598" s="0"/>
      <c r="SG598" s="0"/>
      <c r="SH598" s="0"/>
      <c r="SI598" s="0"/>
      <c r="SJ598" s="0"/>
      <c r="SK598" s="0"/>
      <c r="SL598" s="0"/>
      <c r="SM598" s="0"/>
      <c r="SN598" s="0"/>
      <c r="SO598" s="0"/>
      <c r="SP598" s="0"/>
      <c r="SQ598" s="0"/>
      <c r="SR598" s="0"/>
      <c r="SS598" s="0"/>
      <c r="ST598" s="0"/>
      <c r="SU598" s="0"/>
      <c r="SV598" s="0"/>
      <c r="SW598" s="0"/>
      <c r="SX598" s="0"/>
      <c r="SY598" s="0"/>
      <c r="SZ598" s="0"/>
      <c r="TA598" s="0"/>
      <c r="TB598" s="0"/>
      <c r="TC598" s="0"/>
      <c r="TD598" s="0"/>
      <c r="TE598" s="0"/>
      <c r="TF598" s="0"/>
      <c r="TG598" s="0"/>
      <c r="TH598" s="0"/>
      <c r="TI598" s="0"/>
      <c r="TJ598" s="0"/>
      <c r="TK598" s="0"/>
      <c r="TL598" s="0"/>
      <c r="TM598" s="0"/>
      <c r="TN598" s="0"/>
      <c r="TO598" s="0"/>
      <c r="TP598" s="0"/>
      <c r="TQ598" s="0"/>
      <c r="TR598" s="0"/>
      <c r="TS598" s="0"/>
      <c r="TT598" s="0"/>
      <c r="TU598" s="0"/>
      <c r="TV598" s="0"/>
      <c r="TW598" s="0"/>
      <c r="TX598" s="0"/>
      <c r="TY598" s="0"/>
      <c r="TZ598" s="0"/>
      <c r="UA598" s="0"/>
      <c r="UB598" s="0"/>
      <c r="UC598" s="0"/>
      <c r="UD598" s="0"/>
      <c r="UE598" s="0"/>
      <c r="UF598" s="0"/>
      <c r="UG598" s="0"/>
      <c r="UH598" s="0"/>
      <c r="UI598" s="0"/>
      <c r="UJ598" s="0"/>
      <c r="UK598" s="0"/>
      <c r="UL598" s="0"/>
      <c r="UM598" s="0"/>
      <c r="UN598" s="0"/>
      <c r="UO598" s="0"/>
      <c r="UP598" s="0"/>
      <c r="UQ598" s="0"/>
      <c r="UR598" s="0"/>
      <c r="US598" s="0"/>
      <c r="UT598" s="0"/>
      <c r="UU598" s="0"/>
      <c r="UV598" s="0"/>
      <c r="UW598" s="0"/>
      <c r="UX598" s="0"/>
      <c r="UY598" s="0"/>
      <c r="UZ598" s="0"/>
      <c r="VA598" s="0"/>
      <c r="VB598" s="0"/>
      <c r="VC598" s="0"/>
      <c r="VD598" s="0"/>
      <c r="VE598" s="0"/>
      <c r="VF598" s="0"/>
      <c r="VG598" s="0"/>
      <c r="VH598" s="0"/>
      <c r="VI598" s="0"/>
      <c r="VJ598" s="0"/>
      <c r="VK598" s="0"/>
      <c r="VL598" s="0"/>
      <c r="VM598" s="0"/>
      <c r="VN598" s="0"/>
      <c r="VO598" s="0"/>
      <c r="VP598" s="0"/>
      <c r="VQ598" s="0"/>
      <c r="VR598" s="0"/>
      <c r="VS598" s="0"/>
      <c r="VT598" s="0"/>
      <c r="VU598" s="0"/>
      <c r="VV598" s="0"/>
      <c r="VW598" s="0"/>
      <c r="VX598" s="0"/>
      <c r="VY598" s="0"/>
      <c r="VZ598" s="0"/>
      <c r="WA598" s="0"/>
      <c r="WB598" s="0"/>
      <c r="WC598" s="0"/>
      <c r="WD598" s="0"/>
      <c r="WE598" s="0"/>
      <c r="WF598" s="0"/>
      <c r="WG598" s="0"/>
      <c r="WH598" s="0"/>
      <c r="WI598" s="0"/>
      <c r="WJ598" s="0"/>
      <c r="WK598" s="0"/>
      <c r="WL598" s="0"/>
      <c r="WM598" s="0"/>
      <c r="WN598" s="0"/>
      <c r="WO598" s="0"/>
      <c r="WP598" s="0"/>
      <c r="WQ598" s="0"/>
      <c r="WR598" s="0"/>
      <c r="WS598" s="0"/>
      <c r="WT598" s="0"/>
      <c r="WU598" s="0"/>
      <c r="WV598" s="0"/>
      <c r="WW598" s="0"/>
      <c r="WX598" s="0"/>
      <c r="WY598" s="0"/>
      <c r="WZ598" s="0"/>
      <c r="XA598" s="0"/>
      <c r="XB598" s="0"/>
      <c r="XC598" s="0"/>
      <c r="XD598" s="0"/>
      <c r="XE598" s="0"/>
      <c r="XF598" s="0"/>
      <c r="XG598" s="0"/>
      <c r="XH598" s="0"/>
      <c r="XI598" s="0"/>
      <c r="XJ598" s="0"/>
      <c r="XK598" s="0"/>
      <c r="XL598" s="0"/>
      <c r="XM598" s="0"/>
      <c r="XN598" s="0"/>
      <c r="XO598" s="0"/>
      <c r="XP598" s="0"/>
      <c r="XQ598" s="0"/>
      <c r="XR598" s="0"/>
      <c r="XS598" s="0"/>
      <c r="XT598" s="0"/>
      <c r="XU598" s="0"/>
      <c r="XV598" s="0"/>
      <c r="XW598" s="0"/>
      <c r="XX598" s="0"/>
      <c r="XY598" s="0"/>
      <c r="XZ598" s="0"/>
      <c r="YA598" s="0"/>
      <c r="YB598" s="0"/>
      <c r="YC598" s="0"/>
      <c r="YD598" s="0"/>
      <c r="YE598" s="0"/>
      <c r="YF598" s="0"/>
      <c r="YG598" s="0"/>
      <c r="YH598" s="0"/>
      <c r="YI598" s="0"/>
      <c r="YJ598" s="0"/>
      <c r="YK598" s="0"/>
      <c r="YL598" s="0"/>
      <c r="YM598" s="0"/>
      <c r="YN598" s="0"/>
      <c r="YO598" s="0"/>
      <c r="YP598" s="0"/>
      <c r="YQ598" s="0"/>
      <c r="YR598" s="0"/>
      <c r="YS598" s="0"/>
      <c r="YT598" s="0"/>
      <c r="YU598" s="0"/>
      <c r="YV598" s="0"/>
      <c r="YW598" s="0"/>
      <c r="YX598" s="0"/>
      <c r="YY598" s="0"/>
      <c r="YZ598" s="0"/>
      <c r="ZA598" s="0"/>
      <c r="ZB598" s="0"/>
      <c r="ZC598" s="0"/>
      <c r="ZD598" s="0"/>
      <c r="ZE598" s="0"/>
      <c r="ZF598" s="0"/>
      <c r="ZG598" s="0"/>
      <c r="ZH598" s="0"/>
      <c r="ZI598" s="0"/>
      <c r="ZJ598" s="0"/>
      <c r="ZK598" s="0"/>
      <c r="ZL598" s="0"/>
      <c r="ZM598" s="0"/>
      <c r="ZN598" s="0"/>
      <c r="ZO598" s="0"/>
      <c r="ZP598" s="0"/>
      <c r="ZQ598" s="0"/>
      <c r="ZR598" s="0"/>
      <c r="ZS598" s="0"/>
      <c r="ZT598" s="0"/>
      <c r="ZU598" s="0"/>
      <c r="ZV598" s="0"/>
      <c r="ZW598" s="0"/>
      <c r="ZX598" s="0"/>
      <c r="ZY598" s="0"/>
      <c r="ZZ598" s="0"/>
      <c r="AAA598" s="0"/>
      <c r="AAB598" s="0"/>
      <c r="AAC598" s="0"/>
      <c r="AAD598" s="0"/>
      <c r="AAE598" s="0"/>
      <c r="AAF598" s="0"/>
      <c r="AAG598" s="0"/>
      <c r="AAH598" s="0"/>
      <c r="AAI598" s="0"/>
      <c r="AAJ598" s="0"/>
      <c r="AAK598" s="0"/>
      <c r="AAL598" s="0"/>
      <c r="AAM598" s="0"/>
      <c r="AAN598" s="0"/>
      <c r="AAO598" s="0"/>
      <c r="AAP598" s="0"/>
      <c r="AAQ598" s="0"/>
      <c r="AAR598" s="0"/>
      <c r="AAS598" s="0"/>
      <c r="AAT598" s="0"/>
      <c r="AAU598" s="0"/>
      <c r="AAV598" s="0"/>
      <c r="AAW598" s="0"/>
      <c r="AAX598" s="0"/>
      <c r="AAY598" s="0"/>
      <c r="AAZ598" s="0"/>
      <c r="ABA598" s="0"/>
      <c r="ABB598" s="0"/>
      <c r="ABC598" s="0"/>
      <c r="ABD598" s="0"/>
      <c r="ABE598" s="0"/>
      <c r="ABF598" s="0"/>
      <c r="ABG598" s="0"/>
      <c r="ABH598" s="0"/>
      <c r="ABI598" s="0"/>
      <c r="ABJ598" s="0"/>
      <c r="ABK598" s="0"/>
      <c r="ABL598" s="0"/>
      <c r="ABM598" s="0"/>
      <c r="ABN598" s="0"/>
      <c r="ABO598" s="0"/>
      <c r="ABP598" s="0"/>
      <c r="ABQ598" s="0"/>
      <c r="ABR598" s="0"/>
      <c r="ABS598" s="0"/>
      <c r="ABT598" s="0"/>
      <c r="ABU598" s="0"/>
      <c r="ABV598" s="0"/>
      <c r="ABW598" s="0"/>
      <c r="ABX598" s="0"/>
      <c r="ABY598" s="0"/>
      <c r="ABZ598" s="0"/>
      <c r="ACA598" s="0"/>
      <c r="ACB598" s="0"/>
      <c r="ACC598" s="0"/>
      <c r="ACD598" s="0"/>
      <c r="ACE598" s="0"/>
      <c r="ACF598" s="0"/>
      <c r="ACG598" s="0"/>
      <c r="ACH598" s="0"/>
      <c r="ACI598" s="0"/>
      <c r="ACJ598" s="0"/>
      <c r="ACK598" s="0"/>
      <c r="ACL598" s="0"/>
      <c r="ACM598" s="0"/>
      <c r="ACN598" s="0"/>
      <c r="ACO598" s="0"/>
      <c r="ACP598" s="0"/>
      <c r="ACQ598" s="0"/>
      <c r="ACR598" s="0"/>
      <c r="ACS598" s="0"/>
      <c r="ACT598" s="0"/>
      <c r="ACU598" s="0"/>
      <c r="ACV598" s="0"/>
      <c r="ACW598" s="0"/>
      <c r="ACX598" s="0"/>
      <c r="ACY598" s="0"/>
      <c r="ACZ598" s="0"/>
      <c r="ADA598" s="0"/>
      <c r="ADB598" s="0"/>
      <c r="ADC598" s="0"/>
      <c r="ADD598" s="0"/>
      <c r="ADE598" s="0"/>
      <c r="ADF598" s="0"/>
      <c r="ADG598" s="0"/>
      <c r="ADH598" s="0"/>
      <c r="ADI598" s="0"/>
      <c r="ADJ598" s="0"/>
      <c r="ADK598" s="0"/>
      <c r="ADL598" s="0"/>
      <c r="ADM598" s="0"/>
      <c r="ADN598" s="0"/>
      <c r="ADO598" s="0"/>
      <c r="ADP598" s="0"/>
      <c r="ADQ598" s="0"/>
      <c r="ADR598" s="0"/>
      <c r="ADS598" s="0"/>
      <c r="ADT598" s="0"/>
      <c r="ADU598" s="0"/>
      <c r="ADV598" s="0"/>
      <c r="ADW598" s="0"/>
      <c r="ADX598" s="0"/>
      <c r="ADY598" s="0"/>
      <c r="ADZ598" s="0"/>
      <c r="AEA598" s="0"/>
      <c r="AEB598" s="0"/>
      <c r="AEC598" s="0"/>
      <c r="AED598" s="0"/>
      <c r="AEE598" s="0"/>
      <c r="AEF598" s="0"/>
      <c r="AEG598" s="0"/>
      <c r="AEH598" s="0"/>
      <c r="AEI598" s="0"/>
      <c r="AEJ598" s="0"/>
      <c r="AEK598" s="0"/>
      <c r="AEL598" s="0"/>
      <c r="AEM598" s="0"/>
      <c r="AEN598" s="0"/>
      <c r="AEO598" s="0"/>
      <c r="AEP598" s="0"/>
      <c r="AEQ598" s="0"/>
      <c r="AER598" s="0"/>
      <c r="AES598" s="0"/>
      <c r="AET598" s="0"/>
      <c r="AEU598" s="0"/>
      <c r="AEV598" s="0"/>
      <c r="AEW598" s="0"/>
      <c r="AEX598" s="0"/>
      <c r="AEY598" s="0"/>
      <c r="AEZ598" s="0"/>
      <c r="AFA598" s="0"/>
      <c r="AFB598" s="0"/>
      <c r="AFC598" s="0"/>
      <c r="AFD598" s="0"/>
      <c r="AFE598" s="0"/>
      <c r="AFF598" s="0"/>
      <c r="AFG598" s="0"/>
      <c r="AFH598" s="0"/>
      <c r="AFI598" s="0"/>
      <c r="AFJ598" s="0"/>
      <c r="AFK598" s="0"/>
      <c r="AFL598" s="0"/>
      <c r="AFM598" s="0"/>
      <c r="AFN598" s="0"/>
      <c r="AFO598" s="0"/>
      <c r="AFP598" s="0"/>
      <c r="AFQ598" s="0"/>
      <c r="AFR598" s="0"/>
      <c r="AFS598" s="0"/>
      <c r="AFT598" s="0"/>
      <c r="AFU598" s="0"/>
      <c r="AFV598" s="0"/>
      <c r="AFW598" s="0"/>
      <c r="AFX598" s="0"/>
      <c r="AFY598" s="0"/>
      <c r="AFZ598" s="0"/>
      <c r="AGA598" s="0"/>
      <c r="AGB598" s="0"/>
      <c r="AGC598" s="0"/>
      <c r="AGD598" s="0"/>
      <c r="AGE598" s="0"/>
      <c r="AGF598" s="0"/>
      <c r="AGG598" s="0"/>
      <c r="AGH598" s="0"/>
      <c r="AGI598" s="0"/>
      <c r="AGJ598" s="0"/>
      <c r="AGK598" s="0"/>
      <c r="AGL598" s="0"/>
      <c r="AGM598" s="0"/>
      <c r="AGN598" s="0"/>
      <c r="AGO598" s="0"/>
      <c r="AGP598" s="0"/>
      <c r="AGQ598" s="0"/>
      <c r="AGR598" s="0"/>
      <c r="AGS598" s="0"/>
      <c r="AGT598" s="0"/>
      <c r="AGU598" s="0"/>
      <c r="AGV598" s="0"/>
      <c r="AGW598" s="0"/>
      <c r="AGX598" s="0"/>
      <c r="AGY598" s="0"/>
      <c r="AGZ598" s="0"/>
      <c r="AHA598" s="0"/>
      <c r="AHB598" s="0"/>
      <c r="AHC598" s="0"/>
      <c r="AHD598" s="0"/>
      <c r="AHE598" s="0"/>
      <c r="AHF598" s="0"/>
      <c r="AHG598" s="0"/>
      <c r="AHH598" s="0"/>
      <c r="AHI598" s="0"/>
      <c r="AHJ598" s="0"/>
      <c r="AHK598" s="0"/>
      <c r="AHL598" s="0"/>
      <c r="AHM598" s="0"/>
      <c r="AHN598" s="0"/>
      <c r="AHO598" s="0"/>
      <c r="AHP598" s="0"/>
      <c r="AHQ598" s="0"/>
      <c r="AHR598" s="0"/>
      <c r="AHS598" s="0"/>
      <c r="AHT598" s="0"/>
      <c r="AHU598" s="0"/>
      <c r="AHV598" s="0"/>
      <c r="AHW598" s="0"/>
      <c r="AHX598" s="0"/>
      <c r="AHY598" s="0"/>
      <c r="AHZ598" s="0"/>
      <c r="AIA598" s="0"/>
      <c r="AIB598" s="0"/>
      <c r="AIC598" s="0"/>
      <c r="AID598" s="0"/>
      <c r="AIE598" s="0"/>
      <c r="AIF598" s="0"/>
      <c r="AIG598" s="0"/>
      <c r="AIH598" s="0"/>
      <c r="AII598" s="0"/>
      <c r="AIJ598" s="0"/>
      <c r="AIK598" s="0"/>
      <c r="AIL598" s="0"/>
      <c r="AIM598" s="0"/>
      <c r="AIN598" s="0"/>
      <c r="AIO598" s="0"/>
      <c r="AIP598" s="0"/>
      <c r="AIQ598" s="0"/>
      <c r="AIR598" s="0"/>
      <c r="AIS598" s="0"/>
      <c r="AIT598" s="0"/>
      <c r="AIU598" s="0"/>
      <c r="AIV598" s="0"/>
      <c r="AIW598" s="0"/>
      <c r="AIX598" s="0"/>
      <c r="AIY598" s="0"/>
      <c r="AIZ598" s="0"/>
      <c r="AJA598" s="0"/>
      <c r="AJB598" s="0"/>
      <c r="AJC598" s="0"/>
      <c r="AJD598" s="0"/>
      <c r="AJE598" s="0"/>
      <c r="AJF598" s="0"/>
      <c r="AJG598" s="0"/>
      <c r="AJH598" s="0"/>
      <c r="AJI598" s="0"/>
      <c r="AJJ598" s="0"/>
      <c r="AJK598" s="0"/>
      <c r="AJL598" s="0"/>
      <c r="AJM598" s="0"/>
      <c r="AJN598" s="0"/>
      <c r="AJO598" s="0"/>
      <c r="AJP598" s="0"/>
      <c r="AJQ598" s="0"/>
      <c r="AJR598" s="0"/>
      <c r="AJS598" s="0"/>
      <c r="AJT598" s="0"/>
      <c r="AJU598" s="0"/>
      <c r="AJV598" s="0"/>
      <c r="AJW598" s="0"/>
      <c r="AJX598" s="0"/>
      <c r="AJY598" s="0"/>
      <c r="AJZ598" s="0"/>
      <c r="AKA598" s="0"/>
      <c r="AKB598" s="0"/>
      <c r="AKC598" s="0"/>
      <c r="AKD598" s="0"/>
      <c r="AKE598" s="0"/>
      <c r="AKF598" s="0"/>
      <c r="AKG598" s="0"/>
      <c r="AKH598" s="0"/>
      <c r="AKI598" s="0"/>
      <c r="AKJ598" s="0"/>
      <c r="AKK598" s="0"/>
      <c r="AKL598" s="0"/>
      <c r="AKM598" s="0"/>
      <c r="AKN598" s="0"/>
      <c r="AKO598" s="0"/>
      <c r="AKP598" s="0"/>
      <c r="AKQ598" s="0"/>
      <c r="AKR598" s="0"/>
      <c r="AKS598" s="0"/>
      <c r="AKT598" s="0"/>
      <c r="AKU598" s="0"/>
      <c r="AKV598" s="0"/>
      <c r="AKW598" s="0"/>
      <c r="AKX598" s="0"/>
      <c r="AKY598" s="0"/>
      <c r="AKZ598" s="0"/>
      <c r="ALA598" s="0"/>
      <c r="ALB598" s="0"/>
      <c r="ALC598" s="0"/>
      <c r="ALD598" s="0"/>
      <c r="ALE598" s="0"/>
      <c r="ALF598" s="0"/>
      <c r="ALG598" s="0"/>
      <c r="ALH598" s="0"/>
      <c r="ALI598" s="0"/>
      <c r="ALJ598" s="0"/>
      <c r="ALK598" s="0"/>
      <c r="ALL598" s="0"/>
      <c r="ALM598" s="0"/>
      <c r="ALN598" s="0"/>
      <c r="ALO598" s="0"/>
      <c r="ALP598" s="0"/>
      <c r="ALQ598" s="0"/>
      <c r="ALR598" s="0"/>
      <c r="ALS598" s="0"/>
      <c r="ALT598" s="0"/>
      <c r="ALU598" s="0"/>
      <c r="ALV598" s="0"/>
      <c r="ALW598" s="0"/>
      <c r="ALX598" s="0"/>
      <c r="ALY598" s="0"/>
      <c r="ALZ598" s="0"/>
      <c r="AMA598" s="0"/>
      <c r="AMB598" s="0"/>
      <c r="AMC598" s="0"/>
      <c r="AMD598" s="0"/>
      <c r="AME598" s="0"/>
      <c r="AMF598" s="0"/>
      <c r="AMG598" s="0"/>
      <c r="AMH598" s="0"/>
      <c r="AMI598" s="0"/>
      <c r="AMJ598" s="0"/>
    </row>
    <row r="599" customFormat="false" ht="16.5" hidden="false" customHeight="true" outlineLevel="0" collapsed="false">
      <c r="A599" s="19" t="n">
        <v>598</v>
      </c>
      <c r="B599" s="19" t="n">
        <f aca="false" t="array" ref="B599:B599">RANK(V599,$V$2:$V$607)</f>
        <v>577</v>
      </c>
      <c r="C599" s="20" t="str">
        <f aca="false">IF(VLOOKUP($A599,Tournoi!$B$2:$F$601,3,0)="","",VLOOKUP($A599,Tournoi!$B$2:$F$601,3,0))</f>
        <v/>
      </c>
      <c r="D599" s="20" t="str">
        <f aca="false">IF(VLOOKUP($A599,Tournoi!$B$2:$F$601,4,0)="","",VLOOKUP($A599,Tournoi!$B$2:$F$601,4,0))</f>
        <v/>
      </c>
      <c r="E599" s="20"/>
      <c r="F599" s="19" t="n">
        <v>0</v>
      </c>
      <c r="G599" s="19" t="n">
        <v>0</v>
      </c>
      <c r="H599" s="19" t="n">
        <v>0</v>
      </c>
      <c r="I599" s="19" t="n">
        <v>0</v>
      </c>
      <c r="J599" s="21"/>
      <c r="K599" s="19"/>
      <c r="L599" s="19"/>
      <c r="M599" s="19"/>
      <c r="N599" s="19"/>
      <c r="O599" s="19" t="str">
        <f aca="false">IF(VLOOKUP($A599,Tournoi!$B$2:$AC$601,6,0)="","",VLOOKUP($A599,Tournoi!$B$2:$AF$601,30,0))</f>
        <v/>
      </c>
      <c r="P599" s="19"/>
      <c r="Q599" s="19"/>
      <c r="R599" s="19"/>
      <c r="S599" s="22"/>
      <c r="T599" s="21" t="n">
        <f aca="false" t="array" ref="T599:T599">SUM(J599:S599)</f>
        <v>0</v>
      </c>
      <c r="U599" s="19" t="n">
        <f aca="false" t="array" ref="U599:U599">IF(S599="",0,S599)+IF((COUNT(J599:R599)&lt;6),SUM(J599:R599),(MAX(J599:R599)+LARGE(J599:R599,2)+LARGE(J599:R599,3)+LARGE(J599:R599,4)+LARGE(J599:R599,5)))</f>
        <v>0</v>
      </c>
      <c r="V599" s="19" t="n">
        <f aca="false">U599+G599+I599</f>
        <v>0</v>
      </c>
      <c r="W599" s="19" t="n">
        <f aca="false" t="array" ref="W599:W599">COUNT(J599:S599)</f>
        <v>0</v>
      </c>
      <c r="X599" s="19"/>
      <c r="Y599" s="19"/>
      <c r="Z599" s="4"/>
      <c r="AA599" s="19"/>
      <c r="AB599" s="19"/>
      <c r="AC599" s="4"/>
      <c r="AD599" s="4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CA599" s="0"/>
      <c r="CB599" s="0"/>
      <c r="CC599" s="0"/>
      <c r="CD599" s="0"/>
      <c r="CE599" s="0"/>
      <c r="CF599" s="0"/>
      <c r="CG599" s="0"/>
      <c r="CH599" s="0"/>
      <c r="CI599" s="0"/>
      <c r="CJ599" s="0"/>
      <c r="CK599" s="0"/>
      <c r="CL599" s="0"/>
      <c r="CM599" s="0"/>
      <c r="CN599" s="0"/>
      <c r="CO599" s="0"/>
      <c r="CP599" s="0"/>
      <c r="CQ599" s="0"/>
      <c r="CR599" s="0"/>
      <c r="CS599" s="0"/>
      <c r="CT599" s="0"/>
      <c r="CU599" s="0"/>
      <c r="CV599" s="0"/>
      <c r="CW599" s="0"/>
      <c r="CX599" s="0"/>
      <c r="CY599" s="0"/>
      <c r="CZ599" s="0"/>
      <c r="DA599" s="0"/>
      <c r="DB599" s="0"/>
      <c r="DC599" s="0"/>
      <c r="DD599" s="0"/>
      <c r="DE599" s="0"/>
      <c r="DF599" s="0"/>
      <c r="DG599" s="0"/>
      <c r="DH599" s="0"/>
      <c r="DI599" s="0"/>
      <c r="DJ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  <c r="EE599" s="0"/>
      <c r="EF599" s="0"/>
      <c r="EG599" s="0"/>
      <c r="EH599" s="0"/>
      <c r="EI599" s="0"/>
      <c r="EJ599" s="0"/>
      <c r="EK599" s="0"/>
      <c r="EL599" s="0"/>
      <c r="EM599" s="0"/>
      <c r="EN599" s="0"/>
      <c r="EO599" s="0"/>
      <c r="EP599" s="0"/>
      <c r="EQ599" s="0"/>
      <c r="ER599" s="0"/>
      <c r="ES599" s="0"/>
      <c r="ET599" s="0"/>
      <c r="EU599" s="0"/>
      <c r="EV599" s="0"/>
      <c r="EW599" s="0"/>
      <c r="EX599" s="0"/>
      <c r="EY599" s="0"/>
      <c r="EZ599" s="0"/>
      <c r="FA599" s="0"/>
      <c r="FB599" s="0"/>
      <c r="FC599" s="0"/>
      <c r="FD599" s="0"/>
      <c r="FE599" s="0"/>
      <c r="FF599" s="0"/>
      <c r="FG599" s="0"/>
      <c r="FH599" s="0"/>
      <c r="FI599" s="0"/>
      <c r="FJ599" s="0"/>
      <c r="FK599" s="0"/>
      <c r="FL599" s="0"/>
      <c r="FM599" s="0"/>
      <c r="FN599" s="0"/>
      <c r="FO599" s="0"/>
      <c r="FP599" s="0"/>
      <c r="FQ599" s="0"/>
      <c r="FR599" s="0"/>
      <c r="FS599" s="0"/>
      <c r="FT599" s="0"/>
      <c r="FU599" s="0"/>
      <c r="FV599" s="0"/>
      <c r="FW599" s="0"/>
      <c r="FX599" s="0"/>
      <c r="FY599" s="0"/>
      <c r="FZ599" s="0"/>
      <c r="GA599" s="0"/>
      <c r="GB599" s="0"/>
      <c r="GC599" s="0"/>
      <c r="GD599" s="0"/>
      <c r="GE599" s="0"/>
      <c r="GF599" s="0"/>
      <c r="GG599" s="0"/>
      <c r="GH599" s="0"/>
      <c r="GI599" s="0"/>
      <c r="GJ599" s="0"/>
      <c r="GK599" s="0"/>
      <c r="GL599" s="0"/>
      <c r="GM599" s="0"/>
      <c r="GN599" s="0"/>
      <c r="GO599" s="0"/>
      <c r="GP599" s="0"/>
      <c r="GQ599" s="0"/>
      <c r="GR599" s="0"/>
      <c r="GS599" s="0"/>
      <c r="GT599" s="0"/>
      <c r="GU599" s="0"/>
      <c r="GV599" s="0"/>
      <c r="GW599" s="0"/>
      <c r="GX599" s="0"/>
      <c r="GY599" s="0"/>
      <c r="GZ599" s="0"/>
      <c r="HA599" s="0"/>
      <c r="HB599" s="0"/>
      <c r="HC599" s="0"/>
      <c r="HD599" s="0"/>
      <c r="HE599" s="0"/>
      <c r="HF599" s="0"/>
      <c r="HG599" s="0"/>
      <c r="HH599" s="0"/>
      <c r="HI599" s="0"/>
      <c r="HJ599" s="0"/>
      <c r="HK599" s="0"/>
      <c r="HL599" s="0"/>
      <c r="HM599" s="0"/>
      <c r="HN599" s="0"/>
      <c r="HO599" s="0"/>
      <c r="HP599" s="0"/>
      <c r="HQ599" s="0"/>
      <c r="HR599" s="0"/>
      <c r="HS599" s="0"/>
      <c r="HT599" s="0"/>
      <c r="HU599" s="0"/>
      <c r="HV599" s="0"/>
      <c r="HW599" s="0"/>
      <c r="HX599" s="0"/>
      <c r="HY599" s="0"/>
      <c r="HZ599" s="0"/>
      <c r="IA599" s="0"/>
      <c r="IB599" s="0"/>
      <c r="IC599" s="0"/>
      <c r="ID599" s="0"/>
      <c r="IE599" s="0"/>
      <c r="IF599" s="0"/>
      <c r="IG599" s="0"/>
      <c r="IH599" s="0"/>
      <c r="II599" s="0"/>
      <c r="IJ599" s="0"/>
      <c r="IK599" s="0"/>
      <c r="IL599" s="0"/>
      <c r="IM599" s="0"/>
      <c r="IN599" s="0"/>
      <c r="IO599" s="0"/>
      <c r="IP599" s="0"/>
      <c r="IQ599" s="0"/>
      <c r="IR599" s="0"/>
      <c r="IS599" s="0"/>
      <c r="IT599" s="0"/>
      <c r="IU599" s="0"/>
      <c r="IV599" s="0"/>
      <c r="IW599" s="0"/>
      <c r="IX599" s="0"/>
      <c r="IY599" s="0"/>
      <c r="IZ599" s="0"/>
      <c r="JA599" s="0"/>
      <c r="JB599" s="0"/>
      <c r="JC599" s="0"/>
      <c r="JD599" s="0"/>
      <c r="JE599" s="0"/>
      <c r="JF599" s="0"/>
      <c r="JG599" s="0"/>
      <c r="JH599" s="0"/>
      <c r="JI599" s="0"/>
      <c r="JJ599" s="0"/>
      <c r="JK599" s="0"/>
      <c r="JL599" s="0"/>
      <c r="JM599" s="0"/>
      <c r="JN599" s="0"/>
      <c r="JO599" s="0"/>
      <c r="JP599" s="0"/>
      <c r="JQ599" s="0"/>
      <c r="JR599" s="0"/>
      <c r="JS599" s="0"/>
      <c r="JT599" s="0"/>
      <c r="JU599" s="0"/>
      <c r="JV599" s="0"/>
      <c r="JW599" s="0"/>
      <c r="JX599" s="0"/>
      <c r="JY599" s="0"/>
      <c r="JZ599" s="0"/>
      <c r="KA599" s="0"/>
      <c r="KB599" s="0"/>
      <c r="KC599" s="0"/>
      <c r="KD599" s="0"/>
      <c r="KE599" s="0"/>
      <c r="KF599" s="0"/>
      <c r="KG599" s="0"/>
      <c r="KH599" s="0"/>
      <c r="KI599" s="0"/>
      <c r="KJ599" s="0"/>
      <c r="KK599" s="0"/>
      <c r="KL599" s="0"/>
      <c r="KM599" s="0"/>
      <c r="KN599" s="0"/>
      <c r="KO599" s="0"/>
      <c r="KP599" s="0"/>
      <c r="KQ599" s="0"/>
      <c r="KR599" s="0"/>
      <c r="KS599" s="0"/>
      <c r="KT599" s="0"/>
      <c r="KU599" s="0"/>
      <c r="KV599" s="0"/>
      <c r="KW599" s="0"/>
      <c r="KX599" s="0"/>
      <c r="KY599" s="0"/>
      <c r="KZ599" s="0"/>
      <c r="LA599" s="0"/>
      <c r="LB599" s="0"/>
      <c r="LC599" s="0"/>
      <c r="LD599" s="0"/>
      <c r="LE599" s="0"/>
      <c r="LF599" s="0"/>
      <c r="LG599" s="0"/>
      <c r="LH599" s="0"/>
      <c r="LI599" s="0"/>
      <c r="LJ599" s="0"/>
      <c r="LK599" s="0"/>
      <c r="LL599" s="0"/>
      <c r="LM599" s="0"/>
      <c r="LN599" s="0"/>
      <c r="LO599" s="0"/>
      <c r="LP599" s="0"/>
      <c r="LQ599" s="0"/>
      <c r="LR599" s="0"/>
      <c r="LS599" s="0"/>
      <c r="LT599" s="0"/>
      <c r="LU599" s="0"/>
      <c r="LV599" s="0"/>
      <c r="LW599" s="0"/>
      <c r="LX599" s="0"/>
      <c r="LY599" s="0"/>
      <c r="LZ599" s="0"/>
      <c r="MA599" s="0"/>
      <c r="MB599" s="0"/>
      <c r="MC599" s="0"/>
      <c r="MD599" s="0"/>
      <c r="ME599" s="0"/>
      <c r="MF599" s="0"/>
      <c r="MG599" s="0"/>
      <c r="MH599" s="0"/>
      <c r="MI599" s="0"/>
      <c r="MJ599" s="0"/>
      <c r="MK599" s="0"/>
      <c r="ML599" s="0"/>
      <c r="MM599" s="0"/>
      <c r="MN599" s="0"/>
      <c r="MO599" s="0"/>
      <c r="MP599" s="0"/>
      <c r="MQ599" s="0"/>
      <c r="MR599" s="0"/>
      <c r="MS599" s="0"/>
      <c r="MT599" s="0"/>
      <c r="MU599" s="0"/>
      <c r="MV599" s="0"/>
      <c r="MW599" s="0"/>
      <c r="MX599" s="0"/>
      <c r="MY599" s="0"/>
      <c r="MZ599" s="0"/>
      <c r="NA599" s="0"/>
      <c r="NB599" s="0"/>
      <c r="NC599" s="0"/>
      <c r="ND599" s="0"/>
      <c r="NE599" s="0"/>
      <c r="NF599" s="0"/>
      <c r="NG599" s="0"/>
      <c r="NH599" s="0"/>
      <c r="NI599" s="0"/>
      <c r="NJ599" s="0"/>
      <c r="NK599" s="0"/>
      <c r="NL599" s="0"/>
      <c r="NM599" s="0"/>
      <c r="NN599" s="0"/>
      <c r="NO599" s="0"/>
      <c r="NP599" s="0"/>
      <c r="NQ599" s="0"/>
      <c r="NR599" s="0"/>
      <c r="NS599" s="0"/>
      <c r="NT599" s="0"/>
      <c r="NU599" s="0"/>
      <c r="NV599" s="0"/>
      <c r="NW599" s="0"/>
      <c r="NX599" s="0"/>
      <c r="NY599" s="0"/>
      <c r="NZ599" s="0"/>
      <c r="OA599" s="0"/>
      <c r="OB599" s="0"/>
      <c r="OC599" s="0"/>
      <c r="OD599" s="0"/>
      <c r="OE599" s="0"/>
      <c r="OF599" s="0"/>
      <c r="OG599" s="0"/>
      <c r="OH599" s="0"/>
      <c r="OI599" s="0"/>
      <c r="OJ599" s="0"/>
      <c r="OK599" s="0"/>
      <c r="OL599" s="0"/>
      <c r="OM599" s="0"/>
      <c r="ON599" s="0"/>
      <c r="OO599" s="0"/>
      <c r="OP599" s="0"/>
      <c r="OQ599" s="0"/>
      <c r="OR599" s="0"/>
      <c r="OS599" s="0"/>
      <c r="OT599" s="0"/>
      <c r="OU599" s="0"/>
      <c r="OV599" s="0"/>
      <c r="OW599" s="0"/>
      <c r="OX599" s="0"/>
      <c r="OY599" s="0"/>
      <c r="OZ599" s="0"/>
      <c r="PA599" s="0"/>
      <c r="PB599" s="0"/>
      <c r="PC599" s="0"/>
      <c r="PD599" s="0"/>
      <c r="PE599" s="0"/>
      <c r="PF599" s="0"/>
      <c r="PG599" s="0"/>
      <c r="PH599" s="0"/>
      <c r="PI599" s="0"/>
      <c r="PJ599" s="0"/>
      <c r="PK599" s="0"/>
      <c r="PL599" s="0"/>
      <c r="PM599" s="0"/>
      <c r="PN599" s="0"/>
      <c r="PO599" s="0"/>
      <c r="PP599" s="0"/>
      <c r="PQ599" s="0"/>
      <c r="PR599" s="0"/>
      <c r="PS599" s="0"/>
      <c r="PT599" s="0"/>
      <c r="PU599" s="0"/>
      <c r="PV599" s="0"/>
      <c r="PW599" s="0"/>
      <c r="PX599" s="0"/>
      <c r="PY599" s="0"/>
      <c r="PZ599" s="0"/>
      <c r="QA599" s="0"/>
      <c r="QB599" s="0"/>
      <c r="QC599" s="0"/>
      <c r="QD599" s="0"/>
      <c r="QE599" s="0"/>
      <c r="QF599" s="0"/>
      <c r="QG599" s="0"/>
      <c r="QH599" s="0"/>
      <c r="QI599" s="0"/>
      <c r="QJ599" s="0"/>
      <c r="QK599" s="0"/>
      <c r="QL599" s="0"/>
      <c r="QM599" s="0"/>
      <c r="QN599" s="0"/>
      <c r="QO599" s="0"/>
      <c r="QP599" s="0"/>
      <c r="QQ599" s="0"/>
      <c r="QR599" s="0"/>
      <c r="QS599" s="0"/>
      <c r="QT599" s="0"/>
      <c r="QU599" s="0"/>
      <c r="QV599" s="0"/>
      <c r="QW599" s="0"/>
      <c r="QX599" s="0"/>
      <c r="QY599" s="0"/>
      <c r="QZ599" s="0"/>
      <c r="RA599" s="0"/>
      <c r="RB599" s="0"/>
      <c r="RC599" s="0"/>
      <c r="RD599" s="0"/>
      <c r="RE599" s="0"/>
      <c r="RF599" s="0"/>
      <c r="RG599" s="0"/>
      <c r="RH599" s="0"/>
      <c r="RI599" s="0"/>
      <c r="RJ599" s="0"/>
      <c r="RK599" s="0"/>
      <c r="RL599" s="0"/>
      <c r="RM599" s="0"/>
      <c r="RN599" s="0"/>
      <c r="RO599" s="0"/>
      <c r="RP599" s="0"/>
      <c r="RQ599" s="0"/>
      <c r="RR599" s="0"/>
      <c r="RS599" s="0"/>
      <c r="RT599" s="0"/>
      <c r="RU599" s="0"/>
      <c r="RV599" s="0"/>
      <c r="RW599" s="0"/>
      <c r="RX599" s="0"/>
      <c r="RY599" s="0"/>
      <c r="RZ599" s="0"/>
      <c r="SA599" s="0"/>
      <c r="SB599" s="0"/>
      <c r="SC599" s="0"/>
      <c r="SD599" s="0"/>
      <c r="SE599" s="0"/>
      <c r="SF599" s="0"/>
      <c r="SG599" s="0"/>
      <c r="SH599" s="0"/>
      <c r="SI599" s="0"/>
      <c r="SJ599" s="0"/>
      <c r="SK599" s="0"/>
      <c r="SL599" s="0"/>
      <c r="SM599" s="0"/>
      <c r="SN599" s="0"/>
      <c r="SO599" s="0"/>
      <c r="SP599" s="0"/>
      <c r="SQ599" s="0"/>
      <c r="SR599" s="0"/>
      <c r="SS599" s="0"/>
      <c r="ST599" s="0"/>
      <c r="SU599" s="0"/>
      <c r="SV599" s="0"/>
      <c r="SW599" s="0"/>
      <c r="SX599" s="0"/>
      <c r="SY599" s="0"/>
      <c r="SZ599" s="0"/>
      <c r="TA599" s="0"/>
      <c r="TB599" s="0"/>
      <c r="TC599" s="0"/>
      <c r="TD599" s="0"/>
      <c r="TE599" s="0"/>
      <c r="TF599" s="0"/>
      <c r="TG599" s="0"/>
      <c r="TH599" s="0"/>
      <c r="TI599" s="0"/>
      <c r="TJ599" s="0"/>
      <c r="TK599" s="0"/>
      <c r="TL599" s="0"/>
      <c r="TM599" s="0"/>
      <c r="TN599" s="0"/>
      <c r="TO599" s="0"/>
      <c r="TP599" s="0"/>
      <c r="TQ599" s="0"/>
      <c r="TR599" s="0"/>
      <c r="TS599" s="0"/>
      <c r="TT599" s="0"/>
      <c r="TU599" s="0"/>
      <c r="TV599" s="0"/>
      <c r="TW599" s="0"/>
      <c r="TX599" s="0"/>
      <c r="TY599" s="0"/>
      <c r="TZ599" s="0"/>
      <c r="UA599" s="0"/>
      <c r="UB599" s="0"/>
      <c r="UC599" s="0"/>
      <c r="UD599" s="0"/>
      <c r="UE599" s="0"/>
      <c r="UF599" s="0"/>
      <c r="UG599" s="0"/>
      <c r="UH599" s="0"/>
      <c r="UI599" s="0"/>
      <c r="UJ599" s="0"/>
      <c r="UK599" s="0"/>
      <c r="UL599" s="0"/>
      <c r="UM599" s="0"/>
      <c r="UN599" s="0"/>
      <c r="UO599" s="0"/>
      <c r="UP599" s="0"/>
      <c r="UQ599" s="0"/>
      <c r="UR599" s="0"/>
      <c r="US599" s="0"/>
      <c r="UT599" s="0"/>
      <c r="UU599" s="0"/>
      <c r="UV599" s="0"/>
      <c r="UW599" s="0"/>
      <c r="UX599" s="0"/>
      <c r="UY599" s="0"/>
      <c r="UZ599" s="0"/>
      <c r="VA599" s="0"/>
      <c r="VB599" s="0"/>
      <c r="VC599" s="0"/>
      <c r="VD599" s="0"/>
      <c r="VE599" s="0"/>
      <c r="VF599" s="0"/>
      <c r="VG599" s="0"/>
      <c r="VH599" s="0"/>
      <c r="VI599" s="0"/>
      <c r="VJ599" s="0"/>
      <c r="VK599" s="0"/>
      <c r="VL599" s="0"/>
      <c r="VM599" s="0"/>
      <c r="VN599" s="0"/>
      <c r="VO599" s="0"/>
      <c r="VP599" s="0"/>
      <c r="VQ599" s="0"/>
      <c r="VR599" s="0"/>
      <c r="VS599" s="0"/>
      <c r="VT599" s="0"/>
      <c r="VU599" s="0"/>
      <c r="VV599" s="0"/>
      <c r="VW599" s="0"/>
      <c r="VX599" s="0"/>
      <c r="VY599" s="0"/>
      <c r="VZ599" s="0"/>
      <c r="WA599" s="0"/>
      <c r="WB599" s="0"/>
      <c r="WC599" s="0"/>
      <c r="WD599" s="0"/>
      <c r="WE599" s="0"/>
      <c r="WF599" s="0"/>
      <c r="WG599" s="0"/>
      <c r="WH599" s="0"/>
      <c r="WI599" s="0"/>
      <c r="WJ599" s="0"/>
      <c r="WK599" s="0"/>
      <c r="WL599" s="0"/>
      <c r="WM599" s="0"/>
      <c r="WN599" s="0"/>
      <c r="WO599" s="0"/>
      <c r="WP599" s="0"/>
      <c r="WQ599" s="0"/>
      <c r="WR599" s="0"/>
      <c r="WS599" s="0"/>
      <c r="WT599" s="0"/>
      <c r="WU599" s="0"/>
      <c r="WV599" s="0"/>
      <c r="WW599" s="0"/>
      <c r="WX599" s="0"/>
      <c r="WY599" s="0"/>
      <c r="WZ599" s="0"/>
      <c r="XA599" s="0"/>
      <c r="XB599" s="0"/>
      <c r="XC599" s="0"/>
      <c r="XD599" s="0"/>
      <c r="XE599" s="0"/>
      <c r="XF599" s="0"/>
      <c r="XG599" s="0"/>
      <c r="XH599" s="0"/>
      <c r="XI599" s="0"/>
      <c r="XJ599" s="0"/>
      <c r="XK599" s="0"/>
      <c r="XL599" s="0"/>
      <c r="XM599" s="0"/>
      <c r="XN599" s="0"/>
      <c r="XO599" s="0"/>
      <c r="XP599" s="0"/>
      <c r="XQ599" s="0"/>
      <c r="XR599" s="0"/>
      <c r="XS599" s="0"/>
      <c r="XT599" s="0"/>
      <c r="XU599" s="0"/>
      <c r="XV599" s="0"/>
      <c r="XW599" s="0"/>
      <c r="XX599" s="0"/>
      <c r="XY599" s="0"/>
      <c r="XZ599" s="0"/>
      <c r="YA599" s="0"/>
      <c r="YB599" s="0"/>
      <c r="YC599" s="0"/>
      <c r="YD599" s="0"/>
      <c r="YE599" s="0"/>
      <c r="YF599" s="0"/>
      <c r="YG599" s="0"/>
      <c r="YH599" s="0"/>
      <c r="YI599" s="0"/>
      <c r="YJ599" s="0"/>
      <c r="YK599" s="0"/>
      <c r="YL599" s="0"/>
      <c r="YM599" s="0"/>
      <c r="YN599" s="0"/>
      <c r="YO599" s="0"/>
      <c r="YP599" s="0"/>
      <c r="YQ599" s="0"/>
      <c r="YR599" s="0"/>
      <c r="YS599" s="0"/>
      <c r="YT599" s="0"/>
      <c r="YU599" s="0"/>
      <c r="YV599" s="0"/>
      <c r="YW599" s="0"/>
      <c r="YX599" s="0"/>
      <c r="YY599" s="0"/>
      <c r="YZ599" s="0"/>
      <c r="ZA599" s="0"/>
      <c r="ZB599" s="0"/>
      <c r="ZC599" s="0"/>
      <c r="ZD599" s="0"/>
      <c r="ZE599" s="0"/>
      <c r="ZF599" s="0"/>
      <c r="ZG599" s="0"/>
      <c r="ZH599" s="0"/>
      <c r="ZI599" s="0"/>
      <c r="ZJ599" s="0"/>
      <c r="ZK599" s="0"/>
      <c r="ZL599" s="0"/>
      <c r="ZM599" s="0"/>
      <c r="ZN599" s="0"/>
      <c r="ZO599" s="0"/>
      <c r="ZP599" s="0"/>
      <c r="ZQ599" s="0"/>
      <c r="ZR599" s="0"/>
      <c r="ZS599" s="0"/>
      <c r="ZT599" s="0"/>
      <c r="ZU599" s="0"/>
      <c r="ZV599" s="0"/>
      <c r="ZW599" s="0"/>
      <c r="ZX599" s="0"/>
      <c r="ZY599" s="0"/>
      <c r="ZZ599" s="0"/>
      <c r="AAA599" s="0"/>
      <c r="AAB599" s="0"/>
      <c r="AAC599" s="0"/>
      <c r="AAD599" s="0"/>
      <c r="AAE599" s="0"/>
      <c r="AAF599" s="0"/>
      <c r="AAG599" s="0"/>
      <c r="AAH599" s="0"/>
      <c r="AAI599" s="0"/>
      <c r="AAJ599" s="0"/>
      <c r="AAK599" s="0"/>
      <c r="AAL599" s="0"/>
      <c r="AAM599" s="0"/>
      <c r="AAN599" s="0"/>
      <c r="AAO599" s="0"/>
      <c r="AAP599" s="0"/>
      <c r="AAQ599" s="0"/>
      <c r="AAR599" s="0"/>
      <c r="AAS599" s="0"/>
      <c r="AAT599" s="0"/>
      <c r="AAU599" s="0"/>
      <c r="AAV599" s="0"/>
      <c r="AAW599" s="0"/>
      <c r="AAX599" s="0"/>
      <c r="AAY599" s="0"/>
      <c r="AAZ599" s="0"/>
      <c r="ABA599" s="0"/>
      <c r="ABB599" s="0"/>
      <c r="ABC599" s="0"/>
      <c r="ABD599" s="0"/>
      <c r="ABE599" s="0"/>
      <c r="ABF599" s="0"/>
      <c r="ABG599" s="0"/>
      <c r="ABH599" s="0"/>
      <c r="ABI599" s="0"/>
      <c r="ABJ599" s="0"/>
      <c r="ABK599" s="0"/>
      <c r="ABL599" s="0"/>
      <c r="ABM599" s="0"/>
      <c r="ABN599" s="0"/>
      <c r="ABO599" s="0"/>
      <c r="ABP599" s="0"/>
      <c r="ABQ599" s="0"/>
      <c r="ABR599" s="0"/>
      <c r="ABS599" s="0"/>
      <c r="ABT599" s="0"/>
      <c r="ABU599" s="0"/>
      <c r="ABV599" s="0"/>
      <c r="ABW599" s="0"/>
      <c r="ABX599" s="0"/>
      <c r="ABY599" s="0"/>
      <c r="ABZ599" s="0"/>
      <c r="ACA599" s="0"/>
      <c r="ACB599" s="0"/>
      <c r="ACC599" s="0"/>
      <c r="ACD599" s="0"/>
      <c r="ACE599" s="0"/>
      <c r="ACF599" s="0"/>
      <c r="ACG599" s="0"/>
      <c r="ACH599" s="0"/>
      <c r="ACI599" s="0"/>
      <c r="ACJ599" s="0"/>
      <c r="ACK599" s="0"/>
      <c r="ACL599" s="0"/>
      <c r="ACM599" s="0"/>
      <c r="ACN599" s="0"/>
      <c r="ACO599" s="0"/>
      <c r="ACP599" s="0"/>
      <c r="ACQ599" s="0"/>
      <c r="ACR599" s="0"/>
      <c r="ACS599" s="0"/>
      <c r="ACT599" s="0"/>
      <c r="ACU599" s="0"/>
      <c r="ACV599" s="0"/>
      <c r="ACW599" s="0"/>
      <c r="ACX599" s="0"/>
      <c r="ACY599" s="0"/>
      <c r="ACZ599" s="0"/>
      <c r="ADA599" s="0"/>
      <c r="ADB599" s="0"/>
      <c r="ADC599" s="0"/>
      <c r="ADD599" s="0"/>
      <c r="ADE599" s="0"/>
      <c r="ADF599" s="0"/>
      <c r="ADG599" s="0"/>
      <c r="ADH599" s="0"/>
      <c r="ADI599" s="0"/>
      <c r="ADJ599" s="0"/>
      <c r="ADK599" s="0"/>
      <c r="ADL599" s="0"/>
      <c r="ADM599" s="0"/>
      <c r="ADN599" s="0"/>
      <c r="ADO599" s="0"/>
      <c r="ADP599" s="0"/>
      <c r="ADQ599" s="0"/>
      <c r="ADR599" s="0"/>
      <c r="ADS599" s="0"/>
      <c r="ADT599" s="0"/>
      <c r="ADU599" s="0"/>
      <c r="ADV599" s="0"/>
      <c r="ADW599" s="0"/>
      <c r="ADX599" s="0"/>
      <c r="ADY599" s="0"/>
      <c r="ADZ599" s="0"/>
      <c r="AEA599" s="0"/>
      <c r="AEB599" s="0"/>
      <c r="AEC599" s="0"/>
      <c r="AED599" s="0"/>
      <c r="AEE599" s="0"/>
      <c r="AEF599" s="0"/>
      <c r="AEG599" s="0"/>
      <c r="AEH599" s="0"/>
      <c r="AEI599" s="0"/>
      <c r="AEJ599" s="0"/>
      <c r="AEK599" s="0"/>
      <c r="AEL599" s="0"/>
      <c r="AEM599" s="0"/>
      <c r="AEN599" s="0"/>
      <c r="AEO599" s="0"/>
      <c r="AEP599" s="0"/>
      <c r="AEQ599" s="0"/>
      <c r="AER599" s="0"/>
      <c r="AES599" s="0"/>
      <c r="AET599" s="0"/>
      <c r="AEU599" s="0"/>
      <c r="AEV599" s="0"/>
      <c r="AEW599" s="0"/>
      <c r="AEX599" s="0"/>
      <c r="AEY599" s="0"/>
      <c r="AEZ599" s="0"/>
      <c r="AFA599" s="0"/>
      <c r="AFB599" s="0"/>
      <c r="AFC599" s="0"/>
      <c r="AFD599" s="0"/>
      <c r="AFE599" s="0"/>
      <c r="AFF599" s="0"/>
      <c r="AFG599" s="0"/>
      <c r="AFH599" s="0"/>
      <c r="AFI599" s="0"/>
      <c r="AFJ599" s="0"/>
      <c r="AFK599" s="0"/>
      <c r="AFL599" s="0"/>
      <c r="AFM599" s="0"/>
      <c r="AFN599" s="0"/>
      <c r="AFO599" s="0"/>
      <c r="AFP599" s="0"/>
      <c r="AFQ599" s="0"/>
      <c r="AFR599" s="0"/>
      <c r="AFS599" s="0"/>
      <c r="AFT599" s="0"/>
      <c r="AFU599" s="0"/>
      <c r="AFV599" s="0"/>
      <c r="AFW599" s="0"/>
      <c r="AFX599" s="0"/>
      <c r="AFY599" s="0"/>
      <c r="AFZ599" s="0"/>
      <c r="AGA599" s="0"/>
      <c r="AGB599" s="0"/>
      <c r="AGC599" s="0"/>
      <c r="AGD599" s="0"/>
      <c r="AGE599" s="0"/>
      <c r="AGF599" s="0"/>
      <c r="AGG599" s="0"/>
      <c r="AGH599" s="0"/>
      <c r="AGI599" s="0"/>
      <c r="AGJ599" s="0"/>
      <c r="AGK599" s="0"/>
      <c r="AGL599" s="0"/>
      <c r="AGM599" s="0"/>
      <c r="AGN599" s="0"/>
      <c r="AGO599" s="0"/>
      <c r="AGP599" s="0"/>
      <c r="AGQ599" s="0"/>
      <c r="AGR599" s="0"/>
      <c r="AGS599" s="0"/>
      <c r="AGT599" s="0"/>
      <c r="AGU599" s="0"/>
      <c r="AGV599" s="0"/>
      <c r="AGW599" s="0"/>
      <c r="AGX599" s="0"/>
      <c r="AGY599" s="0"/>
      <c r="AGZ599" s="0"/>
      <c r="AHA599" s="0"/>
      <c r="AHB599" s="0"/>
      <c r="AHC599" s="0"/>
      <c r="AHD599" s="0"/>
      <c r="AHE599" s="0"/>
      <c r="AHF599" s="0"/>
      <c r="AHG599" s="0"/>
      <c r="AHH599" s="0"/>
      <c r="AHI599" s="0"/>
      <c r="AHJ599" s="0"/>
      <c r="AHK599" s="0"/>
      <c r="AHL599" s="0"/>
      <c r="AHM599" s="0"/>
      <c r="AHN599" s="0"/>
      <c r="AHO599" s="0"/>
      <c r="AHP599" s="0"/>
      <c r="AHQ599" s="0"/>
      <c r="AHR599" s="0"/>
      <c r="AHS599" s="0"/>
      <c r="AHT599" s="0"/>
      <c r="AHU599" s="0"/>
      <c r="AHV599" s="0"/>
      <c r="AHW599" s="0"/>
      <c r="AHX599" s="0"/>
      <c r="AHY599" s="0"/>
      <c r="AHZ599" s="0"/>
      <c r="AIA599" s="0"/>
      <c r="AIB599" s="0"/>
      <c r="AIC599" s="0"/>
      <c r="AID599" s="0"/>
      <c r="AIE599" s="0"/>
      <c r="AIF599" s="0"/>
      <c r="AIG599" s="0"/>
      <c r="AIH599" s="0"/>
      <c r="AII599" s="0"/>
      <c r="AIJ599" s="0"/>
      <c r="AIK599" s="0"/>
      <c r="AIL599" s="0"/>
      <c r="AIM599" s="0"/>
      <c r="AIN599" s="0"/>
      <c r="AIO599" s="0"/>
      <c r="AIP599" s="0"/>
      <c r="AIQ599" s="0"/>
      <c r="AIR599" s="0"/>
      <c r="AIS599" s="0"/>
      <c r="AIT599" s="0"/>
      <c r="AIU599" s="0"/>
      <c r="AIV599" s="0"/>
      <c r="AIW599" s="0"/>
      <c r="AIX599" s="0"/>
      <c r="AIY599" s="0"/>
      <c r="AIZ599" s="0"/>
      <c r="AJA599" s="0"/>
      <c r="AJB599" s="0"/>
      <c r="AJC599" s="0"/>
      <c r="AJD599" s="0"/>
      <c r="AJE599" s="0"/>
      <c r="AJF599" s="0"/>
      <c r="AJG599" s="0"/>
      <c r="AJH599" s="0"/>
      <c r="AJI599" s="0"/>
      <c r="AJJ599" s="0"/>
      <c r="AJK599" s="0"/>
      <c r="AJL599" s="0"/>
      <c r="AJM599" s="0"/>
      <c r="AJN599" s="0"/>
      <c r="AJO599" s="0"/>
      <c r="AJP599" s="0"/>
      <c r="AJQ599" s="0"/>
      <c r="AJR599" s="0"/>
      <c r="AJS599" s="0"/>
      <c r="AJT599" s="0"/>
      <c r="AJU599" s="0"/>
      <c r="AJV599" s="0"/>
      <c r="AJW599" s="0"/>
      <c r="AJX599" s="0"/>
      <c r="AJY599" s="0"/>
      <c r="AJZ599" s="0"/>
      <c r="AKA599" s="0"/>
      <c r="AKB599" s="0"/>
      <c r="AKC599" s="0"/>
      <c r="AKD599" s="0"/>
      <c r="AKE599" s="0"/>
      <c r="AKF599" s="0"/>
      <c r="AKG599" s="0"/>
      <c r="AKH599" s="0"/>
      <c r="AKI599" s="0"/>
      <c r="AKJ599" s="0"/>
      <c r="AKK599" s="0"/>
      <c r="AKL599" s="0"/>
      <c r="AKM599" s="0"/>
      <c r="AKN599" s="0"/>
      <c r="AKO599" s="0"/>
      <c r="AKP599" s="0"/>
      <c r="AKQ599" s="0"/>
      <c r="AKR599" s="0"/>
      <c r="AKS599" s="0"/>
      <c r="AKT599" s="0"/>
      <c r="AKU599" s="0"/>
      <c r="AKV599" s="0"/>
      <c r="AKW599" s="0"/>
      <c r="AKX599" s="0"/>
      <c r="AKY599" s="0"/>
      <c r="AKZ599" s="0"/>
      <c r="ALA599" s="0"/>
      <c r="ALB599" s="0"/>
      <c r="ALC599" s="0"/>
      <c r="ALD599" s="0"/>
      <c r="ALE599" s="0"/>
      <c r="ALF599" s="0"/>
      <c r="ALG599" s="0"/>
      <c r="ALH599" s="0"/>
      <c r="ALI599" s="0"/>
      <c r="ALJ599" s="0"/>
      <c r="ALK599" s="0"/>
      <c r="ALL599" s="0"/>
      <c r="ALM599" s="0"/>
      <c r="ALN599" s="0"/>
      <c r="ALO599" s="0"/>
      <c r="ALP599" s="0"/>
      <c r="ALQ599" s="0"/>
      <c r="ALR599" s="0"/>
      <c r="ALS599" s="0"/>
      <c r="ALT599" s="0"/>
      <c r="ALU599" s="0"/>
      <c r="ALV599" s="0"/>
      <c r="ALW599" s="0"/>
      <c r="ALX599" s="0"/>
      <c r="ALY599" s="0"/>
      <c r="ALZ599" s="0"/>
      <c r="AMA599" s="0"/>
      <c r="AMB599" s="0"/>
      <c r="AMC599" s="0"/>
      <c r="AMD599" s="0"/>
      <c r="AME599" s="0"/>
      <c r="AMF599" s="0"/>
      <c r="AMG599" s="0"/>
      <c r="AMH599" s="0"/>
      <c r="AMI599" s="0"/>
      <c r="AMJ599" s="0"/>
    </row>
    <row r="600" customFormat="false" ht="16.5" hidden="false" customHeight="true" outlineLevel="0" collapsed="false">
      <c r="A600" s="19" t="n">
        <v>599</v>
      </c>
      <c r="B600" s="19" t="n">
        <f aca="false" t="array" ref="B600:B600">RANK(V600,$V$2:$V$607)</f>
        <v>577</v>
      </c>
      <c r="C600" s="20" t="str">
        <f aca="false">IF(VLOOKUP($A600,Tournoi!$B$2:$F$601,3,0)="","",VLOOKUP($A600,Tournoi!$B$2:$F$601,3,0))</f>
        <v/>
      </c>
      <c r="D600" s="20" t="str">
        <f aca="false">IF(VLOOKUP($A600,Tournoi!$B$2:$F$601,4,0)="","",VLOOKUP($A600,Tournoi!$B$2:$F$601,4,0))</f>
        <v/>
      </c>
      <c r="E600" s="20"/>
      <c r="F600" s="19" t="n">
        <v>0</v>
      </c>
      <c r="G600" s="19" t="n">
        <v>0</v>
      </c>
      <c r="H600" s="19" t="n">
        <v>0</v>
      </c>
      <c r="I600" s="19" t="n">
        <v>0</v>
      </c>
      <c r="J600" s="21"/>
      <c r="K600" s="19"/>
      <c r="L600" s="19"/>
      <c r="M600" s="19"/>
      <c r="N600" s="19"/>
      <c r="O600" s="19" t="str">
        <f aca="false">IF(VLOOKUP($A600,Tournoi!$B$2:$AC$601,6,0)="","",VLOOKUP($A600,Tournoi!$B$2:$AF$601,30,0))</f>
        <v/>
      </c>
      <c r="P600" s="19"/>
      <c r="Q600" s="19"/>
      <c r="R600" s="19"/>
      <c r="S600" s="22"/>
      <c r="T600" s="21" t="n">
        <f aca="false" t="array" ref="T600:T600">SUM(J600:S600)</f>
        <v>0</v>
      </c>
      <c r="U600" s="19" t="n">
        <f aca="false" t="array" ref="U600:U600">IF(S600="",0,S600)+IF((COUNT(J600:R600)&lt;6),SUM(J600:R600),(MAX(J600:R600)+LARGE(J600:R600,2)+LARGE(J600:R600,3)+LARGE(J600:R600,4)+LARGE(J600:R600,5)))</f>
        <v>0</v>
      </c>
      <c r="V600" s="19" t="n">
        <f aca="false">U600+G600+I600</f>
        <v>0</v>
      </c>
      <c r="W600" s="19" t="n">
        <f aca="false" t="array" ref="W600:W600">COUNT(J600:S600)</f>
        <v>0</v>
      </c>
      <c r="X600" s="19"/>
      <c r="Y600" s="19"/>
      <c r="Z600" s="4"/>
      <c r="AA600" s="4"/>
      <c r="AB600" s="0"/>
      <c r="AC600" s="4"/>
      <c r="AD600" s="4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CA600" s="0"/>
      <c r="CB600" s="0"/>
      <c r="CC600" s="0"/>
      <c r="CD600" s="0"/>
      <c r="CE600" s="0"/>
      <c r="CF600" s="0"/>
      <c r="CG600" s="0"/>
      <c r="CH600" s="0"/>
      <c r="CI600" s="0"/>
      <c r="CJ600" s="0"/>
      <c r="CK600" s="0"/>
      <c r="CL600" s="0"/>
      <c r="CM600" s="0"/>
      <c r="CN600" s="0"/>
      <c r="CO600" s="0"/>
      <c r="CP600" s="0"/>
      <c r="CQ600" s="0"/>
      <c r="CR600" s="0"/>
      <c r="CS600" s="0"/>
      <c r="CT600" s="0"/>
      <c r="CU600" s="0"/>
      <c r="CV600" s="0"/>
      <c r="CW600" s="0"/>
      <c r="CX600" s="0"/>
      <c r="CY600" s="0"/>
      <c r="CZ600" s="0"/>
      <c r="DA600" s="0"/>
      <c r="DB600" s="0"/>
      <c r="DC600" s="0"/>
      <c r="DD600" s="0"/>
      <c r="DE600" s="0"/>
      <c r="DF600" s="0"/>
      <c r="DG600" s="0"/>
      <c r="DH600" s="0"/>
      <c r="DI600" s="0"/>
      <c r="DJ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  <c r="EE600" s="0"/>
      <c r="EF600" s="0"/>
      <c r="EG600" s="0"/>
      <c r="EH600" s="0"/>
      <c r="EI600" s="0"/>
      <c r="EJ600" s="0"/>
      <c r="EK600" s="0"/>
      <c r="EL600" s="0"/>
      <c r="EM600" s="0"/>
      <c r="EN600" s="0"/>
      <c r="EO600" s="0"/>
      <c r="EP600" s="0"/>
      <c r="EQ600" s="0"/>
      <c r="ER600" s="0"/>
      <c r="ES600" s="0"/>
      <c r="ET600" s="0"/>
      <c r="EU600" s="0"/>
      <c r="EV600" s="0"/>
      <c r="EW600" s="0"/>
      <c r="EX600" s="0"/>
      <c r="EY600" s="0"/>
      <c r="EZ600" s="0"/>
      <c r="FA600" s="0"/>
      <c r="FB600" s="0"/>
      <c r="FC600" s="0"/>
      <c r="FD600" s="0"/>
      <c r="FE600" s="0"/>
      <c r="FF600" s="0"/>
      <c r="FG600" s="0"/>
      <c r="FH600" s="0"/>
      <c r="FI600" s="0"/>
      <c r="FJ600" s="0"/>
      <c r="FK600" s="0"/>
      <c r="FL600" s="0"/>
      <c r="FM600" s="0"/>
      <c r="FN600" s="0"/>
      <c r="FO600" s="0"/>
      <c r="FP600" s="0"/>
      <c r="FQ600" s="0"/>
      <c r="FR600" s="0"/>
      <c r="FS600" s="0"/>
      <c r="FT600" s="0"/>
      <c r="FU600" s="0"/>
      <c r="FV600" s="0"/>
      <c r="FW600" s="0"/>
      <c r="FX600" s="0"/>
      <c r="FY600" s="0"/>
      <c r="FZ600" s="0"/>
      <c r="GA600" s="0"/>
      <c r="GB600" s="0"/>
      <c r="GC600" s="0"/>
      <c r="GD600" s="0"/>
      <c r="GE600" s="0"/>
      <c r="GF600" s="0"/>
      <c r="GG600" s="0"/>
      <c r="GH600" s="0"/>
      <c r="GI600" s="0"/>
      <c r="GJ600" s="0"/>
      <c r="GK600" s="0"/>
      <c r="GL600" s="0"/>
      <c r="GM600" s="0"/>
      <c r="GN600" s="0"/>
      <c r="GO600" s="0"/>
      <c r="GP600" s="0"/>
      <c r="GQ600" s="0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  <c r="IX600" s="0"/>
      <c r="IY600" s="0"/>
      <c r="IZ600" s="0"/>
      <c r="JA600" s="0"/>
      <c r="JB600" s="0"/>
      <c r="JC600" s="0"/>
      <c r="JD600" s="0"/>
      <c r="JE600" s="0"/>
      <c r="JF600" s="0"/>
      <c r="JG600" s="0"/>
      <c r="JH600" s="0"/>
      <c r="JI600" s="0"/>
      <c r="JJ600" s="0"/>
      <c r="JK600" s="0"/>
      <c r="JL600" s="0"/>
      <c r="JM600" s="0"/>
      <c r="JN600" s="0"/>
      <c r="JO600" s="0"/>
      <c r="JP600" s="0"/>
      <c r="JQ600" s="0"/>
      <c r="JR600" s="0"/>
      <c r="JS600" s="0"/>
      <c r="JT600" s="0"/>
      <c r="JU600" s="0"/>
      <c r="JV600" s="0"/>
      <c r="JW600" s="0"/>
      <c r="JX600" s="0"/>
      <c r="JY600" s="0"/>
      <c r="JZ600" s="0"/>
      <c r="KA600" s="0"/>
      <c r="KB600" s="0"/>
      <c r="KC600" s="0"/>
      <c r="KD600" s="0"/>
      <c r="KE600" s="0"/>
      <c r="KF600" s="0"/>
      <c r="KG600" s="0"/>
      <c r="KH600" s="0"/>
      <c r="KI600" s="0"/>
      <c r="KJ600" s="0"/>
      <c r="KK600" s="0"/>
      <c r="KL600" s="0"/>
      <c r="KM600" s="0"/>
      <c r="KN600" s="0"/>
      <c r="KO600" s="0"/>
      <c r="KP600" s="0"/>
      <c r="KQ600" s="0"/>
      <c r="KR600" s="0"/>
      <c r="KS600" s="0"/>
      <c r="KT600" s="0"/>
      <c r="KU600" s="0"/>
      <c r="KV600" s="0"/>
      <c r="KW600" s="0"/>
      <c r="KX600" s="0"/>
      <c r="KY600" s="0"/>
      <c r="KZ600" s="0"/>
      <c r="LA600" s="0"/>
      <c r="LB600" s="0"/>
      <c r="LC600" s="0"/>
      <c r="LD600" s="0"/>
      <c r="LE600" s="0"/>
      <c r="LF600" s="0"/>
      <c r="LG600" s="0"/>
      <c r="LH600" s="0"/>
      <c r="LI600" s="0"/>
      <c r="LJ600" s="0"/>
      <c r="LK600" s="0"/>
      <c r="LL600" s="0"/>
      <c r="LM600" s="0"/>
      <c r="LN600" s="0"/>
      <c r="LO600" s="0"/>
      <c r="LP600" s="0"/>
      <c r="LQ600" s="0"/>
      <c r="LR600" s="0"/>
      <c r="LS600" s="0"/>
      <c r="LT600" s="0"/>
      <c r="LU600" s="0"/>
      <c r="LV600" s="0"/>
      <c r="LW600" s="0"/>
      <c r="LX600" s="0"/>
      <c r="LY600" s="0"/>
      <c r="LZ600" s="0"/>
      <c r="MA600" s="0"/>
      <c r="MB600" s="0"/>
      <c r="MC600" s="0"/>
      <c r="MD600" s="0"/>
      <c r="ME600" s="0"/>
      <c r="MF600" s="0"/>
      <c r="MG600" s="0"/>
      <c r="MH600" s="0"/>
      <c r="MI600" s="0"/>
      <c r="MJ600" s="0"/>
      <c r="MK600" s="0"/>
      <c r="ML600" s="0"/>
      <c r="MM600" s="0"/>
      <c r="MN600" s="0"/>
      <c r="MO600" s="0"/>
      <c r="MP600" s="0"/>
      <c r="MQ600" s="0"/>
      <c r="MR600" s="0"/>
      <c r="MS600" s="0"/>
      <c r="MT600" s="0"/>
      <c r="MU600" s="0"/>
      <c r="MV600" s="0"/>
      <c r="MW600" s="0"/>
      <c r="MX600" s="0"/>
      <c r="MY600" s="0"/>
      <c r="MZ600" s="0"/>
      <c r="NA600" s="0"/>
      <c r="NB600" s="0"/>
      <c r="NC600" s="0"/>
      <c r="ND600" s="0"/>
      <c r="NE600" s="0"/>
      <c r="NF600" s="0"/>
      <c r="NG600" s="0"/>
      <c r="NH600" s="0"/>
      <c r="NI600" s="0"/>
      <c r="NJ600" s="0"/>
      <c r="NK600" s="0"/>
      <c r="NL600" s="0"/>
      <c r="NM600" s="0"/>
      <c r="NN600" s="0"/>
      <c r="NO600" s="0"/>
      <c r="NP600" s="0"/>
      <c r="NQ600" s="0"/>
      <c r="NR600" s="0"/>
      <c r="NS600" s="0"/>
      <c r="NT600" s="0"/>
      <c r="NU600" s="0"/>
      <c r="NV600" s="0"/>
      <c r="NW600" s="0"/>
      <c r="NX600" s="0"/>
      <c r="NY600" s="0"/>
      <c r="NZ600" s="0"/>
      <c r="OA600" s="0"/>
      <c r="OB600" s="0"/>
      <c r="OC600" s="0"/>
      <c r="OD600" s="0"/>
      <c r="OE600" s="0"/>
      <c r="OF600" s="0"/>
      <c r="OG600" s="0"/>
      <c r="OH600" s="0"/>
      <c r="OI600" s="0"/>
      <c r="OJ600" s="0"/>
      <c r="OK600" s="0"/>
      <c r="OL600" s="0"/>
      <c r="OM600" s="0"/>
      <c r="ON600" s="0"/>
      <c r="OO600" s="0"/>
      <c r="OP600" s="0"/>
      <c r="OQ600" s="0"/>
      <c r="OR600" s="0"/>
      <c r="OS600" s="0"/>
      <c r="OT600" s="0"/>
      <c r="OU600" s="0"/>
      <c r="OV600" s="0"/>
      <c r="OW600" s="0"/>
      <c r="OX600" s="0"/>
      <c r="OY600" s="0"/>
      <c r="OZ600" s="0"/>
      <c r="PA600" s="0"/>
      <c r="PB600" s="0"/>
      <c r="PC600" s="0"/>
      <c r="PD600" s="0"/>
      <c r="PE600" s="0"/>
      <c r="PF600" s="0"/>
      <c r="PG600" s="0"/>
      <c r="PH600" s="0"/>
      <c r="PI600" s="0"/>
      <c r="PJ600" s="0"/>
      <c r="PK600" s="0"/>
      <c r="PL600" s="0"/>
      <c r="PM600" s="0"/>
      <c r="PN600" s="0"/>
      <c r="PO600" s="0"/>
      <c r="PP600" s="0"/>
      <c r="PQ600" s="0"/>
      <c r="PR600" s="0"/>
      <c r="PS600" s="0"/>
      <c r="PT600" s="0"/>
      <c r="PU600" s="0"/>
      <c r="PV600" s="0"/>
      <c r="PW600" s="0"/>
      <c r="PX600" s="0"/>
      <c r="PY600" s="0"/>
      <c r="PZ600" s="0"/>
      <c r="QA600" s="0"/>
      <c r="QB600" s="0"/>
      <c r="QC600" s="0"/>
      <c r="QD600" s="0"/>
      <c r="QE600" s="0"/>
      <c r="QF600" s="0"/>
      <c r="QG600" s="0"/>
      <c r="QH600" s="0"/>
      <c r="QI600" s="0"/>
      <c r="QJ600" s="0"/>
      <c r="QK600" s="0"/>
      <c r="QL600" s="0"/>
      <c r="QM600" s="0"/>
      <c r="QN600" s="0"/>
      <c r="QO600" s="0"/>
      <c r="QP600" s="0"/>
      <c r="QQ600" s="0"/>
      <c r="QR600" s="0"/>
      <c r="QS600" s="0"/>
      <c r="QT600" s="0"/>
      <c r="QU600" s="0"/>
      <c r="QV600" s="0"/>
      <c r="QW600" s="0"/>
      <c r="QX600" s="0"/>
      <c r="QY600" s="0"/>
      <c r="QZ600" s="0"/>
      <c r="RA600" s="0"/>
      <c r="RB600" s="0"/>
      <c r="RC600" s="0"/>
      <c r="RD600" s="0"/>
      <c r="RE600" s="0"/>
      <c r="RF600" s="0"/>
      <c r="RG600" s="0"/>
      <c r="RH600" s="0"/>
      <c r="RI600" s="0"/>
      <c r="RJ600" s="0"/>
      <c r="RK600" s="0"/>
      <c r="RL600" s="0"/>
      <c r="RM600" s="0"/>
      <c r="RN600" s="0"/>
      <c r="RO600" s="0"/>
      <c r="RP600" s="0"/>
      <c r="RQ600" s="0"/>
      <c r="RR600" s="0"/>
      <c r="RS600" s="0"/>
      <c r="RT600" s="0"/>
      <c r="RU600" s="0"/>
      <c r="RV600" s="0"/>
      <c r="RW600" s="0"/>
      <c r="RX600" s="0"/>
      <c r="RY600" s="0"/>
      <c r="RZ600" s="0"/>
      <c r="SA600" s="0"/>
      <c r="SB600" s="0"/>
      <c r="SC600" s="0"/>
      <c r="SD600" s="0"/>
      <c r="SE600" s="0"/>
      <c r="SF600" s="0"/>
      <c r="SG600" s="0"/>
      <c r="SH600" s="0"/>
      <c r="SI600" s="0"/>
      <c r="SJ600" s="0"/>
      <c r="SK600" s="0"/>
      <c r="SL600" s="0"/>
      <c r="SM600" s="0"/>
      <c r="SN600" s="0"/>
      <c r="SO600" s="0"/>
      <c r="SP600" s="0"/>
      <c r="SQ600" s="0"/>
      <c r="SR600" s="0"/>
      <c r="SS600" s="0"/>
      <c r="ST600" s="0"/>
      <c r="SU600" s="0"/>
      <c r="SV600" s="0"/>
      <c r="SW600" s="0"/>
      <c r="SX600" s="0"/>
      <c r="SY600" s="0"/>
      <c r="SZ600" s="0"/>
      <c r="TA600" s="0"/>
      <c r="TB600" s="0"/>
      <c r="TC600" s="0"/>
      <c r="TD600" s="0"/>
      <c r="TE600" s="0"/>
      <c r="TF600" s="0"/>
      <c r="TG600" s="0"/>
      <c r="TH600" s="0"/>
      <c r="TI600" s="0"/>
      <c r="TJ600" s="0"/>
      <c r="TK600" s="0"/>
      <c r="TL600" s="0"/>
      <c r="TM600" s="0"/>
      <c r="TN600" s="0"/>
      <c r="TO600" s="0"/>
      <c r="TP600" s="0"/>
      <c r="TQ600" s="0"/>
      <c r="TR600" s="0"/>
      <c r="TS600" s="0"/>
      <c r="TT600" s="0"/>
      <c r="TU600" s="0"/>
      <c r="TV600" s="0"/>
      <c r="TW600" s="0"/>
      <c r="TX600" s="0"/>
      <c r="TY600" s="0"/>
      <c r="TZ600" s="0"/>
      <c r="UA600" s="0"/>
      <c r="UB600" s="0"/>
      <c r="UC600" s="0"/>
      <c r="UD600" s="0"/>
      <c r="UE600" s="0"/>
      <c r="UF600" s="0"/>
      <c r="UG600" s="0"/>
      <c r="UH600" s="0"/>
      <c r="UI600" s="0"/>
      <c r="UJ600" s="0"/>
      <c r="UK600" s="0"/>
      <c r="UL600" s="0"/>
      <c r="UM600" s="0"/>
      <c r="UN600" s="0"/>
      <c r="UO600" s="0"/>
      <c r="UP600" s="0"/>
      <c r="UQ600" s="0"/>
      <c r="UR600" s="0"/>
      <c r="US600" s="0"/>
      <c r="UT600" s="0"/>
      <c r="UU600" s="0"/>
      <c r="UV600" s="0"/>
      <c r="UW600" s="0"/>
      <c r="UX600" s="0"/>
      <c r="UY600" s="0"/>
      <c r="UZ600" s="0"/>
      <c r="VA600" s="0"/>
      <c r="VB600" s="0"/>
      <c r="VC600" s="0"/>
      <c r="VD600" s="0"/>
      <c r="VE600" s="0"/>
      <c r="VF600" s="0"/>
      <c r="VG600" s="0"/>
      <c r="VH600" s="0"/>
      <c r="VI600" s="0"/>
      <c r="VJ600" s="0"/>
      <c r="VK600" s="0"/>
      <c r="VL600" s="0"/>
      <c r="VM600" s="0"/>
      <c r="VN600" s="0"/>
      <c r="VO600" s="0"/>
      <c r="VP600" s="0"/>
      <c r="VQ600" s="0"/>
      <c r="VR600" s="0"/>
      <c r="VS600" s="0"/>
      <c r="VT600" s="0"/>
      <c r="VU600" s="0"/>
      <c r="VV600" s="0"/>
      <c r="VW600" s="0"/>
      <c r="VX600" s="0"/>
      <c r="VY600" s="0"/>
      <c r="VZ600" s="0"/>
      <c r="WA600" s="0"/>
      <c r="WB600" s="0"/>
      <c r="WC600" s="0"/>
      <c r="WD600" s="0"/>
      <c r="WE600" s="0"/>
      <c r="WF600" s="0"/>
      <c r="WG600" s="0"/>
      <c r="WH600" s="0"/>
      <c r="WI600" s="0"/>
      <c r="WJ600" s="0"/>
      <c r="WK600" s="0"/>
      <c r="WL600" s="0"/>
      <c r="WM600" s="0"/>
      <c r="WN600" s="0"/>
      <c r="WO600" s="0"/>
      <c r="WP600" s="0"/>
      <c r="WQ600" s="0"/>
      <c r="WR600" s="0"/>
      <c r="WS600" s="0"/>
      <c r="WT600" s="0"/>
      <c r="WU600" s="0"/>
      <c r="WV600" s="0"/>
      <c r="WW600" s="0"/>
      <c r="WX600" s="0"/>
      <c r="WY600" s="0"/>
      <c r="WZ600" s="0"/>
      <c r="XA600" s="0"/>
      <c r="XB600" s="0"/>
      <c r="XC600" s="0"/>
      <c r="XD600" s="0"/>
      <c r="XE600" s="0"/>
      <c r="XF600" s="0"/>
      <c r="XG600" s="0"/>
      <c r="XH600" s="0"/>
      <c r="XI600" s="0"/>
      <c r="XJ600" s="0"/>
      <c r="XK600" s="0"/>
      <c r="XL600" s="0"/>
      <c r="XM600" s="0"/>
      <c r="XN600" s="0"/>
      <c r="XO600" s="0"/>
      <c r="XP600" s="0"/>
      <c r="XQ600" s="0"/>
      <c r="XR600" s="0"/>
      <c r="XS600" s="0"/>
      <c r="XT600" s="0"/>
      <c r="XU600" s="0"/>
      <c r="XV600" s="0"/>
      <c r="XW600" s="0"/>
      <c r="XX600" s="0"/>
      <c r="XY600" s="0"/>
      <c r="XZ600" s="0"/>
      <c r="YA600" s="0"/>
      <c r="YB600" s="0"/>
      <c r="YC600" s="0"/>
      <c r="YD600" s="0"/>
      <c r="YE600" s="0"/>
      <c r="YF600" s="0"/>
      <c r="YG600" s="0"/>
      <c r="YH600" s="0"/>
      <c r="YI600" s="0"/>
      <c r="YJ600" s="0"/>
      <c r="YK600" s="0"/>
      <c r="YL600" s="0"/>
      <c r="YM600" s="0"/>
      <c r="YN600" s="0"/>
      <c r="YO600" s="0"/>
      <c r="YP600" s="0"/>
      <c r="YQ600" s="0"/>
      <c r="YR600" s="0"/>
      <c r="YS600" s="0"/>
      <c r="YT600" s="0"/>
      <c r="YU600" s="0"/>
      <c r="YV600" s="0"/>
      <c r="YW600" s="0"/>
      <c r="YX600" s="0"/>
      <c r="YY600" s="0"/>
      <c r="YZ600" s="0"/>
      <c r="ZA600" s="0"/>
      <c r="ZB600" s="0"/>
      <c r="ZC600" s="0"/>
      <c r="ZD600" s="0"/>
      <c r="ZE600" s="0"/>
      <c r="ZF600" s="0"/>
      <c r="ZG600" s="0"/>
      <c r="ZH600" s="0"/>
      <c r="ZI600" s="0"/>
      <c r="ZJ600" s="0"/>
      <c r="ZK600" s="0"/>
      <c r="ZL600" s="0"/>
      <c r="ZM600" s="0"/>
      <c r="ZN600" s="0"/>
      <c r="ZO600" s="0"/>
      <c r="ZP600" s="0"/>
      <c r="ZQ600" s="0"/>
      <c r="ZR600" s="0"/>
      <c r="ZS600" s="0"/>
      <c r="ZT600" s="0"/>
      <c r="ZU600" s="0"/>
      <c r="ZV600" s="0"/>
      <c r="ZW600" s="0"/>
      <c r="ZX600" s="0"/>
      <c r="ZY600" s="0"/>
      <c r="ZZ600" s="0"/>
      <c r="AAA600" s="0"/>
      <c r="AAB600" s="0"/>
      <c r="AAC600" s="0"/>
      <c r="AAD600" s="0"/>
      <c r="AAE600" s="0"/>
      <c r="AAF600" s="0"/>
      <c r="AAG600" s="0"/>
      <c r="AAH600" s="0"/>
      <c r="AAI600" s="0"/>
      <c r="AAJ600" s="0"/>
      <c r="AAK600" s="0"/>
      <c r="AAL600" s="0"/>
      <c r="AAM600" s="0"/>
      <c r="AAN600" s="0"/>
      <c r="AAO600" s="0"/>
      <c r="AAP600" s="0"/>
      <c r="AAQ600" s="0"/>
      <c r="AAR600" s="0"/>
      <c r="AAS600" s="0"/>
      <c r="AAT600" s="0"/>
      <c r="AAU600" s="0"/>
      <c r="AAV600" s="0"/>
      <c r="AAW600" s="0"/>
      <c r="AAX600" s="0"/>
      <c r="AAY600" s="0"/>
      <c r="AAZ600" s="0"/>
      <c r="ABA600" s="0"/>
      <c r="ABB600" s="0"/>
      <c r="ABC600" s="0"/>
      <c r="ABD600" s="0"/>
      <c r="ABE600" s="0"/>
      <c r="ABF600" s="0"/>
      <c r="ABG600" s="0"/>
      <c r="ABH600" s="0"/>
      <c r="ABI600" s="0"/>
      <c r="ABJ600" s="0"/>
      <c r="ABK600" s="0"/>
      <c r="ABL600" s="0"/>
      <c r="ABM600" s="0"/>
      <c r="ABN600" s="0"/>
      <c r="ABO600" s="0"/>
      <c r="ABP600" s="0"/>
      <c r="ABQ600" s="0"/>
      <c r="ABR600" s="0"/>
      <c r="ABS600" s="0"/>
      <c r="ABT600" s="0"/>
      <c r="ABU600" s="0"/>
      <c r="ABV600" s="0"/>
      <c r="ABW600" s="0"/>
      <c r="ABX600" s="0"/>
      <c r="ABY600" s="0"/>
      <c r="ABZ600" s="0"/>
      <c r="ACA600" s="0"/>
      <c r="ACB600" s="0"/>
      <c r="ACC600" s="0"/>
      <c r="ACD600" s="0"/>
      <c r="ACE600" s="0"/>
      <c r="ACF600" s="0"/>
      <c r="ACG600" s="0"/>
      <c r="ACH600" s="0"/>
      <c r="ACI600" s="0"/>
      <c r="ACJ600" s="0"/>
      <c r="ACK600" s="0"/>
      <c r="ACL600" s="0"/>
      <c r="ACM600" s="0"/>
      <c r="ACN600" s="0"/>
      <c r="ACO600" s="0"/>
      <c r="ACP600" s="0"/>
      <c r="ACQ600" s="0"/>
      <c r="ACR600" s="0"/>
      <c r="ACS600" s="0"/>
      <c r="ACT600" s="0"/>
      <c r="ACU600" s="0"/>
      <c r="ACV600" s="0"/>
      <c r="ACW600" s="0"/>
      <c r="ACX600" s="0"/>
      <c r="ACY600" s="0"/>
      <c r="ACZ600" s="0"/>
      <c r="ADA600" s="0"/>
      <c r="ADB600" s="0"/>
      <c r="ADC600" s="0"/>
      <c r="ADD600" s="0"/>
      <c r="ADE600" s="0"/>
      <c r="ADF600" s="0"/>
      <c r="ADG600" s="0"/>
      <c r="ADH600" s="0"/>
      <c r="ADI600" s="0"/>
      <c r="ADJ600" s="0"/>
      <c r="ADK600" s="0"/>
      <c r="ADL600" s="0"/>
      <c r="ADM600" s="0"/>
      <c r="ADN600" s="0"/>
      <c r="ADO600" s="0"/>
      <c r="ADP600" s="0"/>
      <c r="ADQ600" s="0"/>
      <c r="ADR600" s="0"/>
      <c r="ADS600" s="0"/>
      <c r="ADT600" s="0"/>
      <c r="ADU600" s="0"/>
      <c r="ADV600" s="0"/>
      <c r="ADW600" s="0"/>
      <c r="ADX600" s="0"/>
      <c r="ADY600" s="0"/>
      <c r="ADZ600" s="0"/>
      <c r="AEA600" s="0"/>
      <c r="AEB600" s="0"/>
      <c r="AEC600" s="0"/>
      <c r="AED600" s="0"/>
      <c r="AEE600" s="0"/>
      <c r="AEF600" s="0"/>
      <c r="AEG600" s="0"/>
      <c r="AEH600" s="0"/>
      <c r="AEI600" s="0"/>
      <c r="AEJ600" s="0"/>
      <c r="AEK600" s="0"/>
      <c r="AEL600" s="0"/>
      <c r="AEM600" s="0"/>
      <c r="AEN600" s="0"/>
      <c r="AEO600" s="0"/>
      <c r="AEP600" s="0"/>
      <c r="AEQ600" s="0"/>
      <c r="AER600" s="0"/>
      <c r="AES600" s="0"/>
      <c r="AET600" s="0"/>
      <c r="AEU600" s="0"/>
      <c r="AEV600" s="0"/>
      <c r="AEW600" s="0"/>
      <c r="AEX600" s="0"/>
      <c r="AEY600" s="0"/>
      <c r="AEZ600" s="0"/>
      <c r="AFA600" s="0"/>
      <c r="AFB600" s="0"/>
      <c r="AFC600" s="0"/>
      <c r="AFD600" s="0"/>
      <c r="AFE600" s="0"/>
      <c r="AFF600" s="0"/>
      <c r="AFG600" s="0"/>
      <c r="AFH600" s="0"/>
      <c r="AFI600" s="0"/>
      <c r="AFJ600" s="0"/>
      <c r="AFK600" s="0"/>
      <c r="AFL600" s="0"/>
      <c r="AFM600" s="0"/>
      <c r="AFN600" s="0"/>
      <c r="AFO600" s="0"/>
      <c r="AFP600" s="0"/>
      <c r="AFQ600" s="0"/>
      <c r="AFR600" s="0"/>
      <c r="AFS600" s="0"/>
      <c r="AFT600" s="0"/>
      <c r="AFU600" s="0"/>
      <c r="AFV600" s="0"/>
      <c r="AFW600" s="0"/>
      <c r="AFX600" s="0"/>
      <c r="AFY600" s="0"/>
      <c r="AFZ600" s="0"/>
      <c r="AGA600" s="0"/>
      <c r="AGB600" s="0"/>
      <c r="AGC600" s="0"/>
      <c r="AGD600" s="0"/>
      <c r="AGE600" s="0"/>
      <c r="AGF600" s="0"/>
      <c r="AGG600" s="0"/>
      <c r="AGH600" s="0"/>
      <c r="AGI600" s="0"/>
      <c r="AGJ600" s="0"/>
      <c r="AGK600" s="0"/>
      <c r="AGL600" s="0"/>
      <c r="AGM600" s="0"/>
      <c r="AGN600" s="0"/>
      <c r="AGO600" s="0"/>
      <c r="AGP600" s="0"/>
      <c r="AGQ600" s="0"/>
      <c r="AGR600" s="0"/>
      <c r="AGS600" s="0"/>
      <c r="AGT600" s="0"/>
      <c r="AGU600" s="0"/>
      <c r="AGV600" s="0"/>
      <c r="AGW600" s="0"/>
      <c r="AGX600" s="0"/>
      <c r="AGY600" s="0"/>
      <c r="AGZ600" s="0"/>
      <c r="AHA600" s="0"/>
      <c r="AHB600" s="0"/>
      <c r="AHC600" s="0"/>
      <c r="AHD600" s="0"/>
      <c r="AHE600" s="0"/>
      <c r="AHF600" s="0"/>
      <c r="AHG600" s="0"/>
      <c r="AHH600" s="0"/>
      <c r="AHI600" s="0"/>
      <c r="AHJ600" s="0"/>
      <c r="AHK600" s="0"/>
      <c r="AHL600" s="0"/>
      <c r="AHM600" s="0"/>
      <c r="AHN600" s="0"/>
      <c r="AHO600" s="0"/>
      <c r="AHP600" s="0"/>
      <c r="AHQ600" s="0"/>
      <c r="AHR600" s="0"/>
      <c r="AHS600" s="0"/>
      <c r="AHT600" s="0"/>
      <c r="AHU600" s="0"/>
      <c r="AHV600" s="0"/>
      <c r="AHW600" s="0"/>
      <c r="AHX600" s="0"/>
      <c r="AHY600" s="0"/>
      <c r="AHZ600" s="0"/>
      <c r="AIA600" s="0"/>
      <c r="AIB600" s="0"/>
      <c r="AIC600" s="0"/>
      <c r="AID600" s="0"/>
      <c r="AIE600" s="0"/>
      <c r="AIF600" s="0"/>
      <c r="AIG600" s="0"/>
      <c r="AIH600" s="0"/>
      <c r="AII600" s="0"/>
      <c r="AIJ600" s="0"/>
      <c r="AIK600" s="0"/>
      <c r="AIL600" s="0"/>
      <c r="AIM600" s="0"/>
      <c r="AIN600" s="0"/>
      <c r="AIO600" s="0"/>
      <c r="AIP600" s="0"/>
      <c r="AIQ600" s="0"/>
      <c r="AIR600" s="0"/>
      <c r="AIS600" s="0"/>
      <c r="AIT600" s="0"/>
      <c r="AIU600" s="0"/>
      <c r="AIV600" s="0"/>
      <c r="AIW600" s="0"/>
      <c r="AIX600" s="0"/>
      <c r="AIY600" s="0"/>
      <c r="AIZ600" s="0"/>
      <c r="AJA600" s="0"/>
      <c r="AJB600" s="0"/>
      <c r="AJC600" s="0"/>
      <c r="AJD600" s="0"/>
      <c r="AJE600" s="0"/>
      <c r="AJF600" s="0"/>
      <c r="AJG600" s="0"/>
      <c r="AJH600" s="0"/>
      <c r="AJI600" s="0"/>
      <c r="AJJ600" s="0"/>
      <c r="AJK600" s="0"/>
      <c r="AJL600" s="0"/>
      <c r="AJM600" s="0"/>
      <c r="AJN600" s="0"/>
      <c r="AJO600" s="0"/>
      <c r="AJP600" s="0"/>
      <c r="AJQ600" s="0"/>
      <c r="AJR600" s="0"/>
      <c r="AJS600" s="0"/>
      <c r="AJT600" s="0"/>
      <c r="AJU600" s="0"/>
      <c r="AJV600" s="0"/>
      <c r="AJW600" s="0"/>
      <c r="AJX600" s="0"/>
      <c r="AJY600" s="0"/>
      <c r="AJZ600" s="0"/>
      <c r="AKA600" s="0"/>
      <c r="AKB600" s="0"/>
      <c r="AKC600" s="0"/>
      <c r="AKD600" s="0"/>
      <c r="AKE600" s="0"/>
      <c r="AKF600" s="0"/>
      <c r="AKG600" s="0"/>
      <c r="AKH600" s="0"/>
      <c r="AKI600" s="0"/>
      <c r="AKJ600" s="0"/>
      <c r="AKK600" s="0"/>
      <c r="AKL600" s="0"/>
      <c r="AKM600" s="0"/>
      <c r="AKN600" s="0"/>
      <c r="AKO600" s="0"/>
      <c r="AKP600" s="0"/>
      <c r="AKQ600" s="0"/>
      <c r="AKR600" s="0"/>
      <c r="AKS600" s="0"/>
      <c r="AKT600" s="0"/>
      <c r="AKU600" s="0"/>
      <c r="AKV600" s="0"/>
      <c r="AKW600" s="0"/>
      <c r="AKX600" s="0"/>
      <c r="AKY600" s="0"/>
      <c r="AKZ600" s="0"/>
      <c r="ALA600" s="0"/>
      <c r="ALB600" s="0"/>
      <c r="ALC600" s="0"/>
      <c r="ALD600" s="0"/>
      <c r="ALE600" s="0"/>
      <c r="ALF600" s="0"/>
      <c r="ALG600" s="0"/>
      <c r="ALH600" s="0"/>
      <c r="ALI600" s="0"/>
      <c r="ALJ600" s="0"/>
      <c r="ALK600" s="0"/>
      <c r="ALL600" s="0"/>
      <c r="ALM600" s="0"/>
      <c r="ALN600" s="0"/>
      <c r="ALO600" s="0"/>
      <c r="ALP600" s="0"/>
      <c r="ALQ600" s="0"/>
      <c r="ALR600" s="0"/>
      <c r="ALS600" s="0"/>
      <c r="ALT600" s="0"/>
      <c r="ALU600" s="0"/>
      <c r="ALV600" s="0"/>
      <c r="ALW600" s="0"/>
      <c r="ALX600" s="0"/>
      <c r="ALY600" s="0"/>
      <c r="ALZ600" s="0"/>
      <c r="AMA600" s="0"/>
      <c r="AMB600" s="0"/>
      <c r="AMC600" s="0"/>
      <c r="AMD600" s="0"/>
      <c r="AME600" s="0"/>
      <c r="AMF600" s="0"/>
      <c r="AMG600" s="0"/>
      <c r="AMH600" s="0"/>
      <c r="AMI600" s="0"/>
      <c r="AMJ600" s="0"/>
    </row>
    <row r="601" customFormat="false" ht="16.5" hidden="false" customHeight="true" outlineLevel="0" collapsed="false">
      <c r="A601" s="19" t="n">
        <v>600</v>
      </c>
      <c r="B601" s="19" t="n">
        <f aca="false" t="array" ref="B601:B601">RANK(V601,$V$2:$V$607)</f>
        <v>577</v>
      </c>
      <c r="C601" s="20" t="str">
        <f aca="false">IF(VLOOKUP($A601,Tournoi!$B$2:$F$601,3,0)="","",VLOOKUP($A601,Tournoi!$B$2:$F$601,3,0))</f>
        <v/>
      </c>
      <c r="D601" s="20" t="str">
        <f aca="false">IF(VLOOKUP($A601,Tournoi!$B$2:$F$601,4,0)="","",VLOOKUP($A601,Tournoi!$B$2:$F$601,4,0))</f>
        <v/>
      </c>
      <c r="E601" s="20"/>
      <c r="F601" s="19" t="n">
        <v>0</v>
      </c>
      <c r="G601" s="19" t="n">
        <v>0</v>
      </c>
      <c r="H601" s="19" t="n">
        <v>0</v>
      </c>
      <c r="I601" s="19" t="n">
        <v>0</v>
      </c>
      <c r="J601" s="21"/>
      <c r="K601" s="19"/>
      <c r="L601" s="19"/>
      <c r="M601" s="19"/>
      <c r="N601" s="19"/>
      <c r="O601" s="19" t="str">
        <f aca="false">IF(VLOOKUP($A601,Tournoi!$B$2:$AC$601,6,0)="","",VLOOKUP($A601,Tournoi!$B$2:$AF$601,30,0))</f>
        <v/>
      </c>
      <c r="P601" s="19"/>
      <c r="Q601" s="19"/>
      <c r="R601" s="19"/>
      <c r="S601" s="22"/>
      <c r="T601" s="21" t="n">
        <f aca="false" t="array" ref="T601:T601">SUM(J601:S601)</f>
        <v>0</v>
      </c>
      <c r="U601" s="19" t="n">
        <f aca="false" t="array" ref="U601:U601">IF(S601="",0,S601)+IF((COUNT(J601:R601)&lt;6),SUM(J601:R601),(MAX(J601:R601)+LARGE(J601:R601,2)+LARGE(J601:R601,3)+LARGE(J601:R601,4)+LARGE(J601:R601,5)))</f>
        <v>0</v>
      </c>
      <c r="V601" s="19" t="n">
        <f aca="false">U601+G601+I601</f>
        <v>0</v>
      </c>
      <c r="W601" s="19" t="n">
        <f aca="false" t="array" ref="W601:W601">COUNT(J601:S601)</f>
        <v>0</v>
      </c>
      <c r="X601" s="19"/>
      <c r="Y601" s="19"/>
      <c r="Z601" s="4"/>
      <c r="AA601" s="4"/>
      <c r="AB601" s="0"/>
      <c r="AC601" s="4"/>
      <c r="AD601" s="4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CA601" s="0"/>
      <c r="CB601" s="0"/>
      <c r="CC601" s="0"/>
      <c r="CD601" s="0"/>
      <c r="CE601" s="0"/>
      <c r="CF601" s="0"/>
      <c r="CG601" s="0"/>
      <c r="CH601" s="0"/>
      <c r="CI601" s="0"/>
      <c r="CJ601" s="0"/>
      <c r="CK601" s="0"/>
      <c r="CL601" s="0"/>
      <c r="CM601" s="0"/>
      <c r="CN601" s="0"/>
      <c r="CO601" s="0"/>
      <c r="CP601" s="0"/>
      <c r="CQ601" s="0"/>
      <c r="CR601" s="0"/>
      <c r="CS601" s="0"/>
      <c r="CT601" s="0"/>
      <c r="CU601" s="0"/>
      <c r="CV601" s="0"/>
      <c r="CW601" s="0"/>
      <c r="CX601" s="0"/>
      <c r="CY601" s="0"/>
      <c r="CZ601" s="0"/>
      <c r="DA601" s="0"/>
      <c r="DB601" s="0"/>
      <c r="DC601" s="0"/>
      <c r="DD601" s="0"/>
      <c r="DE601" s="0"/>
      <c r="DF601" s="0"/>
      <c r="DG601" s="0"/>
      <c r="DH601" s="0"/>
      <c r="DI601" s="0"/>
      <c r="DJ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  <c r="EE601" s="0"/>
      <c r="EF601" s="0"/>
      <c r="EG601" s="0"/>
      <c r="EH601" s="0"/>
      <c r="EI601" s="0"/>
      <c r="EJ601" s="0"/>
      <c r="EK601" s="0"/>
      <c r="EL601" s="0"/>
      <c r="EM601" s="0"/>
      <c r="EN601" s="0"/>
      <c r="EO601" s="0"/>
      <c r="EP601" s="0"/>
      <c r="EQ601" s="0"/>
      <c r="ER601" s="0"/>
      <c r="ES601" s="0"/>
      <c r="ET601" s="0"/>
      <c r="EU601" s="0"/>
      <c r="EV601" s="0"/>
      <c r="EW601" s="0"/>
      <c r="EX601" s="0"/>
      <c r="EY601" s="0"/>
      <c r="EZ601" s="0"/>
      <c r="FA601" s="0"/>
      <c r="FB601" s="0"/>
      <c r="FC601" s="0"/>
      <c r="FD601" s="0"/>
      <c r="FE601" s="0"/>
      <c r="FF601" s="0"/>
      <c r="FG601" s="0"/>
      <c r="FH601" s="0"/>
      <c r="FI601" s="0"/>
      <c r="FJ601" s="0"/>
      <c r="FK601" s="0"/>
      <c r="FL601" s="0"/>
      <c r="FM601" s="0"/>
      <c r="FN601" s="0"/>
      <c r="FO601" s="0"/>
      <c r="FP601" s="0"/>
      <c r="FQ601" s="0"/>
      <c r="FR601" s="0"/>
      <c r="FS601" s="0"/>
      <c r="FT601" s="0"/>
      <c r="FU601" s="0"/>
      <c r="FV601" s="0"/>
      <c r="FW601" s="0"/>
      <c r="FX601" s="0"/>
      <c r="FY601" s="0"/>
      <c r="FZ601" s="0"/>
      <c r="GA601" s="0"/>
      <c r="GB601" s="0"/>
      <c r="GC601" s="0"/>
      <c r="GD601" s="0"/>
      <c r="GE601" s="0"/>
      <c r="GF601" s="0"/>
      <c r="GG601" s="0"/>
      <c r="GH601" s="0"/>
      <c r="GI601" s="0"/>
      <c r="GJ601" s="0"/>
      <c r="GK601" s="0"/>
      <c r="GL601" s="0"/>
      <c r="GM601" s="0"/>
      <c r="GN601" s="0"/>
      <c r="GO601" s="0"/>
      <c r="GP601" s="0"/>
      <c r="GQ601" s="0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  <c r="IX601" s="0"/>
      <c r="IY601" s="0"/>
      <c r="IZ601" s="0"/>
      <c r="JA601" s="0"/>
      <c r="JB601" s="0"/>
      <c r="JC601" s="0"/>
      <c r="JD601" s="0"/>
      <c r="JE601" s="0"/>
      <c r="JF601" s="0"/>
      <c r="JG601" s="0"/>
      <c r="JH601" s="0"/>
      <c r="JI601" s="0"/>
      <c r="JJ601" s="0"/>
      <c r="JK601" s="0"/>
      <c r="JL601" s="0"/>
      <c r="JM601" s="0"/>
      <c r="JN601" s="0"/>
      <c r="JO601" s="0"/>
      <c r="JP601" s="0"/>
      <c r="JQ601" s="0"/>
      <c r="JR601" s="0"/>
      <c r="JS601" s="0"/>
      <c r="JT601" s="0"/>
      <c r="JU601" s="0"/>
      <c r="JV601" s="0"/>
      <c r="JW601" s="0"/>
      <c r="JX601" s="0"/>
      <c r="JY601" s="0"/>
      <c r="JZ601" s="0"/>
      <c r="KA601" s="0"/>
      <c r="KB601" s="0"/>
      <c r="KC601" s="0"/>
      <c r="KD601" s="0"/>
      <c r="KE601" s="0"/>
      <c r="KF601" s="0"/>
      <c r="KG601" s="0"/>
      <c r="KH601" s="0"/>
      <c r="KI601" s="0"/>
      <c r="KJ601" s="0"/>
      <c r="KK601" s="0"/>
      <c r="KL601" s="0"/>
      <c r="KM601" s="0"/>
      <c r="KN601" s="0"/>
      <c r="KO601" s="0"/>
      <c r="KP601" s="0"/>
      <c r="KQ601" s="0"/>
      <c r="KR601" s="0"/>
      <c r="KS601" s="0"/>
      <c r="KT601" s="0"/>
      <c r="KU601" s="0"/>
      <c r="KV601" s="0"/>
      <c r="KW601" s="0"/>
      <c r="KX601" s="0"/>
      <c r="KY601" s="0"/>
      <c r="KZ601" s="0"/>
      <c r="LA601" s="0"/>
      <c r="LB601" s="0"/>
      <c r="LC601" s="0"/>
      <c r="LD601" s="0"/>
      <c r="LE601" s="0"/>
      <c r="LF601" s="0"/>
      <c r="LG601" s="0"/>
      <c r="LH601" s="0"/>
      <c r="LI601" s="0"/>
      <c r="LJ601" s="0"/>
      <c r="LK601" s="0"/>
      <c r="LL601" s="0"/>
      <c r="LM601" s="0"/>
      <c r="LN601" s="0"/>
      <c r="LO601" s="0"/>
      <c r="LP601" s="0"/>
      <c r="LQ601" s="0"/>
      <c r="LR601" s="0"/>
      <c r="LS601" s="0"/>
      <c r="LT601" s="0"/>
      <c r="LU601" s="0"/>
      <c r="LV601" s="0"/>
      <c r="LW601" s="0"/>
      <c r="LX601" s="0"/>
      <c r="LY601" s="0"/>
      <c r="LZ601" s="0"/>
      <c r="MA601" s="0"/>
      <c r="MB601" s="0"/>
      <c r="MC601" s="0"/>
      <c r="MD601" s="0"/>
      <c r="ME601" s="0"/>
      <c r="MF601" s="0"/>
      <c r="MG601" s="0"/>
      <c r="MH601" s="0"/>
      <c r="MI601" s="0"/>
      <c r="MJ601" s="0"/>
      <c r="MK601" s="0"/>
      <c r="ML601" s="0"/>
      <c r="MM601" s="0"/>
      <c r="MN601" s="0"/>
      <c r="MO601" s="0"/>
      <c r="MP601" s="0"/>
      <c r="MQ601" s="0"/>
      <c r="MR601" s="0"/>
      <c r="MS601" s="0"/>
      <c r="MT601" s="0"/>
      <c r="MU601" s="0"/>
      <c r="MV601" s="0"/>
      <c r="MW601" s="0"/>
      <c r="MX601" s="0"/>
      <c r="MY601" s="0"/>
      <c r="MZ601" s="0"/>
      <c r="NA601" s="0"/>
      <c r="NB601" s="0"/>
      <c r="NC601" s="0"/>
      <c r="ND601" s="0"/>
      <c r="NE601" s="0"/>
      <c r="NF601" s="0"/>
      <c r="NG601" s="0"/>
      <c r="NH601" s="0"/>
      <c r="NI601" s="0"/>
      <c r="NJ601" s="0"/>
      <c r="NK601" s="0"/>
      <c r="NL601" s="0"/>
      <c r="NM601" s="0"/>
      <c r="NN601" s="0"/>
      <c r="NO601" s="0"/>
      <c r="NP601" s="0"/>
      <c r="NQ601" s="0"/>
      <c r="NR601" s="0"/>
      <c r="NS601" s="0"/>
      <c r="NT601" s="0"/>
      <c r="NU601" s="0"/>
      <c r="NV601" s="0"/>
      <c r="NW601" s="0"/>
      <c r="NX601" s="0"/>
      <c r="NY601" s="0"/>
      <c r="NZ601" s="0"/>
      <c r="OA601" s="0"/>
      <c r="OB601" s="0"/>
      <c r="OC601" s="0"/>
      <c r="OD601" s="0"/>
      <c r="OE601" s="0"/>
      <c r="OF601" s="0"/>
      <c r="OG601" s="0"/>
      <c r="OH601" s="0"/>
      <c r="OI601" s="0"/>
      <c r="OJ601" s="0"/>
      <c r="OK601" s="0"/>
      <c r="OL601" s="0"/>
      <c r="OM601" s="0"/>
      <c r="ON601" s="0"/>
      <c r="OO601" s="0"/>
      <c r="OP601" s="0"/>
      <c r="OQ601" s="0"/>
      <c r="OR601" s="0"/>
      <c r="OS601" s="0"/>
      <c r="OT601" s="0"/>
      <c r="OU601" s="0"/>
      <c r="OV601" s="0"/>
      <c r="OW601" s="0"/>
      <c r="OX601" s="0"/>
      <c r="OY601" s="0"/>
      <c r="OZ601" s="0"/>
      <c r="PA601" s="0"/>
      <c r="PB601" s="0"/>
      <c r="PC601" s="0"/>
      <c r="PD601" s="0"/>
      <c r="PE601" s="0"/>
      <c r="PF601" s="0"/>
      <c r="PG601" s="0"/>
      <c r="PH601" s="0"/>
      <c r="PI601" s="0"/>
      <c r="PJ601" s="0"/>
      <c r="PK601" s="0"/>
      <c r="PL601" s="0"/>
      <c r="PM601" s="0"/>
      <c r="PN601" s="0"/>
      <c r="PO601" s="0"/>
      <c r="PP601" s="0"/>
      <c r="PQ601" s="0"/>
      <c r="PR601" s="0"/>
      <c r="PS601" s="0"/>
      <c r="PT601" s="0"/>
      <c r="PU601" s="0"/>
      <c r="PV601" s="0"/>
      <c r="PW601" s="0"/>
      <c r="PX601" s="0"/>
      <c r="PY601" s="0"/>
      <c r="PZ601" s="0"/>
      <c r="QA601" s="0"/>
      <c r="QB601" s="0"/>
      <c r="QC601" s="0"/>
      <c r="QD601" s="0"/>
      <c r="QE601" s="0"/>
      <c r="QF601" s="0"/>
      <c r="QG601" s="0"/>
      <c r="QH601" s="0"/>
      <c r="QI601" s="0"/>
      <c r="QJ601" s="0"/>
      <c r="QK601" s="0"/>
      <c r="QL601" s="0"/>
      <c r="QM601" s="0"/>
      <c r="QN601" s="0"/>
      <c r="QO601" s="0"/>
      <c r="QP601" s="0"/>
      <c r="QQ601" s="0"/>
      <c r="QR601" s="0"/>
      <c r="QS601" s="0"/>
      <c r="QT601" s="0"/>
      <c r="QU601" s="0"/>
      <c r="QV601" s="0"/>
      <c r="QW601" s="0"/>
      <c r="QX601" s="0"/>
      <c r="QY601" s="0"/>
      <c r="QZ601" s="0"/>
      <c r="RA601" s="0"/>
      <c r="RB601" s="0"/>
      <c r="RC601" s="0"/>
      <c r="RD601" s="0"/>
      <c r="RE601" s="0"/>
      <c r="RF601" s="0"/>
      <c r="RG601" s="0"/>
      <c r="RH601" s="0"/>
      <c r="RI601" s="0"/>
      <c r="RJ601" s="0"/>
      <c r="RK601" s="0"/>
      <c r="RL601" s="0"/>
      <c r="RM601" s="0"/>
      <c r="RN601" s="0"/>
      <c r="RO601" s="0"/>
      <c r="RP601" s="0"/>
      <c r="RQ601" s="0"/>
      <c r="RR601" s="0"/>
      <c r="RS601" s="0"/>
      <c r="RT601" s="0"/>
      <c r="RU601" s="0"/>
      <c r="RV601" s="0"/>
      <c r="RW601" s="0"/>
      <c r="RX601" s="0"/>
      <c r="RY601" s="0"/>
      <c r="RZ601" s="0"/>
      <c r="SA601" s="0"/>
      <c r="SB601" s="0"/>
      <c r="SC601" s="0"/>
      <c r="SD601" s="0"/>
      <c r="SE601" s="0"/>
      <c r="SF601" s="0"/>
      <c r="SG601" s="0"/>
      <c r="SH601" s="0"/>
      <c r="SI601" s="0"/>
      <c r="SJ601" s="0"/>
      <c r="SK601" s="0"/>
      <c r="SL601" s="0"/>
      <c r="SM601" s="0"/>
      <c r="SN601" s="0"/>
      <c r="SO601" s="0"/>
      <c r="SP601" s="0"/>
      <c r="SQ601" s="0"/>
      <c r="SR601" s="0"/>
      <c r="SS601" s="0"/>
      <c r="ST601" s="0"/>
      <c r="SU601" s="0"/>
      <c r="SV601" s="0"/>
      <c r="SW601" s="0"/>
      <c r="SX601" s="0"/>
      <c r="SY601" s="0"/>
      <c r="SZ601" s="0"/>
      <c r="TA601" s="0"/>
      <c r="TB601" s="0"/>
      <c r="TC601" s="0"/>
      <c r="TD601" s="0"/>
      <c r="TE601" s="0"/>
      <c r="TF601" s="0"/>
      <c r="TG601" s="0"/>
      <c r="TH601" s="0"/>
      <c r="TI601" s="0"/>
      <c r="TJ601" s="0"/>
      <c r="TK601" s="0"/>
      <c r="TL601" s="0"/>
      <c r="TM601" s="0"/>
      <c r="TN601" s="0"/>
      <c r="TO601" s="0"/>
      <c r="TP601" s="0"/>
      <c r="TQ601" s="0"/>
      <c r="TR601" s="0"/>
      <c r="TS601" s="0"/>
      <c r="TT601" s="0"/>
      <c r="TU601" s="0"/>
      <c r="TV601" s="0"/>
      <c r="TW601" s="0"/>
      <c r="TX601" s="0"/>
      <c r="TY601" s="0"/>
      <c r="TZ601" s="0"/>
      <c r="UA601" s="0"/>
      <c r="UB601" s="0"/>
      <c r="UC601" s="0"/>
      <c r="UD601" s="0"/>
      <c r="UE601" s="0"/>
      <c r="UF601" s="0"/>
      <c r="UG601" s="0"/>
      <c r="UH601" s="0"/>
      <c r="UI601" s="0"/>
      <c r="UJ601" s="0"/>
      <c r="UK601" s="0"/>
      <c r="UL601" s="0"/>
      <c r="UM601" s="0"/>
      <c r="UN601" s="0"/>
      <c r="UO601" s="0"/>
      <c r="UP601" s="0"/>
      <c r="UQ601" s="0"/>
      <c r="UR601" s="0"/>
      <c r="US601" s="0"/>
      <c r="UT601" s="0"/>
      <c r="UU601" s="0"/>
      <c r="UV601" s="0"/>
      <c r="UW601" s="0"/>
      <c r="UX601" s="0"/>
      <c r="UY601" s="0"/>
      <c r="UZ601" s="0"/>
      <c r="VA601" s="0"/>
      <c r="VB601" s="0"/>
      <c r="VC601" s="0"/>
      <c r="VD601" s="0"/>
      <c r="VE601" s="0"/>
      <c r="VF601" s="0"/>
      <c r="VG601" s="0"/>
      <c r="VH601" s="0"/>
      <c r="VI601" s="0"/>
      <c r="VJ601" s="0"/>
      <c r="VK601" s="0"/>
      <c r="VL601" s="0"/>
      <c r="VM601" s="0"/>
      <c r="VN601" s="0"/>
      <c r="VO601" s="0"/>
      <c r="VP601" s="0"/>
      <c r="VQ601" s="0"/>
      <c r="VR601" s="0"/>
      <c r="VS601" s="0"/>
      <c r="VT601" s="0"/>
      <c r="VU601" s="0"/>
      <c r="VV601" s="0"/>
      <c r="VW601" s="0"/>
      <c r="VX601" s="0"/>
      <c r="VY601" s="0"/>
      <c r="VZ601" s="0"/>
      <c r="WA601" s="0"/>
      <c r="WB601" s="0"/>
      <c r="WC601" s="0"/>
      <c r="WD601" s="0"/>
      <c r="WE601" s="0"/>
      <c r="WF601" s="0"/>
      <c r="WG601" s="0"/>
      <c r="WH601" s="0"/>
      <c r="WI601" s="0"/>
      <c r="WJ601" s="0"/>
      <c r="WK601" s="0"/>
      <c r="WL601" s="0"/>
      <c r="WM601" s="0"/>
      <c r="WN601" s="0"/>
      <c r="WO601" s="0"/>
      <c r="WP601" s="0"/>
      <c r="WQ601" s="0"/>
      <c r="WR601" s="0"/>
      <c r="WS601" s="0"/>
      <c r="WT601" s="0"/>
      <c r="WU601" s="0"/>
      <c r="WV601" s="0"/>
      <c r="WW601" s="0"/>
      <c r="WX601" s="0"/>
      <c r="WY601" s="0"/>
      <c r="WZ601" s="0"/>
      <c r="XA601" s="0"/>
      <c r="XB601" s="0"/>
      <c r="XC601" s="0"/>
      <c r="XD601" s="0"/>
      <c r="XE601" s="0"/>
      <c r="XF601" s="0"/>
      <c r="XG601" s="0"/>
      <c r="XH601" s="0"/>
      <c r="XI601" s="0"/>
      <c r="XJ601" s="0"/>
      <c r="XK601" s="0"/>
      <c r="XL601" s="0"/>
      <c r="XM601" s="0"/>
      <c r="XN601" s="0"/>
      <c r="XO601" s="0"/>
      <c r="XP601" s="0"/>
      <c r="XQ601" s="0"/>
      <c r="XR601" s="0"/>
      <c r="XS601" s="0"/>
      <c r="XT601" s="0"/>
      <c r="XU601" s="0"/>
      <c r="XV601" s="0"/>
      <c r="XW601" s="0"/>
      <c r="XX601" s="0"/>
      <c r="XY601" s="0"/>
      <c r="XZ601" s="0"/>
      <c r="YA601" s="0"/>
      <c r="YB601" s="0"/>
      <c r="YC601" s="0"/>
      <c r="YD601" s="0"/>
      <c r="YE601" s="0"/>
      <c r="YF601" s="0"/>
      <c r="YG601" s="0"/>
      <c r="YH601" s="0"/>
      <c r="YI601" s="0"/>
      <c r="YJ601" s="0"/>
      <c r="YK601" s="0"/>
      <c r="YL601" s="0"/>
      <c r="YM601" s="0"/>
      <c r="YN601" s="0"/>
      <c r="YO601" s="0"/>
      <c r="YP601" s="0"/>
      <c r="YQ601" s="0"/>
      <c r="YR601" s="0"/>
      <c r="YS601" s="0"/>
      <c r="YT601" s="0"/>
      <c r="YU601" s="0"/>
      <c r="YV601" s="0"/>
      <c r="YW601" s="0"/>
      <c r="YX601" s="0"/>
      <c r="YY601" s="0"/>
      <c r="YZ601" s="0"/>
      <c r="ZA601" s="0"/>
      <c r="ZB601" s="0"/>
      <c r="ZC601" s="0"/>
      <c r="ZD601" s="0"/>
      <c r="ZE601" s="0"/>
      <c r="ZF601" s="0"/>
      <c r="ZG601" s="0"/>
      <c r="ZH601" s="0"/>
      <c r="ZI601" s="0"/>
      <c r="ZJ601" s="0"/>
      <c r="ZK601" s="0"/>
      <c r="ZL601" s="0"/>
      <c r="ZM601" s="0"/>
      <c r="ZN601" s="0"/>
      <c r="ZO601" s="0"/>
      <c r="ZP601" s="0"/>
      <c r="ZQ601" s="0"/>
      <c r="ZR601" s="0"/>
      <c r="ZS601" s="0"/>
      <c r="ZT601" s="0"/>
      <c r="ZU601" s="0"/>
      <c r="ZV601" s="0"/>
      <c r="ZW601" s="0"/>
      <c r="ZX601" s="0"/>
      <c r="ZY601" s="0"/>
      <c r="ZZ601" s="0"/>
      <c r="AAA601" s="0"/>
      <c r="AAB601" s="0"/>
      <c r="AAC601" s="0"/>
      <c r="AAD601" s="0"/>
      <c r="AAE601" s="0"/>
      <c r="AAF601" s="0"/>
      <c r="AAG601" s="0"/>
      <c r="AAH601" s="0"/>
      <c r="AAI601" s="0"/>
      <c r="AAJ601" s="0"/>
      <c r="AAK601" s="0"/>
      <c r="AAL601" s="0"/>
      <c r="AAM601" s="0"/>
      <c r="AAN601" s="0"/>
      <c r="AAO601" s="0"/>
      <c r="AAP601" s="0"/>
      <c r="AAQ601" s="0"/>
      <c r="AAR601" s="0"/>
      <c r="AAS601" s="0"/>
      <c r="AAT601" s="0"/>
      <c r="AAU601" s="0"/>
      <c r="AAV601" s="0"/>
      <c r="AAW601" s="0"/>
      <c r="AAX601" s="0"/>
      <c r="AAY601" s="0"/>
      <c r="AAZ601" s="0"/>
      <c r="ABA601" s="0"/>
      <c r="ABB601" s="0"/>
      <c r="ABC601" s="0"/>
      <c r="ABD601" s="0"/>
      <c r="ABE601" s="0"/>
      <c r="ABF601" s="0"/>
      <c r="ABG601" s="0"/>
      <c r="ABH601" s="0"/>
      <c r="ABI601" s="0"/>
      <c r="ABJ601" s="0"/>
      <c r="ABK601" s="0"/>
      <c r="ABL601" s="0"/>
      <c r="ABM601" s="0"/>
      <c r="ABN601" s="0"/>
      <c r="ABO601" s="0"/>
      <c r="ABP601" s="0"/>
      <c r="ABQ601" s="0"/>
      <c r="ABR601" s="0"/>
      <c r="ABS601" s="0"/>
      <c r="ABT601" s="0"/>
      <c r="ABU601" s="0"/>
      <c r="ABV601" s="0"/>
      <c r="ABW601" s="0"/>
      <c r="ABX601" s="0"/>
      <c r="ABY601" s="0"/>
      <c r="ABZ601" s="0"/>
      <c r="ACA601" s="0"/>
      <c r="ACB601" s="0"/>
      <c r="ACC601" s="0"/>
      <c r="ACD601" s="0"/>
      <c r="ACE601" s="0"/>
      <c r="ACF601" s="0"/>
      <c r="ACG601" s="0"/>
      <c r="ACH601" s="0"/>
      <c r="ACI601" s="0"/>
      <c r="ACJ601" s="0"/>
      <c r="ACK601" s="0"/>
      <c r="ACL601" s="0"/>
      <c r="ACM601" s="0"/>
      <c r="ACN601" s="0"/>
      <c r="ACO601" s="0"/>
      <c r="ACP601" s="0"/>
      <c r="ACQ601" s="0"/>
      <c r="ACR601" s="0"/>
      <c r="ACS601" s="0"/>
      <c r="ACT601" s="0"/>
      <c r="ACU601" s="0"/>
      <c r="ACV601" s="0"/>
      <c r="ACW601" s="0"/>
      <c r="ACX601" s="0"/>
      <c r="ACY601" s="0"/>
      <c r="ACZ601" s="0"/>
      <c r="ADA601" s="0"/>
      <c r="ADB601" s="0"/>
      <c r="ADC601" s="0"/>
      <c r="ADD601" s="0"/>
      <c r="ADE601" s="0"/>
      <c r="ADF601" s="0"/>
      <c r="ADG601" s="0"/>
      <c r="ADH601" s="0"/>
      <c r="ADI601" s="0"/>
      <c r="ADJ601" s="0"/>
      <c r="ADK601" s="0"/>
      <c r="ADL601" s="0"/>
      <c r="ADM601" s="0"/>
      <c r="ADN601" s="0"/>
      <c r="ADO601" s="0"/>
      <c r="ADP601" s="0"/>
      <c r="ADQ601" s="0"/>
      <c r="ADR601" s="0"/>
      <c r="ADS601" s="0"/>
      <c r="ADT601" s="0"/>
      <c r="ADU601" s="0"/>
      <c r="ADV601" s="0"/>
      <c r="ADW601" s="0"/>
      <c r="ADX601" s="0"/>
      <c r="ADY601" s="0"/>
      <c r="ADZ601" s="0"/>
      <c r="AEA601" s="0"/>
      <c r="AEB601" s="0"/>
      <c r="AEC601" s="0"/>
      <c r="AED601" s="0"/>
      <c r="AEE601" s="0"/>
      <c r="AEF601" s="0"/>
      <c r="AEG601" s="0"/>
      <c r="AEH601" s="0"/>
      <c r="AEI601" s="0"/>
      <c r="AEJ601" s="0"/>
      <c r="AEK601" s="0"/>
      <c r="AEL601" s="0"/>
      <c r="AEM601" s="0"/>
      <c r="AEN601" s="0"/>
      <c r="AEO601" s="0"/>
      <c r="AEP601" s="0"/>
      <c r="AEQ601" s="0"/>
      <c r="AER601" s="0"/>
      <c r="AES601" s="0"/>
      <c r="AET601" s="0"/>
      <c r="AEU601" s="0"/>
      <c r="AEV601" s="0"/>
      <c r="AEW601" s="0"/>
      <c r="AEX601" s="0"/>
      <c r="AEY601" s="0"/>
      <c r="AEZ601" s="0"/>
      <c r="AFA601" s="0"/>
      <c r="AFB601" s="0"/>
      <c r="AFC601" s="0"/>
      <c r="AFD601" s="0"/>
      <c r="AFE601" s="0"/>
      <c r="AFF601" s="0"/>
      <c r="AFG601" s="0"/>
      <c r="AFH601" s="0"/>
      <c r="AFI601" s="0"/>
      <c r="AFJ601" s="0"/>
      <c r="AFK601" s="0"/>
      <c r="AFL601" s="0"/>
      <c r="AFM601" s="0"/>
      <c r="AFN601" s="0"/>
      <c r="AFO601" s="0"/>
      <c r="AFP601" s="0"/>
      <c r="AFQ601" s="0"/>
      <c r="AFR601" s="0"/>
      <c r="AFS601" s="0"/>
      <c r="AFT601" s="0"/>
      <c r="AFU601" s="0"/>
      <c r="AFV601" s="0"/>
      <c r="AFW601" s="0"/>
      <c r="AFX601" s="0"/>
      <c r="AFY601" s="0"/>
      <c r="AFZ601" s="0"/>
      <c r="AGA601" s="0"/>
      <c r="AGB601" s="0"/>
      <c r="AGC601" s="0"/>
      <c r="AGD601" s="0"/>
      <c r="AGE601" s="0"/>
      <c r="AGF601" s="0"/>
      <c r="AGG601" s="0"/>
      <c r="AGH601" s="0"/>
      <c r="AGI601" s="0"/>
      <c r="AGJ601" s="0"/>
      <c r="AGK601" s="0"/>
      <c r="AGL601" s="0"/>
      <c r="AGM601" s="0"/>
      <c r="AGN601" s="0"/>
      <c r="AGO601" s="0"/>
      <c r="AGP601" s="0"/>
      <c r="AGQ601" s="0"/>
      <c r="AGR601" s="0"/>
      <c r="AGS601" s="0"/>
      <c r="AGT601" s="0"/>
      <c r="AGU601" s="0"/>
      <c r="AGV601" s="0"/>
      <c r="AGW601" s="0"/>
      <c r="AGX601" s="0"/>
      <c r="AGY601" s="0"/>
      <c r="AGZ601" s="0"/>
      <c r="AHA601" s="0"/>
      <c r="AHB601" s="0"/>
      <c r="AHC601" s="0"/>
      <c r="AHD601" s="0"/>
      <c r="AHE601" s="0"/>
      <c r="AHF601" s="0"/>
      <c r="AHG601" s="0"/>
      <c r="AHH601" s="0"/>
      <c r="AHI601" s="0"/>
      <c r="AHJ601" s="0"/>
      <c r="AHK601" s="0"/>
      <c r="AHL601" s="0"/>
      <c r="AHM601" s="0"/>
      <c r="AHN601" s="0"/>
      <c r="AHO601" s="0"/>
      <c r="AHP601" s="0"/>
      <c r="AHQ601" s="0"/>
      <c r="AHR601" s="0"/>
      <c r="AHS601" s="0"/>
      <c r="AHT601" s="0"/>
      <c r="AHU601" s="0"/>
      <c r="AHV601" s="0"/>
      <c r="AHW601" s="0"/>
      <c r="AHX601" s="0"/>
      <c r="AHY601" s="0"/>
      <c r="AHZ601" s="0"/>
      <c r="AIA601" s="0"/>
      <c r="AIB601" s="0"/>
      <c r="AIC601" s="0"/>
      <c r="AID601" s="0"/>
      <c r="AIE601" s="0"/>
      <c r="AIF601" s="0"/>
      <c r="AIG601" s="0"/>
      <c r="AIH601" s="0"/>
      <c r="AII601" s="0"/>
      <c r="AIJ601" s="0"/>
      <c r="AIK601" s="0"/>
      <c r="AIL601" s="0"/>
      <c r="AIM601" s="0"/>
      <c r="AIN601" s="0"/>
      <c r="AIO601" s="0"/>
      <c r="AIP601" s="0"/>
      <c r="AIQ601" s="0"/>
      <c r="AIR601" s="0"/>
      <c r="AIS601" s="0"/>
      <c r="AIT601" s="0"/>
      <c r="AIU601" s="0"/>
      <c r="AIV601" s="0"/>
      <c r="AIW601" s="0"/>
      <c r="AIX601" s="0"/>
      <c r="AIY601" s="0"/>
      <c r="AIZ601" s="0"/>
      <c r="AJA601" s="0"/>
      <c r="AJB601" s="0"/>
      <c r="AJC601" s="0"/>
      <c r="AJD601" s="0"/>
      <c r="AJE601" s="0"/>
      <c r="AJF601" s="0"/>
      <c r="AJG601" s="0"/>
      <c r="AJH601" s="0"/>
      <c r="AJI601" s="0"/>
      <c r="AJJ601" s="0"/>
      <c r="AJK601" s="0"/>
      <c r="AJL601" s="0"/>
      <c r="AJM601" s="0"/>
      <c r="AJN601" s="0"/>
      <c r="AJO601" s="0"/>
      <c r="AJP601" s="0"/>
      <c r="AJQ601" s="0"/>
      <c r="AJR601" s="0"/>
      <c r="AJS601" s="0"/>
      <c r="AJT601" s="0"/>
      <c r="AJU601" s="0"/>
      <c r="AJV601" s="0"/>
      <c r="AJW601" s="0"/>
      <c r="AJX601" s="0"/>
      <c r="AJY601" s="0"/>
      <c r="AJZ601" s="0"/>
      <c r="AKA601" s="0"/>
      <c r="AKB601" s="0"/>
      <c r="AKC601" s="0"/>
      <c r="AKD601" s="0"/>
      <c r="AKE601" s="0"/>
      <c r="AKF601" s="0"/>
      <c r="AKG601" s="0"/>
      <c r="AKH601" s="0"/>
      <c r="AKI601" s="0"/>
      <c r="AKJ601" s="0"/>
      <c r="AKK601" s="0"/>
      <c r="AKL601" s="0"/>
      <c r="AKM601" s="0"/>
      <c r="AKN601" s="0"/>
      <c r="AKO601" s="0"/>
      <c r="AKP601" s="0"/>
      <c r="AKQ601" s="0"/>
      <c r="AKR601" s="0"/>
      <c r="AKS601" s="0"/>
      <c r="AKT601" s="0"/>
      <c r="AKU601" s="0"/>
      <c r="AKV601" s="0"/>
      <c r="AKW601" s="0"/>
      <c r="AKX601" s="0"/>
      <c r="AKY601" s="0"/>
      <c r="AKZ601" s="0"/>
      <c r="ALA601" s="0"/>
      <c r="ALB601" s="0"/>
      <c r="ALC601" s="0"/>
      <c r="ALD601" s="0"/>
      <c r="ALE601" s="0"/>
      <c r="ALF601" s="0"/>
      <c r="ALG601" s="0"/>
      <c r="ALH601" s="0"/>
      <c r="ALI601" s="0"/>
      <c r="ALJ601" s="0"/>
      <c r="ALK601" s="0"/>
      <c r="ALL601" s="0"/>
      <c r="ALM601" s="0"/>
      <c r="ALN601" s="0"/>
      <c r="ALO601" s="0"/>
      <c r="ALP601" s="0"/>
      <c r="ALQ601" s="0"/>
      <c r="ALR601" s="0"/>
      <c r="ALS601" s="0"/>
      <c r="ALT601" s="0"/>
      <c r="ALU601" s="0"/>
      <c r="ALV601" s="0"/>
      <c r="ALW601" s="0"/>
      <c r="ALX601" s="0"/>
      <c r="ALY601" s="0"/>
      <c r="ALZ601" s="0"/>
      <c r="AMA601" s="0"/>
      <c r="AMB601" s="0"/>
      <c r="AMC601" s="0"/>
      <c r="AMD601" s="0"/>
      <c r="AME601" s="0"/>
      <c r="AMF601" s="0"/>
      <c r="AMG601" s="0"/>
      <c r="AMH601" s="0"/>
      <c r="AMI601" s="0"/>
      <c r="AMJ601" s="0"/>
    </row>
    <row r="602" s="40" customFormat="true" ht="12.75" hidden="false" customHeight="false" outlineLevel="0" collapsed="false">
      <c r="A602" s="33"/>
      <c r="B602" s="34"/>
      <c r="C602" s="25"/>
      <c r="D602" s="25"/>
      <c r="E602" s="25"/>
      <c r="F602" s="35"/>
      <c r="G602" s="36"/>
      <c r="H602" s="35"/>
      <c r="I602" s="19"/>
      <c r="J602" s="36"/>
      <c r="K602" s="28"/>
      <c r="L602" s="19"/>
      <c r="M602" s="19"/>
      <c r="N602" s="19"/>
      <c r="O602" s="28"/>
      <c r="P602" s="28"/>
      <c r="Q602" s="28"/>
      <c r="R602" s="19"/>
      <c r="S602" s="28"/>
      <c r="T602" s="37"/>
      <c r="U602" s="35"/>
      <c r="V602" s="37"/>
      <c r="W602" s="37"/>
      <c r="X602" s="35"/>
      <c r="Y602" s="38"/>
      <c r="Z602" s="39"/>
      <c r="AA602" s="39"/>
      <c r="AC602" s="39"/>
      <c r="AD602" s="39"/>
      <c r="ER602" s="41"/>
      <c r="ES602" s="41"/>
      <c r="ET602" s="41"/>
      <c r="EU602" s="41"/>
      <c r="EV602" s="41"/>
      <c r="EW602" s="41"/>
      <c r="EX602" s="41"/>
      <c r="EY602" s="41"/>
      <c r="EZ602" s="41"/>
      <c r="FA602" s="41"/>
      <c r="FB602" s="41"/>
      <c r="FC602" s="41"/>
      <c r="FD602" s="41"/>
      <c r="FE602" s="41"/>
      <c r="FF602" s="41"/>
      <c r="FG602" s="41"/>
      <c r="FH602" s="41"/>
      <c r="FI602" s="41"/>
      <c r="FJ602" s="41"/>
      <c r="FK602" s="41"/>
      <c r="FL602" s="41"/>
      <c r="FM602" s="41"/>
      <c r="FN602" s="41"/>
      <c r="FO602" s="41"/>
      <c r="FP602" s="41"/>
      <c r="FQ602" s="41"/>
      <c r="FR602" s="41"/>
      <c r="FS602" s="41"/>
      <c r="FT602" s="41"/>
      <c r="FU602" s="41"/>
      <c r="FV602" s="41"/>
      <c r="FW602" s="41"/>
      <c r="FX602" s="41"/>
      <c r="FY602" s="41"/>
      <c r="FZ602" s="41"/>
      <c r="GA602" s="41"/>
      <c r="GB602" s="41"/>
      <c r="GC602" s="41"/>
      <c r="GD602" s="41"/>
      <c r="GE602" s="41"/>
      <c r="GF602" s="41"/>
      <c r="GG602" s="41"/>
      <c r="GH602" s="41"/>
      <c r="GI602" s="41"/>
      <c r="GJ602" s="41"/>
      <c r="GK602" s="41"/>
      <c r="GL602" s="41"/>
      <c r="GM602" s="41"/>
      <c r="GN602" s="41"/>
      <c r="GO602" s="41"/>
      <c r="GP602" s="41"/>
      <c r="GQ602" s="41"/>
      <c r="GR602" s="41"/>
      <c r="GS602" s="41"/>
      <c r="GT602" s="41"/>
      <c r="GU602" s="41"/>
      <c r="GV602" s="41"/>
      <c r="GW602" s="41"/>
      <c r="GX602" s="41"/>
      <c r="GY602" s="41"/>
      <c r="GZ602" s="41"/>
      <c r="HA602" s="41"/>
      <c r="HB602" s="41"/>
      <c r="HC602" s="41"/>
      <c r="HD602" s="41"/>
      <c r="HE602" s="41"/>
      <c r="HF602" s="41"/>
      <c r="HG602" s="41"/>
      <c r="HH602" s="41"/>
      <c r="HI602" s="41"/>
      <c r="HJ602" s="41"/>
      <c r="HK602" s="41"/>
      <c r="HL602" s="41"/>
      <c r="HM602" s="41"/>
      <c r="HN602" s="41"/>
      <c r="HO602" s="41"/>
      <c r="HP602" s="41"/>
      <c r="HQ602" s="41"/>
      <c r="HR602" s="41"/>
      <c r="HS602" s="41"/>
      <c r="HT602" s="41"/>
      <c r="HU602" s="41"/>
      <c r="HV602" s="41"/>
      <c r="HW602" s="41"/>
      <c r="HX602" s="41"/>
      <c r="HY602" s="41"/>
      <c r="HZ602" s="41"/>
      <c r="IA602" s="41"/>
      <c r="IB602" s="41"/>
      <c r="IC602" s="41"/>
      <c r="ID602" s="41"/>
      <c r="IE602" s="41"/>
      <c r="IF602" s="41"/>
      <c r="IG602" s="41"/>
      <c r="IH602" s="41"/>
      <c r="II602" s="41"/>
      <c r="IJ602" s="41"/>
      <c r="IK602" s="41"/>
      <c r="IL602" s="41"/>
      <c r="IM602" s="41"/>
      <c r="IN602" s="41"/>
      <c r="IO602" s="41"/>
      <c r="IP602" s="41"/>
      <c r="IQ602" s="41"/>
      <c r="IR602" s="41"/>
      <c r="IS602" s="41"/>
      <c r="IT602" s="41"/>
      <c r="IU602" s="41"/>
      <c r="IV602" s="41"/>
    </row>
  </sheetData>
  <printOptions headings="false" gridLines="true" gridLinesSet="true" horizontalCentered="false" verticalCentered="false"/>
  <pageMargins left="0.209722222222222" right="0.190277777777778" top="0.559722222222222" bottom="0.393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6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5" zoomScaleNormal="105" zoomScalePageLayoutView="100" workbookViewId="0">
      <selection pane="topLeft" activeCell="R13" activeCellId="0" sqref="R13"/>
    </sheetView>
  </sheetViews>
  <sheetFormatPr defaultRowHeight="12.75"/>
  <cols>
    <col collapsed="false" hidden="false" max="1" min="1" style="161" width="18.4948979591837"/>
    <col collapsed="false" hidden="false" max="2" min="2" style="161" width="7.83163265306122"/>
    <col collapsed="false" hidden="false" max="3" min="3" style="161" width="6.20918367346939"/>
    <col collapsed="false" hidden="false" max="6" min="4" style="161" width="6.0765306122449"/>
    <col collapsed="false" hidden="false" max="8" min="7" style="161" width="2.83673469387755"/>
    <col collapsed="false" hidden="false" max="9" min="9" style="161" width="24.5663265306122"/>
    <col collapsed="false" hidden="false" max="10" min="10" style="161" width="7.83163265306122"/>
    <col collapsed="false" hidden="false" max="11" min="11" style="161" width="6.20918367346939"/>
    <col collapsed="false" hidden="false" max="14" min="12" style="161" width="6.0765306122449"/>
    <col collapsed="false" hidden="false" max="16" min="15" style="161" width="2.83673469387755"/>
    <col collapsed="false" hidden="false" max="17" min="17" style="161" width="18.4948979591837"/>
    <col collapsed="false" hidden="false" max="18" min="18" style="161" width="7.83163265306122"/>
    <col collapsed="false" hidden="false" max="19" min="19" style="161" width="6.20918367346939"/>
    <col collapsed="false" hidden="false" max="22" min="20" style="161" width="6.0765306122449"/>
    <col collapsed="false" hidden="false" max="23" min="23" style="161" width="2.83673469387755"/>
    <col collapsed="false" hidden="false" max="25" min="24" style="161" width="0.540816326530612"/>
    <col collapsed="false" hidden="false" max="26" min="26" style="161" width="7.83163265306122"/>
    <col collapsed="false" hidden="false" max="27" min="27" style="161" width="0.540816326530612"/>
    <col collapsed="false" hidden="false" max="28" min="28" style="161" width="5.53571428571429"/>
    <col collapsed="false" hidden="false" max="29" min="29" style="161" width="6.0765306122449"/>
    <col collapsed="false" hidden="false" max="1025" min="30" style="161" width="10.530612244898"/>
  </cols>
  <sheetData>
    <row r="1" s="164" customFormat="true" ht="12.75" hidden="false" customHeight="false" outlineLevel="0" collapsed="false">
      <c r="A1" s="162" t="s">
        <v>979</v>
      </c>
      <c r="B1" s="162" t="s">
        <v>980</v>
      </c>
      <c r="C1" s="162" t="s">
        <v>981</v>
      </c>
      <c r="D1" s="163" t="s">
        <v>982</v>
      </c>
      <c r="E1" s="163" t="s">
        <v>914</v>
      </c>
      <c r="F1" s="163" t="s">
        <v>983</v>
      </c>
      <c r="H1" s="163"/>
      <c r="I1" s="162" t="s">
        <v>984</v>
      </c>
      <c r="J1" s="162" t="s">
        <v>980</v>
      </c>
      <c r="K1" s="162" t="s">
        <v>981</v>
      </c>
      <c r="L1" s="163" t="s">
        <v>982</v>
      </c>
      <c r="M1" s="163" t="s">
        <v>914</v>
      </c>
      <c r="N1" s="163" t="s">
        <v>983</v>
      </c>
      <c r="P1" s="163"/>
      <c r="Q1" s="162" t="s">
        <v>985</v>
      </c>
      <c r="R1" s="162" t="s">
        <v>980</v>
      </c>
      <c r="S1" s="162" t="s">
        <v>981</v>
      </c>
      <c r="T1" s="163" t="s">
        <v>982</v>
      </c>
      <c r="U1" s="163" t="s">
        <v>914</v>
      </c>
      <c r="V1" s="163" t="s">
        <v>983</v>
      </c>
      <c r="X1" s="163"/>
      <c r="Y1" s="162"/>
      <c r="Z1" s="165" t="str">
        <f aca="false">IF(SUM(Tournoi!AB$2:AB$601)=0,"OK",SUM(Tournoi!AB$2:AB$601))</f>
        <v>OK</v>
      </c>
      <c r="AA1" s="163"/>
    </row>
    <row r="2" customFormat="false" ht="14.85" hidden="false" customHeight="true" outlineLevel="0" collapsed="false">
      <c r="A2" s="166" t="s">
        <v>946</v>
      </c>
      <c r="B2" s="165" t="n">
        <f aca="false" t="array" ref="B2:B2">IF(D2=0,"x",SUM(IF(Tournoi!$G$2:$G$601&lt;&gt;$A$26,0,IF(A2=Tournoi!I$2:I$601,Tournoi!M$2:M$601,0)))/D2)</f>
        <v>51.25</v>
      </c>
      <c r="C2" s="167" t="n">
        <f aca="false" t="array" ref="C2:C2">SUM(IF(A2=Tournoi!I$2:I$601,IF(Tournoi!L$2:L$601&lt;0,1,0.00001),0))</f>
        <v>0.00012</v>
      </c>
      <c r="D2" s="168" t="n">
        <f aca="false" t="array" ref="D2:D2">SUM(IF(Tournoi!$G$2:$G$644&lt;&gt;$A$26,0,IF(A2=Tournoi!I$2:I$644,1,0)))</f>
        <v>12</v>
      </c>
      <c r="E2" s="168"/>
      <c r="F2" s="168" t="n">
        <f aca="false" t="array" ref="F2:F2">SUM(IF(A2=Tournoi!I$2:I$601,1,0))</f>
        <v>12</v>
      </c>
      <c r="G2" s="0"/>
      <c r="H2" s="169"/>
      <c r="I2" s="166" t="s">
        <v>955</v>
      </c>
      <c r="J2" s="165" t="n">
        <f aca="false" t="array" ref="J2:J2">IF(L2=0,"x",SUM(IF(Tournoi!$G$2:$G$601&lt;&gt;$A$26,0,IF(I2=Tournoi!N$2:N$601,Tournoi!R$2:R$601,0)))/L2)</f>
        <v>51.2</v>
      </c>
      <c r="K2" s="167" t="n">
        <f aca="false" t="array" ref="K2:K2">SUM(IF(I2=Tournoi!N$2:N$601,IF(Tournoi!Q$2:Q$601&lt;0,1,0.00001),0))</f>
        <v>5E-005</v>
      </c>
      <c r="L2" s="168" t="n">
        <f aca="false" t="array" ref="L2:L2">SUM(IF(Tournoi!$G$2:$G$601&lt;&gt;$A$26,0,IF(I2=Tournoi!N$2:N$601,1,0)))</f>
        <v>5</v>
      </c>
      <c r="M2" s="168" t="n">
        <f aca="false" t="array" ref="M2:M2">SUM(IF(Tournoi!$O$2:$O$601="",0,IF(I2=Tournoi!N$2:N$601,1,0)))</f>
        <v>5</v>
      </c>
      <c r="N2" s="168" t="n">
        <f aca="false" t="array" ref="N2:N2">SUM(IF(I2=Tournoi!N$2:N$601,1,0))</f>
        <v>5</v>
      </c>
      <c r="O2" s="0"/>
      <c r="P2" s="169"/>
      <c r="Q2" s="166" t="s">
        <v>932</v>
      </c>
      <c r="R2" s="165" t="n">
        <f aca="false" t="array" ref="R2:R2">IF(T2=0,"x",SUM(IF(Tournoi!$G$2:$G$601&lt;&gt;$A$26,0,IF(Q2=Tournoi!S$2:S$601,Tournoi!W$2:W$601,0)))/T2)</f>
        <v>51.1739130434783</v>
      </c>
      <c r="S2" s="167" t="n">
        <f aca="false" t="array" ref="S2:S2">SUM(IF(Q2=Tournoi!S$2:S$601,IF(Tournoi!V$2:V$601&lt;0,1,0.00001),0))</f>
        <v>0.00023</v>
      </c>
      <c r="T2" s="168" t="n">
        <f aca="false" t="array" ref="T2:T2">SUM(IF(Tournoi!$G$2:$G$644&lt;&gt;$A$26,0,IF(Q2=Tournoi!S$2:S$644,1,0)))</f>
        <v>23</v>
      </c>
      <c r="U2" s="168" t="n">
        <f aca="false" t="array" ref="U2:U2">SUM(IF(Tournoi!$T$2:$T$601="",0,IF(Q2=Tournoi!S$2:S$601,1,0)))</f>
        <v>23</v>
      </c>
      <c r="V2" s="168" t="n">
        <f aca="false" t="array" ref="V2:V2">SUM(IF(Q2=Tournoi!S$2:S$601,1,0))</f>
        <v>23</v>
      </c>
      <c r="W2" s="0"/>
      <c r="X2" s="169"/>
      <c r="Y2" s="169"/>
      <c r="Z2" s="169"/>
      <c r="AA2" s="169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4.85" hidden="false" customHeight="true" outlineLevel="0" collapsed="false">
      <c r="A3" s="166" t="s">
        <v>952</v>
      </c>
      <c r="B3" s="165" t="n">
        <f aca="false" t="array" ref="B3:B3">IF(D3=0,"x",SUM(IF(Tournoi!$G$2:$G$601&lt;&gt;$A$26,0,IF(A3=Tournoi!I$2:I$601,Tournoi!M$2:M$601,0)))/D3)</f>
        <v>51.25</v>
      </c>
      <c r="C3" s="167" t="n">
        <f aca="false" t="array" ref="C3:C3">SUM(IF(A3=Tournoi!I$2:I$601,IF(Tournoi!L$2:L$601&lt;0,1,0.00001),0))</f>
        <v>0.00016</v>
      </c>
      <c r="D3" s="168" t="n">
        <f aca="false" t="array" ref="D3:D3">SUM(IF(Tournoi!$G$2:$G$644&lt;&gt;$A$26,0,IF(A3=Tournoi!I$2:I$644,1,0)))</f>
        <v>16</v>
      </c>
      <c r="E3" s="168"/>
      <c r="F3" s="168" t="n">
        <f aca="false" t="array" ref="F3:F3">SUM(IF(A3=Tournoi!I$2:I$601,1,0))</f>
        <v>16</v>
      </c>
      <c r="G3" s="0"/>
      <c r="H3" s="169"/>
      <c r="I3" s="166" t="s">
        <v>959</v>
      </c>
      <c r="J3" s="165" t="n">
        <f aca="false" t="array" ref="J3:J3">IF(L3=0,"x",SUM(IF(Tournoi!$G$2:$G$601&lt;&gt;$A$26,0,IF(I3=Tournoi!N$2:N$601,Tournoi!R$2:R$601,0)))/L3)</f>
        <v>51.25</v>
      </c>
      <c r="K3" s="167" t="n">
        <f aca="false" t="array" ref="K3:K3">SUM(IF(I3=Tournoi!N$2:N$601,IF(Tournoi!Q$2:Q$601&lt;0,1,0.00001),0))</f>
        <v>8E-005</v>
      </c>
      <c r="L3" s="168" t="n">
        <f aca="false" t="array" ref="L3:L3">SUM(IF(Tournoi!$G$2:$G$601&lt;&gt;$A$26,0,IF(I3=Tournoi!N$2:N$601,1,0)))</f>
        <v>8</v>
      </c>
      <c r="M3" s="168" t="n">
        <f aca="false" t="array" ref="M3:M3">SUM(IF(Tournoi!$O$2:$O$601="",0,IF(I3=Tournoi!N$2:N$601,1,0)))</f>
        <v>8</v>
      </c>
      <c r="N3" s="168" t="n">
        <f aca="false" t="array" ref="N3:N3">SUM(IF(I3=Tournoi!N$2:N$601,1,0))</f>
        <v>8</v>
      </c>
      <c r="O3" s="0"/>
      <c r="P3" s="169"/>
      <c r="Q3" s="166" t="s">
        <v>940</v>
      </c>
      <c r="R3" s="165" t="n">
        <f aca="false" t="array" ref="R3:R3">IF(T3=0,"x",SUM(IF(Tournoi!$G$2:$G$601&lt;&gt;$A$26,0,IF(Q3=Tournoi!S$2:S$601,Tournoi!W$2:W$601,0)))/T3)</f>
        <v>51.25</v>
      </c>
      <c r="S3" s="167" t="n">
        <f aca="false" t="array" ref="S3:S3">SUM(IF(Q3=Tournoi!S$2:S$601,IF(Tournoi!V$2:V$601&lt;0,1,0.00001),0))</f>
        <v>4E-005</v>
      </c>
      <c r="T3" s="168" t="n">
        <f aca="false" t="array" ref="T3:T3">SUM(IF(Tournoi!$G$2:$G$644&lt;&gt;$A$26,0,IF(Q3=Tournoi!S$2:S$644,1,0)))</f>
        <v>4</v>
      </c>
      <c r="U3" s="168" t="n">
        <f aca="false" t="array" ref="U3:U3">SUM(IF(Tournoi!$T$2:$T$601="",0,IF(Q3=Tournoi!S$2:S$601,1,0)))</f>
        <v>4</v>
      </c>
      <c r="V3" s="168" t="n">
        <f aca="false" t="array" ref="V3:V3">SUM(IF(Q3=Tournoi!S$2:S$601,1,0))</f>
        <v>4</v>
      </c>
      <c r="W3" s="0"/>
      <c r="X3" s="169"/>
      <c r="Y3" s="169"/>
      <c r="Z3" s="169"/>
      <c r="AA3" s="169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4.85" hidden="false" customHeight="true" outlineLevel="0" collapsed="false">
      <c r="A4" s="166" t="s">
        <v>936</v>
      </c>
      <c r="B4" s="165" t="n">
        <f aca="false" t="array" ref="B4:B4">IF(D4=0,"x",SUM(IF(Tournoi!$G$2:$G$601&lt;&gt;$A$26,0,IF(A4=Tournoi!I$2:I$601,Tournoi!M$2:M$601,0)))/D4)</f>
        <v>51.25</v>
      </c>
      <c r="C4" s="167" t="n">
        <f aca="false" t="array" ref="C4:C4">SUM(IF(A4=Tournoi!I$2:I$601,IF(Tournoi!L$2:L$601&lt;0,1,0.00001),0))</f>
        <v>0.00012</v>
      </c>
      <c r="D4" s="168" t="n">
        <f aca="false" t="array" ref="D4:D4">SUM(IF(Tournoi!$G$2:$G$644&lt;&gt;$A$26,0,IF(A4=Tournoi!I$2:I$644,1,0)))</f>
        <v>12</v>
      </c>
      <c r="E4" s="168"/>
      <c r="F4" s="168" t="n">
        <f aca="false" t="array" ref="F4:F4">SUM(IF(A4=Tournoi!I$2:I$601,1,0))</f>
        <v>12</v>
      </c>
      <c r="G4" s="0"/>
      <c r="H4" s="169"/>
      <c r="I4" s="166" t="s">
        <v>941</v>
      </c>
      <c r="J4" s="165" t="n">
        <f aca="false" t="array" ref="J4:J4">IF(L4=0,"x",SUM(IF(Tournoi!$G$2:$G$601="",0,IF(I4=Tournoi!N$2:N$601,Tournoi!R$2:R$601,0)))/L4)</f>
        <v>51.25</v>
      </c>
      <c r="K4" s="167" t="n">
        <f aca="false" t="array" ref="K4:K4">SUM(IF(I4=Tournoi!N$2:N$601,IF(Tournoi!Q$2:Q$601&lt;0,1,0.00001),0))</f>
        <v>0.00016</v>
      </c>
      <c r="L4" s="168" t="n">
        <f aca="false" t="array" ref="L4:L4">SUM(IF(Tournoi!$G$2:$G$601&lt;&gt;$A$26,0,IF(I4=Tournoi!N$2:N$601,1,0)))</f>
        <v>16</v>
      </c>
      <c r="M4" s="168" t="n">
        <f aca="false" t="array" ref="M4:M4">SUM(IF(Tournoi!$O$2:$O$601="",0,IF(I4=Tournoi!N$2:N$601,1,0)))</f>
        <v>16</v>
      </c>
      <c r="N4" s="168" t="n">
        <f aca="false" t="array" ref="N4:N4">SUM(IF(I4=Tournoi!N$2:N$601,1,0))</f>
        <v>16</v>
      </c>
      <c r="O4" s="0"/>
      <c r="P4" s="169"/>
      <c r="Q4" s="166" t="s">
        <v>945</v>
      </c>
      <c r="R4" s="165" t="n">
        <f aca="false" t="array" ref="R4:R4">IF(T4=0,"x",SUM(IF(Tournoi!$G$2:$G$601="",0,IF(Q4=Tournoi!S$2:S$601,Tournoi!W$2:W$601,0)))/T4)</f>
        <v>51.25</v>
      </c>
      <c r="S4" s="167" t="n">
        <f aca="false" t="array" ref="S4:S4">SUM(IF(Q4=Tournoi!S$2:S$601,IF(Tournoi!V$2:V$601&lt;0,1,0.00001),0))</f>
        <v>0.00012</v>
      </c>
      <c r="T4" s="168" t="n">
        <f aca="false" t="array" ref="T4:T4">SUM(IF(Tournoi!$G$2:$G$644&lt;&gt;$A$26,0,IF(Q4=Tournoi!S$2:S$644,1,0)))</f>
        <v>12</v>
      </c>
      <c r="U4" s="168" t="n">
        <f aca="false" t="array" ref="U4:U4">SUM(IF(Tournoi!$T$2:$T$601="",0,IF(Q4=Tournoi!S$2:S$601,1,0)))</f>
        <v>12</v>
      </c>
      <c r="V4" s="168" t="n">
        <f aca="false" t="array" ref="V4:V4">SUM(IF(Q4=Tournoi!S$2:S$601,1,0))</f>
        <v>12</v>
      </c>
      <c r="W4" s="0"/>
      <c r="X4" s="169"/>
      <c r="Y4" s="169"/>
      <c r="Z4" s="169"/>
      <c r="AA4" s="169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4.85" hidden="false" customHeight="true" outlineLevel="0" collapsed="false">
      <c r="A5" s="166" t="s">
        <v>930</v>
      </c>
      <c r="B5" s="165" t="n">
        <f aca="false" t="array" ref="B5:B5">IF(D5=0,"x",SUM(IF(Tournoi!$G$2:$G$601&lt;&gt;$A$26,0,IF(A5=Tournoi!I$2:I$601,Tournoi!M$2:M$601,0)))/D5)</f>
        <v>51.25</v>
      </c>
      <c r="C5" s="167" t="n">
        <f aca="false" t="array" ref="C5:C5">SUM(IF(A5=Tournoi!I$2:I$601,IF(Tournoi!L$2:L$601&lt;0,1,0.00001),0))</f>
        <v>0.00012</v>
      </c>
      <c r="D5" s="168" t="n">
        <f aca="false" t="array" ref="D5:D5">SUM(IF(Tournoi!$G$2:$G$644&lt;&gt;$A$26,0,IF(A5=Tournoi!I$2:I$644,1,0)))</f>
        <v>12</v>
      </c>
      <c r="E5" s="168"/>
      <c r="F5" s="168" t="n">
        <f aca="false" t="array" ref="F5:F5">SUM(IF(A5=Tournoi!I$2:I$601,1,0))</f>
        <v>12</v>
      </c>
      <c r="G5" s="0"/>
      <c r="H5" s="169"/>
      <c r="I5" s="166" t="s">
        <v>953</v>
      </c>
      <c r="J5" s="165" t="n">
        <f aca="false" t="array" ref="J5:J5">IF(L5=0,"x",SUM(IF(Tournoi!$G$2:$G$601="",0,IF(I5=Tournoi!N$2:N$601,Tournoi!R$2:R$601,0)))/L5)</f>
        <v>51.25</v>
      </c>
      <c r="K5" s="167" t="n">
        <f aca="false" t="array" ref="K5:K5">SUM(IF(I5=Tournoi!N$2:N$601,IF(Tournoi!Q$2:Q$601&lt;0,1,0.00001),0))</f>
        <v>8E-005</v>
      </c>
      <c r="L5" s="168" t="n">
        <f aca="false" t="array" ref="L5:L5">SUM(IF(Tournoi!$G$2:$G$601&lt;&gt;$A$26,0,IF(I5=Tournoi!N$2:N$601,1,0)))</f>
        <v>8</v>
      </c>
      <c r="M5" s="168" t="n">
        <f aca="false" t="array" ref="M5:M5">SUM(IF(Tournoi!$O$2:$O$601="",0,IF(I5=Tournoi!N$2:N$601,1,0)))</f>
        <v>8</v>
      </c>
      <c r="N5" s="168" t="n">
        <f aca="false" t="array" ref="N5:N5">SUM(IF(I5=Tournoi!N$2:N$601,1,0))</f>
        <v>8</v>
      </c>
      <c r="O5" s="0"/>
      <c r="P5" s="169"/>
      <c r="Q5" s="166" t="s">
        <v>963</v>
      </c>
      <c r="R5" s="165" t="n">
        <f aca="false" t="array" ref="R5:R5">IF(T5=0,"x",SUM(IF(Tournoi!$G$2:$G$601="",0,IF(Q5=Tournoi!S$2:S$601,Tournoi!W$2:W$601,0)))/T5)</f>
        <v>51.1666666666667</v>
      </c>
      <c r="S5" s="167" t="n">
        <f aca="false" t="array" ref="S5:S5">SUM(IF(Q5=Tournoi!S$2:S$601,IF(Tournoi!V$2:V$601&lt;0,1,0.00001),0))</f>
        <v>6E-005</v>
      </c>
      <c r="T5" s="168" t="n">
        <f aca="false" t="array" ref="T5:T5">SUM(IF(Tournoi!$G$2:$G$644&lt;&gt;$A$26,0,IF(Q5=Tournoi!S$2:S$644,1,0)))</f>
        <v>6</v>
      </c>
      <c r="U5" s="168" t="n">
        <f aca="false" t="array" ref="U5:U5">SUM(IF(Tournoi!$T$2:$T$601="",0,IF(Q5=Tournoi!S$2:S$601,1,0)))</f>
        <v>6</v>
      </c>
      <c r="V5" s="168" t="n">
        <f aca="false" t="array" ref="V5:V5">SUM(IF(Q5=Tournoi!S$2:S$601,1,0))</f>
        <v>6</v>
      </c>
      <c r="W5" s="0"/>
      <c r="X5" s="169"/>
      <c r="Y5" s="169"/>
      <c r="Z5" s="169"/>
      <c r="AA5" s="169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4.85" hidden="false" customHeight="true" outlineLevel="0" collapsed="false">
      <c r="A6" s="166" t="s">
        <v>986</v>
      </c>
      <c r="B6" s="165" t="str">
        <f aca="false" t="array" ref="B6:B6">IF(D6=0,"x",SUM(IF(Tournoi!$G$2:$G$601&lt;&gt;$A$26,0,IF(A6=Tournoi!I$2:I$601,Tournoi!M$2:M$601,0)))/D6)</f>
        <v>x</v>
      </c>
      <c r="C6" s="167" t="n">
        <f aca="false" t="array" ref="C6:C6">SUM(IF(A6=Tournoi!I$2:I$601,IF(Tournoi!L$2:L$601&lt;0,1,0.00001),0))</f>
        <v>0</v>
      </c>
      <c r="D6" s="168" t="n">
        <f aca="false" t="array" ref="D6:D6">SUM(IF(Tournoi!$G$2:$G$644&lt;&gt;$A$26,0,IF(A6=Tournoi!I$2:I$644,1,0)))</f>
        <v>0</v>
      </c>
      <c r="E6" s="168"/>
      <c r="F6" s="168" t="n">
        <f aca="false" t="array" ref="F6:F6">SUM(IF(A6=Tournoi!I$2:I$601,1,0))</f>
        <v>0</v>
      </c>
      <c r="G6" s="0"/>
      <c r="H6" s="169"/>
      <c r="I6" s="166" t="s">
        <v>965</v>
      </c>
      <c r="J6" s="165" t="n">
        <f aca="false" t="array" ref="J6:J6">IF(L6=0,"x",SUM(IF(Tournoi!$G$2:$G$601="",0,IF(I6=Tournoi!N$2:N$601,Tournoi!R$2:R$601,0)))/L6)</f>
        <v>51.25</v>
      </c>
      <c r="K6" s="167" t="n">
        <f aca="false" t="array" ref="K6:K6">SUM(IF(I6=Tournoi!N$2:N$601,IF(Tournoi!Q$2:Q$601&lt;0,1,0.00001),0))</f>
        <v>8E-005</v>
      </c>
      <c r="L6" s="168" t="n">
        <f aca="false" t="array" ref="L6:L6">SUM(IF(Tournoi!$G$2:$G$601&lt;&gt;$A$26,0,IF(I6=Tournoi!N$2:N$601,1,0)))</f>
        <v>8</v>
      </c>
      <c r="M6" s="168" t="n">
        <f aca="false" t="array" ref="M6:M6">SUM(IF(Tournoi!$O$2:$O$601="",0,IF(I6=Tournoi!N$2:N$601,1,0)))</f>
        <v>8</v>
      </c>
      <c r="N6" s="168" t="n">
        <f aca="false" t="array" ref="N6:N6">SUM(IF(I6=Tournoi!N$2:N$601,1,0))</f>
        <v>8</v>
      </c>
      <c r="O6" s="0"/>
      <c r="P6" s="169"/>
      <c r="Q6" s="166" t="s">
        <v>960</v>
      </c>
      <c r="R6" s="165" t="n">
        <f aca="false" t="array" ref="R6:R6">IF(T6=0,"x",SUM(IF(Tournoi!$G$2:$G$601="",0,IF(Q6=Tournoi!S$2:S$601,Tournoi!W$2:W$601,0)))/T6)</f>
        <v>51.25</v>
      </c>
      <c r="S6" s="167" t="n">
        <f aca="false" t="array" ref="S6:S6">SUM(IF(Q6=Tournoi!S$2:S$601,IF(Tournoi!V$2:V$601&lt;0,1,0.00001),0))</f>
        <v>0.00012</v>
      </c>
      <c r="T6" s="168" t="n">
        <f aca="false" t="array" ref="T6:T6">SUM(IF(Tournoi!$G$2:$G$644&lt;&gt;$A$26,0,IF(Q6=Tournoi!S$2:S$644,1,0)))</f>
        <v>12</v>
      </c>
      <c r="U6" s="168" t="n">
        <f aca="false" t="array" ref="U6:U6">SUM(IF(Tournoi!$T$2:$T$601="",0,IF(Q6=Tournoi!S$2:S$601,1,0)))</f>
        <v>12</v>
      </c>
      <c r="V6" s="168" t="n">
        <f aca="false" t="array" ref="V6:V6">SUM(IF(Q6=Tournoi!S$2:S$601,1,0))</f>
        <v>12</v>
      </c>
      <c r="W6" s="0"/>
      <c r="X6" s="169"/>
      <c r="Y6" s="169"/>
      <c r="Z6" s="169"/>
      <c r="AA6" s="169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4.85" hidden="false" customHeight="true" outlineLevel="0" collapsed="false">
      <c r="A7" s="170" t="s">
        <v>948</v>
      </c>
      <c r="B7" s="165" t="n">
        <f aca="false" t="array" ref="B7:B7">IF(D7=0,"x",SUM(IF(Tournoi!$G$2:$G$601&lt;&gt;$A$26,0,IF(A7=Tournoi!I$2:I$601,Tournoi!M$2:M$601,0)))/D7)</f>
        <v>51.25</v>
      </c>
      <c r="C7" s="167" t="n">
        <f aca="false" t="array" ref="C7:C7">SUM(IF(A7=Tournoi!I$2:I$601,IF(Tournoi!L$2:L$601&lt;0,1,0.00001),0))</f>
        <v>0.00016</v>
      </c>
      <c r="D7" s="168" t="n">
        <f aca="false" t="array" ref="D7:D7">SUM(IF(Tournoi!$G$2:$G$644&lt;&gt;$A$26,0,IF(A7=Tournoi!I$2:I$644,1,0)))</f>
        <v>16</v>
      </c>
      <c r="E7" s="168"/>
      <c r="F7" s="168" t="n">
        <f aca="false" t="array" ref="F7:F7">SUM(IF(A7=Tournoi!I$2:I$601,1,0))</f>
        <v>16</v>
      </c>
      <c r="G7" s="0"/>
      <c r="H7" s="169"/>
      <c r="I7" s="166" t="s">
        <v>931</v>
      </c>
      <c r="J7" s="165" t="n">
        <f aca="false" t="array" ref="J7:J7">IF(L7=0,"x",SUM(IF(Tournoi!$G$2:$G$601="",0,IF(I7=Tournoi!N$2:N$601,Tournoi!R$2:R$601,0)))/L7)</f>
        <v>51.25</v>
      </c>
      <c r="K7" s="167" t="n">
        <f aca="false" t="array" ref="K7:K7">SUM(IF(I7=Tournoi!N$2:N$601,IF(Tournoi!Q$2:Q$601&lt;0,1,0.00001),0))</f>
        <v>0.00016</v>
      </c>
      <c r="L7" s="168" t="n">
        <f aca="false" t="array" ref="L7:L7">SUM(IF(Tournoi!$G$2:$G$601&lt;&gt;$A$26,0,IF(I7=Tournoi!N$2:N$601,1,0)))</f>
        <v>16</v>
      </c>
      <c r="M7" s="168" t="n">
        <f aca="false" t="array" ref="M7:M7">SUM(IF(Tournoi!$O$2:$O$601="",0,IF(I7=Tournoi!N$2:N$601,1,0)))</f>
        <v>16</v>
      </c>
      <c r="N7" s="168" t="n">
        <f aca="false" t="array" ref="N7:N7">SUM(IF(I7=Tournoi!N$2:N$601,1,0))</f>
        <v>16</v>
      </c>
      <c r="O7" s="0"/>
      <c r="P7" s="169"/>
      <c r="Q7" s="166" t="s">
        <v>969</v>
      </c>
      <c r="R7" s="165" t="n">
        <f aca="false" t="array" ref="R7:R7">IF(T7=0,"x",SUM(IF(Tournoi!$G$2:$G$601="",0,IF(Q7=Tournoi!S$2:S$601,Tournoi!W$2:W$601,0)))/T7)</f>
        <v>51.2</v>
      </c>
      <c r="S7" s="167" t="n">
        <f aca="false" t="array" ref="S7:S7">SUM(IF(Q7=Tournoi!S$2:S$601,IF(Tournoi!V$2:V$601&lt;0,1,0.00001),0))</f>
        <v>0.0001</v>
      </c>
      <c r="T7" s="168" t="n">
        <f aca="false" t="array" ref="T7:T7">SUM(IF(Tournoi!$G$2:$G$644&lt;&gt;$A$26,0,IF(Q7=Tournoi!S$2:S$644,1,0)))</f>
        <v>10</v>
      </c>
      <c r="U7" s="168" t="n">
        <f aca="false" t="array" ref="U7:U7">SUM(IF(Tournoi!$T$2:$T$601="",0,IF(Q7=Tournoi!S$2:S$601,1,0)))</f>
        <v>10</v>
      </c>
      <c r="V7" s="168" t="n">
        <f aca="false" t="array" ref="V7:V7">SUM(IF(Q7=Tournoi!S$2:S$601,1,0))</f>
        <v>10</v>
      </c>
      <c r="W7" s="0"/>
      <c r="X7" s="169"/>
      <c r="Y7" s="169"/>
      <c r="Z7" s="169"/>
      <c r="AA7" s="169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4.85" hidden="false" customHeight="true" outlineLevel="0" collapsed="false">
      <c r="A8" s="170" t="s">
        <v>961</v>
      </c>
      <c r="B8" s="165" t="n">
        <f aca="false" t="array" ref="B8:B8">IF(D8=0,"x",SUM(IF(Tournoi!$G$2:$G$601&lt;&gt;$A$26,0,IF(A8=Tournoi!I$2:I$601,Tournoi!M$2:M$601,0)))/D8)</f>
        <v>51.25</v>
      </c>
      <c r="C8" s="167" t="n">
        <f aca="false" t="array" ref="C8:C8">SUM(IF(A8=Tournoi!I$2:I$601,IF(Tournoi!L$2:L$601&lt;0,1,0.00001),0))</f>
        <v>4E-005</v>
      </c>
      <c r="D8" s="168" t="n">
        <f aca="false" t="array" ref="D8:D8">SUM(IF(Tournoi!$G$2:$G$644&lt;&gt;$A$26,0,IF(A8=Tournoi!I$2:I$644,1,0)))</f>
        <v>4</v>
      </c>
      <c r="E8" s="168"/>
      <c r="F8" s="168" t="n">
        <f aca="false" t="array" ref="F8:F8">SUM(IF(A8=Tournoi!I$2:I$601,1,0))</f>
        <v>4</v>
      </c>
      <c r="G8" s="0"/>
      <c r="H8" s="169"/>
      <c r="I8" s="166" t="s">
        <v>944</v>
      </c>
      <c r="J8" s="165" t="n">
        <f aca="false" t="array" ref="J8:J8">IF(L8=0,"x",SUM(IF(Tournoi!$G$2:$G$601="",0,IF(I8=Tournoi!N$2:N$601,Tournoi!R$2:R$601,0)))/L8)</f>
        <v>51.25</v>
      </c>
      <c r="K8" s="167" t="n">
        <f aca="false" t="array" ref="K8:K8">SUM(IF(I8=Tournoi!N$2:N$601,IF(Tournoi!Q$2:Q$601&lt;0,1,0.00001),0))</f>
        <v>4E-005</v>
      </c>
      <c r="L8" s="168" t="n">
        <f aca="false" t="array" ref="L8:L8">SUM(IF(Tournoi!$G$2:$G$601&lt;&gt;$A$26,0,IF(I8=Tournoi!N$2:N$601,1,0)))</f>
        <v>4</v>
      </c>
      <c r="M8" s="168" t="n">
        <f aca="false" t="array" ref="M8:M8">SUM(IF(Tournoi!$O$2:$O$601="",0,IF(I8=Tournoi!N$2:N$601,1,0)))</f>
        <v>4</v>
      </c>
      <c r="N8" s="168" t="n">
        <f aca="false" t="array" ref="N8:N8">SUM(IF(I8=Tournoi!N$2:N$601,1,0))</f>
        <v>4</v>
      </c>
      <c r="O8" s="0"/>
      <c r="P8" s="169"/>
      <c r="Q8" s="166" t="s">
        <v>935</v>
      </c>
      <c r="R8" s="165" t="n">
        <f aca="false" t="array" ref="R8:R8">IF(T8=0,"x",SUM(IF(Tournoi!$G$2:$G$601="",0,IF(Q8=Tournoi!S$2:S$601,Tournoi!W$2:W$601,0)))/T8)</f>
        <v>51.25</v>
      </c>
      <c r="S8" s="167" t="n">
        <f aca="false" t="array" ref="S8:S8">SUM(IF(Q8=Tournoi!S$2:S$601,IF(Tournoi!V$2:V$601&lt;0,1,0.00001),0))</f>
        <v>4E-005</v>
      </c>
      <c r="T8" s="168" t="n">
        <f aca="false" t="array" ref="T8:T8">SUM(IF(Tournoi!$G$2:$G$644&lt;&gt;$A$26,0,IF(Q8=Tournoi!S$2:S$644,1,0)))</f>
        <v>4</v>
      </c>
      <c r="U8" s="168" t="n">
        <f aca="false" t="array" ref="U8:U8">SUM(IF(Tournoi!$T$2:$T$601="",0,IF(Q8=Tournoi!S$2:S$601,1,0)))</f>
        <v>4</v>
      </c>
      <c r="V8" s="168" t="n">
        <f aca="false" t="array" ref="V8:V8">SUM(IF(Q8=Tournoi!S$2:S$601,1,0))</f>
        <v>4</v>
      </c>
      <c r="W8" s="0"/>
      <c r="X8" s="169"/>
      <c r="Y8" s="169"/>
      <c r="Z8" s="169"/>
      <c r="AA8" s="169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4.85" hidden="false" customHeight="true" outlineLevel="0" collapsed="false">
      <c r="A9" s="170" t="s">
        <v>942</v>
      </c>
      <c r="B9" s="165" t="n">
        <f aca="false" t="array" ref="B9:B9">IF(D9=0,"x",SUM(IF(Tournoi!$G$2:$G$601&lt;&gt;$A$26,0,IF(A9=Tournoi!I$2:I$601,Tournoi!M$2:M$601,0)))/D9)</f>
        <v>51.2</v>
      </c>
      <c r="C9" s="167" t="n">
        <f aca="false" t="array" ref="C9:C9">SUM(IF(A9=Tournoi!I$2:I$601,IF(Tournoi!L$2:L$601&lt;0,1,0.00001),0))</f>
        <v>0.0001</v>
      </c>
      <c r="D9" s="168" t="n">
        <f aca="false" t="array" ref="D9:D9">SUM(IF(Tournoi!$G$2:$G$644&lt;&gt;$A$26,0,IF(A9=Tournoi!I$2:I$644,1,0)))</f>
        <v>10</v>
      </c>
      <c r="E9" s="168"/>
      <c r="F9" s="168" t="n">
        <f aca="false" t="array" ref="F9:F9">SUM(IF(A9=Tournoi!I$2:I$601,1,0))</f>
        <v>10</v>
      </c>
      <c r="G9" s="0"/>
      <c r="H9" s="169"/>
      <c r="I9" s="166" t="s">
        <v>947</v>
      </c>
      <c r="J9" s="165" t="n">
        <f aca="false" t="array" ref="J9:J9">IF(L9=0,"x",SUM(IF(Tournoi!$G$2:$G$601="",0,IF(I9=Tournoi!N$2:N$601,Tournoi!R$2:R$601,0)))/L9)</f>
        <v>51.25</v>
      </c>
      <c r="K9" s="167" t="n">
        <f aca="false" t="array" ref="K9:K9">SUM(IF(I9=Tournoi!N$2:N$601,IF(Tournoi!Q$2:Q$601&lt;0,1,0.00001),0))</f>
        <v>8E-005</v>
      </c>
      <c r="L9" s="168" t="n">
        <f aca="false" t="array" ref="L9:L9">SUM(IF(Tournoi!$G$2:$G$601&lt;&gt;$A$26,0,IF(I9=Tournoi!N$2:N$601,1,0)))</f>
        <v>8</v>
      </c>
      <c r="M9" s="168" t="n">
        <f aca="false" t="array" ref="M9:M9">SUM(IF(Tournoi!$O$2:$O$601="",0,IF(I9=Tournoi!N$2:N$601,1,0)))</f>
        <v>8</v>
      </c>
      <c r="N9" s="168" t="n">
        <f aca="false" t="array" ref="N9:N9">SUM(IF(I9=Tournoi!N$2:N$601,1,0))</f>
        <v>8</v>
      </c>
      <c r="O9" s="0"/>
      <c r="P9" s="169"/>
      <c r="Q9" s="166" t="s">
        <v>943</v>
      </c>
      <c r="R9" s="165" t="n">
        <f aca="false" t="array" ref="R9:R9">IF(T9=0,"x",SUM(IF(Tournoi!$G$2:$G$601="",0,IF(Q9=Tournoi!S$2:S$601,Tournoi!W$2:W$601,0)))/T9)</f>
        <v>51.25</v>
      </c>
      <c r="S9" s="167" t="n">
        <f aca="false" t="array" ref="S9:S9">SUM(IF(Q9=Tournoi!S$2:S$601,IF(Tournoi!V$2:V$601&lt;0,1,0.00001),0))</f>
        <v>0.00032</v>
      </c>
      <c r="T9" s="168" t="n">
        <f aca="false" t="array" ref="T9:T9">SUM(IF(Tournoi!$G$2:$G$644&lt;&gt;$A$26,0,IF(Q9=Tournoi!S$2:S$644,1,0)))</f>
        <v>32</v>
      </c>
      <c r="U9" s="168" t="n">
        <f aca="false" t="array" ref="U9:U9">SUM(IF(Tournoi!$T$2:$T$601="",0,IF(Q9=Tournoi!S$2:S$601,1,0)))</f>
        <v>32</v>
      </c>
      <c r="V9" s="168" t="n">
        <f aca="false" t="array" ref="V9:V9">SUM(IF(Q9=Tournoi!S$2:S$601,1,0))</f>
        <v>32</v>
      </c>
      <c r="W9" s="0"/>
      <c r="X9" s="169"/>
      <c r="Y9" s="169"/>
      <c r="Z9" s="169"/>
      <c r="AA9" s="169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4.85" hidden="false" customHeight="true" outlineLevel="0" collapsed="false">
      <c r="A10" s="166" t="s">
        <v>954</v>
      </c>
      <c r="B10" s="165" t="n">
        <f aca="false" t="array" ref="B10:B10">IF(D10=0,"x",SUM(IF(Tournoi!$G$2:$G$601&lt;&gt;$A$26,0,IF(A10=Tournoi!I$2:I$601,Tournoi!M$2:M$601,0)))/D10)</f>
        <v>51.2</v>
      </c>
      <c r="C10" s="167" t="n">
        <f aca="false" t="array" ref="C10:C10">SUM(IF(A10=Tournoi!I$2:I$601,IF(Tournoi!L$2:L$601&lt;0,1,0.00001),0))</f>
        <v>0.0001</v>
      </c>
      <c r="D10" s="168" t="n">
        <f aca="false" t="array" ref="D10:D10">SUM(IF(Tournoi!$G$2:$G$644&lt;&gt;$A$26,0,IF(A10=Tournoi!I$2:I$644,1,0)))</f>
        <v>10</v>
      </c>
      <c r="E10" s="168"/>
      <c r="F10" s="168" t="n">
        <f aca="false" t="array" ref="F10:F10">SUM(IF(A10=Tournoi!I$2:I$601,1,0))</f>
        <v>10</v>
      </c>
      <c r="G10" s="0"/>
      <c r="H10" s="169"/>
      <c r="I10" s="166" t="s">
        <v>962</v>
      </c>
      <c r="J10" s="165" t="n">
        <f aca="false" t="array" ref="J10:J10">IF(L10=0,"x",SUM(IF(Tournoi!$G$2:$G$601="",0,IF(I10=Tournoi!N$2:N$601,Tournoi!R$2:R$601,0)))/L10)</f>
        <v>51.25</v>
      </c>
      <c r="K10" s="167" t="n">
        <f aca="false" t="array" ref="K10:K10">SUM(IF(I10=Tournoi!N$2:N$601,IF(Tournoi!Q$2:Q$601&lt;0,1,0.00001),0))</f>
        <v>8E-005</v>
      </c>
      <c r="L10" s="168" t="n">
        <f aca="false" t="array" ref="L10:L10">SUM(IF(Tournoi!$G$2:$G$601&lt;&gt;$A$26,0,IF(I10=Tournoi!N$2:N$601,1,0)))</f>
        <v>8</v>
      </c>
      <c r="M10" s="168" t="n">
        <f aca="false" t="array" ref="M10:M10">SUM(IF(Tournoi!$O$2:$O$601="",0,IF(I10=Tournoi!N$2:N$601,1,0)))</f>
        <v>8</v>
      </c>
      <c r="N10" s="168" t="n">
        <f aca="false" t="array" ref="N10:N10">SUM(IF(I10=Tournoi!N$2:N$601,1,0))</f>
        <v>8</v>
      </c>
      <c r="O10" s="0"/>
      <c r="P10" s="169"/>
      <c r="Q10" s="166" t="s">
        <v>987</v>
      </c>
      <c r="R10" s="171" t="str">
        <f aca="false" t="array" ref="R10:R10">IF(T10=0,"x",SUM(IF(Tournoi!$G$2:$G$601="",0,IF(Q10=Tournoi!S$2:S$601,Tournoi!W$2:W$601,0)))/T10)</f>
        <v>x</v>
      </c>
      <c r="S10" s="172" t="n">
        <f aca="false" t="array" ref="S10:S10">SUM(IF(Q10=Tournoi!S$2:S$601,IF(Tournoi!V$2:V$601&lt;0,1,0.00001),0))</f>
        <v>0</v>
      </c>
      <c r="T10" s="168" t="n">
        <f aca="false" t="array" ref="T10:T10">SUM(IF(Tournoi!$G$2:$G$644&lt;&gt;$A$26,0,IF(Q10=Tournoi!S$2:S$644,1,0)))</f>
        <v>0</v>
      </c>
      <c r="U10" s="168" t="n">
        <f aca="false" t="array" ref="U10:U10">SUM(IF(Tournoi!$T$2:$T$601="",0,IF(Q10=Tournoi!S$2:S$601,1,0)))</f>
        <v>0</v>
      </c>
      <c r="V10" s="168" t="n">
        <f aca="false" t="array" ref="V10:V10">SUM(IF(Q10=Tournoi!S$2:S$601,1,0))</f>
        <v>0</v>
      </c>
      <c r="W10" s="0"/>
      <c r="X10" s="169"/>
      <c r="Y10" s="169"/>
      <c r="Z10" s="169"/>
      <c r="AA10" s="169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4.85" hidden="false" customHeight="true" outlineLevel="0" collapsed="false">
      <c r="A11" s="166" t="s">
        <v>966</v>
      </c>
      <c r="B11" s="165" t="n">
        <f aca="false" t="array" ref="B11:B11">IF(D11=0,"x",SUM(IF(Tournoi!$G$2:$G$601&lt;&gt;$A$26,0,IF(A11=Tournoi!I$2:I$601,Tournoi!M$2:M$601,0)))/D11)</f>
        <v>51.25</v>
      </c>
      <c r="C11" s="167" t="n">
        <f aca="false" t="array" ref="C11:C11">SUM(IF(A11=Tournoi!I$2:I$601,IF(Tournoi!L$2:L$601&lt;0,1,0.00001),0))</f>
        <v>8E-005</v>
      </c>
      <c r="D11" s="168" t="n">
        <f aca="false" t="array" ref="D11:D11">SUM(IF(Tournoi!$G$2:$G$644&lt;&gt;$A$26,0,IF(A11=Tournoi!I$2:I$644,1,0)))</f>
        <v>8</v>
      </c>
      <c r="E11" s="168"/>
      <c r="F11" s="168" t="n">
        <f aca="false" t="array" ref="F11:F11">SUM(IF(A11=Tournoi!I$2:I$601,1,0))</f>
        <v>8</v>
      </c>
      <c r="G11" s="0"/>
      <c r="H11" s="169"/>
      <c r="I11" s="166" t="s">
        <v>956</v>
      </c>
      <c r="J11" s="165" t="n">
        <f aca="false" t="array" ref="J11:J11">IF(L11=0,"x",SUM(IF(Tournoi!$G$2:$G$601="",0,IF(I11=Tournoi!N$2:N$601,Tournoi!R$2:R$601,0)))/L11)</f>
        <v>51.25</v>
      </c>
      <c r="K11" s="167" t="n">
        <f aca="false" t="array" ref="K11:K11">SUM(IF(I11=Tournoi!N$2:N$601,IF(Tournoi!Q$2:Q$601&lt;0,1,0.00001),0))</f>
        <v>4E-005</v>
      </c>
      <c r="L11" s="168" t="n">
        <f aca="false" t="array" ref="L11:L11">SUM(IF(Tournoi!$G$2:$G$601&lt;&gt;$A$26,0,IF(I11=Tournoi!N$2:N$601,1,0)))</f>
        <v>4</v>
      </c>
      <c r="M11" s="168" t="n">
        <f aca="false" t="array" ref="M11:M11">SUM(IF(Tournoi!$O$2:$O$601="",0,IF(I11=Tournoi!N$2:N$601,1,0)))</f>
        <v>4</v>
      </c>
      <c r="N11" s="168" t="n">
        <f aca="false" t="array" ref="N11:N11">SUM(IF(I11=Tournoi!N$2:N$601,1,0))</f>
        <v>4</v>
      </c>
      <c r="O11" s="0"/>
      <c r="P11" s="169"/>
      <c r="Q11" s="166" t="s">
        <v>988</v>
      </c>
      <c r="R11" s="171" t="str">
        <f aca="false" t="array" ref="R11:R11">IF(T11=0,"x",SUM(IF(Tournoi!$G$2:$G$601="",0,IF(Q11=Tournoi!S$2:S$601,Tournoi!W$2:W$601,0)))/T11)</f>
        <v>x</v>
      </c>
      <c r="S11" s="172" t="n">
        <f aca="false" t="array" ref="S11:S11">SUM(IF(Q11=Tournoi!S$2:S$601,IF(Tournoi!V$2:V$601&lt;0,1,0.00001),0))</f>
        <v>0</v>
      </c>
      <c r="T11" s="168" t="n">
        <f aca="false" t="array" ref="T11:T11">SUM(IF(Tournoi!$G$2:$G$644&lt;&gt;$A$26,0,IF(Q11=Tournoi!S$2:S$644,1,0)))</f>
        <v>0</v>
      </c>
      <c r="U11" s="168" t="n">
        <f aca="false" t="array" ref="U11:U11">SUM(IF(Tournoi!$T$2:$T$601="",0,IF(Q11=Tournoi!S$2:S$601,1,0)))</f>
        <v>0</v>
      </c>
      <c r="V11" s="168" t="n">
        <f aca="false" t="array" ref="V11:V11">SUM(IF(Q11=Tournoi!S$2:S$601,1,0))</f>
        <v>0</v>
      </c>
      <c r="W11" s="0"/>
      <c r="X11" s="169"/>
      <c r="Y11" s="169"/>
      <c r="Z11" s="169"/>
      <c r="AA11" s="169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4.85" hidden="false" customHeight="true" outlineLevel="0" collapsed="false">
      <c r="A12" s="166" t="s">
        <v>938</v>
      </c>
      <c r="B12" s="165" t="n">
        <f aca="false" t="array" ref="B12:B12">IF(D12=0,"x",SUM(IF(Tournoi!$G$2:$G$601&lt;&gt;$A$26,0,IF(A12=Tournoi!I$2:I$601,Tournoi!M$2:M$601,0)))/D12)</f>
        <v>51.25</v>
      </c>
      <c r="C12" s="167" t="n">
        <f aca="false" t="array" ref="C12:C12">SUM(IF(A12=Tournoi!I$2:I$601,IF(Tournoi!L$2:L$601&lt;0,1,0.00001),0))</f>
        <v>4E-005</v>
      </c>
      <c r="D12" s="168" t="n">
        <f aca="false" t="array" ref="D12:D12">SUM(IF(Tournoi!$G$2:$G$644&lt;&gt;$A$26,0,IF(A12=Tournoi!I$2:I$644,1,0)))</f>
        <v>4</v>
      </c>
      <c r="E12" s="168"/>
      <c r="F12" s="168" t="n">
        <f aca="false" t="array" ref="F12:F12">SUM(IF(A12=Tournoi!I$2:I$601,1,0))</f>
        <v>4</v>
      </c>
      <c r="G12" s="0"/>
      <c r="H12" s="169"/>
      <c r="I12" s="166" t="s">
        <v>939</v>
      </c>
      <c r="J12" s="165" t="n">
        <f aca="false" t="array" ref="J12:J12">IF(L12=0,"x",SUM(IF(Tournoi!$G$2:$G$601="",0,IF(I12=Tournoi!N$2:N$601,Tournoi!R$2:R$601,0)))/L12)</f>
        <v>51.25</v>
      </c>
      <c r="K12" s="167" t="n">
        <f aca="false" t="array" ref="K12:K12">SUM(IF(I12=Tournoi!N$2:N$601,IF(Tournoi!Q$2:Q$601&lt;0,1,0.00001),0))</f>
        <v>0.00012</v>
      </c>
      <c r="L12" s="168" t="n">
        <f aca="false" t="array" ref="L12:L12">SUM(IF(Tournoi!$G$2:$G$601&lt;&gt;$A$26,0,IF(I12=Tournoi!N$2:N$601,1,0)))</f>
        <v>12</v>
      </c>
      <c r="M12" s="168" t="n">
        <f aca="false" t="array" ref="M12:M12">SUM(IF(Tournoi!$O$2:$O$601="",0,IF(I12=Tournoi!N$2:N$601,1,0)))</f>
        <v>12</v>
      </c>
      <c r="N12" s="168" t="n">
        <f aca="false" t="array" ref="N12:N12">SUM(IF(I12=Tournoi!N$2:N$601,1,0))</f>
        <v>12</v>
      </c>
      <c r="O12" s="0"/>
      <c r="P12" s="169"/>
      <c r="Q12" s="173" t="s">
        <v>964</v>
      </c>
      <c r="R12" s="171" t="n">
        <f aca="false" t="array" ref="R12:R12">IF(T12=0,"x",SUM(IF(Tournoi!$G$2:$G$601="",0,IF(Q12=Tournoi!S$2:S$601,Tournoi!W$2:W$601,0)))/T12)</f>
        <v>51.25</v>
      </c>
      <c r="S12" s="172" t="n">
        <f aca="false" t="array" ref="S12:S12">SUM(IF(Q12=Tournoi!S$2:S$601,IF(Tournoi!V$2:V$601&lt;0,1,0.00001),0))</f>
        <v>8E-005</v>
      </c>
      <c r="T12" s="168" t="n">
        <f aca="false" t="array" ref="T12:T12">SUM(IF(Tournoi!$G$2:$G$644&lt;&gt;$A$26,0,IF(Q12=Tournoi!S$2:S$644,1,0)))</f>
        <v>8</v>
      </c>
      <c r="U12" s="168" t="n">
        <f aca="false" t="array" ref="U12:U12">SUM(IF(Tournoi!$T$2:$T$601="",0,IF(Q12=Tournoi!S$2:S$601,1,0)))</f>
        <v>8</v>
      </c>
      <c r="V12" s="168" t="n">
        <f aca="false" t="array" ref="V12:V12">SUM(IF(Q12=Tournoi!S$2:S$601,1,0))</f>
        <v>8</v>
      </c>
      <c r="W12" s="0"/>
      <c r="X12" s="169"/>
      <c r="Y12" s="169"/>
      <c r="Z12" s="169"/>
      <c r="AA12" s="169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4.85" hidden="false" customHeight="true" outlineLevel="0" collapsed="false">
      <c r="A13" s="173" t="s">
        <v>933</v>
      </c>
      <c r="B13" s="165" t="n">
        <f aca="false" t="array" ref="B13:B13">IF(D13=0,"x",SUM(IF(Tournoi!$G$2:$G$601&lt;&gt;$A$26,0,IF(A13=Tournoi!I$2:I$601,Tournoi!M$2:M$601,0)))/D13)</f>
        <v>51.2</v>
      </c>
      <c r="C13" s="167" t="n">
        <f aca="false" t="array" ref="C13:C13">SUM(IF(A13=Tournoi!I$2:I$601,IF(Tournoi!L$2:L$601&lt;0,1,0.00001),0))</f>
        <v>5E-005</v>
      </c>
      <c r="D13" s="168" t="n">
        <f aca="false" t="array" ref="D13:D13">SUM(IF(Tournoi!$G$2:$G$644&lt;&gt;$A$26,0,IF(A13=Tournoi!I$2:I$644,1,0)))</f>
        <v>5</v>
      </c>
      <c r="E13" s="168"/>
      <c r="F13" s="168" t="n">
        <f aca="false" t="array" ref="F13:F13">SUM(IF(A13=Tournoi!I$2:I$601,1,0))</f>
        <v>5</v>
      </c>
      <c r="G13" s="0"/>
      <c r="H13" s="169"/>
      <c r="I13" s="173" t="s">
        <v>970</v>
      </c>
      <c r="J13" s="171" t="n">
        <f aca="false" t="array" ref="J13:J13">IF(L13=0,"x",SUM(IF(Tournoi!$G$2:$G$601="",0,IF(I13=Tournoi!N$2:N$601,Tournoi!R$2:R$601,0)))/L13)</f>
        <v>51.3333333333333</v>
      </c>
      <c r="K13" s="172" t="n">
        <f aca="false" t="array" ref="K13:K13">SUM(IF(I13=Tournoi!N$2:N$601,IF(Tournoi!Q$2:Q$601&lt;0,1,0.00001),0))</f>
        <v>3E-005</v>
      </c>
      <c r="L13" s="168" t="n">
        <f aca="false" t="array" ref="L13:L13">SUM(IF(Tournoi!$G$2:$G$601&lt;&gt;$A$26,0,IF(I13=Tournoi!N$2:N$601,1,0)))</f>
        <v>3</v>
      </c>
      <c r="M13" s="168" t="n">
        <f aca="false" t="array" ref="M13:M13">SUM(IF(Tournoi!$O$2:$O$601="",0,IF(I13=Tournoi!N$2:N$601,1,0)))</f>
        <v>3</v>
      </c>
      <c r="N13" s="168" t="n">
        <f aca="false" t="array" ref="N13:N13">SUM(IF(I13=Tournoi!N$2:N$601,1,0))</f>
        <v>3</v>
      </c>
      <c r="O13" s="0"/>
      <c r="P13" s="169"/>
      <c r="Q13" s="173" t="s">
        <v>937</v>
      </c>
      <c r="R13" s="171" t="n">
        <f aca="false" t="array" ref="R13:R13">IF(T13=0,"x",SUM(IF(Tournoi!$G$2:$G$601="",0,IF(Q13=Tournoi!S$2:S$601,Tournoi!W$2:W$601,0)))/T13)</f>
        <v>51.2</v>
      </c>
      <c r="S13" s="172" t="n">
        <f aca="false" t="array" ref="S13:S13">SUM(IF(Q13=Tournoi!S$2:S$601,IF(Tournoi!V$2:V$601&lt;0,1,0.00001),0))</f>
        <v>5E-005</v>
      </c>
      <c r="T13" s="168" t="n">
        <f aca="false" t="array" ref="T13:T13">SUM(IF(Tournoi!$G$2:$G$644&lt;&gt;$A$26,0,IF(Q13=Tournoi!S$2:S$644,1,0)))</f>
        <v>5</v>
      </c>
      <c r="U13" s="168" t="n">
        <f aca="false" t="array" ref="U13:U13">SUM(IF(Tournoi!$T$2:$T$601="",0,IF(Q13=Tournoi!S$2:S$601,1,0)))</f>
        <v>5</v>
      </c>
      <c r="V13" s="168" t="n">
        <f aca="false" t="array" ref="V13:V13">SUM(IF(Q13=Tournoi!S$2:S$601,1,0))</f>
        <v>5</v>
      </c>
      <c r="W13" s="0"/>
      <c r="X13" s="169"/>
      <c r="Y13" s="169"/>
      <c r="Z13" s="169"/>
      <c r="AA13" s="169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4.85" hidden="false" customHeight="true" outlineLevel="0" collapsed="false">
      <c r="A14" s="173" t="s">
        <v>949</v>
      </c>
      <c r="B14" s="165" t="n">
        <f aca="false" t="array" ref="B14:B14">IF(D14=0,"x",SUM(IF(Tournoi!$G$2:$G$601&lt;&gt;$A$26,0,IF(A14=Tournoi!I$2:I$601,Tournoi!M$2:M$601,0)))/D14)</f>
        <v>51.25</v>
      </c>
      <c r="C14" s="167" t="n">
        <f aca="false" t="array" ref="C14:C14">SUM(IF(A14=Tournoi!I$2:I$601,IF(Tournoi!L$2:L$601&lt;0,1,0.00001),0))</f>
        <v>0.0002</v>
      </c>
      <c r="D14" s="168" t="n">
        <f aca="false" t="array" ref="D14:D14">SUM(IF(Tournoi!$G$2:$G$644&lt;&gt;$A$26,0,IF(A14=Tournoi!I$2:I$644,1,0)))</f>
        <v>20</v>
      </c>
      <c r="E14" s="168"/>
      <c r="F14" s="168" t="n">
        <f aca="false" t="array" ref="F14:F14">SUM(IF(A14=Tournoi!I$2:I$601,1,0))</f>
        <v>20</v>
      </c>
      <c r="G14" s="0"/>
      <c r="H14" s="169"/>
      <c r="I14" s="173" t="s">
        <v>950</v>
      </c>
      <c r="J14" s="171" t="n">
        <f aca="false" t="array" ref="J14:J14">IF(L14=0,"x",SUM(IF(Tournoi!$G$2:$G$601="",0,IF(I14=Tournoi!N$2:N$601,Tournoi!R$2:R$601,0)))/L14)</f>
        <v>51.25</v>
      </c>
      <c r="K14" s="172" t="n">
        <f aca="false" t="array" ref="K14:K14">SUM(IF(I14=Tournoi!N$2:N$601,IF(Tournoi!Q$2:Q$601&lt;0,1,0.00001),0))</f>
        <v>0.00012</v>
      </c>
      <c r="L14" s="168" t="n">
        <f aca="false" t="array" ref="L14:L14">SUM(IF(Tournoi!$G$2:$G$601&lt;&gt;$A$26,0,IF(I14=Tournoi!N$2:N$601,1,0)))</f>
        <v>12</v>
      </c>
      <c r="M14" s="168" t="n">
        <f aca="false" t="array" ref="M14:M14">SUM(IF(Tournoi!$O$2:$O$601="",0,IF(I14=Tournoi!N$2:N$601,1,0)))</f>
        <v>12</v>
      </c>
      <c r="N14" s="168" t="n">
        <f aca="false" t="array" ref="N14:N14">SUM(IF(I14=Tournoi!N$2:N$601,1,0))</f>
        <v>12</v>
      </c>
      <c r="O14" s="0"/>
      <c r="P14" s="169"/>
      <c r="Q14" s="173" t="s">
        <v>957</v>
      </c>
      <c r="R14" s="171" t="n">
        <f aca="false" t="array" ref="R14:R14">IF(T14=0,"x",SUM(IF(Tournoi!$G$2:$G$601="",0,IF(Q14=Tournoi!S$2:S$601,Tournoi!W$2:W$601,0)))/T14)</f>
        <v>52.25</v>
      </c>
      <c r="S14" s="172" t="n">
        <f aca="false" t="array" ref="S14:S14">SUM(IF(Q14=Tournoi!S$2:S$601,IF(Tournoi!V$2:V$601&lt;0,1,0.00001),0))</f>
        <v>4E-005</v>
      </c>
      <c r="T14" s="168" t="n">
        <f aca="false" t="array" ref="T14:T14">SUM(IF(Tournoi!$G$2:$G$644&lt;&gt;$A$26,0,IF(Q14=Tournoi!S$2:S$644,1,0)))</f>
        <v>4</v>
      </c>
      <c r="U14" s="168" t="n">
        <f aca="false" t="array" ref="U14:U14">SUM(IF(Tournoi!$T$2:$T$601="",0,IF(Q14=Tournoi!S$2:S$601,1,0)))</f>
        <v>4</v>
      </c>
      <c r="V14" s="168" t="n">
        <f aca="false" t="array" ref="V14:V14">SUM(IF(Q14=Tournoi!S$2:S$601,1,0))</f>
        <v>4</v>
      </c>
      <c r="W14" s="0"/>
      <c r="X14" s="169"/>
      <c r="Y14" s="169"/>
      <c r="Z14" s="169"/>
      <c r="AA14" s="169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4.85" hidden="false" customHeight="true" outlineLevel="0" collapsed="false">
      <c r="A15" s="173" t="s">
        <v>968</v>
      </c>
      <c r="B15" s="165" t="n">
        <f aca="false" t="array" ref="B15:B15">IF(D15=0,"x",SUM(IF(Tournoi!$G$2:$G$601&lt;&gt;$A$26,0,IF(A15=Tournoi!I$2:I$601,Tournoi!M$2:M$601,0)))/D15)</f>
        <v>51.2</v>
      </c>
      <c r="C15" s="167" t="n">
        <f aca="false" t="array" ref="C15:C15">SUM(IF(A15=Tournoi!I$2:I$601,IF(Tournoi!L$2:L$601&lt;0,1,0.00001),0))</f>
        <v>5E-005</v>
      </c>
      <c r="D15" s="168" t="n">
        <f aca="false" t="array" ref="D15:D15">SUM(IF(Tournoi!$G$2:$G$644&lt;&gt;$A$26,0,IF(A15=Tournoi!I$2:I$644,1,0)))</f>
        <v>5</v>
      </c>
      <c r="E15" s="168"/>
      <c r="F15" s="168" t="n">
        <f aca="false" t="array" ref="F15:F15">SUM(IF(A15=Tournoi!I$2:I$601,1,0))</f>
        <v>5</v>
      </c>
      <c r="G15" s="0"/>
      <c r="H15" s="169"/>
      <c r="I15" s="173" t="s">
        <v>967</v>
      </c>
      <c r="J15" s="171" t="n">
        <f aca="false" t="array" ref="J15:J15">IF(L15=0,"x",SUM(IF(Tournoi!$G$2:$G$601="",0,IF(I15=Tournoi!N$2:N$601,Tournoi!R$2:R$601,0)))/L15)</f>
        <v>51.25</v>
      </c>
      <c r="K15" s="172" t="n">
        <f aca="false" t="array" ref="K15:K15">SUM(IF(I15=Tournoi!N$2:N$601,IF(Tournoi!Q$2:Q$601&lt;0,1,0.00001),0))</f>
        <v>4E-005</v>
      </c>
      <c r="L15" s="168" t="n">
        <f aca="false" t="array" ref="L15:L15">SUM(IF(Tournoi!$G$2:$G$601&lt;&gt;$A$26,0,IF(I15=Tournoi!N$2:N$601,1,0)))</f>
        <v>4</v>
      </c>
      <c r="M15" s="168" t="n">
        <f aca="false" t="array" ref="M15:M15">SUM(IF(Tournoi!$O$2:$O$601="",0,IF(I15=Tournoi!N$2:N$601,1,0)))</f>
        <v>4</v>
      </c>
      <c r="N15" s="168" t="n">
        <f aca="false" t="array" ref="N15:N15">SUM(IF(I15=Tournoi!N$2:N$601,1,0))</f>
        <v>4</v>
      </c>
      <c r="O15" s="0"/>
      <c r="P15" s="169"/>
      <c r="Q15" s="173" t="s">
        <v>951</v>
      </c>
      <c r="R15" s="171" t="n">
        <f aca="false" t="array" ref="R15:R15">IF(T15=0,"x",SUM(IF(Tournoi!$G$2:$G$601="",0,IF(Q15=Tournoi!S$2:S$601,Tournoi!W$2:W$601,0)))/T15)</f>
        <v>51.25</v>
      </c>
      <c r="S15" s="172" t="n">
        <f aca="false" t="array" ref="S15:S15">SUM(IF(Q15=Tournoi!S$2:S$601,IF(Tournoi!V$2:V$601&lt;0,1,0.00001),0))</f>
        <v>0.00016</v>
      </c>
      <c r="T15" s="168" t="n">
        <f aca="false" t="array" ref="T15:T15">SUM(IF(Tournoi!$G$2:$G$644&lt;&gt;$A$26,0,IF(Q15=Tournoi!S$2:S$644,1,0)))</f>
        <v>16</v>
      </c>
      <c r="U15" s="168" t="n">
        <f aca="false" t="array" ref="U15:U15">SUM(IF(Tournoi!$T$2:$T$601="",0,IF(Q15=Tournoi!S$2:S$601,1,0)))</f>
        <v>16</v>
      </c>
      <c r="V15" s="168" t="n">
        <f aca="false" t="array" ref="V15:V15">SUM(IF(Q15=Tournoi!S$2:S$601,1,0))</f>
        <v>16</v>
      </c>
      <c r="W15" s="0"/>
      <c r="X15" s="169"/>
      <c r="Y15" s="169"/>
      <c r="Z15" s="169"/>
      <c r="AA15" s="169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4.85" hidden="false" customHeight="true" outlineLevel="0" collapsed="false">
      <c r="A16" s="173" t="n">
        <v>1</v>
      </c>
      <c r="B16" s="165" t="str">
        <f aca="false" t="array" ref="B16:B16">IF(D16=0,"x",SUM(IF(Tournoi!$G$2:$G$601&lt;&gt;$A$26,0,IF(A16=Tournoi!I$2:I$601,Tournoi!M$2:M$601,0)))/D16)</f>
        <v>x</v>
      </c>
      <c r="C16" s="167" t="n">
        <f aca="false" t="array" ref="C16:C16">SUM(IF(A16=Tournoi!I$2:I$601,IF(Tournoi!L$2:L$601&lt;0,1,0.00001),0))</f>
        <v>0</v>
      </c>
      <c r="D16" s="168" t="n">
        <f aca="false" t="array" ref="D16:D16">SUM(IF(Tournoi!$G$2:$G$644&lt;&gt;$A$26,0,IF(A16=Tournoi!I$2:I$644,1,0)))</f>
        <v>0</v>
      </c>
      <c r="E16" s="168"/>
      <c r="F16" s="168" t="n">
        <f aca="false" t="array" ref="F16:F16">SUM(IF(A16=Tournoi!I$2:I$601,1,0))</f>
        <v>0</v>
      </c>
      <c r="G16" s="0"/>
      <c r="H16" s="169"/>
      <c r="I16" s="173" t="s">
        <v>934</v>
      </c>
      <c r="J16" s="171" t="n">
        <f aca="false" t="array" ref="J16:J16">IF(L16=0,"x",SUM(IF(Tournoi!$G$2:$G$601="",0,IF(I16=Tournoi!N$2:N$601,Tournoi!R$2:R$601,0)))/L16)</f>
        <v>51.25</v>
      </c>
      <c r="K16" s="172" t="n">
        <f aca="false" t="array" ref="K16:K16">SUM(IF(I16=Tournoi!N$2:N$601,IF(Tournoi!Q$2:Q$601&lt;0,1,0.00001),0))</f>
        <v>0.00012</v>
      </c>
      <c r="L16" s="168" t="n">
        <f aca="false" t="array" ref="L16:L16">SUM(IF(Tournoi!$G$2:$G$601&lt;&gt;$A$26,0,IF(I16=Tournoi!N$2:N$601,1,0)))</f>
        <v>12</v>
      </c>
      <c r="M16" s="168" t="n">
        <f aca="false" t="array" ref="M16:M16">SUM(IF(Tournoi!$O$2:$O$601="",0,IF(I16=Tournoi!N$2:N$601,1,0)))</f>
        <v>12</v>
      </c>
      <c r="N16" s="168" t="n">
        <f aca="false" t="array" ref="N16:N16">SUM(IF(I16=Tournoi!N$2:N$601,1,0))</f>
        <v>12</v>
      </c>
      <c r="O16" s="0"/>
      <c r="P16" s="169"/>
      <c r="Q16" s="173" t="n">
        <v>1</v>
      </c>
      <c r="R16" s="171" t="str">
        <f aca="false" t="array" ref="R16:R16">IF(T16=0,"x",SUM(IF(Tournoi!$G$2:$G$601="",0,IF(Q16=Tournoi!S$2:S$601,Tournoi!W$2:W$601,0)))/T16)</f>
        <v>x</v>
      </c>
      <c r="S16" s="172" t="n">
        <f aca="false" t="array" ref="S16:S16">SUM(IF(Q16=Tournoi!S$2:S$601,IF(Tournoi!V$2:V$601&lt;0,1,0.00001),0))</f>
        <v>0</v>
      </c>
      <c r="T16" s="168" t="n">
        <f aca="false" t="array" ref="T16:T16">SUM(IF(Tournoi!$G$2:$G$644&lt;&gt;$A$26,0,IF(Q16=Tournoi!S$2:S$644,1,0)))</f>
        <v>0</v>
      </c>
      <c r="U16" s="168" t="n">
        <f aca="false" t="array" ref="U16:U16">SUM(IF(Tournoi!$T$2:$T$601="",0,IF(Q16=Tournoi!S$2:S$601,1,0)))</f>
        <v>0</v>
      </c>
      <c r="V16" s="168" t="n">
        <f aca="false" t="array" ref="V16:V16">SUM(IF(Q16=Tournoi!S$2:S$601,1,0))</f>
        <v>0</v>
      </c>
      <c r="W16" s="0"/>
      <c r="X16" s="169"/>
      <c r="Y16" s="169"/>
      <c r="Z16" s="169"/>
      <c r="AA16" s="169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4.85" hidden="false" customHeight="true" outlineLevel="0" collapsed="false">
      <c r="A17" s="173" t="n">
        <v>1</v>
      </c>
      <c r="B17" s="165" t="str">
        <f aca="false" t="array" ref="B17:B17">IF(D17=0,"x",SUM(IF(Tournoi!$G$2:$G$601&lt;&gt;$A$26,0,IF(A17=Tournoi!I$2:I$601,Tournoi!M$2:M$601,0)))/D17)</f>
        <v>x</v>
      </c>
      <c r="C17" s="167" t="n">
        <f aca="false" t="array" ref="C17:C17">SUM(IF(A17=Tournoi!I$2:I$601,IF(Tournoi!L$2:L$601&lt;0,1,0.00001),0))</f>
        <v>0</v>
      </c>
      <c r="D17" s="168" t="n">
        <f aca="false" t="array" ref="D17:D17">SUM(IF(Tournoi!$G$2:$G$644&lt;&gt;$A$26,0,IF(A17=Tournoi!I$2:I$644,1,0)))</f>
        <v>0</v>
      </c>
      <c r="E17" s="168"/>
      <c r="F17" s="168" t="n">
        <f aca="false" t="array" ref="F17:F17">SUM(IF(A17=Tournoi!I$2:I$601,1,0))</f>
        <v>0</v>
      </c>
      <c r="G17" s="0"/>
      <c r="H17" s="169"/>
      <c r="I17" s="173" t="s">
        <v>958</v>
      </c>
      <c r="J17" s="171" t="n">
        <f aca="false" t="array" ref="J17:J17">IF(L17=0,"x",SUM(IF(Tournoi!$G$2:$G$601="",0,IF(I17=Tournoi!N$2:N$601,Tournoi!R$2:R$601,0)))/L17)</f>
        <v>51.25</v>
      </c>
      <c r="K17" s="172" t="n">
        <f aca="false" t="array" ref="K17:K17">SUM(IF(I17=Tournoi!N$2:N$601,IF(Tournoi!Q$2:Q$601&lt;0,1,0.00001),0))</f>
        <v>4E-005</v>
      </c>
      <c r="L17" s="168" t="n">
        <f aca="false" t="array" ref="L17:L17">SUM(IF(Tournoi!$G$2:$G$601&lt;&gt;$A$26,0,IF(I17=Tournoi!N$2:N$601,1,0)))</f>
        <v>4</v>
      </c>
      <c r="M17" s="168" t="n">
        <f aca="false" t="array" ref="M17:M17">SUM(IF(Tournoi!$O$2:$O$601="",0,IF(I17=Tournoi!N$2:N$601,1,0)))</f>
        <v>4</v>
      </c>
      <c r="N17" s="168" t="n">
        <f aca="false" t="array" ref="N17:N17">SUM(IF(I17=Tournoi!N$2:N$601,1,0))</f>
        <v>4</v>
      </c>
      <c r="O17" s="0"/>
      <c r="P17" s="169"/>
      <c r="Q17" s="173" t="n">
        <v>1</v>
      </c>
      <c r="R17" s="171" t="str">
        <f aca="false" t="array" ref="R17:R17">IF(T17=0,"x",SUM(IF(Tournoi!$G$2:$G$601="",0,IF(Q17=Tournoi!S$2:S$601,Tournoi!W$2:W$601,0)))/T17)</f>
        <v>x</v>
      </c>
      <c r="S17" s="172" t="n">
        <f aca="false" t="array" ref="S17:S17">SUM(IF(Q17=Tournoi!S$2:S$601,IF(Tournoi!V$2:V$601&lt;0,1,0.00001),0))</f>
        <v>0</v>
      </c>
      <c r="T17" s="168" t="n">
        <f aca="false" t="array" ref="T17:T17">SUM(IF(Tournoi!$G$2:$G$644&lt;&gt;$A$26,0,IF(Q17=Tournoi!S$2:S$644,1,0)))</f>
        <v>0</v>
      </c>
      <c r="U17" s="168" t="n">
        <f aca="false" t="array" ref="U17:U17">SUM(IF(Tournoi!$T$2:$T$601="",0,IF(Q17=Tournoi!S$2:S$601,1,0)))</f>
        <v>0</v>
      </c>
      <c r="V17" s="168" t="n">
        <f aca="false" t="array" ref="V17:V17">SUM(IF(Q17=Tournoi!S$2:S$601,1,0))</f>
        <v>0</v>
      </c>
      <c r="W17" s="0"/>
      <c r="X17" s="169"/>
      <c r="Y17" s="169"/>
      <c r="Z17" s="169"/>
      <c r="AA17" s="169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4.85" hidden="false" customHeight="true" outlineLevel="0" collapsed="false">
      <c r="A18" s="173" t="n">
        <v>1</v>
      </c>
      <c r="B18" s="165" t="str">
        <f aca="false" t="array" ref="B18:B18">IF(D18=0,"x",SUM(IF(Tournoi!$G$2:$G$601&lt;&gt;$A$26,0,IF(A18=Tournoi!I$2:I$601,Tournoi!M$2:M$601,0)))/D18)</f>
        <v>x</v>
      </c>
      <c r="C18" s="167" t="n">
        <f aca="false" t="array" ref="C18:C18">SUM(IF(A18=Tournoi!I$2:I$601,IF(Tournoi!L$2:L$601&lt;0,1,0.00001),0))</f>
        <v>0</v>
      </c>
      <c r="D18" s="168" t="n">
        <f aca="false" t="array" ref="D18:D18">SUM(IF(Tournoi!$G$2:$G$644&lt;&gt;$A$26,0,IF(A18=Tournoi!I$2:I$644,1,0)))</f>
        <v>0</v>
      </c>
      <c r="E18" s="168"/>
      <c r="F18" s="168" t="n">
        <f aca="false" t="array" ref="F18:F18">SUM(IF(A18=Tournoi!I$2:I$601,1,0))</f>
        <v>0</v>
      </c>
      <c r="G18" s="0"/>
      <c r="H18" s="169"/>
      <c r="I18" s="173" t="n">
        <v>1</v>
      </c>
      <c r="J18" s="171" t="str">
        <f aca="false" t="array" ref="J18:J18">IF(L18=0,"x",SUM(IF(Tournoi!$G$2:$G$601="",0,IF(I18=Tournoi!N$2:N$601,Tournoi!R$2:R$601,0)))/L18)</f>
        <v>x</v>
      </c>
      <c r="K18" s="172" t="n">
        <f aca="false" t="array" ref="K18:K18">SUM(IF(I18=Tournoi!N$2:N$601,IF(Tournoi!Q$2:Q$601&lt;0,1,0.00001),0))</f>
        <v>0</v>
      </c>
      <c r="L18" s="168" t="n">
        <f aca="false" t="array" ref="L18:L18">SUM(IF(Tournoi!$G$2:$G$601&lt;&gt;$A$26,0,IF(I18=Tournoi!N$2:N$601,1,0)))</f>
        <v>0</v>
      </c>
      <c r="M18" s="168" t="n">
        <f aca="false" t="array" ref="M18:M18">SUM(IF(Tournoi!$O$2:$O$601="",0,IF(I18=Tournoi!N$2:N$601,1,0)))</f>
        <v>0</v>
      </c>
      <c r="N18" s="168" t="n">
        <f aca="false" t="array" ref="N18:N18">SUM(IF(I18=Tournoi!N$2:N$601,1,0))</f>
        <v>0</v>
      </c>
      <c r="O18" s="0"/>
      <c r="P18" s="169"/>
      <c r="Q18" s="173" t="n">
        <v>1</v>
      </c>
      <c r="R18" s="171" t="str">
        <f aca="false" t="array" ref="R18:R18">IF(T18=0,"x",SUM(IF(Tournoi!$G$2:$G$601="",0,IF(Q18=Tournoi!S$2:S$601,Tournoi!W$2:W$601,0)))/T18)</f>
        <v>x</v>
      </c>
      <c r="S18" s="172" t="n">
        <f aca="false" t="array" ref="S18:S18">SUM(IF(Q18=Tournoi!S$2:S$601,IF(Tournoi!V$2:V$601&lt;0,1,0.00001),0))</f>
        <v>0</v>
      </c>
      <c r="T18" s="168" t="n">
        <f aca="false" t="array" ref="T18:T18">SUM(IF(Tournoi!$G$2:$G$644&lt;&gt;$A$26,0,IF(Q18=Tournoi!S$2:S$644,1,0)))</f>
        <v>0</v>
      </c>
      <c r="U18" s="168" t="n">
        <f aca="false" t="array" ref="U18:U18">SUM(IF(Tournoi!$T$2:$T$601="",0,IF(Q18=Tournoi!S$2:S$601,1,0)))</f>
        <v>0</v>
      </c>
      <c r="V18" s="168" t="n">
        <f aca="false" t="array" ref="V18:V18">SUM(IF(Q18=Tournoi!S$2:S$601,1,0))</f>
        <v>0</v>
      </c>
      <c r="W18" s="0"/>
      <c r="X18" s="169"/>
      <c r="Y18" s="169"/>
      <c r="Z18" s="169"/>
      <c r="AA18" s="169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4.85" hidden="false" customHeight="true" outlineLevel="0" collapsed="false">
      <c r="A19" s="173" t="n">
        <v>1</v>
      </c>
      <c r="B19" s="165" t="str">
        <f aca="false" t="array" ref="B19:B19">IF(D19=0,"x",SUM(IF(Tournoi!$G$2:$G$601&lt;&gt;$A$26,0,IF(A19=Tournoi!I$2:I$601,Tournoi!M$2:M$601,0)))/D19)</f>
        <v>x</v>
      </c>
      <c r="C19" s="167" t="n">
        <f aca="false" t="array" ref="C19:C19">SUM(IF(A19=Tournoi!I$2:I$601,IF(Tournoi!L$2:L$601&lt;0,1,0.00001),0))</f>
        <v>0</v>
      </c>
      <c r="D19" s="168" t="n">
        <f aca="false" t="array" ref="D19:D19">SUM(IF(Tournoi!$G$2:$G$644&lt;&gt;$A$26,0,IF(A19=Tournoi!I$2:I$644,1,0)))</f>
        <v>0</v>
      </c>
      <c r="E19" s="168"/>
      <c r="F19" s="168" t="n">
        <f aca="false" t="array" ref="F19:F19">SUM(IF(A19=Tournoi!I$2:I$601,1,0))</f>
        <v>0</v>
      </c>
      <c r="G19" s="0"/>
      <c r="H19" s="169"/>
      <c r="I19" s="173" t="n">
        <v>1</v>
      </c>
      <c r="J19" s="171" t="str">
        <f aca="false" t="array" ref="J19:J19">IF(L19=0,"x",SUM(IF(Tournoi!$G$2:$G$601="",0,IF(I19=Tournoi!N$2:N$601,Tournoi!R$2:R$601,0)))/L19)</f>
        <v>x</v>
      </c>
      <c r="K19" s="172" t="n">
        <f aca="false" t="array" ref="K19:K19">SUM(IF(I19=Tournoi!N$2:N$601,IF(Tournoi!Q$2:Q$601&lt;0,1,0.00001),0))</f>
        <v>0</v>
      </c>
      <c r="L19" s="168" t="n">
        <f aca="false" t="array" ref="L19:L19">SUM(IF(Tournoi!$G$2:$G$601&lt;&gt;$A$26,0,IF(I19=Tournoi!N$2:N$601,1,0)))</f>
        <v>0</v>
      </c>
      <c r="M19" s="168" t="n">
        <f aca="false" t="array" ref="M19:M19">SUM(IF(Tournoi!$O$2:$O$601="",0,IF(I19=Tournoi!N$2:N$601,1,0)))</f>
        <v>0</v>
      </c>
      <c r="N19" s="168" t="n">
        <f aca="false" t="array" ref="N19:N19">SUM(IF(I19=Tournoi!N$2:N$601,1,0))</f>
        <v>0</v>
      </c>
      <c r="O19" s="0"/>
      <c r="P19" s="169"/>
      <c r="Q19" s="173" t="n">
        <v>1</v>
      </c>
      <c r="R19" s="171" t="str">
        <f aca="false" t="array" ref="R19:R19">IF(T19=0,"x",SUM(IF(Tournoi!$G$2:$G$601="",0,IF(Q19=Tournoi!S$2:S$601,Tournoi!W$2:W$601,0)))/T19)</f>
        <v>x</v>
      </c>
      <c r="S19" s="172" t="n">
        <f aca="false" t="array" ref="S19:S19">SUM(IF(Q19=Tournoi!S$2:S$601,IF(Tournoi!V$2:V$601&lt;0,1,0.00001),0))</f>
        <v>0</v>
      </c>
      <c r="T19" s="168" t="n">
        <f aca="false" t="array" ref="T19:T19">SUM(IF(Tournoi!$G$2:$G$644&lt;&gt;$A$26,0,IF(Q19=Tournoi!S$2:S$644,1,0)))</f>
        <v>0</v>
      </c>
      <c r="U19" s="168" t="n">
        <f aca="false" t="array" ref="U19:U19">SUM(IF(Tournoi!$T$2:$T$601="",0,IF(Q19=Tournoi!S$2:S$601,1,0)))</f>
        <v>0</v>
      </c>
      <c r="V19" s="168" t="n">
        <f aca="false" t="array" ref="V19:V19">SUM(IF(Q19=Tournoi!S$2:S$601,1,0))</f>
        <v>0</v>
      </c>
      <c r="W19" s="0"/>
      <c r="X19" s="169"/>
      <c r="Y19" s="169"/>
      <c r="Z19" s="169"/>
      <c r="AA19" s="169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4.85" hidden="false" customHeight="true" outlineLevel="0" collapsed="false">
      <c r="A20" s="0"/>
      <c r="B20" s="0"/>
      <c r="C20" s="0"/>
      <c r="D20" s="174"/>
      <c r="E20" s="174"/>
      <c r="F20" s="174"/>
      <c r="G20" s="0"/>
      <c r="H20" s="174"/>
      <c r="I20" s="0"/>
      <c r="J20" s="0"/>
      <c r="K20" s="0"/>
      <c r="L20" s="174"/>
      <c r="M20" s="174"/>
      <c r="N20" s="174"/>
      <c r="O20" s="0"/>
      <c r="P20" s="0"/>
      <c r="Q20" s="0"/>
      <c r="R20" s="0"/>
      <c r="S20" s="0"/>
      <c r="T20" s="174"/>
      <c r="U20" s="174"/>
      <c r="V20" s="174"/>
      <c r="W20" s="0"/>
      <c r="X20" s="0"/>
      <c r="Y20" s="0"/>
      <c r="Z20" s="0"/>
      <c r="AA20" s="169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4.85" hidden="false" customHeight="true" outlineLevel="0" collapsed="false">
      <c r="A21" s="175" t="s">
        <v>989</v>
      </c>
      <c r="B21" s="176"/>
      <c r="C21" s="176"/>
      <c r="D21" s="177" t="n">
        <f aca="false">SUM(D2:D16)</f>
        <v>134</v>
      </c>
      <c r="E21" s="177"/>
      <c r="F21" s="177" t="n">
        <f aca="false">SUM(F2:F16)</f>
        <v>134</v>
      </c>
      <c r="G21" s="178"/>
      <c r="H21" s="177"/>
      <c r="I21" s="175" t="s">
        <v>989</v>
      </c>
      <c r="J21" s="176"/>
      <c r="K21" s="176"/>
      <c r="L21" s="177" t="n">
        <f aca="false">SUM(L2:L18)</f>
        <v>132</v>
      </c>
      <c r="M21" s="177" t="n">
        <f aca="false">SUM(M2:M18)</f>
        <v>132</v>
      </c>
      <c r="N21" s="177" t="n">
        <f aca="false">SUM(N2:N18)</f>
        <v>132</v>
      </c>
      <c r="O21" s="0"/>
      <c r="P21" s="176"/>
      <c r="Q21" s="175" t="s">
        <v>989</v>
      </c>
      <c r="R21" s="179"/>
      <c r="S21" s="179"/>
      <c r="T21" s="177" t="n">
        <f aca="false">SUM(T2:T17)</f>
        <v>136</v>
      </c>
      <c r="U21" s="177" t="n">
        <f aca="false">SUM(U2:U17)</f>
        <v>136</v>
      </c>
      <c r="V21" s="177" t="n">
        <f aca="false">SUM(V2:V17)</f>
        <v>136</v>
      </c>
      <c r="W21" s="0"/>
      <c r="X21" s="180"/>
      <c r="Y21" s="181"/>
      <c r="Z21" s="182"/>
      <c r="AA21" s="169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s="164" customFormat="true" ht="12.75" hidden="false" customHeight="false" outlineLevel="0" collapsed="false">
      <c r="A22" s="162" t="s">
        <v>990</v>
      </c>
      <c r="I22" s="162" t="s">
        <v>991</v>
      </c>
      <c r="J22" s="183"/>
      <c r="K22" s="183"/>
      <c r="L22" s="183"/>
      <c r="M22" s="183"/>
      <c r="N22" s="183"/>
      <c r="O22" s="183"/>
      <c r="P22" s="183"/>
      <c r="Q22" s="162" t="s">
        <v>992</v>
      </c>
      <c r="R22" s="183"/>
      <c r="S22" s="183"/>
      <c r="T22" s="183"/>
      <c r="U22" s="183"/>
      <c r="V22" s="183"/>
      <c r="W22" s="183"/>
      <c r="X22" s="183"/>
      <c r="Z22" s="183"/>
      <c r="AA22" s="183"/>
      <c r="AB22" s="162"/>
      <c r="AC22" s="162"/>
    </row>
    <row r="23" s="186" customFormat="true" ht="12.75" hidden="false" customHeight="false" outlineLevel="0" collapsed="false">
      <c r="A23" s="184" t="s">
        <v>993</v>
      </c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5"/>
      <c r="AC23" s="185"/>
    </row>
    <row r="24" customFormat="false" ht="12.75" hidden="false" customHeight="false" outlineLevel="0" collapsed="false">
      <c r="A24" s="187" t="s">
        <v>971</v>
      </c>
      <c r="B24" s="188"/>
      <c r="C24" s="188"/>
      <c r="D24" s="188"/>
      <c r="E24" s="188"/>
      <c r="F24" s="188"/>
      <c r="G24" s="188"/>
      <c r="H24" s="188"/>
      <c r="I24" s="0"/>
      <c r="J24" s="0"/>
      <c r="K24" s="0"/>
      <c r="L24" s="0"/>
      <c r="M24" s="0"/>
      <c r="N24" s="0"/>
      <c r="O24" s="0"/>
      <c r="P24" s="0"/>
      <c r="Q24" s="189"/>
      <c r="R24" s="189"/>
      <c r="S24" s="189"/>
      <c r="T24" s="189"/>
      <c r="U24" s="189"/>
      <c r="V24" s="189"/>
      <c r="W24" s="189"/>
      <c r="X24" s="189"/>
      <c r="Y24" s="0"/>
      <c r="Z24" s="190" t="s">
        <v>994</v>
      </c>
      <c r="AA24" s="189"/>
      <c r="AB24" s="191"/>
      <c r="AC24" s="191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0" collapsed="false">
      <c r="A25" s="192" t="s">
        <v>972</v>
      </c>
      <c r="B25" s="188"/>
      <c r="C25" s="188"/>
      <c r="D25" s="188"/>
      <c r="E25" s="188"/>
      <c r="F25" s="188"/>
      <c r="G25" s="188"/>
      <c r="H25" s="188"/>
      <c r="I25" s="188" t="s">
        <v>929</v>
      </c>
      <c r="J25" s="0"/>
      <c r="K25" s="0"/>
      <c r="L25" s="0"/>
      <c r="M25" s="0"/>
      <c r="N25" s="0"/>
      <c r="O25" s="0"/>
      <c r="P25" s="0"/>
      <c r="Q25" s="189" t="s">
        <v>995</v>
      </c>
      <c r="R25" s="189"/>
      <c r="S25" s="189"/>
      <c r="T25" s="189"/>
      <c r="U25" s="189"/>
      <c r="V25" s="189"/>
      <c r="W25" s="189"/>
      <c r="X25" s="189"/>
      <c r="Y25" s="0"/>
      <c r="Z25" s="193" t="n">
        <v>70</v>
      </c>
      <c r="AA25" s="189"/>
      <c r="AB25" s="191"/>
      <c r="AC25" s="191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192" t="s">
        <v>928</v>
      </c>
      <c r="B26" s="188"/>
      <c r="C26" s="188"/>
      <c r="D26" s="188"/>
      <c r="E26" s="188"/>
      <c r="F26" s="188"/>
      <c r="G26" s="188"/>
      <c r="H26" s="188"/>
      <c r="I26" s="191" t="s">
        <v>996</v>
      </c>
      <c r="J26" s="0"/>
      <c r="K26" s="0"/>
      <c r="L26" s="0"/>
      <c r="M26" s="0"/>
      <c r="N26" s="0"/>
      <c r="O26" s="0"/>
      <c r="P26" s="0"/>
      <c r="Q26" s="189" t="s">
        <v>997</v>
      </c>
      <c r="R26" s="189"/>
      <c r="S26" s="189"/>
      <c r="T26" s="189"/>
      <c r="U26" s="189"/>
      <c r="V26" s="189"/>
      <c r="W26" s="189"/>
      <c r="X26" s="189"/>
      <c r="Y26" s="0"/>
      <c r="Z26" s="189"/>
      <c r="AA26" s="189"/>
      <c r="AB26" s="191"/>
      <c r="AC26" s="191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s="186" customFormat="true" ht="12.75" hidden="false" customHeight="false" outlineLevel="0" collapsed="false">
      <c r="B27" s="185"/>
      <c r="C27" s="185"/>
      <c r="D27" s="185"/>
      <c r="E27" s="185"/>
      <c r="F27" s="185"/>
      <c r="G27" s="185"/>
      <c r="H27" s="185"/>
      <c r="Q27" s="184"/>
      <c r="R27" s="184"/>
      <c r="S27" s="184"/>
      <c r="T27" s="184"/>
      <c r="U27" s="184"/>
      <c r="V27" s="184"/>
      <c r="W27" s="184"/>
      <c r="X27" s="184"/>
      <c r="Z27" s="184"/>
      <c r="AA27" s="184"/>
      <c r="AB27" s="185"/>
      <c r="AC27" s="185"/>
    </row>
    <row r="28" customFormat="false" ht="12.75" hidden="false" customHeight="false" outlineLevel="0" collapsed="false">
      <c r="A28" s="194"/>
      <c r="B28" s="191"/>
      <c r="C28" s="191"/>
      <c r="D28" s="191"/>
      <c r="E28" s="191"/>
      <c r="F28" s="191"/>
      <c r="G28" s="191"/>
      <c r="H28" s="191"/>
      <c r="I28" s="191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91"/>
      <c r="AC28" s="191"/>
      <c r="AD28" s="0"/>
    </row>
    <row r="29" customFormat="false" ht="12.75" hidden="false" customHeight="false" outlineLevel="0" collapsed="false">
      <c r="A29" s="195" t="s">
        <v>998</v>
      </c>
      <c r="B29" s="196" t="n">
        <v>51.25</v>
      </c>
      <c r="C29" s="161" t="s">
        <v>999</v>
      </c>
      <c r="D29" s="0"/>
      <c r="E29" s="0"/>
      <c r="F29" s="189"/>
      <c r="G29" s="191"/>
      <c r="H29" s="0"/>
      <c r="I29" s="0"/>
      <c r="J29" s="0"/>
      <c r="K29" s="0"/>
      <c r="L29" s="0"/>
      <c r="M29" s="0"/>
      <c r="N29" s="0"/>
      <c r="O29" s="0"/>
      <c r="P29" s="189"/>
      <c r="Q29" s="0"/>
      <c r="R29" s="189"/>
      <c r="S29" s="189"/>
      <c r="T29" s="0"/>
      <c r="U29" s="0"/>
      <c r="W29" s="189"/>
      <c r="X29" s="189"/>
      <c r="Y29" s="189"/>
      <c r="Z29" s="197"/>
      <c r="AA29" s="198"/>
      <c r="AB29" s="0"/>
      <c r="AC29" s="191"/>
      <c r="AD29" s="0"/>
    </row>
    <row r="30" customFormat="false" ht="12.75" hidden="false" customHeight="false" outlineLevel="0" collapsed="false">
      <c r="A30" s="189"/>
      <c r="B30" s="199" t="n">
        <v>51.75</v>
      </c>
      <c r="C30" s="189" t="s">
        <v>1000</v>
      </c>
      <c r="D30" s="189"/>
      <c r="E30" s="189"/>
      <c r="F30" s="189"/>
      <c r="G30" s="191"/>
      <c r="H30" s="0"/>
      <c r="I30" s="0"/>
      <c r="J30" s="0"/>
      <c r="K30" s="0"/>
      <c r="L30" s="0"/>
      <c r="M30" s="0"/>
      <c r="N30" s="0"/>
      <c r="O30" s="0"/>
      <c r="P30" s="195" t="s">
        <v>1001</v>
      </c>
      <c r="Q30" s="200" t="n">
        <v>1.9999999999</v>
      </c>
      <c r="R30" s="189"/>
      <c r="S30" s="189"/>
      <c r="T30" s="0"/>
      <c r="U30" s="0"/>
      <c r="W30" s="189"/>
      <c r="X30" s="189"/>
      <c r="Y30" s="189"/>
      <c r="Z30" s="189"/>
      <c r="AA30" s="198"/>
      <c r="AB30" s="191"/>
      <c r="AC30" s="191"/>
      <c r="AD30" s="0"/>
    </row>
    <row r="31" customFormat="false" ht="15.75" hidden="false" customHeight="false" outlineLevel="0" collapsed="false">
      <c r="A31" s="189"/>
      <c r="B31" s="201" t="n">
        <v>58.19</v>
      </c>
      <c r="C31" s="189" t="s">
        <v>1002</v>
      </c>
      <c r="D31" s="189"/>
      <c r="E31" s="189"/>
      <c r="F31" s="189"/>
      <c r="G31" s="191"/>
      <c r="H31" s="0"/>
      <c r="I31" s="0"/>
      <c r="J31" s="0"/>
      <c r="K31" s="0"/>
      <c r="L31" s="0"/>
      <c r="M31" s="0"/>
      <c r="N31" s="0"/>
      <c r="O31" s="0"/>
      <c r="P31" s="189"/>
      <c r="Q31" s="0"/>
      <c r="R31" s="189"/>
      <c r="S31" s="189"/>
      <c r="T31" s="0"/>
      <c r="U31" s="0"/>
      <c r="W31" s="189"/>
      <c r="X31" s="189"/>
      <c r="Y31" s="189"/>
      <c r="Z31" s="202"/>
      <c r="AA31" s="198"/>
      <c r="AB31" s="189"/>
      <c r="AC31" s="191"/>
      <c r="AD31" s="0"/>
    </row>
    <row r="32" customFormat="false" ht="12.75" hidden="false" customHeight="false" outlineLevel="0" collapsed="false">
      <c r="A32" s="0"/>
      <c r="B32" s="203" t="s">
        <v>91</v>
      </c>
      <c r="C32" s="189" t="s">
        <v>1003</v>
      </c>
      <c r="D32" s="189"/>
      <c r="E32" s="189"/>
      <c r="F32" s="191"/>
      <c r="G32" s="191"/>
      <c r="H32" s="189"/>
      <c r="I32" s="189"/>
      <c r="J32" s="0"/>
      <c r="K32" s="0"/>
      <c r="L32" s="189"/>
      <c r="M32" s="189"/>
      <c r="N32" s="189"/>
      <c r="O32" s="189"/>
      <c r="P32" s="189"/>
      <c r="Q32" s="0"/>
      <c r="R32" s="189"/>
      <c r="S32" s="189"/>
      <c r="T32" s="0"/>
      <c r="U32" s="0"/>
      <c r="W32" s="189"/>
      <c r="X32" s="189"/>
      <c r="Y32" s="189"/>
      <c r="Z32" s="189"/>
      <c r="AA32" s="198"/>
      <c r="AB32" s="191"/>
      <c r="AC32" s="191"/>
      <c r="AD32" s="204"/>
    </row>
    <row r="33" customFormat="false" ht="12.75" hidden="false" customHeight="false" outlineLevel="0" collapsed="false">
      <c r="A33" s="0"/>
      <c r="B33" s="191"/>
      <c r="C33" s="191"/>
      <c r="D33" s="191"/>
      <c r="E33" s="191"/>
      <c r="F33" s="191"/>
      <c r="G33" s="191"/>
      <c r="H33" s="189"/>
      <c r="I33" s="189"/>
      <c r="J33" s="0"/>
      <c r="K33" s="0"/>
      <c r="L33" s="189"/>
      <c r="M33" s="189"/>
      <c r="N33" s="189"/>
      <c r="O33" s="189"/>
      <c r="P33" s="189"/>
      <c r="Q33" s="0"/>
      <c r="R33" s="189"/>
      <c r="S33" s="189"/>
      <c r="T33" s="0"/>
      <c r="U33" s="0"/>
      <c r="W33" s="189"/>
      <c r="X33" s="189"/>
      <c r="Y33" s="189"/>
      <c r="Z33" s="189"/>
      <c r="AA33" s="198"/>
      <c r="AB33" s="191"/>
      <c r="AC33" s="191"/>
      <c r="AD33" s="204"/>
    </row>
    <row r="34" customFormat="false" ht="12.75" hidden="false" customHeight="false" outlineLevel="0" collapsed="false">
      <c r="A34" s="195" t="s">
        <v>1004</v>
      </c>
      <c r="B34" s="196" t="n">
        <v>0</v>
      </c>
      <c r="C34" s="161" t="s">
        <v>999</v>
      </c>
      <c r="D34" s="0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W34" s="0"/>
      <c r="X34" s="0"/>
      <c r="Y34" s="0"/>
      <c r="Z34" s="0"/>
      <c r="AA34" s="0"/>
      <c r="AB34" s="0"/>
      <c r="AC34" s="0"/>
      <c r="AD34" s="204"/>
    </row>
    <row r="35" customFormat="false" ht="15.75" hidden="false" customHeight="false" outlineLevel="0" collapsed="false">
      <c r="A35" s="0"/>
      <c r="B35" s="201" t="n">
        <v>1</v>
      </c>
      <c r="C35" s="161" t="s">
        <v>1005</v>
      </c>
      <c r="D35" s="0"/>
      <c r="E35" s="0"/>
      <c r="F35" s="0"/>
      <c r="G35" s="0"/>
      <c r="H35" s="0"/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W35" s="0"/>
      <c r="X35" s="0"/>
      <c r="Y35" s="0"/>
      <c r="Z35" s="0"/>
      <c r="AA35" s="0"/>
      <c r="AB35" s="0"/>
      <c r="AC35" s="0"/>
      <c r="AD35" s="204"/>
    </row>
    <row r="36" customFormat="false" ht="12.75" hidden="false" customHeight="false" outlineLevel="0" collapsed="false">
      <c r="A36" s="0"/>
      <c r="B36" s="0"/>
      <c r="C36" s="0"/>
      <c r="D36" s="0"/>
      <c r="E36" s="0"/>
      <c r="F36" s="0"/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W36" s="0"/>
      <c r="X36" s="0"/>
      <c r="Y36" s="0"/>
      <c r="Z36" s="0"/>
      <c r="AA36" s="0"/>
      <c r="AB36" s="0"/>
      <c r="AC36" s="0"/>
      <c r="AD36" s="204"/>
    </row>
    <row r="37" customFormat="false" ht="12.75" hidden="false" customHeight="false" outlineLevel="0" collapsed="false">
      <c r="A37" s="0"/>
      <c r="B37" s="0"/>
      <c r="C37" s="0"/>
      <c r="D37" s="0"/>
      <c r="E37" s="0"/>
      <c r="F37" s="0"/>
      <c r="G37" s="0"/>
      <c r="H37" s="0"/>
      <c r="I37" s="0"/>
      <c r="J37" s="0"/>
      <c r="K37" s="0"/>
      <c r="L37" s="189"/>
      <c r="M37" s="189"/>
      <c r="N37" s="189"/>
      <c r="O37" s="189"/>
      <c r="P37" s="189"/>
      <c r="Q37" s="0"/>
      <c r="R37" s="189"/>
      <c r="S37" s="189"/>
      <c r="T37" s="0"/>
      <c r="U37" s="0"/>
      <c r="W37" s="189"/>
      <c r="X37" s="189"/>
      <c r="Y37" s="189"/>
      <c r="Z37" s="189"/>
      <c r="AA37" s="198"/>
      <c r="AB37" s="191"/>
      <c r="AC37" s="191"/>
      <c r="AD37" s="204"/>
    </row>
    <row r="38" customFormat="false" ht="12.75" hidden="false" customHeight="false" outlineLevel="0" collapsed="false">
      <c r="A38" s="205" t="s">
        <v>1006</v>
      </c>
      <c r="B38" s="196" t="n">
        <v>4</v>
      </c>
      <c r="C38" s="161" t="s">
        <v>999</v>
      </c>
      <c r="D38" s="0"/>
      <c r="E38" s="191"/>
      <c r="F38" s="191"/>
      <c r="G38" s="191"/>
      <c r="H38" s="189"/>
      <c r="I38" s="189"/>
      <c r="J38" s="0"/>
      <c r="K38" s="0"/>
      <c r="L38" s="189"/>
      <c r="M38" s="189"/>
      <c r="N38" s="189"/>
      <c r="O38" s="189"/>
      <c r="P38" s="189"/>
      <c r="Q38" s="0"/>
      <c r="R38" s="189"/>
      <c r="S38" s="189"/>
      <c r="T38" s="0"/>
      <c r="U38" s="0"/>
      <c r="W38" s="189"/>
      <c r="X38" s="189"/>
      <c r="Y38" s="189"/>
      <c r="Z38" s="189"/>
      <c r="AA38" s="198"/>
      <c r="AB38" s="191"/>
      <c r="AC38" s="191"/>
      <c r="AD38" s="204"/>
    </row>
    <row r="39" customFormat="false" ht="12.75" hidden="false" customHeight="false" outlineLevel="0" collapsed="false">
      <c r="A39" s="0"/>
      <c r="B39" s="206" t="n">
        <v>2</v>
      </c>
      <c r="C39" s="189" t="s">
        <v>1007</v>
      </c>
      <c r="D39" s="189"/>
      <c r="I39" s="189"/>
      <c r="J39" s="0"/>
      <c r="K39" s="0"/>
      <c r="L39" s="189"/>
      <c r="M39" s="189"/>
      <c r="N39" s="189"/>
      <c r="O39" s="189"/>
      <c r="P39" s="189"/>
      <c r="Q39" s="0"/>
      <c r="R39" s="189"/>
      <c r="S39" s="189"/>
      <c r="T39" s="0"/>
      <c r="U39" s="0"/>
      <c r="W39" s="189"/>
      <c r="X39" s="189"/>
      <c r="Y39" s="189"/>
      <c r="Z39" s="189"/>
      <c r="AA39" s="198"/>
      <c r="AB39" s="191"/>
      <c r="AC39" s="191"/>
      <c r="AD39" s="204"/>
    </row>
    <row r="40" customFormat="false" ht="12.75" hidden="false" customHeight="false" outlineLevel="0" collapsed="false">
      <c r="A40" s="0"/>
      <c r="I40" s="189"/>
      <c r="J40" s="0"/>
      <c r="K40" s="0"/>
      <c r="L40" s="189"/>
      <c r="M40" s="189"/>
      <c r="N40" s="189"/>
      <c r="O40" s="189"/>
      <c r="P40" s="189"/>
      <c r="Q40" s="0"/>
      <c r="R40" s="189"/>
      <c r="S40" s="189"/>
      <c r="T40" s="0"/>
      <c r="U40" s="0"/>
      <c r="W40" s="189"/>
      <c r="X40" s="189"/>
      <c r="Y40" s="189"/>
      <c r="Z40" s="189"/>
      <c r="AA40" s="198"/>
      <c r="AB40" s="191"/>
      <c r="AC40" s="191"/>
      <c r="AD40" s="204"/>
    </row>
    <row r="41" customFormat="false" ht="12.75" hidden="false" customHeight="false" outlineLevel="0" collapsed="false">
      <c r="A41" s="0"/>
      <c r="I41" s="189"/>
      <c r="J41" s="0"/>
      <c r="K41" s="0"/>
      <c r="L41" s="189"/>
      <c r="M41" s="189"/>
      <c r="N41" s="189"/>
      <c r="O41" s="189"/>
      <c r="P41" s="189"/>
      <c r="Q41" s="0"/>
      <c r="R41" s="189"/>
      <c r="S41" s="189"/>
      <c r="T41" s="0"/>
      <c r="U41" s="0"/>
      <c r="W41" s="189"/>
      <c r="X41" s="189"/>
      <c r="Y41" s="189"/>
      <c r="Z41" s="189"/>
      <c r="AA41" s="198"/>
      <c r="AB41" s="191"/>
      <c r="AC41" s="191"/>
      <c r="AD41" s="204"/>
    </row>
    <row r="42" customFormat="false" ht="12.75" hidden="false" customHeight="false" outlineLevel="0" collapsed="false">
      <c r="A42" s="194"/>
      <c r="I42" s="189"/>
      <c r="J42" s="0"/>
      <c r="K42" s="189"/>
      <c r="L42" s="189"/>
      <c r="M42" s="189"/>
      <c r="N42" s="189"/>
      <c r="O42" s="189"/>
      <c r="P42" s="189"/>
      <c r="Q42" s="0"/>
      <c r="R42" s="189"/>
      <c r="S42" s="189"/>
      <c r="T42" s="0"/>
      <c r="U42" s="0"/>
      <c r="W42" s="189"/>
      <c r="X42" s="189"/>
      <c r="Y42" s="189"/>
      <c r="Z42" s="189"/>
      <c r="AA42" s="198"/>
      <c r="AB42" s="191"/>
      <c r="AC42" s="191"/>
      <c r="AD42" s="204"/>
    </row>
    <row r="43" customFormat="false" ht="12.75" hidden="false" customHeight="false" outlineLevel="0" collapsed="false">
      <c r="I43" s="191"/>
      <c r="J43" s="189"/>
      <c r="K43" s="189"/>
      <c r="L43" s="189"/>
      <c r="M43" s="189"/>
      <c r="N43" s="189"/>
      <c r="O43" s="189"/>
      <c r="P43" s="189"/>
      <c r="Q43" s="0"/>
      <c r="R43" s="189"/>
      <c r="S43" s="189"/>
      <c r="T43" s="0"/>
      <c r="U43" s="0"/>
      <c r="W43" s="189"/>
      <c r="X43" s="189"/>
      <c r="Z43" s="189"/>
      <c r="AA43" s="198"/>
      <c r="AB43" s="191"/>
      <c r="AC43" s="191"/>
      <c r="AD43" s="204"/>
    </row>
    <row r="44" customFormat="false" ht="12.75" hidden="false" customHeight="false" outlineLevel="0" collapsed="false">
      <c r="I44" s="191"/>
      <c r="J44" s="189"/>
      <c r="K44" s="189"/>
      <c r="L44" s="189"/>
      <c r="M44" s="189"/>
      <c r="N44" s="189"/>
      <c r="O44" s="189"/>
      <c r="P44" s="189"/>
      <c r="Q44" s="0"/>
      <c r="R44" s="189"/>
      <c r="S44" s="189"/>
      <c r="T44" s="0"/>
      <c r="U44" s="0"/>
      <c r="W44" s="189"/>
      <c r="X44" s="189"/>
      <c r="Z44" s="189"/>
      <c r="AA44" s="198"/>
      <c r="AB44" s="191"/>
      <c r="AC44" s="191"/>
      <c r="AD44" s="207"/>
    </row>
    <row r="45" customFormat="false" ht="12.75" hidden="false" customHeight="false" outlineLevel="0" collapsed="false">
      <c r="I45" s="191"/>
      <c r="J45" s="189"/>
      <c r="K45" s="189"/>
      <c r="L45" s="189"/>
      <c r="M45" s="189"/>
      <c r="N45" s="189"/>
      <c r="O45" s="189"/>
      <c r="P45" s="189"/>
      <c r="Q45" s="0"/>
      <c r="R45" s="189"/>
      <c r="S45" s="189"/>
      <c r="T45" s="0"/>
      <c r="U45" s="0"/>
      <c r="W45" s="189"/>
      <c r="X45" s="189"/>
      <c r="Z45" s="189"/>
      <c r="AA45" s="198"/>
      <c r="AB45" s="191"/>
      <c r="AC45" s="191"/>
      <c r="AD45" s="204"/>
    </row>
    <row r="46" customFormat="false" ht="12.75" hidden="false" customHeight="false" outlineLevel="0" collapsed="false">
      <c r="I46" s="191"/>
      <c r="J46" s="189"/>
      <c r="K46" s="189"/>
      <c r="L46" s="189"/>
      <c r="M46" s="189"/>
      <c r="N46" s="189"/>
      <c r="O46" s="189"/>
      <c r="P46" s="189"/>
      <c r="Q46" s="208"/>
      <c r="R46" s="189"/>
      <c r="S46" s="189"/>
      <c r="T46" s="0"/>
      <c r="U46" s="0"/>
      <c r="W46" s="189"/>
      <c r="X46" s="189"/>
      <c r="Z46" s="189"/>
      <c r="AA46" s="198"/>
      <c r="AB46" s="191"/>
      <c r="AC46" s="191"/>
      <c r="AD46" s="204"/>
    </row>
    <row r="47" customFormat="false" ht="12.75" hidden="false" customHeight="false" outlineLevel="0" collapsed="false">
      <c r="I47" s="191"/>
      <c r="J47" s="189"/>
      <c r="K47" s="189"/>
      <c r="L47" s="189"/>
      <c r="M47" s="189"/>
      <c r="N47" s="189"/>
      <c r="O47" s="189"/>
      <c r="P47" s="189"/>
      <c r="Q47" s="208"/>
      <c r="R47" s="189"/>
      <c r="S47" s="189"/>
      <c r="T47" s="0"/>
      <c r="U47" s="0"/>
      <c r="W47" s="189"/>
      <c r="X47" s="189"/>
      <c r="Z47" s="189"/>
      <c r="AA47" s="198"/>
      <c r="AB47" s="191"/>
      <c r="AC47" s="191"/>
      <c r="AD47" s="204"/>
    </row>
    <row r="48" customFormat="false" ht="12.75" hidden="false" customHeight="false" outlineLevel="0" collapsed="false">
      <c r="I48" s="0"/>
      <c r="J48" s="209" t="s">
        <v>1008</v>
      </c>
      <c r="K48" s="209"/>
      <c r="L48" s="209" t="s">
        <v>1008</v>
      </c>
      <c r="M48" s="0"/>
      <c r="N48" s="209" t="s">
        <v>1008</v>
      </c>
      <c r="O48" s="209" t="s">
        <v>1008</v>
      </c>
      <c r="P48" s="0"/>
      <c r="Q48" s="0"/>
      <c r="R48" s="0"/>
      <c r="S48" s="0"/>
      <c r="T48" s="0"/>
      <c r="U48" s="0"/>
      <c r="W48" s="189"/>
      <c r="X48" s="189"/>
      <c r="Z48" s="189"/>
      <c r="AA48" s="198"/>
      <c r="AB48" s="191"/>
      <c r="AC48" s="191"/>
      <c r="AD48" s="204"/>
    </row>
    <row r="49" customFormat="false" ht="12.75" hidden="false" customHeight="false" outlineLevel="0" collapsed="false">
      <c r="I49" s="0"/>
      <c r="J49" s="209" t="s">
        <v>1008</v>
      </c>
      <c r="K49" s="209"/>
      <c r="L49" s="209" t="s">
        <v>1008</v>
      </c>
      <c r="M49" s="0"/>
      <c r="N49" s="209" t="s">
        <v>1008</v>
      </c>
      <c r="O49" s="209" t="s">
        <v>1008</v>
      </c>
      <c r="P49" s="0"/>
      <c r="Q49" s="209"/>
      <c r="R49" s="0"/>
      <c r="S49" s="0"/>
      <c r="T49" s="0"/>
      <c r="U49" s="0"/>
      <c r="W49" s="189"/>
      <c r="X49" s="189"/>
      <c r="Z49" s="189"/>
      <c r="AA49" s="198"/>
      <c r="AB49" s="191"/>
      <c r="AC49" s="191"/>
      <c r="AD49" s="204"/>
    </row>
    <row r="50" customFormat="false" ht="12.75" hidden="false" customHeight="false" outlineLevel="0" collapsed="false">
      <c r="I50" s="0"/>
      <c r="J50" s="209" t="s">
        <v>1008</v>
      </c>
      <c r="K50" s="209"/>
      <c r="L50" s="209" t="s">
        <v>1008</v>
      </c>
      <c r="M50" s="0"/>
      <c r="N50" s="209" t="s">
        <v>1008</v>
      </c>
      <c r="O50" s="209" t="s">
        <v>1008</v>
      </c>
      <c r="P50" s="0"/>
      <c r="Q50" s="209"/>
      <c r="R50" s="0"/>
      <c r="S50" s="0"/>
      <c r="T50" s="0"/>
      <c r="U50" s="0"/>
      <c r="W50" s="189"/>
      <c r="X50" s="189"/>
      <c r="Z50" s="189"/>
      <c r="AA50" s="198"/>
      <c r="AB50" s="191"/>
      <c r="AC50" s="191"/>
      <c r="AD50" s="204"/>
    </row>
    <row r="51" customFormat="false" ht="12.75" hidden="false" customHeight="false" outlineLevel="0" collapsed="false">
      <c r="I51" s="0"/>
      <c r="J51" s="209" t="s">
        <v>1008</v>
      </c>
      <c r="K51" s="209"/>
      <c r="L51" s="209" t="s">
        <v>1008</v>
      </c>
      <c r="M51" s="0"/>
      <c r="N51" s="209" t="s">
        <v>1008</v>
      </c>
      <c r="O51" s="209" t="s">
        <v>1008</v>
      </c>
      <c r="P51" s="0"/>
      <c r="Q51" s="209"/>
      <c r="R51" s="0"/>
      <c r="S51" s="0"/>
      <c r="T51" s="0"/>
      <c r="U51" s="0"/>
      <c r="W51" s="189"/>
      <c r="X51" s="189"/>
      <c r="Z51" s="189"/>
      <c r="AA51" s="198"/>
      <c r="AB51" s="191"/>
      <c r="AC51" s="191"/>
      <c r="AD51" s="204"/>
    </row>
    <row r="52" customFormat="false" ht="12.75" hidden="false" customHeight="false" outlineLevel="0" collapsed="false">
      <c r="I52" s="0"/>
      <c r="J52" s="209" t="s">
        <v>1008</v>
      </c>
      <c r="K52" s="209"/>
      <c r="L52" s="209" t="s">
        <v>1008</v>
      </c>
      <c r="M52" s="0"/>
      <c r="N52" s="209" t="s">
        <v>1008</v>
      </c>
      <c r="O52" s="209" t="s">
        <v>1008</v>
      </c>
      <c r="P52" s="0"/>
      <c r="Q52" s="209"/>
      <c r="R52" s="0"/>
      <c r="S52" s="0"/>
      <c r="T52" s="0"/>
      <c r="U52" s="0"/>
      <c r="W52" s="189"/>
      <c r="X52" s="189"/>
      <c r="Z52" s="189"/>
      <c r="AA52" s="198"/>
      <c r="AB52" s="191"/>
      <c r="AC52" s="191"/>
      <c r="AD52" s="204"/>
    </row>
    <row r="53" customFormat="false" ht="12.75" hidden="false" customHeight="false" outlineLevel="0" collapsed="false">
      <c r="I53" s="0"/>
      <c r="J53" s="209" t="s">
        <v>1008</v>
      </c>
      <c r="K53" s="209"/>
      <c r="L53" s="209" t="s">
        <v>1008</v>
      </c>
      <c r="M53" s="0"/>
      <c r="N53" s="209" t="s">
        <v>1008</v>
      </c>
      <c r="O53" s="209" t="s">
        <v>1008</v>
      </c>
      <c r="P53" s="0"/>
      <c r="Q53" s="209"/>
      <c r="R53" s="0"/>
      <c r="S53" s="0"/>
      <c r="T53" s="0"/>
      <c r="U53" s="0"/>
      <c r="W53" s="189"/>
      <c r="X53" s="189"/>
      <c r="Z53" s="189"/>
      <c r="AA53" s="198"/>
      <c r="AB53" s="191"/>
      <c r="AC53" s="191"/>
      <c r="AD53" s="204"/>
    </row>
    <row r="54" customFormat="false" ht="12.75" hidden="false" customHeight="false" outlineLevel="0" collapsed="false">
      <c r="I54" s="0"/>
      <c r="J54" s="209" t="s">
        <v>1008</v>
      </c>
      <c r="K54" s="209"/>
      <c r="L54" s="209" t="s">
        <v>1008</v>
      </c>
      <c r="M54" s="0"/>
      <c r="N54" s="209" t="s">
        <v>1008</v>
      </c>
      <c r="O54" s="209" t="s">
        <v>1008</v>
      </c>
      <c r="P54" s="0"/>
      <c r="Q54" s="209"/>
      <c r="R54" s="209" t="s">
        <v>1008</v>
      </c>
      <c r="S54" s="209"/>
      <c r="T54" s="209" t="s">
        <v>1008</v>
      </c>
      <c r="U54" s="210" t="s">
        <v>1008</v>
      </c>
      <c r="AA54" s="198"/>
      <c r="AB54" s="191"/>
      <c r="AC54" s="191"/>
      <c r="AD54" s="204"/>
    </row>
    <row r="55" customFormat="false" ht="12.75" hidden="false" customHeight="false" outlineLevel="0" collapsed="false">
      <c r="I55" s="0"/>
      <c r="J55" s="209" t="s">
        <v>1008</v>
      </c>
      <c r="K55" s="209"/>
      <c r="L55" s="209" t="s">
        <v>1008</v>
      </c>
      <c r="M55" s="0"/>
      <c r="N55" s="209" t="s">
        <v>1008</v>
      </c>
      <c r="O55" s="209" t="s">
        <v>1008</v>
      </c>
      <c r="P55" s="0"/>
      <c r="Q55" s="209"/>
      <c r="R55" s="209" t="s">
        <v>1008</v>
      </c>
      <c r="S55" s="209"/>
      <c r="T55" s="209" t="s">
        <v>1008</v>
      </c>
      <c r="U55" s="210" t="s">
        <v>1008</v>
      </c>
      <c r="AA55" s="198"/>
      <c r="AB55" s="191"/>
      <c r="AC55" s="191"/>
      <c r="AD55" s="204"/>
    </row>
    <row r="56" customFormat="false" ht="12.75" hidden="false" customHeight="false" outlineLevel="0" collapsed="false">
      <c r="I56" s="0"/>
      <c r="J56" s="209" t="s">
        <v>1008</v>
      </c>
      <c r="K56" s="209"/>
      <c r="L56" s="209" t="s">
        <v>1008</v>
      </c>
      <c r="M56" s="0"/>
      <c r="N56" s="209" t="s">
        <v>1008</v>
      </c>
      <c r="O56" s="209" t="s">
        <v>1008</v>
      </c>
      <c r="P56" s="0"/>
      <c r="Q56" s="209"/>
      <c r="R56" s="209" t="s">
        <v>1008</v>
      </c>
      <c r="S56" s="209"/>
      <c r="T56" s="209" t="s">
        <v>1008</v>
      </c>
      <c r="U56" s="210" t="s">
        <v>1008</v>
      </c>
      <c r="AA56" s="198"/>
      <c r="AB56" s="191"/>
      <c r="AC56" s="191"/>
      <c r="AD56" s="207"/>
    </row>
    <row r="57" customFormat="false" ht="12.75" hidden="false" customHeight="false" outlineLevel="0" collapsed="false">
      <c r="I57" s="0"/>
      <c r="J57" s="209" t="s">
        <v>1008</v>
      </c>
      <c r="K57" s="209"/>
      <c r="L57" s="209" t="s">
        <v>1008</v>
      </c>
      <c r="M57" s="0"/>
      <c r="N57" s="209" t="s">
        <v>1008</v>
      </c>
      <c r="O57" s="209" t="s">
        <v>1008</v>
      </c>
      <c r="P57" s="0"/>
      <c r="Q57" s="209"/>
      <c r="R57" s="209" t="s">
        <v>1008</v>
      </c>
      <c r="S57" s="209"/>
      <c r="T57" s="209" t="s">
        <v>1008</v>
      </c>
      <c r="U57" s="210" t="s">
        <v>1008</v>
      </c>
      <c r="AA57" s="198"/>
      <c r="AB57" s="191"/>
      <c r="AC57" s="191"/>
      <c r="AD57" s="204"/>
    </row>
    <row r="58" customFormat="false" ht="12.75" hidden="false" customHeight="false" outlineLevel="0" collapsed="false">
      <c r="I58" s="191"/>
      <c r="J58" s="189"/>
      <c r="K58" s="189"/>
      <c r="L58" s="189"/>
      <c r="M58" s="189"/>
      <c r="N58" s="189"/>
      <c r="O58" s="189"/>
      <c r="P58" s="189"/>
      <c r="Q58" s="209"/>
      <c r="R58" s="209" t="s">
        <v>1008</v>
      </c>
      <c r="S58" s="209"/>
      <c r="T58" s="209" t="s">
        <v>1008</v>
      </c>
      <c r="U58" s="210" t="s">
        <v>1008</v>
      </c>
      <c r="AA58" s="198"/>
      <c r="AB58" s="191"/>
      <c r="AC58" s="191"/>
      <c r="AD58" s="204"/>
    </row>
    <row r="59" customFormat="false" ht="12.75" hidden="false" customHeight="false" outlineLevel="0" collapsed="false">
      <c r="I59" s="191"/>
      <c r="J59" s="189"/>
      <c r="K59" s="189"/>
      <c r="L59" s="189"/>
      <c r="M59" s="189"/>
      <c r="N59" s="189"/>
      <c r="O59" s="189"/>
      <c r="P59" s="189"/>
      <c r="Q59" s="209"/>
      <c r="R59" s="209" t="s">
        <v>1008</v>
      </c>
      <c r="S59" s="209"/>
      <c r="T59" s="209" t="s">
        <v>1008</v>
      </c>
      <c r="U59" s="210" t="s">
        <v>1008</v>
      </c>
      <c r="AA59" s="198"/>
      <c r="AB59" s="191"/>
      <c r="AC59" s="191"/>
      <c r="AD59" s="204"/>
    </row>
    <row r="60" customFormat="false" ht="12.75" hidden="false" customHeight="false" outlineLevel="0" collapsed="false">
      <c r="I60" s="191"/>
      <c r="J60" s="189"/>
      <c r="K60" s="189"/>
      <c r="L60" s="189"/>
      <c r="M60" s="189"/>
      <c r="N60" s="189"/>
      <c r="O60" s="189"/>
      <c r="P60" s="189"/>
      <c r="Q60" s="209"/>
      <c r="R60" s="209" t="s">
        <v>1008</v>
      </c>
      <c r="S60" s="209"/>
      <c r="T60" s="209" t="s">
        <v>1008</v>
      </c>
      <c r="U60" s="210" t="s">
        <v>1008</v>
      </c>
      <c r="AA60" s="198"/>
      <c r="AB60" s="191"/>
      <c r="AC60" s="191"/>
      <c r="AD60" s="204"/>
    </row>
    <row r="61" customFormat="false" ht="12.75" hidden="false" customHeight="false" outlineLevel="0" collapsed="false">
      <c r="I61" s="191"/>
      <c r="J61" s="189"/>
      <c r="K61" s="189"/>
      <c r="L61" s="189"/>
      <c r="M61" s="189"/>
      <c r="N61" s="189"/>
      <c r="O61" s="189"/>
      <c r="P61" s="189"/>
      <c r="Q61" s="209"/>
      <c r="R61" s="209" t="s">
        <v>1008</v>
      </c>
      <c r="S61" s="209"/>
      <c r="T61" s="209" t="s">
        <v>1008</v>
      </c>
      <c r="U61" s="210" t="s">
        <v>1008</v>
      </c>
      <c r="AA61" s="198"/>
      <c r="AB61" s="191"/>
      <c r="AC61" s="191"/>
      <c r="AD61" s="204"/>
    </row>
    <row r="62" customFormat="false" ht="12.75" hidden="false" customHeight="false" outlineLevel="0" collapsed="false">
      <c r="I62" s="191"/>
      <c r="J62" s="189"/>
      <c r="K62" s="189"/>
      <c r="L62" s="189"/>
      <c r="M62" s="189"/>
      <c r="N62" s="189"/>
      <c r="O62" s="189"/>
      <c r="P62" s="189"/>
      <c r="Q62" s="209"/>
      <c r="R62" s="209" t="s">
        <v>1008</v>
      </c>
      <c r="S62" s="209"/>
      <c r="T62" s="209" t="s">
        <v>1008</v>
      </c>
      <c r="U62" s="210" t="s">
        <v>1008</v>
      </c>
      <c r="AA62" s="198"/>
      <c r="AB62" s="191"/>
      <c r="AC62" s="191"/>
      <c r="AD62" s="204"/>
    </row>
    <row r="63" customFormat="false" ht="12.75" hidden="false" customHeight="false" outlineLevel="0" collapsed="false">
      <c r="I63" s="191"/>
      <c r="J63" s="189"/>
      <c r="K63" s="189"/>
      <c r="L63" s="189"/>
      <c r="M63" s="189"/>
      <c r="N63" s="189"/>
      <c r="O63" s="189"/>
      <c r="P63" s="189"/>
      <c r="Q63" s="209"/>
      <c r="R63" s="209" t="s">
        <v>1008</v>
      </c>
      <c r="S63" s="209"/>
      <c r="T63" s="209" t="s">
        <v>1008</v>
      </c>
      <c r="U63" s="210" t="s">
        <v>1008</v>
      </c>
      <c r="AA63" s="198"/>
      <c r="AB63" s="191"/>
      <c r="AC63" s="191"/>
      <c r="AD63" s="204"/>
    </row>
    <row r="64" customFormat="false" ht="12.75" hidden="false" customHeight="false" outlineLevel="0" collapsed="false">
      <c r="I64" s="191"/>
      <c r="J64" s="189"/>
      <c r="K64" s="189"/>
      <c r="L64" s="189"/>
      <c r="M64" s="189"/>
      <c r="N64" s="189"/>
      <c r="O64" s="189"/>
      <c r="P64" s="189"/>
      <c r="Q64" s="209"/>
      <c r="R64" s="209" t="s">
        <v>1008</v>
      </c>
      <c r="S64" s="209"/>
      <c r="T64" s="209" t="s">
        <v>1008</v>
      </c>
      <c r="U64" s="210" t="s">
        <v>1008</v>
      </c>
      <c r="AA64" s="198"/>
      <c r="AB64" s="191"/>
      <c r="AC64" s="191"/>
      <c r="AD64" s="204"/>
    </row>
    <row r="65" customFormat="false" ht="12.75" hidden="false" customHeight="false" outlineLevel="0" collapsed="false">
      <c r="I65" s="191"/>
      <c r="J65" s="189"/>
      <c r="K65" s="189"/>
      <c r="L65" s="189"/>
      <c r="M65" s="189"/>
      <c r="N65" s="189"/>
      <c r="O65" s="189"/>
      <c r="P65" s="189"/>
      <c r="Q65" s="209"/>
      <c r="R65" s="209" t="s">
        <v>1008</v>
      </c>
      <c r="S65" s="209"/>
      <c r="T65" s="209" t="s">
        <v>1008</v>
      </c>
      <c r="U65" s="210" t="s">
        <v>1008</v>
      </c>
      <c r="AA65" s="198"/>
      <c r="AB65" s="191"/>
      <c r="AC65" s="191"/>
      <c r="AD65" s="204"/>
    </row>
  </sheetData>
  <conditionalFormatting sqref="C2">
    <cfRule type="cellIs" priority="2" operator="equal" aboveAverage="0" equalAverage="0" bottom="0" percent="0" rank="0" text="" dxfId="0">
      <formula>0</formula>
    </cfRule>
    <cfRule type="cellIs" priority="3" operator="greaterThanOrEqual" aboveAverage="0" equalAverage="0" bottom="0" percent="0" rank="0" text="" dxfId="1">
      <formula>1</formula>
    </cfRule>
  </conditionalFormatting>
  <conditionalFormatting sqref="C3:C19;K13:K19;S10:S19">
    <cfRule type="cellIs" priority="4" operator="equal" aboveAverage="0" equalAverage="0" bottom="0" percent="0" rank="0" text="" dxfId="2">
      <formula>0</formula>
    </cfRule>
    <cfRule type="cellIs" priority="5" operator="greaterThanOrEqual" aboveAverage="0" equalAverage="0" bottom="0" percent="0" rank="0" text="" dxfId="3">
      <formula>1</formula>
    </cfRule>
  </conditionalFormatting>
  <conditionalFormatting sqref="D2:D19;L2:L19;T2:T19">
    <cfRule type="cellIs" priority="6" operator="equal" aboveAverage="0" equalAverage="0" bottom="0" percent="0" rank="0" text="" dxfId="4">
      <formula>0</formula>
    </cfRule>
  </conditionalFormatting>
  <conditionalFormatting sqref="E2:F19;M2:N19;U2:V19">
    <cfRule type="cellIs" priority="7" operator="equal" aboveAverage="0" equalAverage="0" bottom="0" percent="0" rank="0" text="" dxfId="5">
      <formula>0</formula>
    </cfRule>
  </conditionalFormatting>
  <conditionalFormatting sqref="B2:B19;J2:J19;R2:R19">
    <cfRule type="cellIs" priority="8" operator="equal" aboveAverage="0" equalAverage="0" bottom="0" percent="0" rank="0" text="" dxfId="6">
      <formula>"x"</formula>
    </cfRule>
    <cfRule type="cellIs" priority="9" operator="notBetween" aboveAverage="0" equalAverage="0" bottom="0" percent="0" rank="0" text="" dxfId="7">
      <formula>51.12</formula>
      <formula>52.26</formula>
    </cfRule>
    <cfRule type="cellIs" priority="10" operator="notBetween" aboveAverage="0" equalAverage="0" bottom="0" percent="0" rank="0" text="" dxfId="8">
      <formula>51.12</formula>
      <formula>51.26</formula>
    </cfRule>
  </conditionalFormatting>
  <conditionalFormatting sqref="K2:K12">
    <cfRule type="cellIs" priority="11" operator="equal" aboveAverage="0" equalAverage="0" bottom="0" percent="0" rank="0" text="" dxfId="9">
      <formula>0</formula>
    </cfRule>
    <cfRule type="cellIs" priority="12" operator="greaterThanOrEqual" aboveAverage="0" equalAverage="0" bottom="0" percent="0" rank="0" text="" dxfId="10">
      <formula>1</formula>
    </cfRule>
  </conditionalFormatting>
  <conditionalFormatting sqref="S2:S9">
    <cfRule type="cellIs" priority="13" operator="equal" aboveAverage="0" equalAverage="0" bottom="0" percent="0" rank="0" text="" dxfId="11">
      <formula>0</formula>
    </cfRule>
    <cfRule type="cellIs" priority="14" operator="greaterThanOrEqual" aboveAverage="0" equalAverage="0" bottom="0" percent="0" rank="0" text="" dxfId="12">
      <formula>1</formula>
    </cfRule>
  </conditionalFormatting>
  <printOptions headings="false" gridLines="true" gridLinesSet="true" horizontalCentered="false" verticalCentered="false"/>
  <pageMargins left="0.433333333333333" right="0.472222222222222" top="0.209722222222222" bottom="0.270138888888889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5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5" zoomScaleNormal="105" zoomScalePageLayoutView="100" workbookViewId="0">
      <selection pane="topLeft" activeCell="K5" activeCellId="0" sqref="K5"/>
    </sheetView>
  </sheetViews>
  <sheetFormatPr defaultRowHeight="18.75"/>
  <cols>
    <col collapsed="false" hidden="false" max="1" min="1" style="211" width="5.26530612244898"/>
    <col collapsed="false" hidden="false" max="2" min="2" style="212" width="27.4030612244898"/>
    <col collapsed="false" hidden="false" max="3" min="3" style="212" width="4.18367346938776"/>
    <col collapsed="false" hidden="false" max="4" min="4" style="213" width="10.530612244898"/>
    <col collapsed="false" hidden="false" max="5" min="5" style="214" width="11.3418367346939"/>
    <col collapsed="false" hidden="false" max="6" min="6" style="214" width="3.37244897959184"/>
    <col collapsed="false" hidden="false" max="7" min="7" style="214" width="10.530612244898"/>
    <col collapsed="false" hidden="false" max="8" min="8" style="215" width="10.530612244898"/>
    <col collapsed="false" hidden="false" max="11" min="9" style="216" width="8.63775510204082"/>
    <col collapsed="false" hidden="false" max="1025" min="12" style="216" width="10.530612244898"/>
  </cols>
  <sheetData>
    <row r="1" customFormat="false" ht="16.5" hidden="false" customHeight="true" outlineLevel="0" collapsed="false">
      <c r="A1" s="0"/>
      <c r="B1" s="0"/>
      <c r="C1" s="0"/>
      <c r="D1" s="217" t="s">
        <v>1009</v>
      </c>
      <c r="E1" s="217"/>
      <c r="F1" s="217"/>
      <c r="G1" s="217"/>
      <c r="H1" s="0"/>
      <c r="I1" s="218" t="s">
        <v>1010</v>
      </c>
      <c r="J1" s="219"/>
      <c r="K1" s="220"/>
    </row>
    <row r="2" customFormat="false" ht="16.5" hidden="false" customHeight="true" outlineLevel="0" collapsed="false">
      <c r="A2" s="221" t="s">
        <v>1011</v>
      </c>
      <c r="B2" s="222" t="s">
        <v>974</v>
      </c>
      <c r="C2" s="0"/>
      <c r="D2" s="223" t="str">
        <f aca="false">Tournoi!A1</f>
        <v>Lokeren</v>
      </c>
      <c r="E2" s="223"/>
      <c r="F2" s="223"/>
      <c r="G2" s="223"/>
      <c r="H2" s="0"/>
      <c r="I2" s="224" t="s">
        <v>1012</v>
      </c>
      <c r="J2" s="224"/>
      <c r="K2" s="224"/>
    </row>
    <row r="3" customFormat="false" ht="16.5" hidden="false" customHeight="true" outlineLevel="0" collapsed="false">
      <c r="A3" s="0"/>
      <c r="B3" s="0"/>
      <c r="C3" s="0"/>
      <c r="D3" s="225" t="s">
        <v>983</v>
      </c>
      <c r="E3" s="226" t="s">
        <v>1013</v>
      </c>
      <c r="F3" s="227"/>
      <c r="G3" s="228" t="s">
        <v>973</v>
      </c>
      <c r="H3" s="0"/>
      <c r="I3" s="229" t="s">
        <v>1014</v>
      </c>
      <c r="J3" s="230" t="s">
        <v>1015</v>
      </c>
      <c r="K3" s="231" t="s">
        <v>1016</v>
      </c>
    </row>
    <row r="4" customFormat="false" ht="5.25" hidden="false" customHeight="true" outlineLevel="0" collapsed="false">
      <c r="A4" s="0"/>
      <c r="B4" s="0"/>
      <c r="C4" s="0"/>
      <c r="D4" s="232"/>
      <c r="E4" s="233"/>
      <c r="F4" s="233"/>
      <c r="G4" s="233"/>
      <c r="H4" s="0"/>
      <c r="I4" s="234"/>
      <c r="J4" s="234"/>
      <c r="K4" s="235"/>
    </row>
    <row r="5" customFormat="false" ht="13.5" hidden="false" customHeight="true" outlineLevel="0" collapsed="false">
      <c r="A5" s="236" t="n">
        <v>20</v>
      </c>
      <c r="B5" s="237" t="s">
        <v>25</v>
      </c>
      <c r="C5" s="238"/>
      <c r="D5" s="239" t="n">
        <f aca="false" t="array" ref="D5:D5">SUM(IF(B5=Tournoi!$F$2:$F$601,IF(Tournoi!$H$2:$H$601=Error_checking!$I$25,1,0),0))</f>
        <v>4</v>
      </c>
      <c r="E5" s="240" t="n">
        <f aca="false" t="array" ref="E5:E5">IF(OR(D5&lt;1,D5&gt;4),0,SUM(IF(B5=Tournoi!$F$2:$F$601,IF(Tournoi!$H$2:$H$601=Error_checking!$I$25,Tournoi!$AC$2:$AC$601,0),0)))</f>
        <v>1034.77332340235</v>
      </c>
      <c r="F5" s="241"/>
      <c r="G5" s="242" t="n">
        <f aca="false">IF(E5&gt;0,RANK(E5,E$5:E$92),"-")</f>
        <v>1</v>
      </c>
      <c r="H5" s="243"/>
      <c r="I5" s="244" t="n">
        <f aca="false" t="array" ref="I5:I5">SUM(IF(B5=Tournoi!$F$2:$F$601,1,0))</f>
        <v>14</v>
      </c>
      <c r="J5" s="245" t="n">
        <f aca="false" t="array" ref="J5:J5">SUM(IF(B5=Tournoi!$F$2:$F$601,IF(Tournoi!$G$2:$G$601=Error_checking!$A$26,1,0),0))</f>
        <v>7</v>
      </c>
      <c r="K5" s="246" t="n">
        <f aca="false">IF(J5&gt;0,RANK(J5,J$5:J$44),"-")</f>
        <v>3</v>
      </c>
    </row>
    <row r="6" customFormat="false" ht="13.5" hidden="false" customHeight="true" outlineLevel="0" collapsed="false">
      <c r="A6" s="247" t="n">
        <v>28</v>
      </c>
      <c r="B6" s="237" t="s">
        <v>37</v>
      </c>
      <c r="C6" s="238"/>
      <c r="D6" s="239" t="n">
        <f aca="false" t="array" ref="D6:D6">SUM(IF(B6=Tournoi!$F$2:$F$601,IF(Tournoi!$H$2:$H$601=Error_checking!$I$25,1,0),0))</f>
        <v>4</v>
      </c>
      <c r="E6" s="240" t="n">
        <f aca="false" t="array" ref="E6:E6">IF(OR(D6&lt;1,D6&gt;4),0,SUM(IF(B6=Tournoi!$F$2:$F$601,IF(Tournoi!$H$2:$H$601=Error_checking!$I$25,Tournoi!$AC$2:$AC$601,0),0)))</f>
        <v>1034.67756123719</v>
      </c>
      <c r="F6" s="241"/>
      <c r="G6" s="242" t="n">
        <f aca="false">IF(E6&gt;0,RANK(E6,E$5:E$92),"-")</f>
        <v>2</v>
      </c>
      <c r="H6" s="243"/>
      <c r="I6" s="244" t="n">
        <f aca="false" t="array" ref="I6:I6">SUM(IF(B6=Tournoi!$F$2:$F$601,1,0))</f>
        <v>11</v>
      </c>
      <c r="J6" s="245" t="n">
        <f aca="false" t="array" ref="J6:J6">SUM(IF(B6=Tournoi!$F$2:$F$601,IF(Tournoi!$G$2:$G$601=Error_checking!$A$26,1,0),0))</f>
        <v>7</v>
      </c>
      <c r="K6" s="246" t="n">
        <f aca="false">IF(J6&gt;0,RANK(J6,J$5:J$44),"-")</f>
        <v>3</v>
      </c>
    </row>
    <row r="7" customFormat="false" ht="13.5" hidden="false" customHeight="true" outlineLevel="0" collapsed="false">
      <c r="A7" s="247" t="n">
        <v>15</v>
      </c>
      <c r="B7" s="237" t="s">
        <v>1017</v>
      </c>
      <c r="C7" s="238"/>
      <c r="D7" s="239" t="n">
        <f aca="false" t="array" ref="D7:D7">SUM(IF(B7=Tournoi!$F$2:$F$601,IF(Tournoi!$H$2:$H$601=Error_checking!$I$25,1,0),0))</f>
        <v>4</v>
      </c>
      <c r="E7" s="240" t="n">
        <f aca="false" t="array" ref="E7:E7">IF(OR(D7&lt;1,D7&gt;4),0,SUM(IF(B7=Tournoi!$F$2:$F$601,IF(Tournoi!$H$2:$H$601=Error_checking!$I$25,Tournoi!$AC$2:$AC$601,0),0)))</f>
        <v>721.509246945405</v>
      </c>
      <c r="F7" s="241"/>
      <c r="G7" s="242" t="n">
        <f aca="false">IF(E7&gt;0,RANK(E7,E$5:E$92),"-")</f>
        <v>3</v>
      </c>
      <c r="H7" s="243"/>
      <c r="I7" s="244" t="n">
        <f aca="false" t="array" ref="I7:I7">SUM(IF(B7=Tournoi!$F$2:$F$601,1,0))</f>
        <v>77</v>
      </c>
      <c r="J7" s="245" t="n">
        <f aca="false" t="array" ref="J7:J7">SUM(IF(B7=Tournoi!$F$2:$F$601,IF(Tournoi!$G$2:$G$601=Error_checking!$A$26,1,0),0))</f>
        <v>13</v>
      </c>
      <c r="K7" s="246" t="n">
        <f aca="false">IF(J7&gt;0,RANK(J7,J$5:J$44),"-")</f>
        <v>1</v>
      </c>
    </row>
    <row r="8" customFormat="false" ht="13.5" hidden="false" customHeight="true" outlineLevel="0" collapsed="false">
      <c r="A8" s="247" t="n">
        <v>7</v>
      </c>
      <c r="B8" s="237" t="s">
        <v>167</v>
      </c>
      <c r="C8" s="238"/>
      <c r="D8" s="239" t="n">
        <f aca="false" t="array" ref="D8:D8">SUM(IF(B8=Tournoi!$F$2:$F$601,IF(Tournoi!$H$2:$H$601=Error_checking!$I$25,1,0),0))</f>
        <v>4</v>
      </c>
      <c r="E8" s="240" t="n">
        <f aca="false" t="array" ref="E8:E8">IF(OR(D8&lt;1,D8&gt;4),0,SUM(IF(B8=Tournoi!$F$2:$F$601,IF(Tournoi!$H$2:$H$601=Error_checking!$I$25,Tournoi!$AC$2:$AC$601,0),0)))</f>
        <v>620.094874053406</v>
      </c>
      <c r="F8" s="241"/>
      <c r="G8" s="242" t="n">
        <f aca="false">IF(E8&gt;0,RANK(E8,E$5:E$92),"-")</f>
        <v>4</v>
      </c>
      <c r="H8" s="243"/>
      <c r="I8" s="244" t="n">
        <f aca="false" t="array" ref="I8:I8">SUM(IF(B8=Tournoi!$F$2:$F$601,1,0))</f>
        <v>4</v>
      </c>
      <c r="J8" s="245" t="n">
        <f aca="false" t="array" ref="J8:J8">SUM(IF(B8=Tournoi!$F$2:$F$601,IF(Tournoi!$G$2:$G$601=Error_checking!$A$26,1,0),0))</f>
        <v>4</v>
      </c>
      <c r="K8" s="246" t="n">
        <f aca="false">IF(J8&gt;0,RANK(J8,J$5:J$44),"-")</f>
        <v>5</v>
      </c>
    </row>
    <row r="9" customFormat="false" ht="13.5" hidden="false" customHeight="true" outlineLevel="0" collapsed="false">
      <c r="A9" s="247" t="n">
        <v>29</v>
      </c>
      <c r="B9" s="237" t="s">
        <v>32</v>
      </c>
      <c r="C9" s="248"/>
      <c r="D9" s="239" t="n">
        <f aca="false" t="array" ref="D9:D9">SUM(IF(B9=Tournoi!$F$2:$F$601,IF(Tournoi!$H$2:$H$601=Error_checking!$I$25,1,0),0))</f>
        <v>4</v>
      </c>
      <c r="E9" s="240" t="n">
        <f aca="false" t="array" ref="E9:E9">IF(OR(D9&lt;1,D9&gt;4),0,SUM(IF(B9=Tournoi!$F$2:$F$601,IF(Tournoi!$H$2:$H$601=Error_checking!$I$25,Tournoi!$AC$2:$AC$601,0),0)))</f>
        <v>608.231200092849</v>
      </c>
      <c r="F9" s="241"/>
      <c r="G9" s="242" t="n">
        <f aca="false">IF(E9&gt;0,RANK(E9,E$5:E$92),"-")</f>
        <v>5</v>
      </c>
      <c r="H9" s="243"/>
      <c r="I9" s="244" t="n">
        <f aca="false" t="array" ref="I9:I9">SUM(IF(B9=Tournoi!$F$2:$F$601,1,0))</f>
        <v>10</v>
      </c>
      <c r="J9" s="245" t="n">
        <f aca="false" t="array" ref="J9:J9">SUM(IF(B9=Tournoi!$F$2:$F$601,IF(Tournoi!$G$2:$G$601=Error_checking!$A$26,1,0),0))</f>
        <v>4</v>
      </c>
      <c r="K9" s="246" t="n">
        <f aca="false">IF(J9&gt;0,RANK(J9,J$5:J$44),"-")</f>
        <v>5</v>
      </c>
    </row>
    <row r="10" customFormat="false" ht="13.5" hidden="false" customHeight="true" outlineLevel="0" collapsed="false">
      <c r="A10" s="247" t="n">
        <v>38</v>
      </c>
      <c r="B10" s="237" t="s">
        <v>81</v>
      </c>
      <c r="C10" s="238"/>
      <c r="D10" s="239" t="n">
        <f aca="false" t="array" ref="D10:D10">SUM(IF(B10=Tournoi!$F$2:$F$601,IF(Tournoi!$H$2:$H$601=Error_checking!$I$25,1,0),0))</f>
        <v>4</v>
      </c>
      <c r="E10" s="240" t="n">
        <f aca="false" t="array" ref="E10:E10">IF(OR(D10&lt;1,D10&gt;4),0,SUM(IF(B10=Tournoi!$F$2:$F$601,IF(Tournoi!$H$2:$H$601=Error_checking!$I$25,Tournoi!$AC$2:$AC$601,0),0)))</f>
        <v>482.210424544798</v>
      </c>
      <c r="F10" s="241"/>
      <c r="G10" s="242" t="n">
        <f aca="false">IF(E10&gt;0,RANK(E10,E$5:E$92),"-")</f>
        <v>6</v>
      </c>
      <c r="H10" s="243"/>
      <c r="I10" s="244" t="n">
        <f aca="false" t="array" ref="I10:I10">SUM(IF(B10=Tournoi!$F$2:$F$601,1,0))</f>
        <v>12</v>
      </c>
      <c r="J10" s="245" t="n">
        <f aca="false" t="array" ref="J10:J10">SUM(IF(B10=Tournoi!$F$2:$F$601,IF(Tournoi!$G$2:$G$601=Error_checking!$A$26,1,0),0))</f>
        <v>8</v>
      </c>
      <c r="K10" s="246" t="n">
        <f aca="false">IF(J10&gt;0,RANK(J10,J$5:J$44),"-")</f>
        <v>2</v>
      </c>
    </row>
    <row r="11" customFormat="false" ht="13.5" hidden="false" customHeight="true" outlineLevel="0" collapsed="false">
      <c r="A11" s="247" t="n">
        <v>1</v>
      </c>
      <c r="B11" s="249" t="s">
        <v>61</v>
      </c>
      <c r="C11" s="250"/>
      <c r="D11" s="251" t="n">
        <f aca="false" t="array" ref="D11:D11">SUM(IF(B11=Tournoi!$F$2:$F$601,IF(Tournoi!$H$2:$H$601=Error_checking!$I$25,1,0),0))</f>
        <v>0</v>
      </c>
      <c r="E11" s="252" t="n">
        <f aca="false" t="array" ref="E11:E11">IF(OR(D11&lt;1,D11&gt;4),0,SUM(IF(B11=Tournoi!$F$2:$F$601,IF(Tournoi!$H$2:$H$601=Error_checking!$I$25,Tournoi!$AC$2:$AC$601,0),0)))</f>
        <v>0</v>
      </c>
      <c r="F11" s="253"/>
      <c r="G11" s="254" t="str">
        <f aca="false">IF(E11&gt;0,RANK(E11,E$5:E$92),"-")</f>
        <v>-</v>
      </c>
      <c r="H11" s="243"/>
      <c r="I11" s="244" t="n">
        <f aca="false" t="array" ref="I11:I11">SUM(IF(B11=Tournoi!$F$2:$F$601,1,0))</f>
        <v>4</v>
      </c>
      <c r="J11" s="245" t="n">
        <f aca="false" t="array" ref="J11:J11">SUM(IF(B11=Tournoi!$F$2:$F$601,IF(Tournoi!$G$2:$G$601=Error_checking!$A$26,1,0),0))</f>
        <v>3</v>
      </c>
      <c r="K11" s="246" t="n">
        <f aca="false">IF(J11&gt;0,RANK(J11,J$5:J$44),"-")</f>
        <v>7</v>
      </c>
    </row>
    <row r="12" customFormat="false" ht="13.5" hidden="false" customHeight="true" outlineLevel="0" collapsed="false">
      <c r="A12" s="247"/>
      <c r="B12" s="249" t="s">
        <v>1018</v>
      </c>
      <c r="C12" s="255"/>
      <c r="D12" s="256" t="n">
        <f aca="false" t="array" ref="D12:D12">SUM(IF(B12=Tournoi!$F$2:$F$601,IF(Tournoi!$H$2:$H$601=Error_checking!$I$25,1,0),0))</f>
        <v>0</v>
      </c>
      <c r="E12" s="257" t="n">
        <f aca="false" t="array" ref="E12:E12">IF(OR(D12&lt;1,D12&gt;4),0,SUM(IF(B12=Tournoi!$F$2:$F$601,IF(Tournoi!$H$2:$H$601=Error_checking!$I$25,Tournoi!$AC$2:$AC$601,0),0)))</f>
        <v>0</v>
      </c>
      <c r="G12" s="246" t="str">
        <f aca="false">IF(E12&gt;0,RANK(E12,E$5:E$92),"-")</f>
        <v>-</v>
      </c>
      <c r="H12" s="243"/>
      <c r="I12" s="244" t="n">
        <f aca="false" t="array" ref="I12:I12">SUM(IF(B12=Tournoi!$F$2:$F$601,1,0))</f>
        <v>0</v>
      </c>
      <c r="J12" s="245" t="n">
        <f aca="false" t="array" ref="J12:J12">SUM(IF(B12=Tournoi!$F$2:$F$601,IF(Tournoi!$G$2:$G$601=Error_checking!$A$26,1,0),0))</f>
        <v>0</v>
      </c>
      <c r="K12" s="246" t="str">
        <f aca="false">IF(J12&gt;0,RANK(J12,J$5:J$44),"-")</f>
        <v>-</v>
      </c>
    </row>
    <row r="13" customFormat="false" ht="13.5" hidden="false" customHeight="true" outlineLevel="0" collapsed="false">
      <c r="A13" s="247" t="n">
        <v>2</v>
      </c>
      <c r="B13" s="249" t="s">
        <v>52</v>
      </c>
      <c r="C13" s="258"/>
      <c r="D13" s="256" t="n">
        <f aca="false" t="array" ref="D13:D13">SUM(IF(B13=Tournoi!$F$2:$F$601,IF(Tournoi!$H$2:$H$601=Error_checking!$I$25,1,0),0))</f>
        <v>0</v>
      </c>
      <c r="E13" s="257" t="n">
        <f aca="false" t="array" ref="E13:E13">IF(OR(D13&lt;1,D13&gt;4),0,SUM(IF(B13=Tournoi!$F$2:$F$601,IF(Tournoi!$H$2:$H$601=Error_checking!$I$25,Tournoi!$AC$2:$AC$601,0),0)))</f>
        <v>0</v>
      </c>
      <c r="G13" s="246" t="str">
        <f aca="false">IF(E13&gt;0,RANK(E13,E$5:E$92),"-")</f>
        <v>-</v>
      </c>
      <c r="H13" s="243"/>
      <c r="I13" s="244" t="n">
        <f aca="false" t="array" ref="I13:I13">SUM(IF(B13=Tournoi!$F$2:$F$601,1,0))</f>
        <v>9</v>
      </c>
      <c r="J13" s="245" t="n">
        <f aca="false" t="array" ref="J13:J13">SUM(IF(B13=Tournoi!$F$2:$F$601,IF(Tournoi!$G$2:$G$601=Error_checking!$A$26,1,0),0))</f>
        <v>1</v>
      </c>
      <c r="K13" s="246" t="n">
        <f aca="false">IF(J13&gt;0,RANK(J13,J$5:J$44),"-")</f>
        <v>8</v>
      </c>
    </row>
    <row r="14" customFormat="false" ht="13.5" hidden="false" customHeight="true" outlineLevel="0" collapsed="false">
      <c r="A14" s="247" t="n">
        <v>3</v>
      </c>
      <c r="B14" s="249" t="s">
        <v>1019</v>
      </c>
      <c r="C14" s="258"/>
      <c r="D14" s="256" t="n">
        <f aca="false" t="array" ref="D14:D14">SUM(IF(B14=Tournoi!$F$2:$F$601,IF(Tournoi!$H$2:$H$601=Error_checking!$I$25,1,0),0))</f>
        <v>0</v>
      </c>
      <c r="E14" s="257" t="n">
        <f aca="false" t="array" ref="E14:E14">IF(OR(D14&lt;1,D14&gt;4),0,SUM(IF(B14=Tournoi!$F$2:$F$601,IF(Tournoi!$H$2:$H$601=Error_checking!$I$25,Tournoi!$AC$2:$AC$601,0),0)))</f>
        <v>0</v>
      </c>
      <c r="G14" s="246" t="str">
        <f aca="false">IF(E14&gt;0,RANK(E14,E$5:E$92),"-")</f>
        <v>-</v>
      </c>
      <c r="H14" s="243"/>
      <c r="I14" s="244" t="n">
        <f aca="false" t="array" ref="I14:I14">SUM(IF(B14=Tournoi!$F$2:$F$601,1,0))</f>
        <v>0</v>
      </c>
      <c r="J14" s="245" t="n">
        <f aca="false" t="array" ref="J14:J14">SUM(IF(B14=Tournoi!$F$2:$F$601,IF(Tournoi!$G$2:$G$601=Error_checking!$A$26,1,0),0))</f>
        <v>0</v>
      </c>
      <c r="K14" s="246" t="str">
        <f aca="false">IF(J14&gt;0,RANK(J14,J$5:J$44),"-")</f>
        <v>-</v>
      </c>
    </row>
    <row r="15" customFormat="false" ht="13.5" hidden="false" customHeight="true" outlineLevel="0" collapsed="false">
      <c r="A15" s="247" t="n">
        <v>4</v>
      </c>
      <c r="B15" s="249" t="s">
        <v>1020</v>
      </c>
      <c r="C15" s="0"/>
      <c r="D15" s="256" t="n">
        <f aca="false" t="array" ref="D15:D15">SUM(IF(B15=Tournoi!$F$2:$F$601,IF(Tournoi!$H$2:$H$601=Error_checking!$I$25,1,0),0))</f>
        <v>0</v>
      </c>
      <c r="E15" s="257" t="n">
        <f aca="false" t="array" ref="E15:E15">IF(OR(D15&lt;1,D15&gt;4),0,SUM(IF(B15=Tournoi!$F$2:$F$601,IF(Tournoi!$H$2:$H$601=Error_checking!$I$25,Tournoi!$AC$2:$AC$601,0),0)))</f>
        <v>0</v>
      </c>
      <c r="G15" s="246" t="str">
        <f aca="false">IF(E15&gt;0,RANK(E15,E$5:E$92),"-")</f>
        <v>-</v>
      </c>
      <c r="H15" s="243"/>
      <c r="I15" s="244" t="n">
        <f aca="false" t="array" ref="I15:I15">SUM(IF(B15=Tournoi!$F$2:$F$601,1,0))</f>
        <v>0</v>
      </c>
      <c r="J15" s="245" t="n">
        <f aca="false" t="array" ref="J15:J15">SUM(IF(B15=Tournoi!$F$2:$F$601,IF(Tournoi!$G$2:$G$601=Error_checking!$A$26,1,0),0))</f>
        <v>0</v>
      </c>
      <c r="K15" s="246" t="str">
        <f aca="false">IF(J15&gt;0,RANK(J15,J$5:J$44),"-")</f>
        <v>-</v>
      </c>
    </row>
    <row r="16" customFormat="false" ht="13.5" hidden="false" customHeight="true" outlineLevel="0" collapsed="false">
      <c r="A16" s="247" t="n">
        <v>5</v>
      </c>
      <c r="B16" s="249" t="s">
        <v>262</v>
      </c>
      <c r="C16" s="0"/>
      <c r="D16" s="256" t="n">
        <f aca="false" t="array" ref="D16:D16">SUM(IF(B16=Tournoi!$F$2:$F$601,IF(Tournoi!$H$2:$H$601=Error_checking!$I$25,1,0),0))</f>
        <v>0</v>
      </c>
      <c r="E16" s="257" t="n">
        <f aca="false" t="array" ref="E16:E16">IF(OR(D16&lt;1,D16&gt;4),0,SUM(IF(B16=Tournoi!$F$2:$F$601,IF(Tournoi!$H$2:$H$601=Error_checking!$I$25,Tournoi!$AC$2:$AC$601,0),0)))</f>
        <v>0</v>
      </c>
      <c r="G16" s="246" t="str">
        <f aca="false">IF(E16&gt;0,RANK(E16,E$5:E$92),"-")</f>
        <v>-</v>
      </c>
      <c r="H16" s="243"/>
      <c r="I16" s="244" t="n">
        <f aca="false" t="array" ref="I16:I16">SUM(IF(B16=Tournoi!$F$2:$F$601,1,0))</f>
        <v>3</v>
      </c>
      <c r="J16" s="245" t="n">
        <f aca="false" t="array" ref="J16:J16">SUM(IF(B16=Tournoi!$F$2:$F$601,IF(Tournoi!$G$2:$G$601=Error_checking!$A$26,1,0),0))</f>
        <v>1</v>
      </c>
      <c r="K16" s="246" t="n">
        <f aca="false">IF(J16&gt;0,RANK(J16,J$5:J$44),"-")</f>
        <v>8</v>
      </c>
    </row>
    <row r="17" customFormat="false" ht="13.5" hidden="false" customHeight="true" outlineLevel="0" collapsed="false">
      <c r="A17" s="247" t="n">
        <v>6</v>
      </c>
      <c r="B17" s="249" t="s">
        <v>1021</v>
      </c>
      <c r="C17" s="259"/>
      <c r="D17" s="256" t="n">
        <f aca="false" t="array" ref="D17:D17">SUM(IF(B17=Tournoi!$F$2:$F$601,IF(Tournoi!$H$2:$H$601=Error_checking!$I$25,1,0),0))</f>
        <v>0</v>
      </c>
      <c r="E17" s="257" t="n">
        <f aca="false" t="array" ref="E17:E17">IF(OR(D17&lt;1,D17&gt;4),0,SUM(IF(B17=Tournoi!$F$2:$F$601,IF(Tournoi!$H$2:$H$601=Error_checking!$I$25,Tournoi!$AC$2:$AC$601,0),0)))</f>
        <v>0</v>
      </c>
      <c r="G17" s="246" t="str">
        <f aca="false">IF(E17&gt;0,RANK(E17,E$5:E$92),"-")</f>
        <v>-</v>
      </c>
      <c r="H17" s="243"/>
      <c r="I17" s="244" t="n">
        <f aca="false" t="array" ref="I17:I17">SUM(IF(B17=Tournoi!$F$2:$F$601,1,0))</f>
        <v>0</v>
      </c>
      <c r="J17" s="245" t="n">
        <f aca="false" t="array" ref="J17:J17">SUM(IF(B17=Tournoi!$F$2:$F$601,IF(Tournoi!$G$2:$G$601=Error_checking!$A$26,1,0),0))</f>
        <v>0</v>
      </c>
      <c r="K17" s="246" t="str">
        <f aca="false">IF(J17&gt;0,RANK(J17,J$5:J$44),"-")</f>
        <v>-</v>
      </c>
    </row>
    <row r="18" customFormat="false" ht="13.5" hidden="false" customHeight="true" outlineLevel="0" collapsed="false">
      <c r="A18" s="247" t="n">
        <v>8</v>
      </c>
      <c r="B18" s="249" t="s">
        <v>1022</v>
      </c>
      <c r="C18" s="258"/>
      <c r="D18" s="256" t="n">
        <f aca="false" t="array" ref="D18:D18">SUM(IF(B18=Tournoi!$F$2:$F$601,IF(Tournoi!$H$2:$H$601=Error_checking!$I$25,1,0),0))</f>
        <v>0</v>
      </c>
      <c r="E18" s="257" t="n">
        <f aca="false" t="array" ref="E18:E18">IF(OR(D18&lt;1,D18&gt;4),0,SUM(IF(B18=Tournoi!$F$2:$F$601,IF(Tournoi!$H$2:$H$601=Error_checking!$I$25,Tournoi!$AC$2:$AC$601,0),0)))</f>
        <v>0</v>
      </c>
      <c r="G18" s="246" t="str">
        <f aca="false">IF(E18&gt;0,RANK(E18,E$5:E$92),"-")</f>
        <v>-</v>
      </c>
      <c r="H18" s="243"/>
      <c r="I18" s="244" t="n">
        <f aca="false" t="array" ref="I18:I18">SUM(IF(B18=Tournoi!$F$2:$F$601,1,0))</f>
        <v>0</v>
      </c>
      <c r="J18" s="245" t="n">
        <f aca="false" t="array" ref="J18:J18">SUM(IF(B18=Tournoi!$F$2:$F$601,IF(Tournoi!$G$2:$G$601=Error_checking!$A$26,1,0),0))</f>
        <v>0</v>
      </c>
      <c r="K18" s="246" t="str">
        <f aca="false">IF(J18&gt;0,RANK(J18,J$5:J$44),"-")</f>
        <v>-</v>
      </c>
    </row>
    <row r="19" customFormat="false" ht="13.5" hidden="false" customHeight="true" outlineLevel="0" collapsed="false">
      <c r="A19" s="247" t="n">
        <v>9</v>
      </c>
      <c r="B19" s="249" t="s">
        <v>333</v>
      </c>
      <c r="C19" s="0"/>
      <c r="D19" s="256" t="n">
        <f aca="false" t="array" ref="D19:D19">SUM(IF(B19=Tournoi!$F$2:$F$601,IF(Tournoi!$H$2:$H$601=Error_checking!$I$25,1,0),0))</f>
        <v>0</v>
      </c>
      <c r="E19" s="257" t="n">
        <f aca="false" t="array" ref="E19:E19">IF(OR(D19&lt;1,D19&gt;4),0,SUM(IF(B19=Tournoi!$F$2:$F$601,IF(Tournoi!$H$2:$H$601=Error_checking!$I$25,Tournoi!$AC$2:$AC$601,0),0)))</f>
        <v>0</v>
      </c>
      <c r="G19" s="246" t="str">
        <f aca="false">IF(E19&gt;0,RANK(E19,E$5:E$92),"-")</f>
        <v>-</v>
      </c>
      <c r="H19" s="243"/>
      <c r="I19" s="244" t="n">
        <f aca="false" t="array" ref="I19:I19">SUM(IF(B19=Tournoi!$F$2:$F$601,1,0))</f>
        <v>2</v>
      </c>
      <c r="J19" s="245" t="n">
        <f aca="false" t="array" ref="J19:J19">SUM(IF(B19=Tournoi!$F$2:$F$601,IF(Tournoi!$G$2:$G$601=Error_checking!$A$26,1,0),0))</f>
        <v>1</v>
      </c>
      <c r="K19" s="246" t="n">
        <f aca="false">IF(J19&gt;0,RANK(J19,J$5:J$44),"-")</f>
        <v>8</v>
      </c>
    </row>
    <row r="20" customFormat="false" ht="13.5" hidden="false" customHeight="true" outlineLevel="0" collapsed="false">
      <c r="A20" s="247"/>
      <c r="B20" s="249" t="s">
        <v>171</v>
      </c>
      <c r="C20" s="0"/>
      <c r="D20" s="256" t="n">
        <f aca="false" t="array" ref="D20:D20">SUM(IF(B20=Tournoi!$F$2:$F$601,IF(Tournoi!$H$2:$H$601=Error_checking!$I$25,1,0),0))</f>
        <v>0</v>
      </c>
      <c r="E20" s="257" t="n">
        <f aca="false" t="array" ref="E20:E20">IF(OR(D20&lt;1,D20&gt;4),0,SUM(IF(B20=Tournoi!$F$2:$F$601,IF(Tournoi!$H$2:$H$601=Error_checking!$I$25,Tournoi!$AC$2:$AC$601,0),0)))</f>
        <v>0</v>
      </c>
      <c r="G20" s="246" t="str">
        <f aca="false">IF(E20&gt;0,RANK(E20,E$5:E$92),"-")</f>
        <v>-</v>
      </c>
      <c r="H20" s="243"/>
      <c r="I20" s="244" t="n">
        <f aca="false" t="array" ref="I20:I20">SUM(IF(B20=Tournoi!$F$2:$F$601,1,0))</f>
        <v>5</v>
      </c>
      <c r="J20" s="245" t="n">
        <f aca="false" t="array" ref="J20:J20">SUM(IF(B20=Tournoi!$F$2:$F$601,IF(Tournoi!$G$2:$G$601=Error_checking!$A$26,1,0),0))</f>
        <v>0</v>
      </c>
      <c r="K20" s="246" t="str">
        <f aca="false">IF(J20&gt;0,RANK(J20,J$5:J$44),"-")</f>
        <v>-</v>
      </c>
    </row>
    <row r="21" customFormat="false" ht="13.5" hidden="false" customHeight="true" outlineLevel="0" collapsed="false">
      <c r="A21" s="247"/>
      <c r="B21" s="249" t="s">
        <v>1023</v>
      </c>
      <c r="C21" s="258"/>
      <c r="D21" s="256" t="n">
        <f aca="false" t="array" ref="D21:D21">SUM(IF(B21=Tournoi!$F$2:$F$601,IF(Tournoi!$H$2:$H$601=Error_checking!$I$25,1,0),0))</f>
        <v>0</v>
      </c>
      <c r="E21" s="257" t="n">
        <f aca="false" t="array" ref="E21:E21">IF(OR(D21&lt;1,D21&gt;4),0,SUM(IF(B21=Tournoi!$F$2:$F$601,IF(Tournoi!$H$2:$H$601=Error_checking!$I$25,Tournoi!$AC$2:$AC$601,0),0)))</f>
        <v>0</v>
      </c>
      <c r="G21" s="246" t="str">
        <f aca="false">IF(E21&gt;0,RANK(E21,E$5:E$92),"-")</f>
        <v>-</v>
      </c>
      <c r="H21" s="243"/>
      <c r="I21" s="244" t="n">
        <f aca="false" t="array" ref="I21:I21">SUM(IF(B21=Tournoi!$F$2:$F$601,1,0))</f>
        <v>0</v>
      </c>
      <c r="J21" s="245" t="n">
        <f aca="false" t="array" ref="J21:J21">SUM(IF(B21=Tournoi!$F$2:$F$601,IF(Tournoi!$G$2:$G$601=Error_checking!$A$26,1,0),0))</f>
        <v>0</v>
      </c>
      <c r="K21" s="246" t="str">
        <f aca="false">IF(J21&gt;0,RANK(J21,J$5:J$44),"-")</f>
        <v>-</v>
      </c>
    </row>
    <row r="22" customFormat="false" ht="13.5" hidden="false" customHeight="true" outlineLevel="0" collapsed="false">
      <c r="A22" s="247" t="n">
        <v>10</v>
      </c>
      <c r="B22" s="249" t="s">
        <v>1024</v>
      </c>
      <c r="C22" s="259"/>
      <c r="D22" s="256" t="n">
        <f aca="false" t="array" ref="D22:D22">SUM(IF(B22=Tournoi!$F$2:$F$601,IF(Tournoi!$H$2:$H$601=Error_checking!$I$25,1,0),0))</f>
        <v>0</v>
      </c>
      <c r="E22" s="257" t="n">
        <f aca="false" t="array" ref="E22:E22">IF(OR(D22&lt;1,D22&gt;4),0,SUM(IF(B22=Tournoi!$F$2:$F$601,IF(Tournoi!$H$2:$H$601=Error_checking!$I$25,Tournoi!$AC$2:$AC$601,0),0)))</f>
        <v>0</v>
      </c>
      <c r="G22" s="246" t="str">
        <f aca="false">IF(E22&gt;0,RANK(E22,E$5:E$92),"-")</f>
        <v>-</v>
      </c>
      <c r="H22" s="243"/>
      <c r="I22" s="244" t="n">
        <f aca="false" t="array" ref="I22:I22">SUM(IF(B22=Tournoi!$F$2:$F$601,1,0))</f>
        <v>0</v>
      </c>
      <c r="J22" s="245" t="n">
        <f aca="false" t="array" ref="J22:J22">SUM(IF(B22=Tournoi!$F$2:$F$601,IF(Tournoi!$G$2:$G$601=Error_checking!$A$26,1,0),0))</f>
        <v>0</v>
      </c>
      <c r="K22" s="246" t="str">
        <f aca="false">IF(J22&gt;0,RANK(J22,J$5:J$44),"-")</f>
        <v>-</v>
      </c>
    </row>
    <row r="23" customFormat="false" ht="13.5" hidden="false" customHeight="true" outlineLevel="0" collapsed="false">
      <c r="A23" s="247" t="n">
        <v>11</v>
      </c>
      <c r="B23" s="249" t="s">
        <v>1025</v>
      </c>
      <c r="C23" s="0"/>
      <c r="D23" s="256" t="n">
        <f aca="false" t="array" ref="D23:D23">SUM(IF(B23=Tournoi!$F$2:$F$601,IF(Tournoi!$H$2:$H$601=Error_checking!$I$25,1,0),0))</f>
        <v>0</v>
      </c>
      <c r="E23" s="257" t="n">
        <f aca="false" t="array" ref="E23:E23">IF(OR(D23&lt;1,D23&gt;4),0,SUM(IF(B23=Tournoi!$F$2:$F$601,IF(Tournoi!$H$2:$H$601=Error_checking!$I$25,Tournoi!$AC$2:$AC$601,0),0)))</f>
        <v>0</v>
      </c>
      <c r="G23" s="246" t="str">
        <f aca="false">IF(E23&gt;0,RANK(E23,E$5:E$92),"-")</f>
        <v>-</v>
      </c>
      <c r="H23" s="243"/>
      <c r="I23" s="244" t="n">
        <f aca="false" t="array" ref="I23:I23">SUM(IF(B23=Tournoi!$F$2:$F$601,1,0))</f>
        <v>0</v>
      </c>
      <c r="J23" s="245" t="n">
        <f aca="false" t="array" ref="J23:J23">SUM(IF(B23=Tournoi!$F$2:$F$601,IF(Tournoi!$G$2:$G$601=Error_checking!$A$26,1,0),0))</f>
        <v>0</v>
      </c>
      <c r="K23" s="246" t="str">
        <f aca="false">IF(J23&gt;0,RANK(J23,J$5:J$44),"-")</f>
        <v>-</v>
      </c>
    </row>
    <row r="24" customFormat="false" ht="13.5" hidden="false" customHeight="true" outlineLevel="0" collapsed="false">
      <c r="A24" s="247" t="n">
        <v>12</v>
      </c>
      <c r="B24" s="249" t="s">
        <v>149</v>
      </c>
      <c r="C24" s="258"/>
      <c r="D24" s="256" t="n">
        <f aca="false" t="array" ref="D24:D24">SUM(IF(B24=Tournoi!$F$2:$F$601,IF(Tournoi!$H$2:$H$601=Error_checking!$I$25,1,0),0))</f>
        <v>0</v>
      </c>
      <c r="E24" s="257" t="n">
        <f aca="false" t="array" ref="E24:E24">IF(OR(D24&lt;1,D24&gt;4),0,SUM(IF(B24=Tournoi!$F$2:$F$601,IF(Tournoi!$H$2:$H$601=Error_checking!$I$25,Tournoi!$AC$2:$AC$601,0),0)))</f>
        <v>0</v>
      </c>
      <c r="G24" s="246" t="str">
        <f aca="false">IF(E24&gt;0,RANK(E24,E$5:E$92),"-")</f>
        <v>-</v>
      </c>
      <c r="H24" s="243"/>
      <c r="I24" s="244" t="n">
        <f aca="false" t="array" ref="I24:I24">SUM(IF(B24=Tournoi!$F$2:$F$601,1,0))</f>
        <v>1</v>
      </c>
      <c r="J24" s="245" t="n">
        <f aca="false" t="array" ref="J24:J24">SUM(IF(B24=Tournoi!$F$2:$F$601,IF(Tournoi!$G$2:$G$601=Error_checking!$A$26,1,0),0))</f>
        <v>0</v>
      </c>
      <c r="K24" s="246" t="str">
        <f aca="false">IF(J24&gt;0,RANK(J24,J$5:J$44),"-")</f>
        <v>-</v>
      </c>
    </row>
    <row r="25" customFormat="false" ht="13.5" hidden="false" customHeight="true" outlineLevel="0" collapsed="false">
      <c r="A25" s="247" t="n">
        <v>13</v>
      </c>
      <c r="B25" s="249" t="s">
        <v>1026</v>
      </c>
      <c r="C25" s="0"/>
      <c r="D25" s="256" t="n">
        <f aca="false" t="array" ref="D25:D25">SUM(IF(B25=Tournoi!$F$2:$F$601,IF(Tournoi!$H$2:$H$601=Error_checking!$I$25,1,0),0))</f>
        <v>0</v>
      </c>
      <c r="E25" s="257" t="n">
        <f aca="false" t="array" ref="E25:E25">IF(OR(D25&lt;1,D25&gt;4),0,SUM(IF(B25=Tournoi!$F$2:$F$601,IF(Tournoi!$H$2:$H$601=Error_checking!$I$25,Tournoi!$AC$2:$AC$601,0),0)))</f>
        <v>0</v>
      </c>
      <c r="G25" s="246" t="str">
        <f aca="false">IF(E25&gt;0,RANK(E25,E$5:E$92),"-")</f>
        <v>-</v>
      </c>
      <c r="H25" s="243"/>
      <c r="I25" s="244" t="n">
        <f aca="false" t="array" ref="I25:I25">SUM(IF(B25=Tournoi!$F$2:$F$601,1,0))</f>
        <v>0</v>
      </c>
      <c r="J25" s="245" t="n">
        <f aca="false" t="array" ref="J25:J25">SUM(IF(B25=Tournoi!$F$2:$F$601,IF(Tournoi!$G$2:$G$601=Error_checking!$A$26,1,0),0))</f>
        <v>0</v>
      </c>
      <c r="K25" s="246" t="str">
        <f aca="false">IF(J25&gt;0,RANK(J25,J$5:J$44),"-")</f>
        <v>-</v>
      </c>
    </row>
    <row r="26" customFormat="false" ht="13.5" hidden="false" customHeight="true" outlineLevel="0" collapsed="false">
      <c r="A26" s="247" t="n">
        <v>14</v>
      </c>
      <c r="B26" s="249" t="s">
        <v>343</v>
      </c>
      <c r="C26" s="255"/>
      <c r="D26" s="256" t="n">
        <f aca="false" t="array" ref="D26:D26">SUM(IF(B26=Tournoi!$F$2:$F$601,IF(Tournoi!$H$2:$H$601=Error_checking!$I$25,1,0),0))</f>
        <v>0</v>
      </c>
      <c r="E26" s="257" t="n">
        <f aca="false" t="array" ref="E26:E26">IF(OR(D26&lt;1,D26&gt;4),0,SUM(IF(B26=Tournoi!$F$2:$F$601,IF(Tournoi!$H$2:$H$601=Error_checking!$I$25,Tournoi!$AC$2:$AC$601,0),0)))</f>
        <v>0</v>
      </c>
      <c r="G26" s="246" t="str">
        <f aca="false">IF(E26&gt;0,RANK(E26,E$5:E$92),"-")</f>
        <v>-</v>
      </c>
      <c r="H26" s="243"/>
      <c r="I26" s="244" t="n">
        <f aca="false" t="array" ref="I26:I26">SUM(IF(B26=Tournoi!$F$2:$F$601,1,0))</f>
        <v>1</v>
      </c>
      <c r="J26" s="245" t="n">
        <f aca="false" t="array" ref="J26:J26">SUM(IF(B26=Tournoi!$F$2:$F$601,IF(Tournoi!$G$2:$G$601=Error_checking!$A$26,1,0),0))</f>
        <v>1</v>
      </c>
      <c r="K26" s="246" t="n">
        <f aca="false">IF(J26&gt;0,RANK(J26,J$5:J$44),"-")</f>
        <v>8</v>
      </c>
    </row>
    <row r="27" customFormat="false" ht="13.5" hidden="false" customHeight="true" outlineLevel="0" collapsed="false">
      <c r="A27" s="247"/>
      <c r="B27" s="249" t="s">
        <v>119</v>
      </c>
      <c r="C27" s="0"/>
      <c r="D27" s="256" t="n">
        <f aca="false" t="array" ref="D27:D27">SUM(IF(B27=Tournoi!$F$2:$F$601,IF(Tournoi!$H$2:$H$601=Error_checking!$I$25,1,0),0))</f>
        <v>0</v>
      </c>
      <c r="E27" s="257" t="n">
        <f aca="false" t="array" ref="E27:E27">IF(OR(D27&lt;1,D27&gt;4),0,SUM(IF(B27=Tournoi!$F$2:$F$601,IF(Tournoi!$H$2:$H$601=Error_checking!$I$25,Tournoi!$AC$2:$AC$601,0),0)))</f>
        <v>0</v>
      </c>
      <c r="G27" s="246" t="str">
        <f aca="false">IF(E27&gt;0,RANK(E27,E$5:E$92),"-")</f>
        <v>-</v>
      </c>
      <c r="H27" s="243"/>
      <c r="I27" s="244" t="n">
        <f aca="false" t="array" ref="I27:I27">SUM(IF(B27=Tournoi!$F$2:$F$601,1,0))</f>
        <v>4</v>
      </c>
      <c r="J27" s="245" t="n">
        <f aca="false" t="array" ref="J27:J27">SUM(IF(B27=Tournoi!$F$2:$F$601,IF(Tournoi!$G$2:$G$601=Error_checking!$A$26,1,0),0))</f>
        <v>1</v>
      </c>
      <c r="K27" s="246" t="n">
        <f aca="false">IF(J27&gt;0,RANK(J27,J$5:J$44),"-")</f>
        <v>8</v>
      </c>
    </row>
    <row r="28" customFormat="false" ht="13.5" hidden="false" customHeight="true" outlineLevel="0" collapsed="false">
      <c r="A28" s="247" t="n">
        <v>16</v>
      </c>
      <c r="B28" s="249" t="s">
        <v>86</v>
      </c>
      <c r="C28" s="258"/>
      <c r="D28" s="256" t="n">
        <f aca="false" t="array" ref="D28:D28">SUM(IF(B28=Tournoi!$F$2:$F$601,IF(Tournoi!$H$2:$H$601=Error_checking!$I$25,1,0),0))</f>
        <v>0</v>
      </c>
      <c r="E28" s="257" t="n">
        <f aca="false" t="array" ref="E28:E28">IF(OR(D28&lt;1,D28&gt;4),0,SUM(IF(B28=Tournoi!$F$2:$F$601,IF(Tournoi!$H$2:$H$601=Error_checking!$I$25,Tournoi!$AC$2:$AC$601,0),0)))</f>
        <v>0</v>
      </c>
      <c r="G28" s="246" t="str">
        <f aca="false">IF(E28&gt;0,RANK(E28,E$5:E$92),"-")</f>
        <v>-</v>
      </c>
      <c r="H28" s="243"/>
      <c r="I28" s="244" t="n">
        <f aca="false" t="array" ref="I28:I28">SUM(IF(B28=Tournoi!$F$2:$F$601,1,0))</f>
        <v>4</v>
      </c>
      <c r="J28" s="245" t="n">
        <f aca="false" t="array" ref="J28:J28">SUM(IF(B28=Tournoi!$F$2:$F$601,IF(Tournoi!$G$2:$G$601=Error_checking!$A$26,1,0),0))</f>
        <v>1</v>
      </c>
      <c r="K28" s="246" t="n">
        <f aca="false">IF(J28&gt;0,RANK(J28,J$5:J$44),"-")</f>
        <v>8</v>
      </c>
    </row>
    <row r="29" customFormat="false" ht="13.5" hidden="false" customHeight="true" outlineLevel="0" collapsed="false">
      <c r="A29" s="247"/>
      <c r="B29" s="249" t="s">
        <v>1027</v>
      </c>
      <c r="C29" s="255"/>
      <c r="D29" s="256" t="n">
        <f aca="false" t="array" ref="D29:D29">SUM(IF(B29=Tournoi!$F$2:$F$601,IF(Tournoi!$H$2:$H$601=Error_checking!$I$25,1,0),0))</f>
        <v>0</v>
      </c>
      <c r="E29" s="257" t="n">
        <f aca="false" t="array" ref="E29:E29">IF(OR(D29&lt;1,D29&gt;4),0,SUM(IF(B29=Tournoi!$F$2:$F$601,IF(Tournoi!$H$2:$H$601=Error_checking!$I$25,Tournoi!$AC$2:$AC$601,0),0)))</f>
        <v>0</v>
      </c>
      <c r="G29" s="246" t="str">
        <f aca="false">IF(E29&gt;0,RANK(E29,E$5:E$92),"-")</f>
        <v>-</v>
      </c>
      <c r="H29" s="243"/>
      <c r="I29" s="244" t="n">
        <f aca="false" t="array" ref="I29:I29">SUM(IF(B29=Tournoi!$F$2:$F$601,1,0))</f>
        <v>0</v>
      </c>
      <c r="J29" s="245" t="n">
        <f aca="false" t="array" ref="J29:J29">SUM(IF(B29=Tournoi!$F$2:$F$601,IF(Tournoi!$G$2:$G$601=Error_checking!$A$26,1,0),0))</f>
        <v>0</v>
      </c>
      <c r="K29" s="246" t="str">
        <f aca="false">IF(J29&gt;0,RANK(J29,J$5:J$44),"-")</f>
        <v>-</v>
      </c>
    </row>
    <row r="30" customFormat="false" ht="13.5" hidden="false" customHeight="true" outlineLevel="0" collapsed="false">
      <c r="A30" s="247" t="n">
        <v>17</v>
      </c>
      <c r="B30" s="249" t="s">
        <v>1028</v>
      </c>
      <c r="C30" s="255"/>
      <c r="D30" s="256" t="n">
        <f aca="false" t="array" ref="D30:D30">SUM(IF(B30=Tournoi!$F$2:$F$601,IF(Tournoi!$H$2:$H$601=Error_checking!$I$25,1,0),0))</f>
        <v>0</v>
      </c>
      <c r="E30" s="257" t="n">
        <f aca="false" t="array" ref="E30:E30">IF(OR(D30&lt;1,D30&gt;4),0,SUM(IF(B30=Tournoi!$F$2:$F$601,IF(Tournoi!$H$2:$H$601=Error_checking!$I$25,Tournoi!$AC$2:$AC$601,0),0)))</f>
        <v>0</v>
      </c>
      <c r="G30" s="246" t="str">
        <f aca="false">IF(E30&gt;0,RANK(E30,E$5:E$92),"-")</f>
        <v>-</v>
      </c>
      <c r="H30" s="243"/>
      <c r="I30" s="244" t="n">
        <f aca="false" t="array" ref="I30:I30">SUM(IF(B30=Tournoi!$F$2:$F$601,1,0))</f>
        <v>0</v>
      </c>
      <c r="J30" s="245" t="n">
        <f aca="false" t="array" ref="J30:J30">SUM(IF(B30=Tournoi!$F$2:$F$601,IF(Tournoi!$G$2:$G$601=Error_checking!$A$26,1,0),0))</f>
        <v>0</v>
      </c>
      <c r="K30" s="246" t="str">
        <f aca="false">IF(J30&gt;0,RANK(J30,J$5:J$44),"-")</f>
        <v>-</v>
      </c>
    </row>
    <row r="31" customFormat="false" ht="13.5" hidden="false" customHeight="true" outlineLevel="0" collapsed="false">
      <c r="A31" s="247" t="n">
        <v>18</v>
      </c>
      <c r="B31" s="249" t="s">
        <v>1029</v>
      </c>
      <c r="D31" s="256" t="n">
        <f aca="false" t="array" ref="D31:D31">SUM(IF(B31=Tournoi!$F$2:$F$601,IF(Tournoi!$H$2:$H$601=Error_checking!$I$25,1,0),0))</f>
        <v>0</v>
      </c>
      <c r="E31" s="257" t="n">
        <f aca="false" t="array" ref="E31:E31">IF(OR(D31&lt;1,D31&gt;4),0,SUM(IF(B31=Tournoi!$F$2:$F$601,IF(Tournoi!$H$2:$H$601=Error_checking!$I$25,Tournoi!$AC$2:$AC$601,0),0)))</f>
        <v>0</v>
      </c>
      <c r="G31" s="246" t="str">
        <f aca="false">IF(E31&gt;0,RANK(E31,E$5:E$92),"-")</f>
        <v>-</v>
      </c>
      <c r="H31" s="243"/>
      <c r="I31" s="244" t="n">
        <f aca="false" t="array" ref="I31:I31">SUM(IF(B31=Tournoi!$F$2:$F$601,1,0))</f>
        <v>0</v>
      </c>
      <c r="J31" s="245" t="n">
        <f aca="false" t="array" ref="J31:J31">SUM(IF(B31=Tournoi!$F$2:$F$601,IF(Tournoi!$G$2:$G$601=Error_checking!$A$26,1,0),0))</f>
        <v>0</v>
      </c>
      <c r="K31" s="246" t="str">
        <f aca="false">IF(J31&gt;0,RANK(J31,J$5:J$44),"-")</f>
        <v>-</v>
      </c>
    </row>
    <row r="32" customFormat="false" ht="13.5" hidden="false" customHeight="true" outlineLevel="0" collapsed="false">
      <c r="A32" s="236" t="n">
        <v>19</v>
      </c>
      <c r="B32" s="249" t="s">
        <v>1030</v>
      </c>
      <c r="D32" s="256" t="n">
        <f aca="false" t="array" ref="D32:D32">SUM(IF(B32=Tournoi!$F$2:$F$601,IF(Tournoi!$H$2:$H$601=Error_checking!$I$25,1,0),0))</f>
        <v>0</v>
      </c>
      <c r="E32" s="257" t="n">
        <f aca="false" t="array" ref="E32:E32">IF(OR(D32&lt;1,D32&gt;4),0,SUM(IF(B32=Tournoi!$F$2:$F$601,IF(Tournoi!$H$2:$H$601=Error_checking!$I$25,Tournoi!$AC$2:$AC$601,0),0)))</f>
        <v>0</v>
      </c>
      <c r="G32" s="246" t="str">
        <f aca="false">IF(E32&gt;0,RANK(E32,E$5:E$92),"-")</f>
        <v>-</v>
      </c>
      <c r="H32" s="243"/>
      <c r="I32" s="244" t="n">
        <f aca="false" t="array" ref="I32:I32">SUM(IF(B32=Tournoi!$F$2:$F$601,1,0))</f>
        <v>0</v>
      </c>
      <c r="J32" s="245" t="n">
        <f aca="false" t="array" ref="J32:J32">SUM(IF(B32=Tournoi!$F$2:$F$601,IF(Tournoi!$G$2:$G$601=Error_checking!$A$26,1,0),0))</f>
        <v>0</v>
      </c>
      <c r="K32" s="246" t="str">
        <f aca="false">IF(J32&gt;0,RANK(J32,J$5:J$44),"-")</f>
        <v>-</v>
      </c>
    </row>
    <row r="33" customFormat="false" ht="13.5" hidden="false" customHeight="true" outlineLevel="0" collapsed="false">
      <c r="A33" s="236" t="n">
        <v>21</v>
      </c>
      <c r="B33" s="249" t="s">
        <v>1031</v>
      </c>
      <c r="D33" s="256" t="n">
        <f aca="false" t="array" ref="D33:D33">SUM(IF(B33=Tournoi!$F$2:$F$601,IF(Tournoi!$H$2:$H$601=Error_checking!$I$25,1,0),0))</f>
        <v>0</v>
      </c>
      <c r="E33" s="257" t="n">
        <f aca="false" t="array" ref="E33:E33">IF(OR(D33&lt;1,D33&gt;4),0,SUM(IF(B33=Tournoi!$F$2:$F$601,IF(Tournoi!$H$2:$H$601=Error_checking!$I$25,Tournoi!$AC$2:$AC$601,0),0)))</f>
        <v>0</v>
      </c>
      <c r="G33" s="246" t="str">
        <f aca="false">IF(E33&gt;0,RANK(E33,E$5:E$92),"-")</f>
        <v>-</v>
      </c>
      <c r="H33" s="243"/>
      <c r="I33" s="244" t="n">
        <f aca="false" t="array" ref="I33:I33">SUM(IF(B33=Tournoi!$F$2:$F$601,1,0))</f>
        <v>0</v>
      </c>
      <c r="J33" s="245" t="n">
        <f aca="false" t="array" ref="J33:J33">SUM(IF(B33=Tournoi!$F$2:$F$601,IF(Tournoi!$G$2:$G$601=Error_checking!$A$26,1,0),0))</f>
        <v>0</v>
      </c>
      <c r="K33" s="246" t="str">
        <f aca="false">IF(J33&gt;0,RANK(J33,J$5:J$44),"-")</f>
        <v>-</v>
      </c>
    </row>
    <row r="34" customFormat="false" ht="13.5" hidden="false" customHeight="true" outlineLevel="0" collapsed="false">
      <c r="A34" s="247"/>
      <c r="B34" s="249" t="s">
        <v>375</v>
      </c>
      <c r="D34" s="256" t="n">
        <f aca="false" t="array" ref="D34:D34">SUM(IF(B34=Tournoi!$F$2:$F$601,IF(Tournoi!$H$2:$H$601=Error_checking!$I$25,1,0),0))</f>
        <v>0</v>
      </c>
      <c r="E34" s="257" t="n">
        <f aca="false" t="array" ref="E34:E34">IF(OR(D34&lt;1,D34&gt;4),0,SUM(IF(B34=Tournoi!$F$2:$F$601,IF(Tournoi!$H$2:$H$601=Error_checking!$I$25,Tournoi!$AC$2:$AC$601,0),0)))</f>
        <v>0</v>
      </c>
      <c r="G34" s="246" t="str">
        <f aca="false">IF(E34&gt;0,RANK(E34,E$5:E$92),"-")</f>
        <v>-</v>
      </c>
      <c r="H34" s="243"/>
      <c r="I34" s="244" t="n">
        <f aca="false" t="array" ref="I34:I34">SUM(IF(B34=Tournoi!$F$2:$F$601,1,0))</f>
        <v>2</v>
      </c>
      <c r="J34" s="245" t="n">
        <f aca="false" t="array" ref="J34:J34">SUM(IF(B34=Tournoi!$F$2:$F$601,IF(Tournoi!$G$2:$G$601=Error_checking!$A$26,1,0),0))</f>
        <v>0</v>
      </c>
      <c r="K34" s="246" t="str">
        <f aca="false">IF(J34&gt;0,RANK(J34,J$5:J$44),"-")</f>
        <v>-</v>
      </c>
    </row>
    <row r="35" customFormat="false" ht="13.5" hidden="false" customHeight="true" outlineLevel="0" collapsed="false">
      <c r="A35" s="236" t="n">
        <v>22</v>
      </c>
      <c r="B35" s="249" t="s">
        <v>1032</v>
      </c>
      <c r="D35" s="256" t="n">
        <f aca="false" t="array" ref="D35:D35">SUM(IF(B35=Tournoi!$F$2:$F$601,IF(Tournoi!$H$2:$H$601=Error_checking!$I$25,1,0),0))</f>
        <v>0</v>
      </c>
      <c r="E35" s="257" t="n">
        <f aca="false" t="array" ref="E35:E35">IF(OR(D35&lt;1,D35&gt;4),0,SUM(IF(B35=Tournoi!$F$2:$F$601,IF(Tournoi!$H$2:$H$601=Error_checking!$I$25,Tournoi!$AC$2:$AC$601,0),0)))</f>
        <v>0</v>
      </c>
      <c r="G35" s="246" t="str">
        <f aca="false">IF(E35&gt;0,RANK(E35,E$5:E$92),"-")</f>
        <v>-</v>
      </c>
      <c r="H35" s="243"/>
      <c r="I35" s="244" t="n">
        <f aca="false" t="array" ref="I35:I35">SUM(IF(B35=Tournoi!$F$2:$F$601,1,0))</f>
        <v>0</v>
      </c>
      <c r="J35" s="245" t="n">
        <f aca="false" t="array" ref="J35:J35">SUM(IF(B35=Tournoi!$F$2:$F$601,IF(Tournoi!$G$2:$G$601=Error_checking!$A$26,1,0),0))</f>
        <v>0</v>
      </c>
      <c r="K35" s="246" t="str">
        <f aca="false">IF(J35&gt;0,RANK(J35,J$5:J$44),"-")</f>
        <v>-</v>
      </c>
    </row>
    <row r="36" customFormat="false" ht="13.5" hidden="false" customHeight="true" outlineLevel="0" collapsed="false">
      <c r="A36" s="236" t="n">
        <v>23</v>
      </c>
      <c r="B36" s="249" t="s">
        <v>1033</v>
      </c>
      <c r="D36" s="256" t="n">
        <f aca="false" t="array" ref="D36:D36">SUM(IF(B36=Tournoi!$F$2:$F$601,IF(Tournoi!$H$2:$H$601=Error_checking!$I$25,1,0),0))</f>
        <v>0</v>
      </c>
      <c r="E36" s="257" t="n">
        <f aca="false" t="array" ref="E36:E36">IF(OR(D36&lt;1,D36&gt;4),0,SUM(IF(B36=Tournoi!$F$2:$F$601,IF(Tournoi!$H$2:$H$601=Error_checking!$I$25,Tournoi!$AC$2:$AC$601,0),0)))</f>
        <v>0</v>
      </c>
      <c r="G36" s="246" t="str">
        <f aca="false">IF(E36&gt;0,RANK(E36,E$5:E$92),"-")</f>
        <v>-</v>
      </c>
      <c r="H36" s="243"/>
      <c r="I36" s="244" t="n">
        <f aca="false" t="array" ref="I36:I36">SUM(IF(B36=Tournoi!$F$2:$F$601,1,0))</f>
        <v>0</v>
      </c>
      <c r="J36" s="245" t="n">
        <f aca="false" t="array" ref="J36:J36">SUM(IF(B36=Tournoi!$F$2:$F$601,IF(Tournoi!$G$2:$G$601=Error_checking!$A$26,1,0),0))</f>
        <v>0</v>
      </c>
      <c r="K36" s="246" t="str">
        <f aca="false">IF(J36&gt;0,RANK(J36,J$5:J$44),"-")</f>
        <v>-</v>
      </c>
    </row>
    <row r="37" customFormat="false" ht="13.5" hidden="false" customHeight="true" outlineLevel="0" collapsed="false">
      <c r="A37" s="236" t="n">
        <v>24</v>
      </c>
      <c r="B37" s="249" t="s">
        <v>1034</v>
      </c>
      <c r="D37" s="256" t="n">
        <f aca="false" t="array" ref="D37:D37">SUM(IF(B37=Tournoi!$F$2:$F$601,IF(Tournoi!$H$2:$H$601=Error_checking!$I$25,1,0),0))</f>
        <v>0</v>
      </c>
      <c r="E37" s="257" t="n">
        <f aca="false" t="array" ref="E37:E37">IF(OR(D37&lt;1,D37&gt;4),0,SUM(IF(B37=Tournoi!$F$2:$F$601,IF(Tournoi!$H$2:$H$601=Error_checking!$I$25,Tournoi!$AC$2:$AC$601,0),0)))</f>
        <v>0</v>
      </c>
      <c r="G37" s="246" t="str">
        <f aca="false">IF(E37&gt;0,RANK(E37,E$5:E$92),"-")</f>
        <v>-</v>
      </c>
      <c r="H37" s="243"/>
      <c r="I37" s="244" t="n">
        <f aca="false" t="array" ref="I37:I37">SUM(IF(B37=Tournoi!$F$2:$F$601,1,0))</f>
        <v>0</v>
      </c>
      <c r="J37" s="245" t="n">
        <f aca="false" t="array" ref="J37:J37">SUM(IF(B37=Tournoi!$F$2:$F$601,IF(Tournoi!$G$2:$G$601=Error_checking!$A$26,1,0),0))</f>
        <v>0</v>
      </c>
      <c r="K37" s="246" t="str">
        <f aca="false">IF(J37&gt;0,RANK(J37,J$5:J$44),"-")</f>
        <v>-</v>
      </c>
    </row>
    <row r="38" customFormat="false" ht="13.5" hidden="false" customHeight="true" outlineLevel="0" collapsed="false">
      <c r="A38" s="247" t="n">
        <v>25</v>
      </c>
      <c r="B38" s="249" t="s">
        <v>1035</v>
      </c>
      <c r="D38" s="256" t="n">
        <f aca="false" t="array" ref="D38:D38">SUM(IF(B38=Tournoi!$F$2:$F$601,IF(Tournoi!$H$2:$H$601=Error_checking!$I$25,1,0),0))</f>
        <v>0</v>
      </c>
      <c r="E38" s="257" t="n">
        <f aca="false" t="array" ref="E38:E38">IF(OR(D38&lt;1,D38&gt;4),0,SUM(IF(B38=Tournoi!$F$2:$F$601,IF(Tournoi!$H$2:$H$601=Error_checking!$I$25,Tournoi!$AC$2:$AC$601,0),0)))</f>
        <v>0</v>
      </c>
      <c r="G38" s="246" t="str">
        <f aca="false">IF(E38&gt;0,RANK(E38,E$5:E$92),"-")</f>
        <v>-</v>
      </c>
      <c r="H38" s="243"/>
      <c r="I38" s="244" t="n">
        <f aca="false" t="array" ref="I38:I38">SUM(IF(B38=Tournoi!$F$2:$F$601,1,0))</f>
        <v>0</v>
      </c>
      <c r="J38" s="245" t="n">
        <f aca="false" t="array" ref="J38:J38">SUM(IF(B38=Tournoi!$F$2:$F$601,IF(Tournoi!$G$2:$G$601=Error_checking!$A$26,1,0),0))</f>
        <v>0</v>
      </c>
      <c r="K38" s="246" t="str">
        <f aca="false">IF(J38&gt;0,RANK(J38,J$5:J$44),"-")</f>
        <v>-</v>
      </c>
    </row>
    <row r="39" customFormat="false" ht="13.5" hidden="false" customHeight="true" outlineLevel="0" collapsed="false">
      <c r="A39" s="247" t="n">
        <v>26</v>
      </c>
      <c r="B39" s="249" t="s">
        <v>1036</v>
      </c>
      <c r="D39" s="256" t="n">
        <f aca="false" t="array" ref="D39:D39">SUM(IF(B39=Tournoi!$F$2:$F$601,IF(Tournoi!$H$2:$H$601=Error_checking!$I$25,1,0),0))</f>
        <v>0</v>
      </c>
      <c r="E39" s="257" t="n">
        <f aca="false" t="array" ref="E39:E39">IF(OR(D39&lt;1,D39&gt;4),0,SUM(IF(B39=Tournoi!$F$2:$F$601,IF(Tournoi!$H$2:$H$601=Error_checking!$I$25,Tournoi!$AC$2:$AC$601,0),0)))</f>
        <v>0</v>
      </c>
      <c r="G39" s="246" t="str">
        <f aca="false">IF(E39&gt;0,RANK(E39,E$5:E$92),"-")</f>
        <v>-</v>
      </c>
      <c r="H39" s="243"/>
      <c r="I39" s="244" t="n">
        <f aca="false" t="array" ref="I39:I39">SUM(IF(B39=Tournoi!$F$2:$F$601,1,0))</f>
        <v>0</v>
      </c>
      <c r="J39" s="245" t="n">
        <f aca="false" t="array" ref="J39:J39">SUM(IF(B39=Tournoi!$F$2:$F$601,IF(Tournoi!$G$2:$G$601=Error_checking!$A$26,1,0),0))</f>
        <v>0</v>
      </c>
      <c r="K39" s="246" t="str">
        <f aca="false">IF(J39&gt;0,RANK(J39,J$5:J$44),"-")</f>
        <v>-</v>
      </c>
    </row>
    <row r="40" customFormat="false" ht="13.5" hidden="false" customHeight="true" outlineLevel="0" collapsed="false">
      <c r="A40" s="247" t="n">
        <v>27</v>
      </c>
      <c r="B40" s="249" t="s">
        <v>1037</v>
      </c>
      <c r="D40" s="256" t="n">
        <f aca="false" t="array" ref="D40:D40">SUM(IF(B40=Tournoi!$F$2:$F$601,IF(Tournoi!$H$2:$H$601=Error_checking!$I$25,1,0),0))</f>
        <v>0</v>
      </c>
      <c r="E40" s="257" t="n">
        <f aca="false" t="array" ref="E40:E40">IF(OR(D40&lt;1,D40&gt;4),0,SUM(IF(B40=Tournoi!$F$2:$F$601,IF(Tournoi!$H$2:$H$601=Error_checking!$I$25,Tournoi!$AC$2:$AC$601,0),0)))</f>
        <v>0</v>
      </c>
      <c r="G40" s="246" t="str">
        <f aca="false">IF(E40&gt;0,RANK(E40,E$5:E$92),"-")</f>
        <v>-</v>
      </c>
      <c r="H40" s="243"/>
      <c r="I40" s="244" t="n">
        <f aca="false" t="array" ref="I40:I40">SUM(IF(B40=Tournoi!$F$2:$F$601,1,0))</f>
        <v>0</v>
      </c>
      <c r="J40" s="245" t="n">
        <f aca="false" t="array" ref="J40:J40">SUM(IF(B40=Tournoi!$F$2:$F$601,IF(Tournoi!$G$2:$G$601=Error_checking!$A$26,1,0),0))</f>
        <v>0</v>
      </c>
      <c r="K40" s="246" t="str">
        <f aca="false">IF(J40&gt;0,RANK(J40,J$5:J$44),"-")</f>
        <v>-</v>
      </c>
    </row>
    <row r="41" customFormat="false" ht="13.5" hidden="false" customHeight="true" outlineLevel="0" collapsed="false">
      <c r="A41" s="247" t="n">
        <v>30</v>
      </c>
      <c r="B41" s="249" t="s">
        <v>1038</v>
      </c>
      <c r="D41" s="256" t="n">
        <f aca="false" t="array" ref="D41:D41">SUM(IF(B41=Tournoi!$F$2:$F$601,IF(Tournoi!$H$2:$H$601=Error_checking!$I$25,1,0),0))</f>
        <v>0</v>
      </c>
      <c r="E41" s="257" t="n">
        <f aca="false" t="array" ref="E41:E41">IF(OR(D41&lt;1,D41&gt;4),0,SUM(IF(B41=Tournoi!$F$2:$F$601,IF(Tournoi!$H$2:$H$601=Error_checking!$I$25,Tournoi!$AC$2:$AC$601,0),0)))</f>
        <v>0</v>
      </c>
      <c r="G41" s="246" t="str">
        <f aca="false">IF(E41&gt;0,RANK(E41,E$5:E$92),"-")</f>
        <v>-</v>
      </c>
      <c r="H41" s="243"/>
      <c r="I41" s="244" t="n">
        <f aca="false" t="array" ref="I41:I41">SUM(IF(B41=Tournoi!$F$2:$F$601,1,0))</f>
        <v>1</v>
      </c>
      <c r="J41" s="245" t="n">
        <f aca="false" t="array" ref="J41:J41">SUM(IF(B41=Tournoi!$F$2:$F$601,IF(Tournoi!$G$2:$G$601=Error_checking!$A$26,1,0),0))</f>
        <v>1</v>
      </c>
      <c r="K41" s="246" t="n">
        <f aca="false">IF(J41&gt;0,RANK(J41,J$5:J$44),"-")</f>
        <v>8</v>
      </c>
    </row>
    <row r="42" customFormat="false" ht="13.5" hidden="false" customHeight="true" outlineLevel="0" collapsed="false">
      <c r="A42" s="247" t="n">
        <v>31</v>
      </c>
      <c r="B42" s="249" t="s">
        <v>1039</v>
      </c>
      <c r="D42" s="256" t="n">
        <f aca="false" t="array" ref="D42:D42">SUM(IF(B42=Tournoi!$F$2:$F$601,IF(Tournoi!$H$2:$H$601=Error_checking!$I$25,1,0),0))</f>
        <v>0</v>
      </c>
      <c r="E42" s="257" t="n">
        <f aca="false" t="array" ref="E42:E42">IF(OR(D42&lt;1,D42&gt;4),0,SUM(IF(B42=Tournoi!$F$2:$F$601,IF(Tournoi!$H$2:$H$601=Error_checking!$I$25,Tournoi!$AC$2:$AC$601,0),0)))</f>
        <v>0</v>
      </c>
      <c r="G42" s="246" t="str">
        <f aca="false">IF(E42&gt;0,RANK(E42,E$5:E$92),"-")</f>
        <v>-</v>
      </c>
      <c r="H42" s="243"/>
      <c r="I42" s="244" t="n">
        <f aca="false" t="array" ref="I42:I42">SUM(IF(B42=Tournoi!$F$2:$F$601,1,0))</f>
        <v>0</v>
      </c>
      <c r="J42" s="245" t="n">
        <f aca="false" t="array" ref="J42:J42">SUM(IF(B42=Tournoi!$F$2:$F$601,IF(Tournoi!$G$2:$G$601=Error_checking!$A$26,1,0),0))</f>
        <v>0</v>
      </c>
      <c r="K42" s="246" t="str">
        <f aca="false">IF(J42&gt;0,RANK(J42,J$5:J$44),"-")</f>
        <v>-</v>
      </c>
    </row>
    <row r="43" customFormat="false" ht="13.5" hidden="false" customHeight="true" outlineLevel="0" collapsed="false">
      <c r="A43" s="247" t="n">
        <v>32</v>
      </c>
      <c r="B43" s="249" t="s">
        <v>1040</v>
      </c>
      <c r="D43" s="256" t="n">
        <f aca="false" t="array" ref="D43:D43">SUM(IF(B43=Tournoi!$F$2:$F$601,IF(Tournoi!$H$2:$H$601=Error_checking!$I$25,1,0),0))</f>
        <v>0</v>
      </c>
      <c r="E43" s="257" t="n">
        <f aca="false" t="array" ref="E43:E43">IF(OR(D43&lt;1,D43&gt;4),0,SUM(IF(B43=Tournoi!$F$2:$F$601,IF(Tournoi!$H$2:$H$601=Error_checking!$I$25,Tournoi!$AC$2:$AC$601,0),0)))</f>
        <v>0</v>
      </c>
      <c r="G43" s="246" t="str">
        <f aca="false">IF(E43&gt;0,RANK(E43,E$5:E$92),"-")</f>
        <v>-</v>
      </c>
      <c r="H43" s="243"/>
      <c r="I43" s="244" t="n">
        <f aca="false" t="array" ref="I43:I43">SUM(IF(B43=Tournoi!$F$2:$F$601,1,0))</f>
        <v>0</v>
      </c>
      <c r="J43" s="245" t="n">
        <f aca="false" t="array" ref="J43:J43">SUM(IF(B43=Tournoi!$F$2:$F$601,IF(Tournoi!$G$2:$G$601=Error_checking!$A$26,1,0),0))</f>
        <v>0</v>
      </c>
      <c r="K43" s="246" t="str">
        <f aca="false">IF(J43&gt;0,RANK(J43,J$5:J$44),"-")</f>
        <v>-</v>
      </c>
    </row>
    <row r="44" customFormat="false" ht="13.5" hidden="false" customHeight="true" outlineLevel="0" collapsed="false">
      <c r="A44" s="247" t="n">
        <v>33</v>
      </c>
      <c r="B44" s="249" t="s">
        <v>1041</v>
      </c>
      <c r="D44" s="256" t="n">
        <f aca="false" t="array" ref="D44:D44">SUM(IF(B44=Tournoi!$F$2:$F$601,IF(Tournoi!$H$2:$H$601=Error_checking!$I$25,1,0),0))</f>
        <v>0</v>
      </c>
      <c r="E44" s="257" t="n">
        <f aca="false" t="array" ref="E44:E44">IF(OR(D44&lt;1,D44&gt;4),0,SUM(IF(B44=Tournoi!$F$2:$F$601,IF(Tournoi!$H$2:$H$601=Error_checking!$I$25,Tournoi!$AC$2:$AC$601,0),0)))</f>
        <v>0</v>
      </c>
      <c r="G44" s="246" t="str">
        <f aca="false">IF(E44&gt;0,RANK(E44,E$5:E$92),"-")</f>
        <v>-</v>
      </c>
      <c r="H44" s="243"/>
      <c r="I44" s="244" t="n">
        <f aca="false" t="array" ref="I44:I44">SUM(IF(B44=Tournoi!$F$2:$F$601,1,0))</f>
        <v>0</v>
      </c>
      <c r="J44" s="245" t="n">
        <f aca="false" t="array" ref="J44:J44">SUM(IF(B44=Tournoi!$F$2:$F$601,IF(Tournoi!$G$2:$G$601=Error_checking!$A$26,1,0),0))</f>
        <v>0</v>
      </c>
      <c r="K44" s="246" t="str">
        <f aca="false">IF(J44&gt;0,RANK(J44,J$5:J$44),"-")</f>
        <v>-</v>
      </c>
    </row>
    <row r="45" customFormat="false" ht="13.5" hidden="false" customHeight="true" outlineLevel="0" collapsed="false">
      <c r="A45" s="247" t="n">
        <v>34</v>
      </c>
      <c r="B45" s="249" t="s">
        <v>1042</v>
      </c>
      <c r="D45" s="256" t="n">
        <f aca="false" t="array" ref="D45:D45">SUM(IF(B45=Tournoi!$F$2:$F$601,IF(Tournoi!$H$2:$H$601=Error_checking!$I$25,1,0),0))</f>
        <v>0</v>
      </c>
      <c r="E45" s="257" t="n">
        <f aca="false" t="array" ref="E45:E45">IF(OR(D45&lt;1,D45&gt;4),0,SUM(IF(B45=Tournoi!$F$2:$F$601,IF(Tournoi!$H$2:$H$601=Error_checking!$I$25,Tournoi!$AC$2:$AC$601,0),0)))</f>
        <v>0</v>
      </c>
      <c r="G45" s="246" t="str">
        <f aca="false">IF(E45&gt;0,RANK(E45,E$5:E$92),"-")</f>
        <v>-</v>
      </c>
      <c r="H45" s="243"/>
      <c r="I45" s="244" t="n">
        <f aca="false" t="array" ref="I45:I45">SUM(IF(B45=Tournoi!$F$2:$F$601,1,0))</f>
        <v>0</v>
      </c>
      <c r="J45" s="245" t="n">
        <f aca="false" t="array" ref="J45:J45">SUM(IF(B45=Tournoi!$F$2:$F$601,IF(Tournoi!$G$2:$G$601=Error_checking!$A$26,1,0),0))</f>
        <v>0</v>
      </c>
      <c r="K45" s="246" t="str">
        <f aca="false">IF(J45&gt;0,RANK(J45,J$5:J$44),"-")</f>
        <v>-</v>
      </c>
    </row>
    <row r="46" customFormat="false" ht="13.5" hidden="false" customHeight="true" outlineLevel="0" collapsed="false">
      <c r="A46" s="247" t="n">
        <v>35</v>
      </c>
      <c r="B46" s="249" t="s">
        <v>187</v>
      </c>
      <c r="D46" s="256" t="n">
        <f aca="false" t="array" ref="D46:D46">SUM(IF(B46=Tournoi!$F$2:$F$601,IF(Tournoi!$H$2:$H$601=Error_checking!$I$25,1,0),0))</f>
        <v>0</v>
      </c>
      <c r="E46" s="257" t="n">
        <f aca="false" t="array" ref="E46:E46">IF(OR(D46&lt;1,D46&gt;4),0,SUM(IF(B46=Tournoi!$F$2:$F$601,IF(Tournoi!$H$2:$H$601=Error_checking!$I$25,Tournoi!$AC$2:$AC$601,0),0)))</f>
        <v>0</v>
      </c>
      <c r="G46" s="246" t="str">
        <f aca="false">IF(E46&gt;0,RANK(E46,E$5:E$92),"-")</f>
        <v>-</v>
      </c>
      <c r="H46" s="243"/>
      <c r="I46" s="244" t="n">
        <f aca="false" t="array" ref="I46:I46">SUM(IF(B46=Tournoi!$F$2:$F$601,1,0))</f>
        <v>5</v>
      </c>
      <c r="J46" s="245" t="n">
        <f aca="false" t="array" ref="J46:J46">SUM(IF(B46=Tournoi!$F$2:$F$601,IF(Tournoi!$G$2:$G$601=Error_checking!$A$26,1,0),0))</f>
        <v>1</v>
      </c>
      <c r="K46" s="246" t="n">
        <f aca="false">IF(J46&gt;0,RANK(J46,J$5:J$44),"-")</f>
        <v>8</v>
      </c>
    </row>
    <row r="47" customFormat="false" ht="13.5" hidden="false" customHeight="true" outlineLevel="0" collapsed="false">
      <c r="A47" s="247" t="n">
        <v>36</v>
      </c>
      <c r="B47" s="249" t="s">
        <v>1043</v>
      </c>
      <c r="D47" s="256" t="n">
        <f aca="false" t="array" ref="D47:D47">SUM(IF(B47=Tournoi!$F$2:$F$601,IF(Tournoi!$H$2:$H$601=Error_checking!$I$25,1,0),0))</f>
        <v>0</v>
      </c>
      <c r="E47" s="257" t="n">
        <f aca="false" t="array" ref="E47:E47">IF(OR(D47&lt;1,D47&gt;4),0,SUM(IF(B47=Tournoi!$F$2:$F$601,IF(Tournoi!$H$2:$H$601=Error_checking!$I$25,Tournoi!$AC$2:$AC$601,0),0)))</f>
        <v>0</v>
      </c>
      <c r="G47" s="246" t="str">
        <f aca="false">IF(E47&gt;0,RANK(E47,E$5:E$92),"-")</f>
        <v>-</v>
      </c>
      <c r="H47" s="243"/>
      <c r="I47" s="244" t="n">
        <f aca="false" t="array" ref="I47:I47">SUM(IF(B47=Tournoi!$F$2:$F$601,1,0))</f>
        <v>0</v>
      </c>
      <c r="J47" s="245" t="n">
        <f aca="false" t="array" ref="J47:J47">SUM(IF(B47=Tournoi!$F$2:$F$601,IF(Tournoi!$G$2:$G$601=Error_checking!$A$26,1,0),0))</f>
        <v>0</v>
      </c>
      <c r="K47" s="246" t="str">
        <f aca="false">IF(J47&gt;0,RANK(J47,J$5:J$44),"-")</f>
        <v>-</v>
      </c>
    </row>
    <row r="48" customFormat="false" ht="13.5" hidden="false" customHeight="true" outlineLevel="0" collapsed="false">
      <c r="A48" s="247" t="n">
        <v>37</v>
      </c>
      <c r="B48" s="249" t="s">
        <v>1044</v>
      </c>
      <c r="D48" s="256" t="n">
        <f aca="false" t="array" ref="D48:D48">SUM(IF(B48=Tournoi!$F$2:$F$601,IF(Tournoi!$H$2:$H$601=Error_checking!$I$25,1,0),0))</f>
        <v>0</v>
      </c>
      <c r="E48" s="257" t="n">
        <f aca="false" t="array" ref="E48:E48">IF(OR(D48&lt;1,D48&gt;4),0,SUM(IF(B48=Tournoi!$F$2:$F$601,IF(Tournoi!$H$2:$H$601=Error_checking!$I$25,Tournoi!$AC$2:$AC$601,0),0)))</f>
        <v>0</v>
      </c>
      <c r="G48" s="246" t="str">
        <f aca="false">IF(E48&gt;0,RANK(E48,E$5:E$92),"-")</f>
        <v>-</v>
      </c>
      <c r="H48" s="243"/>
      <c r="I48" s="244" t="n">
        <f aca="false" t="array" ref="I48:I48">SUM(IF(B48=Tournoi!$F$2:$F$601,1,0))</f>
        <v>2</v>
      </c>
      <c r="J48" s="245" t="n">
        <f aca="false" t="array" ref="J48:J48">SUM(IF(B48=Tournoi!$F$2:$F$601,IF(Tournoi!$G$2:$G$601=Error_checking!$A$26,1,0),0))</f>
        <v>0</v>
      </c>
      <c r="K48" s="246" t="str">
        <f aca="false">IF(J48&gt;0,RANK(J48,J$5:J$44),"-")</f>
        <v>-</v>
      </c>
    </row>
    <row r="49" customFormat="false" ht="13.5" hidden="false" customHeight="true" outlineLevel="0" collapsed="false">
      <c r="A49" s="247"/>
      <c r="B49" s="249" t="s">
        <v>1045</v>
      </c>
      <c r="D49" s="256" t="n">
        <f aca="false" t="array" ref="D49:D49">SUM(IF(B49=Tournoi!$F$2:$F$601,IF(Tournoi!$H$2:$H$601=Error_checking!$I$25,1,0),0))</f>
        <v>0</v>
      </c>
      <c r="E49" s="257" t="n">
        <f aca="false" t="array" ref="E49:E49">IF(OR(D49&lt;1,D49&gt;4),0,SUM(IF(B49=Tournoi!$F$2:$F$601,IF(Tournoi!$H$2:$H$601=Error_checking!$I$25,Tournoi!$AC$2:$AC$601,0),0)))</f>
        <v>0</v>
      </c>
      <c r="G49" s="246" t="str">
        <f aca="false">IF(E49&gt;0,RANK(E49,E$5:E$92),"-")</f>
        <v>-</v>
      </c>
      <c r="H49" s="243"/>
      <c r="I49" s="244" t="n">
        <f aca="false" t="array" ref="I49:I49">SUM(IF(B49=Tournoi!$F$2:$F$601,1,0))</f>
        <v>1</v>
      </c>
      <c r="J49" s="245" t="n">
        <f aca="false" t="array" ref="J49:J49">SUM(IF(B49=Tournoi!$F$2:$F$601,IF(Tournoi!$G$2:$G$601=Error_checking!$A$26,1,0),0))</f>
        <v>0</v>
      </c>
      <c r="K49" s="246" t="str">
        <f aca="false">IF(J49&gt;0,RANK(J49,J$5:J$44),"-")</f>
        <v>-</v>
      </c>
    </row>
    <row r="50" customFormat="false" ht="9" hidden="false" customHeight="true" outlineLevel="0" collapsed="false">
      <c r="J50" s="260"/>
    </row>
    <row r="51" customFormat="false" ht="9" hidden="false" customHeight="true" outlineLevel="0" collapsed="false">
      <c r="J51" s="0"/>
    </row>
    <row r="52" customFormat="false" ht="13.5" hidden="false" customHeight="true" outlineLevel="0" collapsed="false">
      <c r="J52" s="261" t="s">
        <v>1046</v>
      </c>
    </row>
  </sheetData>
  <mergeCells count="3">
    <mergeCell ref="D1:G1"/>
    <mergeCell ref="D2:G2"/>
    <mergeCell ref="I2:K2"/>
  </mergeCells>
  <conditionalFormatting sqref="G5:G49">
    <cfRule type="cellIs" priority="2" operator="equal" aboveAverage="0" equalAverage="0" bottom="0" percent="0" rank="0" text="" dxfId="0">
      <formula>1</formula>
    </cfRule>
    <cfRule type="cellIs" priority="3" operator="equal" aboveAverage="0" equalAverage="0" bottom="0" percent="0" rank="0" text="" dxfId="1">
      <formula>2</formula>
    </cfRule>
    <cfRule type="cellIs" priority="4" operator="equal" aboveAverage="0" equalAverage="0" bottom="0" percent="0" rank="0" text="" dxfId="2">
      <formula>3</formula>
    </cfRule>
  </conditionalFormatting>
  <conditionalFormatting sqref="J5:J49">
    <cfRule type="cellIs" priority="5" operator="equal" aboveAverage="0" equalAverage="0" bottom="0" percent="0" rank="0" text="" dxfId="3">
      <formula>0</formula>
    </cfRule>
    <cfRule type="cellIs" priority="6" operator="greaterThanOrEqual" aboveAverage="0" equalAverage="0" bottom="0" percent="0" rank="0" text="" dxfId="4">
      <formula>8</formula>
    </cfRule>
  </conditionalFormatting>
  <conditionalFormatting sqref="K5:K49">
    <cfRule type="cellIs" priority="7" operator="equal" aboveAverage="0" equalAverage="0" bottom="0" percent="0" rank="0" text="" dxfId="5">
      <formula>1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Roman,Standaard"&amp;12&amp;A</oddHeader>
    <oddFooter>&amp;C&amp;"Times New Roman,Standaard"&amp;12Page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601"/>
  <sheetViews>
    <sheetView windowProtection="false" showFormulas="false" showGridLines="true" showRowColHeaders="true" showZeros="true" rightToLeft="false" tabSelected="false" showOutlineSymbols="true" defaultGridColor="true" view="normal" topLeftCell="D1" colorId="64" zoomScale="105" zoomScaleNormal="105" zoomScalePageLayoutView="100" workbookViewId="0">
      <selection pane="topLeft" activeCell="F1" activeCellId="0" sqref="F1"/>
    </sheetView>
  </sheetViews>
  <sheetFormatPr defaultRowHeight="12.75"/>
  <cols>
    <col collapsed="false" hidden="false" max="1" min="1" style="1" width="5.66836734693878"/>
    <col collapsed="false" hidden="false" max="2" min="2" style="262" width="10.6632653061225"/>
    <col collapsed="false" hidden="false" max="4" min="3" style="262" width="14.8469387755102"/>
    <col collapsed="false" hidden="false" max="5" min="5" style="263" width="16.469387755102"/>
    <col collapsed="false" hidden="false" max="6" min="6" style="262" width="14.8469387755102"/>
    <col collapsed="false" hidden="false" max="7" min="7" style="262" width="17.280612244898"/>
    <col collapsed="false" hidden="false" max="8" min="8" style="264" width="8.77551020408163"/>
    <col collapsed="false" hidden="false" max="9" min="9" style="262" width="17.280612244898"/>
    <col collapsed="false" hidden="false" max="10" min="10" style="265" width="8.77551020408163"/>
    <col collapsed="false" hidden="false" max="11" min="11" style="262" width="17.280612244898"/>
    <col collapsed="false" hidden="false" max="12" min="12" style="265" width="8.77551020408163"/>
    <col collapsed="false" hidden="false" max="13" min="13" style="262" width="11.0714285714286"/>
    <col collapsed="false" hidden="false" max="14" min="14" style="265" width="11.0714285714286"/>
    <col collapsed="false" hidden="false" max="254" min="15" style="262" width="11.0714285714286"/>
    <col collapsed="false" hidden="false" max="1025" min="255" style="266" width="11.0714285714286"/>
  </cols>
  <sheetData>
    <row r="1" s="276" customFormat="true" ht="32.25" hidden="false" customHeight="true" outlineLevel="0" collapsed="false">
      <c r="A1" s="10" t="s">
        <v>0</v>
      </c>
      <c r="B1" s="267" t="s">
        <v>1</v>
      </c>
      <c r="C1" s="268" t="s">
        <v>2</v>
      </c>
      <c r="D1" s="268" t="s">
        <v>3</v>
      </c>
      <c r="E1" s="267" t="s">
        <v>4</v>
      </c>
      <c r="F1" s="269" t="str">
        <f aca="false">Tournoi!A1</f>
        <v>Lokeren</v>
      </c>
      <c r="G1" s="270" t="str">
        <f aca="false">UPPER(Error_checking!A1)</f>
        <v>MEDIUM</v>
      </c>
      <c r="H1" s="271" t="s">
        <v>917</v>
      </c>
      <c r="I1" s="272" t="str">
        <f aca="false">UPPER(Error_checking!I1)</f>
        <v>LONG</v>
      </c>
      <c r="J1" s="273" t="s">
        <v>917</v>
      </c>
      <c r="K1" s="274" t="str">
        <f aca="false">UPPER(Error_checking!Q1)</f>
        <v>SHORT</v>
      </c>
      <c r="L1" s="275" t="s">
        <v>917</v>
      </c>
      <c r="N1" s="277"/>
    </row>
    <row r="2" customFormat="false" ht="14.1" hidden="false" customHeight="true" outlineLevel="0" collapsed="false">
      <c r="A2" s="36" t="n">
        <v>1</v>
      </c>
      <c r="B2" s="278" t="n">
        <f aca="false">IF(VLOOKUP($A2,Ludo_na!$A$2:$AB$602,3,0)="","",VLOOKUP($A2,Ludo_na!$A$2:$AB$602,2,0))</f>
        <v>237</v>
      </c>
      <c r="C2" s="279" t="str">
        <f aca="false">IF(VLOOKUP($A2,Tournoi!$B$2:$AB$601,3,0)="","",VLOOKUP($A2,Tournoi!$B$2:$AB$601,3,0))</f>
        <v>Goethals</v>
      </c>
      <c r="D2" s="279" t="str">
        <f aca="false">IF(VLOOKUP($A2,Tournoi!$B$2:$AB$601,4,0)="","",VLOOKUP($A2,Tournoi!$B$2:$AB$601,4,0))</f>
        <v>Katrijn</v>
      </c>
      <c r="E2" s="249" t="str">
        <f aca="false">IF(VLOOKUP($A2,Tournoi!$B$2:$AB$601,5,0)="","",VLOOKUP($A2,Tournoi!$B$2:$AB$601,5,0))</f>
        <v>Spelen Op Zolder</v>
      </c>
      <c r="F2" s="280" t="str">
        <f aca="false">IF(VLOOKUP($A2,Tournoi!$B$2:$AB$601,6,0)="","",VLOOKUP($A2,Tournoi!$B$2:$AB$601,6,0))</f>
        <v/>
      </c>
      <c r="G2" s="280" t="str">
        <f aca="false">IF(VLOOKUP($A2,Tournoi!$B$2:$AB$601,6,0)="","",VLOOKUP($A2,Tournoi!$B$2:$AB$601,8,0))</f>
        <v/>
      </c>
      <c r="H2" s="281" t="str">
        <f aca="false">IF(VLOOKUP($A2,Tournoi!$B$2:$AB$601,6,0)="","",VLOOKUP($A2,Tournoi!$B$2:$AB$601,12,0))</f>
        <v/>
      </c>
      <c r="I2" s="280" t="str">
        <f aca="false">IF(VLOOKUP($A2,Tournoi!$B$2:$AB$601,6,0)="","",VLOOKUP($A2,Tournoi!$B$2:$AB$601,13,0))</f>
        <v/>
      </c>
      <c r="J2" s="281" t="str">
        <f aca="false">IF(VLOOKUP($A2,Tournoi!$B$2:$AB$601,6,0)="","",VLOOKUP($A2,Tournoi!$B$2:$AB$601,17,0))</f>
        <v/>
      </c>
      <c r="K2" s="280" t="str">
        <f aca="false">IF(VLOOKUP($A2,Tournoi!$B$2:$AB$601,6,0)="","",VLOOKUP($A2,Tournoi!$B$2:$AB$601,18,0))</f>
        <v/>
      </c>
      <c r="L2" s="281" t="str">
        <f aca="false">IF(VLOOKUP($A2,Tournoi!$B$2:$AB$601,6,0)="","",VLOOKUP($A2,Tournoi!$B$2:$AB$601,22,0))</f>
        <v/>
      </c>
    </row>
    <row r="3" customFormat="false" ht="14.1" hidden="false" customHeight="true" outlineLevel="0" collapsed="false">
      <c r="A3" s="36" t="n">
        <v>2</v>
      </c>
      <c r="B3" s="278" t="n">
        <f aca="false">IF(VLOOKUP($A3,Ludo_na!$A$2:$AB$602,3,0)="","",VLOOKUP($A3,Ludo_na!$A$2:$AB$602,2,0))</f>
        <v>545</v>
      </c>
      <c r="C3" s="279" t="str">
        <f aca="false">IF(VLOOKUP($A3,Tournoi!$B$2:$AB$601,3,0)="","",VLOOKUP($A3,Tournoi!$B$2:$AB$601,3,0))</f>
        <v>Hillewaert</v>
      </c>
      <c r="D3" s="279" t="str">
        <f aca="false">IF(VLOOKUP($A3,Tournoi!$B$2:$AB$601,4,0)="","",VLOOKUP($A3,Tournoi!$B$2:$AB$601,4,0))</f>
        <v>David</v>
      </c>
      <c r="E3" s="249" t="str">
        <f aca="false">IF(VLOOKUP($A3,Tournoi!$B$2:$AB$601,5,0)="","",VLOOKUP($A3,Tournoi!$B$2:$AB$601,5,0))</f>
        <v/>
      </c>
      <c r="F3" s="280" t="str">
        <f aca="false">IF(VLOOKUP($A3,Tournoi!$B$2:$AB$601,6,0)="","",VLOOKUP($A3,Tournoi!$B$2:$AB$601,6,0))</f>
        <v/>
      </c>
      <c r="G3" s="280" t="str">
        <f aca="false">IF(VLOOKUP($A3,Tournoi!$B$2:$AB$601,6,0)="","",VLOOKUP($A3,Tournoi!$B$2:$AB$601,8,0))</f>
        <v/>
      </c>
      <c r="H3" s="281" t="str">
        <f aca="false">IF(VLOOKUP($A3,Tournoi!$B$2:$AB$601,6,0)="","",VLOOKUP($A3,Tournoi!$B$2:$AB$601,12,0))</f>
        <v/>
      </c>
      <c r="I3" s="280" t="str">
        <f aca="false">IF(VLOOKUP($A3,Tournoi!$B$2:$AB$601,6,0)="","",VLOOKUP($A3,Tournoi!$B$2:$AB$601,13,0))</f>
        <v/>
      </c>
      <c r="J3" s="281" t="str">
        <f aca="false">IF(VLOOKUP($A3,Tournoi!$B$2:$AB$601,6,0)="","",VLOOKUP($A3,Tournoi!$B$2:$AB$601,17,0))</f>
        <v/>
      </c>
      <c r="K3" s="280" t="str">
        <f aca="false">IF(VLOOKUP($A3,Tournoi!$B$2:$AB$601,6,0)="","",VLOOKUP($A3,Tournoi!$B$2:$AB$601,18,0))</f>
        <v/>
      </c>
      <c r="L3" s="281" t="str">
        <f aca="false">IF(VLOOKUP($A3,Tournoi!$B$2:$AB$601,6,0)="","",VLOOKUP($A3,Tournoi!$B$2:$AB$601,22,0))</f>
        <v/>
      </c>
    </row>
    <row r="4" customFormat="false" ht="14.1" hidden="false" customHeight="true" outlineLevel="0" collapsed="false">
      <c r="A4" s="36" t="n">
        <v>3</v>
      </c>
      <c r="B4" s="278" t="n">
        <f aca="false">IF(VLOOKUP($A4,Ludo_na!$A$2:$AB$602,3,0)="","",VLOOKUP($A4,Ludo_na!$A$2:$AB$602,2,0))</f>
        <v>253</v>
      </c>
      <c r="C4" s="279" t="str">
        <f aca="false">IF(VLOOKUP($A4,Tournoi!$B$2:$AB$601,3,0)="","",VLOOKUP($A4,Tournoi!$B$2:$AB$601,3,0))</f>
        <v>Ponjaert</v>
      </c>
      <c r="D4" s="279" t="str">
        <f aca="false">IF(VLOOKUP($A4,Tournoi!$B$2:$AB$601,4,0)="","",VLOOKUP($A4,Tournoi!$B$2:$AB$601,4,0))</f>
        <v>Robbe</v>
      </c>
      <c r="E4" s="249" t="str">
        <f aca="false">IF(VLOOKUP($A4,Tournoi!$B$2:$AB$601,5,0)="","",VLOOKUP($A4,Tournoi!$B$2:$AB$601,5,0))</f>
        <v/>
      </c>
      <c r="F4" s="280" t="str">
        <f aca="false">IF(VLOOKUP($A4,Tournoi!$B$2:$AB$601,6,0)="","",VLOOKUP($A4,Tournoi!$B$2:$AB$601,6,0))</f>
        <v/>
      </c>
      <c r="G4" s="280" t="str">
        <f aca="false">IF(VLOOKUP($A4,Tournoi!$B$2:$AB$601,6,0)="","",VLOOKUP($A4,Tournoi!$B$2:$AB$601,8,0))</f>
        <v/>
      </c>
      <c r="H4" s="281" t="str">
        <f aca="false">IF(VLOOKUP($A4,Tournoi!$B$2:$AB$601,6,0)="","",VLOOKUP($A4,Tournoi!$B$2:$AB$601,12,0))</f>
        <v/>
      </c>
      <c r="I4" s="280" t="str">
        <f aca="false">IF(VLOOKUP($A4,Tournoi!$B$2:$AB$601,6,0)="","",VLOOKUP($A4,Tournoi!$B$2:$AB$601,13,0))</f>
        <v/>
      </c>
      <c r="J4" s="281" t="str">
        <f aca="false">IF(VLOOKUP($A4,Tournoi!$B$2:$AB$601,6,0)="","",VLOOKUP($A4,Tournoi!$B$2:$AB$601,17,0))</f>
        <v/>
      </c>
      <c r="K4" s="280" t="str">
        <f aca="false">IF(VLOOKUP($A4,Tournoi!$B$2:$AB$601,6,0)="","",VLOOKUP($A4,Tournoi!$B$2:$AB$601,18,0))</f>
        <v/>
      </c>
      <c r="L4" s="281" t="str">
        <f aca="false">IF(VLOOKUP($A4,Tournoi!$B$2:$AB$601,6,0)="","",VLOOKUP($A4,Tournoi!$B$2:$AB$601,22,0))</f>
        <v/>
      </c>
    </row>
    <row r="5" customFormat="false" ht="14.1" hidden="false" customHeight="true" outlineLevel="0" collapsed="false">
      <c r="A5" s="36" t="n">
        <v>4</v>
      </c>
      <c r="B5" s="278" t="n">
        <f aca="false">IF(VLOOKUP($A5,Ludo_na!$A$2:$AB$602,3,0)="","",VLOOKUP($A5,Ludo_na!$A$2:$AB$602,2,0))</f>
        <v>93</v>
      </c>
      <c r="C5" s="279" t="str">
        <f aca="false">IF(VLOOKUP($A5,Tournoi!$B$2:$AB$601,3,0)="","",VLOOKUP($A5,Tournoi!$B$2:$AB$601,3,0))</f>
        <v>Boonen</v>
      </c>
      <c r="D5" s="279" t="str">
        <f aca="false">IF(VLOOKUP($A5,Tournoi!$B$2:$AB$601,4,0)="","",VLOOKUP($A5,Tournoi!$B$2:$AB$601,4,0))</f>
        <v>Lucas</v>
      </c>
      <c r="E5" s="249" t="str">
        <f aca="false">IF(VLOOKUP($A5,Tournoi!$B$2:$AB$601,5,0)="","",VLOOKUP($A5,Tournoi!$B$2:$AB$601,5,0))</f>
        <v/>
      </c>
      <c r="F5" s="280" t="str">
        <f aca="false">IF(VLOOKUP($A5,Tournoi!$B$2:$AB$601,6,0)="","",VLOOKUP($A5,Tournoi!$B$2:$AB$601,6,0))</f>
        <v/>
      </c>
      <c r="G5" s="280" t="str">
        <f aca="false">IF(VLOOKUP($A5,Tournoi!$B$2:$AB$601,6,0)="","",VLOOKUP($A5,Tournoi!$B$2:$AB$601,8,0))</f>
        <v/>
      </c>
      <c r="H5" s="281" t="str">
        <f aca="false">IF(VLOOKUP($A5,Tournoi!$B$2:$AB$601,6,0)="","",VLOOKUP($A5,Tournoi!$B$2:$AB$601,12,0))</f>
        <v/>
      </c>
      <c r="I5" s="280" t="str">
        <f aca="false">IF(VLOOKUP($A5,Tournoi!$B$2:$AB$601,6,0)="","",VLOOKUP($A5,Tournoi!$B$2:$AB$601,13,0))</f>
        <v/>
      </c>
      <c r="J5" s="281" t="str">
        <f aca="false">IF(VLOOKUP($A5,Tournoi!$B$2:$AB$601,6,0)="","",VLOOKUP($A5,Tournoi!$B$2:$AB$601,17,0))</f>
        <v/>
      </c>
      <c r="K5" s="280" t="str">
        <f aca="false">IF(VLOOKUP($A5,Tournoi!$B$2:$AB$601,6,0)="","",VLOOKUP($A5,Tournoi!$B$2:$AB$601,18,0))</f>
        <v/>
      </c>
      <c r="L5" s="281" t="str">
        <f aca="false">IF(VLOOKUP($A5,Tournoi!$B$2:$AB$601,6,0)="","",VLOOKUP($A5,Tournoi!$B$2:$AB$601,22,0))</f>
        <v/>
      </c>
    </row>
    <row r="6" customFormat="false" ht="14.1" hidden="false" customHeight="true" outlineLevel="0" collapsed="false">
      <c r="A6" s="36" t="n">
        <v>5</v>
      </c>
      <c r="B6" s="278" t="n">
        <f aca="false">IF(VLOOKUP($A6,Ludo_na!$A$2:$AB$602,3,0)="","",VLOOKUP($A6,Ludo_na!$A$2:$AB$602,2,0))</f>
        <v>51</v>
      </c>
      <c r="C6" s="279" t="str">
        <f aca="false">IF(VLOOKUP($A6,Tournoi!$B$2:$AB$601,3,0)="","",VLOOKUP($A6,Tournoi!$B$2:$AB$601,3,0))</f>
        <v>Vanzeir</v>
      </c>
      <c r="D6" s="279" t="str">
        <f aca="false">IF(VLOOKUP($A6,Tournoi!$B$2:$AB$601,4,0)="","",VLOOKUP($A6,Tournoi!$B$2:$AB$601,4,0))</f>
        <v>Liesbeth</v>
      </c>
      <c r="E6" s="249" t="str">
        <f aca="false">IF(VLOOKUP($A6,Tournoi!$B$2:$AB$601,5,0)="","",VLOOKUP($A6,Tournoi!$B$2:$AB$601,5,0))</f>
        <v>Speelduivel</v>
      </c>
      <c r="F6" s="280" t="str">
        <f aca="false">IF(VLOOKUP($A6,Tournoi!$B$2:$AB$601,6,0)="","",VLOOKUP($A6,Tournoi!$B$2:$AB$601,6,0))</f>
        <v/>
      </c>
      <c r="G6" s="280" t="str">
        <f aca="false">IF(VLOOKUP($A6,Tournoi!$B$2:$AB$601,6,0)="","",VLOOKUP($A6,Tournoi!$B$2:$AB$601,8,0))</f>
        <v/>
      </c>
      <c r="H6" s="281" t="str">
        <f aca="false">IF(VLOOKUP($A6,Tournoi!$B$2:$AB$601,6,0)="","",VLOOKUP($A6,Tournoi!$B$2:$AB$601,12,0))</f>
        <v/>
      </c>
      <c r="I6" s="280" t="str">
        <f aca="false">IF(VLOOKUP($A6,Tournoi!$B$2:$AB$601,6,0)="","",VLOOKUP($A6,Tournoi!$B$2:$AB$601,13,0))</f>
        <v/>
      </c>
      <c r="J6" s="281" t="str">
        <f aca="false">IF(VLOOKUP($A6,Tournoi!$B$2:$AB$601,6,0)="","",VLOOKUP($A6,Tournoi!$B$2:$AB$601,17,0))</f>
        <v/>
      </c>
      <c r="K6" s="280" t="str">
        <f aca="false">IF(VLOOKUP($A6,Tournoi!$B$2:$AB$601,6,0)="","",VLOOKUP($A6,Tournoi!$B$2:$AB$601,18,0))</f>
        <v/>
      </c>
      <c r="L6" s="281" t="str">
        <f aca="false">IF(VLOOKUP($A6,Tournoi!$B$2:$AB$601,6,0)="","",VLOOKUP($A6,Tournoi!$B$2:$AB$601,22,0))</f>
        <v/>
      </c>
    </row>
    <row r="7" customFormat="false" ht="14.1" hidden="false" customHeight="true" outlineLevel="0" collapsed="false">
      <c r="A7" s="36" t="n">
        <v>6</v>
      </c>
      <c r="B7" s="278" t="n">
        <f aca="false">IF(VLOOKUP($A7,Ludo_na!$A$2:$AB$602,3,0)="","",VLOOKUP($A7,Ludo_na!$A$2:$AB$602,2,0))</f>
        <v>272</v>
      </c>
      <c r="C7" s="279" t="str">
        <f aca="false">IF(VLOOKUP($A7,Tournoi!$B$2:$AB$601,3,0)="","",VLOOKUP($A7,Tournoi!$B$2:$AB$601,3,0))</f>
        <v>Laethem</v>
      </c>
      <c r="D7" s="279" t="str">
        <f aca="false">IF(VLOOKUP($A7,Tournoi!$B$2:$AB$601,4,0)="","",VLOOKUP($A7,Tournoi!$B$2:$AB$601,4,0))</f>
        <v>Hilde</v>
      </c>
      <c r="E7" s="249" t="str">
        <f aca="false">IF(VLOOKUP($A7,Tournoi!$B$2:$AB$601,5,0)="","",VLOOKUP($A7,Tournoi!$B$2:$AB$601,5,0))</f>
        <v>Spelen Op Zolder</v>
      </c>
      <c r="F7" s="280" t="str">
        <f aca="false">IF(VLOOKUP($A7,Tournoi!$B$2:$AB$601,6,0)="","",VLOOKUP($A7,Tournoi!$B$2:$AB$601,6,0))</f>
        <v/>
      </c>
      <c r="G7" s="280" t="str">
        <f aca="false">IF(VLOOKUP($A7,Tournoi!$B$2:$AB$601,6,0)="","",VLOOKUP($A7,Tournoi!$B$2:$AB$601,8,0))</f>
        <v/>
      </c>
      <c r="H7" s="281" t="str">
        <f aca="false">IF(VLOOKUP($A7,Tournoi!$B$2:$AB$601,6,0)="","",VLOOKUP($A7,Tournoi!$B$2:$AB$601,12,0))</f>
        <v/>
      </c>
      <c r="I7" s="280" t="str">
        <f aca="false">IF(VLOOKUP($A7,Tournoi!$B$2:$AB$601,6,0)="","",VLOOKUP($A7,Tournoi!$B$2:$AB$601,13,0))</f>
        <v/>
      </c>
      <c r="J7" s="281" t="str">
        <f aca="false">IF(VLOOKUP($A7,Tournoi!$B$2:$AB$601,6,0)="","",VLOOKUP($A7,Tournoi!$B$2:$AB$601,17,0))</f>
        <v/>
      </c>
      <c r="K7" s="280" t="str">
        <f aca="false">IF(VLOOKUP($A7,Tournoi!$B$2:$AB$601,6,0)="","",VLOOKUP($A7,Tournoi!$B$2:$AB$601,18,0))</f>
        <v/>
      </c>
      <c r="L7" s="281" t="str">
        <f aca="false">IF(VLOOKUP($A7,Tournoi!$B$2:$AB$601,6,0)="","",VLOOKUP($A7,Tournoi!$B$2:$AB$601,22,0))</f>
        <v/>
      </c>
    </row>
    <row r="8" customFormat="false" ht="14.1" hidden="false" customHeight="true" outlineLevel="0" collapsed="false">
      <c r="A8" s="36" t="n">
        <v>7</v>
      </c>
      <c r="B8" s="278" t="n">
        <f aca="false">IF(VLOOKUP($A8,Ludo_na!$A$2:$AB$602,3,0)="","",VLOOKUP($A8,Ludo_na!$A$2:$AB$602,2,0))</f>
        <v>125</v>
      </c>
      <c r="C8" s="279" t="str">
        <f aca="false">IF(VLOOKUP($A8,Tournoi!$B$2:$AB$601,3,0)="","",VLOOKUP($A8,Tournoi!$B$2:$AB$601,3,0))</f>
        <v>Henderickx</v>
      </c>
      <c r="D8" s="279" t="str">
        <f aca="false">IF(VLOOKUP($A8,Tournoi!$B$2:$AB$601,4,0)="","",VLOOKUP($A8,Tournoi!$B$2:$AB$601,4,0))</f>
        <v>Stefaan</v>
      </c>
      <c r="E8" s="249" t="str">
        <f aca="false">IF(VLOOKUP($A8,Tournoi!$B$2:$AB$601,5,0)="","",VLOOKUP($A8,Tournoi!$B$2:$AB$601,5,0))</f>
        <v/>
      </c>
      <c r="F8" s="280" t="str">
        <f aca="false">IF(VLOOKUP($A8,Tournoi!$B$2:$AB$601,6,0)="","",VLOOKUP($A8,Tournoi!$B$2:$AB$601,6,0))</f>
        <v>Aanwezig</v>
      </c>
      <c r="G8" s="280" t="str">
        <f aca="false">IF(VLOOKUP($A8,Tournoi!$B$2:$AB$601,6,0)="","",VLOOKUP($A8,Tournoi!$B$2:$AB$601,8,0))</f>
        <v>Avonturenland</v>
      </c>
      <c r="H8" s="281" t="n">
        <f aca="false">IF(VLOOKUP($A8,Tournoi!$B$2:$AB$601,6,0)="","",VLOOKUP($A8,Tournoi!$B$2:$AB$601,12,0))</f>
        <v>104.414414414414</v>
      </c>
      <c r="I8" s="280" t="str">
        <f aca="false">IF(VLOOKUP($A8,Tournoi!$B$2:$AB$601,6,0)="","",VLOOKUP($A8,Tournoi!$B$2:$AB$601,13,0))</f>
        <v>Das Orakel von Delphi</v>
      </c>
      <c r="J8" s="281" t="n">
        <f aca="false">IF(VLOOKUP($A8,Tournoi!$B$2:$AB$601,6,0)="","",VLOOKUP($A8,Tournoi!$B$2:$AB$601,17,0))</f>
        <v>66.9561403508772</v>
      </c>
      <c r="K8" s="280" t="str">
        <f aca="false">IF(VLOOKUP($A8,Tournoi!$B$2:$AB$601,6,0)="","",VLOOKUP($A8,Tournoi!$B$2:$AB$601,18,0))</f>
        <v>Broom Service Kaartspel</v>
      </c>
      <c r="L8" s="281" t="n">
        <f aca="false">IF(VLOOKUP($A8,Tournoi!$B$2:$AB$601,6,0)="","",VLOOKUP($A8,Tournoi!$B$2:$AB$601,22,0))</f>
        <v>33.5886524822695</v>
      </c>
    </row>
    <row r="9" customFormat="false" ht="14.1" hidden="false" customHeight="true" outlineLevel="0" collapsed="false">
      <c r="A9" s="36" t="n">
        <v>8</v>
      </c>
      <c r="B9" s="278" t="n">
        <f aca="false">IF(VLOOKUP($A9,Ludo_na!$A$2:$AB$602,3,0)="","",VLOOKUP($A9,Ludo_na!$A$2:$AB$602,2,0))</f>
        <v>261</v>
      </c>
      <c r="C9" s="279" t="str">
        <f aca="false">IF(VLOOKUP($A9,Tournoi!$B$2:$AB$601,3,0)="","",VLOOKUP($A9,Tournoi!$B$2:$AB$601,3,0))</f>
        <v>Andries</v>
      </c>
      <c r="D9" s="279" t="str">
        <f aca="false">IF(VLOOKUP($A9,Tournoi!$B$2:$AB$601,4,0)="","",VLOOKUP($A9,Tournoi!$B$2:$AB$601,4,0))</f>
        <v>Peggy</v>
      </c>
      <c r="E9" s="249" t="str">
        <f aca="false">IF(VLOOKUP($A9,Tournoi!$B$2:$AB$601,5,0)="","",VLOOKUP($A9,Tournoi!$B$2:$AB$601,5,0))</f>
        <v/>
      </c>
      <c r="F9" s="280" t="str">
        <f aca="false">IF(VLOOKUP($A9,Tournoi!$B$2:$AB$601,6,0)="","",VLOOKUP($A9,Tournoi!$B$2:$AB$601,6,0))</f>
        <v/>
      </c>
      <c r="G9" s="280" t="str">
        <f aca="false">IF(VLOOKUP($A9,Tournoi!$B$2:$AB$601,6,0)="","",VLOOKUP($A9,Tournoi!$B$2:$AB$601,8,0))</f>
        <v/>
      </c>
      <c r="H9" s="281" t="str">
        <f aca="false">IF(VLOOKUP($A9,Tournoi!$B$2:$AB$601,6,0)="","",VLOOKUP($A9,Tournoi!$B$2:$AB$601,12,0))</f>
        <v/>
      </c>
      <c r="I9" s="280" t="str">
        <f aca="false">IF(VLOOKUP($A9,Tournoi!$B$2:$AB$601,6,0)="","",VLOOKUP($A9,Tournoi!$B$2:$AB$601,13,0))</f>
        <v/>
      </c>
      <c r="J9" s="281" t="str">
        <f aca="false">IF(VLOOKUP($A9,Tournoi!$B$2:$AB$601,6,0)="","",VLOOKUP($A9,Tournoi!$B$2:$AB$601,17,0))</f>
        <v/>
      </c>
      <c r="K9" s="280" t="str">
        <f aca="false">IF(VLOOKUP($A9,Tournoi!$B$2:$AB$601,6,0)="","",VLOOKUP($A9,Tournoi!$B$2:$AB$601,18,0))</f>
        <v/>
      </c>
      <c r="L9" s="281" t="str">
        <f aca="false">IF(VLOOKUP($A9,Tournoi!$B$2:$AB$601,6,0)="","",VLOOKUP($A9,Tournoi!$B$2:$AB$601,22,0))</f>
        <v/>
      </c>
    </row>
    <row r="10" customFormat="false" ht="14.1" hidden="false" customHeight="true" outlineLevel="0" collapsed="false">
      <c r="A10" s="36" t="n">
        <v>9</v>
      </c>
      <c r="B10" s="278" t="n">
        <f aca="false">IF(VLOOKUP($A10,Ludo_na!$A$2:$AB$602,3,0)="","",VLOOKUP($A10,Ludo_na!$A$2:$AB$602,2,0))</f>
        <v>178</v>
      </c>
      <c r="C10" s="279" t="str">
        <f aca="false">IF(VLOOKUP($A10,Tournoi!$B$2:$AB$601,3,0)="","",VLOOKUP($A10,Tournoi!$B$2:$AB$601,3,0))</f>
        <v>Schepens</v>
      </c>
      <c r="D10" s="279" t="str">
        <f aca="false">IF(VLOOKUP($A10,Tournoi!$B$2:$AB$601,4,0)="","",VLOOKUP($A10,Tournoi!$B$2:$AB$601,4,0))</f>
        <v>Marion</v>
      </c>
      <c r="E10" s="249" t="str">
        <f aca="false">IF(VLOOKUP($A10,Tournoi!$B$2:$AB$601,5,0)="","",VLOOKUP($A10,Tournoi!$B$2:$AB$601,5,0))</f>
        <v>Spelen Op Zolder</v>
      </c>
      <c r="F10" s="280" t="str">
        <f aca="false">IF(VLOOKUP($A10,Tournoi!$B$2:$AB$601,6,0)="","",VLOOKUP($A10,Tournoi!$B$2:$AB$601,6,0))</f>
        <v/>
      </c>
      <c r="G10" s="280" t="str">
        <f aca="false">IF(VLOOKUP($A10,Tournoi!$B$2:$AB$601,6,0)="","",VLOOKUP($A10,Tournoi!$B$2:$AB$601,8,0))</f>
        <v/>
      </c>
      <c r="H10" s="281" t="str">
        <f aca="false">IF(VLOOKUP($A10,Tournoi!$B$2:$AB$601,6,0)="","",VLOOKUP($A10,Tournoi!$B$2:$AB$601,12,0))</f>
        <v/>
      </c>
      <c r="I10" s="280" t="str">
        <f aca="false">IF(VLOOKUP($A10,Tournoi!$B$2:$AB$601,6,0)="","",VLOOKUP($A10,Tournoi!$B$2:$AB$601,13,0))</f>
        <v/>
      </c>
      <c r="J10" s="281" t="str">
        <f aca="false">IF(VLOOKUP($A10,Tournoi!$B$2:$AB$601,6,0)="","",VLOOKUP($A10,Tournoi!$B$2:$AB$601,17,0))</f>
        <v/>
      </c>
      <c r="K10" s="280" t="str">
        <f aca="false">IF(VLOOKUP($A10,Tournoi!$B$2:$AB$601,6,0)="","",VLOOKUP($A10,Tournoi!$B$2:$AB$601,18,0))</f>
        <v/>
      </c>
      <c r="L10" s="281" t="str">
        <f aca="false">IF(VLOOKUP($A10,Tournoi!$B$2:$AB$601,6,0)="","",VLOOKUP($A10,Tournoi!$B$2:$AB$601,22,0))</f>
        <v/>
      </c>
    </row>
    <row r="11" customFormat="false" ht="14.1" hidden="false" customHeight="true" outlineLevel="0" collapsed="false">
      <c r="A11" s="36" t="n">
        <v>10</v>
      </c>
      <c r="B11" s="278" t="n">
        <f aca="false">IF(VLOOKUP($A11,Ludo_na!$A$2:$AB$602,3,0)="","",VLOOKUP($A11,Ludo_na!$A$2:$AB$602,2,0))</f>
        <v>307</v>
      </c>
      <c r="C11" s="279" t="str">
        <f aca="false">IF(VLOOKUP($A11,Tournoi!$B$2:$AB$601,3,0)="","",VLOOKUP($A11,Tournoi!$B$2:$AB$601,3,0))</f>
        <v>Brutin</v>
      </c>
      <c r="D11" s="279" t="str">
        <f aca="false">IF(VLOOKUP($A11,Tournoi!$B$2:$AB$601,4,0)="","",VLOOKUP($A11,Tournoi!$B$2:$AB$601,4,0))</f>
        <v>Franky</v>
      </c>
      <c r="E11" s="249" t="str">
        <f aca="false">IF(VLOOKUP($A11,Tournoi!$B$2:$AB$601,5,0)="","",VLOOKUP($A11,Tournoi!$B$2:$AB$601,5,0))</f>
        <v>Mad Freddy</v>
      </c>
      <c r="F11" s="280" t="str">
        <f aca="false">IF(VLOOKUP($A11,Tournoi!$B$2:$AB$601,6,0)="","",VLOOKUP($A11,Tournoi!$B$2:$AB$601,6,0))</f>
        <v/>
      </c>
      <c r="G11" s="280" t="str">
        <f aca="false">IF(VLOOKUP($A11,Tournoi!$B$2:$AB$601,6,0)="","",VLOOKUP($A11,Tournoi!$B$2:$AB$601,8,0))</f>
        <v/>
      </c>
      <c r="H11" s="281" t="str">
        <f aca="false">IF(VLOOKUP($A11,Tournoi!$B$2:$AB$601,6,0)="","",VLOOKUP($A11,Tournoi!$B$2:$AB$601,12,0))</f>
        <v/>
      </c>
      <c r="I11" s="280" t="str">
        <f aca="false">IF(VLOOKUP($A11,Tournoi!$B$2:$AB$601,6,0)="","",VLOOKUP($A11,Tournoi!$B$2:$AB$601,13,0))</f>
        <v/>
      </c>
      <c r="J11" s="281" t="str">
        <f aca="false">IF(VLOOKUP($A11,Tournoi!$B$2:$AB$601,6,0)="","",VLOOKUP($A11,Tournoi!$B$2:$AB$601,17,0))</f>
        <v/>
      </c>
      <c r="K11" s="280" t="str">
        <f aca="false">IF(VLOOKUP($A11,Tournoi!$B$2:$AB$601,6,0)="","",VLOOKUP($A11,Tournoi!$B$2:$AB$601,18,0))</f>
        <v/>
      </c>
      <c r="L11" s="281" t="str">
        <f aca="false">IF(VLOOKUP($A11,Tournoi!$B$2:$AB$601,6,0)="","",VLOOKUP($A11,Tournoi!$B$2:$AB$601,22,0))</f>
        <v/>
      </c>
    </row>
    <row r="12" customFormat="false" ht="14.1" hidden="false" customHeight="true" outlineLevel="0" collapsed="false">
      <c r="A12" s="36" t="n">
        <v>11</v>
      </c>
      <c r="B12" s="278" t="n">
        <f aca="false">IF(VLOOKUP($A12,Ludo_na!$A$2:$AB$602,3,0)="","",VLOOKUP($A12,Ludo_na!$A$2:$AB$602,2,0))</f>
        <v>539</v>
      </c>
      <c r="C12" s="279" t="str">
        <f aca="false">IF(VLOOKUP($A12,Tournoi!$B$2:$AB$601,3,0)="","",VLOOKUP($A12,Tournoi!$B$2:$AB$601,3,0))</f>
        <v>De Grom</v>
      </c>
      <c r="D12" s="279" t="str">
        <f aca="false">IF(VLOOKUP($A12,Tournoi!$B$2:$AB$601,4,0)="","",VLOOKUP($A12,Tournoi!$B$2:$AB$601,4,0))</f>
        <v>Wim</v>
      </c>
      <c r="E12" s="249" t="str">
        <f aca="false">IF(VLOOKUP($A12,Tournoi!$B$2:$AB$601,5,0)="","",VLOOKUP($A12,Tournoi!$B$2:$AB$601,5,0))</f>
        <v/>
      </c>
      <c r="F12" s="280" t="str">
        <f aca="false">IF(VLOOKUP($A12,Tournoi!$B$2:$AB$601,6,0)="","",VLOOKUP($A12,Tournoi!$B$2:$AB$601,6,0))</f>
        <v/>
      </c>
      <c r="G12" s="280" t="str">
        <f aca="false">IF(VLOOKUP($A12,Tournoi!$B$2:$AB$601,6,0)="","",VLOOKUP($A12,Tournoi!$B$2:$AB$601,8,0))</f>
        <v/>
      </c>
      <c r="H12" s="281" t="str">
        <f aca="false">IF(VLOOKUP($A12,Tournoi!$B$2:$AB$601,6,0)="","",VLOOKUP($A12,Tournoi!$B$2:$AB$601,12,0))</f>
        <v/>
      </c>
      <c r="I12" s="280" t="str">
        <f aca="false">IF(VLOOKUP($A12,Tournoi!$B$2:$AB$601,6,0)="","",VLOOKUP($A12,Tournoi!$B$2:$AB$601,13,0))</f>
        <v/>
      </c>
      <c r="J12" s="281" t="str">
        <f aca="false">IF(VLOOKUP($A12,Tournoi!$B$2:$AB$601,6,0)="","",VLOOKUP($A12,Tournoi!$B$2:$AB$601,17,0))</f>
        <v/>
      </c>
      <c r="K12" s="280" t="str">
        <f aca="false">IF(VLOOKUP($A12,Tournoi!$B$2:$AB$601,6,0)="","",VLOOKUP($A12,Tournoi!$B$2:$AB$601,18,0))</f>
        <v/>
      </c>
      <c r="L12" s="281" t="str">
        <f aca="false">IF(VLOOKUP($A12,Tournoi!$B$2:$AB$601,6,0)="","",VLOOKUP($A12,Tournoi!$B$2:$AB$601,22,0))</f>
        <v/>
      </c>
    </row>
    <row r="13" customFormat="false" ht="14.1" hidden="false" customHeight="true" outlineLevel="0" collapsed="false">
      <c r="A13" s="36" t="n">
        <v>12</v>
      </c>
      <c r="B13" s="278" t="n">
        <f aca="false">IF(VLOOKUP($A13,Ludo_na!$A$2:$AB$602,3,0)="","",VLOOKUP($A13,Ludo_na!$A$2:$AB$602,2,0))</f>
        <v>22</v>
      </c>
      <c r="C13" s="279" t="str">
        <f aca="false">IF(VLOOKUP($A13,Tournoi!$B$2:$AB$601,3,0)="","",VLOOKUP($A13,Tournoi!$B$2:$AB$601,3,0))</f>
        <v>Bultijnck</v>
      </c>
      <c r="D13" s="279" t="str">
        <f aca="false">IF(VLOOKUP($A13,Tournoi!$B$2:$AB$601,4,0)="","",VLOOKUP($A13,Tournoi!$B$2:$AB$601,4,0))</f>
        <v>Stijn</v>
      </c>
      <c r="E13" s="249" t="str">
        <f aca="false">IF(VLOOKUP($A13,Tournoi!$B$2:$AB$601,5,0)="","",VLOOKUP($A13,Tournoi!$B$2:$AB$601,5,0))</f>
        <v>t Gezelschap</v>
      </c>
      <c r="F13" s="280" t="str">
        <f aca="false">IF(VLOOKUP($A13,Tournoi!$B$2:$AB$601,6,0)="","",VLOOKUP($A13,Tournoi!$B$2:$AB$601,6,0))</f>
        <v/>
      </c>
      <c r="G13" s="280" t="str">
        <f aca="false">IF(VLOOKUP($A13,Tournoi!$B$2:$AB$601,6,0)="","",VLOOKUP($A13,Tournoi!$B$2:$AB$601,8,0))</f>
        <v/>
      </c>
      <c r="H13" s="281" t="str">
        <f aca="false">IF(VLOOKUP($A13,Tournoi!$B$2:$AB$601,6,0)="","",VLOOKUP($A13,Tournoi!$B$2:$AB$601,12,0))</f>
        <v/>
      </c>
      <c r="I13" s="280" t="str">
        <f aca="false">IF(VLOOKUP($A13,Tournoi!$B$2:$AB$601,6,0)="","",VLOOKUP($A13,Tournoi!$B$2:$AB$601,13,0))</f>
        <v/>
      </c>
      <c r="J13" s="281" t="str">
        <f aca="false">IF(VLOOKUP($A13,Tournoi!$B$2:$AB$601,6,0)="","",VLOOKUP($A13,Tournoi!$B$2:$AB$601,17,0))</f>
        <v/>
      </c>
      <c r="K13" s="280" t="str">
        <f aca="false">IF(VLOOKUP($A13,Tournoi!$B$2:$AB$601,6,0)="","",VLOOKUP($A13,Tournoi!$B$2:$AB$601,18,0))</f>
        <v/>
      </c>
      <c r="L13" s="281" t="str">
        <f aca="false">IF(VLOOKUP($A13,Tournoi!$B$2:$AB$601,6,0)="","",VLOOKUP($A13,Tournoi!$B$2:$AB$601,22,0))</f>
        <v/>
      </c>
    </row>
    <row r="14" customFormat="false" ht="14.1" hidden="false" customHeight="true" outlineLevel="0" collapsed="false">
      <c r="A14" s="36" t="n">
        <v>13</v>
      </c>
      <c r="B14" s="278" t="n">
        <f aca="false">IF(VLOOKUP($A14,Ludo_na!$A$2:$AB$602,3,0)="","",VLOOKUP($A14,Ludo_na!$A$2:$AB$602,2,0))</f>
        <v>537</v>
      </c>
      <c r="C14" s="279" t="str">
        <f aca="false">IF(VLOOKUP($A14,Tournoi!$B$2:$AB$601,3,0)="","",VLOOKUP($A14,Tournoi!$B$2:$AB$601,3,0))</f>
        <v>Demeulenaere</v>
      </c>
      <c r="D14" s="279" t="str">
        <f aca="false">IF(VLOOKUP($A14,Tournoi!$B$2:$AB$601,4,0)="","",VLOOKUP($A14,Tournoi!$B$2:$AB$601,4,0))</f>
        <v>Pieter</v>
      </c>
      <c r="E14" s="249" t="str">
        <f aca="false">IF(VLOOKUP($A14,Tournoi!$B$2:$AB$601,5,0)="","",VLOOKUP($A14,Tournoi!$B$2:$AB$601,5,0))</f>
        <v/>
      </c>
      <c r="F14" s="280" t="str">
        <f aca="false">IF(VLOOKUP($A14,Tournoi!$B$2:$AB$601,6,0)="","",VLOOKUP($A14,Tournoi!$B$2:$AB$601,6,0))</f>
        <v/>
      </c>
      <c r="G14" s="280" t="str">
        <f aca="false">IF(VLOOKUP($A14,Tournoi!$B$2:$AB$601,6,0)="","",VLOOKUP($A14,Tournoi!$B$2:$AB$601,8,0))</f>
        <v/>
      </c>
      <c r="H14" s="281" t="str">
        <f aca="false">IF(VLOOKUP($A14,Tournoi!$B$2:$AB$601,6,0)="","",VLOOKUP($A14,Tournoi!$B$2:$AB$601,12,0))</f>
        <v/>
      </c>
      <c r="I14" s="280" t="str">
        <f aca="false">IF(VLOOKUP($A14,Tournoi!$B$2:$AB$601,6,0)="","",VLOOKUP($A14,Tournoi!$B$2:$AB$601,13,0))</f>
        <v/>
      </c>
      <c r="J14" s="281" t="str">
        <f aca="false">IF(VLOOKUP($A14,Tournoi!$B$2:$AB$601,6,0)="","",VLOOKUP($A14,Tournoi!$B$2:$AB$601,17,0))</f>
        <v/>
      </c>
      <c r="K14" s="280" t="str">
        <f aca="false">IF(VLOOKUP($A14,Tournoi!$B$2:$AB$601,6,0)="","",VLOOKUP($A14,Tournoi!$B$2:$AB$601,18,0))</f>
        <v/>
      </c>
      <c r="L14" s="281" t="str">
        <f aca="false">IF(VLOOKUP($A14,Tournoi!$B$2:$AB$601,6,0)="","",VLOOKUP($A14,Tournoi!$B$2:$AB$601,22,0))</f>
        <v/>
      </c>
    </row>
    <row r="15" customFormat="false" ht="14.1" hidden="false" customHeight="true" outlineLevel="0" collapsed="false">
      <c r="A15" s="36" t="n">
        <v>14</v>
      </c>
      <c r="B15" s="278" t="n">
        <f aca="false">IF(VLOOKUP($A15,Ludo_na!$A$2:$AB$602,3,0)="","",VLOOKUP($A15,Ludo_na!$A$2:$AB$602,2,0))</f>
        <v>530</v>
      </c>
      <c r="C15" s="279" t="str">
        <f aca="false">IF(VLOOKUP($A15,Tournoi!$B$2:$AB$601,3,0)="","",VLOOKUP($A15,Tournoi!$B$2:$AB$601,3,0))</f>
        <v>De Maesschalk</v>
      </c>
      <c r="D15" s="279" t="str">
        <f aca="false">IF(VLOOKUP($A15,Tournoi!$B$2:$AB$601,4,0)="","",VLOOKUP($A15,Tournoi!$B$2:$AB$601,4,0))</f>
        <v>Filip</v>
      </c>
      <c r="E15" s="249" t="str">
        <f aca="false">IF(VLOOKUP($A15,Tournoi!$B$2:$AB$601,5,0)="","",VLOOKUP($A15,Tournoi!$B$2:$AB$601,5,0))</f>
        <v/>
      </c>
      <c r="F15" s="280" t="str">
        <f aca="false">IF(VLOOKUP($A15,Tournoi!$B$2:$AB$601,6,0)="","",VLOOKUP($A15,Tournoi!$B$2:$AB$601,6,0))</f>
        <v/>
      </c>
      <c r="G15" s="280" t="str">
        <f aca="false">IF(VLOOKUP($A15,Tournoi!$B$2:$AB$601,6,0)="","",VLOOKUP($A15,Tournoi!$B$2:$AB$601,8,0))</f>
        <v/>
      </c>
      <c r="H15" s="281" t="str">
        <f aca="false">IF(VLOOKUP($A15,Tournoi!$B$2:$AB$601,6,0)="","",VLOOKUP($A15,Tournoi!$B$2:$AB$601,12,0))</f>
        <v/>
      </c>
      <c r="I15" s="280" t="str">
        <f aca="false">IF(VLOOKUP($A15,Tournoi!$B$2:$AB$601,6,0)="","",VLOOKUP($A15,Tournoi!$B$2:$AB$601,13,0))</f>
        <v/>
      </c>
      <c r="J15" s="281" t="str">
        <f aca="false">IF(VLOOKUP($A15,Tournoi!$B$2:$AB$601,6,0)="","",VLOOKUP($A15,Tournoi!$B$2:$AB$601,17,0))</f>
        <v/>
      </c>
      <c r="K15" s="280" t="str">
        <f aca="false">IF(VLOOKUP($A15,Tournoi!$B$2:$AB$601,6,0)="","",VLOOKUP($A15,Tournoi!$B$2:$AB$601,18,0))</f>
        <v/>
      </c>
      <c r="L15" s="281" t="str">
        <f aca="false">IF(VLOOKUP($A15,Tournoi!$B$2:$AB$601,6,0)="","",VLOOKUP($A15,Tournoi!$B$2:$AB$601,22,0))</f>
        <v/>
      </c>
    </row>
    <row r="16" customFormat="false" ht="14.1" hidden="false" customHeight="true" outlineLevel="0" collapsed="false">
      <c r="A16" s="36" t="n">
        <v>15</v>
      </c>
      <c r="B16" s="278" t="n">
        <f aca="false">IF(VLOOKUP($A16,Ludo_na!$A$2:$AB$602,3,0)="","",VLOOKUP($A16,Ludo_na!$A$2:$AB$602,2,0))</f>
        <v>181</v>
      </c>
      <c r="C16" s="279" t="str">
        <f aca="false">IF(VLOOKUP($A16,Tournoi!$B$2:$AB$601,3,0)="","",VLOOKUP($A16,Tournoi!$B$2:$AB$601,3,0))</f>
        <v>Verplancke</v>
      </c>
      <c r="D16" s="279" t="str">
        <f aca="false">IF(VLOOKUP($A16,Tournoi!$B$2:$AB$601,4,0)="","",VLOOKUP($A16,Tournoi!$B$2:$AB$601,4,0))</f>
        <v>Gunther</v>
      </c>
      <c r="E16" s="249" t="str">
        <f aca="false">IF(VLOOKUP($A16,Tournoi!$B$2:$AB$601,5,0)="","",VLOOKUP($A16,Tournoi!$B$2:$AB$601,5,0))</f>
        <v/>
      </c>
      <c r="F16" s="280" t="str">
        <f aca="false">IF(VLOOKUP($A16,Tournoi!$B$2:$AB$601,6,0)="","",VLOOKUP($A16,Tournoi!$B$2:$AB$601,6,0))</f>
        <v/>
      </c>
      <c r="G16" s="280" t="str">
        <f aca="false">IF(VLOOKUP($A16,Tournoi!$B$2:$AB$601,6,0)="","",VLOOKUP($A16,Tournoi!$B$2:$AB$601,8,0))</f>
        <v/>
      </c>
      <c r="H16" s="281" t="str">
        <f aca="false">IF(VLOOKUP($A16,Tournoi!$B$2:$AB$601,6,0)="","",VLOOKUP($A16,Tournoi!$B$2:$AB$601,12,0))</f>
        <v/>
      </c>
      <c r="I16" s="280" t="str">
        <f aca="false">IF(VLOOKUP($A16,Tournoi!$B$2:$AB$601,6,0)="","",VLOOKUP($A16,Tournoi!$B$2:$AB$601,13,0))</f>
        <v/>
      </c>
      <c r="J16" s="281" t="str">
        <f aca="false">IF(VLOOKUP($A16,Tournoi!$B$2:$AB$601,6,0)="","",VLOOKUP($A16,Tournoi!$B$2:$AB$601,17,0))</f>
        <v/>
      </c>
      <c r="K16" s="280" t="str">
        <f aca="false">IF(VLOOKUP($A16,Tournoi!$B$2:$AB$601,6,0)="","",VLOOKUP($A16,Tournoi!$B$2:$AB$601,18,0))</f>
        <v/>
      </c>
      <c r="L16" s="281" t="str">
        <f aca="false">IF(VLOOKUP($A16,Tournoi!$B$2:$AB$601,6,0)="","",VLOOKUP($A16,Tournoi!$B$2:$AB$601,22,0))</f>
        <v/>
      </c>
    </row>
    <row r="17" customFormat="false" ht="14.1" hidden="false" customHeight="true" outlineLevel="0" collapsed="false">
      <c r="A17" s="36" t="n">
        <v>16</v>
      </c>
      <c r="B17" s="278" t="n">
        <f aca="false">IF(VLOOKUP($A17,Ludo_na!$A$2:$AB$602,3,0)="","",VLOOKUP($A17,Ludo_na!$A$2:$AB$602,2,0))</f>
        <v>546</v>
      </c>
      <c r="C17" s="279" t="str">
        <f aca="false">IF(VLOOKUP($A17,Tournoi!$B$2:$AB$601,3,0)="","",VLOOKUP($A17,Tournoi!$B$2:$AB$601,3,0))</f>
        <v>Vandenberghe</v>
      </c>
      <c r="D17" s="279" t="str">
        <f aca="false">IF(VLOOKUP($A17,Tournoi!$B$2:$AB$601,4,0)="","",VLOOKUP($A17,Tournoi!$B$2:$AB$601,4,0))</f>
        <v>Kevin</v>
      </c>
      <c r="E17" s="249" t="str">
        <f aca="false">IF(VLOOKUP($A17,Tournoi!$B$2:$AB$601,5,0)="","",VLOOKUP($A17,Tournoi!$B$2:$AB$601,5,0))</f>
        <v/>
      </c>
      <c r="F17" s="280" t="str">
        <f aca="false">IF(VLOOKUP($A17,Tournoi!$B$2:$AB$601,6,0)="","",VLOOKUP($A17,Tournoi!$B$2:$AB$601,6,0))</f>
        <v/>
      </c>
      <c r="G17" s="280" t="str">
        <f aca="false">IF(VLOOKUP($A17,Tournoi!$B$2:$AB$601,6,0)="","",VLOOKUP($A17,Tournoi!$B$2:$AB$601,8,0))</f>
        <v/>
      </c>
      <c r="H17" s="281" t="str">
        <f aca="false">IF(VLOOKUP($A17,Tournoi!$B$2:$AB$601,6,0)="","",VLOOKUP($A17,Tournoi!$B$2:$AB$601,12,0))</f>
        <v/>
      </c>
      <c r="I17" s="280" t="str">
        <f aca="false">IF(VLOOKUP($A17,Tournoi!$B$2:$AB$601,6,0)="","",VLOOKUP($A17,Tournoi!$B$2:$AB$601,13,0))</f>
        <v/>
      </c>
      <c r="J17" s="281" t="str">
        <f aca="false">IF(VLOOKUP($A17,Tournoi!$B$2:$AB$601,6,0)="","",VLOOKUP($A17,Tournoi!$B$2:$AB$601,17,0))</f>
        <v/>
      </c>
      <c r="K17" s="280" t="str">
        <f aca="false">IF(VLOOKUP($A17,Tournoi!$B$2:$AB$601,6,0)="","",VLOOKUP($A17,Tournoi!$B$2:$AB$601,18,0))</f>
        <v/>
      </c>
      <c r="L17" s="281" t="str">
        <f aca="false">IF(VLOOKUP($A17,Tournoi!$B$2:$AB$601,6,0)="","",VLOOKUP($A17,Tournoi!$B$2:$AB$601,22,0))</f>
        <v/>
      </c>
    </row>
    <row r="18" customFormat="false" ht="14.1" hidden="false" customHeight="true" outlineLevel="0" collapsed="false">
      <c r="A18" s="36" t="n">
        <v>17</v>
      </c>
      <c r="B18" s="278" t="n">
        <f aca="false">IF(VLOOKUP($A18,Ludo_na!$A$2:$AB$602,3,0)="","",VLOOKUP($A18,Ludo_na!$A$2:$AB$602,2,0))</f>
        <v>529</v>
      </c>
      <c r="C18" s="279" t="str">
        <f aca="false">IF(VLOOKUP($A18,Tournoi!$B$2:$AB$601,3,0)="","",VLOOKUP($A18,Tournoi!$B$2:$AB$601,3,0))</f>
        <v>Coenen</v>
      </c>
      <c r="D18" s="279" t="str">
        <f aca="false">IF(VLOOKUP($A18,Tournoi!$B$2:$AB$601,4,0)="","",VLOOKUP($A18,Tournoi!$B$2:$AB$601,4,0))</f>
        <v>Danny</v>
      </c>
      <c r="E18" s="249" t="str">
        <f aca="false">IF(VLOOKUP($A18,Tournoi!$B$2:$AB$601,5,0)="","",VLOOKUP($A18,Tournoi!$B$2:$AB$601,5,0))</f>
        <v/>
      </c>
      <c r="F18" s="280" t="str">
        <f aca="false">IF(VLOOKUP($A18,Tournoi!$B$2:$AB$601,6,0)="","",VLOOKUP($A18,Tournoi!$B$2:$AB$601,6,0))</f>
        <v/>
      </c>
      <c r="G18" s="280" t="str">
        <f aca="false">IF(VLOOKUP($A18,Tournoi!$B$2:$AB$601,6,0)="","",VLOOKUP($A18,Tournoi!$B$2:$AB$601,8,0))</f>
        <v/>
      </c>
      <c r="H18" s="281" t="str">
        <f aca="false">IF(VLOOKUP($A18,Tournoi!$B$2:$AB$601,6,0)="","",VLOOKUP($A18,Tournoi!$B$2:$AB$601,12,0))</f>
        <v/>
      </c>
      <c r="I18" s="280" t="str">
        <f aca="false">IF(VLOOKUP($A18,Tournoi!$B$2:$AB$601,6,0)="","",VLOOKUP($A18,Tournoi!$B$2:$AB$601,13,0))</f>
        <v/>
      </c>
      <c r="J18" s="281" t="str">
        <f aca="false">IF(VLOOKUP($A18,Tournoi!$B$2:$AB$601,6,0)="","",VLOOKUP($A18,Tournoi!$B$2:$AB$601,17,0))</f>
        <v/>
      </c>
      <c r="K18" s="280" t="str">
        <f aca="false">IF(VLOOKUP($A18,Tournoi!$B$2:$AB$601,6,0)="","",VLOOKUP($A18,Tournoi!$B$2:$AB$601,18,0))</f>
        <v/>
      </c>
      <c r="L18" s="281" t="str">
        <f aca="false">IF(VLOOKUP($A18,Tournoi!$B$2:$AB$601,6,0)="","",VLOOKUP($A18,Tournoi!$B$2:$AB$601,22,0))</f>
        <v/>
      </c>
    </row>
    <row r="19" customFormat="false" ht="14.1" hidden="false" customHeight="true" outlineLevel="0" collapsed="false">
      <c r="A19" s="36" t="n">
        <v>18</v>
      </c>
      <c r="B19" s="278" t="n">
        <f aca="false">IF(VLOOKUP($A19,Ludo_na!$A$2:$AB$602,3,0)="","",VLOOKUP($A19,Ludo_na!$A$2:$AB$602,2,0))</f>
        <v>203</v>
      </c>
      <c r="C19" s="279" t="str">
        <f aca="false">IF(VLOOKUP($A19,Tournoi!$B$2:$AB$601,3,0)="","",VLOOKUP($A19,Tournoi!$B$2:$AB$601,3,0))</f>
        <v>Verwaerde</v>
      </c>
      <c r="D19" s="279" t="str">
        <f aca="false">IF(VLOOKUP($A19,Tournoi!$B$2:$AB$601,4,0)="","",VLOOKUP($A19,Tournoi!$B$2:$AB$601,4,0))</f>
        <v>Luc</v>
      </c>
      <c r="E19" s="249" t="str">
        <f aca="false">IF(VLOOKUP($A19,Tournoi!$B$2:$AB$601,5,0)="","",VLOOKUP($A19,Tournoi!$B$2:$AB$601,5,0))</f>
        <v>Spelen Op Zolder</v>
      </c>
      <c r="F19" s="280" t="str">
        <f aca="false">IF(VLOOKUP($A19,Tournoi!$B$2:$AB$601,6,0)="","",VLOOKUP($A19,Tournoi!$B$2:$AB$601,6,0))</f>
        <v/>
      </c>
      <c r="G19" s="280" t="str">
        <f aca="false">IF(VLOOKUP($A19,Tournoi!$B$2:$AB$601,6,0)="","",VLOOKUP($A19,Tournoi!$B$2:$AB$601,8,0))</f>
        <v/>
      </c>
      <c r="H19" s="281" t="str">
        <f aca="false">IF(VLOOKUP($A19,Tournoi!$B$2:$AB$601,6,0)="","",VLOOKUP($A19,Tournoi!$B$2:$AB$601,12,0))</f>
        <v/>
      </c>
      <c r="I19" s="280" t="str">
        <f aca="false">IF(VLOOKUP($A19,Tournoi!$B$2:$AB$601,6,0)="","",VLOOKUP($A19,Tournoi!$B$2:$AB$601,13,0))</f>
        <v/>
      </c>
      <c r="J19" s="281" t="str">
        <f aca="false">IF(VLOOKUP($A19,Tournoi!$B$2:$AB$601,6,0)="","",VLOOKUP($A19,Tournoi!$B$2:$AB$601,17,0))</f>
        <v/>
      </c>
      <c r="K19" s="280" t="str">
        <f aca="false">IF(VLOOKUP($A19,Tournoi!$B$2:$AB$601,6,0)="","",VLOOKUP($A19,Tournoi!$B$2:$AB$601,18,0))</f>
        <v/>
      </c>
      <c r="L19" s="281" t="str">
        <f aca="false">IF(VLOOKUP($A19,Tournoi!$B$2:$AB$601,6,0)="","",VLOOKUP($A19,Tournoi!$B$2:$AB$601,22,0))</f>
        <v/>
      </c>
    </row>
    <row r="20" customFormat="false" ht="14.1" hidden="false" customHeight="true" outlineLevel="0" collapsed="false">
      <c r="A20" s="36" t="n">
        <v>19</v>
      </c>
      <c r="B20" s="278" t="n">
        <f aca="false">IF(VLOOKUP($A20,Ludo_na!$A$2:$AB$602,3,0)="","",VLOOKUP($A20,Ludo_na!$A$2:$AB$602,2,0))</f>
        <v>115</v>
      </c>
      <c r="C20" s="279" t="str">
        <f aca="false">IF(VLOOKUP($A20,Tournoi!$B$2:$AB$601,3,0)="","",VLOOKUP($A20,Tournoi!$B$2:$AB$601,3,0))</f>
        <v>Goethals</v>
      </c>
      <c r="D20" s="279" t="str">
        <f aca="false">IF(VLOOKUP($A20,Tournoi!$B$2:$AB$601,4,0)="","",VLOOKUP($A20,Tournoi!$B$2:$AB$601,4,0))</f>
        <v>Robin</v>
      </c>
      <c r="E20" s="249" t="str">
        <f aca="false">IF(VLOOKUP($A20,Tournoi!$B$2:$AB$601,5,0)="","",VLOOKUP($A20,Tournoi!$B$2:$AB$601,5,0))</f>
        <v>Spelen Op Zolder</v>
      </c>
      <c r="F20" s="280" t="str">
        <f aca="false">IF(VLOOKUP($A20,Tournoi!$B$2:$AB$601,6,0)="","",VLOOKUP($A20,Tournoi!$B$2:$AB$601,6,0))</f>
        <v/>
      </c>
      <c r="G20" s="280" t="str">
        <f aca="false">IF(VLOOKUP($A20,Tournoi!$B$2:$AB$601,6,0)="","",VLOOKUP($A20,Tournoi!$B$2:$AB$601,8,0))</f>
        <v/>
      </c>
      <c r="H20" s="281" t="str">
        <f aca="false">IF(VLOOKUP($A20,Tournoi!$B$2:$AB$601,6,0)="","",VLOOKUP($A20,Tournoi!$B$2:$AB$601,12,0))</f>
        <v/>
      </c>
      <c r="I20" s="280" t="str">
        <f aca="false">IF(VLOOKUP($A20,Tournoi!$B$2:$AB$601,6,0)="","",VLOOKUP($A20,Tournoi!$B$2:$AB$601,13,0))</f>
        <v/>
      </c>
      <c r="J20" s="281" t="str">
        <f aca="false">IF(VLOOKUP($A20,Tournoi!$B$2:$AB$601,6,0)="","",VLOOKUP($A20,Tournoi!$B$2:$AB$601,17,0))</f>
        <v/>
      </c>
      <c r="K20" s="280" t="str">
        <f aca="false">IF(VLOOKUP($A20,Tournoi!$B$2:$AB$601,6,0)="","",VLOOKUP($A20,Tournoi!$B$2:$AB$601,18,0))</f>
        <v/>
      </c>
      <c r="L20" s="281" t="str">
        <f aca="false">IF(VLOOKUP($A20,Tournoi!$B$2:$AB$601,6,0)="","",VLOOKUP($A20,Tournoi!$B$2:$AB$601,22,0))</f>
        <v/>
      </c>
    </row>
    <row r="21" customFormat="false" ht="14.1" hidden="false" customHeight="true" outlineLevel="0" collapsed="false">
      <c r="A21" s="36" t="n">
        <v>20</v>
      </c>
      <c r="B21" s="278" t="n">
        <f aca="false">IF(VLOOKUP($A21,Ludo_na!$A$2:$AB$602,3,0)="","",VLOOKUP($A21,Ludo_na!$A$2:$AB$602,2,0))</f>
        <v>102</v>
      </c>
      <c r="C21" s="279" t="str">
        <f aca="false">IF(VLOOKUP($A21,Tournoi!$B$2:$AB$601,3,0)="","",VLOOKUP($A21,Tournoi!$B$2:$AB$601,3,0))</f>
        <v>Lenssens</v>
      </c>
      <c r="D21" s="279" t="str">
        <f aca="false">IF(VLOOKUP($A21,Tournoi!$B$2:$AB$601,4,0)="","",VLOOKUP($A21,Tournoi!$B$2:$AB$601,4,0))</f>
        <v>Koen</v>
      </c>
      <c r="E21" s="249" t="str">
        <f aca="false">IF(VLOOKUP($A21,Tournoi!$B$2:$AB$601,5,0)="","",VLOOKUP($A21,Tournoi!$B$2:$AB$601,5,0))</f>
        <v>Teenentander</v>
      </c>
      <c r="F21" s="280" t="str">
        <f aca="false">IF(VLOOKUP($A21,Tournoi!$B$2:$AB$601,6,0)="","",VLOOKUP($A21,Tournoi!$B$2:$AB$601,6,0))</f>
        <v/>
      </c>
      <c r="G21" s="280" t="str">
        <f aca="false">IF(VLOOKUP($A21,Tournoi!$B$2:$AB$601,6,0)="","",VLOOKUP($A21,Tournoi!$B$2:$AB$601,8,0))</f>
        <v/>
      </c>
      <c r="H21" s="281" t="str">
        <f aca="false">IF(VLOOKUP($A21,Tournoi!$B$2:$AB$601,6,0)="","",VLOOKUP($A21,Tournoi!$B$2:$AB$601,12,0))</f>
        <v/>
      </c>
      <c r="I21" s="280" t="str">
        <f aca="false">IF(VLOOKUP($A21,Tournoi!$B$2:$AB$601,6,0)="","",VLOOKUP($A21,Tournoi!$B$2:$AB$601,13,0))</f>
        <v/>
      </c>
      <c r="J21" s="281" t="str">
        <f aca="false">IF(VLOOKUP($A21,Tournoi!$B$2:$AB$601,6,0)="","",VLOOKUP($A21,Tournoi!$B$2:$AB$601,17,0))</f>
        <v/>
      </c>
      <c r="K21" s="280" t="str">
        <f aca="false">IF(VLOOKUP($A21,Tournoi!$B$2:$AB$601,6,0)="","",VLOOKUP($A21,Tournoi!$B$2:$AB$601,18,0))</f>
        <v/>
      </c>
      <c r="L21" s="281" t="str">
        <f aca="false">IF(VLOOKUP($A21,Tournoi!$B$2:$AB$601,6,0)="","",VLOOKUP($A21,Tournoi!$B$2:$AB$601,22,0))</f>
        <v/>
      </c>
    </row>
    <row r="22" customFormat="false" ht="14.1" hidden="false" customHeight="true" outlineLevel="0" collapsed="false">
      <c r="A22" s="36" t="n">
        <v>21</v>
      </c>
      <c r="B22" s="278" t="n">
        <f aca="false">IF(VLOOKUP($A22,Ludo_na!$A$2:$AB$602,3,0)="","",VLOOKUP($A22,Ludo_na!$A$2:$AB$602,2,0))</f>
        <v>205</v>
      </c>
      <c r="C22" s="279" t="str">
        <f aca="false">IF(VLOOKUP($A22,Tournoi!$B$2:$AB$601,3,0)="","",VLOOKUP($A22,Tournoi!$B$2:$AB$601,3,0))</f>
        <v>Calcoen</v>
      </c>
      <c r="D22" s="279" t="str">
        <f aca="false">IF(VLOOKUP($A22,Tournoi!$B$2:$AB$601,4,0)="","",VLOOKUP($A22,Tournoi!$B$2:$AB$601,4,0))</f>
        <v>Dries</v>
      </c>
      <c r="E22" s="249" t="str">
        <f aca="false">IF(VLOOKUP($A22,Tournoi!$B$2:$AB$601,5,0)="","",VLOOKUP($A22,Tournoi!$B$2:$AB$601,5,0))</f>
        <v>De Pionne</v>
      </c>
      <c r="F22" s="280" t="str">
        <f aca="false">IF(VLOOKUP($A22,Tournoi!$B$2:$AB$601,6,0)="","",VLOOKUP($A22,Tournoi!$B$2:$AB$601,6,0))</f>
        <v/>
      </c>
      <c r="G22" s="280" t="str">
        <f aca="false">IF(VLOOKUP($A22,Tournoi!$B$2:$AB$601,6,0)="","",VLOOKUP($A22,Tournoi!$B$2:$AB$601,8,0))</f>
        <v/>
      </c>
      <c r="H22" s="281" t="str">
        <f aca="false">IF(VLOOKUP($A22,Tournoi!$B$2:$AB$601,6,0)="","",VLOOKUP($A22,Tournoi!$B$2:$AB$601,12,0))</f>
        <v/>
      </c>
      <c r="I22" s="280" t="str">
        <f aca="false">IF(VLOOKUP($A22,Tournoi!$B$2:$AB$601,6,0)="","",VLOOKUP($A22,Tournoi!$B$2:$AB$601,13,0))</f>
        <v/>
      </c>
      <c r="J22" s="281" t="str">
        <f aca="false">IF(VLOOKUP($A22,Tournoi!$B$2:$AB$601,6,0)="","",VLOOKUP($A22,Tournoi!$B$2:$AB$601,17,0))</f>
        <v/>
      </c>
      <c r="K22" s="280" t="str">
        <f aca="false">IF(VLOOKUP($A22,Tournoi!$B$2:$AB$601,6,0)="","",VLOOKUP($A22,Tournoi!$B$2:$AB$601,18,0))</f>
        <v/>
      </c>
      <c r="L22" s="281" t="str">
        <f aca="false">IF(VLOOKUP($A22,Tournoi!$B$2:$AB$601,6,0)="","",VLOOKUP($A22,Tournoi!$B$2:$AB$601,22,0))</f>
        <v/>
      </c>
    </row>
    <row r="23" customFormat="false" ht="14.1" hidden="false" customHeight="true" outlineLevel="0" collapsed="false">
      <c r="A23" s="36" t="n">
        <v>22</v>
      </c>
      <c r="B23" s="278" t="n">
        <f aca="false">IF(VLOOKUP($A23,Ludo_na!$A$2:$AB$602,3,0)="","",VLOOKUP($A23,Ludo_na!$A$2:$AB$602,2,0))</f>
        <v>85</v>
      </c>
      <c r="C23" s="279" t="str">
        <f aca="false">IF(VLOOKUP($A23,Tournoi!$B$2:$AB$601,3,0)="","",VLOOKUP($A23,Tournoi!$B$2:$AB$601,3,0))</f>
        <v>Schatteman</v>
      </c>
      <c r="D23" s="279" t="str">
        <f aca="false">IF(VLOOKUP($A23,Tournoi!$B$2:$AB$601,4,0)="","",VLOOKUP($A23,Tournoi!$B$2:$AB$601,4,0))</f>
        <v>Sven</v>
      </c>
      <c r="E23" s="249" t="str">
        <f aca="false">IF(VLOOKUP($A23,Tournoi!$B$2:$AB$601,5,0)="","",VLOOKUP($A23,Tournoi!$B$2:$AB$601,5,0))</f>
        <v>Winning Movez</v>
      </c>
      <c r="F23" s="280" t="str">
        <f aca="false">IF(VLOOKUP($A23,Tournoi!$B$2:$AB$601,6,0)="","",VLOOKUP($A23,Tournoi!$B$2:$AB$601,6,0))</f>
        <v>Aanwezig</v>
      </c>
      <c r="G23" s="280" t="str">
        <f aca="false">IF(VLOOKUP($A23,Tournoi!$B$2:$AB$601,6,0)="","",VLOOKUP($A23,Tournoi!$B$2:$AB$601,8,0))</f>
        <v>Stenen tijdperk</v>
      </c>
      <c r="H23" s="281" t="n">
        <f aca="false">IF(VLOOKUP($A23,Tournoi!$B$2:$AB$601,6,0)="","",VLOOKUP($A23,Tournoi!$B$2:$AB$601,12,0))</f>
        <v>33.5414781297134</v>
      </c>
      <c r="I23" s="280" t="str">
        <f aca="false">IF(VLOOKUP($A23,Tournoi!$B$2:$AB$601,6,0)="","",VLOOKUP($A23,Tournoi!$B$2:$AB$601,13,0))</f>
        <v>Orleans</v>
      </c>
      <c r="J23" s="281" t="n">
        <f aca="false">IF(VLOOKUP($A23,Tournoi!$B$2:$AB$601,6,0)="","",VLOOKUP($A23,Tournoi!$B$2:$AB$601,17,0))</f>
        <v>66.9115646258503</v>
      </c>
      <c r="K23" s="280" t="str">
        <f aca="false">IF(VLOOKUP($A23,Tournoi!$B$2:$AB$601,6,0)="","",VLOOKUP($A23,Tournoi!$B$2:$AB$601,18,0))</f>
        <v>Cartagena</v>
      </c>
      <c r="L23" s="281" t="n">
        <f aca="false">IF(VLOOKUP($A23,Tournoi!$B$2:$AB$601,6,0)="","",VLOOKUP($A23,Tournoi!$B$2:$AB$601,22,0))</f>
        <v>0.1</v>
      </c>
    </row>
    <row r="24" customFormat="false" ht="14.1" hidden="false" customHeight="true" outlineLevel="0" collapsed="false">
      <c r="A24" s="36" t="n">
        <v>23</v>
      </c>
      <c r="B24" s="278" t="n">
        <f aca="false">IF(VLOOKUP($A24,Ludo_na!$A$2:$AB$602,3,0)="","",VLOOKUP($A24,Ludo_na!$A$2:$AB$602,2,0))</f>
        <v>448</v>
      </c>
      <c r="C24" s="279" t="str">
        <f aca="false">IF(VLOOKUP($A24,Tournoi!$B$2:$AB$601,3,0)="","",VLOOKUP($A24,Tournoi!$B$2:$AB$601,3,0))</f>
        <v>Van Bouwel</v>
      </c>
      <c r="D24" s="279" t="str">
        <f aca="false">IF(VLOOKUP($A24,Tournoi!$B$2:$AB$601,4,0)="","",VLOOKUP($A24,Tournoi!$B$2:$AB$601,4,0))</f>
        <v>Laura</v>
      </c>
      <c r="E24" s="249" t="str">
        <f aca="false">IF(VLOOKUP($A24,Tournoi!$B$2:$AB$601,5,0)="","",VLOOKUP($A24,Tournoi!$B$2:$AB$601,5,0))</f>
        <v/>
      </c>
      <c r="F24" s="280" t="str">
        <f aca="false">IF(VLOOKUP($A24,Tournoi!$B$2:$AB$601,6,0)="","",VLOOKUP($A24,Tournoi!$B$2:$AB$601,6,0))</f>
        <v/>
      </c>
      <c r="G24" s="280" t="str">
        <f aca="false">IF(VLOOKUP($A24,Tournoi!$B$2:$AB$601,6,0)="","",VLOOKUP($A24,Tournoi!$B$2:$AB$601,8,0))</f>
        <v/>
      </c>
      <c r="H24" s="281" t="str">
        <f aca="false">IF(VLOOKUP($A24,Tournoi!$B$2:$AB$601,6,0)="","",VLOOKUP($A24,Tournoi!$B$2:$AB$601,12,0))</f>
        <v/>
      </c>
      <c r="I24" s="280" t="str">
        <f aca="false">IF(VLOOKUP($A24,Tournoi!$B$2:$AB$601,6,0)="","",VLOOKUP($A24,Tournoi!$B$2:$AB$601,13,0))</f>
        <v/>
      </c>
      <c r="J24" s="281" t="str">
        <f aca="false">IF(VLOOKUP($A24,Tournoi!$B$2:$AB$601,6,0)="","",VLOOKUP($A24,Tournoi!$B$2:$AB$601,17,0))</f>
        <v/>
      </c>
      <c r="K24" s="280" t="str">
        <f aca="false">IF(VLOOKUP($A24,Tournoi!$B$2:$AB$601,6,0)="","",VLOOKUP($A24,Tournoi!$B$2:$AB$601,18,0))</f>
        <v/>
      </c>
      <c r="L24" s="281" t="str">
        <f aca="false">IF(VLOOKUP($A24,Tournoi!$B$2:$AB$601,6,0)="","",VLOOKUP($A24,Tournoi!$B$2:$AB$601,22,0))</f>
        <v/>
      </c>
    </row>
    <row r="25" customFormat="false" ht="14.1" hidden="false" customHeight="true" outlineLevel="0" collapsed="false">
      <c r="A25" s="36" t="n">
        <v>24</v>
      </c>
      <c r="B25" s="278" t="n">
        <f aca="false">IF(VLOOKUP($A25,Ludo_na!$A$2:$AB$602,3,0)="","",VLOOKUP($A25,Ludo_na!$A$2:$AB$602,2,0))</f>
        <v>230</v>
      </c>
      <c r="C25" s="279" t="str">
        <f aca="false">IF(VLOOKUP($A25,Tournoi!$B$2:$AB$601,3,0)="","",VLOOKUP($A25,Tournoi!$B$2:$AB$601,3,0))</f>
        <v>Van Damme</v>
      </c>
      <c r="D25" s="279" t="str">
        <f aca="false">IF(VLOOKUP($A25,Tournoi!$B$2:$AB$601,4,0)="","",VLOOKUP($A25,Tournoi!$B$2:$AB$601,4,0))</f>
        <v>Dimitri</v>
      </c>
      <c r="E25" s="249" t="str">
        <f aca="false">IF(VLOOKUP($A25,Tournoi!$B$2:$AB$601,5,0)="","",VLOOKUP($A25,Tournoi!$B$2:$AB$601,5,0))</f>
        <v>Winning Movez</v>
      </c>
      <c r="F25" s="280" t="str">
        <f aca="false">IF(VLOOKUP($A25,Tournoi!$B$2:$AB$601,6,0)="","",VLOOKUP($A25,Tournoi!$B$2:$AB$601,6,0))</f>
        <v/>
      </c>
      <c r="G25" s="280" t="str">
        <f aca="false">IF(VLOOKUP($A25,Tournoi!$B$2:$AB$601,6,0)="","",VLOOKUP($A25,Tournoi!$B$2:$AB$601,8,0))</f>
        <v/>
      </c>
      <c r="H25" s="281" t="str">
        <f aca="false">IF(VLOOKUP($A25,Tournoi!$B$2:$AB$601,6,0)="","",VLOOKUP($A25,Tournoi!$B$2:$AB$601,12,0))</f>
        <v/>
      </c>
      <c r="I25" s="280" t="str">
        <f aca="false">IF(VLOOKUP($A25,Tournoi!$B$2:$AB$601,6,0)="","",VLOOKUP($A25,Tournoi!$B$2:$AB$601,13,0))</f>
        <v/>
      </c>
      <c r="J25" s="281" t="str">
        <f aca="false">IF(VLOOKUP($A25,Tournoi!$B$2:$AB$601,6,0)="","",VLOOKUP($A25,Tournoi!$B$2:$AB$601,17,0))</f>
        <v/>
      </c>
      <c r="K25" s="280" t="str">
        <f aca="false">IF(VLOOKUP($A25,Tournoi!$B$2:$AB$601,6,0)="","",VLOOKUP($A25,Tournoi!$B$2:$AB$601,18,0))</f>
        <v/>
      </c>
      <c r="L25" s="281" t="str">
        <f aca="false">IF(VLOOKUP($A25,Tournoi!$B$2:$AB$601,6,0)="","",VLOOKUP($A25,Tournoi!$B$2:$AB$601,22,0))</f>
        <v/>
      </c>
    </row>
    <row r="26" customFormat="false" ht="14.1" hidden="false" customHeight="true" outlineLevel="0" collapsed="false">
      <c r="A26" s="36" t="n">
        <v>25</v>
      </c>
      <c r="B26" s="278" t="n">
        <f aca="false">IF(VLOOKUP($A26,Ludo_na!$A$2:$AB$602,3,0)="","",VLOOKUP($A26,Ludo_na!$A$2:$AB$602,2,0))</f>
        <v>84</v>
      </c>
      <c r="C26" s="279" t="str">
        <f aca="false">IF(VLOOKUP($A26,Tournoi!$B$2:$AB$601,3,0)="","",VLOOKUP($A26,Tournoi!$B$2:$AB$601,3,0))</f>
        <v>Devreker</v>
      </c>
      <c r="D26" s="279" t="str">
        <f aca="false">IF(VLOOKUP($A26,Tournoi!$B$2:$AB$601,4,0)="","",VLOOKUP($A26,Tournoi!$B$2:$AB$601,4,0))</f>
        <v>Bart</v>
      </c>
      <c r="E26" s="249" t="str">
        <f aca="false">IF(VLOOKUP($A26,Tournoi!$B$2:$AB$601,5,0)="","",VLOOKUP($A26,Tournoi!$B$2:$AB$601,5,0))</f>
        <v>De Strateeg</v>
      </c>
      <c r="F26" s="280" t="str">
        <f aca="false">IF(VLOOKUP($A26,Tournoi!$B$2:$AB$601,6,0)="","",VLOOKUP($A26,Tournoi!$B$2:$AB$601,6,0))</f>
        <v/>
      </c>
      <c r="G26" s="280" t="str">
        <f aca="false">IF(VLOOKUP($A26,Tournoi!$B$2:$AB$601,6,0)="","",VLOOKUP($A26,Tournoi!$B$2:$AB$601,8,0))</f>
        <v/>
      </c>
      <c r="H26" s="281" t="str">
        <f aca="false">IF(VLOOKUP($A26,Tournoi!$B$2:$AB$601,6,0)="","",VLOOKUP($A26,Tournoi!$B$2:$AB$601,12,0))</f>
        <v/>
      </c>
      <c r="I26" s="280" t="str">
        <f aca="false">IF(VLOOKUP($A26,Tournoi!$B$2:$AB$601,6,0)="","",VLOOKUP($A26,Tournoi!$B$2:$AB$601,13,0))</f>
        <v/>
      </c>
      <c r="J26" s="281" t="str">
        <f aca="false">IF(VLOOKUP($A26,Tournoi!$B$2:$AB$601,6,0)="","",VLOOKUP($A26,Tournoi!$B$2:$AB$601,17,0))</f>
        <v/>
      </c>
      <c r="K26" s="280" t="str">
        <f aca="false">IF(VLOOKUP($A26,Tournoi!$B$2:$AB$601,6,0)="","",VLOOKUP($A26,Tournoi!$B$2:$AB$601,18,0))</f>
        <v/>
      </c>
      <c r="L26" s="281" t="str">
        <f aca="false">IF(VLOOKUP($A26,Tournoi!$B$2:$AB$601,6,0)="","",VLOOKUP($A26,Tournoi!$B$2:$AB$601,22,0))</f>
        <v/>
      </c>
    </row>
    <row r="27" customFormat="false" ht="14.1" hidden="false" customHeight="true" outlineLevel="0" collapsed="false">
      <c r="A27" s="36" t="n">
        <v>26</v>
      </c>
      <c r="B27" s="278" t="n">
        <f aca="false">IF(VLOOKUP($A27,Ludo_na!$A$2:$AB$602,3,0)="","",VLOOKUP($A27,Ludo_na!$A$2:$AB$602,2,0))</f>
        <v>152</v>
      </c>
      <c r="C27" s="279" t="str">
        <f aca="false">IF(VLOOKUP($A27,Tournoi!$B$2:$AB$601,3,0)="","",VLOOKUP($A27,Tournoi!$B$2:$AB$601,3,0))</f>
        <v>Delhaye</v>
      </c>
      <c r="D27" s="279" t="str">
        <f aca="false">IF(VLOOKUP($A27,Tournoi!$B$2:$AB$601,4,0)="","",VLOOKUP($A27,Tournoi!$B$2:$AB$601,4,0))</f>
        <v>Renaat</v>
      </c>
      <c r="E27" s="249" t="str">
        <f aca="false">IF(VLOOKUP($A27,Tournoi!$B$2:$AB$601,5,0)="","",VLOOKUP($A27,Tournoi!$B$2:$AB$601,5,0))</f>
        <v>Spelen Op Zolder</v>
      </c>
      <c r="F27" s="280" t="str">
        <f aca="false">IF(VLOOKUP($A27,Tournoi!$B$2:$AB$601,6,0)="","",VLOOKUP($A27,Tournoi!$B$2:$AB$601,6,0))</f>
        <v/>
      </c>
      <c r="G27" s="280" t="str">
        <f aca="false">IF(VLOOKUP($A27,Tournoi!$B$2:$AB$601,6,0)="","",VLOOKUP($A27,Tournoi!$B$2:$AB$601,8,0))</f>
        <v/>
      </c>
      <c r="H27" s="281" t="str">
        <f aca="false">IF(VLOOKUP($A27,Tournoi!$B$2:$AB$601,6,0)="","",VLOOKUP($A27,Tournoi!$B$2:$AB$601,12,0))</f>
        <v/>
      </c>
      <c r="I27" s="280" t="str">
        <f aca="false">IF(VLOOKUP($A27,Tournoi!$B$2:$AB$601,6,0)="","",VLOOKUP($A27,Tournoi!$B$2:$AB$601,13,0))</f>
        <v/>
      </c>
      <c r="J27" s="281" t="str">
        <f aca="false">IF(VLOOKUP($A27,Tournoi!$B$2:$AB$601,6,0)="","",VLOOKUP($A27,Tournoi!$B$2:$AB$601,17,0))</f>
        <v/>
      </c>
      <c r="K27" s="280" t="str">
        <f aca="false">IF(VLOOKUP($A27,Tournoi!$B$2:$AB$601,6,0)="","",VLOOKUP($A27,Tournoi!$B$2:$AB$601,18,0))</f>
        <v/>
      </c>
      <c r="L27" s="281" t="str">
        <f aca="false">IF(VLOOKUP($A27,Tournoi!$B$2:$AB$601,6,0)="","",VLOOKUP($A27,Tournoi!$B$2:$AB$601,22,0))</f>
        <v/>
      </c>
    </row>
    <row r="28" customFormat="false" ht="14.1" hidden="false" customHeight="true" outlineLevel="0" collapsed="false">
      <c r="A28" s="36" t="n">
        <v>27</v>
      </c>
      <c r="B28" s="278" t="n">
        <f aca="false">IF(VLOOKUP($A28,Ludo_na!$A$2:$AB$602,3,0)="","",VLOOKUP($A28,Ludo_na!$A$2:$AB$602,2,0))</f>
        <v>443</v>
      </c>
      <c r="C28" s="279" t="str">
        <f aca="false">IF(VLOOKUP($A28,Tournoi!$B$2:$AB$601,3,0)="","",VLOOKUP($A28,Tournoi!$B$2:$AB$601,3,0))</f>
        <v>De Rycke</v>
      </c>
      <c r="D28" s="279" t="str">
        <f aca="false">IF(VLOOKUP($A28,Tournoi!$B$2:$AB$601,4,0)="","",VLOOKUP($A28,Tournoi!$B$2:$AB$601,4,0))</f>
        <v>Elke</v>
      </c>
      <c r="E28" s="249" t="str">
        <f aca="false">IF(VLOOKUP($A28,Tournoi!$B$2:$AB$601,5,0)="","",VLOOKUP($A28,Tournoi!$B$2:$AB$601,5,0))</f>
        <v/>
      </c>
      <c r="F28" s="280" t="str">
        <f aca="false">IF(VLOOKUP($A28,Tournoi!$B$2:$AB$601,6,0)="","",VLOOKUP($A28,Tournoi!$B$2:$AB$601,6,0))</f>
        <v/>
      </c>
      <c r="G28" s="280" t="str">
        <f aca="false">IF(VLOOKUP($A28,Tournoi!$B$2:$AB$601,6,0)="","",VLOOKUP($A28,Tournoi!$B$2:$AB$601,8,0))</f>
        <v/>
      </c>
      <c r="H28" s="281" t="str">
        <f aca="false">IF(VLOOKUP($A28,Tournoi!$B$2:$AB$601,6,0)="","",VLOOKUP($A28,Tournoi!$B$2:$AB$601,12,0))</f>
        <v/>
      </c>
      <c r="I28" s="280" t="str">
        <f aca="false">IF(VLOOKUP($A28,Tournoi!$B$2:$AB$601,6,0)="","",VLOOKUP($A28,Tournoi!$B$2:$AB$601,13,0))</f>
        <v/>
      </c>
      <c r="J28" s="281" t="str">
        <f aca="false">IF(VLOOKUP($A28,Tournoi!$B$2:$AB$601,6,0)="","",VLOOKUP($A28,Tournoi!$B$2:$AB$601,17,0))</f>
        <v/>
      </c>
      <c r="K28" s="280" t="str">
        <f aca="false">IF(VLOOKUP($A28,Tournoi!$B$2:$AB$601,6,0)="","",VLOOKUP($A28,Tournoi!$B$2:$AB$601,18,0))</f>
        <v/>
      </c>
      <c r="L28" s="281" t="str">
        <f aca="false">IF(VLOOKUP($A28,Tournoi!$B$2:$AB$601,6,0)="","",VLOOKUP($A28,Tournoi!$B$2:$AB$601,22,0))</f>
        <v/>
      </c>
    </row>
    <row r="29" customFormat="false" ht="14.1" hidden="false" customHeight="true" outlineLevel="0" collapsed="false">
      <c r="A29" s="36" t="n">
        <v>28</v>
      </c>
      <c r="B29" s="278" t="n">
        <f aca="false">IF(VLOOKUP($A29,Ludo_na!$A$2:$AB$602,3,0)="","",VLOOKUP($A29,Ludo_na!$A$2:$AB$602,2,0))</f>
        <v>415</v>
      </c>
      <c r="C29" s="279" t="str">
        <f aca="false">IF(VLOOKUP($A29,Tournoi!$B$2:$AB$601,3,0)="","",VLOOKUP($A29,Tournoi!$B$2:$AB$601,3,0))</f>
        <v>Bonjé</v>
      </c>
      <c r="D29" s="279" t="str">
        <f aca="false">IF(VLOOKUP($A29,Tournoi!$B$2:$AB$601,4,0)="","",VLOOKUP($A29,Tournoi!$B$2:$AB$601,4,0))</f>
        <v>Patrick</v>
      </c>
      <c r="E29" s="249" t="str">
        <f aca="false">IF(VLOOKUP($A29,Tournoi!$B$2:$AB$601,5,0)="","",VLOOKUP($A29,Tournoi!$B$2:$AB$601,5,0))</f>
        <v>Spelen Op Zolder</v>
      </c>
      <c r="F29" s="280" t="str">
        <f aca="false">IF(VLOOKUP($A29,Tournoi!$B$2:$AB$601,6,0)="","",VLOOKUP($A29,Tournoi!$B$2:$AB$601,6,0))</f>
        <v/>
      </c>
      <c r="G29" s="280" t="str">
        <f aca="false">IF(VLOOKUP($A29,Tournoi!$B$2:$AB$601,6,0)="","",VLOOKUP($A29,Tournoi!$B$2:$AB$601,8,0))</f>
        <v/>
      </c>
      <c r="H29" s="281" t="str">
        <f aca="false">IF(VLOOKUP($A29,Tournoi!$B$2:$AB$601,6,0)="","",VLOOKUP($A29,Tournoi!$B$2:$AB$601,12,0))</f>
        <v/>
      </c>
      <c r="I29" s="280" t="str">
        <f aca="false">IF(VLOOKUP($A29,Tournoi!$B$2:$AB$601,6,0)="","",VLOOKUP($A29,Tournoi!$B$2:$AB$601,13,0))</f>
        <v/>
      </c>
      <c r="J29" s="281" t="str">
        <f aca="false">IF(VLOOKUP($A29,Tournoi!$B$2:$AB$601,6,0)="","",VLOOKUP($A29,Tournoi!$B$2:$AB$601,17,0))</f>
        <v/>
      </c>
      <c r="K29" s="280" t="str">
        <f aca="false">IF(VLOOKUP($A29,Tournoi!$B$2:$AB$601,6,0)="","",VLOOKUP($A29,Tournoi!$B$2:$AB$601,18,0))</f>
        <v/>
      </c>
      <c r="L29" s="281" t="str">
        <f aca="false">IF(VLOOKUP($A29,Tournoi!$B$2:$AB$601,6,0)="","",VLOOKUP($A29,Tournoi!$B$2:$AB$601,22,0))</f>
        <v/>
      </c>
    </row>
    <row r="30" customFormat="false" ht="14.1" hidden="false" customHeight="true" outlineLevel="0" collapsed="false">
      <c r="A30" s="36" t="n">
        <v>29</v>
      </c>
      <c r="B30" s="278" t="n">
        <f aca="false">IF(VLOOKUP($A30,Ludo_na!$A$2:$AB$602,3,0)="","",VLOOKUP($A30,Ludo_na!$A$2:$AB$602,2,0))</f>
        <v>292</v>
      </c>
      <c r="C30" s="279" t="str">
        <f aca="false">IF(VLOOKUP($A30,Tournoi!$B$2:$AB$601,3,0)="","",VLOOKUP($A30,Tournoi!$B$2:$AB$601,3,0))</f>
        <v>Bonjé</v>
      </c>
      <c r="D30" s="279" t="str">
        <f aca="false">IF(VLOOKUP($A30,Tournoi!$B$2:$AB$601,4,0)="","",VLOOKUP($A30,Tournoi!$B$2:$AB$601,4,0))</f>
        <v>Alissa</v>
      </c>
      <c r="E30" s="249" t="str">
        <f aca="false">IF(VLOOKUP($A30,Tournoi!$B$2:$AB$601,5,0)="","",VLOOKUP($A30,Tournoi!$B$2:$AB$601,5,0))</f>
        <v>Spelen Op Zolder</v>
      </c>
      <c r="F30" s="280" t="str">
        <f aca="false">IF(VLOOKUP($A30,Tournoi!$B$2:$AB$601,6,0)="","",VLOOKUP($A30,Tournoi!$B$2:$AB$601,6,0))</f>
        <v/>
      </c>
      <c r="G30" s="280" t="str">
        <f aca="false">IF(VLOOKUP($A30,Tournoi!$B$2:$AB$601,6,0)="","",VLOOKUP($A30,Tournoi!$B$2:$AB$601,8,0))</f>
        <v/>
      </c>
      <c r="H30" s="281" t="str">
        <f aca="false">IF(VLOOKUP($A30,Tournoi!$B$2:$AB$601,6,0)="","",VLOOKUP($A30,Tournoi!$B$2:$AB$601,12,0))</f>
        <v/>
      </c>
      <c r="I30" s="280" t="str">
        <f aca="false">IF(VLOOKUP($A30,Tournoi!$B$2:$AB$601,6,0)="","",VLOOKUP($A30,Tournoi!$B$2:$AB$601,13,0))</f>
        <v/>
      </c>
      <c r="J30" s="281" t="str">
        <f aca="false">IF(VLOOKUP($A30,Tournoi!$B$2:$AB$601,6,0)="","",VLOOKUP($A30,Tournoi!$B$2:$AB$601,17,0))</f>
        <v/>
      </c>
      <c r="K30" s="280" t="str">
        <f aca="false">IF(VLOOKUP($A30,Tournoi!$B$2:$AB$601,6,0)="","",VLOOKUP($A30,Tournoi!$B$2:$AB$601,18,0))</f>
        <v/>
      </c>
      <c r="L30" s="281" t="str">
        <f aca="false">IF(VLOOKUP($A30,Tournoi!$B$2:$AB$601,6,0)="","",VLOOKUP($A30,Tournoi!$B$2:$AB$601,22,0))</f>
        <v/>
      </c>
    </row>
    <row r="31" customFormat="false" ht="14.1" hidden="false" customHeight="true" outlineLevel="0" collapsed="false">
      <c r="A31" s="36" t="n">
        <v>30</v>
      </c>
      <c r="B31" s="278" t="n">
        <f aca="false">IF(VLOOKUP($A31,Ludo_na!$A$2:$AB$602,3,0)="","",VLOOKUP($A31,Ludo_na!$A$2:$AB$602,2,0))</f>
        <v>286</v>
      </c>
      <c r="C31" s="279" t="str">
        <f aca="false">IF(VLOOKUP($A31,Tournoi!$B$2:$AB$601,3,0)="","",VLOOKUP($A31,Tournoi!$B$2:$AB$601,3,0))</f>
        <v>Beyen</v>
      </c>
      <c r="D31" s="279" t="str">
        <f aca="false">IF(VLOOKUP($A31,Tournoi!$B$2:$AB$601,4,0)="","",VLOOKUP($A31,Tournoi!$B$2:$AB$601,4,0))</f>
        <v>Elias</v>
      </c>
      <c r="E31" s="249" t="str">
        <f aca="false">IF(VLOOKUP($A31,Tournoi!$B$2:$AB$601,5,0)="","",VLOOKUP($A31,Tournoi!$B$2:$AB$601,5,0))</f>
        <v/>
      </c>
      <c r="F31" s="280" t="str">
        <f aca="false">IF(VLOOKUP($A31,Tournoi!$B$2:$AB$601,6,0)="","",VLOOKUP($A31,Tournoi!$B$2:$AB$601,6,0))</f>
        <v>Aanwezig</v>
      </c>
      <c r="G31" s="280" t="str">
        <f aca="false">IF(VLOOKUP($A31,Tournoi!$B$2:$AB$601,6,0)="","",VLOOKUP($A31,Tournoi!$B$2:$AB$601,8,0))</f>
        <v>Cottage Garden</v>
      </c>
      <c r="H31" s="281" t="n">
        <f aca="false">IF(VLOOKUP($A31,Tournoi!$B$2:$AB$601,6,0)="","",VLOOKUP($A31,Tournoi!$B$2:$AB$601,12,0))</f>
        <v>33.5619047619048</v>
      </c>
      <c r="I31" s="280" t="str">
        <f aca="false">IF(VLOOKUP($A31,Tournoi!$B$2:$AB$601,6,0)="","",VLOOKUP($A31,Tournoi!$B$2:$AB$601,13,0))</f>
        <v>Village</v>
      </c>
      <c r="J31" s="281" t="n">
        <f aca="false">IF(VLOOKUP($A31,Tournoi!$B$2:$AB$601,6,0)="","",VLOOKUP($A31,Tournoi!$B$2:$AB$601,17,0))</f>
        <v>0.169082125603865</v>
      </c>
      <c r="K31" s="280" t="str">
        <f aca="false">IF(VLOOKUP($A31,Tournoi!$B$2:$AB$601,6,0)="","",VLOOKUP($A31,Tournoi!$B$2:$AB$601,18,0))</f>
        <v>Camel Up</v>
      </c>
      <c r="L31" s="281" t="n">
        <f aca="false">IF(VLOOKUP($A31,Tournoi!$B$2:$AB$601,6,0)="","",VLOOKUP($A31,Tournoi!$B$2:$AB$601,22,0))</f>
        <v>50.2692307692308</v>
      </c>
    </row>
    <row r="32" customFormat="false" ht="14.1" hidden="false" customHeight="true" outlineLevel="0" collapsed="false">
      <c r="A32" s="36" t="n">
        <v>31</v>
      </c>
      <c r="B32" s="278" t="n">
        <f aca="false">IF(VLOOKUP($A32,Ludo_na!$A$2:$AB$602,3,0)="","",VLOOKUP($A32,Ludo_na!$A$2:$AB$602,2,0))</f>
        <v>402</v>
      </c>
      <c r="C32" s="279" t="str">
        <f aca="false">IF(VLOOKUP($A32,Tournoi!$B$2:$AB$601,3,0)="","",VLOOKUP($A32,Tournoi!$B$2:$AB$601,3,0))</f>
        <v>Lefebvre</v>
      </c>
      <c r="D32" s="279" t="str">
        <f aca="false">IF(VLOOKUP($A32,Tournoi!$B$2:$AB$601,4,0)="","",VLOOKUP($A32,Tournoi!$B$2:$AB$601,4,0))</f>
        <v>Greet</v>
      </c>
      <c r="E32" s="249" t="str">
        <f aca="false">IF(VLOOKUP($A32,Tournoi!$B$2:$AB$601,5,0)="","",VLOOKUP($A32,Tournoi!$B$2:$AB$601,5,0))</f>
        <v/>
      </c>
      <c r="F32" s="280" t="str">
        <f aca="false">IF(VLOOKUP($A32,Tournoi!$B$2:$AB$601,6,0)="","",VLOOKUP($A32,Tournoi!$B$2:$AB$601,6,0))</f>
        <v/>
      </c>
      <c r="G32" s="280" t="str">
        <f aca="false">IF(VLOOKUP($A32,Tournoi!$B$2:$AB$601,6,0)="","",VLOOKUP($A32,Tournoi!$B$2:$AB$601,8,0))</f>
        <v/>
      </c>
      <c r="H32" s="281" t="str">
        <f aca="false">IF(VLOOKUP($A32,Tournoi!$B$2:$AB$601,6,0)="","",VLOOKUP($A32,Tournoi!$B$2:$AB$601,12,0))</f>
        <v/>
      </c>
      <c r="I32" s="280" t="str">
        <f aca="false">IF(VLOOKUP($A32,Tournoi!$B$2:$AB$601,6,0)="","",VLOOKUP($A32,Tournoi!$B$2:$AB$601,13,0))</f>
        <v/>
      </c>
      <c r="J32" s="281" t="str">
        <f aca="false">IF(VLOOKUP($A32,Tournoi!$B$2:$AB$601,6,0)="","",VLOOKUP($A32,Tournoi!$B$2:$AB$601,17,0))</f>
        <v/>
      </c>
      <c r="K32" s="280" t="str">
        <f aca="false">IF(VLOOKUP($A32,Tournoi!$B$2:$AB$601,6,0)="","",VLOOKUP($A32,Tournoi!$B$2:$AB$601,18,0))</f>
        <v/>
      </c>
      <c r="L32" s="281" t="str">
        <f aca="false">IF(VLOOKUP($A32,Tournoi!$B$2:$AB$601,6,0)="","",VLOOKUP($A32,Tournoi!$B$2:$AB$601,22,0))</f>
        <v/>
      </c>
    </row>
    <row r="33" customFormat="false" ht="14.1" hidden="false" customHeight="true" outlineLevel="0" collapsed="false">
      <c r="A33" s="36" t="n">
        <v>32</v>
      </c>
      <c r="B33" s="278" t="n">
        <f aca="false">IF(VLOOKUP($A33,Ludo_na!$A$2:$AB$602,3,0)="","",VLOOKUP($A33,Ludo_na!$A$2:$AB$602,2,0))</f>
        <v>58</v>
      </c>
      <c r="C33" s="279" t="str">
        <f aca="false">IF(VLOOKUP($A33,Tournoi!$B$2:$AB$601,3,0)="","",VLOOKUP($A33,Tournoi!$B$2:$AB$601,3,0))</f>
        <v>Laget</v>
      </c>
      <c r="D33" s="279" t="str">
        <f aca="false">IF(VLOOKUP($A33,Tournoi!$B$2:$AB$601,4,0)="","",VLOOKUP($A33,Tournoi!$B$2:$AB$601,4,0))</f>
        <v>Sebastiaan</v>
      </c>
      <c r="E33" s="249" t="str">
        <f aca="false">IF(VLOOKUP($A33,Tournoi!$B$2:$AB$601,5,0)="","",VLOOKUP($A33,Tournoi!$B$2:$AB$601,5,0))</f>
        <v>Winning Movez</v>
      </c>
      <c r="F33" s="280" t="str">
        <f aca="false">IF(VLOOKUP($A33,Tournoi!$B$2:$AB$601,6,0)="","",VLOOKUP($A33,Tournoi!$B$2:$AB$601,6,0))</f>
        <v/>
      </c>
      <c r="G33" s="280" t="str">
        <f aca="false">IF(VLOOKUP($A33,Tournoi!$B$2:$AB$601,6,0)="","",VLOOKUP($A33,Tournoi!$B$2:$AB$601,8,0))</f>
        <v/>
      </c>
      <c r="H33" s="281" t="str">
        <f aca="false">IF(VLOOKUP($A33,Tournoi!$B$2:$AB$601,6,0)="","",VLOOKUP($A33,Tournoi!$B$2:$AB$601,12,0))</f>
        <v/>
      </c>
      <c r="I33" s="280" t="str">
        <f aca="false">IF(VLOOKUP($A33,Tournoi!$B$2:$AB$601,6,0)="","",VLOOKUP($A33,Tournoi!$B$2:$AB$601,13,0))</f>
        <v/>
      </c>
      <c r="J33" s="281" t="str">
        <f aca="false">IF(VLOOKUP($A33,Tournoi!$B$2:$AB$601,6,0)="","",VLOOKUP($A33,Tournoi!$B$2:$AB$601,17,0))</f>
        <v/>
      </c>
      <c r="K33" s="280" t="str">
        <f aca="false">IF(VLOOKUP($A33,Tournoi!$B$2:$AB$601,6,0)="","",VLOOKUP($A33,Tournoi!$B$2:$AB$601,18,0))</f>
        <v/>
      </c>
      <c r="L33" s="281" t="str">
        <f aca="false">IF(VLOOKUP($A33,Tournoi!$B$2:$AB$601,6,0)="","",VLOOKUP($A33,Tournoi!$B$2:$AB$601,22,0))</f>
        <v/>
      </c>
    </row>
    <row r="34" customFormat="false" ht="14.1" hidden="false" customHeight="true" outlineLevel="0" collapsed="false">
      <c r="A34" s="36" t="n">
        <v>33</v>
      </c>
      <c r="B34" s="278" t="n">
        <f aca="false">IF(VLOOKUP($A34,Ludo_na!$A$2:$AB$602,3,0)="","",VLOOKUP($A34,Ludo_na!$A$2:$AB$602,2,0))</f>
        <v>94</v>
      </c>
      <c r="C34" s="279" t="str">
        <f aca="false">IF(VLOOKUP($A34,Tournoi!$B$2:$AB$601,3,0)="","",VLOOKUP($A34,Tournoi!$B$2:$AB$601,3,0))</f>
        <v>Deventer</v>
      </c>
      <c r="D34" s="279" t="str">
        <f aca="false">IF(VLOOKUP($A34,Tournoi!$B$2:$AB$601,4,0)="","",VLOOKUP($A34,Tournoi!$B$2:$AB$601,4,0))</f>
        <v>Loes</v>
      </c>
      <c r="E34" s="249" t="str">
        <f aca="false">IF(VLOOKUP($A34,Tournoi!$B$2:$AB$601,5,0)="","",VLOOKUP($A34,Tournoi!$B$2:$AB$601,5,0))</f>
        <v/>
      </c>
      <c r="F34" s="280" t="str">
        <f aca="false">IF(VLOOKUP($A34,Tournoi!$B$2:$AB$601,6,0)="","",VLOOKUP($A34,Tournoi!$B$2:$AB$601,6,0))</f>
        <v/>
      </c>
      <c r="G34" s="280" t="str">
        <f aca="false">IF(VLOOKUP($A34,Tournoi!$B$2:$AB$601,6,0)="","",VLOOKUP($A34,Tournoi!$B$2:$AB$601,8,0))</f>
        <v/>
      </c>
      <c r="H34" s="281" t="str">
        <f aca="false">IF(VLOOKUP($A34,Tournoi!$B$2:$AB$601,6,0)="","",VLOOKUP($A34,Tournoi!$B$2:$AB$601,12,0))</f>
        <v/>
      </c>
      <c r="I34" s="280" t="str">
        <f aca="false">IF(VLOOKUP($A34,Tournoi!$B$2:$AB$601,6,0)="","",VLOOKUP($A34,Tournoi!$B$2:$AB$601,13,0))</f>
        <v/>
      </c>
      <c r="J34" s="281" t="str">
        <f aca="false">IF(VLOOKUP($A34,Tournoi!$B$2:$AB$601,6,0)="","",VLOOKUP($A34,Tournoi!$B$2:$AB$601,17,0))</f>
        <v/>
      </c>
      <c r="K34" s="280" t="str">
        <f aca="false">IF(VLOOKUP($A34,Tournoi!$B$2:$AB$601,6,0)="","",VLOOKUP($A34,Tournoi!$B$2:$AB$601,18,0))</f>
        <v/>
      </c>
      <c r="L34" s="281" t="str">
        <f aca="false">IF(VLOOKUP($A34,Tournoi!$B$2:$AB$601,6,0)="","",VLOOKUP($A34,Tournoi!$B$2:$AB$601,22,0))</f>
        <v/>
      </c>
    </row>
    <row r="35" customFormat="false" ht="14.1" hidden="false" customHeight="true" outlineLevel="0" collapsed="false">
      <c r="A35" s="36" t="n">
        <v>34</v>
      </c>
      <c r="B35" s="278" t="n">
        <f aca="false">IF(VLOOKUP($A35,Ludo_na!$A$2:$AB$602,3,0)="","",VLOOKUP($A35,Ludo_na!$A$2:$AB$602,2,0))</f>
        <v>495</v>
      </c>
      <c r="C35" s="279" t="str">
        <f aca="false">IF(VLOOKUP($A35,Tournoi!$B$2:$AB$601,3,0)="","",VLOOKUP($A35,Tournoi!$B$2:$AB$601,3,0))</f>
        <v>Denoulet</v>
      </c>
      <c r="D35" s="279" t="str">
        <f aca="false">IF(VLOOKUP($A35,Tournoi!$B$2:$AB$601,4,0)="","",VLOOKUP($A35,Tournoi!$B$2:$AB$601,4,0))</f>
        <v>Juna</v>
      </c>
      <c r="E35" s="249" t="str">
        <f aca="false">IF(VLOOKUP($A35,Tournoi!$B$2:$AB$601,5,0)="","",VLOOKUP($A35,Tournoi!$B$2:$AB$601,5,0))</f>
        <v/>
      </c>
      <c r="F35" s="280" t="str">
        <f aca="false">IF(VLOOKUP($A35,Tournoi!$B$2:$AB$601,6,0)="","",VLOOKUP($A35,Tournoi!$B$2:$AB$601,6,0))</f>
        <v/>
      </c>
      <c r="G35" s="280" t="str">
        <f aca="false">IF(VLOOKUP($A35,Tournoi!$B$2:$AB$601,6,0)="","",VLOOKUP($A35,Tournoi!$B$2:$AB$601,8,0))</f>
        <v/>
      </c>
      <c r="H35" s="281" t="str">
        <f aca="false">IF(VLOOKUP($A35,Tournoi!$B$2:$AB$601,6,0)="","",VLOOKUP($A35,Tournoi!$B$2:$AB$601,12,0))</f>
        <v/>
      </c>
      <c r="I35" s="280" t="str">
        <f aca="false">IF(VLOOKUP($A35,Tournoi!$B$2:$AB$601,6,0)="","",VLOOKUP($A35,Tournoi!$B$2:$AB$601,13,0))</f>
        <v/>
      </c>
      <c r="J35" s="281" t="str">
        <f aca="false">IF(VLOOKUP($A35,Tournoi!$B$2:$AB$601,6,0)="","",VLOOKUP($A35,Tournoi!$B$2:$AB$601,17,0))</f>
        <v/>
      </c>
      <c r="K35" s="280" t="str">
        <f aca="false">IF(VLOOKUP($A35,Tournoi!$B$2:$AB$601,6,0)="","",VLOOKUP($A35,Tournoi!$B$2:$AB$601,18,0))</f>
        <v/>
      </c>
      <c r="L35" s="281" t="str">
        <f aca="false">IF(VLOOKUP($A35,Tournoi!$B$2:$AB$601,6,0)="","",VLOOKUP($A35,Tournoi!$B$2:$AB$601,22,0))</f>
        <v/>
      </c>
    </row>
    <row r="36" customFormat="false" ht="14.1" hidden="false" customHeight="true" outlineLevel="0" collapsed="false">
      <c r="A36" s="36" t="n">
        <v>35</v>
      </c>
      <c r="B36" s="278" t="n">
        <f aca="false">IF(VLOOKUP($A36,Ludo_na!$A$2:$AB$602,3,0)="","",VLOOKUP($A36,Ludo_na!$A$2:$AB$602,2,0))</f>
        <v>158</v>
      </c>
      <c r="C36" s="279" t="str">
        <f aca="false">IF(VLOOKUP($A36,Tournoi!$B$2:$AB$601,3,0)="","",VLOOKUP($A36,Tournoi!$B$2:$AB$601,3,0))</f>
        <v>De Sloover</v>
      </c>
      <c r="D36" s="279" t="str">
        <f aca="false">IF(VLOOKUP($A36,Tournoi!$B$2:$AB$601,4,0)="","",VLOOKUP($A36,Tournoi!$B$2:$AB$601,4,0))</f>
        <v>Andy</v>
      </c>
      <c r="E36" s="249" t="str">
        <f aca="false">IF(VLOOKUP($A36,Tournoi!$B$2:$AB$601,5,0)="","",VLOOKUP($A36,Tournoi!$B$2:$AB$601,5,0))</f>
        <v>Twenty-Four</v>
      </c>
      <c r="F36" s="280" t="str">
        <f aca="false">IF(VLOOKUP($A36,Tournoi!$B$2:$AB$601,6,0)="","",VLOOKUP($A36,Tournoi!$B$2:$AB$601,6,0))</f>
        <v/>
      </c>
      <c r="G36" s="280" t="str">
        <f aca="false">IF(VLOOKUP($A36,Tournoi!$B$2:$AB$601,6,0)="","",VLOOKUP($A36,Tournoi!$B$2:$AB$601,8,0))</f>
        <v/>
      </c>
      <c r="H36" s="281" t="str">
        <f aca="false">IF(VLOOKUP($A36,Tournoi!$B$2:$AB$601,6,0)="","",VLOOKUP($A36,Tournoi!$B$2:$AB$601,12,0))</f>
        <v/>
      </c>
      <c r="I36" s="280" t="str">
        <f aca="false">IF(VLOOKUP($A36,Tournoi!$B$2:$AB$601,6,0)="","",VLOOKUP($A36,Tournoi!$B$2:$AB$601,13,0))</f>
        <v/>
      </c>
      <c r="J36" s="281" t="str">
        <f aca="false">IF(VLOOKUP($A36,Tournoi!$B$2:$AB$601,6,0)="","",VLOOKUP($A36,Tournoi!$B$2:$AB$601,17,0))</f>
        <v/>
      </c>
      <c r="K36" s="280" t="str">
        <f aca="false">IF(VLOOKUP($A36,Tournoi!$B$2:$AB$601,6,0)="","",VLOOKUP($A36,Tournoi!$B$2:$AB$601,18,0))</f>
        <v/>
      </c>
      <c r="L36" s="281" t="str">
        <f aca="false">IF(VLOOKUP($A36,Tournoi!$B$2:$AB$601,6,0)="","",VLOOKUP($A36,Tournoi!$B$2:$AB$601,22,0))</f>
        <v/>
      </c>
    </row>
    <row r="37" customFormat="false" ht="14.1" hidden="false" customHeight="true" outlineLevel="0" collapsed="false">
      <c r="A37" s="36" t="n">
        <v>36</v>
      </c>
      <c r="B37" s="278" t="n">
        <f aca="false">IF(VLOOKUP($A37,Ludo_na!$A$2:$AB$602,3,0)="","",VLOOKUP($A37,Ludo_na!$A$2:$AB$602,2,0))</f>
        <v>523</v>
      </c>
      <c r="C37" s="279" t="str">
        <f aca="false">IF(VLOOKUP($A37,Tournoi!$B$2:$AB$601,3,0)="","",VLOOKUP($A37,Tournoi!$B$2:$AB$601,3,0))</f>
        <v>Spaens</v>
      </c>
      <c r="D37" s="279" t="str">
        <f aca="false">IF(VLOOKUP($A37,Tournoi!$B$2:$AB$601,4,0)="","",VLOOKUP($A37,Tournoi!$B$2:$AB$601,4,0))</f>
        <v>Michiel</v>
      </c>
      <c r="E37" s="249" t="str">
        <f aca="false">IF(VLOOKUP($A37,Tournoi!$B$2:$AB$601,5,0)="","",VLOOKUP($A37,Tournoi!$B$2:$AB$601,5,0))</f>
        <v/>
      </c>
      <c r="F37" s="280" t="str">
        <f aca="false">IF(VLOOKUP($A37,Tournoi!$B$2:$AB$601,6,0)="","",VLOOKUP($A37,Tournoi!$B$2:$AB$601,6,0))</f>
        <v/>
      </c>
      <c r="G37" s="280" t="str">
        <f aca="false">IF(VLOOKUP($A37,Tournoi!$B$2:$AB$601,6,0)="","",VLOOKUP($A37,Tournoi!$B$2:$AB$601,8,0))</f>
        <v/>
      </c>
      <c r="H37" s="281" t="str">
        <f aca="false">IF(VLOOKUP($A37,Tournoi!$B$2:$AB$601,6,0)="","",VLOOKUP($A37,Tournoi!$B$2:$AB$601,12,0))</f>
        <v/>
      </c>
      <c r="I37" s="280" t="str">
        <f aca="false">IF(VLOOKUP($A37,Tournoi!$B$2:$AB$601,6,0)="","",VLOOKUP($A37,Tournoi!$B$2:$AB$601,13,0))</f>
        <v/>
      </c>
      <c r="J37" s="281" t="str">
        <f aca="false">IF(VLOOKUP($A37,Tournoi!$B$2:$AB$601,6,0)="","",VLOOKUP($A37,Tournoi!$B$2:$AB$601,17,0))</f>
        <v/>
      </c>
      <c r="K37" s="280" t="str">
        <f aca="false">IF(VLOOKUP($A37,Tournoi!$B$2:$AB$601,6,0)="","",VLOOKUP($A37,Tournoi!$B$2:$AB$601,18,0))</f>
        <v/>
      </c>
      <c r="L37" s="281" t="str">
        <f aca="false">IF(VLOOKUP($A37,Tournoi!$B$2:$AB$601,6,0)="","",VLOOKUP($A37,Tournoi!$B$2:$AB$601,22,0))</f>
        <v/>
      </c>
    </row>
    <row r="38" customFormat="false" ht="14.1" hidden="false" customHeight="true" outlineLevel="0" collapsed="false">
      <c r="A38" s="36" t="n">
        <v>37</v>
      </c>
      <c r="B38" s="278" t="n">
        <f aca="false">IF(VLOOKUP($A38,Ludo_na!$A$2:$AB$602,3,0)="","",VLOOKUP($A38,Ludo_na!$A$2:$AB$602,2,0))</f>
        <v>150</v>
      </c>
      <c r="C38" s="279" t="str">
        <f aca="false">IF(VLOOKUP($A38,Tournoi!$B$2:$AB$601,3,0)="","",VLOOKUP($A38,Tournoi!$B$2:$AB$601,3,0))</f>
        <v>Beyen</v>
      </c>
      <c r="D38" s="279" t="str">
        <f aca="false">IF(VLOOKUP($A38,Tournoi!$B$2:$AB$601,4,0)="","",VLOOKUP($A38,Tournoi!$B$2:$AB$601,4,0))</f>
        <v>Jan</v>
      </c>
      <c r="E38" s="249" t="str">
        <f aca="false">IF(VLOOKUP($A38,Tournoi!$B$2:$AB$601,5,0)="","",VLOOKUP($A38,Tournoi!$B$2:$AB$601,5,0))</f>
        <v/>
      </c>
      <c r="F38" s="280" t="str">
        <f aca="false">IF(VLOOKUP($A38,Tournoi!$B$2:$AB$601,6,0)="","",VLOOKUP($A38,Tournoi!$B$2:$AB$601,6,0))</f>
        <v>Aanwezig</v>
      </c>
      <c r="G38" s="280" t="str">
        <f aca="false">IF(VLOOKUP($A38,Tournoi!$B$2:$AB$601,6,0)="","",VLOOKUP($A38,Tournoi!$B$2:$AB$601,8,0))</f>
        <v>De Kolonisten van Catan</v>
      </c>
      <c r="H38" s="281" t="n">
        <f aca="false">IF(VLOOKUP($A38,Tournoi!$B$2:$AB$601,6,0)="","",VLOOKUP($A38,Tournoi!$B$2:$AB$601,12,0))</f>
        <v>66.9166666666667</v>
      </c>
      <c r="I38" s="280" t="str">
        <f aca="false">IF(VLOOKUP($A38,Tournoi!$B$2:$AB$601,6,0)="","",VLOOKUP($A38,Tournoi!$B$2:$AB$601,13,0))</f>
        <v>Rhodes</v>
      </c>
      <c r="J38" s="281" t="n">
        <f aca="false">IF(VLOOKUP($A38,Tournoi!$B$2:$AB$601,6,0)="","",VLOOKUP($A38,Tournoi!$B$2:$AB$601,17,0))</f>
        <v>33.4761904761905</v>
      </c>
      <c r="K38" s="280" t="str">
        <f aca="false">IF(VLOOKUP($A38,Tournoi!$B$2:$AB$601,6,0)="","",VLOOKUP($A38,Tournoi!$B$2:$AB$601,18,0))</f>
        <v>Kilt Castle</v>
      </c>
      <c r="L38" s="281" t="n">
        <f aca="false">IF(VLOOKUP($A38,Tournoi!$B$2:$AB$601,6,0)="","",VLOOKUP($A38,Tournoi!$B$2:$AB$601,22,0))</f>
        <v>0.177884615384615</v>
      </c>
    </row>
    <row r="39" customFormat="false" ht="14.1" hidden="false" customHeight="true" outlineLevel="0" collapsed="false">
      <c r="A39" s="36" t="n">
        <v>38</v>
      </c>
      <c r="B39" s="278" t="n">
        <f aca="false">IF(VLOOKUP($A39,Ludo_na!$A$2:$AB$602,3,0)="","",VLOOKUP($A39,Ludo_na!$A$2:$AB$602,2,0))</f>
        <v>127</v>
      </c>
      <c r="C39" s="279" t="str">
        <f aca="false">IF(VLOOKUP($A39,Tournoi!$B$2:$AB$601,3,0)="","",VLOOKUP($A39,Tournoi!$B$2:$AB$601,3,0))</f>
        <v>Deventer</v>
      </c>
      <c r="D39" s="279" t="str">
        <f aca="false">IF(VLOOKUP($A39,Tournoi!$B$2:$AB$601,4,0)="","",VLOOKUP($A39,Tournoi!$B$2:$AB$601,4,0))</f>
        <v>An</v>
      </c>
      <c r="E39" s="249" t="str">
        <f aca="false">IF(VLOOKUP($A39,Tournoi!$B$2:$AB$601,5,0)="","",VLOOKUP($A39,Tournoi!$B$2:$AB$601,5,0))</f>
        <v/>
      </c>
      <c r="F39" s="280" t="str">
        <f aca="false">IF(VLOOKUP($A39,Tournoi!$B$2:$AB$601,6,0)="","",VLOOKUP($A39,Tournoi!$B$2:$AB$601,6,0))</f>
        <v/>
      </c>
      <c r="G39" s="280" t="str">
        <f aca="false">IF(VLOOKUP($A39,Tournoi!$B$2:$AB$601,6,0)="","",VLOOKUP($A39,Tournoi!$B$2:$AB$601,8,0))</f>
        <v/>
      </c>
      <c r="H39" s="281" t="str">
        <f aca="false">IF(VLOOKUP($A39,Tournoi!$B$2:$AB$601,6,0)="","",VLOOKUP($A39,Tournoi!$B$2:$AB$601,12,0))</f>
        <v/>
      </c>
      <c r="I39" s="280" t="str">
        <f aca="false">IF(VLOOKUP($A39,Tournoi!$B$2:$AB$601,6,0)="","",VLOOKUP($A39,Tournoi!$B$2:$AB$601,13,0))</f>
        <v/>
      </c>
      <c r="J39" s="281" t="str">
        <f aca="false">IF(VLOOKUP($A39,Tournoi!$B$2:$AB$601,6,0)="","",VLOOKUP($A39,Tournoi!$B$2:$AB$601,17,0))</f>
        <v/>
      </c>
      <c r="K39" s="280" t="str">
        <f aca="false">IF(VLOOKUP($A39,Tournoi!$B$2:$AB$601,6,0)="","",VLOOKUP($A39,Tournoi!$B$2:$AB$601,18,0))</f>
        <v/>
      </c>
      <c r="L39" s="281" t="str">
        <f aca="false">IF(VLOOKUP($A39,Tournoi!$B$2:$AB$601,6,0)="","",VLOOKUP($A39,Tournoi!$B$2:$AB$601,22,0))</f>
        <v/>
      </c>
    </row>
    <row r="40" customFormat="false" ht="14.1" hidden="false" customHeight="true" outlineLevel="0" collapsed="false">
      <c r="A40" s="36" t="n">
        <v>39</v>
      </c>
      <c r="B40" s="278" t="n">
        <f aca="false">IF(VLOOKUP($A40,Ludo_na!$A$2:$AB$602,3,0)="","",VLOOKUP($A40,Ludo_na!$A$2:$AB$602,2,0))</f>
        <v>544</v>
      </c>
      <c r="C40" s="279" t="str">
        <f aca="false">IF(VLOOKUP($A40,Tournoi!$B$2:$AB$601,3,0)="","",VLOOKUP($A40,Tournoi!$B$2:$AB$601,3,0))</f>
        <v>Bonjé</v>
      </c>
      <c r="D40" s="279" t="str">
        <f aca="false">IF(VLOOKUP($A40,Tournoi!$B$2:$AB$601,4,0)="","",VLOOKUP($A40,Tournoi!$B$2:$AB$601,4,0))</f>
        <v>Hadia</v>
      </c>
      <c r="E40" s="249" t="str">
        <f aca="false">IF(VLOOKUP($A40,Tournoi!$B$2:$AB$601,5,0)="","",VLOOKUP($A40,Tournoi!$B$2:$AB$601,5,0))</f>
        <v/>
      </c>
      <c r="F40" s="280" t="str">
        <f aca="false">IF(VLOOKUP($A40,Tournoi!$B$2:$AB$601,6,0)="","",VLOOKUP($A40,Tournoi!$B$2:$AB$601,6,0))</f>
        <v/>
      </c>
      <c r="G40" s="280" t="str">
        <f aca="false">IF(VLOOKUP($A40,Tournoi!$B$2:$AB$601,6,0)="","",VLOOKUP($A40,Tournoi!$B$2:$AB$601,8,0))</f>
        <v/>
      </c>
      <c r="H40" s="281" t="str">
        <f aca="false">IF(VLOOKUP($A40,Tournoi!$B$2:$AB$601,6,0)="","",VLOOKUP($A40,Tournoi!$B$2:$AB$601,12,0))</f>
        <v/>
      </c>
      <c r="I40" s="280" t="str">
        <f aca="false">IF(VLOOKUP($A40,Tournoi!$B$2:$AB$601,6,0)="","",VLOOKUP($A40,Tournoi!$B$2:$AB$601,13,0))</f>
        <v/>
      </c>
      <c r="J40" s="281" t="str">
        <f aca="false">IF(VLOOKUP($A40,Tournoi!$B$2:$AB$601,6,0)="","",VLOOKUP($A40,Tournoi!$B$2:$AB$601,17,0))</f>
        <v/>
      </c>
      <c r="K40" s="280" t="str">
        <f aca="false">IF(VLOOKUP($A40,Tournoi!$B$2:$AB$601,6,0)="","",VLOOKUP($A40,Tournoi!$B$2:$AB$601,18,0))</f>
        <v/>
      </c>
      <c r="L40" s="281" t="str">
        <f aca="false">IF(VLOOKUP($A40,Tournoi!$B$2:$AB$601,6,0)="","",VLOOKUP($A40,Tournoi!$B$2:$AB$601,22,0))</f>
        <v/>
      </c>
    </row>
    <row r="41" customFormat="false" ht="14.1" hidden="false" customHeight="true" outlineLevel="0" collapsed="false">
      <c r="A41" s="36" t="n">
        <v>40</v>
      </c>
      <c r="B41" s="278" t="n">
        <f aca="false">IF(VLOOKUP($A41,Ludo_na!$A$2:$AB$602,3,0)="","",VLOOKUP($A41,Ludo_na!$A$2:$AB$602,2,0))</f>
        <v>262</v>
      </c>
      <c r="C41" s="279" t="str">
        <f aca="false">IF(VLOOKUP($A41,Tournoi!$B$2:$AB$601,3,0)="","",VLOOKUP($A41,Tournoi!$B$2:$AB$601,3,0))</f>
        <v>Denoulet</v>
      </c>
      <c r="D41" s="279" t="str">
        <f aca="false">IF(VLOOKUP($A41,Tournoi!$B$2:$AB$601,4,0)="","",VLOOKUP($A41,Tournoi!$B$2:$AB$601,4,0))</f>
        <v>Flora</v>
      </c>
      <c r="E41" s="249" t="str">
        <f aca="false">IF(VLOOKUP($A41,Tournoi!$B$2:$AB$601,5,0)="","",VLOOKUP($A41,Tournoi!$B$2:$AB$601,5,0))</f>
        <v/>
      </c>
      <c r="F41" s="280" t="str">
        <f aca="false">IF(VLOOKUP($A41,Tournoi!$B$2:$AB$601,6,0)="","",VLOOKUP($A41,Tournoi!$B$2:$AB$601,6,0))</f>
        <v/>
      </c>
      <c r="G41" s="280" t="str">
        <f aca="false">IF(VLOOKUP($A41,Tournoi!$B$2:$AB$601,6,0)="","",VLOOKUP($A41,Tournoi!$B$2:$AB$601,8,0))</f>
        <v/>
      </c>
      <c r="H41" s="281" t="str">
        <f aca="false">IF(VLOOKUP($A41,Tournoi!$B$2:$AB$601,6,0)="","",VLOOKUP($A41,Tournoi!$B$2:$AB$601,12,0))</f>
        <v/>
      </c>
      <c r="I41" s="280" t="str">
        <f aca="false">IF(VLOOKUP($A41,Tournoi!$B$2:$AB$601,6,0)="","",VLOOKUP($A41,Tournoi!$B$2:$AB$601,13,0))</f>
        <v/>
      </c>
      <c r="J41" s="281" t="str">
        <f aca="false">IF(VLOOKUP($A41,Tournoi!$B$2:$AB$601,6,0)="","",VLOOKUP($A41,Tournoi!$B$2:$AB$601,17,0))</f>
        <v/>
      </c>
      <c r="K41" s="280" t="str">
        <f aca="false">IF(VLOOKUP($A41,Tournoi!$B$2:$AB$601,6,0)="","",VLOOKUP($A41,Tournoi!$B$2:$AB$601,18,0))</f>
        <v/>
      </c>
      <c r="L41" s="281" t="str">
        <f aca="false">IF(VLOOKUP($A41,Tournoi!$B$2:$AB$601,6,0)="","",VLOOKUP($A41,Tournoi!$B$2:$AB$601,22,0))</f>
        <v/>
      </c>
    </row>
    <row r="42" customFormat="false" ht="14.1" hidden="false" customHeight="true" outlineLevel="0" collapsed="false">
      <c r="A42" s="36" t="n">
        <v>41</v>
      </c>
      <c r="B42" s="278" t="n">
        <f aca="false">IF(VLOOKUP($A42,Ludo_na!$A$2:$AB$602,3,0)="","",VLOOKUP($A42,Ludo_na!$A$2:$AB$602,2,0))</f>
        <v>200</v>
      </c>
      <c r="C42" s="279" t="str">
        <f aca="false">IF(VLOOKUP($A42,Tournoi!$B$2:$AB$601,3,0)="","",VLOOKUP($A42,Tournoi!$B$2:$AB$601,3,0))</f>
        <v>Goethals</v>
      </c>
      <c r="D42" s="279" t="str">
        <f aca="false">IF(VLOOKUP($A42,Tournoi!$B$2:$AB$601,4,0)="","",VLOOKUP($A42,Tournoi!$B$2:$AB$601,4,0))</f>
        <v>Matthias</v>
      </c>
      <c r="E42" s="249" t="str">
        <f aca="false">IF(VLOOKUP($A42,Tournoi!$B$2:$AB$601,5,0)="","",VLOOKUP($A42,Tournoi!$B$2:$AB$601,5,0))</f>
        <v>Spelen Op Zolder</v>
      </c>
      <c r="F42" s="280" t="str">
        <f aca="false">IF(VLOOKUP($A42,Tournoi!$B$2:$AB$601,6,0)="","",VLOOKUP($A42,Tournoi!$B$2:$AB$601,6,0))</f>
        <v/>
      </c>
      <c r="G42" s="280" t="str">
        <f aca="false">IF(VLOOKUP($A42,Tournoi!$B$2:$AB$601,6,0)="","",VLOOKUP($A42,Tournoi!$B$2:$AB$601,8,0))</f>
        <v/>
      </c>
      <c r="H42" s="281" t="str">
        <f aca="false">IF(VLOOKUP($A42,Tournoi!$B$2:$AB$601,6,0)="","",VLOOKUP($A42,Tournoi!$B$2:$AB$601,12,0))</f>
        <v/>
      </c>
      <c r="I42" s="280" t="str">
        <f aca="false">IF(VLOOKUP($A42,Tournoi!$B$2:$AB$601,6,0)="","",VLOOKUP($A42,Tournoi!$B$2:$AB$601,13,0))</f>
        <v/>
      </c>
      <c r="J42" s="281" t="str">
        <f aca="false">IF(VLOOKUP($A42,Tournoi!$B$2:$AB$601,6,0)="","",VLOOKUP($A42,Tournoi!$B$2:$AB$601,17,0))</f>
        <v/>
      </c>
      <c r="K42" s="280" t="str">
        <f aca="false">IF(VLOOKUP($A42,Tournoi!$B$2:$AB$601,6,0)="","",VLOOKUP($A42,Tournoi!$B$2:$AB$601,18,0))</f>
        <v/>
      </c>
      <c r="L42" s="281" t="str">
        <f aca="false">IF(VLOOKUP($A42,Tournoi!$B$2:$AB$601,6,0)="","",VLOOKUP($A42,Tournoi!$B$2:$AB$601,22,0))</f>
        <v/>
      </c>
    </row>
    <row r="43" customFormat="false" ht="14.1" hidden="false" customHeight="true" outlineLevel="0" collapsed="false">
      <c r="A43" s="36" t="n">
        <v>42</v>
      </c>
      <c r="B43" s="278" t="n">
        <f aca="false">IF(VLOOKUP($A43,Ludo_na!$A$2:$AB$602,3,0)="","",VLOOKUP($A43,Ludo_na!$A$2:$AB$602,2,0))</f>
        <v>417</v>
      </c>
      <c r="C43" s="279" t="str">
        <f aca="false">IF(VLOOKUP($A43,Tournoi!$B$2:$AB$601,3,0)="","",VLOOKUP($A43,Tournoi!$B$2:$AB$601,3,0))</f>
        <v>Expeels</v>
      </c>
      <c r="D43" s="279" t="str">
        <f aca="false">IF(VLOOKUP($A43,Tournoi!$B$2:$AB$601,4,0)="","",VLOOKUP($A43,Tournoi!$B$2:$AB$601,4,0))</f>
        <v>An</v>
      </c>
      <c r="E43" s="249" t="str">
        <f aca="false">IF(VLOOKUP($A43,Tournoi!$B$2:$AB$601,5,0)="","",VLOOKUP($A43,Tournoi!$B$2:$AB$601,5,0))</f>
        <v/>
      </c>
      <c r="F43" s="280" t="str">
        <f aca="false">IF(VLOOKUP($A43,Tournoi!$B$2:$AB$601,6,0)="","",VLOOKUP($A43,Tournoi!$B$2:$AB$601,6,0))</f>
        <v/>
      </c>
      <c r="G43" s="280" t="str">
        <f aca="false">IF(VLOOKUP($A43,Tournoi!$B$2:$AB$601,6,0)="","",VLOOKUP($A43,Tournoi!$B$2:$AB$601,8,0))</f>
        <v/>
      </c>
      <c r="H43" s="281" t="str">
        <f aca="false">IF(VLOOKUP($A43,Tournoi!$B$2:$AB$601,6,0)="","",VLOOKUP($A43,Tournoi!$B$2:$AB$601,12,0))</f>
        <v/>
      </c>
      <c r="I43" s="280" t="str">
        <f aca="false">IF(VLOOKUP($A43,Tournoi!$B$2:$AB$601,6,0)="","",VLOOKUP($A43,Tournoi!$B$2:$AB$601,13,0))</f>
        <v/>
      </c>
      <c r="J43" s="281" t="str">
        <f aca="false">IF(VLOOKUP($A43,Tournoi!$B$2:$AB$601,6,0)="","",VLOOKUP($A43,Tournoi!$B$2:$AB$601,17,0))</f>
        <v/>
      </c>
      <c r="K43" s="280" t="str">
        <f aca="false">IF(VLOOKUP($A43,Tournoi!$B$2:$AB$601,6,0)="","",VLOOKUP($A43,Tournoi!$B$2:$AB$601,18,0))</f>
        <v/>
      </c>
      <c r="L43" s="281" t="str">
        <f aca="false">IF(VLOOKUP($A43,Tournoi!$B$2:$AB$601,6,0)="","",VLOOKUP($A43,Tournoi!$B$2:$AB$601,22,0))</f>
        <v/>
      </c>
    </row>
    <row r="44" customFormat="false" ht="14.1" hidden="false" customHeight="true" outlineLevel="0" collapsed="false">
      <c r="A44" s="36" t="n">
        <v>43</v>
      </c>
      <c r="B44" s="278" t="n">
        <f aca="false">IF(VLOOKUP($A44,Ludo_na!$A$2:$AB$602,3,0)="","",VLOOKUP($A44,Ludo_na!$A$2:$AB$602,2,0))</f>
        <v>426</v>
      </c>
      <c r="C44" s="279" t="str">
        <f aca="false">IF(VLOOKUP($A44,Tournoi!$B$2:$AB$601,3,0)="","",VLOOKUP($A44,Tournoi!$B$2:$AB$601,3,0))</f>
        <v>Calcoen</v>
      </c>
      <c r="D44" s="279" t="str">
        <f aca="false">IF(VLOOKUP($A44,Tournoi!$B$2:$AB$601,4,0)="","",VLOOKUP($A44,Tournoi!$B$2:$AB$601,4,0))</f>
        <v>Thomas</v>
      </c>
      <c r="E44" s="249" t="str">
        <f aca="false">IF(VLOOKUP($A44,Tournoi!$B$2:$AB$601,5,0)="","",VLOOKUP($A44,Tournoi!$B$2:$AB$601,5,0))</f>
        <v>De Pionne</v>
      </c>
      <c r="F44" s="280" t="str">
        <f aca="false">IF(VLOOKUP($A44,Tournoi!$B$2:$AB$601,6,0)="","",VLOOKUP($A44,Tournoi!$B$2:$AB$601,6,0))</f>
        <v/>
      </c>
      <c r="G44" s="280" t="str">
        <f aca="false">IF(VLOOKUP($A44,Tournoi!$B$2:$AB$601,6,0)="","",VLOOKUP($A44,Tournoi!$B$2:$AB$601,8,0))</f>
        <v/>
      </c>
      <c r="H44" s="281" t="str">
        <f aca="false">IF(VLOOKUP($A44,Tournoi!$B$2:$AB$601,6,0)="","",VLOOKUP($A44,Tournoi!$B$2:$AB$601,12,0))</f>
        <v/>
      </c>
      <c r="I44" s="280" t="str">
        <f aca="false">IF(VLOOKUP($A44,Tournoi!$B$2:$AB$601,6,0)="","",VLOOKUP($A44,Tournoi!$B$2:$AB$601,13,0))</f>
        <v/>
      </c>
      <c r="J44" s="281" t="str">
        <f aca="false">IF(VLOOKUP($A44,Tournoi!$B$2:$AB$601,6,0)="","",VLOOKUP($A44,Tournoi!$B$2:$AB$601,17,0))</f>
        <v/>
      </c>
      <c r="K44" s="280" t="str">
        <f aca="false">IF(VLOOKUP($A44,Tournoi!$B$2:$AB$601,6,0)="","",VLOOKUP($A44,Tournoi!$B$2:$AB$601,18,0))</f>
        <v/>
      </c>
      <c r="L44" s="281" t="str">
        <f aca="false">IF(VLOOKUP($A44,Tournoi!$B$2:$AB$601,6,0)="","",VLOOKUP($A44,Tournoi!$B$2:$AB$601,22,0))</f>
        <v/>
      </c>
    </row>
    <row r="45" customFormat="false" ht="14.1" hidden="false" customHeight="true" outlineLevel="0" collapsed="false">
      <c r="A45" s="36" t="n">
        <v>44</v>
      </c>
      <c r="B45" s="278" t="n">
        <f aca="false">IF(VLOOKUP($A45,Ludo_na!$A$2:$AB$602,3,0)="","",VLOOKUP($A45,Ludo_na!$A$2:$AB$602,2,0))</f>
        <v>424</v>
      </c>
      <c r="C45" s="279" t="str">
        <f aca="false">IF(VLOOKUP($A45,Tournoi!$B$2:$AB$601,3,0)="","",VLOOKUP($A45,Tournoi!$B$2:$AB$601,3,0))</f>
        <v>Carlier</v>
      </c>
      <c r="D45" s="279" t="str">
        <f aca="false">IF(VLOOKUP($A45,Tournoi!$B$2:$AB$601,4,0)="","",VLOOKUP($A45,Tournoi!$B$2:$AB$601,4,0))</f>
        <v>Sven</v>
      </c>
      <c r="E45" s="249" t="str">
        <f aca="false">IF(VLOOKUP($A45,Tournoi!$B$2:$AB$601,5,0)="","",VLOOKUP($A45,Tournoi!$B$2:$AB$601,5,0))</f>
        <v/>
      </c>
      <c r="F45" s="280" t="str">
        <f aca="false">IF(VLOOKUP($A45,Tournoi!$B$2:$AB$601,6,0)="","",VLOOKUP($A45,Tournoi!$B$2:$AB$601,6,0))</f>
        <v/>
      </c>
      <c r="G45" s="280" t="str">
        <f aca="false">IF(VLOOKUP($A45,Tournoi!$B$2:$AB$601,6,0)="","",VLOOKUP($A45,Tournoi!$B$2:$AB$601,8,0))</f>
        <v/>
      </c>
      <c r="H45" s="281" t="str">
        <f aca="false">IF(VLOOKUP($A45,Tournoi!$B$2:$AB$601,6,0)="","",VLOOKUP($A45,Tournoi!$B$2:$AB$601,12,0))</f>
        <v/>
      </c>
      <c r="I45" s="280" t="str">
        <f aca="false">IF(VLOOKUP($A45,Tournoi!$B$2:$AB$601,6,0)="","",VLOOKUP($A45,Tournoi!$B$2:$AB$601,13,0))</f>
        <v/>
      </c>
      <c r="J45" s="281" t="str">
        <f aca="false">IF(VLOOKUP($A45,Tournoi!$B$2:$AB$601,6,0)="","",VLOOKUP($A45,Tournoi!$B$2:$AB$601,17,0))</f>
        <v/>
      </c>
      <c r="K45" s="280" t="str">
        <f aca="false">IF(VLOOKUP($A45,Tournoi!$B$2:$AB$601,6,0)="","",VLOOKUP($A45,Tournoi!$B$2:$AB$601,18,0))</f>
        <v/>
      </c>
      <c r="L45" s="281" t="str">
        <f aca="false">IF(VLOOKUP($A45,Tournoi!$B$2:$AB$601,6,0)="","",VLOOKUP($A45,Tournoi!$B$2:$AB$601,22,0))</f>
        <v/>
      </c>
    </row>
    <row r="46" customFormat="false" ht="14.1" hidden="false" customHeight="true" outlineLevel="0" collapsed="false">
      <c r="A46" s="36" t="n">
        <v>45</v>
      </c>
      <c r="B46" s="278" t="n">
        <f aca="false">IF(VLOOKUP($A46,Ludo_na!$A$2:$AB$602,3,0)="","",VLOOKUP($A46,Ludo_na!$A$2:$AB$602,2,0))</f>
        <v>303</v>
      </c>
      <c r="C46" s="279" t="str">
        <f aca="false">IF(VLOOKUP($A46,Tournoi!$B$2:$AB$601,3,0)="","",VLOOKUP($A46,Tournoi!$B$2:$AB$601,3,0))</f>
        <v>Podevyn</v>
      </c>
      <c r="D46" s="279" t="str">
        <f aca="false">IF(VLOOKUP($A46,Tournoi!$B$2:$AB$601,4,0)="","",VLOOKUP($A46,Tournoi!$B$2:$AB$601,4,0))</f>
        <v>Robin</v>
      </c>
      <c r="E46" s="249" t="str">
        <f aca="false">IF(VLOOKUP($A46,Tournoi!$B$2:$AB$601,5,0)="","",VLOOKUP($A46,Tournoi!$B$2:$AB$601,5,0))</f>
        <v/>
      </c>
      <c r="F46" s="280" t="str">
        <f aca="false">IF(VLOOKUP($A46,Tournoi!$B$2:$AB$601,6,0)="","",VLOOKUP($A46,Tournoi!$B$2:$AB$601,6,0))</f>
        <v/>
      </c>
      <c r="G46" s="280" t="str">
        <f aca="false">IF(VLOOKUP($A46,Tournoi!$B$2:$AB$601,6,0)="","",VLOOKUP($A46,Tournoi!$B$2:$AB$601,8,0))</f>
        <v/>
      </c>
      <c r="H46" s="281" t="str">
        <f aca="false">IF(VLOOKUP($A46,Tournoi!$B$2:$AB$601,6,0)="","",VLOOKUP($A46,Tournoi!$B$2:$AB$601,12,0))</f>
        <v/>
      </c>
      <c r="I46" s="280" t="str">
        <f aca="false">IF(VLOOKUP($A46,Tournoi!$B$2:$AB$601,6,0)="","",VLOOKUP($A46,Tournoi!$B$2:$AB$601,13,0))</f>
        <v/>
      </c>
      <c r="J46" s="281" t="str">
        <f aca="false">IF(VLOOKUP($A46,Tournoi!$B$2:$AB$601,6,0)="","",VLOOKUP($A46,Tournoi!$B$2:$AB$601,17,0))</f>
        <v/>
      </c>
      <c r="K46" s="280" t="str">
        <f aca="false">IF(VLOOKUP($A46,Tournoi!$B$2:$AB$601,6,0)="","",VLOOKUP($A46,Tournoi!$B$2:$AB$601,18,0))</f>
        <v/>
      </c>
      <c r="L46" s="281" t="str">
        <f aca="false">IF(VLOOKUP($A46,Tournoi!$B$2:$AB$601,6,0)="","",VLOOKUP($A46,Tournoi!$B$2:$AB$601,22,0))</f>
        <v/>
      </c>
    </row>
    <row r="47" customFormat="false" ht="14.1" hidden="false" customHeight="true" outlineLevel="0" collapsed="false">
      <c r="A47" s="36" t="n">
        <v>46</v>
      </c>
      <c r="B47" s="278" t="n">
        <f aca="false">IF(VLOOKUP($A47,Ludo_na!$A$2:$AB$602,3,0)="","",VLOOKUP($A47,Ludo_na!$A$2:$AB$602,2,0))</f>
        <v>82</v>
      </c>
      <c r="C47" s="279" t="str">
        <f aca="false">IF(VLOOKUP($A47,Tournoi!$B$2:$AB$601,3,0)="","",VLOOKUP($A47,Tournoi!$B$2:$AB$601,3,0))</f>
        <v>Goussaert</v>
      </c>
      <c r="D47" s="279" t="str">
        <f aca="false">IF(VLOOKUP($A47,Tournoi!$B$2:$AB$601,4,0)="","",VLOOKUP($A47,Tournoi!$B$2:$AB$601,4,0))</f>
        <v>Serge</v>
      </c>
      <c r="E47" s="249" t="str">
        <f aca="false">IF(VLOOKUP($A47,Tournoi!$B$2:$AB$601,5,0)="","",VLOOKUP($A47,Tournoi!$B$2:$AB$601,5,0))</f>
        <v>Spelen Op Zolder</v>
      </c>
      <c r="F47" s="280" t="str">
        <f aca="false">IF(VLOOKUP($A47,Tournoi!$B$2:$AB$601,6,0)="","",VLOOKUP($A47,Tournoi!$B$2:$AB$601,6,0))</f>
        <v/>
      </c>
      <c r="G47" s="280" t="str">
        <f aca="false">IF(VLOOKUP($A47,Tournoi!$B$2:$AB$601,6,0)="","",VLOOKUP($A47,Tournoi!$B$2:$AB$601,8,0))</f>
        <v/>
      </c>
      <c r="H47" s="281" t="str">
        <f aca="false">IF(VLOOKUP($A47,Tournoi!$B$2:$AB$601,6,0)="","",VLOOKUP($A47,Tournoi!$B$2:$AB$601,12,0))</f>
        <v/>
      </c>
      <c r="I47" s="280" t="str">
        <f aca="false">IF(VLOOKUP($A47,Tournoi!$B$2:$AB$601,6,0)="","",VLOOKUP($A47,Tournoi!$B$2:$AB$601,13,0))</f>
        <v/>
      </c>
      <c r="J47" s="281" t="str">
        <f aca="false">IF(VLOOKUP($A47,Tournoi!$B$2:$AB$601,6,0)="","",VLOOKUP($A47,Tournoi!$B$2:$AB$601,17,0))</f>
        <v/>
      </c>
      <c r="K47" s="280" t="str">
        <f aca="false">IF(VLOOKUP($A47,Tournoi!$B$2:$AB$601,6,0)="","",VLOOKUP($A47,Tournoi!$B$2:$AB$601,18,0))</f>
        <v/>
      </c>
      <c r="L47" s="281" t="str">
        <f aca="false">IF(VLOOKUP($A47,Tournoi!$B$2:$AB$601,6,0)="","",VLOOKUP($A47,Tournoi!$B$2:$AB$601,22,0))</f>
        <v/>
      </c>
    </row>
    <row r="48" customFormat="false" ht="14.1" hidden="false" customHeight="true" outlineLevel="0" collapsed="false">
      <c r="A48" s="36" t="n">
        <v>47</v>
      </c>
      <c r="B48" s="278" t="n">
        <f aca="false">IF(VLOOKUP($A48,Ludo_na!$A$2:$AB$602,3,0)="","",VLOOKUP($A48,Ludo_na!$A$2:$AB$602,2,0))</f>
        <v>471</v>
      </c>
      <c r="C48" s="279" t="str">
        <f aca="false">IF(VLOOKUP($A48,Tournoi!$B$2:$AB$601,3,0)="","",VLOOKUP($A48,Tournoi!$B$2:$AB$601,3,0))</f>
        <v>Deceuninck</v>
      </c>
      <c r="D48" s="279" t="str">
        <f aca="false">IF(VLOOKUP($A48,Tournoi!$B$2:$AB$601,4,0)="","",VLOOKUP($A48,Tournoi!$B$2:$AB$601,4,0))</f>
        <v>Nico</v>
      </c>
      <c r="E48" s="249" t="str">
        <f aca="false">IF(VLOOKUP($A48,Tournoi!$B$2:$AB$601,5,0)="","",VLOOKUP($A48,Tournoi!$B$2:$AB$601,5,0))</f>
        <v/>
      </c>
      <c r="F48" s="280" t="str">
        <f aca="false">IF(VLOOKUP($A48,Tournoi!$B$2:$AB$601,6,0)="","",VLOOKUP($A48,Tournoi!$B$2:$AB$601,6,0))</f>
        <v/>
      </c>
      <c r="G48" s="280" t="str">
        <f aca="false">IF(VLOOKUP($A48,Tournoi!$B$2:$AB$601,6,0)="","",VLOOKUP($A48,Tournoi!$B$2:$AB$601,8,0))</f>
        <v/>
      </c>
      <c r="H48" s="281" t="str">
        <f aca="false">IF(VLOOKUP($A48,Tournoi!$B$2:$AB$601,6,0)="","",VLOOKUP($A48,Tournoi!$B$2:$AB$601,12,0))</f>
        <v/>
      </c>
      <c r="I48" s="280" t="str">
        <f aca="false">IF(VLOOKUP($A48,Tournoi!$B$2:$AB$601,6,0)="","",VLOOKUP($A48,Tournoi!$B$2:$AB$601,13,0))</f>
        <v/>
      </c>
      <c r="J48" s="281" t="str">
        <f aca="false">IF(VLOOKUP($A48,Tournoi!$B$2:$AB$601,6,0)="","",VLOOKUP($A48,Tournoi!$B$2:$AB$601,17,0))</f>
        <v/>
      </c>
      <c r="K48" s="280" t="str">
        <f aca="false">IF(VLOOKUP($A48,Tournoi!$B$2:$AB$601,6,0)="","",VLOOKUP($A48,Tournoi!$B$2:$AB$601,18,0))</f>
        <v/>
      </c>
      <c r="L48" s="281" t="str">
        <f aca="false">IF(VLOOKUP($A48,Tournoi!$B$2:$AB$601,6,0)="","",VLOOKUP($A48,Tournoi!$B$2:$AB$601,22,0))</f>
        <v/>
      </c>
    </row>
    <row r="49" customFormat="false" ht="14.1" hidden="false" customHeight="true" outlineLevel="0" collapsed="false">
      <c r="A49" s="36" t="n">
        <v>48</v>
      </c>
      <c r="B49" s="278" t="n">
        <f aca="false">IF(VLOOKUP($A49,Ludo_na!$A$2:$AB$602,3,0)="","",VLOOKUP($A49,Ludo_na!$A$2:$AB$602,2,0))</f>
        <v>68</v>
      </c>
      <c r="C49" s="279" t="str">
        <f aca="false">IF(VLOOKUP($A49,Tournoi!$B$2:$AB$601,3,0)="","",VLOOKUP($A49,Tournoi!$B$2:$AB$601,3,0))</f>
        <v>Claesen</v>
      </c>
      <c r="D49" s="279" t="str">
        <f aca="false">IF(VLOOKUP($A49,Tournoi!$B$2:$AB$601,4,0)="","",VLOOKUP($A49,Tournoi!$B$2:$AB$601,4,0))</f>
        <v>Jeroen</v>
      </c>
      <c r="E49" s="249" t="str">
        <f aca="false">IF(VLOOKUP($A49,Tournoi!$B$2:$AB$601,5,0)="","",VLOOKUP($A49,Tournoi!$B$2:$AB$601,5,0))</f>
        <v>Speelduivel</v>
      </c>
      <c r="F49" s="280" t="str">
        <f aca="false">IF(VLOOKUP($A49,Tournoi!$B$2:$AB$601,6,0)="","",VLOOKUP($A49,Tournoi!$B$2:$AB$601,6,0))</f>
        <v/>
      </c>
      <c r="G49" s="280" t="str">
        <f aca="false">IF(VLOOKUP($A49,Tournoi!$B$2:$AB$601,6,0)="","",VLOOKUP($A49,Tournoi!$B$2:$AB$601,8,0))</f>
        <v/>
      </c>
      <c r="H49" s="281" t="str">
        <f aca="false">IF(VLOOKUP($A49,Tournoi!$B$2:$AB$601,6,0)="","",VLOOKUP($A49,Tournoi!$B$2:$AB$601,12,0))</f>
        <v/>
      </c>
      <c r="I49" s="280" t="str">
        <f aca="false">IF(VLOOKUP($A49,Tournoi!$B$2:$AB$601,6,0)="","",VLOOKUP($A49,Tournoi!$B$2:$AB$601,13,0))</f>
        <v/>
      </c>
      <c r="J49" s="281" t="str">
        <f aca="false">IF(VLOOKUP($A49,Tournoi!$B$2:$AB$601,6,0)="","",VLOOKUP($A49,Tournoi!$B$2:$AB$601,17,0))</f>
        <v/>
      </c>
      <c r="K49" s="280" t="str">
        <f aca="false">IF(VLOOKUP($A49,Tournoi!$B$2:$AB$601,6,0)="","",VLOOKUP($A49,Tournoi!$B$2:$AB$601,18,0))</f>
        <v/>
      </c>
      <c r="L49" s="281" t="str">
        <f aca="false">IF(VLOOKUP($A49,Tournoi!$B$2:$AB$601,6,0)="","",VLOOKUP($A49,Tournoi!$B$2:$AB$601,22,0))</f>
        <v/>
      </c>
    </row>
    <row r="50" customFormat="false" ht="14.1" hidden="false" customHeight="true" outlineLevel="0" collapsed="false">
      <c r="A50" s="36" t="n">
        <v>49</v>
      </c>
      <c r="B50" s="278" t="n">
        <f aca="false">IF(VLOOKUP($A50,Ludo_na!$A$2:$AB$602,3,0)="","",VLOOKUP($A50,Ludo_na!$A$2:$AB$602,2,0))</f>
        <v>217</v>
      </c>
      <c r="C50" s="279" t="str">
        <f aca="false">IF(VLOOKUP($A50,Tournoi!$B$2:$AB$601,3,0)="","",VLOOKUP($A50,Tournoi!$B$2:$AB$601,3,0))</f>
        <v>Scheemaker</v>
      </c>
      <c r="D50" s="279" t="str">
        <f aca="false">IF(VLOOKUP($A50,Tournoi!$B$2:$AB$601,4,0)="","",VLOOKUP($A50,Tournoi!$B$2:$AB$601,4,0))</f>
        <v>Patrick</v>
      </c>
      <c r="E50" s="249" t="str">
        <f aca="false">IF(VLOOKUP($A50,Tournoi!$B$2:$AB$601,5,0)="","",VLOOKUP($A50,Tournoi!$B$2:$AB$601,5,0))</f>
        <v>Mad Freddy</v>
      </c>
      <c r="F50" s="280" t="str">
        <f aca="false">IF(VLOOKUP($A50,Tournoi!$B$2:$AB$601,6,0)="","",VLOOKUP($A50,Tournoi!$B$2:$AB$601,6,0))</f>
        <v/>
      </c>
      <c r="G50" s="280" t="str">
        <f aca="false">IF(VLOOKUP($A50,Tournoi!$B$2:$AB$601,6,0)="","",VLOOKUP($A50,Tournoi!$B$2:$AB$601,8,0))</f>
        <v/>
      </c>
      <c r="H50" s="281" t="str">
        <f aca="false">IF(VLOOKUP($A50,Tournoi!$B$2:$AB$601,6,0)="","",VLOOKUP($A50,Tournoi!$B$2:$AB$601,12,0))</f>
        <v/>
      </c>
      <c r="I50" s="280" t="str">
        <f aca="false">IF(VLOOKUP($A50,Tournoi!$B$2:$AB$601,6,0)="","",VLOOKUP($A50,Tournoi!$B$2:$AB$601,13,0))</f>
        <v/>
      </c>
      <c r="J50" s="281" t="str">
        <f aca="false">IF(VLOOKUP($A50,Tournoi!$B$2:$AB$601,6,0)="","",VLOOKUP($A50,Tournoi!$B$2:$AB$601,17,0))</f>
        <v/>
      </c>
      <c r="K50" s="280" t="str">
        <f aca="false">IF(VLOOKUP($A50,Tournoi!$B$2:$AB$601,6,0)="","",VLOOKUP($A50,Tournoi!$B$2:$AB$601,18,0))</f>
        <v/>
      </c>
      <c r="L50" s="281" t="str">
        <f aca="false">IF(VLOOKUP($A50,Tournoi!$B$2:$AB$601,6,0)="","",VLOOKUP($A50,Tournoi!$B$2:$AB$601,22,0))</f>
        <v/>
      </c>
    </row>
    <row r="51" customFormat="false" ht="14.1" hidden="false" customHeight="true" outlineLevel="0" collapsed="false">
      <c r="A51" s="36" t="n">
        <v>50</v>
      </c>
      <c r="B51" s="278" t="n">
        <f aca="false">IF(VLOOKUP($A51,Ludo_na!$A$2:$AB$602,3,0)="","",VLOOKUP($A51,Ludo_na!$A$2:$AB$602,2,0))</f>
        <v>32</v>
      </c>
      <c r="C51" s="279" t="str">
        <f aca="false">IF(VLOOKUP($A51,Tournoi!$B$2:$AB$601,3,0)="","",VLOOKUP($A51,Tournoi!$B$2:$AB$601,3,0))</f>
        <v>Cadot</v>
      </c>
      <c r="D51" s="279" t="str">
        <f aca="false">IF(VLOOKUP($A51,Tournoi!$B$2:$AB$601,4,0)="","",VLOOKUP($A51,Tournoi!$B$2:$AB$601,4,0))</f>
        <v>Pascal</v>
      </c>
      <c r="E51" s="249" t="str">
        <f aca="false">IF(VLOOKUP($A51,Tournoi!$B$2:$AB$601,5,0)="","",VLOOKUP($A51,Tournoi!$B$2:$AB$601,5,0))</f>
        <v>In Ludo Veritas</v>
      </c>
      <c r="F51" s="280" t="str">
        <f aca="false">IF(VLOOKUP($A51,Tournoi!$B$2:$AB$601,6,0)="","",VLOOKUP($A51,Tournoi!$B$2:$AB$601,6,0))</f>
        <v/>
      </c>
      <c r="G51" s="280" t="str">
        <f aca="false">IF(VLOOKUP($A51,Tournoi!$B$2:$AB$601,6,0)="","",VLOOKUP($A51,Tournoi!$B$2:$AB$601,8,0))</f>
        <v/>
      </c>
      <c r="H51" s="281" t="str">
        <f aca="false">IF(VLOOKUP($A51,Tournoi!$B$2:$AB$601,6,0)="","",VLOOKUP($A51,Tournoi!$B$2:$AB$601,12,0))</f>
        <v/>
      </c>
      <c r="I51" s="280" t="str">
        <f aca="false">IF(VLOOKUP($A51,Tournoi!$B$2:$AB$601,6,0)="","",VLOOKUP($A51,Tournoi!$B$2:$AB$601,13,0))</f>
        <v/>
      </c>
      <c r="J51" s="281" t="str">
        <f aca="false">IF(VLOOKUP($A51,Tournoi!$B$2:$AB$601,6,0)="","",VLOOKUP($A51,Tournoi!$B$2:$AB$601,17,0))</f>
        <v/>
      </c>
      <c r="K51" s="280" t="str">
        <f aca="false">IF(VLOOKUP($A51,Tournoi!$B$2:$AB$601,6,0)="","",VLOOKUP($A51,Tournoi!$B$2:$AB$601,18,0))</f>
        <v/>
      </c>
      <c r="L51" s="281" t="str">
        <f aca="false">IF(VLOOKUP($A51,Tournoi!$B$2:$AB$601,6,0)="","",VLOOKUP($A51,Tournoi!$B$2:$AB$601,22,0))</f>
        <v/>
      </c>
    </row>
    <row r="52" customFormat="false" ht="14.1" hidden="false" customHeight="true" outlineLevel="0" collapsed="false">
      <c r="A52" s="36" t="n">
        <v>51</v>
      </c>
      <c r="B52" s="278" t="n">
        <f aca="false">IF(VLOOKUP($A52,Ludo_na!$A$2:$AB$602,3,0)="","",VLOOKUP($A52,Ludo_na!$A$2:$AB$602,2,0))</f>
        <v>330</v>
      </c>
      <c r="C52" s="279" t="str">
        <f aca="false">IF(VLOOKUP($A52,Tournoi!$B$2:$AB$601,3,0)="","",VLOOKUP($A52,Tournoi!$B$2:$AB$601,3,0))</f>
        <v>Debaere</v>
      </c>
      <c r="D52" s="279" t="str">
        <f aca="false">IF(VLOOKUP($A52,Tournoi!$B$2:$AB$601,4,0)="","",VLOOKUP($A52,Tournoi!$B$2:$AB$601,4,0))</f>
        <v>Brenda</v>
      </c>
      <c r="E52" s="249" t="str">
        <f aca="false">IF(VLOOKUP($A52,Tournoi!$B$2:$AB$601,5,0)="","",VLOOKUP($A52,Tournoi!$B$2:$AB$601,5,0))</f>
        <v>Teenentander</v>
      </c>
      <c r="F52" s="280" t="str">
        <f aca="false">IF(VLOOKUP($A52,Tournoi!$B$2:$AB$601,6,0)="","",VLOOKUP($A52,Tournoi!$B$2:$AB$601,6,0))</f>
        <v/>
      </c>
      <c r="G52" s="280" t="str">
        <f aca="false">IF(VLOOKUP($A52,Tournoi!$B$2:$AB$601,6,0)="","",VLOOKUP($A52,Tournoi!$B$2:$AB$601,8,0))</f>
        <v/>
      </c>
      <c r="H52" s="281" t="str">
        <f aca="false">IF(VLOOKUP($A52,Tournoi!$B$2:$AB$601,6,0)="","",VLOOKUP($A52,Tournoi!$B$2:$AB$601,12,0))</f>
        <v/>
      </c>
      <c r="I52" s="280" t="str">
        <f aca="false">IF(VLOOKUP($A52,Tournoi!$B$2:$AB$601,6,0)="","",VLOOKUP($A52,Tournoi!$B$2:$AB$601,13,0))</f>
        <v/>
      </c>
      <c r="J52" s="281" t="str">
        <f aca="false">IF(VLOOKUP($A52,Tournoi!$B$2:$AB$601,6,0)="","",VLOOKUP($A52,Tournoi!$B$2:$AB$601,17,0))</f>
        <v/>
      </c>
      <c r="K52" s="280" t="str">
        <f aca="false">IF(VLOOKUP($A52,Tournoi!$B$2:$AB$601,6,0)="","",VLOOKUP($A52,Tournoi!$B$2:$AB$601,18,0))</f>
        <v/>
      </c>
      <c r="L52" s="281" t="str">
        <f aca="false">IF(VLOOKUP($A52,Tournoi!$B$2:$AB$601,6,0)="","",VLOOKUP($A52,Tournoi!$B$2:$AB$601,22,0))</f>
        <v/>
      </c>
    </row>
    <row r="53" customFormat="false" ht="14.1" hidden="false" customHeight="true" outlineLevel="0" collapsed="false">
      <c r="A53" s="36" t="n">
        <v>52</v>
      </c>
      <c r="B53" s="278" t="n">
        <f aca="false">IF(VLOOKUP($A53,Ludo_na!$A$2:$AB$602,3,0)="","",VLOOKUP($A53,Ludo_na!$A$2:$AB$602,2,0))</f>
        <v>224</v>
      </c>
      <c r="C53" s="279" t="str">
        <f aca="false">IF(VLOOKUP($A53,Tournoi!$B$2:$AB$601,3,0)="","",VLOOKUP($A53,Tournoi!$B$2:$AB$601,3,0))</f>
        <v>Storme</v>
      </c>
      <c r="D53" s="279" t="str">
        <f aca="false">IF(VLOOKUP($A53,Tournoi!$B$2:$AB$601,4,0)="","",VLOOKUP($A53,Tournoi!$B$2:$AB$601,4,0))</f>
        <v>Nikolaas</v>
      </c>
      <c r="E53" s="249" t="str">
        <f aca="false">IF(VLOOKUP($A53,Tournoi!$B$2:$AB$601,5,0)="","",VLOOKUP($A53,Tournoi!$B$2:$AB$601,5,0))</f>
        <v>Spelen Op Zolder</v>
      </c>
      <c r="F53" s="280" t="str">
        <f aca="false">IF(VLOOKUP($A53,Tournoi!$B$2:$AB$601,6,0)="","",VLOOKUP($A53,Tournoi!$B$2:$AB$601,6,0))</f>
        <v/>
      </c>
      <c r="G53" s="280" t="str">
        <f aca="false">IF(VLOOKUP($A53,Tournoi!$B$2:$AB$601,6,0)="","",VLOOKUP($A53,Tournoi!$B$2:$AB$601,8,0))</f>
        <v/>
      </c>
      <c r="H53" s="281" t="str">
        <f aca="false">IF(VLOOKUP($A53,Tournoi!$B$2:$AB$601,6,0)="","",VLOOKUP($A53,Tournoi!$B$2:$AB$601,12,0))</f>
        <v/>
      </c>
      <c r="I53" s="280" t="str">
        <f aca="false">IF(VLOOKUP($A53,Tournoi!$B$2:$AB$601,6,0)="","",VLOOKUP($A53,Tournoi!$B$2:$AB$601,13,0))</f>
        <v/>
      </c>
      <c r="J53" s="281" t="str">
        <f aca="false">IF(VLOOKUP($A53,Tournoi!$B$2:$AB$601,6,0)="","",VLOOKUP($A53,Tournoi!$B$2:$AB$601,17,0))</f>
        <v/>
      </c>
      <c r="K53" s="280" t="str">
        <f aca="false">IF(VLOOKUP($A53,Tournoi!$B$2:$AB$601,6,0)="","",VLOOKUP($A53,Tournoi!$B$2:$AB$601,18,0))</f>
        <v/>
      </c>
      <c r="L53" s="281" t="str">
        <f aca="false">IF(VLOOKUP($A53,Tournoi!$B$2:$AB$601,6,0)="","",VLOOKUP($A53,Tournoi!$B$2:$AB$601,22,0))</f>
        <v/>
      </c>
    </row>
    <row r="54" customFormat="false" ht="14.1" hidden="false" customHeight="true" outlineLevel="0" collapsed="false">
      <c r="A54" s="36" t="n">
        <v>53</v>
      </c>
      <c r="B54" s="278" t="n">
        <f aca="false">IF(VLOOKUP($A54,Ludo_na!$A$2:$AB$602,3,0)="","",VLOOKUP($A54,Ludo_na!$A$2:$AB$602,2,0))</f>
        <v>383</v>
      </c>
      <c r="C54" s="279" t="str">
        <f aca="false">IF(VLOOKUP($A54,Tournoi!$B$2:$AB$601,3,0)="","",VLOOKUP($A54,Tournoi!$B$2:$AB$601,3,0))</f>
        <v>Hanne</v>
      </c>
      <c r="D54" s="279" t="str">
        <f aca="false">IF(VLOOKUP($A54,Tournoi!$B$2:$AB$601,4,0)="","",VLOOKUP($A54,Tournoi!$B$2:$AB$601,4,0))</f>
        <v>Jürgen</v>
      </c>
      <c r="E54" s="249" t="str">
        <f aca="false">IF(VLOOKUP($A54,Tournoi!$B$2:$AB$601,5,0)="","",VLOOKUP($A54,Tournoi!$B$2:$AB$601,5,0))</f>
        <v>x</v>
      </c>
      <c r="F54" s="280" t="str">
        <f aca="false">IF(VLOOKUP($A54,Tournoi!$B$2:$AB$601,6,0)="","",VLOOKUP($A54,Tournoi!$B$2:$AB$601,6,0))</f>
        <v/>
      </c>
      <c r="G54" s="280" t="str">
        <f aca="false">IF(VLOOKUP($A54,Tournoi!$B$2:$AB$601,6,0)="","",VLOOKUP($A54,Tournoi!$B$2:$AB$601,8,0))</f>
        <v/>
      </c>
      <c r="H54" s="281" t="str">
        <f aca="false">IF(VLOOKUP($A54,Tournoi!$B$2:$AB$601,6,0)="","",VLOOKUP($A54,Tournoi!$B$2:$AB$601,12,0))</f>
        <v/>
      </c>
      <c r="I54" s="280" t="str">
        <f aca="false">IF(VLOOKUP($A54,Tournoi!$B$2:$AB$601,6,0)="","",VLOOKUP($A54,Tournoi!$B$2:$AB$601,13,0))</f>
        <v/>
      </c>
      <c r="J54" s="281" t="str">
        <f aca="false">IF(VLOOKUP($A54,Tournoi!$B$2:$AB$601,6,0)="","",VLOOKUP($A54,Tournoi!$B$2:$AB$601,17,0))</f>
        <v/>
      </c>
      <c r="K54" s="280" t="str">
        <f aca="false">IF(VLOOKUP($A54,Tournoi!$B$2:$AB$601,6,0)="","",VLOOKUP($A54,Tournoi!$B$2:$AB$601,18,0))</f>
        <v/>
      </c>
      <c r="L54" s="281" t="str">
        <f aca="false">IF(VLOOKUP($A54,Tournoi!$B$2:$AB$601,6,0)="","",VLOOKUP($A54,Tournoi!$B$2:$AB$601,22,0))</f>
        <v/>
      </c>
    </row>
    <row r="55" customFormat="false" ht="14.1" hidden="false" customHeight="true" outlineLevel="0" collapsed="false">
      <c r="A55" s="36" t="n">
        <v>54</v>
      </c>
      <c r="B55" s="278" t="n">
        <f aca="false">IF(VLOOKUP($A55,Ludo_na!$A$2:$AB$602,3,0)="","",VLOOKUP($A55,Ludo_na!$A$2:$AB$602,2,0))</f>
        <v>409</v>
      </c>
      <c r="C55" s="279" t="str">
        <f aca="false">IF(VLOOKUP($A55,Tournoi!$B$2:$AB$601,3,0)="","",VLOOKUP($A55,Tournoi!$B$2:$AB$601,3,0))</f>
        <v>Floré</v>
      </c>
      <c r="D55" s="279" t="str">
        <f aca="false">IF(VLOOKUP($A55,Tournoi!$B$2:$AB$601,4,0)="","",VLOOKUP($A55,Tournoi!$B$2:$AB$601,4,0))</f>
        <v>Donald</v>
      </c>
      <c r="E55" s="249" t="str">
        <f aca="false">IF(VLOOKUP($A55,Tournoi!$B$2:$AB$601,5,0)="","",VLOOKUP($A55,Tournoi!$B$2:$AB$601,5,0))</f>
        <v/>
      </c>
      <c r="F55" s="280" t="str">
        <f aca="false">IF(VLOOKUP($A55,Tournoi!$B$2:$AB$601,6,0)="","",VLOOKUP($A55,Tournoi!$B$2:$AB$601,6,0))</f>
        <v/>
      </c>
      <c r="G55" s="280" t="str">
        <f aca="false">IF(VLOOKUP($A55,Tournoi!$B$2:$AB$601,6,0)="","",VLOOKUP($A55,Tournoi!$B$2:$AB$601,8,0))</f>
        <v/>
      </c>
      <c r="H55" s="281" t="str">
        <f aca="false">IF(VLOOKUP($A55,Tournoi!$B$2:$AB$601,6,0)="","",VLOOKUP($A55,Tournoi!$B$2:$AB$601,12,0))</f>
        <v/>
      </c>
      <c r="I55" s="280" t="str">
        <f aca="false">IF(VLOOKUP($A55,Tournoi!$B$2:$AB$601,6,0)="","",VLOOKUP($A55,Tournoi!$B$2:$AB$601,13,0))</f>
        <v/>
      </c>
      <c r="J55" s="281" t="str">
        <f aca="false">IF(VLOOKUP($A55,Tournoi!$B$2:$AB$601,6,0)="","",VLOOKUP($A55,Tournoi!$B$2:$AB$601,17,0))</f>
        <v/>
      </c>
      <c r="K55" s="280" t="str">
        <f aca="false">IF(VLOOKUP($A55,Tournoi!$B$2:$AB$601,6,0)="","",VLOOKUP($A55,Tournoi!$B$2:$AB$601,18,0))</f>
        <v/>
      </c>
      <c r="L55" s="281" t="str">
        <f aca="false">IF(VLOOKUP($A55,Tournoi!$B$2:$AB$601,6,0)="","",VLOOKUP($A55,Tournoi!$B$2:$AB$601,22,0))</f>
        <v/>
      </c>
    </row>
    <row r="56" customFormat="false" ht="14.1" hidden="false" customHeight="true" outlineLevel="0" collapsed="false">
      <c r="A56" s="36" t="n">
        <v>55</v>
      </c>
      <c r="B56" s="278" t="n">
        <f aca="false">IF(VLOOKUP($A56,Ludo_na!$A$2:$AB$602,3,0)="","",VLOOKUP($A56,Ludo_na!$A$2:$AB$602,2,0))</f>
        <v>24</v>
      </c>
      <c r="C56" s="279" t="str">
        <f aca="false">IF(VLOOKUP($A56,Tournoi!$B$2:$AB$601,3,0)="","",VLOOKUP($A56,Tournoi!$B$2:$AB$601,3,0))</f>
        <v>Baeckelandt</v>
      </c>
      <c r="D56" s="279" t="str">
        <f aca="false">IF(VLOOKUP($A56,Tournoi!$B$2:$AB$601,4,0)="","",VLOOKUP($A56,Tournoi!$B$2:$AB$601,4,0))</f>
        <v>Timothy</v>
      </c>
      <c r="E56" s="249" t="str">
        <f aca="false">IF(VLOOKUP($A56,Tournoi!$B$2:$AB$601,5,0)="","",VLOOKUP($A56,Tournoi!$B$2:$AB$601,5,0))</f>
        <v>Winning Movez</v>
      </c>
      <c r="F56" s="280" t="str">
        <f aca="false">IF(VLOOKUP($A56,Tournoi!$B$2:$AB$601,6,0)="","",VLOOKUP($A56,Tournoi!$B$2:$AB$601,6,0))</f>
        <v>Aanwezig</v>
      </c>
      <c r="G56" s="280" t="str">
        <f aca="false">IF(VLOOKUP($A56,Tournoi!$B$2:$AB$601,6,0)="","",VLOOKUP($A56,Tournoi!$B$2:$AB$601,8,0))</f>
        <v>Taverna</v>
      </c>
      <c r="H56" s="281" t="n">
        <f aca="false">IF(VLOOKUP($A56,Tournoi!$B$2:$AB$601,6,0)="","",VLOOKUP($A56,Tournoi!$B$2:$AB$601,12,0))</f>
        <v>33.5714285714286</v>
      </c>
      <c r="I56" s="280" t="str">
        <f aca="false">IF(VLOOKUP($A56,Tournoi!$B$2:$AB$601,6,0)="","",VLOOKUP($A56,Tournoi!$B$2:$AB$601,13,0))</f>
        <v>Dynasties: Verdeel en heers</v>
      </c>
      <c r="J56" s="281" t="n">
        <f aca="false">IF(VLOOKUP($A56,Tournoi!$B$2:$AB$601,6,0)="","",VLOOKUP($A56,Tournoi!$B$2:$AB$601,17,0))</f>
        <v>104.327102803738</v>
      </c>
      <c r="K56" s="280" t="str">
        <f aca="false">IF(VLOOKUP($A56,Tournoi!$B$2:$AB$601,6,0)="","",VLOOKUP($A56,Tournoi!$B$2:$AB$601,18,0))</f>
        <v>Kilt Castle</v>
      </c>
      <c r="L56" s="281" t="n">
        <f aca="false">IF(VLOOKUP($A56,Tournoi!$B$2:$AB$601,6,0)="","",VLOOKUP($A56,Tournoi!$B$2:$AB$601,22,0))</f>
        <v>66.8989501312336</v>
      </c>
    </row>
    <row r="57" customFormat="false" ht="14.1" hidden="false" customHeight="true" outlineLevel="0" collapsed="false">
      <c r="A57" s="36" t="n">
        <v>56</v>
      </c>
      <c r="B57" s="278" t="n">
        <f aca="false">IF(VLOOKUP($A57,Ludo_na!$A$2:$AB$602,3,0)="","",VLOOKUP($A57,Ludo_na!$A$2:$AB$602,2,0))</f>
        <v>457</v>
      </c>
      <c r="C57" s="279" t="str">
        <f aca="false">IF(VLOOKUP($A57,Tournoi!$B$2:$AB$601,3,0)="","",VLOOKUP($A57,Tournoi!$B$2:$AB$601,3,0))</f>
        <v>De Vlaeminck</v>
      </c>
      <c r="D57" s="279" t="str">
        <f aca="false">IF(VLOOKUP($A57,Tournoi!$B$2:$AB$601,4,0)="","",VLOOKUP($A57,Tournoi!$B$2:$AB$601,4,0))</f>
        <v>Heidi</v>
      </c>
      <c r="E57" s="249" t="str">
        <f aca="false">IF(VLOOKUP($A57,Tournoi!$B$2:$AB$601,5,0)="","",VLOOKUP($A57,Tournoi!$B$2:$AB$601,5,0))</f>
        <v>x</v>
      </c>
      <c r="F57" s="280" t="str">
        <f aca="false">IF(VLOOKUP($A57,Tournoi!$B$2:$AB$601,6,0)="","",VLOOKUP($A57,Tournoi!$B$2:$AB$601,6,0))</f>
        <v/>
      </c>
      <c r="G57" s="280" t="str">
        <f aca="false">IF(VLOOKUP($A57,Tournoi!$B$2:$AB$601,6,0)="","",VLOOKUP($A57,Tournoi!$B$2:$AB$601,8,0))</f>
        <v/>
      </c>
      <c r="H57" s="281" t="str">
        <f aca="false">IF(VLOOKUP($A57,Tournoi!$B$2:$AB$601,6,0)="","",VLOOKUP($A57,Tournoi!$B$2:$AB$601,12,0))</f>
        <v/>
      </c>
      <c r="I57" s="280" t="str">
        <f aca="false">IF(VLOOKUP($A57,Tournoi!$B$2:$AB$601,6,0)="","",VLOOKUP($A57,Tournoi!$B$2:$AB$601,13,0))</f>
        <v/>
      </c>
      <c r="J57" s="281" t="str">
        <f aca="false">IF(VLOOKUP($A57,Tournoi!$B$2:$AB$601,6,0)="","",VLOOKUP($A57,Tournoi!$B$2:$AB$601,17,0))</f>
        <v/>
      </c>
      <c r="K57" s="280" t="str">
        <f aca="false">IF(VLOOKUP($A57,Tournoi!$B$2:$AB$601,6,0)="","",VLOOKUP($A57,Tournoi!$B$2:$AB$601,18,0))</f>
        <v/>
      </c>
      <c r="L57" s="281" t="str">
        <f aca="false">IF(VLOOKUP($A57,Tournoi!$B$2:$AB$601,6,0)="","",VLOOKUP($A57,Tournoi!$B$2:$AB$601,22,0))</f>
        <v/>
      </c>
    </row>
    <row r="58" customFormat="false" ht="14.1" hidden="false" customHeight="true" outlineLevel="0" collapsed="false">
      <c r="A58" s="36" t="n">
        <v>57</v>
      </c>
      <c r="B58" s="278" t="n">
        <f aca="false">IF(VLOOKUP($A58,Ludo_na!$A$2:$AB$602,3,0)="","",VLOOKUP($A58,Ludo_na!$A$2:$AB$602,2,0))</f>
        <v>282</v>
      </c>
      <c r="C58" s="279" t="str">
        <f aca="false">IF(VLOOKUP($A58,Tournoi!$B$2:$AB$601,3,0)="","",VLOOKUP($A58,Tournoi!$B$2:$AB$601,3,0))</f>
        <v>Albrecht</v>
      </c>
      <c r="D58" s="279" t="str">
        <f aca="false">IF(VLOOKUP($A58,Tournoi!$B$2:$AB$601,4,0)="","",VLOOKUP($A58,Tournoi!$B$2:$AB$601,4,0))</f>
        <v>Tatiana</v>
      </c>
      <c r="E58" s="249" t="str">
        <f aca="false">IF(VLOOKUP($A58,Tournoi!$B$2:$AB$601,5,0)="","",VLOOKUP($A58,Tournoi!$B$2:$AB$601,5,0))</f>
        <v>De Strateeg</v>
      </c>
      <c r="F58" s="280" t="str">
        <f aca="false">IF(VLOOKUP($A58,Tournoi!$B$2:$AB$601,6,0)="","",VLOOKUP($A58,Tournoi!$B$2:$AB$601,6,0))</f>
        <v/>
      </c>
      <c r="G58" s="280" t="str">
        <f aca="false">IF(VLOOKUP($A58,Tournoi!$B$2:$AB$601,6,0)="","",VLOOKUP($A58,Tournoi!$B$2:$AB$601,8,0))</f>
        <v/>
      </c>
      <c r="H58" s="281" t="str">
        <f aca="false">IF(VLOOKUP($A58,Tournoi!$B$2:$AB$601,6,0)="","",VLOOKUP($A58,Tournoi!$B$2:$AB$601,12,0))</f>
        <v/>
      </c>
      <c r="I58" s="280" t="str">
        <f aca="false">IF(VLOOKUP($A58,Tournoi!$B$2:$AB$601,6,0)="","",VLOOKUP($A58,Tournoi!$B$2:$AB$601,13,0))</f>
        <v/>
      </c>
      <c r="J58" s="281" t="str">
        <f aca="false">IF(VLOOKUP($A58,Tournoi!$B$2:$AB$601,6,0)="","",VLOOKUP($A58,Tournoi!$B$2:$AB$601,17,0))</f>
        <v/>
      </c>
      <c r="K58" s="280" t="str">
        <f aca="false">IF(VLOOKUP($A58,Tournoi!$B$2:$AB$601,6,0)="","",VLOOKUP($A58,Tournoi!$B$2:$AB$601,18,0))</f>
        <v/>
      </c>
      <c r="L58" s="281" t="str">
        <f aca="false">IF(VLOOKUP($A58,Tournoi!$B$2:$AB$601,6,0)="","",VLOOKUP($A58,Tournoi!$B$2:$AB$601,22,0))</f>
        <v/>
      </c>
    </row>
    <row r="59" customFormat="false" ht="14.1" hidden="false" customHeight="true" outlineLevel="0" collapsed="false">
      <c r="A59" s="36" t="n">
        <v>58</v>
      </c>
      <c r="B59" s="278" t="n">
        <f aca="false">IF(VLOOKUP($A59,Ludo_na!$A$2:$AB$602,3,0)="","",VLOOKUP($A59,Ludo_na!$A$2:$AB$602,2,0))</f>
        <v>89</v>
      </c>
      <c r="C59" s="279" t="str">
        <f aca="false">IF(VLOOKUP($A59,Tournoi!$B$2:$AB$601,3,0)="","",VLOOKUP($A59,Tournoi!$B$2:$AB$601,3,0))</f>
        <v>Struye</v>
      </c>
      <c r="D59" s="279" t="str">
        <f aca="false">IF(VLOOKUP($A59,Tournoi!$B$2:$AB$601,4,0)="","",VLOOKUP($A59,Tournoi!$B$2:$AB$601,4,0))</f>
        <v>Inge</v>
      </c>
      <c r="E59" s="249" t="str">
        <f aca="false">IF(VLOOKUP($A59,Tournoi!$B$2:$AB$601,5,0)="","",VLOOKUP($A59,Tournoi!$B$2:$AB$601,5,0))</f>
        <v>Spelen Op Zolder</v>
      </c>
      <c r="F59" s="280" t="str">
        <f aca="false">IF(VLOOKUP($A59,Tournoi!$B$2:$AB$601,6,0)="","",VLOOKUP($A59,Tournoi!$B$2:$AB$601,6,0))</f>
        <v/>
      </c>
      <c r="G59" s="280" t="str">
        <f aca="false">IF(VLOOKUP($A59,Tournoi!$B$2:$AB$601,6,0)="","",VLOOKUP($A59,Tournoi!$B$2:$AB$601,8,0))</f>
        <v/>
      </c>
      <c r="H59" s="281" t="str">
        <f aca="false">IF(VLOOKUP($A59,Tournoi!$B$2:$AB$601,6,0)="","",VLOOKUP($A59,Tournoi!$B$2:$AB$601,12,0))</f>
        <v/>
      </c>
      <c r="I59" s="280" t="str">
        <f aca="false">IF(VLOOKUP($A59,Tournoi!$B$2:$AB$601,6,0)="","",VLOOKUP($A59,Tournoi!$B$2:$AB$601,13,0))</f>
        <v/>
      </c>
      <c r="J59" s="281" t="str">
        <f aca="false">IF(VLOOKUP($A59,Tournoi!$B$2:$AB$601,6,0)="","",VLOOKUP($A59,Tournoi!$B$2:$AB$601,17,0))</f>
        <v/>
      </c>
      <c r="K59" s="280" t="str">
        <f aca="false">IF(VLOOKUP($A59,Tournoi!$B$2:$AB$601,6,0)="","",VLOOKUP($A59,Tournoi!$B$2:$AB$601,18,0))</f>
        <v/>
      </c>
      <c r="L59" s="281" t="str">
        <f aca="false">IF(VLOOKUP($A59,Tournoi!$B$2:$AB$601,6,0)="","",VLOOKUP($A59,Tournoi!$B$2:$AB$601,22,0))</f>
        <v/>
      </c>
    </row>
    <row r="60" customFormat="false" ht="14.1" hidden="false" customHeight="true" outlineLevel="0" collapsed="false">
      <c r="A60" s="36" t="n">
        <v>59</v>
      </c>
      <c r="B60" s="278" t="n">
        <f aca="false">IF(VLOOKUP($A60,Ludo_na!$A$2:$AB$602,3,0)="","",VLOOKUP($A60,Ludo_na!$A$2:$AB$602,2,0))</f>
        <v>559</v>
      </c>
      <c r="C60" s="279" t="str">
        <f aca="false">IF(VLOOKUP($A60,Tournoi!$B$2:$AB$601,3,0)="","",VLOOKUP($A60,Tournoi!$B$2:$AB$601,3,0))</f>
        <v>Ysenbrandt</v>
      </c>
      <c r="D60" s="279" t="str">
        <f aca="false">IF(VLOOKUP($A60,Tournoi!$B$2:$AB$601,4,0)="","",VLOOKUP($A60,Tournoi!$B$2:$AB$601,4,0))</f>
        <v>Arezki</v>
      </c>
      <c r="E60" s="249" t="str">
        <f aca="false">IF(VLOOKUP($A60,Tournoi!$B$2:$AB$601,5,0)="","",VLOOKUP($A60,Tournoi!$B$2:$AB$601,5,0))</f>
        <v>x</v>
      </c>
      <c r="F60" s="280" t="str">
        <f aca="false">IF(VLOOKUP($A60,Tournoi!$B$2:$AB$601,6,0)="","",VLOOKUP($A60,Tournoi!$B$2:$AB$601,6,0))</f>
        <v/>
      </c>
      <c r="G60" s="280" t="str">
        <f aca="false">IF(VLOOKUP($A60,Tournoi!$B$2:$AB$601,6,0)="","",VLOOKUP($A60,Tournoi!$B$2:$AB$601,8,0))</f>
        <v/>
      </c>
      <c r="H60" s="281" t="str">
        <f aca="false">IF(VLOOKUP($A60,Tournoi!$B$2:$AB$601,6,0)="","",VLOOKUP($A60,Tournoi!$B$2:$AB$601,12,0))</f>
        <v/>
      </c>
      <c r="I60" s="280" t="str">
        <f aca="false">IF(VLOOKUP($A60,Tournoi!$B$2:$AB$601,6,0)="","",VLOOKUP($A60,Tournoi!$B$2:$AB$601,13,0))</f>
        <v/>
      </c>
      <c r="J60" s="281" t="str">
        <f aca="false">IF(VLOOKUP($A60,Tournoi!$B$2:$AB$601,6,0)="","",VLOOKUP($A60,Tournoi!$B$2:$AB$601,17,0))</f>
        <v/>
      </c>
      <c r="K60" s="280" t="str">
        <f aca="false">IF(VLOOKUP($A60,Tournoi!$B$2:$AB$601,6,0)="","",VLOOKUP($A60,Tournoi!$B$2:$AB$601,18,0))</f>
        <v/>
      </c>
      <c r="L60" s="281" t="str">
        <f aca="false">IF(VLOOKUP($A60,Tournoi!$B$2:$AB$601,6,0)="","",VLOOKUP($A60,Tournoi!$B$2:$AB$601,22,0))</f>
        <v/>
      </c>
    </row>
    <row r="61" customFormat="false" ht="14.1" hidden="false" customHeight="true" outlineLevel="0" collapsed="false">
      <c r="A61" s="36" t="n">
        <v>60</v>
      </c>
      <c r="B61" s="278" t="n">
        <f aca="false">IF(VLOOKUP($A61,Ludo_na!$A$2:$AB$602,3,0)="","",VLOOKUP($A61,Ludo_na!$A$2:$AB$602,2,0))</f>
        <v>526</v>
      </c>
      <c r="C61" s="279" t="str">
        <f aca="false">IF(VLOOKUP($A61,Tournoi!$B$2:$AB$601,3,0)="","",VLOOKUP($A61,Tournoi!$B$2:$AB$601,3,0))</f>
        <v>De Clercq</v>
      </c>
      <c r="D61" s="279" t="str">
        <f aca="false">IF(VLOOKUP($A61,Tournoi!$B$2:$AB$601,4,0)="","",VLOOKUP($A61,Tournoi!$B$2:$AB$601,4,0))</f>
        <v>Bart</v>
      </c>
      <c r="E61" s="249" t="str">
        <f aca="false">IF(VLOOKUP($A61,Tournoi!$B$2:$AB$601,5,0)="","",VLOOKUP($A61,Tournoi!$B$2:$AB$601,5,0))</f>
        <v/>
      </c>
      <c r="F61" s="280" t="str">
        <f aca="false">IF(VLOOKUP($A61,Tournoi!$B$2:$AB$601,6,0)="","",VLOOKUP($A61,Tournoi!$B$2:$AB$601,6,0))</f>
        <v/>
      </c>
      <c r="G61" s="280" t="str">
        <f aca="false">IF(VLOOKUP($A61,Tournoi!$B$2:$AB$601,6,0)="","",VLOOKUP($A61,Tournoi!$B$2:$AB$601,8,0))</f>
        <v/>
      </c>
      <c r="H61" s="281" t="str">
        <f aca="false">IF(VLOOKUP($A61,Tournoi!$B$2:$AB$601,6,0)="","",VLOOKUP($A61,Tournoi!$B$2:$AB$601,12,0))</f>
        <v/>
      </c>
      <c r="I61" s="280" t="str">
        <f aca="false">IF(VLOOKUP($A61,Tournoi!$B$2:$AB$601,6,0)="","",VLOOKUP($A61,Tournoi!$B$2:$AB$601,13,0))</f>
        <v/>
      </c>
      <c r="J61" s="281" t="str">
        <f aca="false">IF(VLOOKUP($A61,Tournoi!$B$2:$AB$601,6,0)="","",VLOOKUP($A61,Tournoi!$B$2:$AB$601,17,0))</f>
        <v/>
      </c>
      <c r="K61" s="280" t="str">
        <f aca="false">IF(VLOOKUP($A61,Tournoi!$B$2:$AB$601,6,0)="","",VLOOKUP($A61,Tournoi!$B$2:$AB$601,18,0))</f>
        <v/>
      </c>
      <c r="L61" s="281" t="str">
        <f aca="false">IF(VLOOKUP($A61,Tournoi!$B$2:$AB$601,6,0)="","",VLOOKUP($A61,Tournoi!$B$2:$AB$601,22,0))</f>
        <v/>
      </c>
    </row>
    <row r="62" customFormat="false" ht="14.1" hidden="false" customHeight="true" outlineLevel="0" collapsed="false">
      <c r="A62" s="36" t="n">
        <v>61</v>
      </c>
      <c r="B62" s="278" t="n">
        <f aca="false">IF(VLOOKUP($A62,Ludo_na!$A$2:$AB$602,3,0)="","",VLOOKUP($A62,Ludo_na!$A$2:$AB$602,2,0))</f>
        <v>316</v>
      </c>
      <c r="C62" s="279" t="str">
        <f aca="false">IF(VLOOKUP($A62,Tournoi!$B$2:$AB$601,3,0)="","",VLOOKUP($A62,Tournoi!$B$2:$AB$601,3,0))</f>
        <v>Van Nieuwenhuyse</v>
      </c>
      <c r="D62" s="279" t="str">
        <f aca="false">IF(VLOOKUP($A62,Tournoi!$B$2:$AB$601,4,0)="","",VLOOKUP($A62,Tournoi!$B$2:$AB$601,4,0))</f>
        <v>Sam</v>
      </c>
      <c r="E62" s="249" t="str">
        <f aca="false">IF(VLOOKUP($A62,Tournoi!$B$2:$AB$601,5,0)="","",VLOOKUP($A62,Tournoi!$B$2:$AB$601,5,0))</f>
        <v/>
      </c>
      <c r="F62" s="280" t="str">
        <f aca="false">IF(VLOOKUP($A62,Tournoi!$B$2:$AB$601,6,0)="","",VLOOKUP($A62,Tournoi!$B$2:$AB$601,6,0))</f>
        <v/>
      </c>
      <c r="G62" s="280" t="str">
        <f aca="false">IF(VLOOKUP($A62,Tournoi!$B$2:$AB$601,6,0)="","",VLOOKUP($A62,Tournoi!$B$2:$AB$601,8,0))</f>
        <v/>
      </c>
      <c r="H62" s="281" t="str">
        <f aca="false">IF(VLOOKUP($A62,Tournoi!$B$2:$AB$601,6,0)="","",VLOOKUP($A62,Tournoi!$B$2:$AB$601,12,0))</f>
        <v/>
      </c>
      <c r="I62" s="280" t="str">
        <f aca="false">IF(VLOOKUP($A62,Tournoi!$B$2:$AB$601,6,0)="","",VLOOKUP($A62,Tournoi!$B$2:$AB$601,13,0))</f>
        <v/>
      </c>
      <c r="J62" s="281" t="str">
        <f aca="false">IF(VLOOKUP($A62,Tournoi!$B$2:$AB$601,6,0)="","",VLOOKUP($A62,Tournoi!$B$2:$AB$601,17,0))</f>
        <v/>
      </c>
      <c r="K62" s="280" t="str">
        <f aca="false">IF(VLOOKUP($A62,Tournoi!$B$2:$AB$601,6,0)="","",VLOOKUP($A62,Tournoi!$B$2:$AB$601,18,0))</f>
        <v/>
      </c>
      <c r="L62" s="281" t="str">
        <f aca="false">IF(VLOOKUP($A62,Tournoi!$B$2:$AB$601,6,0)="","",VLOOKUP($A62,Tournoi!$B$2:$AB$601,22,0))</f>
        <v/>
      </c>
    </row>
    <row r="63" customFormat="false" ht="14.1" hidden="false" customHeight="true" outlineLevel="0" collapsed="false">
      <c r="A63" s="36" t="n">
        <v>62</v>
      </c>
      <c r="B63" s="278" t="n">
        <f aca="false">IF(VLOOKUP($A63,Ludo_na!$A$2:$AB$602,3,0)="","",VLOOKUP($A63,Ludo_na!$A$2:$AB$602,2,0))</f>
        <v>188</v>
      </c>
      <c r="C63" s="279" t="str">
        <f aca="false">IF(VLOOKUP($A63,Tournoi!$B$2:$AB$601,3,0)="","",VLOOKUP($A63,Tournoi!$B$2:$AB$601,3,0))</f>
        <v>Lefevre</v>
      </c>
      <c r="D63" s="279" t="str">
        <f aca="false">IF(VLOOKUP($A63,Tournoi!$B$2:$AB$601,4,0)="","",VLOOKUP($A63,Tournoi!$B$2:$AB$601,4,0))</f>
        <v>Erna</v>
      </c>
      <c r="E63" s="249" t="str">
        <f aca="false">IF(VLOOKUP($A63,Tournoi!$B$2:$AB$601,5,0)="","",VLOOKUP($A63,Tournoi!$B$2:$AB$601,5,0))</f>
        <v/>
      </c>
      <c r="F63" s="280" t="str">
        <f aca="false">IF(VLOOKUP($A63,Tournoi!$B$2:$AB$601,6,0)="","",VLOOKUP($A63,Tournoi!$B$2:$AB$601,6,0))</f>
        <v/>
      </c>
      <c r="G63" s="280" t="str">
        <f aca="false">IF(VLOOKUP($A63,Tournoi!$B$2:$AB$601,6,0)="","",VLOOKUP($A63,Tournoi!$B$2:$AB$601,8,0))</f>
        <v/>
      </c>
      <c r="H63" s="281" t="str">
        <f aca="false">IF(VLOOKUP($A63,Tournoi!$B$2:$AB$601,6,0)="","",VLOOKUP($A63,Tournoi!$B$2:$AB$601,12,0))</f>
        <v/>
      </c>
      <c r="I63" s="280" t="str">
        <f aca="false">IF(VLOOKUP($A63,Tournoi!$B$2:$AB$601,6,0)="","",VLOOKUP($A63,Tournoi!$B$2:$AB$601,13,0))</f>
        <v/>
      </c>
      <c r="J63" s="281" t="str">
        <f aca="false">IF(VLOOKUP($A63,Tournoi!$B$2:$AB$601,6,0)="","",VLOOKUP($A63,Tournoi!$B$2:$AB$601,17,0))</f>
        <v/>
      </c>
      <c r="K63" s="280" t="str">
        <f aca="false">IF(VLOOKUP($A63,Tournoi!$B$2:$AB$601,6,0)="","",VLOOKUP($A63,Tournoi!$B$2:$AB$601,18,0))</f>
        <v/>
      </c>
      <c r="L63" s="281" t="str">
        <f aca="false">IF(VLOOKUP($A63,Tournoi!$B$2:$AB$601,6,0)="","",VLOOKUP($A63,Tournoi!$B$2:$AB$601,22,0))</f>
        <v/>
      </c>
    </row>
    <row r="64" customFormat="false" ht="14.1" hidden="false" customHeight="true" outlineLevel="0" collapsed="false">
      <c r="A64" s="36" t="n">
        <v>63</v>
      </c>
      <c r="B64" s="278" t="n">
        <f aca="false">IF(VLOOKUP($A64,Ludo_na!$A$2:$AB$602,3,0)="","",VLOOKUP($A64,Ludo_na!$A$2:$AB$602,2,0))</f>
        <v>210</v>
      </c>
      <c r="C64" s="279" t="str">
        <f aca="false">IF(VLOOKUP($A64,Tournoi!$B$2:$AB$601,3,0)="","",VLOOKUP($A64,Tournoi!$B$2:$AB$601,3,0))</f>
        <v>Debourgh</v>
      </c>
      <c r="D64" s="279" t="str">
        <f aca="false">IF(VLOOKUP($A64,Tournoi!$B$2:$AB$601,4,0)="","",VLOOKUP($A64,Tournoi!$B$2:$AB$601,4,0))</f>
        <v>Dries</v>
      </c>
      <c r="E64" s="249" t="str">
        <f aca="false">IF(VLOOKUP($A64,Tournoi!$B$2:$AB$601,5,0)="","",VLOOKUP($A64,Tournoi!$B$2:$AB$601,5,0))</f>
        <v>Spelen Op Zolder</v>
      </c>
      <c r="F64" s="280" t="str">
        <f aca="false">IF(VLOOKUP($A64,Tournoi!$B$2:$AB$601,6,0)="","",VLOOKUP($A64,Tournoi!$B$2:$AB$601,6,0))</f>
        <v/>
      </c>
      <c r="G64" s="280" t="str">
        <f aca="false">IF(VLOOKUP($A64,Tournoi!$B$2:$AB$601,6,0)="","",VLOOKUP($A64,Tournoi!$B$2:$AB$601,8,0))</f>
        <v/>
      </c>
      <c r="H64" s="281" t="str">
        <f aca="false">IF(VLOOKUP($A64,Tournoi!$B$2:$AB$601,6,0)="","",VLOOKUP($A64,Tournoi!$B$2:$AB$601,12,0))</f>
        <v/>
      </c>
      <c r="I64" s="280" t="str">
        <f aca="false">IF(VLOOKUP($A64,Tournoi!$B$2:$AB$601,6,0)="","",VLOOKUP($A64,Tournoi!$B$2:$AB$601,13,0))</f>
        <v/>
      </c>
      <c r="J64" s="281" t="str">
        <f aca="false">IF(VLOOKUP($A64,Tournoi!$B$2:$AB$601,6,0)="","",VLOOKUP($A64,Tournoi!$B$2:$AB$601,17,0))</f>
        <v/>
      </c>
      <c r="K64" s="280" t="str">
        <f aca="false">IF(VLOOKUP($A64,Tournoi!$B$2:$AB$601,6,0)="","",VLOOKUP($A64,Tournoi!$B$2:$AB$601,18,0))</f>
        <v/>
      </c>
      <c r="L64" s="281" t="str">
        <f aca="false">IF(VLOOKUP($A64,Tournoi!$B$2:$AB$601,6,0)="","",VLOOKUP($A64,Tournoi!$B$2:$AB$601,22,0))</f>
        <v/>
      </c>
    </row>
    <row r="65" customFormat="false" ht="14.1" hidden="false" customHeight="true" outlineLevel="0" collapsed="false">
      <c r="A65" s="36" t="n">
        <v>64</v>
      </c>
      <c r="B65" s="278" t="n">
        <f aca="false">IF(VLOOKUP($A65,Ludo_na!$A$2:$AB$602,3,0)="","",VLOOKUP($A65,Ludo_na!$A$2:$AB$602,2,0))</f>
        <v>275</v>
      </c>
      <c r="C65" s="279" t="str">
        <f aca="false">IF(VLOOKUP($A65,Tournoi!$B$2:$AB$601,3,0)="","",VLOOKUP($A65,Tournoi!$B$2:$AB$601,3,0))</f>
        <v>Gardin</v>
      </c>
      <c r="D65" s="279" t="str">
        <f aca="false">IF(VLOOKUP($A65,Tournoi!$B$2:$AB$601,4,0)="","",VLOOKUP($A65,Tournoi!$B$2:$AB$601,4,0))</f>
        <v>Maïté</v>
      </c>
      <c r="E65" s="249" t="str">
        <f aca="false">IF(VLOOKUP($A65,Tournoi!$B$2:$AB$601,5,0)="","",VLOOKUP($A65,Tournoi!$B$2:$AB$601,5,0))</f>
        <v>Spelen Op Zolder</v>
      </c>
      <c r="F65" s="280" t="str">
        <f aca="false">IF(VLOOKUP($A65,Tournoi!$B$2:$AB$601,6,0)="","",VLOOKUP($A65,Tournoi!$B$2:$AB$601,6,0))</f>
        <v/>
      </c>
      <c r="G65" s="280" t="str">
        <f aca="false">IF(VLOOKUP($A65,Tournoi!$B$2:$AB$601,6,0)="","",VLOOKUP($A65,Tournoi!$B$2:$AB$601,8,0))</f>
        <v/>
      </c>
      <c r="H65" s="281" t="str">
        <f aca="false">IF(VLOOKUP($A65,Tournoi!$B$2:$AB$601,6,0)="","",VLOOKUP($A65,Tournoi!$B$2:$AB$601,12,0))</f>
        <v/>
      </c>
      <c r="I65" s="280" t="str">
        <f aca="false">IF(VLOOKUP($A65,Tournoi!$B$2:$AB$601,6,0)="","",VLOOKUP($A65,Tournoi!$B$2:$AB$601,13,0))</f>
        <v/>
      </c>
      <c r="J65" s="281" t="str">
        <f aca="false">IF(VLOOKUP($A65,Tournoi!$B$2:$AB$601,6,0)="","",VLOOKUP($A65,Tournoi!$B$2:$AB$601,17,0))</f>
        <v/>
      </c>
      <c r="K65" s="280" t="str">
        <f aca="false">IF(VLOOKUP($A65,Tournoi!$B$2:$AB$601,6,0)="","",VLOOKUP($A65,Tournoi!$B$2:$AB$601,18,0))</f>
        <v/>
      </c>
      <c r="L65" s="281" t="str">
        <f aca="false">IF(VLOOKUP($A65,Tournoi!$B$2:$AB$601,6,0)="","",VLOOKUP($A65,Tournoi!$B$2:$AB$601,22,0))</f>
        <v/>
      </c>
    </row>
    <row r="66" customFormat="false" ht="14.1" hidden="false" customHeight="true" outlineLevel="0" collapsed="false">
      <c r="A66" s="36" t="n">
        <v>65</v>
      </c>
      <c r="B66" s="278" t="n">
        <f aca="false">IF(VLOOKUP($A66,Ludo_na!$A$2:$AB$602,3,0)="","",VLOOKUP($A66,Ludo_na!$A$2:$AB$602,2,0))</f>
        <v>385</v>
      </c>
      <c r="C66" s="279" t="str">
        <f aca="false">IF(VLOOKUP($A66,Tournoi!$B$2:$AB$601,3,0)="","",VLOOKUP($A66,Tournoi!$B$2:$AB$601,3,0))</f>
        <v>Cierkens</v>
      </c>
      <c r="D66" s="279" t="str">
        <f aca="false">IF(VLOOKUP($A66,Tournoi!$B$2:$AB$601,4,0)="","",VLOOKUP($A66,Tournoi!$B$2:$AB$601,4,0))</f>
        <v>Kim</v>
      </c>
      <c r="E66" s="249" t="str">
        <f aca="false">IF(VLOOKUP($A66,Tournoi!$B$2:$AB$601,5,0)="","",VLOOKUP($A66,Tournoi!$B$2:$AB$601,5,0))</f>
        <v/>
      </c>
      <c r="F66" s="280" t="str">
        <f aca="false">IF(VLOOKUP($A66,Tournoi!$B$2:$AB$601,6,0)="","",VLOOKUP($A66,Tournoi!$B$2:$AB$601,6,0))</f>
        <v/>
      </c>
      <c r="G66" s="280" t="str">
        <f aca="false">IF(VLOOKUP($A66,Tournoi!$B$2:$AB$601,6,0)="","",VLOOKUP($A66,Tournoi!$B$2:$AB$601,8,0))</f>
        <v/>
      </c>
      <c r="H66" s="281" t="str">
        <f aca="false">IF(VLOOKUP($A66,Tournoi!$B$2:$AB$601,6,0)="","",VLOOKUP($A66,Tournoi!$B$2:$AB$601,12,0))</f>
        <v/>
      </c>
      <c r="I66" s="280" t="str">
        <f aca="false">IF(VLOOKUP($A66,Tournoi!$B$2:$AB$601,6,0)="","",VLOOKUP($A66,Tournoi!$B$2:$AB$601,13,0))</f>
        <v/>
      </c>
      <c r="J66" s="281" t="str">
        <f aca="false">IF(VLOOKUP($A66,Tournoi!$B$2:$AB$601,6,0)="","",VLOOKUP($A66,Tournoi!$B$2:$AB$601,17,0))</f>
        <v/>
      </c>
      <c r="K66" s="280" t="str">
        <f aca="false">IF(VLOOKUP($A66,Tournoi!$B$2:$AB$601,6,0)="","",VLOOKUP($A66,Tournoi!$B$2:$AB$601,18,0))</f>
        <v/>
      </c>
      <c r="L66" s="281" t="str">
        <f aca="false">IF(VLOOKUP($A66,Tournoi!$B$2:$AB$601,6,0)="","",VLOOKUP($A66,Tournoi!$B$2:$AB$601,22,0))</f>
        <v/>
      </c>
    </row>
    <row r="67" customFormat="false" ht="14.1" hidden="false" customHeight="true" outlineLevel="0" collapsed="false">
      <c r="A67" s="36" t="n">
        <v>66</v>
      </c>
      <c r="B67" s="278" t="n">
        <f aca="false">IF(VLOOKUP($A67,Ludo_na!$A$2:$AB$602,3,0)="","",VLOOKUP($A67,Ludo_na!$A$2:$AB$602,2,0))</f>
        <v>400</v>
      </c>
      <c r="C67" s="279" t="str">
        <f aca="false">IF(VLOOKUP($A67,Tournoi!$B$2:$AB$601,3,0)="","",VLOOKUP($A67,Tournoi!$B$2:$AB$601,3,0))</f>
        <v>Cheyns</v>
      </c>
      <c r="D67" s="279" t="str">
        <f aca="false">IF(VLOOKUP($A67,Tournoi!$B$2:$AB$601,4,0)="","",VLOOKUP($A67,Tournoi!$B$2:$AB$601,4,0))</f>
        <v>Jenny</v>
      </c>
      <c r="E67" s="249" t="str">
        <f aca="false">IF(VLOOKUP($A67,Tournoi!$B$2:$AB$601,5,0)="","",VLOOKUP($A67,Tournoi!$B$2:$AB$601,5,0))</f>
        <v>Spelen Op Zolder</v>
      </c>
      <c r="F67" s="280" t="str">
        <f aca="false">IF(VLOOKUP($A67,Tournoi!$B$2:$AB$601,6,0)="","",VLOOKUP($A67,Tournoi!$B$2:$AB$601,6,0))</f>
        <v/>
      </c>
      <c r="G67" s="280" t="str">
        <f aca="false">IF(VLOOKUP($A67,Tournoi!$B$2:$AB$601,6,0)="","",VLOOKUP($A67,Tournoi!$B$2:$AB$601,8,0))</f>
        <v/>
      </c>
      <c r="H67" s="281" t="str">
        <f aca="false">IF(VLOOKUP($A67,Tournoi!$B$2:$AB$601,6,0)="","",VLOOKUP($A67,Tournoi!$B$2:$AB$601,12,0))</f>
        <v/>
      </c>
      <c r="I67" s="280" t="str">
        <f aca="false">IF(VLOOKUP($A67,Tournoi!$B$2:$AB$601,6,0)="","",VLOOKUP($A67,Tournoi!$B$2:$AB$601,13,0))</f>
        <v/>
      </c>
      <c r="J67" s="281" t="str">
        <f aca="false">IF(VLOOKUP($A67,Tournoi!$B$2:$AB$601,6,0)="","",VLOOKUP($A67,Tournoi!$B$2:$AB$601,17,0))</f>
        <v/>
      </c>
      <c r="K67" s="280" t="str">
        <f aca="false">IF(VLOOKUP($A67,Tournoi!$B$2:$AB$601,6,0)="","",VLOOKUP($A67,Tournoi!$B$2:$AB$601,18,0))</f>
        <v/>
      </c>
      <c r="L67" s="281" t="str">
        <f aca="false">IF(VLOOKUP($A67,Tournoi!$B$2:$AB$601,6,0)="","",VLOOKUP($A67,Tournoi!$B$2:$AB$601,22,0))</f>
        <v/>
      </c>
    </row>
    <row r="68" customFormat="false" ht="14.1" hidden="false" customHeight="true" outlineLevel="0" collapsed="false">
      <c r="A68" s="36" t="n">
        <v>67</v>
      </c>
      <c r="B68" s="278" t="n">
        <f aca="false">IF(VLOOKUP($A68,Ludo_na!$A$2:$AB$602,3,0)="","",VLOOKUP($A68,Ludo_na!$A$2:$AB$602,2,0))</f>
        <v>309</v>
      </c>
      <c r="C68" s="279" t="str">
        <f aca="false">IF(VLOOKUP($A68,Tournoi!$B$2:$AB$601,3,0)="","",VLOOKUP($A68,Tournoi!$B$2:$AB$601,3,0))</f>
        <v>Hillaert</v>
      </c>
      <c r="D68" s="279" t="str">
        <f aca="false">IF(VLOOKUP($A68,Tournoi!$B$2:$AB$601,4,0)="","",VLOOKUP($A68,Tournoi!$B$2:$AB$601,4,0))</f>
        <v>Christophe</v>
      </c>
      <c r="E68" s="249" t="str">
        <f aca="false">IF(VLOOKUP($A68,Tournoi!$B$2:$AB$601,5,0)="","",VLOOKUP($A68,Tournoi!$B$2:$AB$601,5,0))</f>
        <v/>
      </c>
      <c r="F68" s="280" t="str">
        <f aca="false">IF(VLOOKUP($A68,Tournoi!$B$2:$AB$601,6,0)="","",VLOOKUP($A68,Tournoi!$B$2:$AB$601,6,0))</f>
        <v/>
      </c>
      <c r="G68" s="280" t="str">
        <f aca="false">IF(VLOOKUP($A68,Tournoi!$B$2:$AB$601,6,0)="","",VLOOKUP($A68,Tournoi!$B$2:$AB$601,8,0))</f>
        <v/>
      </c>
      <c r="H68" s="281" t="str">
        <f aca="false">IF(VLOOKUP($A68,Tournoi!$B$2:$AB$601,6,0)="","",VLOOKUP($A68,Tournoi!$B$2:$AB$601,12,0))</f>
        <v/>
      </c>
      <c r="I68" s="280" t="str">
        <f aca="false">IF(VLOOKUP($A68,Tournoi!$B$2:$AB$601,6,0)="","",VLOOKUP($A68,Tournoi!$B$2:$AB$601,13,0))</f>
        <v/>
      </c>
      <c r="J68" s="281" t="str">
        <f aca="false">IF(VLOOKUP($A68,Tournoi!$B$2:$AB$601,6,0)="","",VLOOKUP($A68,Tournoi!$B$2:$AB$601,17,0))</f>
        <v/>
      </c>
      <c r="K68" s="280" t="str">
        <f aca="false">IF(VLOOKUP($A68,Tournoi!$B$2:$AB$601,6,0)="","",VLOOKUP($A68,Tournoi!$B$2:$AB$601,18,0))</f>
        <v/>
      </c>
      <c r="L68" s="281" t="str">
        <f aca="false">IF(VLOOKUP($A68,Tournoi!$B$2:$AB$601,6,0)="","",VLOOKUP($A68,Tournoi!$B$2:$AB$601,22,0))</f>
        <v/>
      </c>
    </row>
    <row r="69" customFormat="false" ht="14.1" hidden="false" customHeight="true" outlineLevel="0" collapsed="false">
      <c r="A69" s="36" t="n">
        <v>68</v>
      </c>
      <c r="B69" s="278" t="n">
        <f aca="false">IF(VLOOKUP($A69,Ludo_na!$A$2:$AB$602,3,0)="","",VLOOKUP($A69,Ludo_na!$A$2:$AB$602,2,0))</f>
        <v>454</v>
      </c>
      <c r="C69" s="279" t="str">
        <f aca="false">IF(VLOOKUP($A69,Tournoi!$B$2:$AB$601,3,0)="","",VLOOKUP($A69,Tournoi!$B$2:$AB$601,3,0))</f>
        <v>Van Kerschaver</v>
      </c>
      <c r="D69" s="279" t="str">
        <f aca="false">IF(VLOOKUP($A69,Tournoi!$B$2:$AB$601,4,0)="","",VLOOKUP($A69,Tournoi!$B$2:$AB$601,4,0))</f>
        <v>Joke</v>
      </c>
      <c r="E69" s="249" t="str">
        <f aca="false">IF(VLOOKUP($A69,Tournoi!$B$2:$AB$601,5,0)="","",VLOOKUP($A69,Tournoi!$B$2:$AB$601,5,0))</f>
        <v>Spelen Op Zolder</v>
      </c>
      <c r="F69" s="280" t="str">
        <f aca="false">IF(VLOOKUP($A69,Tournoi!$B$2:$AB$601,6,0)="","",VLOOKUP($A69,Tournoi!$B$2:$AB$601,6,0))</f>
        <v/>
      </c>
      <c r="G69" s="280" t="str">
        <f aca="false">IF(VLOOKUP($A69,Tournoi!$B$2:$AB$601,6,0)="","",VLOOKUP($A69,Tournoi!$B$2:$AB$601,8,0))</f>
        <v/>
      </c>
      <c r="H69" s="281" t="str">
        <f aca="false">IF(VLOOKUP($A69,Tournoi!$B$2:$AB$601,6,0)="","",VLOOKUP($A69,Tournoi!$B$2:$AB$601,12,0))</f>
        <v/>
      </c>
      <c r="I69" s="280" t="str">
        <f aca="false">IF(VLOOKUP($A69,Tournoi!$B$2:$AB$601,6,0)="","",VLOOKUP($A69,Tournoi!$B$2:$AB$601,13,0))</f>
        <v/>
      </c>
      <c r="J69" s="281" t="str">
        <f aca="false">IF(VLOOKUP($A69,Tournoi!$B$2:$AB$601,6,0)="","",VLOOKUP($A69,Tournoi!$B$2:$AB$601,17,0))</f>
        <v/>
      </c>
      <c r="K69" s="280" t="str">
        <f aca="false">IF(VLOOKUP($A69,Tournoi!$B$2:$AB$601,6,0)="","",VLOOKUP($A69,Tournoi!$B$2:$AB$601,18,0))</f>
        <v/>
      </c>
      <c r="L69" s="281" t="str">
        <f aca="false">IF(VLOOKUP($A69,Tournoi!$B$2:$AB$601,6,0)="","",VLOOKUP($A69,Tournoi!$B$2:$AB$601,22,0))</f>
        <v/>
      </c>
    </row>
    <row r="70" customFormat="false" ht="14.1" hidden="false" customHeight="true" outlineLevel="0" collapsed="false">
      <c r="A70" s="36" t="n">
        <v>69</v>
      </c>
      <c r="B70" s="278" t="n">
        <f aca="false">IF(VLOOKUP($A70,Ludo_na!$A$2:$AB$602,3,0)="","",VLOOKUP($A70,Ludo_na!$A$2:$AB$602,2,0))</f>
        <v>494</v>
      </c>
      <c r="C70" s="279" t="str">
        <f aca="false">IF(VLOOKUP($A70,Tournoi!$B$2:$AB$601,3,0)="","",VLOOKUP($A70,Tournoi!$B$2:$AB$601,3,0))</f>
        <v>Ameel</v>
      </c>
      <c r="D70" s="279" t="str">
        <f aca="false">IF(VLOOKUP($A70,Tournoi!$B$2:$AB$601,4,0)="","",VLOOKUP($A70,Tournoi!$B$2:$AB$601,4,0))</f>
        <v>Bart</v>
      </c>
      <c r="E70" s="249" t="str">
        <f aca="false">IF(VLOOKUP($A70,Tournoi!$B$2:$AB$601,5,0)="","",VLOOKUP($A70,Tournoi!$B$2:$AB$601,5,0))</f>
        <v/>
      </c>
      <c r="F70" s="280" t="str">
        <f aca="false">IF(VLOOKUP($A70,Tournoi!$B$2:$AB$601,6,0)="","",VLOOKUP($A70,Tournoi!$B$2:$AB$601,6,0))</f>
        <v/>
      </c>
      <c r="G70" s="280" t="str">
        <f aca="false">IF(VLOOKUP($A70,Tournoi!$B$2:$AB$601,6,0)="","",VLOOKUP($A70,Tournoi!$B$2:$AB$601,8,0))</f>
        <v/>
      </c>
      <c r="H70" s="281" t="str">
        <f aca="false">IF(VLOOKUP($A70,Tournoi!$B$2:$AB$601,6,0)="","",VLOOKUP($A70,Tournoi!$B$2:$AB$601,12,0))</f>
        <v/>
      </c>
      <c r="I70" s="280" t="str">
        <f aca="false">IF(VLOOKUP($A70,Tournoi!$B$2:$AB$601,6,0)="","",VLOOKUP($A70,Tournoi!$B$2:$AB$601,13,0))</f>
        <v/>
      </c>
      <c r="J70" s="281" t="str">
        <f aca="false">IF(VLOOKUP($A70,Tournoi!$B$2:$AB$601,6,0)="","",VLOOKUP($A70,Tournoi!$B$2:$AB$601,17,0))</f>
        <v/>
      </c>
      <c r="K70" s="280" t="str">
        <f aca="false">IF(VLOOKUP($A70,Tournoi!$B$2:$AB$601,6,0)="","",VLOOKUP($A70,Tournoi!$B$2:$AB$601,18,0))</f>
        <v/>
      </c>
      <c r="L70" s="281" t="str">
        <f aca="false">IF(VLOOKUP($A70,Tournoi!$B$2:$AB$601,6,0)="","",VLOOKUP($A70,Tournoi!$B$2:$AB$601,22,0))</f>
        <v/>
      </c>
    </row>
    <row r="71" customFormat="false" ht="14.1" hidden="false" customHeight="true" outlineLevel="0" collapsed="false">
      <c r="A71" s="36" t="n">
        <v>70</v>
      </c>
      <c r="B71" s="278" t="n">
        <f aca="false">IF(VLOOKUP($A71,Ludo_na!$A$2:$AB$602,3,0)="","",VLOOKUP($A71,Ludo_na!$A$2:$AB$602,2,0))</f>
        <v>95</v>
      </c>
      <c r="C71" s="279" t="str">
        <f aca="false">IF(VLOOKUP($A71,Tournoi!$B$2:$AB$601,3,0)="","",VLOOKUP($A71,Tournoi!$B$2:$AB$601,3,0))</f>
        <v>Blieck</v>
      </c>
      <c r="D71" s="279" t="str">
        <f aca="false">IF(VLOOKUP($A71,Tournoi!$B$2:$AB$601,4,0)="","",VLOOKUP($A71,Tournoi!$B$2:$AB$601,4,0))</f>
        <v>Andy</v>
      </c>
      <c r="E71" s="249" t="str">
        <f aca="false">IF(VLOOKUP($A71,Tournoi!$B$2:$AB$601,5,0)="","",VLOOKUP($A71,Tournoi!$B$2:$AB$601,5,0))</f>
        <v>Spelen Op Zolder</v>
      </c>
      <c r="F71" s="280" t="str">
        <f aca="false">IF(VLOOKUP($A71,Tournoi!$B$2:$AB$601,6,0)="","",VLOOKUP($A71,Tournoi!$B$2:$AB$601,6,0))</f>
        <v>Aanwezig</v>
      </c>
      <c r="G71" s="280" t="str">
        <f aca="false">IF(VLOOKUP($A71,Tournoi!$B$2:$AB$601,6,0)="","",VLOOKUP($A71,Tournoi!$B$2:$AB$601,8,0))</f>
        <v>Cottage Garden</v>
      </c>
      <c r="H71" s="281" t="n">
        <f aca="false">IF(VLOOKUP($A71,Tournoi!$B$2:$AB$601,6,0)="","",VLOOKUP($A71,Tournoi!$B$2:$AB$601,12,0))</f>
        <v>104.289719626168</v>
      </c>
      <c r="I71" s="280" t="str">
        <f aca="false">IF(VLOOKUP($A71,Tournoi!$B$2:$AB$601,6,0)="","",VLOOKUP($A71,Tournoi!$B$2:$AB$601,13,0))</f>
        <v>Mombasa</v>
      </c>
      <c r="J71" s="281" t="n">
        <f aca="false">IF(VLOOKUP($A71,Tournoi!$B$2:$AB$601,6,0)="","",VLOOKUP($A71,Tournoi!$B$2:$AB$601,17,0))</f>
        <v>66.9471341124096</v>
      </c>
      <c r="K71" s="280" t="str">
        <f aca="false">IF(VLOOKUP($A71,Tournoi!$B$2:$AB$601,6,0)="","",VLOOKUP($A71,Tournoi!$B$2:$AB$601,18,0))</f>
        <v>7 Wonders</v>
      </c>
      <c r="L71" s="281" t="n">
        <f aca="false">IF(VLOOKUP($A71,Tournoi!$B$2:$AB$601,6,0)="","",VLOOKUP($A71,Tournoi!$B$2:$AB$601,22,0))</f>
        <v>80.1795774647887</v>
      </c>
    </row>
    <row r="72" customFormat="false" ht="14.1" hidden="false" customHeight="true" outlineLevel="0" collapsed="false">
      <c r="A72" s="36" t="n">
        <v>71</v>
      </c>
      <c r="B72" s="278" t="n">
        <f aca="false">IF(VLOOKUP($A72,Ludo_na!$A$2:$AB$602,3,0)="","",VLOOKUP($A72,Ludo_na!$A$2:$AB$602,2,0))</f>
        <v>49</v>
      </c>
      <c r="C72" s="279" t="str">
        <f aca="false">IF(VLOOKUP($A72,Tournoi!$B$2:$AB$601,3,0)="","",VLOOKUP($A72,Tournoi!$B$2:$AB$601,3,0))</f>
        <v>Degrieck</v>
      </c>
      <c r="D72" s="279" t="str">
        <f aca="false">IF(VLOOKUP($A72,Tournoi!$B$2:$AB$601,4,0)="","",VLOOKUP($A72,Tournoi!$B$2:$AB$601,4,0))</f>
        <v>Yves</v>
      </c>
      <c r="E72" s="249" t="str">
        <f aca="false">IF(VLOOKUP($A72,Tournoi!$B$2:$AB$601,5,0)="","",VLOOKUP($A72,Tournoi!$B$2:$AB$601,5,0))</f>
        <v>Spelen Op Zolder</v>
      </c>
      <c r="F72" s="280" t="str">
        <f aca="false">IF(VLOOKUP($A72,Tournoi!$B$2:$AB$601,6,0)="","",VLOOKUP($A72,Tournoi!$B$2:$AB$601,6,0))</f>
        <v>Aanwezig</v>
      </c>
      <c r="G72" s="280" t="str">
        <f aca="false">IF(VLOOKUP($A72,Tournoi!$B$2:$AB$601,6,0)="","",VLOOKUP($A72,Tournoi!$B$2:$AB$601,8,0))</f>
        <v>Legends</v>
      </c>
      <c r="H72" s="281" t="n">
        <f aca="false">IF(VLOOKUP($A72,Tournoi!$B$2:$AB$601,6,0)="","",VLOOKUP($A72,Tournoi!$B$2:$AB$601,12,0))</f>
        <v>66.9367396593674</v>
      </c>
      <c r="I72" s="280" t="str">
        <f aca="false">IF(VLOOKUP($A72,Tournoi!$B$2:$AB$601,6,0)="","",VLOOKUP($A72,Tournoi!$B$2:$AB$601,13,0))</f>
        <v>Rhodes</v>
      </c>
      <c r="J72" s="281" t="n">
        <f aca="false">IF(VLOOKUP($A72,Tournoi!$B$2:$AB$601,6,0)="","",VLOOKUP($A72,Tournoi!$B$2:$AB$601,17,0))</f>
        <v>104.301587301587</v>
      </c>
      <c r="K72" s="280" t="str">
        <f aca="false">IF(VLOOKUP($A72,Tournoi!$B$2:$AB$601,6,0)="","",VLOOKUP($A72,Tournoi!$B$2:$AB$601,18,0))</f>
        <v>Splendor</v>
      </c>
      <c r="L72" s="281" t="n">
        <f aca="false">IF(VLOOKUP($A72,Tournoi!$B$2:$AB$601,6,0)="","",VLOOKUP($A72,Tournoi!$B$2:$AB$601,22,0))</f>
        <v>0.121951219512195</v>
      </c>
    </row>
    <row r="73" customFormat="false" ht="14.1" hidden="false" customHeight="true" outlineLevel="0" collapsed="false">
      <c r="A73" s="36" t="n">
        <v>72</v>
      </c>
      <c r="B73" s="278" t="n">
        <f aca="false">IF(VLOOKUP($A73,Ludo_na!$A$2:$AB$602,3,0)="","",VLOOKUP($A73,Ludo_na!$A$2:$AB$602,2,0))</f>
        <v>474</v>
      </c>
      <c r="C73" s="279" t="str">
        <f aca="false">IF(VLOOKUP($A73,Tournoi!$B$2:$AB$601,3,0)="","",VLOOKUP($A73,Tournoi!$B$2:$AB$601,3,0))</f>
        <v>Lefevre</v>
      </c>
      <c r="D73" s="279" t="str">
        <f aca="false">IF(VLOOKUP($A73,Tournoi!$B$2:$AB$601,4,0)="","",VLOOKUP($A73,Tournoi!$B$2:$AB$601,4,0))</f>
        <v>Maria</v>
      </c>
      <c r="E73" s="249" t="str">
        <f aca="false">IF(VLOOKUP($A73,Tournoi!$B$2:$AB$601,5,0)="","",VLOOKUP($A73,Tournoi!$B$2:$AB$601,5,0))</f>
        <v/>
      </c>
      <c r="F73" s="280" t="str">
        <f aca="false">IF(VLOOKUP($A73,Tournoi!$B$2:$AB$601,6,0)="","",VLOOKUP($A73,Tournoi!$B$2:$AB$601,6,0))</f>
        <v/>
      </c>
      <c r="G73" s="280" t="str">
        <f aca="false">IF(VLOOKUP($A73,Tournoi!$B$2:$AB$601,6,0)="","",VLOOKUP($A73,Tournoi!$B$2:$AB$601,8,0))</f>
        <v/>
      </c>
      <c r="H73" s="281" t="str">
        <f aca="false">IF(VLOOKUP($A73,Tournoi!$B$2:$AB$601,6,0)="","",VLOOKUP($A73,Tournoi!$B$2:$AB$601,12,0))</f>
        <v/>
      </c>
      <c r="I73" s="280" t="str">
        <f aca="false">IF(VLOOKUP($A73,Tournoi!$B$2:$AB$601,6,0)="","",VLOOKUP($A73,Tournoi!$B$2:$AB$601,13,0))</f>
        <v/>
      </c>
      <c r="J73" s="281" t="str">
        <f aca="false">IF(VLOOKUP($A73,Tournoi!$B$2:$AB$601,6,0)="","",VLOOKUP($A73,Tournoi!$B$2:$AB$601,17,0))</f>
        <v/>
      </c>
      <c r="K73" s="280" t="str">
        <f aca="false">IF(VLOOKUP($A73,Tournoi!$B$2:$AB$601,6,0)="","",VLOOKUP($A73,Tournoi!$B$2:$AB$601,18,0))</f>
        <v/>
      </c>
      <c r="L73" s="281" t="str">
        <f aca="false">IF(VLOOKUP($A73,Tournoi!$B$2:$AB$601,6,0)="","",VLOOKUP($A73,Tournoi!$B$2:$AB$601,22,0))</f>
        <v/>
      </c>
    </row>
    <row r="74" customFormat="false" ht="14.1" hidden="false" customHeight="true" outlineLevel="0" collapsed="false">
      <c r="A74" s="36" t="n">
        <v>73</v>
      </c>
      <c r="B74" s="278" t="n">
        <f aca="false">IF(VLOOKUP($A74,Ludo_na!$A$2:$AB$602,3,0)="","",VLOOKUP($A74,Ludo_na!$A$2:$AB$602,2,0))</f>
        <v>382</v>
      </c>
      <c r="C74" s="279" t="str">
        <f aca="false">IF(VLOOKUP($A74,Tournoi!$B$2:$AB$601,3,0)="","",VLOOKUP($A74,Tournoi!$B$2:$AB$601,3,0))</f>
        <v>Delafontaine</v>
      </c>
      <c r="D74" s="279" t="str">
        <f aca="false">IF(VLOOKUP($A74,Tournoi!$B$2:$AB$601,4,0)="","",VLOOKUP($A74,Tournoi!$B$2:$AB$601,4,0))</f>
        <v>Jolien</v>
      </c>
      <c r="E74" s="249" t="str">
        <f aca="false">IF(VLOOKUP($A74,Tournoi!$B$2:$AB$601,5,0)="","",VLOOKUP($A74,Tournoi!$B$2:$AB$601,5,0))</f>
        <v/>
      </c>
      <c r="F74" s="280" t="str">
        <f aca="false">IF(VLOOKUP($A74,Tournoi!$B$2:$AB$601,6,0)="","",VLOOKUP($A74,Tournoi!$B$2:$AB$601,6,0))</f>
        <v/>
      </c>
      <c r="G74" s="280" t="str">
        <f aca="false">IF(VLOOKUP($A74,Tournoi!$B$2:$AB$601,6,0)="","",VLOOKUP($A74,Tournoi!$B$2:$AB$601,8,0))</f>
        <v/>
      </c>
      <c r="H74" s="281" t="str">
        <f aca="false">IF(VLOOKUP($A74,Tournoi!$B$2:$AB$601,6,0)="","",VLOOKUP($A74,Tournoi!$B$2:$AB$601,12,0))</f>
        <v/>
      </c>
      <c r="I74" s="280" t="str">
        <f aca="false">IF(VLOOKUP($A74,Tournoi!$B$2:$AB$601,6,0)="","",VLOOKUP($A74,Tournoi!$B$2:$AB$601,13,0))</f>
        <v/>
      </c>
      <c r="J74" s="281" t="str">
        <f aca="false">IF(VLOOKUP($A74,Tournoi!$B$2:$AB$601,6,0)="","",VLOOKUP($A74,Tournoi!$B$2:$AB$601,17,0))</f>
        <v/>
      </c>
      <c r="K74" s="280" t="str">
        <f aca="false">IF(VLOOKUP($A74,Tournoi!$B$2:$AB$601,6,0)="","",VLOOKUP($A74,Tournoi!$B$2:$AB$601,18,0))</f>
        <v/>
      </c>
      <c r="L74" s="281" t="str">
        <f aca="false">IF(VLOOKUP($A74,Tournoi!$B$2:$AB$601,6,0)="","",VLOOKUP($A74,Tournoi!$B$2:$AB$601,22,0))</f>
        <v/>
      </c>
    </row>
    <row r="75" customFormat="false" ht="14.1" hidden="false" customHeight="true" outlineLevel="0" collapsed="false">
      <c r="A75" s="36" t="n">
        <v>74</v>
      </c>
      <c r="B75" s="278" t="n">
        <f aca="false">IF(VLOOKUP($A75,Ludo_na!$A$2:$AB$602,3,0)="","",VLOOKUP($A75,Ludo_na!$A$2:$AB$602,2,0))</f>
        <v>555</v>
      </c>
      <c r="C75" s="279" t="str">
        <f aca="false">IF(VLOOKUP($A75,Tournoi!$B$2:$AB$601,3,0)="","",VLOOKUP($A75,Tournoi!$B$2:$AB$601,3,0))</f>
        <v>Dumoulin</v>
      </c>
      <c r="D75" s="279" t="str">
        <f aca="false">IF(VLOOKUP($A75,Tournoi!$B$2:$AB$601,4,0)="","",VLOOKUP($A75,Tournoi!$B$2:$AB$601,4,0))</f>
        <v>Lennart</v>
      </c>
      <c r="E75" s="249" t="str">
        <f aca="false">IF(VLOOKUP($A75,Tournoi!$B$2:$AB$601,5,0)="","",VLOOKUP($A75,Tournoi!$B$2:$AB$601,5,0))</f>
        <v/>
      </c>
      <c r="F75" s="280" t="str">
        <f aca="false">IF(VLOOKUP($A75,Tournoi!$B$2:$AB$601,6,0)="","",VLOOKUP($A75,Tournoi!$B$2:$AB$601,6,0))</f>
        <v/>
      </c>
      <c r="G75" s="280" t="str">
        <f aca="false">IF(VLOOKUP($A75,Tournoi!$B$2:$AB$601,6,0)="","",VLOOKUP($A75,Tournoi!$B$2:$AB$601,8,0))</f>
        <v/>
      </c>
      <c r="H75" s="281" t="str">
        <f aca="false">IF(VLOOKUP($A75,Tournoi!$B$2:$AB$601,6,0)="","",VLOOKUP($A75,Tournoi!$B$2:$AB$601,12,0))</f>
        <v/>
      </c>
      <c r="I75" s="280" t="str">
        <f aca="false">IF(VLOOKUP($A75,Tournoi!$B$2:$AB$601,6,0)="","",VLOOKUP($A75,Tournoi!$B$2:$AB$601,13,0))</f>
        <v/>
      </c>
      <c r="J75" s="281" t="str">
        <f aca="false">IF(VLOOKUP($A75,Tournoi!$B$2:$AB$601,6,0)="","",VLOOKUP($A75,Tournoi!$B$2:$AB$601,17,0))</f>
        <v/>
      </c>
      <c r="K75" s="280" t="str">
        <f aca="false">IF(VLOOKUP($A75,Tournoi!$B$2:$AB$601,6,0)="","",VLOOKUP($A75,Tournoi!$B$2:$AB$601,18,0))</f>
        <v/>
      </c>
      <c r="L75" s="281" t="str">
        <f aca="false">IF(VLOOKUP($A75,Tournoi!$B$2:$AB$601,6,0)="","",VLOOKUP($A75,Tournoi!$B$2:$AB$601,22,0))</f>
        <v/>
      </c>
    </row>
    <row r="76" customFormat="false" ht="14.1" hidden="false" customHeight="true" outlineLevel="0" collapsed="false">
      <c r="A76" s="36" t="n">
        <v>75</v>
      </c>
      <c r="B76" s="278" t="n">
        <f aca="false">IF(VLOOKUP($A76,Ludo_na!$A$2:$AB$602,3,0)="","",VLOOKUP($A76,Ludo_na!$A$2:$AB$602,2,0))</f>
        <v>468</v>
      </c>
      <c r="C76" s="279" t="str">
        <f aca="false">IF(VLOOKUP($A76,Tournoi!$B$2:$AB$601,3,0)="","",VLOOKUP($A76,Tournoi!$B$2:$AB$601,3,0))</f>
        <v>Ameel</v>
      </c>
      <c r="D76" s="279" t="str">
        <f aca="false">IF(VLOOKUP($A76,Tournoi!$B$2:$AB$601,4,0)="","",VLOOKUP($A76,Tournoi!$B$2:$AB$601,4,0))</f>
        <v>Roel</v>
      </c>
      <c r="E76" s="249" t="str">
        <f aca="false">IF(VLOOKUP($A76,Tournoi!$B$2:$AB$601,5,0)="","",VLOOKUP($A76,Tournoi!$B$2:$AB$601,5,0))</f>
        <v/>
      </c>
      <c r="F76" s="280" t="str">
        <f aca="false">IF(VLOOKUP($A76,Tournoi!$B$2:$AB$601,6,0)="","",VLOOKUP($A76,Tournoi!$B$2:$AB$601,6,0))</f>
        <v/>
      </c>
      <c r="G76" s="280" t="str">
        <f aca="false">IF(VLOOKUP($A76,Tournoi!$B$2:$AB$601,6,0)="","",VLOOKUP($A76,Tournoi!$B$2:$AB$601,8,0))</f>
        <v/>
      </c>
      <c r="H76" s="281" t="str">
        <f aca="false">IF(VLOOKUP($A76,Tournoi!$B$2:$AB$601,6,0)="","",VLOOKUP($A76,Tournoi!$B$2:$AB$601,12,0))</f>
        <v/>
      </c>
      <c r="I76" s="280" t="str">
        <f aca="false">IF(VLOOKUP($A76,Tournoi!$B$2:$AB$601,6,0)="","",VLOOKUP($A76,Tournoi!$B$2:$AB$601,13,0))</f>
        <v/>
      </c>
      <c r="J76" s="281" t="str">
        <f aca="false">IF(VLOOKUP($A76,Tournoi!$B$2:$AB$601,6,0)="","",VLOOKUP($A76,Tournoi!$B$2:$AB$601,17,0))</f>
        <v/>
      </c>
      <c r="K76" s="280" t="str">
        <f aca="false">IF(VLOOKUP($A76,Tournoi!$B$2:$AB$601,6,0)="","",VLOOKUP($A76,Tournoi!$B$2:$AB$601,18,0))</f>
        <v/>
      </c>
      <c r="L76" s="281" t="str">
        <f aca="false">IF(VLOOKUP($A76,Tournoi!$B$2:$AB$601,6,0)="","",VLOOKUP($A76,Tournoi!$B$2:$AB$601,22,0))</f>
        <v/>
      </c>
    </row>
    <row r="77" customFormat="false" ht="14.1" hidden="false" customHeight="true" outlineLevel="0" collapsed="false">
      <c r="A77" s="36" t="n">
        <v>76</v>
      </c>
      <c r="B77" s="278" t="n">
        <f aca="false">IF(VLOOKUP($A77,Ludo_na!$A$2:$AB$602,3,0)="","",VLOOKUP($A77,Ludo_na!$A$2:$AB$602,2,0))</f>
        <v>337</v>
      </c>
      <c r="C77" s="279" t="str">
        <f aca="false">IF(VLOOKUP($A77,Tournoi!$B$2:$AB$601,3,0)="","",VLOOKUP($A77,Tournoi!$B$2:$AB$601,3,0))</f>
        <v>Van Reusel</v>
      </c>
      <c r="D77" s="279" t="str">
        <f aca="false">IF(VLOOKUP($A77,Tournoi!$B$2:$AB$601,4,0)="","",VLOOKUP($A77,Tournoi!$B$2:$AB$601,4,0))</f>
        <v>Matthias</v>
      </c>
      <c r="E77" s="249" t="str">
        <f aca="false">IF(VLOOKUP($A77,Tournoi!$B$2:$AB$601,5,0)="","",VLOOKUP($A77,Tournoi!$B$2:$AB$601,5,0))</f>
        <v/>
      </c>
      <c r="F77" s="280" t="str">
        <f aca="false">IF(VLOOKUP($A77,Tournoi!$B$2:$AB$601,6,0)="","",VLOOKUP($A77,Tournoi!$B$2:$AB$601,6,0))</f>
        <v/>
      </c>
      <c r="G77" s="280" t="str">
        <f aca="false">IF(VLOOKUP($A77,Tournoi!$B$2:$AB$601,6,0)="","",VLOOKUP($A77,Tournoi!$B$2:$AB$601,8,0))</f>
        <v/>
      </c>
      <c r="H77" s="281" t="str">
        <f aca="false">IF(VLOOKUP($A77,Tournoi!$B$2:$AB$601,6,0)="","",VLOOKUP($A77,Tournoi!$B$2:$AB$601,12,0))</f>
        <v/>
      </c>
      <c r="I77" s="280" t="str">
        <f aca="false">IF(VLOOKUP($A77,Tournoi!$B$2:$AB$601,6,0)="","",VLOOKUP($A77,Tournoi!$B$2:$AB$601,13,0))</f>
        <v/>
      </c>
      <c r="J77" s="281" t="str">
        <f aca="false">IF(VLOOKUP($A77,Tournoi!$B$2:$AB$601,6,0)="","",VLOOKUP($A77,Tournoi!$B$2:$AB$601,17,0))</f>
        <v/>
      </c>
      <c r="K77" s="280" t="str">
        <f aca="false">IF(VLOOKUP($A77,Tournoi!$B$2:$AB$601,6,0)="","",VLOOKUP($A77,Tournoi!$B$2:$AB$601,18,0))</f>
        <v/>
      </c>
      <c r="L77" s="281" t="str">
        <f aca="false">IF(VLOOKUP($A77,Tournoi!$B$2:$AB$601,6,0)="","",VLOOKUP($A77,Tournoi!$B$2:$AB$601,22,0))</f>
        <v/>
      </c>
    </row>
    <row r="78" customFormat="false" ht="14.1" hidden="false" customHeight="true" outlineLevel="0" collapsed="false">
      <c r="A78" s="36" t="n">
        <v>77</v>
      </c>
      <c r="B78" s="278" t="n">
        <f aca="false">IF(VLOOKUP($A78,Ludo_na!$A$2:$AB$602,3,0)="","",VLOOKUP($A78,Ludo_na!$A$2:$AB$602,2,0))</f>
        <v>317</v>
      </c>
      <c r="C78" s="279" t="str">
        <f aca="false">IF(VLOOKUP($A78,Tournoi!$B$2:$AB$601,3,0)="","",VLOOKUP($A78,Tournoi!$B$2:$AB$601,3,0))</f>
        <v>De Kegel</v>
      </c>
      <c r="D78" s="279" t="str">
        <f aca="false">IF(VLOOKUP($A78,Tournoi!$B$2:$AB$601,4,0)="","",VLOOKUP($A78,Tournoi!$B$2:$AB$601,4,0))</f>
        <v>Brigitte</v>
      </c>
      <c r="E78" s="249" t="str">
        <f aca="false">IF(VLOOKUP($A78,Tournoi!$B$2:$AB$601,5,0)="","",VLOOKUP($A78,Tournoi!$B$2:$AB$601,5,0))</f>
        <v/>
      </c>
      <c r="F78" s="280" t="str">
        <f aca="false">IF(VLOOKUP($A78,Tournoi!$B$2:$AB$601,6,0)="","",VLOOKUP($A78,Tournoi!$B$2:$AB$601,6,0))</f>
        <v/>
      </c>
      <c r="G78" s="280" t="str">
        <f aca="false">IF(VLOOKUP($A78,Tournoi!$B$2:$AB$601,6,0)="","",VLOOKUP($A78,Tournoi!$B$2:$AB$601,8,0))</f>
        <v/>
      </c>
      <c r="H78" s="281" t="str">
        <f aca="false">IF(VLOOKUP($A78,Tournoi!$B$2:$AB$601,6,0)="","",VLOOKUP($A78,Tournoi!$B$2:$AB$601,12,0))</f>
        <v/>
      </c>
      <c r="I78" s="280" t="str">
        <f aca="false">IF(VLOOKUP($A78,Tournoi!$B$2:$AB$601,6,0)="","",VLOOKUP($A78,Tournoi!$B$2:$AB$601,13,0))</f>
        <v/>
      </c>
      <c r="J78" s="281" t="str">
        <f aca="false">IF(VLOOKUP($A78,Tournoi!$B$2:$AB$601,6,0)="","",VLOOKUP($A78,Tournoi!$B$2:$AB$601,17,0))</f>
        <v/>
      </c>
      <c r="K78" s="280" t="str">
        <f aca="false">IF(VLOOKUP($A78,Tournoi!$B$2:$AB$601,6,0)="","",VLOOKUP($A78,Tournoi!$B$2:$AB$601,18,0))</f>
        <v/>
      </c>
      <c r="L78" s="281" t="str">
        <f aca="false">IF(VLOOKUP($A78,Tournoi!$B$2:$AB$601,6,0)="","",VLOOKUP($A78,Tournoi!$B$2:$AB$601,22,0))</f>
        <v/>
      </c>
    </row>
    <row r="79" customFormat="false" ht="14.1" hidden="false" customHeight="true" outlineLevel="0" collapsed="false">
      <c r="A79" s="36" t="n">
        <v>78</v>
      </c>
      <c r="B79" s="278" t="n">
        <f aca="false">IF(VLOOKUP($A79,Ludo_na!$A$2:$AB$602,3,0)="","",VLOOKUP($A79,Ludo_na!$A$2:$AB$602,2,0))</f>
        <v>467</v>
      </c>
      <c r="C79" s="279" t="str">
        <f aca="false">IF(VLOOKUP($A79,Tournoi!$B$2:$AB$601,3,0)="","",VLOOKUP($A79,Tournoi!$B$2:$AB$601,3,0))</f>
        <v>Storme</v>
      </c>
      <c r="D79" s="279" t="str">
        <f aca="false">IF(VLOOKUP($A79,Tournoi!$B$2:$AB$601,4,0)="","",VLOOKUP($A79,Tournoi!$B$2:$AB$601,4,0))</f>
        <v>Noah</v>
      </c>
      <c r="E79" s="249" t="str">
        <f aca="false">IF(VLOOKUP($A79,Tournoi!$B$2:$AB$601,5,0)="","",VLOOKUP($A79,Tournoi!$B$2:$AB$601,5,0))</f>
        <v/>
      </c>
      <c r="F79" s="280" t="str">
        <f aca="false">IF(VLOOKUP($A79,Tournoi!$B$2:$AB$601,6,0)="","",VLOOKUP($A79,Tournoi!$B$2:$AB$601,6,0))</f>
        <v/>
      </c>
      <c r="G79" s="280" t="str">
        <f aca="false">IF(VLOOKUP($A79,Tournoi!$B$2:$AB$601,6,0)="","",VLOOKUP($A79,Tournoi!$B$2:$AB$601,8,0))</f>
        <v/>
      </c>
      <c r="H79" s="281" t="str">
        <f aca="false">IF(VLOOKUP($A79,Tournoi!$B$2:$AB$601,6,0)="","",VLOOKUP($A79,Tournoi!$B$2:$AB$601,12,0))</f>
        <v/>
      </c>
      <c r="I79" s="280" t="str">
        <f aca="false">IF(VLOOKUP($A79,Tournoi!$B$2:$AB$601,6,0)="","",VLOOKUP($A79,Tournoi!$B$2:$AB$601,13,0))</f>
        <v/>
      </c>
      <c r="J79" s="281" t="str">
        <f aca="false">IF(VLOOKUP($A79,Tournoi!$B$2:$AB$601,6,0)="","",VLOOKUP($A79,Tournoi!$B$2:$AB$601,17,0))</f>
        <v/>
      </c>
      <c r="K79" s="280" t="str">
        <f aca="false">IF(VLOOKUP($A79,Tournoi!$B$2:$AB$601,6,0)="","",VLOOKUP($A79,Tournoi!$B$2:$AB$601,18,0))</f>
        <v/>
      </c>
      <c r="L79" s="281" t="str">
        <f aca="false">IF(VLOOKUP($A79,Tournoi!$B$2:$AB$601,6,0)="","",VLOOKUP($A79,Tournoi!$B$2:$AB$601,22,0))</f>
        <v/>
      </c>
    </row>
    <row r="80" customFormat="false" ht="14.1" hidden="false" customHeight="true" outlineLevel="0" collapsed="false">
      <c r="A80" s="36" t="n">
        <v>79</v>
      </c>
      <c r="B80" s="278" t="n">
        <f aca="false">IF(VLOOKUP($A80,Ludo_na!$A$2:$AB$602,3,0)="","",VLOOKUP($A80,Ludo_na!$A$2:$AB$602,2,0))</f>
        <v>320</v>
      </c>
      <c r="C80" s="279" t="str">
        <f aca="false">IF(VLOOKUP($A80,Tournoi!$B$2:$AB$601,3,0)="","",VLOOKUP($A80,Tournoi!$B$2:$AB$601,3,0))</f>
        <v>De Cock</v>
      </c>
      <c r="D80" s="279" t="str">
        <f aca="false">IF(VLOOKUP($A80,Tournoi!$B$2:$AB$601,4,0)="","",VLOOKUP($A80,Tournoi!$B$2:$AB$601,4,0))</f>
        <v>Ria</v>
      </c>
      <c r="E80" s="249" t="str">
        <f aca="false">IF(VLOOKUP($A80,Tournoi!$B$2:$AB$601,5,0)="","",VLOOKUP($A80,Tournoi!$B$2:$AB$601,5,0))</f>
        <v>Spelen Op Zolder</v>
      </c>
      <c r="F80" s="280" t="str">
        <f aca="false">IF(VLOOKUP($A80,Tournoi!$B$2:$AB$601,6,0)="","",VLOOKUP($A80,Tournoi!$B$2:$AB$601,6,0))</f>
        <v/>
      </c>
      <c r="G80" s="280" t="str">
        <f aca="false">IF(VLOOKUP($A80,Tournoi!$B$2:$AB$601,6,0)="","",VLOOKUP($A80,Tournoi!$B$2:$AB$601,8,0))</f>
        <v/>
      </c>
      <c r="H80" s="281" t="str">
        <f aca="false">IF(VLOOKUP($A80,Tournoi!$B$2:$AB$601,6,0)="","",VLOOKUP($A80,Tournoi!$B$2:$AB$601,12,0))</f>
        <v/>
      </c>
      <c r="I80" s="280" t="str">
        <f aca="false">IF(VLOOKUP($A80,Tournoi!$B$2:$AB$601,6,0)="","",VLOOKUP($A80,Tournoi!$B$2:$AB$601,13,0))</f>
        <v/>
      </c>
      <c r="J80" s="281" t="str">
        <f aca="false">IF(VLOOKUP($A80,Tournoi!$B$2:$AB$601,6,0)="","",VLOOKUP($A80,Tournoi!$B$2:$AB$601,17,0))</f>
        <v/>
      </c>
      <c r="K80" s="280" t="str">
        <f aca="false">IF(VLOOKUP($A80,Tournoi!$B$2:$AB$601,6,0)="","",VLOOKUP($A80,Tournoi!$B$2:$AB$601,18,0))</f>
        <v/>
      </c>
      <c r="L80" s="281" t="str">
        <f aca="false">IF(VLOOKUP($A80,Tournoi!$B$2:$AB$601,6,0)="","",VLOOKUP($A80,Tournoi!$B$2:$AB$601,22,0))</f>
        <v/>
      </c>
    </row>
    <row r="81" customFormat="false" ht="14.1" hidden="false" customHeight="true" outlineLevel="0" collapsed="false">
      <c r="A81" s="36" t="n">
        <v>80</v>
      </c>
      <c r="B81" s="278" t="n">
        <f aca="false">IF(VLOOKUP($A81,Ludo_na!$A$2:$AB$602,3,0)="","",VLOOKUP($A81,Ludo_na!$A$2:$AB$602,2,0))</f>
        <v>547</v>
      </c>
      <c r="C81" s="279" t="str">
        <f aca="false">IF(VLOOKUP($A81,Tournoi!$B$2:$AB$601,3,0)="","",VLOOKUP($A81,Tournoi!$B$2:$AB$601,3,0))</f>
        <v>Dieryckx Visschers</v>
      </c>
      <c r="D81" s="279" t="str">
        <f aca="false">IF(VLOOKUP($A81,Tournoi!$B$2:$AB$601,4,0)="","",VLOOKUP($A81,Tournoi!$B$2:$AB$601,4,0))</f>
        <v>Robbe</v>
      </c>
      <c r="E81" s="249" t="str">
        <f aca="false">IF(VLOOKUP($A81,Tournoi!$B$2:$AB$601,5,0)="","",VLOOKUP($A81,Tournoi!$B$2:$AB$601,5,0))</f>
        <v/>
      </c>
      <c r="F81" s="280" t="str">
        <f aca="false">IF(VLOOKUP($A81,Tournoi!$B$2:$AB$601,6,0)="","",VLOOKUP($A81,Tournoi!$B$2:$AB$601,6,0))</f>
        <v/>
      </c>
      <c r="G81" s="280" t="str">
        <f aca="false">IF(VLOOKUP($A81,Tournoi!$B$2:$AB$601,6,0)="","",VLOOKUP($A81,Tournoi!$B$2:$AB$601,8,0))</f>
        <v/>
      </c>
      <c r="H81" s="281" t="str">
        <f aca="false">IF(VLOOKUP($A81,Tournoi!$B$2:$AB$601,6,0)="","",VLOOKUP($A81,Tournoi!$B$2:$AB$601,12,0))</f>
        <v/>
      </c>
      <c r="I81" s="280" t="str">
        <f aca="false">IF(VLOOKUP($A81,Tournoi!$B$2:$AB$601,6,0)="","",VLOOKUP($A81,Tournoi!$B$2:$AB$601,13,0))</f>
        <v/>
      </c>
      <c r="J81" s="281" t="str">
        <f aca="false">IF(VLOOKUP($A81,Tournoi!$B$2:$AB$601,6,0)="","",VLOOKUP($A81,Tournoi!$B$2:$AB$601,17,0))</f>
        <v/>
      </c>
      <c r="K81" s="280" t="str">
        <f aca="false">IF(VLOOKUP($A81,Tournoi!$B$2:$AB$601,6,0)="","",VLOOKUP($A81,Tournoi!$B$2:$AB$601,18,0))</f>
        <v/>
      </c>
      <c r="L81" s="281" t="str">
        <f aca="false">IF(VLOOKUP($A81,Tournoi!$B$2:$AB$601,6,0)="","",VLOOKUP($A81,Tournoi!$B$2:$AB$601,22,0))</f>
        <v/>
      </c>
    </row>
    <row r="82" customFormat="false" ht="14.1" hidden="false" customHeight="true" outlineLevel="0" collapsed="false">
      <c r="A82" s="36" t="n">
        <v>81</v>
      </c>
      <c r="B82" s="278" t="n">
        <f aca="false">IF(VLOOKUP($A82,Ludo_na!$A$2:$AB$602,3,0)="","",VLOOKUP($A82,Ludo_na!$A$2:$AB$602,2,0))</f>
        <v>302</v>
      </c>
      <c r="C82" s="279" t="str">
        <f aca="false">IF(VLOOKUP($A82,Tournoi!$B$2:$AB$601,3,0)="","",VLOOKUP($A82,Tournoi!$B$2:$AB$601,3,0))</f>
        <v>Brouckmeersch</v>
      </c>
      <c r="D82" s="279" t="str">
        <f aca="false">IF(VLOOKUP($A82,Tournoi!$B$2:$AB$601,4,0)="","",VLOOKUP($A82,Tournoi!$B$2:$AB$601,4,0))</f>
        <v>Caroline</v>
      </c>
      <c r="E82" s="249" t="str">
        <f aca="false">IF(VLOOKUP($A82,Tournoi!$B$2:$AB$601,5,0)="","",VLOOKUP($A82,Tournoi!$B$2:$AB$601,5,0))</f>
        <v>Spelen Op Zolder</v>
      </c>
      <c r="F82" s="280" t="str">
        <f aca="false">IF(VLOOKUP($A82,Tournoi!$B$2:$AB$601,6,0)="","",VLOOKUP($A82,Tournoi!$B$2:$AB$601,6,0))</f>
        <v/>
      </c>
      <c r="G82" s="280" t="str">
        <f aca="false">IF(VLOOKUP($A82,Tournoi!$B$2:$AB$601,6,0)="","",VLOOKUP($A82,Tournoi!$B$2:$AB$601,8,0))</f>
        <v/>
      </c>
      <c r="H82" s="281" t="str">
        <f aca="false">IF(VLOOKUP($A82,Tournoi!$B$2:$AB$601,6,0)="","",VLOOKUP($A82,Tournoi!$B$2:$AB$601,12,0))</f>
        <v/>
      </c>
      <c r="I82" s="280" t="str">
        <f aca="false">IF(VLOOKUP($A82,Tournoi!$B$2:$AB$601,6,0)="","",VLOOKUP($A82,Tournoi!$B$2:$AB$601,13,0))</f>
        <v/>
      </c>
      <c r="J82" s="281" t="str">
        <f aca="false">IF(VLOOKUP($A82,Tournoi!$B$2:$AB$601,6,0)="","",VLOOKUP($A82,Tournoi!$B$2:$AB$601,17,0))</f>
        <v/>
      </c>
      <c r="K82" s="280" t="str">
        <f aca="false">IF(VLOOKUP($A82,Tournoi!$B$2:$AB$601,6,0)="","",VLOOKUP($A82,Tournoi!$B$2:$AB$601,18,0))</f>
        <v/>
      </c>
      <c r="L82" s="281" t="str">
        <f aca="false">IF(VLOOKUP($A82,Tournoi!$B$2:$AB$601,6,0)="","",VLOOKUP($A82,Tournoi!$B$2:$AB$601,22,0))</f>
        <v/>
      </c>
    </row>
    <row r="83" customFormat="false" ht="14.1" hidden="false" customHeight="true" outlineLevel="0" collapsed="false">
      <c r="A83" s="36" t="n">
        <v>82</v>
      </c>
      <c r="B83" s="278" t="n">
        <f aca="false">IF(VLOOKUP($A83,Ludo_na!$A$2:$AB$602,3,0)="","",VLOOKUP($A83,Ludo_na!$A$2:$AB$602,2,0))</f>
        <v>76</v>
      </c>
      <c r="C83" s="279" t="str">
        <f aca="false">IF(VLOOKUP($A83,Tournoi!$B$2:$AB$601,3,0)="","",VLOOKUP($A83,Tournoi!$B$2:$AB$601,3,0))</f>
        <v>Franken</v>
      </c>
      <c r="D83" s="279" t="str">
        <f aca="false">IF(VLOOKUP($A83,Tournoi!$B$2:$AB$601,4,0)="","",VLOOKUP($A83,Tournoi!$B$2:$AB$601,4,0))</f>
        <v>Pieter</v>
      </c>
      <c r="E83" s="249" t="str">
        <f aca="false">IF(VLOOKUP($A83,Tournoi!$B$2:$AB$601,5,0)="","",VLOOKUP($A83,Tournoi!$B$2:$AB$601,5,0))</f>
        <v/>
      </c>
      <c r="F83" s="280" t="str">
        <f aca="false">IF(VLOOKUP($A83,Tournoi!$B$2:$AB$601,6,0)="","",VLOOKUP($A83,Tournoi!$B$2:$AB$601,6,0))</f>
        <v>Aanwezig</v>
      </c>
      <c r="G83" s="280" t="str">
        <f aca="false">IF(VLOOKUP($A83,Tournoi!$B$2:$AB$601,6,0)="","",VLOOKUP($A83,Tournoi!$B$2:$AB$601,8,0))</f>
        <v>Stenen tijdperk</v>
      </c>
      <c r="H83" s="281" t="n">
        <f aca="false">IF(VLOOKUP($A83,Tournoi!$B$2:$AB$601,6,0)="","",VLOOKUP($A83,Tournoi!$B$2:$AB$601,12,0))</f>
        <v>104.301737756714</v>
      </c>
      <c r="I83" s="280" t="str">
        <f aca="false">IF(VLOOKUP($A83,Tournoi!$B$2:$AB$601,6,0)="","",VLOOKUP($A83,Tournoi!$B$2:$AB$601,13,0))</f>
        <v>Orleans</v>
      </c>
      <c r="J83" s="281" t="n">
        <f aca="false">IF(VLOOKUP($A83,Tournoi!$B$2:$AB$601,6,0)="","",VLOOKUP($A83,Tournoi!$B$2:$AB$601,17,0))</f>
        <v>104.367346938776</v>
      </c>
      <c r="K83" s="280" t="str">
        <f aca="false">IF(VLOOKUP($A83,Tournoi!$B$2:$AB$601,6,0)="","",VLOOKUP($A83,Tournoi!$B$2:$AB$601,18,0))</f>
        <v>Dominion </v>
      </c>
      <c r="L83" s="281" t="n">
        <f aca="false">IF(VLOOKUP($A83,Tournoi!$B$2:$AB$601,6,0)="","",VLOOKUP($A83,Tournoi!$B$2:$AB$601,22,0))</f>
        <v>66.9339933993399</v>
      </c>
    </row>
    <row r="84" customFormat="false" ht="14.1" hidden="false" customHeight="true" outlineLevel="0" collapsed="false">
      <c r="A84" s="36" t="n">
        <v>83</v>
      </c>
      <c r="B84" s="278" t="n">
        <f aca="false">IF(VLOOKUP($A84,Ludo_na!$A$2:$AB$602,3,0)="","",VLOOKUP($A84,Ludo_na!$A$2:$AB$602,2,0))</f>
        <v>197</v>
      </c>
      <c r="C84" s="279" t="str">
        <f aca="false">IF(VLOOKUP($A84,Tournoi!$B$2:$AB$601,3,0)="","",VLOOKUP($A84,Tournoi!$B$2:$AB$601,3,0))</f>
        <v>Expeels</v>
      </c>
      <c r="D84" s="279" t="str">
        <f aca="false">IF(VLOOKUP($A84,Tournoi!$B$2:$AB$601,4,0)="","",VLOOKUP($A84,Tournoi!$B$2:$AB$601,4,0))</f>
        <v>Lieven</v>
      </c>
      <c r="E84" s="249" t="str">
        <f aca="false">IF(VLOOKUP($A84,Tournoi!$B$2:$AB$601,5,0)="","",VLOOKUP($A84,Tournoi!$B$2:$AB$601,5,0))</f>
        <v/>
      </c>
      <c r="F84" s="280" t="str">
        <f aca="false">IF(VLOOKUP($A84,Tournoi!$B$2:$AB$601,6,0)="","",VLOOKUP($A84,Tournoi!$B$2:$AB$601,6,0))</f>
        <v/>
      </c>
      <c r="G84" s="280" t="str">
        <f aca="false">IF(VLOOKUP($A84,Tournoi!$B$2:$AB$601,6,0)="","",VLOOKUP($A84,Tournoi!$B$2:$AB$601,8,0))</f>
        <v/>
      </c>
      <c r="H84" s="281" t="str">
        <f aca="false">IF(VLOOKUP($A84,Tournoi!$B$2:$AB$601,6,0)="","",VLOOKUP($A84,Tournoi!$B$2:$AB$601,12,0))</f>
        <v/>
      </c>
      <c r="I84" s="280" t="str">
        <f aca="false">IF(VLOOKUP($A84,Tournoi!$B$2:$AB$601,6,0)="","",VLOOKUP($A84,Tournoi!$B$2:$AB$601,13,0))</f>
        <v/>
      </c>
      <c r="J84" s="281" t="str">
        <f aca="false">IF(VLOOKUP($A84,Tournoi!$B$2:$AB$601,6,0)="","",VLOOKUP($A84,Tournoi!$B$2:$AB$601,17,0))</f>
        <v/>
      </c>
      <c r="K84" s="280" t="str">
        <f aca="false">IF(VLOOKUP($A84,Tournoi!$B$2:$AB$601,6,0)="","",VLOOKUP($A84,Tournoi!$B$2:$AB$601,18,0))</f>
        <v/>
      </c>
      <c r="L84" s="281" t="str">
        <f aca="false">IF(VLOOKUP($A84,Tournoi!$B$2:$AB$601,6,0)="","",VLOOKUP($A84,Tournoi!$B$2:$AB$601,22,0))</f>
        <v/>
      </c>
    </row>
    <row r="85" customFormat="false" ht="14.1" hidden="false" customHeight="true" outlineLevel="0" collapsed="false">
      <c r="A85" s="36" t="n">
        <v>84</v>
      </c>
      <c r="B85" s="278" t="n">
        <f aca="false">IF(VLOOKUP($A85,Ludo_na!$A$2:$AB$602,3,0)="","",VLOOKUP($A85,Ludo_na!$A$2:$AB$602,2,0))</f>
        <v>445</v>
      </c>
      <c r="C85" s="279" t="str">
        <f aca="false">IF(VLOOKUP($A85,Tournoi!$B$2:$AB$601,3,0)="","",VLOOKUP($A85,Tournoi!$B$2:$AB$601,3,0))</f>
        <v>Goethals</v>
      </c>
      <c r="D85" s="279" t="str">
        <f aca="false">IF(VLOOKUP($A85,Tournoi!$B$2:$AB$601,4,0)="","",VLOOKUP($A85,Tournoi!$B$2:$AB$601,4,0))</f>
        <v>Ilse</v>
      </c>
      <c r="E85" s="249" t="str">
        <f aca="false">IF(VLOOKUP($A85,Tournoi!$B$2:$AB$601,5,0)="","",VLOOKUP($A85,Tournoi!$B$2:$AB$601,5,0))</f>
        <v/>
      </c>
      <c r="F85" s="280" t="str">
        <f aca="false">IF(VLOOKUP($A85,Tournoi!$B$2:$AB$601,6,0)="","",VLOOKUP($A85,Tournoi!$B$2:$AB$601,6,0))</f>
        <v/>
      </c>
      <c r="G85" s="280" t="str">
        <f aca="false">IF(VLOOKUP($A85,Tournoi!$B$2:$AB$601,6,0)="","",VLOOKUP($A85,Tournoi!$B$2:$AB$601,8,0))</f>
        <v/>
      </c>
      <c r="H85" s="281" t="str">
        <f aca="false">IF(VLOOKUP($A85,Tournoi!$B$2:$AB$601,6,0)="","",VLOOKUP($A85,Tournoi!$B$2:$AB$601,12,0))</f>
        <v/>
      </c>
      <c r="I85" s="280" t="str">
        <f aca="false">IF(VLOOKUP($A85,Tournoi!$B$2:$AB$601,6,0)="","",VLOOKUP($A85,Tournoi!$B$2:$AB$601,13,0))</f>
        <v/>
      </c>
      <c r="J85" s="281" t="str">
        <f aca="false">IF(VLOOKUP($A85,Tournoi!$B$2:$AB$601,6,0)="","",VLOOKUP($A85,Tournoi!$B$2:$AB$601,17,0))</f>
        <v/>
      </c>
      <c r="K85" s="280" t="str">
        <f aca="false">IF(VLOOKUP($A85,Tournoi!$B$2:$AB$601,6,0)="","",VLOOKUP($A85,Tournoi!$B$2:$AB$601,18,0))</f>
        <v/>
      </c>
      <c r="L85" s="281" t="str">
        <f aca="false">IF(VLOOKUP($A85,Tournoi!$B$2:$AB$601,6,0)="","",VLOOKUP($A85,Tournoi!$B$2:$AB$601,22,0))</f>
        <v/>
      </c>
    </row>
    <row r="86" customFormat="false" ht="14.1" hidden="false" customHeight="true" outlineLevel="0" collapsed="false">
      <c r="A86" s="36" t="n">
        <v>85</v>
      </c>
      <c r="B86" s="278" t="n">
        <f aca="false">IF(VLOOKUP($A86,Ludo_na!$A$2:$AB$602,3,0)="","",VLOOKUP($A86,Ludo_na!$A$2:$AB$602,2,0))</f>
        <v>105</v>
      </c>
      <c r="C86" s="279" t="str">
        <f aca="false">IF(VLOOKUP($A86,Tournoi!$B$2:$AB$601,3,0)="","",VLOOKUP($A86,Tournoi!$B$2:$AB$601,3,0))</f>
        <v>Vanderbeke</v>
      </c>
      <c r="D86" s="279" t="str">
        <f aca="false">IF(VLOOKUP($A86,Tournoi!$B$2:$AB$601,4,0)="","",VLOOKUP($A86,Tournoi!$B$2:$AB$601,4,0))</f>
        <v>Jurgen</v>
      </c>
      <c r="E86" s="249" t="str">
        <f aca="false">IF(VLOOKUP($A86,Tournoi!$B$2:$AB$601,5,0)="","",VLOOKUP($A86,Tournoi!$B$2:$AB$601,5,0))</f>
        <v>Spelen Op Zolder</v>
      </c>
      <c r="F86" s="280" t="str">
        <f aca="false">IF(VLOOKUP($A86,Tournoi!$B$2:$AB$601,6,0)="","",VLOOKUP($A86,Tournoi!$B$2:$AB$601,6,0))</f>
        <v/>
      </c>
      <c r="G86" s="280" t="str">
        <f aca="false">IF(VLOOKUP($A86,Tournoi!$B$2:$AB$601,6,0)="","",VLOOKUP($A86,Tournoi!$B$2:$AB$601,8,0))</f>
        <v/>
      </c>
      <c r="H86" s="281" t="str">
        <f aca="false">IF(VLOOKUP($A86,Tournoi!$B$2:$AB$601,6,0)="","",VLOOKUP($A86,Tournoi!$B$2:$AB$601,12,0))</f>
        <v/>
      </c>
      <c r="I86" s="280" t="str">
        <f aca="false">IF(VLOOKUP($A86,Tournoi!$B$2:$AB$601,6,0)="","",VLOOKUP($A86,Tournoi!$B$2:$AB$601,13,0))</f>
        <v/>
      </c>
      <c r="J86" s="281" t="str">
        <f aca="false">IF(VLOOKUP($A86,Tournoi!$B$2:$AB$601,6,0)="","",VLOOKUP($A86,Tournoi!$B$2:$AB$601,17,0))</f>
        <v/>
      </c>
      <c r="K86" s="280" t="str">
        <f aca="false">IF(VLOOKUP($A86,Tournoi!$B$2:$AB$601,6,0)="","",VLOOKUP($A86,Tournoi!$B$2:$AB$601,18,0))</f>
        <v/>
      </c>
      <c r="L86" s="281" t="str">
        <f aca="false">IF(VLOOKUP($A86,Tournoi!$B$2:$AB$601,6,0)="","",VLOOKUP($A86,Tournoi!$B$2:$AB$601,22,0))</f>
        <v/>
      </c>
    </row>
    <row r="87" customFormat="false" ht="14.1" hidden="false" customHeight="true" outlineLevel="0" collapsed="false">
      <c r="A87" s="36" t="n">
        <v>86</v>
      </c>
      <c r="B87" s="278" t="n">
        <f aca="false">IF(VLOOKUP($A87,Ludo_na!$A$2:$AB$602,3,0)="","",VLOOKUP($A87,Ludo_na!$A$2:$AB$602,2,0))</f>
        <v>441</v>
      </c>
      <c r="C87" s="279" t="str">
        <f aca="false">IF(VLOOKUP($A87,Tournoi!$B$2:$AB$601,3,0)="","",VLOOKUP($A87,Tournoi!$B$2:$AB$601,3,0))</f>
        <v>Deckers</v>
      </c>
      <c r="D87" s="279" t="str">
        <f aca="false">IF(VLOOKUP($A87,Tournoi!$B$2:$AB$601,4,0)="","",VLOOKUP($A87,Tournoi!$B$2:$AB$601,4,0))</f>
        <v>Dirk</v>
      </c>
      <c r="E87" s="249" t="str">
        <f aca="false">IF(VLOOKUP($A87,Tournoi!$B$2:$AB$601,5,0)="","",VLOOKUP($A87,Tournoi!$B$2:$AB$601,5,0))</f>
        <v/>
      </c>
      <c r="F87" s="280" t="str">
        <f aca="false">IF(VLOOKUP($A87,Tournoi!$B$2:$AB$601,6,0)="","",VLOOKUP($A87,Tournoi!$B$2:$AB$601,6,0))</f>
        <v/>
      </c>
      <c r="G87" s="280" t="str">
        <f aca="false">IF(VLOOKUP($A87,Tournoi!$B$2:$AB$601,6,0)="","",VLOOKUP($A87,Tournoi!$B$2:$AB$601,8,0))</f>
        <v/>
      </c>
      <c r="H87" s="281" t="str">
        <f aca="false">IF(VLOOKUP($A87,Tournoi!$B$2:$AB$601,6,0)="","",VLOOKUP($A87,Tournoi!$B$2:$AB$601,12,0))</f>
        <v/>
      </c>
      <c r="I87" s="280" t="str">
        <f aca="false">IF(VLOOKUP($A87,Tournoi!$B$2:$AB$601,6,0)="","",VLOOKUP($A87,Tournoi!$B$2:$AB$601,13,0))</f>
        <v/>
      </c>
      <c r="J87" s="281" t="str">
        <f aca="false">IF(VLOOKUP($A87,Tournoi!$B$2:$AB$601,6,0)="","",VLOOKUP($A87,Tournoi!$B$2:$AB$601,17,0))</f>
        <v/>
      </c>
      <c r="K87" s="280" t="str">
        <f aca="false">IF(VLOOKUP($A87,Tournoi!$B$2:$AB$601,6,0)="","",VLOOKUP($A87,Tournoi!$B$2:$AB$601,18,0))</f>
        <v/>
      </c>
      <c r="L87" s="281" t="str">
        <f aca="false">IF(VLOOKUP($A87,Tournoi!$B$2:$AB$601,6,0)="","",VLOOKUP($A87,Tournoi!$B$2:$AB$601,22,0))</f>
        <v/>
      </c>
    </row>
    <row r="88" customFormat="false" ht="14.1" hidden="false" customHeight="true" outlineLevel="0" collapsed="false">
      <c r="A88" s="36" t="n">
        <v>87</v>
      </c>
      <c r="B88" s="278" t="n">
        <f aca="false">IF(VLOOKUP($A88,Ludo_na!$A$2:$AB$602,3,0)="","",VLOOKUP($A88,Ludo_na!$A$2:$AB$602,2,0))</f>
        <v>241</v>
      </c>
      <c r="C88" s="279" t="str">
        <f aca="false">IF(VLOOKUP($A88,Tournoi!$B$2:$AB$601,3,0)="","",VLOOKUP($A88,Tournoi!$B$2:$AB$601,3,0))</f>
        <v>De Groote</v>
      </c>
      <c r="D88" s="279" t="str">
        <f aca="false">IF(VLOOKUP($A88,Tournoi!$B$2:$AB$601,4,0)="","",VLOOKUP($A88,Tournoi!$B$2:$AB$601,4,0))</f>
        <v>Nancy</v>
      </c>
      <c r="E88" s="249" t="str">
        <f aca="false">IF(VLOOKUP($A88,Tournoi!$B$2:$AB$601,5,0)="","",VLOOKUP($A88,Tournoi!$B$2:$AB$601,5,0))</f>
        <v>Spelen Op Zolder</v>
      </c>
      <c r="F88" s="280" t="str">
        <f aca="false">IF(VLOOKUP($A88,Tournoi!$B$2:$AB$601,6,0)="","",VLOOKUP($A88,Tournoi!$B$2:$AB$601,6,0))</f>
        <v/>
      </c>
      <c r="G88" s="280" t="str">
        <f aca="false">IF(VLOOKUP($A88,Tournoi!$B$2:$AB$601,6,0)="","",VLOOKUP($A88,Tournoi!$B$2:$AB$601,8,0))</f>
        <v/>
      </c>
      <c r="H88" s="281" t="str">
        <f aca="false">IF(VLOOKUP($A88,Tournoi!$B$2:$AB$601,6,0)="","",VLOOKUP($A88,Tournoi!$B$2:$AB$601,12,0))</f>
        <v/>
      </c>
      <c r="I88" s="280" t="str">
        <f aca="false">IF(VLOOKUP($A88,Tournoi!$B$2:$AB$601,6,0)="","",VLOOKUP($A88,Tournoi!$B$2:$AB$601,13,0))</f>
        <v/>
      </c>
      <c r="J88" s="281" t="str">
        <f aca="false">IF(VLOOKUP($A88,Tournoi!$B$2:$AB$601,6,0)="","",VLOOKUP($A88,Tournoi!$B$2:$AB$601,17,0))</f>
        <v/>
      </c>
      <c r="K88" s="280" t="str">
        <f aca="false">IF(VLOOKUP($A88,Tournoi!$B$2:$AB$601,6,0)="","",VLOOKUP($A88,Tournoi!$B$2:$AB$601,18,0))</f>
        <v/>
      </c>
      <c r="L88" s="281" t="str">
        <f aca="false">IF(VLOOKUP($A88,Tournoi!$B$2:$AB$601,6,0)="","",VLOOKUP($A88,Tournoi!$B$2:$AB$601,22,0))</f>
        <v/>
      </c>
    </row>
    <row r="89" customFormat="false" ht="14.1" hidden="false" customHeight="true" outlineLevel="0" collapsed="false">
      <c r="A89" s="36" t="n">
        <v>88</v>
      </c>
      <c r="B89" s="278" t="n">
        <f aca="false">IF(VLOOKUP($A89,Ludo_na!$A$2:$AB$602,3,0)="","",VLOOKUP($A89,Ludo_na!$A$2:$AB$602,2,0))</f>
        <v>273</v>
      </c>
      <c r="C89" s="279" t="str">
        <f aca="false">IF(VLOOKUP($A89,Tournoi!$B$2:$AB$601,3,0)="","",VLOOKUP($A89,Tournoi!$B$2:$AB$601,3,0))</f>
        <v>Deseck</v>
      </c>
      <c r="D89" s="279" t="str">
        <f aca="false">IF(VLOOKUP($A89,Tournoi!$B$2:$AB$601,4,0)="","",VLOOKUP($A89,Tournoi!$B$2:$AB$601,4,0))</f>
        <v>Maarten</v>
      </c>
      <c r="E89" s="249" t="str">
        <f aca="false">IF(VLOOKUP($A89,Tournoi!$B$2:$AB$601,5,0)="","",VLOOKUP($A89,Tournoi!$B$2:$AB$601,5,0))</f>
        <v>Natumys</v>
      </c>
      <c r="F89" s="280" t="str">
        <f aca="false">IF(VLOOKUP($A89,Tournoi!$B$2:$AB$601,6,0)="","",VLOOKUP($A89,Tournoi!$B$2:$AB$601,6,0))</f>
        <v/>
      </c>
      <c r="G89" s="280" t="str">
        <f aca="false">IF(VLOOKUP($A89,Tournoi!$B$2:$AB$601,6,0)="","",VLOOKUP($A89,Tournoi!$B$2:$AB$601,8,0))</f>
        <v/>
      </c>
      <c r="H89" s="281" t="str">
        <f aca="false">IF(VLOOKUP($A89,Tournoi!$B$2:$AB$601,6,0)="","",VLOOKUP($A89,Tournoi!$B$2:$AB$601,12,0))</f>
        <v/>
      </c>
      <c r="I89" s="280" t="str">
        <f aca="false">IF(VLOOKUP($A89,Tournoi!$B$2:$AB$601,6,0)="","",VLOOKUP($A89,Tournoi!$B$2:$AB$601,13,0))</f>
        <v/>
      </c>
      <c r="J89" s="281" t="str">
        <f aca="false">IF(VLOOKUP($A89,Tournoi!$B$2:$AB$601,6,0)="","",VLOOKUP($A89,Tournoi!$B$2:$AB$601,17,0))</f>
        <v/>
      </c>
      <c r="K89" s="280" t="str">
        <f aca="false">IF(VLOOKUP($A89,Tournoi!$B$2:$AB$601,6,0)="","",VLOOKUP($A89,Tournoi!$B$2:$AB$601,18,0))</f>
        <v/>
      </c>
      <c r="L89" s="281" t="str">
        <f aca="false">IF(VLOOKUP($A89,Tournoi!$B$2:$AB$601,6,0)="","",VLOOKUP($A89,Tournoi!$B$2:$AB$601,22,0))</f>
        <v/>
      </c>
    </row>
    <row r="90" customFormat="false" ht="14.1" hidden="false" customHeight="true" outlineLevel="0" collapsed="false">
      <c r="A90" s="36" t="n">
        <v>89</v>
      </c>
      <c r="B90" s="278" t="n">
        <f aca="false">IF(VLOOKUP($A90,Ludo_na!$A$2:$AB$602,3,0)="","",VLOOKUP($A90,Ludo_na!$A$2:$AB$602,2,0))</f>
        <v>148</v>
      </c>
      <c r="C90" s="279" t="str">
        <f aca="false">IF(VLOOKUP($A90,Tournoi!$B$2:$AB$601,3,0)="","",VLOOKUP($A90,Tournoi!$B$2:$AB$601,3,0))</f>
        <v>Merchiers</v>
      </c>
      <c r="D90" s="279" t="str">
        <f aca="false">IF(VLOOKUP($A90,Tournoi!$B$2:$AB$601,4,0)="","",VLOOKUP($A90,Tournoi!$B$2:$AB$601,4,0))</f>
        <v>Koen</v>
      </c>
      <c r="E90" s="249" t="str">
        <f aca="false">IF(VLOOKUP($A90,Tournoi!$B$2:$AB$601,5,0)="","",VLOOKUP($A90,Tournoi!$B$2:$AB$601,5,0))</f>
        <v>De Speltafel</v>
      </c>
      <c r="F90" s="280" t="str">
        <f aca="false">IF(VLOOKUP($A90,Tournoi!$B$2:$AB$601,6,0)="","",VLOOKUP($A90,Tournoi!$B$2:$AB$601,6,0))</f>
        <v>Aanwezig</v>
      </c>
      <c r="G90" s="280" t="str">
        <f aca="false">IF(VLOOKUP($A90,Tournoi!$B$2:$AB$601,6,0)="","",VLOOKUP($A90,Tournoi!$B$2:$AB$601,8,0))</f>
        <v>Taverna</v>
      </c>
      <c r="H90" s="281" t="n">
        <f aca="false">IF(VLOOKUP($A90,Tournoi!$B$2:$AB$601,6,0)="","",VLOOKUP($A90,Tournoi!$B$2:$AB$601,12,0))</f>
        <v>66.922619047619</v>
      </c>
      <c r="I90" s="280" t="str">
        <f aca="false">IF(VLOOKUP($A90,Tournoi!$B$2:$AB$601,6,0)="","",VLOOKUP($A90,Tournoi!$B$2:$AB$601,13,0))</f>
        <v>Orleans</v>
      </c>
      <c r="J90" s="281" t="n">
        <f aca="false">IF(VLOOKUP($A90,Tournoi!$B$2:$AB$601,6,0)="","",VLOOKUP($A90,Tournoi!$B$2:$AB$601,17,0))</f>
        <v>0.227602905569007</v>
      </c>
      <c r="K90" s="280" t="str">
        <f aca="false">IF(VLOOKUP($A90,Tournoi!$B$2:$AB$601,6,0)="","",VLOOKUP($A90,Tournoi!$B$2:$AB$601,18,0))</f>
        <v>Chariot Race</v>
      </c>
      <c r="L90" s="281" t="n">
        <f aca="false">IF(VLOOKUP($A90,Tournoi!$B$2:$AB$601,6,0)="","",VLOOKUP($A90,Tournoi!$B$2:$AB$601,22,0))</f>
        <v>20.0952380952381</v>
      </c>
    </row>
    <row r="91" customFormat="false" ht="14.1" hidden="false" customHeight="true" outlineLevel="0" collapsed="false">
      <c r="A91" s="36" t="n">
        <v>90</v>
      </c>
      <c r="B91" s="278" t="n">
        <f aca="false">IF(VLOOKUP($A91,Ludo_na!$A$2:$AB$602,3,0)="","",VLOOKUP($A91,Ludo_na!$A$2:$AB$602,2,0))</f>
        <v>542</v>
      </c>
      <c r="C91" s="279" t="str">
        <f aca="false">IF(VLOOKUP($A91,Tournoi!$B$2:$AB$601,3,0)="","",VLOOKUP($A91,Tournoi!$B$2:$AB$601,3,0))</f>
        <v>Boysen</v>
      </c>
      <c r="D91" s="279" t="str">
        <f aca="false">IF(VLOOKUP($A91,Tournoi!$B$2:$AB$601,4,0)="","",VLOOKUP($A91,Tournoi!$B$2:$AB$601,4,0))</f>
        <v>Bjorn</v>
      </c>
      <c r="E91" s="249" t="str">
        <f aca="false">IF(VLOOKUP($A91,Tournoi!$B$2:$AB$601,5,0)="","",VLOOKUP($A91,Tournoi!$B$2:$AB$601,5,0))</f>
        <v/>
      </c>
      <c r="F91" s="280" t="str">
        <f aca="false">IF(VLOOKUP($A91,Tournoi!$B$2:$AB$601,6,0)="","",VLOOKUP($A91,Tournoi!$B$2:$AB$601,6,0))</f>
        <v/>
      </c>
      <c r="G91" s="280" t="str">
        <f aca="false">IF(VLOOKUP($A91,Tournoi!$B$2:$AB$601,6,0)="","",VLOOKUP($A91,Tournoi!$B$2:$AB$601,8,0))</f>
        <v/>
      </c>
      <c r="H91" s="281" t="str">
        <f aca="false">IF(VLOOKUP($A91,Tournoi!$B$2:$AB$601,6,0)="","",VLOOKUP($A91,Tournoi!$B$2:$AB$601,12,0))</f>
        <v/>
      </c>
      <c r="I91" s="280" t="str">
        <f aca="false">IF(VLOOKUP($A91,Tournoi!$B$2:$AB$601,6,0)="","",VLOOKUP($A91,Tournoi!$B$2:$AB$601,13,0))</f>
        <v/>
      </c>
      <c r="J91" s="281" t="str">
        <f aca="false">IF(VLOOKUP($A91,Tournoi!$B$2:$AB$601,6,0)="","",VLOOKUP($A91,Tournoi!$B$2:$AB$601,17,0))</f>
        <v/>
      </c>
      <c r="K91" s="280" t="str">
        <f aca="false">IF(VLOOKUP($A91,Tournoi!$B$2:$AB$601,6,0)="","",VLOOKUP($A91,Tournoi!$B$2:$AB$601,18,0))</f>
        <v/>
      </c>
      <c r="L91" s="281" t="str">
        <f aca="false">IF(VLOOKUP($A91,Tournoi!$B$2:$AB$601,6,0)="","",VLOOKUP($A91,Tournoi!$B$2:$AB$601,22,0))</f>
        <v/>
      </c>
    </row>
    <row r="92" customFormat="false" ht="14.1" hidden="false" customHeight="true" outlineLevel="0" collapsed="false">
      <c r="A92" s="36" t="n">
        <v>91</v>
      </c>
      <c r="B92" s="278" t="n">
        <f aca="false">IF(VLOOKUP($A92,Ludo_na!$A$2:$AB$602,3,0)="","",VLOOKUP($A92,Ludo_na!$A$2:$AB$602,2,0))</f>
        <v>218</v>
      </c>
      <c r="C92" s="279" t="str">
        <f aca="false">IF(VLOOKUP($A92,Tournoi!$B$2:$AB$601,3,0)="","",VLOOKUP($A92,Tournoi!$B$2:$AB$601,3,0))</f>
        <v>Exter</v>
      </c>
      <c r="D92" s="279" t="str">
        <f aca="false">IF(VLOOKUP($A92,Tournoi!$B$2:$AB$601,4,0)="","",VLOOKUP($A92,Tournoi!$B$2:$AB$601,4,0))</f>
        <v>Stijn</v>
      </c>
      <c r="E92" s="249" t="str">
        <f aca="false">IF(VLOOKUP($A92,Tournoi!$B$2:$AB$601,5,0)="","",VLOOKUP($A92,Tournoi!$B$2:$AB$601,5,0))</f>
        <v>De Speltafel</v>
      </c>
      <c r="F92" s="280" t="str">
        <f aca="false">IF(VLOOKUP($A92,Tournoi!$B$2:$AB$601,6,0)="","",VLOOKUP($A92,Tournoi!$B$2:$AB$601,6,0))</f>
        <v/>
      </c>
      <c r="G92" s="280" t="str">
        <f aca="false">IF(VLOOKUP($A92,Tournoi!$B$2:$AB$601,6,0)="","",VLOOKUP($A92,Tournoi!$B$2:$AB$601,8,0))</f>
        <v/>
      </c>
      <c r="H92" s="281" t="str">
        <f aca="false">IF(VLOOKUP($A92,Tournoi!$B$2:$AB$601,6,0)="","",VLOOKUP($A92,Tournoi!$B$2:$AB$601,12,0))</f>
        <v/>
      </c>
      <c r="I92" s="280" t="str">
        <f aca="false">IF(VLOOKUP($A92,Tournoi!$B$2:$AB$601,6,0)="","",VLOOKUP($A92,Tournoi!$B$2:$AB$601,13,0))</f>
        <v/>
      </c>
      <c r="J92" s="281" t="str">
        <f aca="false">IF(VLOOKUP($A92,Tournoi!$B$2:$AB$601,6,0)="","",VLOOKUP($A92,Tournoi!$B$2:$AB$601,17,0))</f>
        <v/>
      </c>
      <c r="K92" s="280" t="str">
        <f aca="false">IF(VLOOKUP($A92,Tournoi!$B$2:$AB$601,6,0)="","",VLOOKUP($A92,Tournoi!$B$2:$AB$601,18,0))</f>
        <v/>
      </c>
      <c r="L92" s="281" t="str">
        <f aca="false">IF(VLOOKUP($A92,Tournoi!$B$2:$AB$601,6,0)="","",VLOOKUP($A92,Tournoi!$B$2:$AB$601,22,0))</f>
        <v/>
      </c>
    </row>
    <row r="93" customFormat="false" ht="14.1" hidden="false" customHeight="true" outlineLevel="0" collapsed="false">
      <c r="A93" s="36" t="n">
        <v>92</v>
      </c>
      <c r="B93" s="278" t="n">
        <f aca="false">IF(VLOOKUP($A93,Ludo_na!$A$2:$AB$602,3,0)="","",VLOOKUP($A93,Ludo_na!$A$2:$AB$602,2,0))</f>
        <v>265</v>
      </c>
      <c r="C93" s="279" t="str">
        <f aca="false">IF(VLOOKUP($A93,Tournoi!$B$2:$AB$601,3,0)="","",VLOOKUP($A93,Tournoi!$B$2:$AB$601,3,0))</f>
        <v>De Schrijver</v>
      </c>
      <c r="D93" s="279" t="str">
        <f aca="false">IF(VLOOKUP($A93,Tournoi!$B$2:$AB$601,4,0)="","",VLOOKUP($A93,Tournoi!$B$2:$AB$601,4,0))</f>
        <v>Kim</v>
      </c>
      <c r="E93" s="249" t="str">
        <f aca="false">IF(VLOOKUP($A93,Tournoi!$B$2:$AB$601,5,0)="","",VLOOKUP($A93,Tournoi!$B$2:$AB$601,5,0))</f>
        <v>x</v>
      </c>
      <c r="F93" s="280" t="str">
        <f aca="false">IF(VLOOKUP($A93,Tournoi!$B$2:$AB$601,6,0)="","",VLOOKUP($A93,Tournoi!$B$2:$AB$601,6,0))</f>
        <v/>
      </c>
      <c r="G93" s="280" t="str">
        <f aca="false">IF(VLOOKUP($A93,Tournoi!$B$2:$AB$601,6,0)="","",VLOOKUP($A93,Tournoi!$B$2:$AB$601,8,0))</f>
        <v/>
      </c>
      <c r="H93" s="281" t="str">
        <f aca="false">IF(VLOOKUP($A93,Tournoi!$B$2:$AB$601,6,0)="","",VLOOKUP($A93,Tournoi!$B$2:$AB$601,12,0))</f>
        <v/>
      </c>
      <c r="I93" s="280" t="str">
        <f aca="false">IF(VLOOKUP($A93,Tournoi!$B$2:$AB$601,6,0)="","",VLOOKUP($A93,Tournoi!$B$2:$AB$601,13,0))</f>
        <v/>
      </c>
      <c r="J93" s="281" t="str">
        <f aca="false">IF(VLOOKUP($A93,Tournoi!$B$2:$AB$601,6,0)="","",VLOOKUP($A93,Tournoi!$B$2:$AB$601,17,0))</f>
        <v/>
      </c>
      <c r="K93" s="280" t="str">
        <f aca="false">IF(VLOOKUP($A93,Tournoi!$B$2:$AB$601,6,0)="","",VLOOKUP($A93,Tournoi!$B$2:$AB$601,18,0))</f>
        <v/>
      </c>
      <c r="L93" s="281" t="str">
        <f aca="false">IF(VLOOKUP($A93,Tournoi!$B$2:$AB$601,6,0)="","",VLOOKUP($A93,Tournoi!$B$2:$AB$601,22,0))</f>
        <v/>
      </c>
    </row>
    <row r="94" customFormat="false" ht="14.1" hidden="false" customHeight="true" outlineLevel="0" collapsed="false">
      <c r="A94" s="36" t="n">
        <v>93</v>
      </c>
      <c r="B94" s="278" t="n">
        <f aca="false">IF(VLOOKUP($A94,Ludo_na!$A$2:$AB$602,3,0)="","",VLOOKUP($A94,Ludo_na!$A$2:$AB$602,2,0))</f>
        <v>47</v>
      </c>
      <c r="C94" s="279" t="str">
        <f aca="false">IF(VLOOKUP($A94,Tournoi!$B$2:$AB$601,3,0)="","",VLOOKUP($A94,Tournoi!$B$2:$AB$601,3,0))</f>
        <v>Clinckemaillie</v>
      </c>
      <c r="D94" s="279" t="str">
        <f aca="false">IF(VLOOKUP($A94,Tournoi!$B$2:$AB$601,4,0)="","",VLOOKUP($A94,Tournoi!$B$2:$AB$601,4,0))</f>
        <v>Denis</v>
      </c>
      <c r="E94" s="249" t="str">
        <f aca="false">IF(VLOOKUP($A94,Tournoi!$B$2:$AB$601,5,0)="","",VLOOKUP($A94,Tournoi!$B$2:$AB$601,5,0))</f>
        <v>De Speeldoos</v>
      </c>
      <c r="F94" s="280" t="str">
        <f aca="false">IF(VLOOKUP($A94,Tournoi!$B$2:$AB$601,6,0)="","",VLOOKUP($A94,Tournoi!$B$2:$AB$601,6,0))</f>
        <v/>
      </c>
      <c r="G94" s="280" t="str">
        <f aca="false">IF(VLOOKUP($A94,Tournoi!$B$2:$AB$601,6,0)="","",VLOOKUP($A94,Tournoi!$B$2:$AB$601,8,0))</f>
        <v/>
      </c>
      <c r="H94" s="281" t="str">
        <f aca="false">IF(VLOOKUP($A94,Tournoi!$B$2:$AB$601,6,0)="","",VLOOKUP($A94,Tournoi!$B$2:$AB$601,12,0))</f>
        <v/>
      </c>
      <c r="I94" s="280" t="str">
        <f aca="false">IF(VLOOKUP($A94,Tournoi!$B$2:$AB$601,6,0)="","",VLOOKUP($A94,Tournoi!$B$2:$AB$601,13,0))</f>
        <v/>
      </c>
      <c r="J94" s="281" t="str">
        <f aca="false">IF(VLOOKUP($A94,Tournoi!$B$2:$AB$601,6,0)="","",VLOOKUP($A94,Tournoi!$B$2:$AB$601,17,0))</f>
        <v/>
      </c>
      <c r="K94" s="280" t="str">
        <f aca="false">IF(VLOOKUP($A94,Tournoi!$B$2:$AB$601,6,0)="","",VLOOKUP($A94,Tournoi!$B$2:$AB$601,18,0))</f>
        <v/>
      </c>
      <c r="L94" s="281" t="str">
        <f aca="false">IF(VLOOKUP($A94,Tournoi!$B$2:$AB$601,6,0)="","",VLOOKUP($A94,Tournoi!$B$2:$AB$601,22,0))</f>
        <v/>
      </c>
    </row>
    <row r="95" customFormat="false" ht="14.1" hidden="false" customHeight="true" outlineLevel="0" collapsed="false">
      <c r="A95" s="36" t="n">
        <v>94</v>
      </c>
      <c r="B95" s="278" t="n">
        <f aca="false">IF(VLOOKUP($A95,Ludo_na!$A$2:$AB$602,3,0)="","",VLOOKUP($A95,Ludo_na!$A$2:$AB$602,2,0))</f>
        <v>399</v>
      </c>
      <c r="C95" s="279" t="str">
        <f aca="false">IF(VLOOKUP($A95,Tournoi!$B$2:$AB$601,3,0)="","",VLOOKUP($A95,Tournoi!$B$2:$AB$601,3,0))</f>
        <v>Degrieck</v>
      </c>
      <c r="D95" s="279" t="str">
        <f aca="false">IF(VLOOKUP($A95,Tournoi!$B$2:$AB$601,4,0)="","",VLOOKUP($A95,Tournoi!$B$2:$AB$601,4,0))</f>
        <v>Els</v>
      </c>
      <c r="E95" s="249" t="str">
        <f aca="false">IF(VLOOKUP($A95,Tournoi!$B$2:$AB$601,5,0)="","",VLOOKUP($A95,Tournoi!$B$2:$AB$601,5,0))</f>
        <v>Spelen Op Zolder</v>
      </c>
      <c r="F95" s="280" t="str">
        <f aca="false">IF(VLOOKUP($A95,Tournoi!$B$2:$AB$601,6,0)="","",VLOOKUP($A95,Tournoi!$B$2:$AB$601,6,0))</f>
        <v/>
      </c>
      <c r="G95" s="280" t="str">
        <f aca="false">IF(VLOOKUP($A95,Tournoi!$B$2:$AB$601,6,0)="","",VLOOKUP($A95,Tournoi!$B$2:$AB$601,8,0))</f>
        <v/>
      </c>
      <c r="H95" s="281" t="str">
        <f aca="false">IF(VLOOKUP($A95,Tournoi!$B$2:$AB$601,6,0)="","",VLOOKUP($A95,Tournoi!$B$2:$AB$601,12,0))</f>
        <v/>
      </c>
      <c r="I95" s="280" t="str">
        <f aca="false">IF(VLOOKUP($A95,Tournoi!$B$2:$AB$601,6,0)="","",VLOOKUP($A95,Tournoi!$B$2:$AB$601,13,0))</f>
        <v/>
      </c>
      <c r="J95" s="281" t="str">
        <f aca="false">IF(VLOOKUP($A95,Tournoi!$B$2:$AB$601,6,0)="","",VLOOKUP($A95,Tournoi!$B$2:$AB$601,17,0))</f>
        <v/>
      </c>
      <c r="K95" s="280" t="str">
        <f aca="false">IF(VLOOKUP($A95,Tournoi!$B$2:$AB$601,6,0)="","",VLOOKUP($A95,Tournoi!$B$2:$AB$601,18,0))</f>
        <v/>
      </c>
      <c r="L95" s="281" t="str">
        <f aca="false">IF(VLOOKUP($A95,Tournoi!$B$2:$AB$601,6,0)="","",VLOOKUP($A95,Tournoi!$B$2:$AB$601,22,0))</f>
        <v/>
      </c>
    </row>
    <row r="96" customFormat="false" ht="14.1" hidden="false" customHeight="true" outlineLevel="0" collapsed="false">
      <c r="A96" s="36" t="n">
        <v>95</v>
      </c>
      <c r="B96" s="278" t="n">
        <f aca="false">IF(VLOOKUP($A96,Ludo_na!$A$2:$AB$602,3,0)="","",VLOOKUP($A96,Ludo_na!$A$2:$AB$602,2,0))</f>
        <v>338</v>
      </c>
      <c r="C96" s="279" t="str">
        <f aca="false">IF(VLOOKUP($A96,Tournoi!$B$2:$AB$601,3,0)="","",VLOOKUP($A96,Tournoi!$B$2:$AB$601,3,0))</f>
        <v>Expeels</v>
      </c>
      <c r="D96" s="279" t="str">
        <f aca="false">IF(VLOOKUP($A96,Tournoi!$B$2:$AB$601,4,0)="","",VLOOKUP($A96,Tournoi!$B$2:$AB$601,4,0))</f>
        <v>Tjorven</v>
      </c>
      <c r="E96" s="249" t="str">
        <f aca="false">IF(VLOOKUP($A96,Tournoi!$B$2:$AB$601,5,0)="","",VLOOKUP($A96,Tournoi!$B$2:$AB$601,5,0))</f>
        <v/>
      </c>
      <c r="F96" s="280" t="str">
        <f aca="false">IF(VLOOKUP($A96,Tournoi!$B$2:$AB$601,6,0)="","",VLOOKUP($A96,Tournoi!$B$2:$AB$601,6,0))</f>
        <v/>
      </c>
      <c r="G96" s="280" t="str">
        <f aca="false">IF(VLOOKUP($A96,Tournoi!$B$2:$AB$601,6,0)="","",VLOOKUP($A96,Tournoi!$B$2:$AB$601,8,0))</f>
        <v/>
      </c>
      <c r="H96" s="281" t="str">
        <f aca="false">IF(VLOOKUP($A96,Tournoi!$B$2:$AB$601,6,0)="","",VLOOKUP($A96,Tournoi!$B$2:$AB$601,12,0))</f>
        <v/>
      </c>
      <c r="I96" s="280" t="str">
        <f aca="false">IF(VLOOKUP($A96,Tournoi!$B$2:$AB$601,6,0)="","",VLOOKUP($A96,Tournoi!$B$2:$AB$601,13,0))</f>
        <v/>
      </c>
      <c r="J96" s="281" t="str">
        <f aca="false">IF(VLOOKUP($A96,Tournoi!$B$2:$AB$601,6,0)="","",VLOOKUP($A96,Tournoi!$B$2:$AB$601,17,0))</f>
        <v/>
      </c>
      <c r="K96" s="280" t="str">
        <f aca="false">IF(VLOOKUP($A96,Tournoi!$B$2:$AB$601,6,0)="","",VLOOKUP($A96,Tournoi!$B$2:$AB$601,18,0))</f>
        <v/>
      </c>
      <c r="L96" s="281" t="str">
        <f aca="false">IF(VLOOKUP($A96,Tournoi!$B$2:$AB$601,6,0)="","",VLOOKUP($A96,Tournoi!$B$2:$AB$601,22,0))</f>
        <v/>
      </c>
    </row>
    <row r="97" customFormat="false" ht="14.1" hidden="false" customHeight="true" outlineLevel="0" collapsed="false">
      <c r="A97" s="36" t="n">
        <v>96</v>
      </c>
      <c r="B97" s="278" t="n">
        <f aca="false">IF(VLOOKUP($A97,Ludo_na!$A$2:$AB$602,3,0)="","",VLOOKUP($A97,Ludo_na!$A$2:$AB$602,2,0))</f>
        <v>475</v>
      </c>
      <c r="C97" s="279" t="str">
        <f aca="false">IF(VLOOKUP($A97,Tournoi!$B$2:$AB$601,3,0)="","",VLOOKUP($A97,Tournoi!$B$2:$AB$601,3,0))</f>
        <v>Friart</v>
      </c>
      <c r="D97" s="279" t="str">
        <f aca="false">IF(VLOOKUP($A97,Tournoi!$B$2:$AB$601,4,0)="","",VLOOKUP($A97,Tournoi!$B$2:$AB$601,4,0))</f>
        <v>Maxime</v>
      </c>
      <c r="E97" s="249" t="str">
        <f aca="false">IF(VLOOKUP($A97,Tournoi!$B$2:$AB$601,5,0)="","",VLOOKUP($A97,Tournoi!$B$2:$AB$601,5,0))</f>
        <v/>
      </c>
      <c r="F97" s="280" t="str">
        <f aca="false">IF(VLOOKUP($A97,Tournoi!$B$2:$AB$601,6,0)="","",VLOOKUP($A97,Tournoi!$B$2:$AB$601,6,0))</f>
        <v/>
      </c>
      <c r="G97" s="280" t="str">
        <f aca="false">IF(VLOOKUP($A97,Tournoi!$B$2:$AB$601,6,0)="","",VLOOKUP($A97,Tournoi!$B$2:$AB$601,8,0))</f>
        <v/>
      </c>
      <c r="H97" s="281" t="str">
        <f aca="false">IF(VLOOKUP($A97,Tournoi!$B$2:$AB$601,6,0)="","",VLOOKUP($A97,Tournoi!$B$2:$AB$601,12,0))</f>
        <v/>
      </c>
      <c r="I97" s="280" t="str">
        <f aca="false">IF(VLOOKUP($A97,Tournoi!$B$2:$AB$601,6,0)="","",VLOOKUP($A97,Tournoi!$B$2:$AB$601,13,0))</f>
        <v/>
      </c>
      <c r="J97" s="281" t="str">
        <f aca="false">IF(VLOOKUP($A97,Tournoi!$B$2:$AB$601,6,0)="","",VLOOKUP($A97,Tournoi!$B$2:$AB$601,17,0))</f>
        <v/>
      </c>
      <c r="K97" s="280" t="str">
        <f aca="false">IF(VLOOKUP($A97,Tournoi!$B$2:$AB$601,6,0)="","",VLOOKUP($A97,Tournoi!$B$2:$AB$601,18,0))</f>
        <v/>
      </c>
      <c r="L97" s="281" t="str">
        <f aca="false">IF(VLOOKUP($A97,Tournoi!$B$2:$AB$601,6,0)="","",VLOOKUP($A97,Tournoi!$B$2:$AB$601,22,0))</f>
        <v/>
      </c>
    </row>
    <row r="98" customFormat="false" ht="14.1" hidden="false" customHeight="true" outlineLevel="0" collapsed="false">
      <c r="A98" s="36" t="n">
        <v>97</v>
      </c>
      <c r="B98" s="278" t="n">
        <f aca="false">IF(VLOOKUP($A98,Ludo_na!$A$2:$AB$602,3,0)="","",VLOOKUP($A98,Ludo_na!$A$2:$AB$602,2,0))</f>
        <v>363</v>
      </c>
      <c r="C98" s="279" t="str">
        <f aca="false">IF(VLOOKUP($A98,Tournoi!$B$2:$AB$601,3,0)="","",VLOOKUP($A98,Tournoi!$B$2:$AB$601,3,0))</f>
        <v>Meersman</v>
      </c>
      <c r="D98" s="279" t="str">
        <f aca="false">IF(VLOOKUP($A98,Tournoi!$B$2:$AB$601,4,0)="","",VLOOKUP($A98,Tournoi!$B$2:$AB$601,4,0))</f>
        <v>Jessica</v>
      </c>
      <c r="E98" s="249" t="str">
        <f aca="false">IF(VLOOKUP($A98,Tournoi!$B$2:$AB$601,5,0)="","",VLOOKUP($A98,Tournoi!$B$2:$AB$601,5,0))</f>
        <v/>
      </c>
      <c r="F98" s="280" t="str">
        <f aca="false">IF(VLOOKUP($A98,Tournoi!$B$2:$AB$601,6,0)="","",VLOOKUP($A98,Tournoi!$B$2:$AB$601,6,0))</f>
        <v/>
      </c>
      <c r="G98" s="280" t="str">
        <f aca="false">IF(VLOOKUP($A98,Tournoi!$B$2:$AB$601,6,0)="","",VLOOKUP($A98,Tournoi!$B$2:$AB$601,8,0))</f>
        <v/>
      </c>
      <c r="H98" s="281" t="str">
        <f aca="false">IF(VLOOKUP($A98,Tournoi!$B$2:$AB$601,6,0)="","",VLOOKUP($A98,Tournoi!$B$2:$AB$601,12,0))</f>
        <v/>
      </c>
      <c r="I98" s="280" t="str">
        <f aca="false">IF(VLOOKUP($A98,Tournoi!$B$2:$AB$601,6,0)="","",VLOOKUP($A98,Tournoi!$B$2:$AB$601,13,0))</f>
        <v/>
      </c>
      <c r="J98" s="281" t="str">
        <f aca="false">IF(VLOOKUP($A98,Tournoi!$B$2:$AB$601,6,0)="","",VLOOKUP($A98,Tournoi!$B$2:$AB$601,17,0))</f>
        <v/>
      </c>
      <c r="K98" s="280" t="str">
        <f aca="false">IF(VLOOKUP($A98,Tournoi!$B$2:$AB$601,6,0)="","",VLOOKUP($A98,Tournoi!$B$2:$AB$601,18,0))</f>
        <v/>
      </c>
      <c r="L98" s="281" t="str">
        <f aca="false">IF(VLOOKUP($A98,Tournoi!$B$2:$AB$601,6,0)="","",VLOOKUP($A98,Tournoi!$B$2:$AB$601,22,0))</f>
        <v/>
      </c>
    </row>
    <row r="99" customFormat="false" ht="14.1" hidden="false" customHeight="true" outlineLevel="0" collapsed="false">
      <c r="A99" s="36" t="n">
        <v>98</v>
      </c>
      <c r="B99" s="278" t="n">
        <f aca="false">IF(VLOOKUP($A99,Ludo_na!$A$2:$AB$602,3,0)="","",VLOOKUP($A99,Ludo_na!$A$2:$AB$602,2,0))</f>
        <v>199</v>
      </c>
      <c r="C99" s="279" t="str">
        <f aca="false">IF(VLOOKUP($A99,Tournoi!$B$2:$AB$601,3,0)="","",VLOOKUP($A99,Tournoi!$B$2:$AB$601,3,0))</f>
        <v>Denblijden</v>
      </c>
      <c r="D99" s="279" t="str">
        <f aca="false">IF(VLOOKUP($A99,Tournoi!$B$2:$AB$601,4,0)="","",VLOOKUP($A99,Tournoi!$B$2:$AB$601,4,0))</f>
        <v>Frederik</v>
      </c>
      <c r="E99" s="249" t="str">
        <f aca="false">IF(VLOOKUP($A99,Tournoi!$B$2:$AB$601,5,0)="","",VLOOKUP($A99,Tournoi!$B$2:$AB$601,5,0))</f>
        <v>x</v>
      </c>
      <c r="F99" s="280" t="str">
        <f aca="false">IF(VLOOKUP($A99,Tournoi!$B$2:$AB$601,6,0)="","",VLOOKUP($A99,Tournoi!$B$2:$AB$601,6,0))</f>
        <v/>
      </c>
      <c r="G99" s="280" t="str">
        <f aca="false">IF(VLOOKUP($A99,Tournoi!$B$2:$AB$601,6,0)="","",VLOOKUP($A99,Tournoi!$B$2:$AB$601,8,0))</f>
        <v/>
      </c>
      <c r="H99" s="281" t="str">
        <f aca="false">IF(VLOOKUP($A99,Tournoi!$B$2:$AB$601,6,0)="","",VLOOKUP($A99,Tournoi!$B$2:$AB$601,12,0))</f>
        <v/>
      </c>
      <c r="I99" s="280" t="str">
        <f aca="false">IF(VLOOKUP($A99,Tournoi!$B$2:$AB$601,6,0)="","",VLOOKUP($A99,Tournoi!$B$2:$AB$601,13,0))</f>
        <v/>
      </c>
      <c r="J99" s="281" t="str">
        <f aca="false">IF(VLOOKUP($A99,Tournoi!$B$2:$AB$601,6,0)="","",VLOOKUP($A99,Tournoi!$B$2:$AB$601,17,0))</f>
        <v/>
      </c>
      <c r="K99" s="280" t="str">
        <f aca="false">IF(VLOOKUP($A99,Tournoi!$B$2:$AB$601,6,0)="","",VLOOKUP($A99,Tournoi!$B$2:$AB$601,18,0))</f>
        <v/>
      </c>
      <c r="L99" s="281" t="str">
        <f aca="false">IF(VLOOKUP($A99,Tournoi!$B$2:$AB$601,6,0)="","",VLOOKUP($A99,Tournoi!$B$2:$AB$601,22,0))</f>
        <v/>
      </c>
    </row>
    <row r="100" customFormat="false" ht="14.1" hidden="false" customHeight="true" outlineLevel="0" collapsed="false">
      <c r="A100" s="36" t="n">
        <v>99</v>
      </c>
      <c r="B100" s="278" t="n">
        <f aca="false">IF(VLOOKUP($A100,Ludo_na!$A$2:$AB$602,3,0)="","",VLOOKUP($A100,Ludo_na!$A$2:$AB$602,2,0))</f>
        <v>344</v>
      </c>
      <c r="C100" s="279" t="str">
        <f aca="false">IF(VLOOKUP($A100,Tournoi!$B$2:$AB$601,3,0)="","",VLOOKUP($A100,Tournoi!$B$2:$AB$601,3,0))</f>
        <v>Dolmans</v>
      </c>
      <c r="D100" s="279" t="str">
        <f aca="false">IF(VLOOKUP($A100,Tournoi!$B$2:$AB$601,4,0)="","",VLOOKUP($A100,Tournoi!$B$2:$AB$601,4,0))</f>
        <v>Laura</v>
      </c>
      <c r="E100" s="249" t="str">
        <f aca="false">IF(VLOOKUP($A100,Tournoi!$B$2:$AB$601,5,0)="","",VLOOKUP($A100,Tournoi!$B$2:$AB$601,5,0))</f>
        <v>x</v>
      </c>
      <c r="F100" s="280" t="str">
        <f aca="false">IF(VLOOKUP($A100,Tournoi!$B$2:$AB$601,6,0)="","",VLOOKUP($A100,Tournoi!$B$2:$AB$601,6,0))</f>
        <v/>
      </c>
      <c r="G100" s="280" t="str">
        <f aca="false">IF(VLOOKUP($A100,Tournoi!$B$2:$AB$601,6,0)="","",VLOOKUP($A100,Tournoi!$B$2:$AB$601,8,0))</f>
        <v/>
      </c>
      <c r="H100" s="281" t="str">
        <f aca="false">IF(VLOOKUP($A100,Tournoi!$B$2:$AB$601,6,0)="","",VLOOKUP($A100,Tournoi!$B$2:$AB$601,12,0))</f>
        <v/>
      </c>
      <c r="I100" s="280" t="str">
        <f aca="false">IF(VLOOKUP($A100,Tournoi!$B$2:$AB$601,6,0)="","",VLOOKUP($A100,Tournoi!$B$2:$AB$601,13,0))</f>
        <v/>
      </c>
      <c r="J100" s="281" t="str">
        <f aca="false">IF(VLOOKUP($A100,Tournoi!$B$2:$AB$601,6,0)="","",VLOOKUP($A100,Tournoi!$B$2:$AB$601,17,0))</f>
        <v/>
      </c>
      <c r="K100" s="280" t="str">
        <f aca="false">IF(VLOOKUP($A100,Tournoi!$B$2:$AB$601,6,0)="","",VLOOKUP($A100,Tournoi!$B$2:$AB$601,18,0))</f>
        <v/>
      </c>
      <c r="L100" s="281" t="str">
        <f aca="false">IF(VLOOKUP($A100,Tournoi!$B$2:$AB$601,6,0)="","",VLOOKUP($A100,Tournoi!$B$2:$AB$601,22,0))</f>
        <v/>
      </c>
    </row>
    <row r="101" customFormat="false" ht="14.1" hidden="false" customHeight="true" outlineLevel="0" collapsed="false">
      <c r="A101" s="36" t="n">
        <v>100</v>
      </c>
      <c r="B101" s="278" t="n">
        <f aca="false">IF(VLOOKUP($A101,Ludo_na!$A$2:$AB$602,3,0)="","",VLOOKUP($A101,Ludo_na!$A$2:$AB$602,2,0))</f>
        <v>491</v>
      </c>
      <c r="C101" s="279" t="str">
        <f aca="false">IF(VLOOKUP($A101,Tournoi!$B$2:$AB$601,3,0)="","",VLOOKUP($A101,Tournoi!$B$2:$AB$601,3,0))</f>
        <v>Dyzers</v>
      </c>
      <c r="D101" s="279" t="str">
        <f aca="false">IF(VLOOKUP($A101,Tournoi!$B$2:$AB$601,4,0)="","",VLOOKUP($A101,Tournoi!$B$2:$AB$601,4,0))</f>
        <v>Anna</v>
      </c>
      <c r="E101" s="249" t="str">
        <f aca="false">IF(VLOOKUP($A101,Tournoi!$B$2:$AB$601,5,0)="","",VLOOKUP($A101,Tournoi!$B$2:$AB$601,5,0))</f>
        <v/>
      </c>
      <c r="F101" s="280" t="str">
        <f aca="false">IF(VLOOKUP($A101,Tournoi!$B$2:$AB$601,6,0)="","",VLOOKUP($A101,Tournoi!$B$2:$AB$601,6,0))</f>
        <v/>
      </c>
      <c r="G101" s="280" t="str">
        <f aca="false">IF(VLOOKUP($A101,Tournoi!$B$2:$AB$601,6,0)="","",VLOOKUP($A101,Tournoi!$B$2:$AB$601,8,0))</f>
        <v/>
      </c>
      <c r="H101" s="281" t="str">
        <f aca="false">IF(VLOOKUP($A101,Tournoi!$B$2:$AB$601,6,0)="","",VLOOKUP($A101,Tournoi!$B$2:$AB$601,12,0))</f>
        <v/>
      </c>
      <c r="I101" s="280" t="str">
        <f aca="false">IF(VLOOKUP($A101,Tournoi!$B$2:$AB$601,6,0)="","",VLOOKUP($A101,Tournoi!$B$2:$AB$601,13,0))</f>
        <v/>
      </c>
      <c r="J101" s="281" t="str">
        <f aca="false">IF(VLOOKUP($A101,Tournoi!$B$2:$AB$601,6,0)="","",VLOOKUP($A101,Tournoi!$B$2:$AB$601,17,0))</f>
        <v/>
      </c>
      <c r="K101" s="280" t="str">
        <f aca="false">IF(VLOOKUP($A101,Tournoi!$B$2:$AB$601,6,0)="","",VLOOKUP($A101,Tournoi!$B$2:$AB$601,18,0))</f>
        <v/>
      </c>
      <c r="L101" s="281" t="str">
        <f aca="false">IF(VLOOKUP($A101,Tournoi!$B$2:$AB$601,6,0)="","",VLOOKUP($A101,Tournoi!$B$2:$AB$601,22,0))</f>
        <v/>
      </c>
    </row>
    <row r="102" customFormat="false" ht="14.1" hidden="false" customHeight="true" outlineLevel="0" collapsed="false">
      <c r="A102" s="36" t="n">
        <v>101</v>
      </c>
      <c r="B102" s="278" t="n">
        <f aca="false">IF(VLOOKUP($A102,Ludo_na!$A$2:$AB$602,3,0)="","",VLOOKUP($A102,Ludo_na!$A$2:$AB$602,2,0))</f>
        <v>177</v>
      </c>
      <c r="C102" s="279" t="str">
        <f aca="false">IF(VLOOKUP($A102,Tournoi!$B$2:$AB$601,3,0)="","",VLOOKUP($A102,Tournoi!$B$2:$AB$601,3,0))</f>
        <v>Vlasselaer</v>
      </c>
      <c r="D102" s="279" t="str">
        <f aca="false">IF(VLOOKUP($A102,Tournoi!$B$2:$AB$601,4,0)="","",VLOOKUP($A102,Tournoi!$B$2:$AB$601,4,0))</f>
        <v>Dieter</v>
      </c>
      <c r="E102" s="249" t="str">
        <f aca="false">IF(VLOOKUP($A102,Tournoi!$B$2:$AB$601,5,0)="","",VLOOKUP($A102,Tournoi!$B$2:$AB$601,5,0))</f>
        <v/>
      </c>
      <c r="F102" s="280" t="str">
        <f aca="false">IF(VLOOKUP($A102,Tournoi!$B$2:$AB$601,6,0)="","",VLOOKUP($A102,Tournoi!$B$2:$AB$601,6,0))</f>
        <v/>
      </c>
      <c r="G102" s="280" t="str">
        <f aca="false">IF(VLOOKUP($A102,Tournoi!$B$2:$AB$601,6,0)="","",VLOOKUP($A102,Tournoi!$B$2:$AB$601,8,0))</f>
        <v/>
      </c>
      <c r="H102" s="281" t="str">
        <f aca="false">IF(VLOOKUP($A102,Tournoi!$B$2:$AB$601,6,0)="","",VLOOKUP($A102,Tournoi!$B$2:$AB$601,12,0))</f>
        <v/>
      </c>
      <c r="I102" s="280" t="str">
        <f aca="false">IF(VLOOKUP($A102,Tournoi!$B$2:$AB$601,6,0)="","",VLOOKUP($A102,Tournoi!$B$2:$AB$601,13,0))</f>
        <v/>
      </c>
      <c r="J102" s="281" t="str">
        <f aca="false">IF(VLOOKUP($A102,Tournoi!$B$2:$AB$601,6,0)="","",VLOOKUP($A102,Tournoi!$B$2:$AB$601,17,0))</f>
        <v/>
      </c>
      <c r="K102" s="280" t="str">
        <f aca="false">IF(VLOOKUP($A102,Tournoi!$B$2:$AB$601,6,0)="","",VLOOKUP($A102,Tournoi!$B$2:$AB$601,18,0))</f>
        <v/>
      </c>
      <c r="L102" s="281" t="str">
        <f aca="false">IF(VLOOKUP($A102,Tournoi!$B$2:$AB$601,6,0)="","",VLOOKUP($A102,Tournoi!$B$2:$AB$601,22,0))</f>
        <v/>
      </c>
    </row>
    <row r="103" customFormat="false" ht="14.1" hidden="false" customHeight="true" outlineLevel="0" collapsed="false">
      <c r="A103" s="36" t="n">
        <v>102</v>
      </c>
      <c r="B103" s="278" t="n">
        <f aca="false">IF(VLOOKUP($A103,Ludo_na!$A$2:$AB$602,3,0)="","",VLOOKUP($A103,Ludo_na!$A$2:$AB$602,2,0))</f>
        <v>171</v>
      </c>
      <c r="C103" s="279" t="str">
        <f aca="false">IF(VLOOKUP($A103,Tournoi!$B$2:$AB$601,3,0)="","",VLOOKUP($A103,Tournoi!$B$2:$AB$601,3,0))</f>
        <v>Witters</v>
      </c>
      <c r="D103" s="279" t="str">
        <f aca="false">IF(VLOOKUP($A103,Tournoi!$B$2:$AB$601,4,0)="","",VLOOKUP($A103,Tournoi!$B$2:$AB$601,4,0))</f>
        <v>Hanne</v>
      </c>
      <c r="E103" s="249" t="str">
        <f aca="false">IF(VLOOKUP($A103,Tournoi!$B$2:$AB$601,5,0)="","",VLOOKUP($A103,Tournoi!$B$2:$AB$601,5,0))</f>
        <v/>
      </c>
      <c r="F103" s="280" t="str">
        <f aca="false">IF(VLOOKUP($A103,Tournoi!$B$2:$AB$601,6,0)="","",VLOOKUP($A103,Tournoi!$B$2:$AB$601,6,0))</f>
        <v/>
      </c>
      <c r="G103" s="280" t="str">
        <f aca="false">IF(VLOOKUP($A103,Tournoi!$B$2:$AB$601,6,0)="","",VLOOKUP($A103,Tournoi!$B$2:$AB$601,8,0))</f>
        <v/>
      </c>
      <c r="H103" s="281" t="str">
        <f aca="false">IF(VLOOKUP($A103,Tournoi!$B$2:$AB$601,6,0)="","",VLOOKUP($A103,Tournoi!$B$2:$AB$601,12,0))</f>
        <v/>
      </c>
      <c r="I103" s="280" t="str">
        <f aca="false">IF(VLOOKUP($A103,Tournoi!$B$2:$AB$601,6,0)="","",VLOOKUP($A103,Tournoi!$B$2:$AB$601,13,0))</f>
        <v/>
      </c>
      <c r="J103" s="281" t="str">
        <f aca="false">IF(VLOOKUP($A103,Tournoi!$B$2:$AB$601,6,0)="","",VLOOKUP($A103,Tournoi!$B$2:$AB$601,17,0))</f>
        <v/>
      </c>
      <c r="K103" s="280" t="str">
        <f aca="false">IF(VLOOKUP($A103,Tournoi!$B$2:$AB$601,6,0)="","",VLOOKUP($A103,Tournoi!$B$2:$AB$601,18,0))</f>
        <v/>
      </c>
      <c r="L103" s="281" t="str">
        <f aca="false">IF(VLOOKUP($A103,Tournoi!$B$2:$AB$601,6,0)="","",VLOOKUP($A103,Tournoi!$B$2:$AB$601,22,0))</f>
        <v/>
      </c>
    </row>
    <row r="104" customFormat="false" ht="14.1" hidden="false" customHeight="true" outlineLevel="0" collapsed="false">
      <c r="A104" s="36" t="n">
        <v>103</v>
      </c>
      <c r="B104" s="278" t="n">
        <f aca="false">IF(VLOOKUP($A104,Ludo_na!$A$2:$AB$602,3,0)="","",VLOOKUP($A104,Ludo_na!$A$2:$AB$602,2,0))</f>
        <v>243</v>
      </c>
      <c r="C104" s="279" t="str">
        <f aca="false">IF(VLOOKUP($A104,Tournoi!$B$2:$AB$601,3,0)="","",VLOOKUP($A104,Tournoi!$B$2:$AB$601,3,0))</f>
        <v>Monbailliu</v>
      </c>
      <c r="D104" s="279" t="str">
        <f aca="false">IF(VLOOKUP($A104,Tournoi!$B$2:$AB$601,4,0)="","",VLOOKUP($A104,Tournoi!$B$2:$AB$601,4,0))</f>
        <v>Hubert</v>
      </c>
      <c r="E104" s="249" t="str">
        <f aca="false">IF(VLOOKUP($A104,Tournoi!$B$2:$AB$601,5,0)="","",VLOOKUP($A104,Tournoi!$B$2:$AB$601,5,0))</f>
        <v>Spelen Op Zolder</v>
      </c>
      <c r="F104" s="280" t="str">
        <f aca="false">IF(VLOOKUP($A104,Tournoi!$B$2:$AB$601,6,0)="","",VLOOKUP($A104,Tournoi!$B$2:$AB$601,6,0))</f>
        <v/>
      </c>
      <c r="G104" s="280" t="str">
        <f aca="false">IF(VLOOKUP($A104,Tournoi!$B$2:$AB$601,6,0)="","",VLOOKUP($A104,Tournoi!$B$2:$AB$601,8,0))</f>
        <v/>
      </c>
      <c r="H104" s="281" t="str">
        <f aca="false">IF(VLOOKUP($A104,Tournoi!$B$2:$AB$601,6,0)="","",VLOOKUP($A104,Tournoi!$B$2:$AB$601,12,0))</f>
        <v/>
      </c>
      <c r="I104" s="280" t="str">
        <f aca="false">IF(VLOOKUP($A104,Tournoi!$B$2:$AB$601,6,0)="","",VLOOKUP($A104,Tournoi!$B$2:$AB$601,13,0))</f>
        <v/>
      </c>
      <c r="J104" s="281" t="str">
        <f aca="false">IF(VLOOKUP($A104,Tournoi!$B$2:$AB$601,6,0)="","",VLOOKUP($A104,Tournoi!$B$2:$AB$601,17,0))</f>
        <v/>
      </c>
      <c r="K104" s="280" t="str">
        <f aca="false">IF(VLOOKUP($A104,Tournoi!$B$2:$AB$601,6,0)="","",VLOOKUP($A104,Tournoi!$B$2:$AB$601,18,0))</f>
        <v/>
      </c>
      <c r="L104" s="281" t="str">
        <f aca="false">IF(VLOOKUP($A104,Tournoi!$B$2:$AB$601,6,0)="","",VLOOKUP($A104,Tournoi!$B$2:$AB$601,22,0))</f>
        <v/>
      </c>
    </row>
    <row r="105" customFormat="false" ht="14.1" hidden="false" customHeight="true" outlineLevel="0" collapsed="false">
      <c r="A105" s="36" t="n">
        <v>104</v>
      </c>
      <c r="B105" s="278" t="n">
        <f aca="false">IF(VLOOKUP($A105,Ludo_na!$A$2:$AB$602,3,0)="","",VLOOKUP($A105,Ludo_na!$A$2:$AB$602,2,0))</f>
        <v>577</v>
      </c>
      <c r="C105" s="279" t="str">
        <f aca="false">IF(VLOOKUP($A105,Tournoi!$B$2:$AB$601,3,0)="","",VLOOKUP($A105,Tournoi!$B$2:$AB$601,3,0))</f>
        <v>Janssens</v>
      </c>
      <c r="D105" s="279" t="str">
        <f aca="false">IF(VLOOKUP($A105,Tournoi!$B$2:$AB$601,4,0)="","",VLOOKUP($A105,Tournoi!$B$2:$AB$601,4,0))</f>
        <v>Freddy</v>
      </c>
      <c r="E105" s="249" t="str">
        <f aca="false">IF(VLOOKUP($A105,Tournoi!$B$2:$AB$601,5,0)="","",VLOOKUP($A105,Tournoi!$B$2:$AB$601,5,0))</f>
        <v>De Speeldoos</v>
      </c>
      <c r="F105" s="280" t="str">
        <f aca="false">IF(VLOOKUP($A105,Tournoi!$B$2:$AB$601,6,0)="","",VLOOKUP($A105,Tournoi!$B$2:$AB$601,6,0))</f>
        <v/>
      </c>
      <c r="G105" s="280" t="str">
        <f aca="false">IF(VLOOKUP($A105,Tournoi!$B$2:$AB$601,6,0)="","",VLOOKUP($A105,Tournoi!$B$2:$AB$601,8,0))</f>
        <v/>
      </c>
      <c r="H105" s="281" t="str">
        <f aca="false">IF(VLOOKUP($A105,Tournoi!$B$2:$AB$601,6,0)="","",VLOOKUP($A105,Tournoi!$B$2:$AB$601,12,0))</f>
        <v/>
      </c>
      <c r="I105" s="280" t="str">
        <f aca="false">IF(VLOOKUP($A105,Tournoi!$B$2:$AB$601,6,0)="","",VLOOKUP($A105,Tournoi!$B$2:$AB$601,13,0))</f>
        <v/>
      </c>
      <c r="J105" s="281" t="str">
        <f aca="false">IF(VLOOKUP($A105,Tournoi!$B$2:$AB$601,6,0)="","",VLOOKUP($A105,Tournoi!$B$2:$AB$601,17,0))</f>
        <v/>
      </c>
      <c r="K105" s="280" t="str">
        <f aca="false">IF(VLOOKUP($A105,Tournoi!$B$2:$AB$601,6,0)="","",VLOOKUP($A105,Tournoi!$B$2:$AB$601,18,0))</f>
        <v/>
      </c>
      <c r="L105" s="281" t="str">
        <f aca="false">IF(VLOOKUP($A105,Tournoi!$B$2:$AB$601,6,0)="","",VLOOKUP($A105,Tournoi!$B$2:$AB$601,22,0))</f>
        <v/>
      </c>
    </row>
    <row r="106" customFormat="false" ht="14.1" hidden="false" customHeight="true" outlineLevel="0" collapsed="false">
      <c r="A106" s="36" t="n">
        <v>105</v>
      </c>
      <c r="B106" s="278" t="n">
        <f aca="false">IF(VLOOKUP($A106,Ludo_na!$A$2:$AB$602,3,0)="","",VLOOKUP($A106,Ludo_na!$A$2:$AB$602,2,0))</f>
        <v>401</v>
      </c>
      <c r="C106" s="279" t="str">
        <f aca="false">IF(VLOOKUP($A106,Tournoi!$B$2:$AB$601,3,0)="","",VLOOKUP($A106,Tournoi!$B$2:$AB$601,3,0))</f>
        <v>Meersman</v>
      </c>
      <c r="D106" s="279" t="str">
        <f aca="false">IF(VLOOKUP($A106,Tournoi!$B$2:$AB$601,4,0)="","",VLOOKUP($A106,Tournoi!$B$2:$AB$601,4,0))</f>
        <v>Timmy</v>
      </c>
      <c r="E106" s="249" t="str">
        <f aca="false">IF(VLOOKUP($A106,Tournoi!$B$2:$AB$601,5,0)="","",VLOOKUP($A106,Tournoi!$B$2:$AB$601,5,0))</f>
        <v/>
      </c>
      <c r="F106" s="280" t="str">
        <f aca="false">IF(VLOOKUP($A106,Tournoi!$B$2:$AB$601,6,0)="","",VLOOKUP($A106,Tournoi!$B$2:$AB$601,6,0))</f>
        <v/>
      </c>
      <c r="G106" s="280" t="str">
        <f aca="false">IF(VLOOKUP($A106,Tournoi!$B$2:$AB$601,6,0)="","",VLOOKUP($A106,Tournoi!$B$2:$AB$601,8,0))</f>
        <v/>
      </c>
      <c r="H106" s="281" t="str">
        <f aca="false">IF(VLOOKUP($A106,Tournoi!$B$2:$AB$601,6,0)="","",VLOOKUP($A106,Tournoi!$B$2:$AB$601,12,0))</f>
        <v/>
      </c>
      <c r="I106" s="280" t="str">
        <f aca="false">IF(VLOOKUP($A106,Tournoi!$B$2:$AB$601,6,0)="","",VLOOKUP($A106,Tournoi!$B$2:$AB$601,13,0))</f>
        <v/>
      </c>
      <c r="J106" s="281" t="str">
        <f aca="false">IF(VLOOKUP($A106,Tournoi!$B$2:$AB$601,6,0)="","",VLOOKUP($A106,Tournoi!$B$2:$AB$601,17,0))</f>
        <v/>
      </c>
      <c r="K106" s="280" t="str">
        <f aca="false">IF(VLOOKUP($A106,Tournoi!$B$2:$AB$601,6,0)="","",VLOOKUP($A106,Tournoi!$B$2:$AB$601,18,0))</f>
        <v/>
      </c>
      <c r="L106" s="281" t="str">
        <f aca="false">IF(VLOOKUP($A106,Tournoi!$B$2:$AB$601,6,0)="","",VLOOKUP($A106,Tournoi!$B$2:$AB$601,22,0))</f>
        <v/>
      </c>
    </row>
    <row r="107" customFormat="false" ht="14.1" hidden="false" customHeight="true" outlineLevel="0" collapsed="false">
      <c r="A107" s="36" t="n">
        <v>106</v>
      </c>
      <c r="B107" s="278" t="n">
        <f aca="false">IF(VLOOKUP($A107,Ludo_na!$A$2:$AB$602,3,0)="","",VLOOKUP($A107,Ludo_na!$A$2:$AB$602,2,0))</f>
        <v>340</v>
      </c>
      <c r="C107" s="279" t="str">
        <f aca="false">IF(VLOOKUP($A107,Tournoi!$B$2:$AB$601,3,0)="","",VLOOKUP($A107,Tournoi!$B$2:$AB$601,3,0))</f>
        <v>Van den Eynde</v>
      </c>
      <c r="D107" s="279" t="str">
        <f aca="false">IF(VLOOKUP($A107,Tournoi!$B$2:$AB$601,4,0)="","",VLOOKUP($A107,Tournoi!$B$2:$AB$601,4,0))</f>
        <v>David</v>
      </c>
      <c r="E107" s="249" t="str">
        <f aca="false">IF(VLOOKUP($A107,Tournoi!$B$2:$AB$601,5,0)="","",VLOOKUP($A107,Tournoi!$B$2:$AB$601,5,0))</f>
        <v/>
      </c>
      <c r="F107" s="280" t="str">
        <f aca="false">IF(VLOOKUP($A107,Tournoi!$B$2:$AB$601,6,0)="","",VLOOKUP($A107,Tournoi!$B$2:$AB$601,6,0))</f>
        <v/>
      </c>
      <c r="G107" s="280" t="str">
        <f aca="false">IF(VLOOKUP($A107,Tournoi!$B$2:$AB$601,6,0)="","",VLOOKUP($A107,Tournoi!$B$2:$AB$601,8,0))</f>
        <v/>
      </c>
      <c r="H107" s="281" t="str">
        <f aca="false">IF(VLOOKUP($A107,Tournoi!$B$2:$AB$601,6,0)="","",VLOOKUP($A107,Tournoi!$B$2:$AB$601,12,0))</f>
        <v/>
      </c>
      <c r="I107" s="280" t="str">
        <f aca="false">IF(VLOOKUP($A107,Tournoi!$B$2:$AB$601,6,0)="","",VLOOKUP($A107,Tournoi!$B$2:$AB$601,13,0))</f>
        <v/>
      </c>
      <c r="J107" s="281" t="str">
        <f aca="false">IF(VLOOKUP($A107,Tournoi!$B$2:$AB$601,6,0)="","",VLOOKUP($A107,Tournoi!$B$2:$AB$601,17,0))</f>
        <v/>
      </c>
      <c r="K107" s="280" t="str">
        <f aca="false">IF(VLOOKUP($A107,Tournoi!$B$2:$AB$601,6,0)="","",VLOOKUP($A107,Tournoi!$B$2:$AB$601,18,0))</f>
        <v/>
      </c>
      <c r="L107" s="281" t="str">
        <f aca="false">IF(VLOOKUP($A107,Tournoi!$B$2:$AB$601,6,0)="","",VLOOKUP($A107,Tournoi!$B$2:$AB$601,22,0))</f>
        <v/>
      </c>
    </row>
    <row r="108" customFormat="false" ht="14.1" hidden="false" customHeight="true" outlineLevel="0" collapsed="false">
      <c r="A108" s="36" t="n">
        <v>107</v>
      </c>
      <c r="B108" s="278" t="n">
        <f aca="false">IF(VLOOKUP($A108,Ludo_na!$A$2:$AB$602,3,0)="","",VLOOKUP($A108,Ludo_na!$A$2:$AB$602,2,0))</f>
        <v>206</v>
      </c>
      <c r="C108" s="279" t="str">
        <f aca="false">IF(VLOOKUP($A108,Tournoi!$B$2:$AB$601,3,0)="","",VLOOKUP($A108,Tournoi!$B$2:$AB$601,3,0))</f>
        <v>Desmedt</v>
      </c>
      <c r="D108" s="279" t="str">
        <f aca="false">IF(VLOOKUP($A108,Tournoi!$B$2:$AB$601,4,0)="","",VLOOKUP($A108,Tournoi!$B$2:$AB$601,4,0))</f>
        <v>Lars</v>
      </c>
      <c r="E108" s="249" t="str">
        <f aca="false">IF(VLOOKUP($A108,Tournoi!$B$2:$AB$601,5,0)="","",VLOOKUP($A108,Tournoi!$B$2:$AB$601,5,0))</f>
        <v/>
      </c>
      <c r="F108" s="280" t="str">
        <f aca="false">IF(VLOOKUP($A108,Tournoi!$B$2:$AB$601,6,0)="","",VLOOKUP($A108,Tournoi!$B$2:$AB$601,6,0))</f>
        <v/>
      </c>
      <c r="G108" s="280" t="str">
        <f aca="false">IF(VLOOKUP($A108,Tournoi!$B$2:$AB$601,6,0)="","",VLOOKUP($A108,Tournoi!$B$2:$AB$601,8,0))</f>
        <v/>
      </c>
      <c r="H108" s="281" t="str">
        <f aca="false">IF(VLOOKUP($A108,Tournoi!$B$2:$AB$601,6,0)="","",VLOOKUP($A108,Tournoi!$B$2:$AB$601,12,0))</f>
        <v/>
      </c>
      <c r="I108" s="280" t="str">
        <f aca="false">IF(VLOOKUP($A108,Tournoi!$B$2:$AB$601,6,0)="","",VLOOKUP($A108,Tournoi!$B$2:$AB$601,13,0))</f>
        <v/>
      </c>
      <c r="J108" s="281" t="str">
        <f aca="false">IF(VLOOKUP($A108,Tournoi!$B$2:$AB$601,6,0)="","",VLOOKUP($A108,Tournoi!$B$2:$AB$601,17,0))</f>
        <v/>
      </c>
      <c r="K108" s="280" t="str">
        <f aca="false">IF(VLOOKUP($A108,Tournoi!$B$2:$AB$601,6,0)="","",VLOOKUP($A108,Tournoi!$B$2:$AB$601,18,0))</f>
        <v/>
      </c>
      <c r="L108" s="281" t="str">
        <f aca="false">IF(VLOOKUP($A108,Tournoi!$B$2:$AB$601,6,0)="","",VLOOKUP($A108,Tournoi!$B$2:$AB$601,22,0))</f>
        <v/>
      </c>
    </row>
    <row r="109" customFormat="false" ht="14.1" hidden="false" customHeight="true" outlineLevel="0" collapsed="false">
      <c r="A109" s="36" t="n">
        <v>108</v>
      </c>
      <c r="B109" s="278" t="n">
        <f aca="false">IF(VLOOKUP($A109,Ludo_na!$A$2:$AB$602,3,0)="","",VLOOKUP($A109,Ludo_na!$A$2:$AB$602,2,0))</f>
        <v>123</v>
      </c>
      <c r="C109" s="279" t="str">
        <f aca="false">IF(VLOOKUP($A109,Tournoi!$B$2:$AB$601,3,0)="","",VLOOKUP($A109,Tournoi!$B$2:$AB$601,3,0))</f>
        <v>Vercauteren</v>
      </c>
      <c r="D109" s="279" t="str">
        <f aca="false">IF(VLOOKUP($A109,Tournoi!$B$2:$AB$601,4,0)="","",VLOOKUP($A109,Tournoi!$B$2:$AB$601,4,0))</f>
        <v>Joeri</v>
      </c>
      <c r="E109" s="249" t="str">
        <f aca="false">IF(VLOOKUP($A109,Tournoi!$B$2:$AB$601,5,0)="","",VLOOKUP($A109,Tournoi!$B$2:$AB$601,5,0))</f>
        <v/>
      </c>
      <c r="F109" s="280" t="str">
        <f aca="false">IF(VLOOKUP($A109,Tournoi!$B$2:$AB$601,6,0)="","",VLOOKUP($A109,Tournoi!$B$2:$AB$601,6,0))</f>
        <v>Aanwezig</v>
      </c>
      <c r="G109" s="280" t="str">
        <f aca="false">IF(VLOOKUP($A109,Tournoi!$B$2:$AB$601,6,0)="","",VLOOKUP($A109,Tournoi!$B$2:$AB$601,8,0))</f>
        <v>Stenen tijdperk</v>
      </c>
      <c r="H109" s="281" t="n">
        <f aca="false">IF(VLOOKUP($A109,Tournoi!$B$2:$AB$601,6,0)="","",VLOOKUP($A109,Tournoi!$B$2:$AB$601,12,0))</f>
        <v>0.221169036334913</v>
      </c>
      <c r="I109" s="280" t="str">
        <f aca="false">IF(VLOOKUP($A109,Tournoi!$B$2:$AB$601,6,0)="","",VLOOKUP($A109,Tournoi!$B$2:$AB$601,13,0))</f>
        <v>Orleans</v>
      </c>
      <c r="J109" s="281" t="n">
        <f aca="false">IF(VLOOKUP($A109,Tournoi!$B$2:$AB$601,6,0)="","",VLOOKUP($A109,Tournoi!$B$2:$AB$601,17,0))</f>
        <v>66.9216555801922</v>
      </c>
      <c r="K109" s="280" t="str">
        <f aca="false">IF(VLOOKUP($A109,Tournoi!$B$2:$AB$601,6,0)="","",VLOOKUP($A109,Tournoi!$B$2:$AB$601,18,0))</f>
        <v>7 Wonders</v>
      </c>
      <c r="L109" s="281" t="n">
        <f aca="false">IF(VLOOKUP($A109,Tournoi!$B$2:$AB$601,6,0)="","",VLOOKUP($A109,Tournoi!$B$2:$AB$601,22,0))</f>
        <v>105.239495798319</v>
      </c>
    </row>
    <row r="110" customFormat="false" ht="14.1" hidden="false" customHeight="true" outlineLevel="0" collapsed="false">
      <c r="A110" s="36" t="n">
        <v>109</v>
      </c>
      <c r="B110" s="278" t="n">
        <f aca="false">IF(VLOOKUP($A110,Ludo_na!$A$2:$AB$602,3,0)="","",VLOOKUP($A110,Ludo_na!$A$2:$AB$602,2,0))</f>
        <v>295</v>
      </c>
      <c r="C110" s="279" t="str">
        <f aca="false">IF(VLOOKUP($A110,Tournoi!$B$2:$AB$601,3,0)="","",VLOOKUP($A110,Tournoi!$B$2:$AB$601,3,0))</f>
        <v>Passchyn</v>
      </c>
      <c r="D110" s="279" t="str">
        <f aca="false">IF(VLOOKUP($A110,Tournoi!$B$2:$AB$601,4,0)="","",VLOOKUP($A110,Tournoi!$B$2:$AB$601,4,0))</f>
        <v>Davy</v>
      </c>
      <c r="E110" s="249" t="str">
        <f aca="false">IF(VLOOKUP($A110,Tournoi!$B$2:$AB$601,5,0)="","",VLOOKUP($A110,Tournoi!$B$2:$AB$601,5,0))</f>
        <v>Spelen Op Zolder</v>
      </c>
      <c r="F110" s="280" t="str">
        <f aca="false">IF(VLOOKUP($A110,Tournoi!$B$2:$AB$601,6,0)="","",VLOOKUP($A110,Tournoi!$B$2:$AB$601,6,0))</f>
        <v/>
      </c>
      <c r="G110" s="280" t="str">
        <f aca="false">IF(VLOOKUP($A110,Tournoi!$B$2:$AB$601,6,0)="","",VLOOKUP($A110,Tournoi!$B$2:$AB$601,8,0))</f>
        <v/>
      </c>
      <c r="H110" s="281" t="str">
        <f aca="false">IF(VLOOKUP($A110,Tournoi!$B$2:$AB$601,6,0)="","",VLOOKUP($A110,Tournoi!$B$2:$AB$601,12,0))</f>
        <v/>
      </c>
      <c r="I110" s="280" t="str">
        <f aca="false">IF(VLOOKUP($A110,Tournoi!$B$2:$AB$601,6,0)="","",VLOOKUP($A110,Tournoi!$B$2:$AB$601,13,0))</f>
        <v/>
      </c>
      <c r="J110" s="281" t="str">
        <f aca="false">IF(VLOOKUP($A110,Tournoi!$B$2:$AB$601,6,0)="","",VLOOKUP($A110,Tournoi!$B$2:$AB$601,17,0))</f>
        <v/>
      </c>
      <c r="K110" s="280" t="str">
        <f aca="false">IF(VLOOKUP($A110,Tournoi!$B$2:$AB$601,6,0)="","",VLOOKUP($A110,Tournoi!$B$2:$AB$601,18,0))</f>
        <v/>
      </c>
      <c r="L110" s="281" t="str">
        <f aca="false">IF(VLOOKUP($A110,Tournoi!$B$2:$AB$601,6,0)="","",VLOOKUP($A110,Tournoi!$B$2:$AB$601,22,0))</f>
        <v/>
      </c>
    </row>
    <row r="111" customFormat="false" ht="14.1" hidden="false" customHeight="true" outlineLevel="0" collapsed="false">
      <c r="A111" s="36" t="n">
        <v>110</v>
      </c>
      <c r="B111" s="278" t="n">
        <f aca="false">IF(VLOOKUP($A111,Ludo_na!$A$2:$AB$602,3,0)="","",VLOOKUP($A111,Ludo_na!$A$2:$AB$602,2,0))</f>
        <v>92</v>
      </c>
      <c r="C111" s="279" t="str">
        <f aca="false">IF(VLOOKUP($A111,Tournoi!$B$2:$AB$601,3,0)="","",VLOOKUP($A111,Tournoi!$B$2:$AB$601,3,0))</f>
        <v>Coppens</v>
      </c>
      <c r="D111" s="279" t="str">
        <f aca="false">IF(VLOOKUP($A111,Tournoi!$B$2:$AB$601,4,0)="","",VLOOKUP($A111,Tournoi!$B$2:$AB$601,4,0))</f>
        <v>Ignace</v>
      </c>
      <c r="E111" s="249" t="str">
        <f aca="false">IF(VLOOKUP($A111,Tournoi!$B$2:$AB$601,5,0)="","",VLOOKUP($A111,Tournoi!$B$2:$AB$601,5,0))</f>
        <v>Spelen Op Zolder</v>
      </c>
      <c r="F111" s="280" t="str">
        <f aca="false">IF(VLOOKUP($A111,Tournoi!$B$2:$AB$601,6,0)="","",VLOOKUP($A111,Tournoi!$B$2:$AB$601,6,0))</f>
        <v/>
      </c>
      <c r="G111" s="280" t="str">
        <f aca="false">IF(VLOOKUP($A111,Tournoi!$B$2:$AB$601,6,0)="","",VLOOKUP($A111,Tournoi!$B$2:$AB$601,8,0))</f>
        <v/>
      </c>
      <c r="H111" s="281" t="str">
        <f aca="false">IF(VLOOKUP($A111,Tournoi!$B$2:$AB$601,6,0)="","",VLOOKUP($A111,Tournoi!$B$2:$AB$601,12,0))</f>
        <v/>
      </c>
      <c r="I111" s="280" t="str">
        <f aca="false">IF(VLOOKUP($A111,Tournoi!$B$2:$AB$601,6,0)="","",VLOOKUP($A111,Tournoi!$B$2:$AB$601,13,0))</f>
        <v/>
      </c>
      <c r="J111" s="281" t="str">
        <f aca="false">IF(VLOOKUP($A111,Tournoi!$B$2:$AB$601,6,0)="","",VLOOKUP($A111,Tournoi!$B$2:$AB$601,17,0))</f>
        <v/>
      </c>
      <c r="K111" s="280" t="str">
        <f aca="false">IF(VLOOKUP($A111,Tournoi!$B$2:$AB$601,6,0)="","",VLOOKUP($A111,Tournoi!$B$2:$AB$601,18,0))</f>
        <v/>
      </c>
      <c r="L111" s="281" t="str">
        <f aca="false">IF(VLOOKUP($A111,Tournoi!$B$2:$AB$601,6,0)="","",VLOOKUP($A111,Tournoi!$B$2:$AB$601,22,0))</f>
        <v/>
      </c>
    </row>
    <row r="112" customFormat="false" ht="14.1" hidden="false" customHeight="true" outlineLevel="0" collapsed="false">
      <c r="A112" s="36" t="n">
        <v>111</v>
      </c>
      <c r="B112" s="278" t="n">
        <f aca="false">IF(VLOOKUP($A112,Ludo_na!$A$2:$AB$602,3,0)="","",VLOOKUP($A112,Ludo_na!$A$2:$AB$602,2,0))</f>
        <v>304</v>
      </c>
      <c r="C112" s="279" t="str">
        <f aca="false">IF(VLOOKUP($A112,Tournoi!$B$2:$AB$601,3,0)="","",VLOOKUP($A112,Tournoi!$B$2:$AB$601,3,0))</f>
        <v>Vandierendonck</v>
      </c>
      <c r="D112" s="279" t="str">
        <f aca="false">IF(VLOOKUP($A112,Tournoi!$B$2:$AB$601,4,0)="","",VLOOKUP($A112,Tournoi!$B$2:$AB$601,4,0))</f>
        <v>Rune</v>
      </c>
      <c r="E112" s="249" t="str">
        <f aca="false">IF(VLOOKUP($A112,Tournoi!$B$2:$AB$601,5,0)="","",VLOOKUP($A112,Tournoi!$B$2:$AB$601,5,0))</f>
        <v>Spelen Op Zolder</v>
      </c>
      <c r="F112" s="280" t="str">
        <f aca="false">IF(VLOOKUP($A112,Tournoi!$B$2:$AB$601,6,0)="","",VLOOKUP($A112,Tournoi!$B$2:$AB$601,6,0))</f>
        <v/>
      </c>
      <c r="G112" s="280" t="str">
        <f aca="false">IF(VLOOKUP($A112,Tournoi!$B$2:$AB$601,6,0)="","",VLOOKUP($A112,Tournoi!$B$2:$AB$601,8,0))</f>
        <v/>
      </c>
      <c r="H112" s="281" t="str">
        <f aca="false">IF(VLOOKUP($A112,Tournoi!$B$2:$AB$601,6,0)="","",VLOOKUP($A112,Tournoi!$B$2:$AB$601,12,0))</f>
        <v/>
      </c>
      <c r="I112" s="280" t="str">
        <f aca="false">IF(VLOOKUP($A112,Tournoi!$B$2:$AB$601,6,0)="","",VLOOKUP($A112,Tournoi!$B$2:$AB$601,13,0))</f>
        <v/>
      </c>
      <c r="J112" s="281" t="str">
        <f aca="false">IF(VLOOKUP($A112,Tournoi!$B$2:$AB$601,6,0)="","",VLOOKUP($A112,Tournoi!$B$2:$AB$601,17,0))</f>
        <v/>
      </c>
      <c r="K112" s="280" t="str">
        <f aca="false">IF(VLOOKUP($A112,Tournoi!$B$2:$AB$601,6,0)="","",VLOOKUP($A112,Tournoi!$B$2:$AB$601,18,0))</f>
        <v/>
      </c>
      <c r="L112" s="281" t="str">
        <f aca="false">IF(VLOOKUP($A112,Tournoi!$B$2:$AB$601,6,0)="","",VLOOKUP($A112,Tournoi!$B$2:$AB$601,22,0))</f>
        <v/>
      </c>
    </row>
    <row r="113" customFormat="false" ht="14.1" hidden="false" customHeight="true" outlineLevel="0" collapsed="false">
      <c r="A113" s="36" t="n">
        <v>112</v>
      </c>
      <c r="B113" s="278" t="n">
        <f aca="false">IF(VLOOKUP($A113,Ludo_na!$A$2:$AB$602,3,0)="","",VLOOKUP($A113,Ludo_na!$A$2:$AB$602,2,0))</f>
        <v>250</v>
      </c>
      <c r="C113" s="279" t="str">
        <f aca="false">IF(VLOOKUP($A113,Tournoi!$B$2:$AB$601,3,0)="","",VLOOKUP($A113,Tournoi!$B$2:$AB$601,3,0))</f>
        <v>Kerkhove</v>
      </c>
      <c r="D113" s="279" t="str">
        <f aca="false">IF(VLOOKUP($A113,Tournoi!$B$2:$AB$601,4,0)="","",VLOOKUP($A113,Tournoi!$B$2:$AB$601,4,0))</f>
        <v>Tom</v>
      </c>
      <c r="E113" s="249" t="str">
        <f aca="false">IF(VLOOKUP($A113,Tournoi!$B$2:$AB$601,5,0)="","",VLOOKUP($A113,Tournoi!$B$2:$AB$601,5,0))</f>
        <v>Spelen Op Zolder</v>
      </c>
      <c r="F113" s="280" t="str">
        <f aca="false">IF(VLOOKUP($A113,Tournoi!$B$2:$AB$601,6,0)="","",VLOOKUP($A113,Tournoi!$B$2:$AB$601,6,0))</f>
        <v/>
      </c>
      <c r="G113" s="280" t="str">
        <f aca="false">IF(VLOOKUP($A113,Tournoi!$B$2:$AB$601,6,0)="","",VLOOKUP($A113,Tournoi!$B$2:$AB$601,8,0))</f>
        <v/>
      </c>
      <c r="H113" s="281" t="str">
        <f aca="false">IF(VLOOKUP($A113,Tournoi!$B$2:$AB$601,6,0)="","",VLOOKUP($A113,Tournoi!$B$2:$AB$601,12,0))</f>
        <v/>
      </c>
      <c r="I113" s="280" t="str">
        <f aca="false">IF(VLOOKUP($A113,Tournoi!$B$2:$AB$601,6,0)="","",VLOOKUP($A113,Tournoi!$B$2:$AB$601,13,0))</f>
        <v/>
      </c>
      <c r="J113" s="281" t="str">
        <f aca="false">IF(VLOOKUP($A113,Tournoi!$B$2:$AB$601,6,0)="","",VLOOKUP($A113,Tournoi!$B$2:$AB$601,17,0))</f>
        <v/>
      </c>
      <c r="K113" s="280" t="str">
        <f aca="false">IF(VLOOKUP($A113,Tournoi!$B$2:$AB$601,6,0)="","",VLOOKUP($A113,Tournoi!$B$2:$AB$601,18,0))</f>
        <v/>
      </c>
      <c r="L113" s="281" t="str">
        <f aca="false">IF(VLOOKUP($A113,Tournoi!$B$2:$AB$601,6,0)="","",VLOOKUP($A113,Tournoi!$B$2:$AB$601,22,0))</f>
        <v/>
      </c>
    </row>
    <row r="114" customFormat="false" ht="14.1" hidden="false" customHeight="true" outlineLevel="0" collapsed="false">
      <c r="A114" s="36" t="n">
        <v>113</v>
      </c>
      <c r="B114" s="278" t="n">
        <f aca="false">IF(VLOOKUP($A114,Ludo_na!$A$2:$AB$602,3,0)="","",VLOOKUP($A114,Ludo_na!$A$2:$AB$602,2,0))</f>
        <v>38</v>
      </c>
      <c r="C114" s="279" t="str">
        <f aca="false">IF(VLOOKUP($A114,Tournoi!$B$2:$AB$601,3,0)="","",VLOOKUP($A114,Tournoi!$B$2:$AB$601,3,0))</f>
        <v>Allard</v>
      </c>
      <c r="D114" s="279" t="str">
        <f aca="false">IF(VLOOKUP($A114,Tournoi!$B$2:$AB$601,4,0)="","",VLOOKUP($A114,Tournoi!$B$2:$AB$601,4,0))</f>
        <v>Fabienne</v>
      </c>
      <c r="E114" s="249" t="str">
        <f aca="false">IF(VLOOKUP($A114,Tournoi!$B$2:$AB$601,5,0)="","",VLOOKUP($A114,Tournoi!$B$2:$AB$601,5,0))</f>
        <v/>
      </c>
      <c r="F114" s="280" t="str">
        <f aca="false">IF(VLOOKUP($A114,Tournoi!$B$2:$AB$601,6,0)="","",VLOOKUP($A114,Tournoi!$B$2:$AB$601,6,0))</f>
        <v>Aanwezig</v>
      </c>
      <c r="G114" s="280" t="str">
        <f aca="false">IF(VLOOKUP($A114,Tournoi!$B$2:$AB$601,6,0)="","",VLOOKUP($A114,Tournoi!$B$2:$AB$601,8,0))</f>
        <v>La Isla</v>
      </c>
      <c r="H114" s="281" t="n">
        <f aca="false">IF(VLOOKUP($A114,Tournoi!$B$2:$AB$601,6,0)="","",VLOOKUP($A114,Tournoi!$B$2:$AB$601,12,0))</f>
        <v>33.5408805031446</v>
      </c>
      <c r="I114" s="280" t="str">
        <f aca="false">IF(VLOOKUP($A114,Tournoi!$B$2:$AB$601,6,0)="","",VLOOKUP($A114,Tournoi!$B$2:$AB$601,13,0))</f>
        <v>Great Western Trail</v>
      </c>
      <c r="J114" s="281" t="n">
        <f aca="false">IF(VLOOKUP($A114,Tournoi!$B$2:$AB$601,6,0)="","",VLOOKUP($A114,Tournoi!$B$2:$AB$601,17,0))</f>
        <v>104.317919075145</v>
      </c>
      <c r="K114" s="280" t="str">
        <f aca="false">IF(VLOOKUP($A114,Tournoi!$B$2:$AB$601,6,0)="","",VLOOKUP($A114,Tournoi!$B$2:$AB$601,18,0))</f>
        <v>Splendor</v>
      </c>
      <c r="L114" s="281" t="n">
        <f aca="false">IF(VLOOKUP($A114,Tournoi!$B$2:$AB$601,6,0)="","",VLOOKUP($A114,Tournoi!$B$2:$AB$601,22,0))</f>
        <v>67.0075757575758</v>
      </c>
    </row>
    <row r="115" customFormat="false" ht="14.1" hidden="false" customHeight="true" outlineLevel="0" collapsed="false">
      <c r="A115" s="36" t="n">
        <v>114</v>
      </c>
      <c r="B115" s="278" t="n">
        <f aca="false">IF(VLOOKUP($A115,Ludo_na!$A$2:$AB$602,3,0)="","",VLOOKUP($A115,Ludo_na!$A$2:$AB$602,2,0))</f>
        <v>106</v>
      </c>
      <c r="C115" s="279" t="str">
        <f aca="false">IF(VLOOKUP($A115,Tournoi!$B$2:$AB$601,3,0)="","",VLOOKUP($A115,Tournoi!$B$2:$AB$601,3,0))</f>
        <v>Delafontaine</v>
      </c>
      <c r="D115" s="279" t="str">
        <f aca="false">IF(VLOOKUP($A115,Tournoi!$B$2:$AB$601,4,0)="","",VLOOKUP($A115,Tournoi!$B$2:$AB$601,4,0))</f>
        <v>Peter</v>
      </c>
      <c r="E115" s="249" t="str">
        <f aca="false">IF(VLOOKUP($A115,Tournoi!$B$2:$AB$601,5,0)="","",VLOOKUP($A115,Tournoi!$B$2:$AB$601,5,0))</f>
        <v>Spelen Op Zolder</v>
      </c>
      <c r="F115" s="280" t="str">
        <f aca="false">IF(VLOOKUP($A115,Tournoi!$B$2:$AB$601,6,0)="","",VLOOKUP($A115,Tournoi!$B$2:$AB$601,6,0))</f>
        <v>Aanwezig</v>
      </c>
      <c r="G115" s="280" t="str">
        <f aca="false">IF(VLOOKUP($A115,Tournoi!$B$2:$AB$601,6,0)="","",VLOOKUP($A115,Tournoi!$B$2:$AB$601,8,0))</f>
        <v>Rummikub</v>
      </c>
      <c r="H115" s="281" t="n">
        <f aca="false">IF(VLOOKUP($A115,Tournoi!$B$2:$AB$601,6,0)="","",VLOOKUP($A115,Tournoi!$B$2:$AB$601,12,0))</f>
        <v>104.621621621622</v>
      </c>
      <c r="I115" s="280" t="str">
        <f aca="false">IF(VLOOKUP($A115,Tournoi!$B$2:$AB$601,6,0)="","",VLOOKUP($A115,Tournoi!$B$2:$AB$601,13,0))</f>
        <v>Die Burgen von Burgund</v>
      </c>
      <c r="J115" s="281" t="n">
        <f aca="false">IF(VLOOKUP($A115,Tournoi!$B$2:$AB$601,6,0)="","",VLOOKUP($A115,Tournoi!$B$2:$AB$601,17,0))</f>
        <v>66.9301960784314</v>
      </c>
      <c r="K115" s="280" t="str">
        <f aca="false">IF(VLOOKUP($A115,Tournoi!$B$2:$AB$601,6,0)="","",VLOOKUP($A115,Tournoi!$B$2:$AB$601,18,0))</f>
        <v>Dominion </v>
      </c>
      <c r="L115" s="281" t="n">
        <f aca="false">IF(VLOOKUP($A115,Tournoi!$B$2:$AB$601,6,0)="","",VLOOKUP($A115,Tournoi!$B$2:$AB$601,22,0))</f>
        <v>33.5680272108844</v>
      </c>
    </row>
    <row r="116" customFormat="false" ht="14.1" hidden="false" customHeight="true" outlineLevel="0" collapsed="false">
      <c r="A116" s="36" t="n">
        <v>115</v>
      </c>
      <c r="B116" s="278" t="n">
        <f aca="false">IF(VLOOKUP($A116,Ludo_na!$A$2:$AB$602,3,0)="","",VLOOKUP($A116,Ludo_na!$A$2:$AB$602,2,0))</f>
        <v>61</v>
      </c>
      <c r="C116" s="279" t="str">
        <f aca="false">IF(VLOOKUP($A116,Tournoi!$B$2:$AB$601,3,0)="","",VLOOKUP($A116,Tournoi!$B$2:$AB$601,3,0))</f>
        <v>Verhenne</v>
      </c>
      <c r="D116" s="279" t="str">
        <f aca="false">IF(VLOOKUP($A116,Tournoi!$B$2:$AB$601,4,0)="","",VLOOKUP($A116,Tournoi!$B$2:$AB$601,4,0))</f>
        <v>Kristof</v>
      </c>
      <c r="E116" s="249" t="str">
        <f aca="false">IF(VLOOKUP($A116,Tournoi!$B$2:$AB$601,5,0)="","",VLOOKUP($A116,Tournoi!$B$2:$AB$601,5,0))</f>
        <v>Winning Movez</v>
      </c>
      <c r="F116" s="280" t="str">
        <f aca="false">IF(VLOOKUP($A116,Tournoi!$B$2:$AB$601,6,0)="","",VLOOKUP($A116,Tournoi!$B$2:$AB$601,6,0))</f>
        <v>Aanwezig</v>
      </c>
      <c r="G116" s="280" t="str">
        <f aca="false">IF(VLOOKUP($A116,Tournoi!$B$2:$AB$601,6,0)="","",VLOOKUP($A116,Tournoi!$B$2:$AB$601,8,0))</f>
        <v>Stenen tijdperk</v>
      </c>
      <c r="H116" s="281" t="n">
        <f aca="false">IF(VLOOKUP($A116,Tournoi!$B$2:$AB$601,6,0)="","",VLOOKUP($A116,Tournoi!$B$2:$AB$601,12,0))</f>
        <v>104.284</v>
      </c>
      <c r="I116" s="280" t="str">
        <f aca="false">IF(VLOOKUP($A116,Tournoi!$B$2:$AB$601,6,0)="","",VLOOKUP($A116,Tournoi!$B$2:$AB$601,13,0))</f>
        <v>First Class</v>
      </c>
      <c r="J116" s="281" t="n">
        <f aca="false">IF(VLOOKUP($A116,Tournoi!$B$2:$AB$601,6,0)="","",VLOOKUP($A116,Tournoi!$B$2:$AB$601,17,0))</f>
        <v>33.585910652921</v>
      </c>
      <c r="K116" s="280" t="str">
        <f aca="false">IF(VLOOKUP($A116,Tournoi!$B$2:$AB$601,6,0)="","",VLOOKUP($A116,Tournoi!$B$2:$AB$601,18,0))</f>
        <v>7 Wonders</v>
      </c>
      <c r="L116" s="281" t="n">
        <f aca="false">IF(VLOOKUP($A116,Tournoi!$B$2:$AB$601,6,0)="","",VLOOKUP($A116,Tournoi!$B$2:$AB$601,22,0))</f>
        <v>80.1836065573771</v>
      </c>
    </row>
    <row r="117" customFormat="false" ht="14.1" hidden="false" customHeight="true" outlineLevel="0" collapsed="false">
      <c r="A117" s="36" t="n">
        <v>116</v>
      </c>
      <c r="B117" s="278" t="n">
        <f aca="false">IF(VLOOKUP($A117,Ludo_na!$A$2:$AB$602,3,0)="","",VLOOKUP($A117,Ludo_na!$A$2:$AB$602,2,0))</f>
        <v>131</v>
      </c>
      <c r="C117" s="279" t="str">
        <f aca="false">IF(VLOOKUP($A117,Tournoi!$B$2:$AB$601,3,0)="","",VLOOKUP($A117,Tournoi!$B$2:$AB$601,3,0))</f>
        <v>Verstraete</v>
      </c>
      <c r="D117" s="279" t="str">
        <f aca="false">IF(VLOOKUP($A117,Tournoi!$B$2:$AB$601,4,0)="","",VLOOKUP($A117,Tournoi!$B$2:$AB$601,4,0))</f>
        <v>Saar</v>
      </c>
      <c r="E117" s="249" t="str">
        <f aca="false">IF(VLOOKUP($A117,Tournoi!$B$2:$AB$601,5,0)="","",VLOOKUP($A117,Tournoi!$B$2:$AB$601,5,0))</f>
        <v>Spelen Op Zolder</v>
      </c>
      <c r="F117" s="280" t="str">
        <f aca="false">IF(VLOOKUP($A117,Tournoi!$B$2:$AB$601,6,0)="","",VLOOKUP($A117,Tournoi!$B$2:$AB$601,6,0))</f>
        <v>Aanwezig</v>
      </c>
      <c r="G117" s="280" t="str">
        <f aca="false">IF(VLOOKUP($A117,Tournoi!$B$2:$AB$601,6,0)="","",VLOOKUP($A117,Tournoi!$B$2:$AB$601,8,0))</f>
        <v>Zooloretto</v>
      </c>
      <c r="H117" s="281" t="n">
        <f aca="false">IF(VLOOKUP($A117,Tournoi!$B$2:$AB$601,6,0)="","",VLOOKUP($A117,Tournoi!$B$2:$AB$601,12,0))</f>
        <v>50.2083333333333</v>
      </c>
      <c r="I117" s="280" t="str">
        <f aca="false">IF(VLOOKUP($A117,Tournoi!$B$2:$AB$601,6,0)="","",VLOOKUP($A117,Tournoi!$B$2:$AB$601,13,0))</f>
        <v>De Schout Van Lokeren</v>
      </c>
      <c r="J117" s="281" t="n">
        <f aca="false">IF(VLOOKUP($A117,Tournoi!$B$2:$AB$601,6,0)="","",VLOOKUP($A117,Tournoi!$B$2:$AB$601,17,0))</f>
        <v>50.3636363636364</v>
      </c>
      <c r="K117" s="280" t="str">
        <f aca="false">IF(VLOOKUP($A117,Tournoi!$B$2:$AB$601,6,0)="","",VLOOKUP($A117,Tournoi!$B$2:$AB$601,18,0))</f>
        <v>Trans Europa</v>
      </c>
      <c r="L117" s="281" t="n">
        <f aca="false">IF(VLOOKUP($A117,Tournoi!$B$2:$AB$601,6,0)="","",VLOOKUP($A117,Tournoi!$B$2:$AB$601,22,0))</f>
        <v>0</v>
      </c>
    </row>
    <row r="118" customFormat="false" ht="14.1" hidden="false" customHeight="true" outlineLevel="0" collapsed="false">
      <c r="A118" s="36" t="n">
        <v>117</v>
      </c>
      <c r="B118" s="278" t="n">
        <f aca="false">IF(VLOOKUP($A118,Ludo_na!$A$2:$AB$602,3,0)="","",VLOOKUP($A118,Ludo_na!$A$2:$AB$602,2,0))</f>
        <v>81</v>
      </c>
      <c r="C118" s="279" t="str">
        <f aca="false">IF(VLOOKUP($A118,Tournoi!$B$2:$AB$601,3,0)="","",VLOOKUP($A118,Tournoi!$B$2:$AB$601,3,0))</f>
        <v>Lefevre</v>
      </c>
      <c r="D118" s="279" t="str">
        <f aca="false">IF(VLOOKUP($A118,Tournoi!$B$2:$AB$601,4,0)="","",VLOOKUP($A118,Tournoi!$B$2:$AB$601,4,0))</f>
        <v>Rita</v>
      </c>
      <c r="E118" s="249" t="str">
        <f aca="false">IF(VLOOKUP($A118,Tournoi!$B$2:$AB$601,5,0)="","",VLOOKUP($A118,Tournoi!$B$2:$AB$601,5,0))</f>
        <v>Spelen Op Zolder</v>
      </c>
      <c r="F118" s="280" t="str">
        <f aca="false">IF(VLOOKUP($A118,Tournoi!$B$2:$AB$601,6,0)="","",VLOOKUP($A118,Tournoi!$B$2:$AB$601,6,0))</f>
        <v>Aanwezig</v>
      </c>
      <c r="G118" s="280" t="str">
        <f aca="false">IF(VLOOKUP($A118,Tournoi!$B$2:$AB$601,6,0)="","",VLOOKUP($A118,Tournoi!$B$2:$AB$601,8,0))</f>
        <v>Mangrovia</v>
      </c>
      <c r="H118" s="281" t="n">
        <f aca="false">IF(VLOOKUP($A118,Tournoi!$B$2:$AB$601,6,0)="","",VLOOKUP($A118,Tournoi!$B$2:$AB$601,12,0))</f>
        <v>25.166144200627</v>
      </c>
      <c r="I118" s="280" t="str">
        <f aca="false">IF(VLOOKUP($A118,Tournoi!$B$2:$AB$601,6,0)="","",VLOOKUP($A118,Tournoi!$B$2:$AB$601,13,0))</f>
        <v>Die Burgen von Burgund</v>
      </c>
      <c r="J118" s="281" t="n">
        <f aca="false">IF(VLOOKUP($A118,Tournoi!$B$2:$AB$601,6,0)="","",VLOOKUP($A118,Tournoi!$B$2:$AB$601,17,0))</f>
        <v>33.5845295055821</v>
      </c>
      <c r="K118" s="280" t="str">
        <f aca="false">IF(VLOOKUP($A118,Tournoi!$B$2:$AB$601,6,0)="","",VLOOKUP($A118,Tournoi!$B$2:$AB$601,18,0))</f>
        <v>Las Vegas Kaartspel</v>
      </c>
      <c r="L118" s="281" t="n">
        <f aca="false">IF(VLOOKUP($A118,Tournoi!$B$2:$AB$601,6,0)="","",VLOOKUP($A118,Tournoi!$B$2:$AB$601,22,0))</f>
        <v>0.165584415584416</v>
      </c>
    </row>
    <row r="119" customFormat="false" ht="14.1" hidden="false" customHeight="true" outlineLevel="0" collapsed="false">
      <c r="A119" s="36" t="n">
        <v>118</v>
      </c>
      <c r="B119" s="278" t="n">
        <f aca="false">IF(VLOOKUP($A119,Ludo_na!$A$2:$AB$602,3,0)="","",VLOOKUP($A119,Ludo_na!$A$2:$AB$602,2,0))</f>
        <v>490</v>
      </c>
      <c r="C119" s="279" t="str">
        <f aca="false">IF(VLOOKUP($A119,Tournoi!$B$2:$AB$601,3,0)="","",VLOOKUP($A119,Tournoi!$B$2:$AB$601,3,0))</f>
        <v>Vansteelandt</v>
      </c>
      <c r="D119" s="279" t="str">
        <f aca="false">IF(VLOOKUP($A119,Tournoi!$B$2:$AB$601,4,0)="","",VLOOKUP($A119,Tournoi!$B$2:$AB$601,4,0))</f>
        <v>Lucrèce</v>
      </c>
      <c r="E119" s="249" t="str">
        <f aca="false">IF(VLOOKUP($A119,Tournoi!$B$2:$AB$601,5,0)="","",VLOOKUP($A119,Tournoi!$B$2:$AB$601,5,0))</f>
        <v/>
      </c>
      <c r="F119" s="280" t="str">
        <f aca="false">IF(VLOOKUP($A119,Tournoi!$B$2:$AB$601,6,0)="","",VLOOKUP($A119,Tournoi!$B$2:$AB$601,6,0))</f>
        <v/>
      </c>
      <c r="G119" s="280" t="str">
        <f aca="false">IF(VLOOKUP($A119,Tournoi!$B$2:$AB$601,6,0)="","",VLOOKUP($A119,Tournoi!$B$2:$AB$601,8,0))</f>
        <v/>
      </c>
      <c r="H119" s="281" t="str">
        <f aca="false">IF(VLOOKUP($A119,Tournoi!$B$2:$AB$601,6,0)="","",VLOOKUP($A119,Tournoi!$B$2:$AB$601,12,0))</f>
        <v/>
      </c>
      <c r="I119" s="280" t="str">
        <f aca="false">IF(VLOOKUP($A119,Tournoi!$B$2:$AB$601,6,0)="","",VLOOKUP($A119,Tournoi!$B$2:$AB$601,13,0))</f>
        <v/>
      </c>
      <c r="J119" s="281" t="str">
        <f aca="false">IF(VLOOKUP($A119,Tournoi!$B$2:$AB$601,6,0)="","",VLOOKUP($A119,Tournoi!$B$2:$AB$601,17,0))</f>
        <v/>
      </c>
      <c r="K119" s="280" t="str">
        <f aca="false">IF(VLOOKUP($A119,Tournoi!$B$2:$AB$601,6,0)="","",VLOOKUP($A119,Tournoi!$B$2:$AB$601,18,0))</f>
        <v/>
      </c>
      <c r="L119" s="281" t="str">
        <f aca="false">IF(VLOOKUP($A119,Tournoi!$B$2:$AB$601,6,0)="","",VLOOKUP($A119,Tournoi!$B$2:$AB$601,22,0))</f>
        <v/>
      </c>
    </row>
    <row r="120" customFormat="false" ht="14.1" hidden="false" customHeight="true" outlineLevel="0" collapsed="false">
      <c r="A120" s="36" t="n">
        <v>119</v>
      </c>
      <c r="B120" s="278" t="n">
        <f aca="false">IF(VLOOKUP($A120,Ludo_na!$A$2:$AB$602,3,0)="","",VLOOKUP($A120,Ludo_na!$A$2:$AB$602,2,0))</f>
        <v>489</v>
      </c>
      <c r="C120" s="279" t="str">
        <f aca="false">IF(VLOOKUP($A120,Tournoi!$B$2:$AB$601,3,0)="","",VLOOKUP($A120,Tournoi!$B$2:$AB$601,3,0))</f>
        <v>Sintubin</v>
      </c>
      <c r="D120" s="279" t="str">
        <f aca="false">IF(VLOOKUP($A120,Tournoi!$B$2:$AB$601,4,0)="","",VLOOKUP($A120,Tournoi!$B$2:$AB$601,4,0))</f>
        <v>Sandra</v>
      </c>
      <c r="E120" s="249" t="str">
        <f aca="false">IF(VLOOKUP($A120,Tournoi!$B$2:$AB$601,5,0)="","",VLOOKUP($A120,Tournoi!$B$2:$AB$601,5,0))</f>
        <v/>
      </c>
      <c r="F120" s="280" t="str">
        <f aca="false">IF(VLOOKUP($A120,Tournoi!$B$2:$AB$601,6,0)="","",VLOOKUP($A120,Tournoi!$B$2:$AB$601,6,0))</f>
        <v/>
      </c>
      <c r="G120" s="280" t="str">
        <f aca="false">IF(VLOOKUP($A120,Tournoi!$B$2:$AB$601,6,0)="","",VLOOKUP($A120,Tournoi!$B$2:$AB$601,8,0))</f>
        <v/>
      </c>
      <c r="H120" s="281" t="str">
        <f aca="false">IF(VLOOKUP($A120,Tournoi!$B$2:$AB$601,6,0)="","",VLOOKUP($A120,Tournoi!$B$2:$AB$601,12,0))</f>
        <v/>
      </c>
      <c r="I120" s="280" t="str">
        <f aca="false">IF(VLOOKUP($A120,Tournoi!$B$2:$AB$601,6,0)="","",VLOOKUP($A120,Tournoi!$B$2:$AB$601,13,0))</f>
        <v/>
      </c>
      <c r="J120" s="281" t="str">
        <f aca="false">IF(VLOOKUP($A120,Tournoi!$B$2:$AB$601,6,0)="","",VLOOKUP($A120,Tournoi!$B$2:$AB$601,17,0))</f>
        <v/>
      </c>
      <c r="K120" s="280" t="str">
        <f aca="false">IF(VLOOKUP($A120,Tournoi!$B$2:$AB$601,6,0)="","",VLOOKUP($A120,Tournoi!$B$2:$AB$601,18,0))</f>
        <v/>
      </c>
      <c r="L120" s="281" t="str">
        <f aca="false">IF(VLOOKUP($A120,Tournoi!$B$2:$AB$601,6,0)="","",VLOOKUP($A120,Tournoi!$B$2:$AB$601,22,0))</f>
        <v/>
      </c>
    </row>
    <row r="121" customFormat="false" ht="14.1" hidden="false" customHeight="true" outlineLevel="0" collapsed="false">
      <c r="A121" s="36" t="n">
        <v>120</v>
      </c>
      <c r="B121" s="278" t="n">
        <f aca="false">IF(VLOOKUP($A121,Ludo_na!$A$2:$AB$602,3,0)="","",VLOOKUP($A121,Ludo_na!$A$2:$AB$602,2,0))</f>
        <v>118</v>
      </c>
      <c r="C121" s="279" t="str">
        <f aca="false">IF(VLOOKUP($A121,Tournoi!$B$2:$AB$601,3,0)="","",VLOOKUP($A121,Tournoi!$B$2:$AB$601,3,0))</f>
        <v>Van Reusel</v>
      </c>
      <c r="D121" s="279" t="str">
        <f aca="false">IF(VLOOKUP($A121,Tournoi!$B$2:$AB$601,4,0)="","",VLOOKUP($A121,Tournoi!$B$2:$AB$601,4,0))</f>
        <v>Brecht</v>
      </c>
      <c r="E121" s="249" t="str">
        <f aca="false">IF(VLOOKUP($A121,Tournoi!$B$2:$AB$601,5,0)="","",VLOOKUP($A121,Tournoi!$B$2:$AB$601,5,0))</f>
        <v/>
      </c>
      <c r="F121" s="280" t="str">
        <f aca="false">IF(VLOOKUP($A121,Tournoi!$B$2:$AB$601,6,0)="","",VLOOKUP($A121,Tournoi!$B$2:$AB$601,6,0))</f>
        <v>Aanwezig</v>
      </c>
      <c r="G121" s="280" t="str">
        <f aca="false">IF(VLOOKUP($A121,Tournoi!$B$2:$AB$601,6,0)="","",VLOOKUP($A121,Tournoi!$B$2:$AB$601,8,0))</f>
        <v>Cottage Garden</v>
      </c>
      <c r="H121" s="281" t="n">
        <f aca="false">IF(VLOOKUP($A121,Tournoi!$B$2:$AB$601,6,0)="","",VLOOKUP($A121,Tournoi!$B$2:$AB$601,12,0))</f>
        <v>104.263392857143</v>
      </c>
      <c r="I121" s="280" t="str">
        <f aca="false">IF(VLOOKUP($A121,Tournoi!$B$2:$AB$601,6,0)="","",VLOOKUP($A121,Tournoi!$B$2:$AB$601,13,0))</f>
        <v>Dynasties: Verdeel en heers</v>
      </c>
      <c r="J121" s="281" t="n">
        <f aca="false">IF(VLOOKUP($A121,Tournoi!$B$2:$AB$601,6,0)="","",VLOOKUP($A121,Tournoi!$B$2:$AB$601,17,0))</f>
        <v>104.285714285714</v>
      </c>
      <c r="K121" s="280" t="str">
        <f aca="false">IF(VLOOKUP($A121,Tournoi!$B$2:$AB$601,6,0)="","",VLOOKUP($A121,Tournoi!$B$2:$AB$601,18,0))</f>
        <v>Cartagena</v>
      </c>
      <c r="L121" s="281" t="n">
        <f aca="false">IF(VLOOKUP($A121,Tournoi!$B$2:$AB$601,6,0)="","",VLOOKUP($A121,Tournoi!$B$2:$AB$601,22,0))</f>
        <v>66.9666666666667</v>
      </c>
    </row>
    <row r="122" customFormat="false" ht="14.1" hidden="false" customHeight="true" outlineLevel="0" collapsed="false">
      <c r="A122" s="36" t="n">
        <v>121</v>
      </c>
      <c r="B122" s="278" t="n">
        <f aca="false">IF(VLOOKUP($A122,Ludo_na!$A$2:$AB$602,3,0)="","",VLOOKUP($A122,Ludo_na!$A$2:$AB$602,2,0))</f>
        <v>280</v>
      </c>
      <c r="C122" s="279" t="str">
        <f aca="false">IF(VLOOKUP($A122,Tournoi!$B$2:$AB$601,3,0)="","",VLOOKUP($A122,Tournoi!$B$2:$AB$601,3,0))</f>
        <v>Tytgat</v>
      </c>
      <c r="D122" s="279" t="str">
        <f aca="false">IF(VLOOKUP($A122,Tournoi!$B$2:$AB$601,4,0)="","",VLOOKUP($A122,Tournoi!$B$2:$AB$601,4,0))</f>
        <v>Antje</v>
      </c>
      <c r="E122" s="249" t="str">
        <f aca="false">IF(VLOOKUP($A122,Tournoi!$B$2:$AB$601,5,0)="","",VLOOKUP($A122,Tournoi!$B$2:$AB$601,5,0))</f>
        <v/>
      </c>
      <c r="F122" s="280" t="str">
        <f aca="false">IF(VLOOKUP($A122,Tournoi!$B$2:$AB$601,6,0)="","",VLOOKUP($A122,Tournoi!$B$2:$AB$601,6,0))</f>
        <v/>
      </c>
      <c r="G122" s="280" t="str">
        <f aca="false">IF(VLOOKUP($A122,Tournoi!$B$2:$AB$601,6,0)="","",VLOOKUP($A122,Tournoi!$B$2:$AB$601,8,0))</f>
        <v/>
      </c>
      <c r="H122" s="281" t="str">
        <f aca="false">IF(VLOOKUP($A122,Tournoi!$B$2:$AB$601,6,0)="","",VLOOKUP($A122,Tournoi!$B$2:$AB$601,12,0))</f>
        <v/>
      </c>
      <c r="I122" s="280" t="str">
        <f aca="false">IF(VLOOKUP($A122,Tournoi!$B$2:$AB$601,6,0)="","",VLOOKUP($A122,Tournoi!$B$2:$AB$601,13,0))</f>
        <v/>
      </c>
      <c r="J122" s="281" t="str">
        <f aca="false">IF(VLOOKUP($A122,Tournoi!$B$2:$AB$601,6,0)="","",VLOOKUP($A122,Tournoi!$B$2:$AB$601,17,0))</f>
        <v/>
      </c>
      <c r="K122" s="280" t="str">
        <f aca="false">IF(VLOOKUP($A122,Tournoi!$B$2:$AB$601,6,0)="","",VLOOKUP($A122,Tournoi!$B$2:$AB$601,18,0))</f>
        <v/>
      </c>
      <c r="L122" s="281" t="str">
        <f aca="false">IF(VLOOKUP($A122,Tournoi!$B$2:$AB$601,6,0)="","",VLOOKUP($A122,Tournoi!$B$2:$AB$601,22,0))</f>
        <v/>
      </c>
    </row>
    <row r="123" customFormat="false" ht="14.1" hidden="false" customHeight="true" outlineLevel="0" collapsed="false">
      <c r="A123" s="36" t="n">
        <v>122</v>
      </c>
      <c r="B123" s="278" t="n">
        <f aca="false">IF(VLOOKUP($A123,Ludo_na!$A$2:$AB$602,3,0)="","",VLOOKUP($A123,Ludo_na!$A$2:$AB$602,2,0))</f>
        <v>427</v>
      </c>
      <c r="C123" s="279" t="str">
        <f aca="false">IF(VLOOKUP($A123,Tournoi!$B$2:$AB$601,3,0)="","",VLOOKUP($A123,Tournoi!$B$2:$AB$601,3,0))</f>
        <v>Vanhee</v>
      </c>
      <c r="D123" s="279" t="str">
        <f aca="false">IF(VLOOKUP($A123,Tournoi!$B$2:$AB$601,4,0)="","",VLOOKUP($A123,Tournoi!$B$2:$AB$601,4,0))</f>
        <v>Bart</v>
      </c>
      <c r="E123" s="249" t="str">
        <f aca="false">IF(VLOOKUP($A123,Tournoi!$B$2:$AB$601,5,0)="","",VLOOKUP($A123,Tournoi!$B$2:$AB$601,5,0))</f>
        <v/>
      </c>
      <c r="F123" s="280" t="str">
        <f aca="false">IF(VLOOKUP($A123,Tournoi!$B$2:$AB$601,6,0)="","",VLOOKUP($A123,Tournoi!$B$2:$AB$601,6,0))</f>
        <v/>
      </c>
      <c r="G123" s="280" t="str">
        <f aca="false">IF(VLOOKUP($A123,Tournoi!$B$2:$AB$601,6,0)="","",VLOOKUP($A123,Tournoi!$B$2:$AB$601,8,0))</f>
        <v/>
      </c>
      <c r="H123" s="281" t="str">
        <f aca="false">IF(VLOOKUP($A123,Tournoi!$B$2:$AB$601,6,0)="","",VLOOKUP($A123,Tournoi!$B$2:$AB$601,12,0))</f>
        <v/>
      </c>
      <c r="I123" s="280" t="str">
        <f aca="false">IF(VLOOKUP($A123,Tournoi!$B$2:$AB$601,6,0)="","",VLOOKUP($A123,Tournoi!$B$2:$AB$601,13,0))</f>
        <v/>
      </c>
      <c r="J123" s="281" t="str">
        <f aca="false">IF(VLOOKUP($A123,Tournoi!$B$2:$AB$601,6,0)="","",VLOOKUP($A123,Tournoi!$B$2:$AB$601,17,0))</f>
        <v/>
      </c>
      <c r="K123" s="280" t="str">
        <f aca="false">IF(VLOOKUP($A123,Tournoi!$B$2:$AB$601,6,0)="","",VLOOKUP($A123,Tournoi!$B$2:$AB$601,18,0))</f>
        <v/>
      </c>
      <c r="L123" s="281" t="str">
        <f aca="false">IF(VLOOKUP($A123,Tournoi!$B$2:$AB$601,6,0)="","",VLOOKUP($A123,Tournoi!$B$2:$AB$601,22,0))</f>
        <v/>
      </c>
    </row>
    <row r="124" customFormat="false" ht="14.1" hidden="false" customHeight="true" outlineLevel="0" collapsed="false">
      <c r="A124" s="36" t="n">
        <v>123</v>
      </c>
      <c r="B124" s="278" t="n">
        <f aca="false">IF(VLOOKUP($A124,Ludo_na!$A$2:$AB$602,3,0)="","",VLOOKUP($A124,Ludo_na!$A$2:$AB$602,2,0))</f>
        <v>393</v>
      </c>
      <c r="C124" s="279" t="str">
        <f aca="false">IF(VLOOKUP($A124,Tournoi!$B$2:$AB$601,3,0)="","",VLOOKUP($A124,Tournoi!$B$2:$AB$601,3,0))</f>
        <v>Lenssens</v>
      </c>
      <c r="D124" s="279" t="str">
        <f aca="false">IF(VLOOKUP($A124,Tournoi!$B$2:$AB$601,4,0)="","",VLOOKUP($A124,Tournoi!$B$2:$AB$601,4,0))</f>
        <v>Pieter-Jan</v>
      </c>
      <c r="E124" s="249" t="str">
        <f aca="false">IF(VLOOKUP($A124,Tournoi!$B$2:$AB$601,5,0)="","",VLOOKUP($A124,Tournoi!$B$2:$AB$601,5,0))</f>
        <v>Teenentander</v>
      </c>
      <c r="F124" s="280" t="str">
        <f aca="false">IF(VLOOKUP($A124,Tournoi!$B$2:$AB$601,6,0)="","",VLOOKUP($A124,Tournoi!$B$2:$AB$601,6,0))</f>
        <v/>
      </c>
      <c r="G124" s="280" t="str">
        <f aca="false">IF(VLOOKUP($A124,Tournoi!$B$2:$AB$601,6,0)="","",VLOOKUP($A124,Tournoi!$B$2:$AB$601,8,0))</f>
        <v/>
      </c>
      <c r="H124" s="281" t="str">
        <f aca="false">IF(VLOOKUP($A124,Tournoi!$B$2:$AB$601,6,0)="","",VLOOKUP($A124,Tournoi!$B$2:$AB$601,12,0))</f>
        <v/>
      </c>
      <c r="I124" s="280" t="str">
        <f aca="false">IF(VLOOKUP($A124,Tournoi!$B$2:$AB$601,6,0)="","",VLOOKUP($A124,Tournoi!$B$2:$AB$601,13,0))</f>
        <v/>
      </c>
      <c r="J124" s="281" t="str">
        <f aca="false">IF(VLOOKUP($A124,Tournoi!$B$2:$AB$601,6,0)="","",VLOOKUP($A124,Tournoi!$B$2:$AB$601,17,0))</f>
        <v/>
      </c>
      <c r="K124" s="280" t="str">
        <f aca="false">IF(VLOOKUP($A124,Tournoi!$B$2:$AB$601,6,0)="","",VLOOKUP($A124,Tournoi!$B$2:$AB$601,18,0))</f>
        <v/>
      </c>
      <c r="L124" s="281" t="str">
        <f aca="false">IF(VLOOKUP($A124,Tournoi!$B$2:$AB$601,6,0)="","",VLOOKUP($A124,Tournoi!$B$2:$AB$601,22,0))</f>
        <v/>
      </c>
    </row>
    <row r="125" customFormat="false" ht="14.1" hidden="false" customHeight="true" outlineLevel="0" collapsed="false">
      <c r="A125" s="36" t="n">
        <v>124</v>
      </c>
      <c r="B125" s="278" t="n">
        <f aca="false">IF(VLOOKUP($A125,Ludo_na!$A$2:$AB$602,3,0)="","",VLOOKUP($A125,Ludo_na!$A$2:$AB$602,2,0))</f>
        <v>227</v>
      </c>
      <c r="C125" s="279" t="str">
        <f aca="false">IF(VLOOKUP($A125,Tournoi!$B$2:$AB$601,3,0)="","",VLOOKUP($A125,Tournoi!$B$2:$AB$601,3,0))</f>
        <v>Ameel</v>
      </c>
      <c r="D125" s="279" t="str">
        <f aca="false">IF(VLOOKUP($A125,Tournoi!$B$2:$AB$601,4,0)="","",VLOOKUP($A125,Tournoi!$B$2:$AB$601,4,0))</f>
        <v>Sander</v>
      </c>
      <c r="E125" s="249" t="str">
        <f aca="false">IF(VLOOKUP($A125,Tournoi!$B$2:$AB$601,5,0)="","",VLOOKUP($A125,Tournoi!$B$2:$AB$601,5,0))</f>
        <v/>
      </c>
      <c r="F125" s="280" t="str">
        <f aca="false">IF(VLOOKUP($A125,Tournoi!$B$2:$AB$601,6,0)="","",VLOOKUP($A125,Tournoi!$B$2:$AB$601,6,0))</f>
        <v>Aanwezig</v>
      </c>
      <c r="G125" s="280" t="str">
        <f aca="false">IF(VLOOKUP($A125,Tournoi!$B$2:$AB$601,6,0)="","",VLOOKUP($A125,Tournoi!$B$2:$AB$601,8,0))</f>
        <v>Cottage Garden</v>
      </c>
      <c r="H125" s="281" t="n">
        <f aca="false">IF(VLOOKUP($A125,Tournoi!$B$2:$AB$601,6,0)="","",VLOOKUP($A125,Tournoi!$B$2:$AB$601,12,0))</f>
        <v>33.5856697819315</v>
      </c>
      <c r="I125" s="280" t="str">
        <f aca="false">IF(VLOOKUP($A125,Tournoi!$B$2:$AB$601,6,0)="","",VLOOKUP($A125,Tournoi!$B$2:$AB$601,13,0))</f>
        <v>Mombasa</v>
      </c>
      <c r="J125" s="281" t="n">
        <f aca="false">IF(VLOOKUP($A125,Tournoi!$B$2:$AB$601,6,0)="","",VLOOKUP($A125,Tournoi!$B$2:$AB$601,17,0))</f>
        <v>66.9307511737089</v>
      </c>
      <c r="K125" s="280" t="str">
        <f aca="false">IF(VLOOKUP($A125,Tournoi!$B$2:$AB$601,6,0)="","",VLOOKUP($A125,Tournoi!$B$2:$AB$601,18,0))</f>
        <v>Dominion </v>
      </c>
      <c r="L125" s="281" t="n">
        <f aca="false">IF(VLOOKUP($A125,Tournoi!$B$2:$AB$601,6,0)="","",VLOOKUP($A125,Tournoi!$B$2:$AB$601,22,0))</f>
        <v>0.168316831683168</v>
      </c>
    </row>
    <row r="126" customFormat="false" ht="14.1" hidden="false" customHeight="true" outlineLevel="0" collapsed="false">
      <c r="A126" s="36" t="n">
        <v>125</v>
      </c>
      <c r="B126" s="278" t="n">
        <f aca="false">IF(VLOOKUP($A126,Ludo_na!$A$2:$AB$602,3,0)="","",VLOOKUP($A126,Ludo_na!$A$2:$AB$602,2,0))</f>
        <v>17</v>
      </c>
      <c r="C126" s="279" t="str">
        <f aca="false">IF(VLOOKUP($A126,Tournoi!$B$2:$AB$601,3,0)="","",VLOOKUP($A126,Tournoi!$B$2:$AB$601,3,0))</f>
        <v>Ambroos</v>
      </c>
      <c r="D126" s="279" t="str">
        <f aca="false">IF(VLOOKUP($A126,Tournoi!$B$2:$AB$601,4,0)="","",VLOOKUP($A126,Tournoi!$B$2:$AB$601,4,0))</f>
        <v>Ronny</v>
      </c>
      <c r="E126" s="249" t="str">
        <f aca="false">IF(VLOOKUP($A126,Tournoi!$B$2:$AB$601,5,0)="","",VLOOKUP($A126,Tournoi!$B$2:$AB$601,5,0))</f>
        <v>De Speeldoos</v>
      </c>
      <c r="F126" s="280" t="str">
        <f aca="false">IF(VLOOKUP($A126,Tournoi!$B$2:$AB$601,6,0)="","",VLOOKUP($A126,Tournoi!$B$2:$AB$601,6,0))</f>
        <v>Aanwezig</v>
      </c>
      <c r="G126" s="280" t="str">
        <f aca="false">IF(VLOOKUP($A126,Tournoi!$B$2:$AB$601,6,0)="","",VLOOKUP($A126,Tournoi!$B$2:$AB$601,8,0))</f>
        <v>Stenen tijdperk</v>
      </c>
      <c r="H126" s="281" t="n">
        <f aca="false">IF(VLOOKUP($A126,Tournoi!$B$2:$AB$601,6,0)="","",VLOOKUP($A126,Tournoi!$B$2:$AB$601,12,0))</f>
        <v>66.914691943128</v>
      </c>
      <c r="I126" s="280" t="str">
        <f aca="false">IF(VLOOKUP($A126,Tournoi!$B$2:$AB$601,6,0)="","",VLOOKUP($A126,Tournoi!$B$2:$AB$601,13,0))</f>
        <v>Mombasa</v>
      </c>
      <c r="J126" s="281" t="n">
        <f aca="false">IF(VLOOKUP($A126,Tournoi!$B$2:$AB$601,6,0)="","",VLOOKUP($A126,Tournoi!$B$2:$AB$601,17,0))</f>
        <v>33.5586854460094</v>
      </c>
      <c r="K126" s="280" t="str">
        <f aca="false">IF(VLOOKUP($A126,Tournoi!$B$2:$AB$601,6,0)="","",VLOOKUP($A126,Tournoi!$B$2:$AB$601,18,0))</f>
        <v>7 Wonders</v>
      </c>
      <c r="L126" s="281" t="n">
        <f aca="false">IF(VLOOKUP($A126,Tournoi!$B$2:$AB$601,6,0)="","",VLOOKUP($A126,Tournoi!$B$2:$AB$601,22,0))</f>
        <v>60.1558935361217</v>
      </c>
    </row>
    <row r="127" customFormat="false" ht="14.1" hidden="false" customHeight="true" outlineLevel="0" collapsed="false">
      <c r="A127" s="36" t="n">
        <v>126</v>
      </c>
      <c r="B127" s="278" t="n">
        <f aca="false">IF(VLOOKUP($A127,Ludo_na!$A$2:$AB$602,3,0)="","",VLOOKUP($A127,Ludo_na!$A$2:$AB$602,2,0))</f>
        <v>120</v>
      </c>
      <c r="C127" s="279" t="str">
        <f aca="false">IF(VLOOKUP($A127,Tournoi!$B$2:$AB$601,3,0)="","",VLOOKUP($A127,Tournoi!$B$2:$AB$601,3,0))</f>
        <v>Debyser</v>
      </c>
      <c r="D127" s="279" t="str">
        <f aca="false">IF(VLOOKUP($A127,Tournoi!$B$2:$AB$601,4,0)="","",VLOOKUP($A127,Tournoi!$B$2:$AB$601,4,0))</f>
        <v>Koert</v>
      </c>
      <c r="E127" s="249" t="str">
        <f aca="false">IF(VLOOKUP($A127,Tournoi!$B$2:$AB$601,5,0)="","",VLOOKUP($A127,Tournoi!$B$2:$AB$601,5,0))</f>
        <v>Spelen Op Zolder</v>
      </c>
      <c r="F127" s="280" t="str">
        <f aca="false">IF(VLOOKUP($A127,Tournoi!$B$2:$AB$601,6,0)="","",VLOOKUP($A127,Tournoi!$B$2:$AB$601,6,0))</f>
        <v/>
      </c>
      <c r="G127" s="280" t="str">
        <f aca="false">IF(VLOOKUP($A127,Tournoi!$B$2:$AB$601,6,0)="","",VLOOKUP($A127,Tournoi!$B$2:$AB$601,8,0))</f>
        <v/>
      </c>
      <c r="H127" s="281" t="str">
        <f aca="false">IF(VLOOKUP($A127,Tournoi!$B$2:$AB$601,6,0)="","",VLOOKUP($A127,Tournoi!$B$2:$AB$601,12,0))</f>
        <v/>
      </c>
      <c r="I127" s="280" t="str">
        <f aca="false">IF(VLOOKUP($A127,Tournoi!$B$2:$AB$601,6,0)="","",VLOOKUP($A127,Tournoi!$B$2:$AB$601,13,0))</f>
        <v/>
      </c>
      <c r="J127" s="281" t="str">
        <f aca="false">IF(VLOOKUP($A127,Tournoi!$B$2:$AB$601,6,0)="","",VLOOKUP($A127,Tournoi!$B$2:$AB$601,17,0))</f>
        <v/>
      </c>
      <c r="K127" s="280" t="str">
        <f aca="false">IF(VLOOKUP($A127,Tournoi!$B$2:$AB$601,6,0)="","",VLOOKUP($A127,Tournoi!$B$2:$AB$601,18,0))</f>
        <v/>
      </c>
      <c r="L127" s="281" t="str">
        <f aca="false">IF(VLOOKUP($A127,Tournoi!$B$2:$AB$601,6,0)="","",VLOOKUP($A127,Tournoi!$B$2:$AB$601,22,0))</f>
        <v/>
      </c>
    </row>
    <row r="128" customFormat="false" ht="14.1" hidden="false" customHeight="true" outlineLevel="0" collapsed="false">
      <c r="A128" s="36" t="n">
        <v>127</v>
      </c>
      <c r="B128" s="278" t="n">
        <f aca="false">IF(VLOOKUP($A128,Ludo_na!$A$2:$AB$602,3,0)="","",VLOOKUP($A128,Ludo_na!$A$2:$AB$602,2,0))</f>
        <v>513</v>
      </c>
      <c r="C128" s="279" t="str">
        <f aca="false">IF(VLOOKUP($A128,Tournoi!$B$2:$AB$601,3,0)="","",VLOOKUP($A128,Tournoi!$B$2:$AB$601,3,0))</f>
        <v>Lievens</v>
      </c>
      <c r="D128" s="279" t="str">
        <f aca="false">IF(VLOOKUP($A128,Tournoi!$B$2:$AB$601,4,0)="","",VLOOKUP($A128,Tournoi!$B$2:$AB$601,4,0))</f>
        <v>David</v>
      </c>
      <c r="E128" s="249" t="str">
        <f aca="false">IF(VLOOKUP($A128,Tournoi!$B$2:$AB$601,5,0)="","",VLOOKUP($A128,Tournoi!$B$2:$AB$601,5,0))</f>
        <v>x</v>
      </c>
      <c r="F128" s="280" t="str">
        <f aca="false">IF(VLOOKUP($A128,Tournoi!$B$2:$AB$601,6,0)="","",VLOOKUP($A128,Tournoi!$B$2:$AB$601,6,0))</f>
        <v/>
      </c>
      <c r="G128" s="280" t="str">
        <f aca="false">IF(VLOOKUP($A128,Tournoi!$B$2:$AB$601,6,0)="","",VLOOKUP($A128,Tournoi!$B$2:$AB$601,8,0))</f>
        <v/>
      </c>
      <c r="H128" s="281" t="str">
        <f aca="false">IF(VLOOKUP($A128,Tournoi!$B$2:$AB$601,6,0)="","",VLOOKUP($A128,Tournoi!$B$2:$AB$601,12,0))</f>
        <v/>
      </c>
      <c r="I128" s="280" t="str">
        <f aca="false">IF(VLOOKUP($A128,Tournoi!$B$2:$AB$601,6,0)="","",VLOOKUP($A128,Tournoi!$B$2:$AB$601,13,0))</f>
        <v/>
      </c>
      <c r="J128" s="281" t="str">
        <f aca="false">IF(VLOOKUP($A128,Tournoi!$B$2:$AB$601,6,0)="","",VLOOKUP($A128,Tournoi!$B$2:$AB$601,17,0))</f>
        <v/>
      </c>
      <c r="K128" s="280" t="str">
        <f aca="false">IF(VLOOKUP($A128,Tournoi!$B$2:$AB$601,6,0)="","",VLOOKUP($A128,Tournoi!$B$2:$AB$601,18,0))</f>
        <v/>
      </c>
      <c r="L128" s="281" t="str">
        <f aca="false">IF(VLOOKUP($A128,Tournoi!$B$2:$AB$601,6,0)="","",VLOOKUP($A128,Tournoi!$B$2:$AB$601,22,0))</f>
        <v/>
      </c>
    </row>
    <row r="129" customFormat="false" ht="14.1" hidden="false" customHeight="true" outlineLevel="0" collapsed="false">
      <c r="A129" s="36" t="n">
        <v>128</v>
      </c>
      <c r="B129" s="278" t="n">
        <f aca="false">IF(VLOOKUP($A129,Ludo_na!$A$2:$AB$602,3,0)="","",VLOOKUP($A129,Ludo_na!$A$2:$AB$602,2,0))</f>
        <v>19</v>
      </c>
      <c r="C129" s="279" t="str">
        <f aca="false">IF(VLOOKUP($A129,Tournoi!$B$2:$AB$601,3,0)="","",VLOOKUP($A129,Tournoi!$B$2:$AB$601,3,0))</f>
        <v>Goddeeris</v>
      </c>
      <c r="D129" s="279" t="str">
        <f aca="false">IF(VLOOKUP($A129,Tournoi!$B$2:$AB$601,4,0)="","",VLOOKUP($A129,Tournoi!$B$2:$AB$601,4,0))</f>
        <v>Martine</v>
      </c>
      <c r="E129" s="249" t="str">
        <f aca="false">IF(VLOOKUP($A129,Tournoi!$B$2:$AB$601,5,0)="","",VLOOKUP($A129,Tournoi!$B$2:$AB$601,5,0))</f>
        <v>t Gezelschap</v>
      </c>
      <c r="F129" s="280" t="str">
        <f aca="false">IF(VLOOKUP($A129,Tournoi!$B$2:$AB$601,6,0)="","",VLOOKUP($A129,Tournoi!$B$2:$AB$601,6,0))</f>
        <v/>
      </c>
      <c r="G129" s="280" t="str">
        <f aca="false">IF(VLOOKUP($A129,Tournoi!$B$2:$AB$601,6,0)="","",VLOOKUP($A129,Tournoi!$B$2:$AB$601,8,0))</f>
        <v/>
      </c>
      <c r="H129" s="281" t="str">
        <f aca="false">IF(VLOOKUP($A129,Tournoi!$B$2:$AB$601,6,0)="","",VLOOKUP($A129,Tournoi!$B$2:$AB$601,12,0))</f>
        <v/>
      </c>
      <c r="I129" s="280" t="str">
        <f aca="false">IF(VLOOKUP($A129,Tournoi!$B$2:$AB$601,6,0)="","",VLOOKUP($A129,Tournoi!$B$2:$AB$601,13,0))</f>
        <v/>
      </c>
      <c r="J129" s="281" t="str">
        <f aca="false">IF(VLOOKUP($A129,Tournoi!$B$2:$AB$601,6,0)="","",VLOOKUP($A129,Tournoi!$B$2:$AB$601,17,0))</f>
        <v/>
      </c>
      <c r="K129" s="280" t="str">
        <f aca="false">IF(VLOOKUP($A129,Tournoi!$B$2:$AB$601,6,0)="","",VLOOKUP($A129,Tournoi!$B$2:$AB$601,18,0))</f>
        <v/>
      </c>
      <c r="L129" s="281" t="str">
        <f aca="false">IF(VLOOKUP($A129,Tournoi!$B$2:$AB$601,6,0)="","",VLOOKUP($A129,Tournoi!$B$2:$AB$601,22,0))</f>
        <v/>
      </c>
    </row>
    <row r="130" customFormat="false" ht="14.1" hidden="false" customHeight="true" outlineLevel="0" collapsed="false">
      <c r="A130" s="36" t="n">
        <v>129</v>
      </c>
      <c r="B130" s="278" t="n">
        <f aca="false">IF(VLOOKUP($A130,Ludo_na!$A$2:$AB$602,3,0)="","",VLOOKUP($A130,Ludo_na!$A$2:$AB$602,2,0))</f>
        <v>9</v>
      </c>
      <c r="C130" s="279" t="str">
        <f aca="false">IF(VLOOKUP($A130,Tournoi!$B$2:$AB$601,3,0)="","",VLOOKUP($A130,Tournoi!$B$2:$AB$601,3,0))</f>
        <v>Rosseeuw</v>
      </c>
      <c r="D130" s="279" t="str">
        <f aca="false">IF(VLOOKUP($A130,Tournoi!$B$2:$AB$601,4,0)="","",VLOOKUP($A130,Tournoi!$B$2:$AB$601,4,0))</f>
        <v>Kristof</v>
      </c>
      <c r="E130" s="249" t="str">
        <f aca="false">IF(VLOOKUP($A130,Tournoi!$B$2:$AB$601,5,0)="","",VLOOKUP($A130,Tournoi!$B$2:$AB$601,5,0))</f>
        <v>Spelen Op Zolder</v>
      </c>
      <c r="F130" s="280" t="str">
        <f aca="false">IF(VLOOKUP($A130,Tournoi!$B$2:$AB$601,6,0)="","",VLOOKUP($A130,Tournoi!$B$2:$AB$601,6,0))</f>
        <v>Aanwezig</v>
      </c>
      <c r="G130" s="280" t="str">
        <f aca="false">IF(VLOOKUP($A130,Tournoi!$B$2:$AB$601,6,0)="","",VLOOKUP($A130,Tournoi!$B$2:$AB$601,8,0))</f>
        <v>La Isla</v>
      </c>
      <c r="H130" s="281" t="n">
        <f aca="false">IF(VLOOKUP($A130,Tournoi!$B$2:$AB$601,6,0)="","",VLOOKUP($A130,Tournoi!$B$2:$AB$601,12,0))</f>
        <v>33.5833333333333</v>
      </c>
      <c r="I130" s="280" t="str">
        <f aca="false">IF(VLOOKUP($A130,Tournoi!$B$2:$AB$601,6,0)="","",VLOOKUP($A130,Tournoi!$B$2:$AB$601,13,0))</f>
        <v>Die Burgen von Burgund</v>
      </c>
      <c r="J130" s="281" t="n">
        <f aca="false">IF(VLOOKUP($A130,Tournoi!$B$2:$AB$601,6,0)="","",VLOOKUP($A130,Tournoi!$B$2:$AB$601,17,0))</f>
        <v>104.291764705882</v>
      </c>
      <c r="K130" s="280" t="str">
        <f aca="false">IF(VLOOKUP($A130,Tournoi!$B$2:$AB$601,6,0)="","",VLOOKUP($A130,Tournoi!$B$2:$AB$601,18,0))</f>
        <v>Cartagena</v>
      </c>
      <c r="L130" s="281" t="n">
        <f aca="false">IF(VLOOKUP($A130,Tournoi!$B$2:$AB$601,6,0)="","",VLOOKUP($A130,Tournoi!$B$2:$AB$601,22,0))</f>
        <v>104.4</v>
      </c>
    </row>
    <row r="131" customFormat="false" ht="14.1" hidden="false" customHeight="true" outlineLevel="0" collapsed="false">
      <c r="A131" s="36" t="n">
        <v>130</v>
      </c>
      <c r="B131" s="278" t="n">
        <f aca="false">IF(VLOOKUP($A131,Ludo_na!$A$2:$AB$602,3,0)="","",VLOOKUP($A131,Ludo_na!$A$2:$AB$602,2,0))</f>
        <v>252</v>
      </c>
      <c r="C131" s="279" t="str">
        <f aca="false">IF(VLOOKUP($A131,Tournoi!$B$2:$AB$601,3,0)="","",VLOOKUP($A131,Tournoi!$B$2:$AB$601,3,0))</f>
        <v>Vansteenkiste</v>
      </c>
      <c r="D131" s="279" t="str">
        <f aca="false">IF(VLOOKUP($A131,Tournoi!$B$2:$AB$601,4,0)="","",VLOOKUP($A131,Tournoi!$B$2:$AB$601,4,0))</f>
        <v>Alexander</v>
      </c>
      <c r="E131" s="249" t="str">
        <f aca="false">IF(VLOOKUP($A131,Tournoi!$B$2:$AB$601,5,0)="","",VLOOKUP($A131,Tournoi!$B$2:$AB$601,5,0))</f>
        <v>Spelen Op Zolder</v>
      </c>
      <c r="F131" s="280" t="str">
        <f aca="false">IF(VLOOKUP($A131,Tournoi!$B$2:$AB$601,6,0)="","",VLOOKUP($A131,Tournoi!$B$2:$AB$601,6,0))</f>
        <v/>
      </c>
      <c r="G131" s="280" t="str">
        <f aca="false">IF(VLOOKUP($A131,Tournoi!$B$2:$AB$601,6,0)="","",VLOOKUP($A131,Tournoi!$B$2:$AB$601,8,0))</f>
        <v/>
      </c>
      <c r="H131" s="281" t="str">
        <f aca="false">IF(VLOOKUP($A131,Tournoi!$B$2:$AB$601,6,0)="","",VLOOKUP($A131,Tournoi!$B$2:$AB$601,12,0))</f>
        <v/>
      </c>
      <c r="I131" s="280" t="str">
        <f aca="false">IF(VLOOKUP($A131,Tournoi!$B$2:$AB$601,6,0)="","",VLOOKUP($A131,Tournoi!$B$2:$AB$601,13,0))</f>
        <v/>
      </c>
      <c r="J131" s="281" t="str">
        <f aca="false">IF(VLOOKUP($A131,Tournoi!$B$2:$AB$601,6,0)="","",VLOOKUP($A131,Tournoi!$B$2:$AB$601,17,0))</f>
        <v/>
      </c>
      <c r="K131" s="280" t="str">
        <f aca="false">IF(VLOOKUP($A131,Tournoi!$B$2:$AB$601,6,0)="","",VLOOKUP($A131,Tournoi!$B$2:$AB$601,18,0))</f>
        <v/>
      </c>
      <c r="L131" s="281" t="str">
        <f aca="false">IF(VLOOKUP($A131,Tournoi!$B$2:$AB$601,6,0)="","",VLOOKUP($A131,Tournoi!$B$2:$AB$601,22,0))</f>
        <v/>
      </c>
    </row>
    <row r="132" customFormat="false" ht="14.1" hidden="false" customHeight="true" outlineLevel="0" collapsed="false">
      <c r="A132" s="36" t="n">
        <v>131</v>
      </c>
      <c r="B132" s="278" t="n">
        <f aca="false">IF(VLOOKUP($A132,Ludo_na!$A$2:$AB$602,3,0)="","",VLOOKUP($A132,Ludo_na!$A$2:$AB$602,2,0))</f>
        <v>527</v>
      </c>
      <c r="C132" s="279" t="str">
        <f aca="false">IF(VLOOKUP($A132,Tournoi!$B$2:$AB$601,3,0)="","",VLOOKUP($A132,Tournoi!$B$2:$AB$601,3,0))</f>
        <v>Delva</v>
      </c>
      <c r="D132" s="279" t="str">
        <f aca="false">IF(VLOOKUP($A132,Tournoi!$B$2:$AB$601,4,0)="","",VLOOKUP($A132,Tournoi!$B$2:$AB$601,4,0))</f>
        <v>Melissa</v>
      </c>
      <c r="E132" s="249" t="str">
        <f aca="false">IF(VLOOKUP($A132,Tournoi!$B$2:$AB$601,5,0)="","",VLOOKUP($A132,Tournoi!$B$2:$AB$601,5,0))</f>
        <v/>
      </c>
      <c r="F132" s="280" t="str">
        <f aca="false">IF(VLOOKUP($A132,Tournoi!$B$2:$AB$601,6,0)="","",VLOOKUP($A132,Tournoi!$B$2:$AB$601,6,0))</f>
        <v/>
      </c>
      <c r="G132" s="280" t="str">
        <f aca="false">IF(VLOOKUP($A132,Tournoi!$B$2:$AB$601,6,0)="","",VLOOKUP($A132,Tournoi!$B$2:$AB$601,8,0))</f>
        <v/>
      </c>
      <c r="H132" s="281" t="str">
        <f aca="false">IF(VLOOKUP($A132,Tournoi!$B$2:$AB$601,6,0)="","",VLOOKUP($A132,Tournoi!$B$2:$AB$601,12,0))</f>
        <v/>
      </c>
      <c r="I132" s="280" t="str">
        <f aca="false">IF(VLOOKUP($A132,Tournoi!$B$2:$AB$601,6,0)="","",VLOOKUP($A132,Tournoi!$B$2:$AB$601,13,0))</f>
        <v/>
      </c>
      <c r="J132" s="281" t="str">
        <f aca="false">IF(VLOOKUP($A132,Tournoi!$B$2:$AB$601,6,0)="","",VLOOKUP($A132,Tournoi!$B$2:$AB$601,17,0))</f>
        <v/>
      </c>
      <c r="K132" s="280" t="str">
        <f aca="false">IF(VLOOKUP($A132,Tournoi!$B$2:$AB$601,6,0)="","",VLOOKUP($A132,Tournoi!$B$2:$AB$601,18,0))</f>
        <v/>
      </c>
      <c r="L132" s="281" t="str">
        <f aca="false">IF(VLOOKUP($A132,Tournoi!$B$2:$AB$601,6,0)="","",VLOOKUP($A132,Tournoi!$B$2:$AB$601,22,0))</f>
        <v/>
      </c>
    </row>
    <row r="133" customFormat="false" ht="14.1" hidden="false" customHeight="true" outlineLevel="0" collapsed="false">
      <c r="A133" s="36" t="n">
        <v>132</v>
      </c>
      <c r="B133" s="278" t="n">
        <f aca="false">IF(VLOOKUP($A133,Ludo_na!$A$2:$AB$602,3,0)="","",VLOOKUP($A133,Ludo_na!$A$2:$AB$602,2,0))</f>
        <v>112</v>
      </c>
      <c r="C133" s="279" t="str">
        <f aca="false">IF(VLOOKUP($A133,Tournoi!$B$2:$AB$601,3,0)="","",VLOOKUP($A133,Tournoi!$B$2:$AB$601,3,0))</f>
        <v>Mariën</v>
      </c>
      <c r="D133" s="279" t="str">
        <f aca="false">IF(VLOOKUP($A133,Tournoi!$B$2:$AB$601,4,0)="","",VLOOKUP($A133,Tournoi!$B$2:$AB$601,4,0))</f>
        <v>Hans</v>
      </c>
      <c r="E133" s="249" t="str">
        <f aca="false">IF(VLOOKUP($A133,Tournoi!$B$2:$AB$601,5,0)="","",VLOOKUP($A133,Tournoi!$B$2:$AB$601,5,0))</f>
        <v>Tumblin' Dice</v>
      </c>
      <c r="F133" s="280" t="str">
        <f aca="false">IF(VLOOKUP($A133,Tournoi!$B$2:$AB$601,6,0)="","",VLOOKUP($A133,Tournoi!$B$2:$AB$601,6,0))</f>
        <v/>
      </c>
      <c r="G133" s="280" t="str">
        <f aca="false">IF(VLOOKUP($A133,Tournoi!$B$2:$AB$601,6,0)="","",VLOOKUP($A133,Tournoi!$B$2:$AB$601,8,0))</f>
        <v/>
      </c>
      <c r="H133" s="281" t="str">
        <f aca="false">IF(VLOOKUP($A133,Tournoi!$B$2:$AB$601,6,0)="","",VLOOKUP($A133,Tournoi!$B$2:$AB$601,12,0))</f>
        <v/>
      </c>
      <c r="I133" s="280" t="str">
        <f aca="false">IF(VLOOKUP($A133,Tournoi!$B$2:$AB$601,6,0)="","",VLOOKUP($A133,Tournoi!$B$2:$AB$601,13,0))</f>
        <v/>
      </c>
      <c r="J133" s="281" t="str">
        <f aca="false">IF(VLOOKUP($A133,Tournoi!$B$2:$AB$601,6,0)="","",VLOOKUP($A133,Tournoi!$B$2:$AB$601,17,0))</f>
        <v/>
      </c>
      <c r="K133" s="280" t="str">
        <f aca="false">IF(VLOOKUP($A133,Tournoi!$B$2:$AB$601,6,0)="","",VLOOKUP($A133,Tournoi!$B$2:$AB$601,18,0))</f>
        <v/>
      </c>
      <c r="L133" s="281" t="str">
        <f aca="false">IF(VLOOKUP($A133,Tournoi!$B$2:$AB$601,6,0)="","",VLOOKUP($A133,Tournoi!$B$2:$AB$601,22,0))</f>
        <v/>
      </c>
    </row>
    <row r="134" customFormat="false" ht="14.1" hidden="false" customHeight="true" outlineLevel="0" collapsed="false">
      <c r="A134" s="36" t="n">
        <v>133</v>
      </c>
      <c r="B134" s="278" t="n">
        <f aca="false">IF(VLOOKUP($A134,Ludo_na!$A$2:$AB$602,3,0)="","",VLOOKUP($A134,Ludo_na!$A$2:$AB$602,2,0))</f>
        <v>146</v>
      </c>
      <c r="C134" s="279" t="str">
        <f aca="false">IF(VLOOKUP($A134,Tournoi!$B$2:$AB$601,3,0)="","",VLOOKUP($A134,Tournoi!$B$2:$AB$601,3,0))</f>
        <v>Mariën</v>
      </c>
      <c r="D134" s="279" t="str">
        <f aca="false">IF(VLOOKUP($A134,Tournoi!$B$2:$AB$601,4,0)="","",VLOOKUP($A134,Tournoi!$B$2:$AB$601,4,0))</f>
        <v>Lies</v>
      </c>
      <c r="E134" s="249" t="str">
        <f aca="false">IF(VLOOKUP($A134,Tournoi!$B$2:$AB$601,5,0)="","",VLOOKUP($A134,Tournoi!$B$2:$AB$601,5,0))</f>
        <v>Tumblin' Dice</v>
      </c>
      <c r="F134" s="280" t="str">
        <f aca="false">IF(VLOOKUP($A134,Tournoi!$B$2:$AB$601,6,0)="","",VLOOKUP($A134,Tournoi!$B$2:$AB$601,6,0))</f>
        <v/>
      </c>
      <c r="G134" s="280" t="str">
        <f aca="false">IF(VLOOKUP($A134,Tournoi!$B$2:$AB$601,6,0)="","",VLOOKUP($A134,Tournoi!$B$2:$AB$601,8,0))</f>
        <v/>
      </c>
      <c r="H134" s="281" t="str">
        <f aca="false">IF(VLOOKUP($A134,Tournoi!$B$2:$AB$601,6,0)="","",VLOOKUP($A134,Tournoi!$B$2:$AB$601,12,0))</f>
        <v/>
      </c>
      <c r="I134" s="280" t="str">
        <f aca="false">IF(VLOOKUP($A134,Tournoi!$B$2:$AB$601,6,0)="","",VLOOKUP($A134,Tournoi!$B$2:$AB$601,13,0))</f>
        <v/>
      </c>
      <c r="J134" s="281" t="str">
        <f aca="false">IF(VLOOKUP($A134,Tournoi!$B$2:$AB$601,6,0)="","",VLOOKUP($A134,Tournoi!$B$2:$AB$601,17,0))</f>
        <v/>
      </c>
      <c r="K134" s="280" t="str">
        <f aca="false">IF(VLOOKUP($A134,Tournoi!$B$2:$AB$601,6,0)="","",VLOOKUP($A134,Tournoi!$B$2:$AB$601,18,0))</f>
        <v/>
      </c>
      <c r="L134" s="281" t="str">
        <f aca="false">IF(VLOOKUP($A134,Tournoi!$B$2:$AB$601,6,0)="","",VLOOKUP($A134,Tournoi!$B$2:$AB$601,22,0))</f>
        <v/>
      </c>
    </row>
    <row r="135" customFormat="false" ht="14.1" hidden="false" customHeight="true" outlineLevel="0" collapsed="false">
      <c r="A135" s="36" t="n">
        <v>134</v>
      </c>
      <c r="B135" s="278" t="n">
        <f aca="false">IF(VLOOKUP($A135,Ludo_na!$A$2:$AB$602,3,0)="","",VLOOKUP($A135,Ludo_na!$A$2:$AB$602,2,0))</f>
        <v>266</v>
      </c>
      <c r="C135" s="279" t="str">
        <f aca="false">IF(VLOOKUP($A135,Tournoi!$B$2:$AB$601,3,0)="","",VLOOKUP($A135,Tournoi!$B$2:$AB$601,3,0))</f>
        <v>Denoulet</v>
      </c>
      <c r="D135" s="279" t="str">
        <f aca="false">IF(VLOOKUP($A135,Tournoi!$B$2:$AB$601,4,0)="","",VLOOKUP($A135,Tournoi!$B$2:$AB$601,4,0))</f>
        <v>Stijn</v>
      </c>
      <c r="E135" s="249" t="str">
        <f aca="false">IF(VLOOKUP($A135,Tournoi!$B$2:$AB$601,5,0)="","",VLOOKUP($A135,Tournoi!$B$2:$AB$601,5,0))</f>
        <v/>
      </c>
      <c r="F135" s="280" t="str">
        <f aca="false">IF(VLOOKUP($A135,Tournoi!$B$2:$AB$601,6,0)="","",VLOOKUP($A135,Tournoi!$B$2:$AB$601,6,0))</f>
        <v/>
      </c>
      <c r="G135" s="280" t="str">
        <f aca="false">IF(VLOOKUP($A135,Tournoi!$B$2:$AB$601,6,0)="","",VLOOKUP($A135,Tournoi!$B$2:$AB$601,8,0))</f>
        <v/>
      </c>
      <c r="H135" s="281" t="str">
        <f aca="false">IF(VLOOKUP($A135,Tournoi!$B$2:$AB$601,6,0)="","",VLOOKUP($A135,Tournoi!$B$2:$AB$601,12,0))</f>
        <v/>
      </c>
      <c r="I135" s="280" t="str">
        <f aca="false">IF(VLOOKUP($A135,Tournoi!$B$2:$AB$601,6,0)="","",VLOOKUP($A135,Tournoi!$B$2:$AB$601,13,0))</f>
        <v/>
      </c>
      <c r="J135" s="281" t="str">
        <f aca="false">IF(VLOOKUP($A135,Tournoi!$B$2:$AB$601,6,0)="","",VLOOKUP($A135,Tournoi!$B$2:$AB$601,17,0))</f>
        <v/>
      </c>
      <c r="K135" s="280" t="str">
        <f aca="false">IF(VLOOKUP($A135,Tournoi!$B$2:$AB$601,6,0)="","",VLOOKUP($A135,Tournoi!$B$2:$AB$601,18,0))</f>
        <v/>
      </c>
      <c r="L135" s="281" t="str">
        <f aca="false">IF(VLOOKUP($A135,Tournoi!$B$2:$AB$601,6,0)="","",VLOOKUP($A135,Tournoi!$B$2:$AB$601,22,0))</f>
        <v/>
      </c>
    </row>
    <row r="136" customFormat="false" ht="14.1" hidden="false" customHeight="true" outlineLevel="0" collapsed="false">
      <c r="A136" s="36" t="n">
        <v>135</v>
      </c>
      <c r="B136" s="278" t="n">
        <f aca="false">IF(VLOOKUP($A136,Ludo_na!$A$2:$AB$602,3,0)="","",VLOOKUP($A136,Ludo_na!$A$2:$AB$602,2,0))</f>
        <v>37</v>
      </c>
      <c r="C136" s="279" t="str">
        <f aca="false">IF(VLOOKUP($A136,Tournoi!$B$2:$AB$601,3,0)="","",VLOOKUP($A136,Tournoi!$B$2:$AB$601,3,0))</f>
        <v>Loncke</v>
      </c>
      <c r="D136" s="279" t="str">
        <f aca="false">IF(VLOOKUP($A136,Tournoi!$B$2:$AB$601,4,0)="","",VLOOKUP($A136,Tournoi!$B$2:$AB$601,4,0))</f>
        <v>Miguel</v>
      </c>
      <c r="E136" s="249" t="str">
        <f aca="false">IF(VLOOKUP($A136,Tournoi!$B$2:$AB$601,5,0)="","",VLOOKUP($A136,Tournoi!$B$2:$AB$601,5,0))</f>
        <v>x</v>
      </c>
      <c r="F136" s="280" t="str">
        <f aca="false">IF(VLOOKUP($A136,Tournoi!$B$2:$AB$601,6,0)="","",VLOOKUP($A136,Tournoi!$B$2:$AB$601,6,0))</f>
        <v>Aanwezig</v>
      </c>
      <c r="G136" s="280" t="str">
        <f aca="false">IF(VLOOKUP($A136,Tournoi!$B$2:$AB$601,6,0)="","",VLOOKUP($A136,Tournoi!$B$2:$AB$601,8,0))</f>
        <v>La Isla</v>
      </c>
      <c r="H136" s="281" t="n">
        <f aca="false">IF(VLOOKUP($A136,Tournoi!$B$2:$AB$601,6,0)="","",VLOOKUP($A136,Tournoi!$B$2:$AB$601,12,0))</f>
        <v>104.290598290598</v>
      </c>
      <c r="I136" s="280" t="str">
        <f aca="false">IF(VLOOKUP($A136,Tournoi!$B$2:$AB$601,6,0)="","",VLOOKUP($A136,Tournoi!$B$2:$AB$601,13,0))</f>
        <v>Mea Culpa</v>
      </c>
      <c r="J136" s="281" t="n">
        <f aca="false">IF(VLOOKUP($A136,Tournoi!$B$2:$AB$601,6,0)="","",VLOOKUP($A136,Tournoi!$B$2:$AB$601,17,0))</f>
        <v>104.466666666667</v>
      </c>
      <c r="K136" s="280" t="str">
        <f aca="false">IF(VLOOKUP($A136,Tournoi!$B$2:$AB$601,6,0)="","",VLOOKUP($A136,Tournoi!$B$2:$AB$601,18,0))</f>
        <v>Cartagena</v>
      </c>
      <c r="L136" s="281" t="n">
        <f aca="false">IF(VLOOKUP($A136,Tournoi!$B$2:$AB$601,6,0)="","",VLOOKUP($A136,Tournoi!$B$2:$AB$601,22,0))</f>
        <v>66.9666666666667</v>
      </c>
    </row>
    <row r="137" customFormat="false" ht="14.1" hidden="false" customHeight="true" outlineLevel="0" collapsed="false">
      <c r="A137" s="36" t="n">
        <v>136</v>
      </c>
      <c r="B137" s="278" t="n">
        <f aca="false">IF(VLOOKUP($A137,Ludo_na!$A$2:$AB$602,3,0)="","",VLOOKUP($A137,Ludo_na!$A$2:$AB$602,2,0))</f>
        <v>60</v>
      </c>
      <c r="C137" s="279" t="str">
        <f aca="false">IF(VLOOKUP($A137,Tournoi!$B$2:$AB$601,3,0)="","",VLOOKUP($A137,Tournoi!$B$2:$AB$601,3,0))</f>
        <v>Strubbe</v>
      </c>
      <c r="D137" s="279" t="str">
        <f aca="false">IF(VLOOKUP($A137,Tournoi!$B$2:$AB$601,4,0)="","",VLOOKUP($A137,Tournoi!$B$2:$AB$601,4,0))</f>
        <v>Arnold</v>
      </c>
      <c r="E137" s="249" t="str">
        <f aca="false">IF(VLOOKUP($A137,Tournoi!$B$2:$AB$601,5,0)="","",VLOOKUP($A137,Tournoi!$B$2:$AB$601,5,0))</f>
        <v>Spelen Op Zolder</v>
      </c>
      <c r="F137" s="280" t="str">
        <f aca="false">IF(VLOOKUP($A137,Tournoi!$B$2:$AB$601,6,0)="","",VLOOKUP($A137,Tournoi!$B$2:$AB$601,6,0))</f>
        <v>Aanwezig</v>
      </c>
      <c r="G137" s="280" t="str">
        <f aca="false">IF(VLOOKUP($A137,Tournoi!$B$2:$AB$601,6,0)="","",VLOOKUP($A137,Tournoi!$B$2:$AB$601,8,0))</f>
        <v>Mangrovia</v>
      </c>
      <c r="H137" s="281" t="n">
        <f aca="false">IF(VLOOKUP($A137,Tournoi!$B$2:$AB$601,6,0)="","",VLOOKUP($A137,Tournoi!$B$2:$AB$601,12,0))</f>
        <v>75.2100313479624</v>
      </c>
      <c r="I137" s="280" t="str">
        <f aca="false">IF(VLOOKUP($A137,Tournoi!$B$2:$AB$601,6,0)="","",VLOOKUP($A137,Tournoi!$B$2:$AB$601,13,0))</f>
        <v>Great Western Trail</v>
      </c>
      <c r="J137" s="281" t="n">
        <f aca="false">IF(VLOOKUP($A137,Tournoi!$B$2:$AB$601,6,0)="","",VLOOKUP($A137,Tournoi!$B$2:$AB$601,17,0))</f>
        <v>104.337078651685</v>
      </c>
      <c r="K137" s="280" t="str">
        <f aca="false">IF(VLOOKUP($A137,Tournoi!$B$2:$AB$601,6,0)="","",VLOOKUP($A137,Tournoi!$B$2:$AB$601,18,0))</f>
        <v>Linko</v>
      </c>
      <c r="L137" s="281" t="n">
        <f aca="false">IF(VLOOKUP($A137,Tournoi!$B$2:$AB$601,6,0)="","",VLOOKUP($A137,Tournoi!$B$2:$AB$601,22,0))</f>
        <v>0.180722891566265</v>
      </c>
    </row>
    <row r="138" customFormat="false" ht="14.1" hidden="false" customHeight="true" outlineLevel="0" collapsed="false">
      <c r="A138" s="36" t="n">
        <v>137</v>
      </c>
      <c r="B138" s="278" t="n">
        <f aca="false">IF(VLOOKUP($A138,Ludo_na!$A$2:$AB$602,3,0)="","",VLOOKUP($A138,Ludo_na!$A$2:$AB$602,2,0))</f>
        <v>327</v>
      </c>
      <c r="C138" s="279" t="str">
        <f aca="false">IF(VLOOKUP($A138,Tournoi!$B$2:$AB$601,3,0)="","",VLOOKUP($A138,Tournoi!$B$2:$AB$601,3,0))</f>
        <v>Van Hulle</v>
      </c>
      <c r="D138" s="279" t="str">
        <f aca="false">IF(VLOOKUP($A138,Tournoi!$B$2:$AB$601,4,0)="","",VLOOKUP($A138,Tournoi!$B$2:$AB$601,4,0))</f>
        <v>Pieter</v>
      </c>
      <c r="E138" s="249" t="str">
        <f aca="false">IF(VLOOKUP($A138,Tournoi!$B$2:$AB$601,5,0)="","",VLOOKUP($A138,Tournoi!$B$2:$AB$601,5,0))</f>
        <v/>
      </c>
      <c r="F138" s="280" t="str">
        <f aca="false">IF(VLOOKUP($A138,Tournoi!$B$2:$AB$601,6,0)="","",VLOOKUP($A138,Tournoi!$B$2:$AB$601,6,0))</f>
        <v/>
      </c>
      <c r="G138" s="280" t="str">
        <f aca="false">IF(VLOOKUP($A138,Tournoi!$B$2:$AB$601,6,0)="","",VLOOKUP($A138,Tournoi!$B$2:$AB$601,8,0))</f>
        <v/>
      </c>
      <c r="H138" s="281" t="str">
        <f aca="false">IF(VLOOKUP($A138,Tournoi!$B$2:$AB$601,6,0)="","",VLOOKUP($A138,Tournoi!$B$2:$AB$601,12,0))</f>
        <v/>
      </c>
      <c r="I138" s="280" t="str">
        <f aca="false">IF(VLOOKUP($A138,Tournoi!$B$2:$AB$601,6,0)="","",VLOOKUP($A138,Tournoi!$B$2:$AB$601,13,0))</f>
        <v/>
      </c>
      <c r="J138" s="281" t="str">
        <f aca="false">IF(VLOOKUP($A138,Tournoi!$B$2:$AB$601,6,0)="","",VLOOKUP($A138,Tournoi!$B$2:$AB$601,17,0))</f>
        <v/>
      </c>
      <c r="K138" s="280" t="str">
        <f aca="false">IF(VLOOKUP($A138,Tournoi!$B$2:$AB$601,6,0)="","",VLOOKUP($A138,Tournoi!$B$2:$AB$601,18,0))</f>
        <v/>
      </c>
      <c r="L138" s="281" t="str">
        <f aca="false">IF(VLOOKUP($A138,Tournoi!$B$2:$AB$601,6,0)="","",VLOOKUP($A138,Tournoi!$B$2:$AB$601,22,0))</f>
        <v/>
      </c>
    </row>
    <row r="139" customFormat="false" ht="14.1" hidden="false" customHeight="true" outlineLevel="0" collapsed="false">
      <c r="A139" s="36" t="n">
        <v>138</v>
      </c>
      <c r="B139" s="278" t="n">
        <f aca="false">IF(VLOOKUP($A139,Ludo_na!$A$2:$AB$602,3,0)="","",VLOOKUP($A139,Ludo_na!$A$2:$AB$602,2,0))</f>
        <v>447</v>
      </c>
      <c r="C139" s="279" t="str">
        <f aca="false">IF(VLOOKUP($A139,Tournoi!$B$2:$AB$601,3,0)="","",VLOOKUP($A139,Tournoi!$B$2:$AB$601,3,0))</f>
        <v>Delanghe</v>
      </c>
      <c r="D139" s="279" t="str">
        <f aca="false">IF(VLOOKUP($A139,Tournoi!$B$2:$AB$601,4,0)="","",VLOOKUP($A139,Tournoi!$B$2:$AB$601,4,0))</f>
        <v>Sofie</v>
      </c>
      <c r="E139" s="249" t="str">
        <f aca="false">IF(VLOOKUP($A139,Tournoi!$B$2:$AB$601,5,0)="","",VLOOKUP($A139,Tournoi!$B$2:$AB$601,5,0))</f>
        <v/>
      </c>
      <c r="F139" s="280" t="str">
        <f aca="false">IF(VLOOKUP($A139,Tournoi!$B$2:$AB$601,6,0)="","",VLOOKUP($A139,Tournoi!$B$2:$AB$601,6,0))</f>
        <v/>
      </c>
      <c r="G139" s="280" t="str">
        <f aca="false">IF(VLOOKUP($A139,Tournoi!$B$2:$AB$601,6,0)="","",VLOOKUP($A139,Tournoi!$B$2:$AB$601,8,0))</f>
        <v/>
      </c>
      <c r="H139" s="281" t="str">
        <f aca="false">IF(VLOOKUP($A139,Tournoi!$B$2:$AB$601,6,0)="","",VLOOKUP($A139,Tournoi!$B$2:$AB$601,12,0))</f>
        <v/>
      </c>
      <c r="I139" s="280" t="str">
        <f aca="false">IF(VLOOKUP($A139,Tournoi!$B$2:$AB$601,6,0)="","",VLOOKUP($A139,Tournoi!$B$2:$AB$601,13,0))</f>
        <v/>
      </c>
      <c r="J139" s="281" t="str">
        <f aca="false">IF(VLOOKUP($A139,Tournoi!$B$2:$AB$601,6,0)="","",VLOOKUP($A139,Tournoi!$B$2:$AB$601,17,0))</f>
        <v/>
      </c>
      <c r="K139" s="280" t="str">
        <f aca="false">IF(VLOOKUP($A139,Tournoi!$B$2:$AB$601,6,0)="","",VLOOKUP($A139,Tournoi!$B$2:$AB$601,18,0))</f>
        <v/>
      </c>
      <c r="L139" s="281" t="str">
        <f aca="false">IF(VLOOKUP($A139,Tournoi!$B$2:$AB$601,6,0)="","",VLOOKUP($A139,Tournoi!$B$2:$AB$601,22,0))</f>
        <v/>
      </c>
    </row>
    <row r="140" customFormat="false" ht="14.1" hidden="false" customHeight="true" outlineLevel="0" collapsed="false">
      <c r="A140" s="36" t="n">
        <v>139</v>
      </c>
      <c r="B140" s="278" t="n">
        <f aca="false">IF(VLOOKUP($A140,Ludo_na!$A$2:$AB$602,3,0)="","",VLOOKUP($A140,Ludo_na!$A$2:$AB$602,2,0))</f>
        <v>189</v>
      </c>
      <c r="C140" s="279" t="str">
        <f aca="false">IF(VLOOKUP($A140,Tournoi!$B$2:$AB$601,3,0)="","",VLOOKUP($A140,Tournoi!$B$2:$AB$601,3,0))</f>
        <v>Stael</v>
      </c>
      <c r="D140" s="279" t="str">
        <f aca="false">IF(VLOOKUP($A140,Tournoi!$B$2:$AB$601,4,0)="","",VLOOKUP($A140,Tournoi!$B$2:$AB$601,4,0))</f>
        <v>Marc</v>
      </c>
      <c r="E140" s="249" t="str">
        <f aca="false">IF(VLOOKUP($A140,Tournoi!$B$2:$AB$601,5,0)="","",VLOOKUP($A140,Tournoi!$B$2:$AB$601,5,0))</f>
        <v>Spelen Op Zolder</v>
      </c>
      <c r="F140" s="280" t="str">
        <f aca="false">IF(VLOOKUP($A140,Tournoi!$B$2:$AB$601,6,0)="","",VLOOKUP($A140,Tournoi!$B$2:$AB$601,6,0))</f>
        <v/>
      </c>
      <c r="G140" s="280" t="str">
        <f aca="false">IF(VLOOKUP($A140,Tournoi!$B$2:$AB$601,6,0)="","",VLOOKUP($A140,Tournoi!$B$2:$AB$601,8,0))</f>
        <v/>
      </c>
      <c r="H140" s="281" t="str">
        <f aca="false">IF(VLOOKUP($A140,Tournoi!$B$2:$AB$601,6,0)="","",VLOOKUP($A140,Tournoi!$B$2:$AB$601,12,0))</f>
        <v/>
      </c>
      <c r="I140" s="280" t="str">
        <f aca="false">IF(VLOOKUP($A140,Tournoi!$B$2:$AB$601,6,0)="","",VLOOKUP($A140,Tournoi!$B$2:$AB$601,13,0))</f>
        <v/>
      </c>
      <c r="J140" s="281" t="str">
        <f aca="false">IF(VLOOKUP($A140,Tournoi!$B$2:$AB$601,6,0)="","",VLOOKUP($A140,Tournoi!$B$2:$AB$601,17,0))</f>
        <v/>
      </c>
      <c r="K140" s="280" t="str">
        <f aca="false">IF(VLOOKUP($A140,Tournoi!$B$2:$AB$601,6,0)="","",VLOOKUP($A140,Tournoi!$B$2:$AB$601,18,0))</f>
        <v/>
      </c>
      <c r="L140" s="281" t="str">
        <f aca="false">IF(VLOOKUP($A140,Tournoi!$B$2:$AB$601,6,0)="","",VLOOKUP($A140,Tournoi!$B$2:$AB$601,22,0))</f>
        <v/>
      </c>
    </row>
    <row r="141" customFormat="false" ht="14.1" hidden="false" customHeight="true" outlineLevel="0" collapsed="false">
      <c r="A141" s="36" t="n">
        <v>140</v>
      </c>
      <c r="B141" s="278" t="n">
        <f aca="false">IF(VLOOKUP($A141,Ludo_na!$A$2:$AB$602,3,0)="","",VLOOKUP($A141,Ludo_na!$A$2:$AB$602,2,0))</f>
        <v>88</v>
      </c>
      <c r="C141" s="279" t="str">
        <f aca="false">IF(VLOOKUP($A141,Tournoi!$B$2:$AB$601,3,0)="","",VLOOKUP($A141,Tournoi!$B$2:$AB$601,3,0))</f>
        <v>Dyzers</v>
      </c>
      <c r="D141" s="279" t="str">
        <f aca="false">IF(VLOOKUP($A141,Tournoi!$B$2:$AB$601,4,0)="","",VLOOKUP($A141,Tournoi!$B$2:$AB$601,4,0))</f>
        <v>Christophe</v>
      </c>
      <c r="E141" s="249" t="str">
        <f aca="false">IF(VLOOKUP($A141,Tournoi!$B$2:$AB$601,5,0)="","",VLOOKUP($A141,Tournoi!$B$2:$AB$601,5,0))</f>
        <v>Woodland Mages</v>
      </c>
      <c r="F141" s="280" t="str">
        <f aca="false">IF(VLOOKUP($A141,Tournoi!$B$2:$AB$601,6,0)="","",VLOOKUP($A141,Tournoi!$B$2:$AB$601,6,0))</f>
        <v/>
      </c>
      <c r="G141" s="280" t="str">
        <f aca="false">IF(VLOOKUP($A141,Tournoi!$B$2:$AB$601,6,0)="","",VLOOKUP($A141,Tournoi!$B$2:$AB$601,8,0))</f>
        <v/>
      </c>
      <c r="H141" s="281" t="str">
        <f aca="false">IF(VLOOKUP($A141,Tournoi!$B$2:$AB$601,6,0)="","",VLOOKUP($A141,Tournoi!$B$2:$AB$601,12,0))</f>
        <v/>
      </c>
      <c r="I141" s="280" t="str">
        <f aca="false">IF(VLOOKUP($A141,Tournoi!$B$2:$AB$601,6,0)="","",VLOOKUP($A141,Tournoi!$B$2:$AB$601,13,0))</f>
        <v/>
      </c>
      <c r="J141" s="281" t="str">
        <f aca="false">IF(VLOOKUP($A141,Tournoi!$B$2:$AB$601,6,0)="","",VLOOKUP($A141,Tournoi!$B$2:$AB$601,17,0))</f>
        <v/>
      </c>
      <c r="K141" s="280" t="str">
        <f aca="false">IF(VLOOKUP($A141,Tournoi!$B$2:$AB$601,6,0)="","",VLOOKUP($A141,Tournoi!$B$2:$AB$601,18,0))</f>
        <v/>
      </c>
      <c r="L141" s="281" t="str">
        <f aca="false">IF(VLOOKUP($A141,Tournoi!$B$2:$AB$601,6,0)="","",VLOOKUP($A141,Tournoi!$B$2:$AB$601,22,0))</f>
        <v/>
      </c>
    </row>
    <row r="142" customFormat="false" ht="14.1" hidden="false" customHeight="true" outlineLevel="0" collapsed="false">
      <c r="A142" s="36" t="n">
        <v>141</v>
      </c>
      <c r="B142" s="278" t="n">
        <f aca="false">IF(VLOOKUP($A142,Ludo_na!$A$2:$AB$602,3,0)="","",VLOOKUP($A142,Ludo_na!$A$2:$AB$602,2,0))</f>
        <v>129</v>
      </c>
      <c r="C142" s="279" t="str">
        <f aca="false">IF(VLOOKUP($A142,Tournoi!$B$2:$AB$601,3,0)="","",VLOOKUP($A142,Tournoi!$B$2:$AB$601,3,0))</f>
        <v>Vandenabeele</v>
      </c>
      <c r="D142" s="279" t="str">
        <f aca="false">IF(VLOOKUP($A142,Tournoi!$B$2:$AB$601,4,0)="","",VLOOKUP($A142,Tournoi!$B$2:$AB$601,4,0))</f>
        <v>Steven</v>
      </c>
      <c r="E142" s="249" t="str">
        <f aca="false">IF(VLOOKUP($A142,Tournoi!$B$2:$AB$601,5,0)="","",VLOOKUP($A142,Tournoi!$B$2:$AB$601,5,0))</f>
        <v>Spelen Op Zolder</v>
      </c>
      <c r="F142" s="280" t="str">
        <f aca="false">IF(VLOOKUP($A142,Tournoi!$B$2:$AB$601,6,0)="","",VLOOKUP($A142,Tournoi!$B$2:$AB$601,6,0))</f>
        <v/>
      </c>
      <c r="G142" s="280" t="str">
        <f aca="false">IF(VLOOKUP($A142,Tournoi!$B$2:$AB$601,6,0)="","",VLOOKUP($A142,Tournoi!$B$2:$AB$601,8,0))</f>
        <v/>
      </c>
      <c r="H142" s="281" t="str">
        <f aca="false">IF(VLOOKUP($A142,Tournoi!$B$2:$AB$601,6,0)="","",VLOOKUP($A142,Tournoi!$B$2:$AB$601,12,0))</f>
        <v/>
      </c>
      <c r="I142" s="280" t="str">
        <f aca="false">IF(VLOOKUP($A142,Tournoi!$B$2:$AB$601,6,0)="","",VLOOKUP($A142,Tournoi!$B$2:$AB$601,13,0))</f>
        <v/>
      </c>
      <c r="J142" s="281" t="str">
        <f aca="false">IF(VLOOKUP($A142,Tournoi!$B$2:$AB$601,6,0)="","",VLOOKUP($A142,Tournoi!$B$2:$AB$601,17,0))</f>
        <v/>
      </c>
      <c r="K142" s="280" t="str">
        <f aca="false">IF(VLOOKUP($A142,Tournoi!$B$2:$AB$601,6,0)="","",VLOOKUP($A142,Tournoi!$B$2:$AB$601,18,0))</f>
        <v/>
      </c>
      <c r="L142" s="281" t="str">
        <f aca="false">IF(VLOOKUP($A142,Tournoi!$B$2:$AB$601,6,0)="","",VLOOKUP($A142,Tournoi!$B$2:$AB$601,22,0))</f>
        <v/>
      </c>
    </row>
    <row r="143" customFormat="false" ht="14.1" hidden="false" customHeight="true" outlineLevel="0" collapsed="false">
      <c r="A143" s="36" t="n">
        <v>142</v>
      </c>
      <c r="B143" s="278" t="n">
        <f aca="false">IF(VLOOKUP($A143,Ludo_na!$A$2:$AB$602,3,0)="","",VLOOKUP($A143,Ludo_na!$A$2:$AB$602,2,0))</f>
        <v>453</v>
      </c>
      <c r="C143" s="279" t="str">
        <f aca="false">IF(VLOOKUP($A143,Tournoi!$B$2:$AB$601,3,0)="","",VLOOKUP($A143,Tournoi!$B$2:$AB$601,3,0))</f>
        <v>Neels</v>
      </c>
      <c r="D143" s="279" t="str">
        <f aca="false">IF(VLOOKUP($A143,Tournoi!$B$2:$AB$601,4,0)="","",VLOOKUP($A143,Tournoi!$B$2:$AB$601,4,0))</f>
        <v>Raf</v>
      </c>
      <c r="E143" s="249" t="str">
        <f aca="false">IF(VLOOKUP($A143,Tournoi!$B$2:$AB$601,5,0)="","",VLOOKUP($A143,Tournoi!$B$2:$AB$601,5,0))</f>
        <v>Spelen Op Zolder</v>
      </c>
      <c r="F143" s="280" t="str">
        <f aca="false">IF(VLOOKUP($A143,Tournoi!$B$2:$AB$601,6,0)="","",VLOOKUP($A143,Tournoi!$B$2:$AB$601,6,0))</f>
        <v/>
      </c>
      <c r="G143" s="280" t="str">
        <f aca="false">IF(VLOOKUP($A143,Tournoi!$B$2:$AB$601,6,0)="","",VLOOKUP($A143,Tournoi!$B$2:$AB$601,8,0))</f>
        <v/>
      </c>
      <c r="H143" s="281" t="str">
        <f aca="false">IF(VLOOKUP($A143,Tournoi!$B$2:$AB$601,6,0)="","",VLOOKUP($A143,Tournoi!$B$2:$AB$601,12,0))</f>
        <v/>
      </c>
      <c r="I143" s="280" t="str">
        <f aca="false">IF(VLOOKUP($A143,Tournoi!$B$2:$AB$601,6,0)="","",VLOOKUP($A143,Tournoi!$B$2:$AB$601,13,0))</f>
        <v/>
      </c>
      <c r="J143" s="281" t="str">
        <f aca="false">IF(VLOOKUP($A143,Tournoi!$B$2:$AB$601,6,0)="","",VLOOKUP($A143,Tournoi!$B$2:$AB$601,17,0))</f>
        <v/>
      </c>
      <c r="K143" s="280" t="str">
        <f aca="false">IF(VLOOKUP($A143,Tournoi!$B$2:$AB$601,6,0)="","",VLOOKUP($A143,Tournoi!$B$2:$AB$601,18,0))</f>
        <v/>
      </c>
      <c r="L143" s="281" t="str">
        <f aca="false">IF(VLOOKUP($A143,Tournoi!$B$2:$AB$601,6,0)="","",VLOOKUP($A143,Tournoi!$B$2:$AB$601,22,0))</f>
        <v/>
      </c>
    </row>
    <row r="144" customFormat="false" ht="14.1" hidden="false" customHeight="true" outlineLevel="0" collapsed="false">
      <c r="A144" s="36" t="n">
        <v>143</v>
      </c>
      <c r="B144" s="278" t="n">
        <f aca="false">IF(VLOOKUP($A144,Ludo_na!$A$2:$AB$602,3,0)="","",VLOOKUP($A144,Ludo_na!$A$2:$AB$602,2,0))</f>
        <v>256</v>
      </c>
      <c r="C144" s="279" t="str">
        <f aca="false">IF(VLOOKUP($A144,Tournoi!$B$2:$AB$601,3,0)="","",VLOOKUP($A144,Tournoi!$B$2:$AB$601,3,0))</f>
        <v>Vanwalleghem</v>
      </c>
      <c r="D144" s="279" t="str">
        <f aca="false">IF(VLOOKUP($A144,Tournoi!$B$2:$AB$601,4,0)="","",VLOOKUP($A144,Tournoi!$B$2:$AB$601,4,0))</f>
        <v>Yves</v>
      </c>
      <c r="E144" s="249" t="str">
        <f aca="false">IF(VLOOKUP($A144,Tournoi!$B$2:$AB$601,5,0)="","",VLOOKUP($A144,Tournoi!$B$2:$AB$601,5,0))</f>
        <v>Goed Geluk</v>
      </c>
      <c r="F144" s="280" t="str">
        <f aca="false">IF(VLOOKUP($A144,Tournoi!$B$2:$AB$601,6,0)="","",VLOOKUP($A144,Tournoi!$B$2:$AB$601,6,0))</f>
        <v/>
      </c>
      <c r="G144" s="280" t="str">
        <f aca="false">IF(VLOOKUP($A144,Tournoi!$B$2:$AB$601,6,0)="","",VLOOKUP($A144,Tournoi!$B$2:$AB$601,8,0))</f>
        <v/>
      </c>
      <c r="H144" s="281" t="str">
        <f aca="false">IF(VLOOKUP($A144,Tournoi!$B$2:$AB$601,6,0)="","",VLOOKUP($A144,Tournoi!$B$2:$AB$601,12,0))</f>
        <v/>
      </c>
      <c r="I144" s="280" t="str">
        <f aca="false">IF(VLOOKUP($A144,Tournoi!$B$2:$AB$601,6,0)="","",VLOOKUP($A144,Tournoi!$B$2:$AB$601,13,0))</f>
        <v/>
      </c>
      <c r="J144" s="281" t="str">
        <f aca="false">IF(VLOOKUP($A144,Tournoi!$B$2:$AB$601,6,0)="","",VLOOKUP($A144,Tournoi!$B$2:$AB$601,17,0))</f>
        <v/>
      </c>
      <c r="K144" s="280" t="str">
        <f aca="false">IF(VLOOKUP($A144,Tournoi!$B$2:$AB$601,6,0)="","",VLOOKUP($A144,Tournoi!$B$2:$AB$601,18,0))</f>
        <v/>
      </c>
      <c r="L144" s="281" t="str">
        <f aca="false">IF(VLOOKUP($A144,Tournoi!$B$2:$AB$601,6,0)="","",VLOOKUP($A144,Tournoi!$B$2:$AB$601,22,0))</f>
        <v/>
      </c>
    </row>
    <row r="145" customFormat="false" ht="14.1" hidden="false" customHeight="true" outlineLevel="0" collapsed="false">
      <c r="A145" s="36" t="n">
        <v>144</v>
      </c>
      <c r="B145" s="278" t="n">
        <f aca="false">IF(VLOOKUP($A145,Ludo_na!$A$2:$AB$602,3,0)="","",VLOOKUP($A145,Ludo_na!$A$2:$AB$602,2,0))</f>
        <v>325</v>
      </c>
      <c r="C145" s="279" t="str">
        <f aca="false">IF(VLOOKUP($A145,Tournoi!$B$2:$AB$601,3,0)="","",VLOOKUP($A145,Tournoi!$B$2:$AB$601,3,0))</f>
        <v>Verkeyn</v>
      </c>
      <c r="D145" s="279" t="str">
        <f aca="false">IF(VLOOKUP($A145,Tournoi!$B$2:$AB$601,4,0)="","",VLOOKUP($A145,Tournoi!$B$2:$AB$601,4,0))</f>
        <v>Jan</v>
      </c>
      <c r="E145" s="249" t="str">
        <f aca="false">IF(VLOOKUP($A145,Tournoi!$B$2:$AB$601,5,0)="","",VLOOKUP($A145,Tournoi!$B$2:$AB$601,5,0))</f>
        <v/>
      </c>
      <c r="F145" s="280" t="str">
        <f aca="false">IF(VLOOKUP($A145,Tournoi!$B$2:$AB$601,6,0)="","",VLOOKUP($A145,Tournoi!$B$2:$AB$601,6,0))</f>
        <v/>
      </c>
      <c r="G145" s="280" t="str">
        <f aca="false">IF(VLOOKUP($A145,Tournoi!$B$2:$AB$601,6,0)="","",VLOOKUP($A145,Tournoi!$B$2:$AB$601,8,0))</f>
        <v/>
      </c>
      <c r="H145" s="281" t="str">
        <f aca="false">IF(VLOOKUP($A145,Tournoi!$B$2:$AB$601,6,0)="","",VLOOKUP($A145,Tournoi!$B$2:$AB$601,12,0))</f>
        <v/>
      </c>
      <c r="I145" s="280" t="str">
        <f aca="false">IF(VLOOKUP($A145,Tournoi!$B$2:$AB$601,6,0)="","",VLOOKUP($A145,Tournoi!$B$2:$AB$601,13,0))</f>
        <v/>
      </c>
      <c r="J145" s="281" t="str">
        <f aca="false">IF(VLOOKUP($A145,Tournoi!$B$2:$AB$601,6,0)="","",VLOOKUP($A145,Tournoi!$B$2:$AB$601,17,0))</f>
        <v/>
      </c>
      <c r="K145" s="280" t="str">
        <f aca="false">IF(VLOOKUP($A145,Tournoi!$B$2:$AB$601,6,0)="","",VLOOKUP($A145,Tournoi!$B$2:$AB$601,18,0))</f>
        <v/>
      </c>
      <c r="L145" s="281" t="str">
        <f aca="false">IF(VLOOKUP($A145,Tournoi!$B$2:$AB$601,6,0)="","",VLOOKUP($A145,Tournoi!$B$2:$AB$601,22,0))</f>
        <v/>
      </c>
    </row>
    <row r="146" customFormat="false" ht="14.1" hidden="false" customHeight="true" outlineLevel="0" collapsed="false">
      <c r="A146" s="36" t="n">
        <v>145</v>
      </c>
      <c r="B146" s="278" t="n">
        <f aca="false">IF(VLOOKUP($A146,Ludo_na!$A$2:$AB$602,3,0)="","",VLOOKUP($A146,Ludo_na!$A$2:$AB$602,2,0))</f>
        <v>225</v>
      </c>
      <c r="C146" s="279" t="str">
        <f aca="false">IF(VLOOKUP($A146,Tournoi!$B$2:$AB$601,3,0)="","",VLOOKUP($A146,Tournoi!$B$2:$AB$601,3,0))</f>
        <v>Lavens</v>
      </c>
      <c r="D146" s="279" t="str">
        <f aca="false">IF(VLOOKUP($A146,Tournoi!$B$2:$AB$601,4,0)="","",VLOOKUP($A146,Tournoi!$B$2:$AB$601,4,0))</f>
        <v>Piet</v>
      </c>
      <c r="E146" s="249" t="str">
        <f aca="false">IF(VLOOKUP($A146,Tournoi!$B$2:$AB$601,5,0)="","",VLOOKUP($A146,Tournoi!$B$2:$AB$601,5,0))</f>
        <v/>
      </c>
      <c r="F146" s="280" t="str">
        <f aca="false">IF(VLOOKUP($A146,Tournoi!$B$2:$AB$601,6,0)="","",VLOOKUP($A146,Tournoi!$B$2:$AB$601,6,0))</f>
        <v/>
      </c>
      <c r="G146" s="280" t="str">
        <f aca="false">IF(VLOOKUP($A146,Tournoi!$B$2:$AB$601,6,0)="","",VLOOKUP($A146,Tournoi!$B$2:$AB$601,8,0))</f>
        <v/>
      </c>
      <c r="H146" s="281" t="str">
        <f aca="false">IF(VLOOKUP($A146,Tournoi!$B$2:$AB$601,6,0)="","",VLOOKUP($A146,Tournoi!$B$2:$AB$601,12,0))</f>
        <v/>
      </c>
      <c r="I146" s="280" t="str">
        <f aca="false">IF(VLOOKUP($A146,Tournoi!$B$2:$AB$601,6,0)="","",VLOOKUP($A146,Tournoi!$B$2:$AB$601,13,0))</f>
        <v/>
      </c>
      <c r="J146" s="281" t="str">
        <f aca="false">IF(VLOOKUP($A146,Tournoi!$B$2:$AB$601,6,0)="","",VLOOKUP($A146,Tournoi!$B$2:$AB$601,17,0))</f>
        <v/>
      </c>
      <c r="K146" s="280" t="str">
        <f aca="false">IF(VLOOKUP($A146,Tournoi!$B$2:$AB$601,6,0)="","",VLOOKUP($A146,Tournoi!$B$2:$AB$601,18,0))</f>
        <v/>
      </c>
      <c r="L146" s="281" t="str">
        <f aca="false">IF(VLOOKUP($A146,Tournoi!$B$2:$AB$601,6,0)="","",VLOOKUP($A146,Tournoi!$B$2:$AB$601,22,0))</f>
        <v/>
      </c>
    </row>
    <row r="147" customFormat="false" ht="14.1" hidden="false" customHeight="true" outlineLevel="0" collapsed="false">
      <c r="A147" s="36" t="n">
        <v>146</v>
      </c>
      <c r="B147" s="278" t="n">
        <f aca="false">IF(VLOOKUP($A147,Ludo_na!$A$2:$AB$602,3,0)="","",VLOOKUP($A147,Ludo_na!$A$2:$AB$602,2,0))</f>
        <v>138</v>
      </c>
      <c r="C147" s="279" t="str">
        <f aca="false">IF(VLOOKUP($A147,Tournoi!$B$2:$AB$601,3,0)="","",VLOOKUP($A147,Tournoi!$B$2:$AB$601,3,0))</f>
        <v>Vandenabeele</v>
      </c>
      <c r="D147" s="279" t="str">
        <f aca="false">IF(VLOOKUP($A147,Tournoi!$B$2:$AB$601,4,0)="","",VLOOKUP($A147,Tournoi!$B$2:$AB$601,4,0))</f>
        <v>Aaron</v>
      </c>
      <c r="E147" s="249" t="str">
        <f aca="false">IF(VLOOKUP($A147,Tournoi!$B$2:$AB$601,5,0)="","",VLOOKUP($A147,Tournoi!$B$2:$AB$601,5,0))</f>
        <v>Spelen Op Zolder</v>
      </c>
      <c r="F147" s="280" t="str">
        <f aca="false">IF(VLOOKUP($A147,Tournoi!$B$2:$AB$601,6,0)="","",VLOOKUP($A147,Tournoi!$B$2:$AB$601,6,0))</f>
        <v/>
      </c>
      <c r="G147" s="280" t="str">
        <f aca="false">IF(VLOOKUP($A147,Tournoi!$B$2:$AB$601,6,0)="","",VLOOKUP($A147,Tournoi!$B$2:$AB$601,8,0))</f>
        <v/>
      </c>
      <c r="H147" s="281" t="str">
        <f aca="false">IF(VLOOKUP($A147,Tournoi!$B$2:$AB$601,6,0)="","",VLOOKUP($A147,Tournoi!$B$2:$AB$601,12,0))</f>
        <v/>
      </c>
      <c r="I147" s="280" t="str">
        <f aca="false">IF(VLOOKUP($A147,Tournoi!$B$2:$AB$601,6,0)="","",VLOOKUP($A147,Tournoi!$B$2:$AB$601,13,0))</f>
        <v/>
      </c>
      <c r="J147" s="281" t="str">
        <f aca="false">IF(VLOOKUP($A147,Tournoi!$B$2:$AB$601,6,0)="","",VLOOKUP($A147,Tournoi!$B$2:$AB$601,17,0))</f>
        <v/>
      </c>
      <c r="K147" s="280" t="str">
        <f aca="false">IF(VLOOKUP($A147,Tournoi!$B$2:$AB$601,6,0)="","",VLOOKUP($A147,Tournoi!$B$2:$AB$601,18,0))</f>
        <v/>
      </c>
      <c r="L147" s="281" t="str">
        <f aca="false">IF(VLOOKUP($A147,Tournoi!$B$2:$AB$601,6,0)="","",VLOOKUP($A147,Tournoi!$B$2:$AB$601,22,0))</f>
        <v/>
      </c>
    </row>
    <row r="148" customFormat="false" ht="14.1" hidden="false" customHeight="true" outlineLevel="0" collapsed="false">
      <c r="A148" s="36" t="n">
        <v>147</v>
      </c>
      <c r="B148" s="278" t="n">
        <f aca="false">IF(VLOOKUP($A148,Ludo_na!$A$2:$AB$602,3,0)="","",VLOOKUP($A148,Ludo_na!$A$2:$AB$602,2,0))</f>
        <v>361</v>
      </c>
      <c r="C148" s="279" t="str">
        <f aca="false">IF(VLOOKUP($A148,Tournoi!$B$2:$AB$601,3,0)="","",VLOOKUP($A148,Tournoi!$B$2:$AB$601,3,0))</f>
        <v>Van der Borght</v>
      </c>
      <c r="D148" s="279" t="str">
        <f aca="false">IF(VLOOKUP($A148,Tournoi!$B$2:$AB$601,4,0)="","",VLOOKUP($A148,Tournoi!$B$2:$AB$601,4,0))</f>
        <v>Wouter</v>
      </c>
      <c r="E148" s="249" t="str">
        <f aca="false">IF(VLOOKUP($A148,Tournoi!$B$2:$AB$601,5,0)="","",VLOOKUP($A148,Tournoi!$B$2:$AB$601,5,0))</f>
        <v/>
      </c>
      <c r="F148" s="280" t="str">
        <f aca="false">IF(VLOOKUP($A148,Tournoi!$B$2:$AB$601,6,0)="","",VLOOKUP($A148,Tournoi!$B$2:$AB$601,6,0))</f>
        <v/>
      </c>
      <c r="G148" s="280" t="str">
        <f aca="false">IF(VLOOKUP($A148,Tournoi!$B$2:$AB$601,6,0)="","",VLOOKUP($A148,Tournoi!$B$2:$AB$601,8,0))</f>
        <v/>
      </c>
      <c r="H148" s="281" t="str">
        <f aca="false">IF(VLOOKUP($A148,Tournoi!$B$2:$AB$601,6,0)="","",VLOOKUP($A148,Tournoi!$B$2:$AB$601,12,0))</f>
        <v/>
      </c>
      <c r="I148" s="280" t="str">
        <f aca="false">IF(VLOOKUP($A148,Tournoi!$B$2:$AB$601,6,0)="","",VLOOKUP($A148,Tournoi!$B$2:$AB$601,13,0))</f>
        <v/>
      </c>
      <c r="J148" s="281" t="str">
        <f aca="false">IF(VLOOKUP($A148,Tournoi!$B$2:$AB$601,6,0)="","",VLOOKUP($A148,Tournoi!$B$2:$AB$601,17,0))</f>
        <v/>
      </c>
      <c r="K148" s="280" t="str">
        <f aca="false">IF(VLOOKUP($A148,Tournoi!$B$2:$AB$601,6,0)="","",VLOOKUP($A148,Tournoi!$B$2:$AB$601,18,0))</f>
        <v/>
      </c>
      <c r="L148" s="281" t="str">
        <f aca="false">IF(VLOOKUP($A148,Tournoi!$B$2:$AB$601,6,0)="","",VLOOKUP($A148,Tournoi!$B$2:$AB$601,22,0))</f>
        <v/>
      </c>
    </row>
    <row r="149" customFormat="false" ht="14.1" hidden="false" customHeight="true" outlineLevel="0" collapsed="false">
      <c r="A149" s="36" t="n">
        <v>148</v>
      </c>
      <c r="B149" s="278" t="n">
        <f aca="false">IF(VLOOKUP($A149,Ludo_na!$A$2:$AB$602,3,0)="","",VLOOKUP($A149,Ludo_na!$A$2:$AB$602,2,0))</f>
        <v>528</v>
      </c>
      <c r="C149" s="279" t="str">
        <f aca="false">IF(VLOOKUP($A149,Tournoi!$B$2:$AB$601,3,0)="","",VLOOKUP($A149,Tournoi!$B$2:$AB$601,3,0))</f>
        <v>Van Kerschaver</v>
      </c>
      <c r="D149" s="279" t="str">
        <f aca="false">IF(VLOOKUP($A149,Tournoi!$B$2:$AB$601,4,0)="","",VLOOKUP($A149,Tournoi!$B$2:$AB$601,4,0))</f>
        <v>Nele</v>
      </c>
      <c r="E149" s="249" t="str">
        <f aca="false">IF(VLOOKUP($A149,Tournoi!$B$2:$AB$601,5,0)="","",VLOOKUP($A149,Tournoi!$B$2:$AB$601,5,0))</f>
        <v/>
      </c>
      <c r="F149" s="280" t="str">
        <f aca="false">IF(VLOOKUP($A149,Tournoi!$B$2:$AB$601,6,0)="","",VLOOKUP($A149,Tournoi!$B$2:$AB$601,6,0))</f>
        <v/>
      </c>
      <c r="G149" s="280" t="str">
        <f aca="false">IF(VLOOKUP($A149,Tournoi!$B$2:$AB$601,6,0)="","",VLOOKUP($A149,Tournoi!$B$2:$AB$601,8,0))</f>
        <v/>
      </c>
      <c r="H149" s="281" t="str">
        <f aca="false">IF(VLOOKUP($A149,Tournoi!$B$2:$AB$601,6,0)="","",VLOOKUP($A149,Tournoi!$B$2:$AB$601,12,0))</f>
        <v/>
      </c>
      <c r="I149" s="280" t="str">
        <f aca="false">IF(VLOOKUP($A149,Tournoi!$B$2:$AB$601,6,0)="","",VLOOKUP($A149,Tournoi!$B$2:$AB$601,13,0))</f>
        <v/>
      </c>
      <c r="J149" s="281" t="str">
        <f aca="false">IF(VLOOKUP($A149,Tournoi!$B$2:$AB$601,6,0)="","",VLOOKUP($A149,Tournoi!$B$2:$AB$601,17,0))</f>
        <v/>
      </c>
      <c r="K149" s="280" t="str">
        <f aca="false">IF(VLOOKUP($A149,Tournoi!$B$2:$AB$601,6,0)="","",VLOOKUP($A149,Tournoi!$B$2:$AB$601,18,0))</f>
        <v/>
      </c>
      <c r="L149" s="281" t="str">
        <f aca="false">IF(VLOOKUP($A149,Tournoi!$B$2:$AB$601,6,0)="","",VLOOKUP($A149,Tournoi!$B$2:$AB$601,22,0))</f>
        <v/>
      </c>
    </row>
    <row r="150" customFormat="false" ht="14.1" hidden="false" customHeight="true" outlineLevel="0" collapsed="false">
      <c r="A150" s="36" t="n">
        <v>149</v>
      </c>
      <c r="B150" s="278" t="n">
        <f aca="false">IF(VLOOKUP($A150,Ludo_na!$A$2:$AB$602,3,0)="","",VLOOKUP($A150,Ludo_na!$A$2:$AB$602,2,0))</f>
        <v>144</v>
      </c>
      <c r="C150" s="279" t="str">
        <f aca="false">IF(VLOOKUP($A150,Tournoi!$B$2:$AB$601,3,0)="","",VLOOKUP($A150,Tournoi!$B$2:$AB$601,3,0))</f>
        <v>Demilie</v>
      </c>
      <c r="D150" s="279" t="str">
        <f aca="false">IF(VLOOKUP($A150,Tournoi!$B$2:$AB$601,4,0)="","",VLOOKUP($A150,Tournoi!$B$2:$AB$601,4,0))</f>
        <v>Laurent</v>
      </c>
      <c r="E150" s="249" t="str">
        <f aca="false">IF(VLOOKUP($A150,Tournoi!$B$2:$AB$601,5,0)="","",VLOOKUP($A150,Tournoi!$B$2:$AB$601,5,0))</f>
        <v/>
      </c>
      <c r="F150" s="280" t="str">
        <f aca="false">IF(VLOOKUP($A150,Tournoi!$B$2:$AB$601,6,0)="","",VLOOKUP($A150,Tournoi!$B$2:$AB$601,6,0))</f>
        <v/>
      </c>
      <c r="G150" s="280" t="str">
        <f aca="false">IF(VLOOKUP($A150,Tournoi!$B$2:$AB$601,6,0)="","",VLOOKUP($A150,Tournoi!$B$2:$AB$601,8,0))</f>
        <v/>
      </c>
      <c r="H150" s="281" t="str">
        <f aca="false">IF(VLOOKUP($A150,Tournoi!$B$2:$AB$601,6,0)="","",VLOOKUP($A150,Tournoi!$B$2:$AB$601,12,0))</f>
        <v/>
      </c>
      <c r="I150" s="280" t="str">
        <f aca="false">IF(VLOOKUP($A150,Tournoi!$B$2:$AB$601,6,0)="","",VLOOKUP($A150,Tournoi!$B$2:$AB$601,13,0))</f>
        <v/>
      </c>
      <c r="J150" s="281" t="str">
        <f aca="false">IF(VLOOKUP($A150,Tournoi!$B$2:$AB$601,6,0)="","",VLOOKUP($A150,Tournoi!$B$2:$AB$601,17,0))</f>
        <v/>
      </c>
      <c r="K150" s="280" t="str">
        <f aca="false">IF(VLOOKUP($A150,Tournoi!$B$2:$AB$601,6,0)="","",VLOOKUP($A150,Tournoi!$B$2:$AB$601,18,0))</f>
        <v/>
      </c>
      <c r="L150" s="281" t="str">
        <f aca="false">IF(VLOOKUP($A150,Tournoi!$B$2:$AB$601,6,0)="","",VLOOKUP($A150,Tournoi!$B$2:$AB$601,22,0))</f>
        <v/>
      </c>
    </row>
    <row r="151" customFormat="false" ht="14.1" hidden="false" customHeight="true" outlineLevel="0" collapsed="false">
      <c r="A151" s="36" t="n">
        <v>150</v>
      </c>
      <c r="B151" s="278" t="n">
        <f aca="false">IF(VLOOKUP($A151,Ludo_na!$A$2:$AB$602,3,0)="","",VLOOKUP($A151,Ludo_na!$A$2:$AB$602,2,0))</f>
        <v>5</v>
      </c>
      <c r="C151" s="279" t="str">
        <f aca="false">IF(VLOOKUP($A151,Tournoi!$B$2:$AB$601,3,0)="","",VLOOKUP($A151,Tournoi!$B$2:$AB$601,3,0))</f>
        <v>Wellemans</v>
      </c>
      <c r="D151" s="279" t="str">
        <f aca="false">IF(VLOOKUP($A151,Tournoi!$B$2:$AB$601,4,0)="","",VLOOKUP($A151,Tournoi!$B$2:$AB$601,4,0))</f>
        <v>Nico</v>
      </c>
      <c r="E151" s="249" t="str">
        <f aca="false">IF(VLOOKUP($A151,Tournoi!$B$2:$AB$601,5,0)="","",VLOOKUP($A151,Tournoi!$B$2:$AB$601,5,0))</f>
        <v>Speelduivel</v>
      </c>
      <c r="F151" s="280" t="str">
        <f aca="false">IF(VLOOKUP($A151,Tournoi!$B$2:$AB$601,6,0)="","",VLOOKUP($A151,Tournoi!$B$2:$AB$601,6,0))</f>
        <v>Aanwezig</v>
      </c>
      <c r="G151" s="280" t="str">
        <f aca="false">IF(VLOOKUP($A151,Tournoi!$B$2:$AB$601,6,0)="","",VLOOKUP($A151,Tournoi!$B$2:$AB$601,8,0))</f>
        <v>Die Burgen von Burgund Kaartspel</v>
      </c>
      <c r="H151" s="281" t="n">
        <f aca="false">IF(VLOOKUP($A151,Tournoi!$B$2:$AB$601,6,0)="","",VLOOKUP($A151,Tournoi!$B$2:$AB$601,12,0))</f>
        <v>33.5811965811966</v>
      </c>
      <c r="I151" s="280" t="str">
        <f aca="false">IF(VLOOKUP($A151,Tournoi!$B$2:$AB$601,6,0)="","",VLOOKUP($A151,Tournoi!$B$2:$AB$601,13,0))</f>
        <v>Village</v>
      </c>
      <c r="J151" s="281" t="n">
        <f aca="false">IF(VLOOKUP($A151,Tournoi!$B$2:$AB$601,6,0)="","",VLOOKUP($A151,Tournoi!$B$2:$AB$601,17,0))</f>
        <v>66.9565217391304</v>
      </c>
      <c r="K151" s="280" t="str">
        <f aca="false">IF(VLOOKUP($A151,Tournoi!$B$2:$AB$601,6,0)="","",VLOOKUP($A151,Tournoi!$B$2:$AB$601,18,0))</f>
        <v>Splendor</v>
      </c>
      <c r="L151" s="281" t="n">
        <f aca="false">IF(VLOOKUP($A151,Tournoi!$B$2:$AB$601,6,0)="","",VLOOKUP($A151,Tournoi!$B$2:$AB$601,22,0))</f>
        <v>67</v>
      </c>
    </row>
    <row r="152" customFormat="false" ht="14.1" hidden="false" customHeight="true" outlineLevel="0" collapsed="false">
      <c r="A152" s="36" t="n">
        <v>151</v>
      </c>
      <c r="B152" s="278" t="n">
        <f aca="false">IF(VLOOKUP($A152,Ludo_na!$A$2:$AB$602,3,0)="","",VLOOKUP($A152,Ludo_na!$A$2:$AB$602,2,0))</f>
        <v>297</v>
      </c>
      <c r="C152" s="279" t="str">
        <f aca="false">IF(VLOOKUP($A152,Tournoi!$B$2:$AB$601,3,0)="","",VLOOKUP($A152,Tournoi!$B$2:$AB$601,3,0))</f>
        <v>Denys</v>
      </c>
      <c r="D152" s="279" t="str">
        <f aca="false">IF(VLOOKUP($A152,Tournoi!$B$2:$AB$601,4,0)="","",VLOOKUP($A152,Tournoi!$B$2:$AB$601,4,0))</f>
        <v>Vincent</v>
      </c>
      <c r="E152" s="249" t="str">
        <f aca="false">IF(VLOOKUP($A152,Tournoi!$B$2:$AB$601,5,0)="","",VLOOKUP($A152,Tournoi!$B$2:$AB$601,5,0))</f>
        <v>Spelen Op Zolder</v>
      </c>
      <c r="F152" s="280" t="str">
        <f aca="false">IF(VLOOKUP($A152,Tournoi!$B$2:$AB$601,6,0)="","",VLOOKUP($A152,Tournoi!$B$2:$AB$601,6,0))</f>
        <v/>
      </c>
      <c r="G152" s="280" t="str">
        <f aca="false">IF(VLOOKUP($A152,Tournoi!$B$2:$AB$601,6,0)="","",VLOOKUP($A152,Tournoi!$B$2:$AB$601,8,0))</f>
        <v/>
      </c>
      <c r="H152" s="281" t="str">
        <f aca="false">IF(VLOOKUP($A152,Tournoi!$B$2:$AB$601,6,0)="","",VLOOKUP($A152,Tournoi!$B$2:$AB$601,12,0))</f>
        <v/>
      </c>
      <c r="I152" s="280" t="str">
        <f aca="false">IF(VLOOKUP($A152,Tournoi!$B$2:$AB$601,6,0)="","",VLOOKUP($A152,Tournoi!$B$2:$AB$601,13,0))</f>
        <v/>
      </c>
      <c r="J152" s="281" t="str">
        <f aca="false">IF(VLOOKUP($A152,Tournoi!$B$2:$AB$601,6,0)="","",VLOOKUP($A152,Tournoi!$B$2:$AB$601,17,0))</f>
        <v/>
      </c>
      <c r="K152" s="280" t="str">
        <f aca="false">IF(VLOOKUP($A152,Tournoi!$B$2:$AB$601,6,0)="","",VLOOKUP($A152,Tournoi!$B$2:$AB$601,18,0))</f>
        <v/>
      </c>
      <c r="L152" s="281" t="str">
        <f aca="false">IF(VLOOKUP($A152,Tournoi!$B$2:$AB$601,6,0)="","",VLOOKUP($A152,Tournoi!$B$2:$AB$601,22,0))</f>
        <v/>
      </c>
    </row>
    <row r="153" customFormat="false" ht="14.1" hidden="false" customHeight="true" outlineLevel="0" collapsed="false">
      <c r="A153" s="36" t="n">
        <v>152</v>
      </c>
      <c r="B153" s="278" t="n">
        <f aca="false">IF(VLOOKUP($A153,Ludo_na!$A$2:$AB$602,3,0)="","",VLOOKUP($A153,Ludo_na!$A$2:$AB$602,2,0))</f>
        <v>166</v>
      </c>
      <c r="C153" s="279" t="str">
        <f aca="false">IF(VLOOKUP($A153,Tournoi!$B$2:$AB$601,3,0)="","",VLOOKUP($A153,Tournoi!$B$2:$AB$601,3,0))</f>
        <v>Lust</v>
      </c>
      <c r="D153" s="279" t="str">
        <f aca="false">IF(VLOOKUP($A153,Tournoi!$B$2:$AB$601,4,0)="","",VLOOKUP($A153,Tournoi!$B$2:$AB$601,4,0))</f>
        <v>Pieter</v>
      </c>
      <c r="E153" s="249" t="str">
        <f aca="false">IF(VLOOKUP($A153,Tournoi!$B$2:$AB$601,5,0)="","",VLOOKUP($A153,Tournoi!$B$2:$AB$601,5,0))</f>
        <v>Spelen Op Zolder</v>
      </c>
      <c r="F153" s="280" t="str">
        <f aca="false">IF(VLOOKUP($A153,Tournoi!$B$2:$AB$601,6,0)="","",VLOOKUP($A153,Tournoi!$B$2:$AB$601,6,0))</f>
        <v/>
      </c>
      <c r="G153" s="280" t="str">
        <f aca="false">IF(VLOOKUP($A153,Tournoi!$B$2:$AB$601,6,0)="","",VLOOKUP($A153,Tournoi!$B$2:$AB$601,8,0))</f>
        <v/>
      </c>
      <c r="H153" s="281" t="str">
        <f aca="false">IF(VLOOKUP($A153,Tournoi!$B$2:$AB$601,6,0)="","",VLOOKUP($A153,Tournoi!$B$2:$AB$601,12,0))</f>
        <v/>
      </c>
      <c r="I153" s="280" t="str">
        <f aca="false">IF(VLOOKUP($A153,Tournoi!$B$2:$AB$601,6,0)="","",VLOOKUP($A153,Tournoi!$B$2:$AB$601,13,0))</f>
        <v/>
      </c>
      <c r="J153" s="281" t="str">
        <f aca="false">IF(VLOOKUP($A153,Tournoi!$B$2:$AB$601,6,0)="","",VLOOKUP($A153,Tournoi!$B$2:$AB$601,17,0))</f>
        <v/>
      </c>
      <c r="K153" s="280" t="str">
        <f aca="false">IF(VLOOKUP($A153,Tournoi!$B$2:$AB$601,6,0)="","",VLOOKUP($A153,Tournoi!$B$2:$AB$601,18,0))</f>
        <v/>
      </c>
      <c r="L153" s="281" t="str">
        <f aca="false">IF(VLOOKUP($A153,Tournoi!$B$2:$AB$601,6,0)="","",VLOOKUP($A153,Tournoi!$B$2:$AB$601,22,0))</f>
        <v/>
      </c>
    </row>
    <row r="154" customFormat="false" ht="14.1" hidden="false" customHeight="true" outlineLevel="0" collapsed="false">
      <c r="A154" s="36" t="n">
        <v>153</v>
      </c>
      <c r="B154" s="278" t="n">
        <f aca="false">IF(VLOOKUP($A154,Ludo_na!$A$2:$AB$602,3,0)="","",VLOOKUP($A154,Ludo_na!$A$2:$AB$602,2,0))</f>
        <v>147</v>
      </c>
      <c r="C154" s="279" t="str">
        <f aca="false">IF(VLOOKUP($A154,Tournoi!$B$2:$AB$601,3,0)="","",VLOOKUP($A154,Tournoi!$B$2:$AB$601,3,0))</f>
        <v>Florizoone</v>
      </c>
      <c r="D154" s="279" t="str">
        <f aca="false">IF(VLOOKUP($A154,Tournoi!$B$2:$AB$601,4,0)="","",VLOOKUP($A154,Tournoi!$B$2:$AB$601,4,0))</f>
        <v>Michael</v>
      </c>
      <c r="E154" s="249" t="str">
        <f aca="false">IF(VLOOKUP($A154,Tournoi!$B$2:$AB$601,5,0)="","",VLOOKUP($A154,Tournoi!$B$2:$AB$601,5,0))</f>
        <v>Spelen Op Zolder</v>
      </c>
      <c r="F154" s="280" t="str">
        <f aca="false">IF(VLOOKUP($A154,Tournoi!$B$2:$AB$601,6,0)="","",VLOOKUP($A154,Tournoi!$B$2:$AB$601,6,0))</f>
        <v/>
      </c>
      <c r="G154" s="280" t="str">
        <f aca="false">IF(VLOOKUP($A154,Tournoi!$B$2:$AB$601,6,0)="","",VLOOKUP($A154,Tournoi!$B$2:$AB$601,8,0))</f>
        <v/>
      </c>
      <c r="H154" s="281" t="str">
        <f aca="false">IF(VLOOKUP($A154,Tournoi!$B$2:$AB$601,6,0)="","",VLOOKUP($A154,Tournoi!$B$2:$AB$601,12,0))</f>
        <v/>
      </c>
      <c r="I154" s="280" t="str">
        <f aca="false">IF(VLOOKUP($A154,Tournoi!$B$2:$AB$601,6,0)="","",VLOOKUP($A154,Tournoi!$B$2:$AB$601,13,0))</f>
        <v/>
      </c>
      <c r="J154" s="281" t="str">
        <f aca="false">IF(VLOOKUP($A154,Tournoi!$B$2:$AB$601,6,0)="","",VLOOKUP($A154,Tournoi!$B$2:$AB$601,17,0))</f>
        <v/>
      </c>
      <c r="K154" s="280" t="str">
        <f aca="false">IF(VLOOKUP($A154,Tournoi!$B$2:$AB$601,6,0)="","",VLOOKUP($A154,Tournoi!$B$2:$AB$601,18,0))</f>
        <v/>
      </c>
      <c r="L154" s="281" t="str">
        <f aca="false">IF(VLOOKUP($A154,Tournoi!$B$2:$AB$601,6,0)="","",VLOOKUP($A154,Tournoi!$B$2:$AB$601,22,0))</f>
        <v/>
      </c>
    </row>
    <row r="155" customFormat="false" ht="14.1" hidden="false" customHeight="true" outlineLevel="0" collapsed="false">
      <c r="A155" s="36" t="n">
        <v>154</v>
      </c>
      <c r="B155" s="278" t="n">
        <f aca="false">IF(VLOOKUP($A155,Ludo_na!$A$2:$AB$602,3,0)="","",VLOOKUP($A155,Ludo_na!$A$2:$AB$602,2,0))</f>
        <v>222</v>
      </c>
      <c r="C155" s="279" t="str">
        <f aca="false">IF(VLOOKUP($A155,Tournoi!$B$2:$AB$601,3,0)="","",VLOOKUP($A155,Tournoi!$B$2:$AB$601,3,0))</f>
        <v>Denecker</v>
      </c>
      <c r="D155" s="279" t="str">
        <f aca="false">IF(VLOOKUP($A155,Tournoi!$B$2:$AB$601,4,0)="","",VLOOKUP($A155,Tournoi!$B$2:$AB$601,4,0))</f>
        <v>Annemie</v>
      </c>
      <c r="E155" s="249" t="str">
        <f aca="false">IF(VLOOKUP($A155,Tournoi!$B$2:$AB$601,5,0)="","",VLOOKUP($A155,Tournoi!$B$2:$AB$601,5,0))</f>
        <v>Spelen Op Zolder</v>
      </c>
      <c r="F155" s="280" t="str">
        <f aca="false">IF(VLOOKUP($A155,Tournoi!$B$2:$AB$601,6,0)="","",VLOOKUP($A155,Tournoi!$B$2:$AB$601,6,0))</f>
        <v/>
      </c>
      <c r="G155" s="280" t="str">
        <f aca="false">IF(VLOOKUP($A155,Tournoi!$B$2:$AB$601,6,0)="","",VLOOKUP($A155,Tournoi!$B$2:$AB$601,8,0))</f>
        <v/>
      </c>
      <c r="H155" s="281" t="str">
        <f aca="false">IF(VLOOKUP($A155,Tournoi!$B$2:$AB$601,6,0)="","",VLOOKUP($A155,Tournoi!$B$2:$AB$601,12,0))</f>
        <v/>
      </c>
      <c r="I155" s="280" t="str">
        <f aca="false">IF(VLOOKUP($A155,Tournoi!$B$2:$AB$601,6,0)="","",VLOOKUP($A155,Tournoi!$B$2:$AB$601,13,0))</f>
        <v/>
      </c>
      <c r="J155" s="281" t="str">
        <f aca="false">IF(VLOOKUP($A155,Tournoi!$B$2:$AB$601,6,0)="","",VLOOKUP($A155,Tournoi!$B$2:$AB$601,17,0))</f>
        <v/>
      </c>
      <c r="K155" s="280" t="str">
        <f aca="false">IF(VLOOKUP($A155,Tournoi!$B$2:$AB$601,6,0)="","",VLOOKUP($A155,Tournoi!$B$2:$AB$601,18,0))</f>
        <v/>
      </c>
      <c r="L155" s="281" t="str">
        <f aca="false">IF(VLOOKUP($A155,Tournoi!$B$2:$AB$601,6,0)="","",VLOOKUP($A155,Tournoi!$B$2:$AB$601,22,0))</f>
        <v/>
      </c>
    </row>
    <row r="156" customFormat="false" ht="14.1" hidden="false" customHeight="true" outlineLevel="0" collapsed="false">
      <c r="A156" s="36" t="n">
        <v>155</v>
      </c>
      <c r="B156" s="278" t="n">
        <f aca="false">IF(VLOOKUP($A156,Ludo_na!$A$2:$AB$602,3,0)="","",VLOOKUP($A156,Ludo_na!$A$2:$AB$602,2,0))</f>
        <v>182</v>
      </c>
      <c r="C156" s="279" t="str">
        <f aca="false">IF(VLOOKUP($A156,Tournoi!$B$2:$AB$601,3,0)="","",VLOOKUP($A156,Tournoi!$B$2:$AB$601,3,0))</f>
        <v>Azou</v>
      </c>
      <c r="D156" s="279" t="str">
        <f aca="false">IF(VLOOKUP($A156,Tournoi!$B$2:$AB$601,4,0)="","",VLOOKUP($A156,Tournoi!$B$2:$AB$601,4,0))</f>
        <v>Jorre</v>
      </c>
      <c r="E156" s="249" t="str">
        <f aca="false">IF(VLOOKUP($A156,Tournoi!$B$2:$AB$601,5,0)="","",VLOOKUP($A156,Tournoi!$B$2:$AB$601,5,0))</f>
        <v>x</v>
      </c>
      <c r="F156" s="280" t="str">
        <f aca="false">IF(VLOOKUP($A156,Tournoi!$B$2:$AB$601,6,0)="","",VLOOKUP($A156,Tournoi!$B$2:$AB$601,6,0))</f>
        <v/>
      </c>
      <c r="G156" s="280" t="str">
        <f aca="false">IF(VLOOKUP($A156,Tournoi!$B$2:$AB$601,6,0)="","",VLOOKUP($A156,Tournoi!$B$2:$AB$601,8,0))</f>
        <v/>
      </c>
      <c r="H156" s="281" t="str">
        <f aca="false">IF(VLOOKUP($A156,Tournoi!$B$2:$AB$601,6,0)="","",VLOOKUP($A156,Tournoi!$B$2:$AB$601,12,0))</f>
        <v/>
      </c>
      <c r="I156" s="280" t="str">
        <f aca="false">IF(VLOOKUP($A156,Tournoi!$B$2:$AB$601,6,0)="","",VLOOKUP($A156,Tournoi!$B$2:$AB$601,13,0))</f>
        <v/>
      </c>
      <c r="J156" s="281" t="str">
        <f aca="false">IF(VLOOKUP($A156,Tournoi!$B$2:$AB$601,6,0)="","",VLOOKUP($A156,Tournoi!$B$2:$AB$601,17,0))</f>
        <v/>
      </c>
      <c r="K156" s="280" t="str">
        <f aca="false">IF(VLOOKUP($A156,Tournoi!$B$2:$AB$601,6,0)="","",VLOOKUP($A156,Tournoi!$B$2:$AB$601,18,0))</f>
        <v/>
      </c>
      <c r="L156" s="281" t="str">
        <f aca="false">IF(VLOOKUP($A156,Tournoi!$B$2:$AB$601,6,0)="","",VLOOKUP($A156,Tournoi!$B$2:$AB$601,22,0))</f>
        <v/>
      </c>
    </row>
    <row r="157" customFormat="false" ht="14.1" hidden="false" customHeight="true" outlineLevel="0" collapsed="false">
      <c r="A157" s="36" t="n">
        <v>156</v>
      </c>
      <c r="B157" s="278" t="n">
        <f aca="false">IF(VLOOKUP($A157,Ludo_na!$A$2:$AB$602,3,0)="","",VLOOKUP($A157,Ludo_na!$A$2:$AB$602,2,0))</f>
        <v>312</v>
      </c>
      <c r="C157" s="279" t="str">
        <f aca="false">IF(VLOOKUP($A157,Tournoi!$B$2:$AB$601,3,0)="","",VLOOKUP($A157,Tournoi!$B$2:$AB$601,3,0))</f>
        <v>Van Reusel</v>
      </c>
      <c r="D157" s="279" t="str">
        <f aca="false">IF(VLOOKUP($A157,Tournoi!$B$2:$AB$601,4,0)="","",VLOOKUP($A157,Tournoi!$B$2:$AB$601,4,0))</f>
        <v>Reindert</v>
      </c>
      <c r="E157" s="249" t="str">
        <f aca="false">IF(VLOOKUP($A157,Tournoi!$B$2:$AB$601,5,0)="","",VLOOKUP($A157,Tournoi!$B$2:$AB$601,5,0))</f>
        <v/>
      </c>
      <c r="F157" s="280" t="str">
        <f aca="false">IF(VLOOKUP($A157,Tournoi!$B$2:$AB$601,6,0)="","",VLOOKUP($A157,Tournoi!$B$2:$AB$601,6,0))</f>
        <v/>
      </c>
      <c r="G157" s="280" t="str">
        <f aca="false">IF(VLOOKUP($A157,Tournoi!$B$2:$AB$601,6,0)="","",VLOOKUP($A157,Tournoi!$B$2:$AB$601,8,0))</f>
        <v/>
      </c>
      <c r="H157" s="281" t="str">
        <f aca="false">IF(VLOOKUP($A157,Tournoi!$B$2:$AB$601,6,0)="","",VLOOKUP($A157,Tournoi!$B$2:$AB$601,12,0))</f>
        <v/>
      </c>
      <c r="I157" s="280" t="str">
        <f aca="false">IF(VLOOKUP($A157,Tournoi!$B$2:$AB$601,6,0)="","",VLOOKUP($A157,Tournoi!$B$2:$AB$601,13,0))</f>
        <v/>
      </c>
      <c r="J157" s="281" t="str">
        <f aca="false">IF(VLOOKUP($A157,Tournoi!$B$2:$AB$601,6,0)="","",VLOOKUP($A157,Tournoi!$B$2:$AB$601,17,0))</f>
        <v/>
      </c>
      <c r="K157" s="280" t="str">
        <f aca="false">IF(VLOOKUP($A157,Tournoi!$B$2:$AB$601,6,0)="","",VLOOKUP($A157,Tournoi!$B$2:$AB$601,18,0))</f>
        <v/>
      </c>
      <c r="L157" s="281" t="str">
        <f aca="false">IF(VLOOKUP($A157,Tournoi!$B$2:$AB$601,6,0)="","",VLOOKUP($A157,Tournoi!$B$2:$AB$601,22,0))</f>
        <v/>
      </c>
    </row>
    <row r="158" customFormat="false" ht="14.1" hidden="false" customHeight="true" outlineLevel="0" collapsed="false">
      <c r="A158" s="36" t="n">
        <v>157</v>
      </c>
      <c r="B158" s="278" t="n">
        <f aca="false">IF(VLOOKUP($A158,Ludo_na!$A$2:$AB$602,3,0)="","",VLOOKUP($A158,Ludo_na!$A$2:$AB$602,2,0))</f>
        <v>381</v>
      </c>
      <c r="C158" s="279" t="str">
        <f aca="false">IF(VLOOKUP($A158,Tournoi!$B$2:$AB$601,3,0)="","",VLOOKUP($A158,Tournoi!$B$2:$AB$601,3,0))</f>
        <v>Goossens</v>
      </c>
      <c r="D158" s="279" t="str">
        <f aca="false">IF(VLOOKUP($A158,Tournoi!$B$2:$AB$601,4,0)="","",VLOOKUP($A158,Tournoi!$B$2:$AB$601,4,0))</f>
        <v>Axelle</v>
      </c>
      <c r="E158" s="249" t="str">
        <f aca="false">IF(VLOOKUP($A158,Tournoi!$B$2:$AB$601,5,0)="","",VLOOKUP($A158,Tournoi!$B$2:$AB$601,5,0))</f>
        <v/>
      </c>
      <c r="F158" s="280" t="str">
        <f aca="false">IF(VLOOKUP($A158,Tournoi!$B$2:$AB$601,6,0)="","",VLOOKUP($A158,Tournoi!$B$2:$AB$601,6,0))</f>
        <v/>
      </c>
      <c r="G158" s="280" t="str">
        <f aca="false">IF(VLOOKUP($A158,Tournoi!$B$2:$AB$601,6,0)="","",VLOOKUP($A158,Tournoi!$B$2:$AB$601,8,0))</f>
        <v/>
      </c>
      <c r="H158" s="281" t="str">
        <f aca="false">IF(VLOOKUP($A158,Tournoi!$B$2:$AB$601,6,0)="","",VLOOKUP($A158,Tournoi!$B$2:$AB$601,12,0))</f>
        <v/>
      </c>
      <c r="I158" s="280" t="str">
        <f aca="false">IF(VLOOKUP($A158,Tournoi!$B$2:$AB$601,6,0)="","",VLOOKUP($A158,Tournoi!$B$2:$AB$601,13,0))</f>
        <v/>
      </c>
      <c r="J158" s="281" t="str">
        <f aca="false">IF(VLOOKUP($A158,Tournoi!$B$2:$AB$601,6,0)="","",VLOOKUP($A158,Tournoi!$B$2:$AB$601,17,0))</f>
        <v/>
      </c>
      <c r="K158" s="280" t="str">
        <f aca="false">IF(VLOOKUP($A158,Tournoi!$B$2:$AB$601,6,0)="","",VLOOKUP($A158,Tournoi!$B$2:$AB$601,18,0))</f>
        <v/>
      </c>
      <c r="L158" s="281" t="str">
        <f aca="false">IF(VLOOKUP($A158,Tournoi!$B$2:$AB$601,6,0)="","",VLOOKUP($A158,Tournoi!$B$2:$AB$601,22,0))</f>
        <v/>
      </c>
    </row>
    <row r="159" customFormat="false" ht="14.1" hidden="false" customHeight="true" outlineLevel="0" collapsed="false">
      <c r="A159" s="36" t="n">
        <v>158</v>
      </c>
      <c r="B159" s="278" t="n">
        <f aca="false">IF(VLOOKUP($A159,Ludo_na!$A$2:$AB$602,3,0)="","",VLOOKUP($A159,Ludo_na!$A$2:$AB$602,2,0))</f>
        <v>140</v>
      </c>
      <c r="C159" s="279" t="str">
        <f aca="false">IF(VLOOKUP($A159,Tournoi!$B$2:$AB$601,3,0)="","",VLOOKUP($A159,Tournoi!$B$2:$AB$601,3,0))</f>
        <v>Vandenabeele</v>
      </c>
      <c r="D159" s="279" t="str">
        <f aca="false">IF(VLOOKUP($A159,Tournoi!$B$2:$AB$601,4,0)="","",VLOOKUP($A159,Tournoi!$B$2:$AB$601,4,0))</f>
        <v>Risa</v>
      </c>
      <c r="E159" s="249" t="str">
        <f aca="false">IF(VLOOKUP($A159,Tournoi!$B$2:$AB$601,5,0)="","",VLOOKUP($A159,Tournoi!$B$2:$AB$601,5,0))</f>
        <v>Spelen Op Zolder</v>
      </c>
      <c r="F159" s="280" t="str">
        <f aca="false">IF(VLOOKUP($A159,Tournoi!$B$2:$AB$601,6,0)="","",VLOOKUP($A159,Tournoi!$B$2:$AB$601,6,0))</f>
        <v/>
      </c>
      <c r="G159" s="280" t="str">
        <f aca="false">IF(VLOOKUP($A159,Tournoi!$B$2:$AB$601,6,0)="","",VLOOKUP($A159,Tournoi!$B$2:$AB$601,8,0))</f>
        <v/>
      </c>
      <c r="H159" s="281" t="str">
        <f aca="false">IF(VLOOKUP($A159,Tournoi!$B$2:$AB$601,6,0)="","",VLOOKUP($A159,Tournoi!$B$2:$AB$601,12,0))</f>
        <v/>
      </c>
      <c r="I159" s="280" t="str">
        <f aca="false">IF(VLOOKUP($A159,Tournoi!$B$2:$AB$601,6,0)="","",VLOOKUP($A159,Tournoi!$B$2:$AB$601,13,0))</f>
        <v/>
      </c>
      <c r="J159" s="281" t="str">
        <f aca="false">IF(VLOOKUP($A159,Tournoi!$B$2:$AB$601,6,0)="","",VLOOKUP($A159,Tournoi!$B$2:$AB$601,17,0))</f>
        <v/>
      </c>
      <c r="K159" s="280" t="str">
        <f aca="false">IF(VLOOKUP($A159,Tournoi!$B$2:$AB$601,6,0)="","",VLOOKUP($A159,Tournoi!$B$2:$AB$601,18,0))</f>
        <v/>
      </c>
      <c r="L159" s="281" t="str">
        <f aca="false">IF(VLOOKUP($A159,Tournoi!$B$2:$AB$601,6,0)="","",VLOOKUP($A159,Tournoi!$B$2:$AB$601,22,0))</f>
        <v/>
      </c>
    </row>
    <row r="160" customFormat="false" ht="14.1" hidden="false" customHeight="true" outlineLevel="0" collapsed="false">
      <c r="A160" s="36" t="n">
        <v>159</v>
      </c>
      <c r="B160" s="278" t="n">
        <f aca="false">IF(VLOOKUP($A160,Ludo_na!$A$2:$AB$602,3,0)="","",VLOOKUP($A160,Ludo_na!$A$2:$AB$602,2,0))</f>
        <v>59</v>
      </c>
      <c r="C160" s="279" t="str">
        <f aca="false">IF(VLOOKUP($A160,Tournoi!$B$2:$AB$601,3,0)="","",VLOOKUP($A160,Tournoi!$B$2:$AB$601,3,0))</f>
        <v>Hillewaert</v>
      </c>
      <c r="D160" s="279" t="str">
        <f aca="false">IF(VLOOKUP($A160,Tournoi!$B$2:$AB$601,4,0)="","",VLOOKUP($A160,Tournoi!$B$2:$AB$601,4,0))</f>
        <v>Bart</v>
      </c>
      <c r="E160" s="249" t="str">
        <f aca="false">IF(VLOOKUP($A160,Tournoi!$B$2:$AB$601,5,0)="","",VLOOKUP($A160,Tournoi!$B$2:$AB$601,5,0))</f>
        <v>Teenentander</v>
      </c>
      <c r="F160" s="280" t="str">
        <f aca="false">IF(VLOOKUP($A160,Tournoi!$B$2:$AB$601,6,0)="","",VLOOKUP($A160,Tournoi!$B$2:$AB$601,6,0))</f>
        <v>Aanwezig</v>
      </c>
      <c r="G160" s="280" t="str">
        <f aca="false">IF(VLOOKUP($A160,Tournoi!$B$2:$AB$601,6,0)="","",VLOOKUP($A160,Tournoi!$B$2:$AB$601,8,0))</f>
        <v>De Kolonisten van Catan</v>
      </c>
      <c r="H160" s="281" t="n">
        <f aca="false">IF(VLOOKUP($A160,Tournoi!$B$2:$AB$601,6,0)="","",VLOOKUP($A160,Tournoi!$B$2:$AB$601,12,0))</f>
        <v>104.357142857143</v>
      </c>
      <c r="I160" s="280" t="str">
        <f aca="false">IF(VLOOKUP($A160,Tournoi!$B$2:$AB$601,6,0)="","",VLOOKUP($A160,Tournoi!$B$2:$AB$601,13,0))</f>
        <v>Shakespeare</v>
      </c>
      <c r="J160" s="281" t="n">
        <f aca="false">IF(VLOOKUP($A160,Tournoi!$B$2:$AB$601,6,0)="","",VLOOKUP($A160,Tournoi!$B$2:$AB$601,17,0))</f>
        <v>66.9317269076305</v>
      </c>
      <c r="K160" s="280" t="str">
        <f aca="false">IF(VLOOKUP($A160,Tournoi!$B$2:$AB$601,6,0)="","",VLOOKUP($A160,Tournoi!$B$2:$AB$601,18,0))</f>
        <v>Trans Europa</v>
      </c>
      <c r="L160" s="281" t="n">
        <f aca="false">IF(VLOOKUP($A160,Tournoi!$B$2:$AB$601,6,0)="","",VLOOKUP($A160,Tournoi!$B$2:$AB$601,22,0))</f>
        <v>87.7333333333334</v>
      </c>
    </row>
    <row r="161" customFormat="false" ht="13.5" hidden="false" customHeight="true" outlineLevel="0" collapsed="false">
      <c r="A161" s="36" t="n">
        <v>160</v>
      </c>
      <c r="B161" s="278" t="n">
        <f aca="false">IF(VLOOKUP($A161,Ludo_na!$A$2:$AB$602,3,0)="","",VLOOKUP($A161,Ludo_na!$A$2:$AB$602,2,0))</f>
        <v>202</v>
      </c>
      <c r="C161" s="279" t="str">
        <f aca="false">IF(VLOOKUP($A161,Tournoi!$B$2:$AB$601,3,0)="","",VLOOKUP($A161,Tournoi!$B$2:$AB$601,3,0))</f>
        <v>Meersschaert</v>
      </c>
      <c r="D161" s="279" t="str">
        <f aca="false">IF(VLOOKUP($A161,Tournoi!$B$2:$AB$601,4,0)="","",VLOOKUP($A161,Tournoi!$B$2:$AB$601,4,0))</f>
        <v>Helen</v>
      </c>
      <c r="E161" s="249" t="str">
        <f aca="false">IF(VLOOKUP($A161,Tournoi!$B$2:$AB$601,5,0)="","",VLOOKUP($A161,Tournoi!$B$2:$AB$601,5,0))</f>
        <v>Spelen Op Zolder</v>
      </c>
      <c r="F161" s="280" t="str">
        <f aca="false">IF(VLOOKUP($A161,Tournoi!$B$2:$AB$601,6,0)="","",VLOOKUP($A161,Tournoi!$B$2:$AB$601,6,0))</f>
        <v/>
      </c>
      <c r="G161" s="280" t="str">
        <f aca="false">IF(VLOOKUP($A161,Tournoi!$B$2:$AB$601,6,0)="","",VLOOKUP($A161,Tournoi!$B$2:$AB$601,8,0))</f>
        <v/>
      </c>
      <c r="H161" s="281" t="str">
        <f aca="false">IF(VLOOKUP($A161,Tournoi!$B$2:$AB$601,6,0)="","",VLOOKUP($A161,Tournoi!$B$2:$AB$601,12,0))</f>
        <v/>
      </c>
      <c r="I161" s="280" t="str">
        <f aca="false">IF(VLOOKUP($A161,Tournoi!$B$2:$AB$601,6,0)="","",VLOOKUP($A161,Tournoi!$B$2:$AB$601,13,0))</f>
        <v/>
      </c>
      <c r="J161" s="281" t="str">
        <f aca="false">IF(VLOOKUP($A161,Tournoi!$B$2:$AB$601,6,0)="","",VLOOKUP($A161,Tournoi!$B$2:$AB$601,17,0))</f>
        <v/>
      </c>
      <c r="K161" s="280" t="str">
        <f aca="false">IF(VLOOKUP($A161,Tournoi!$B$2:$AB$601,6,0)="","",VLOOKUP($A161,Tournoi!$B$2:$AB$601,18,0))</f>
        <v/>
      </c>
      <c r="L161" s="281" t="str">
        <f aca="false">IF(VLOOKUP($A161,Tournoi!$B$2:$AB$601,6,0)="","",VLOOKUP($A161,Tournoi!$B$2:$AB$601,22,0))</f>
        <v/>
      </c>
    </row>
    <row r="162" customFormat="false" ht="14.1" hidden="false" customHeight="true" outlineLevel="0" collapsed="false">
      <c r="A162" s="36" t="n">
        <v>161</v>
      </c>
      <c r="B162" s="278" t="n">
        <f aca="false">IF(VLOOKUP($A162,Ludo_na!$A$2:$AB$602,3,0)="","",VLOOKUP($A162,Ludo_na!$A$2:$AB$602,2,0))</f>
        <v>318</v>
      </c>
      <c r="C162" s="279" t="str">
        <f aca="false">IF(VLOOKUP($A162,Tournoi!$B$2:$AB$601,3,0)="","",VLOOKUP($A162,Tournoi!$B$2:$AB$601,3,0))</f>
        <v>Pluvier</v>
      </c>
      <c r="D162" s="279" t="str">
        <f aca="false">IF(VLOOKUP($A162,Tournoi!$B$2:$AB$601,4,0)="","",VLOOKUP($A162,Tournoi!$B$2:$AB$601,4,0))</f>
        <v>Koen</v>
      </c>
      <c r="E162" s="249" t="str">
        <f aca="false">IF(VLOOKUP($A162,Tournoi!$B$2:$AB$601,5,0)="","",VLOOKUP($A162,Tournoi!$B$2:$AB$601,5,0))</f>
        <v>Spelen Op Zolder</v>
      </c>
      <c r="F162" s="280" t="str">
        <f aca="false">IF(VLOOKUP($A162,Tournoi!$B$2:$AB$601,6,0)="","",VLOOKUP($A162,Tournoi!$B$2:$AB$601,6,0))</f>
        <v/>
      </c>
      <c r="G162" s="280" t="str">
        <f aca="false">IF(VLOOKUP($A162,Tournoi!$B$2:$AB$601,6,0)="","",VLOOKUP($A162,Tournoi!$B$2:$AB$601,8,0))</f>
        <v/>
      </c>
      <c r="H162" s="281" t="str">
        <f aca="false">IF(VLOOKUP($A162,Tournoi!$B$2:$AB$601,6,0)="","",VLOOKUP($A162,Tournoi!$B$2:$AB$601,12,0))</f>
        <v/>
      </c>
      <c r="I162" s="280" t="str">
        <f aca="false">IF(VLOOKUP($A162,Tournoi!$B$2:$AB$601,6,0)="","",VLOOKUP($A162,Tournoi!$B$2:$AB$601,13,0))</f>
        <v/>
      </c>
      <c r="J162" s="281" t="str">
        <f aca="false">IF(VLOOKUP($A162,Tournoi!$B$2:$AB$601,6,0)="","",VLOOKUP($A162,Tournoi!$B$2:$AB$601,17,0))</f>
        <v/>
      </c>
      <c r="K162" s="280" t="str">
        <f aca="false">IF(VLOOKUP($A162,Tournoi!$B$2:$AB$601,6,0)="","",VLOOKUP($A162,Tournoi!$B$2:$AB$601,18,0))</f>
        <v/>
      </c>
      <c r="L162" s="281" t="str">
        <f aca="false">IF(VLOOKUP($A162,Tournoi!$B$2:$AB$601,6,0)="","",VLOOKUP($A162,Tournoi!$B$2:$AB$601,22,0))</f>
        <v/>
      </c>
    </row>
    <row r="163" customFormat="false" ht="14.1" hidden="false" customHeight="true" outlineLevel="0" collapsed="false">
      <c r="A163" s="36" t="n">
        <v>162</v>
      </c>
      <c r="B163" s="278" t="n">
        <f aca="false">IF(VLOOKUP($A163,Ludo_na!$A$2:$AB$602,3,0)="","",VLOOKUP($A163,Ludo_na!$A$2:$AB$602,2,0))</f>
        <v>366</v>
      </c>
      <c r="C163" s="279" t="str">
        <f aca="false">IF(VLOOKUP($A163,Tournoi!$B$2:$AB$601,3,0)="","",VLOOKUP($A163,Tournoi!$B$2:$AB$601,3,0))</f>
        <v>Pyck</v>
      </c>
      <c r="D163" s="279" t="str">
        <f aca="false">IF(VLOOKUP($A163,Tournoi!$B$2:$AB$601,4,0)="","",VLOOKUP($A163,Tournoi!$B$2:$AB$601,4,0))</f>
        <v>Kiara</v>
      </c>
      <c r="E163" s="249" t="str">
        <f aca="false">IF(VLOOKUP($A163,Tournoi!$B$2:$AB$601,5,0)="","",VLOOKUP($A163,Tournoi!$B$2:$AB$601,5,0))</f>
        <v/>
      </c>
      <c r="F163" s="280" t="str">
        <f aca="false">IF(VLOOKUP($A163,Tournoi!$B$2:$AB$601,6,0)="","",VLOOKUP($A163,Tournoi!$B$2:$AB$601,6,0))</f>
        <v/>
      </c>
      <c r="G163" s="280" t="str">
        <f aca="false">IF(VLOOKUP($A163,Tournoi!$B$2:$AB$601,6,0)="","",VLOOKUP($A163,Tournoi!$B$2:$AB$601,8,0))</f>
        <v/>
      </c>
      <c r="H163" s="281" t="str">
        <f aca="false">IF(VLOOKUP($A163,Tournoi!$B$2:$AB$601,6,0)="","",VLOOKUP($A163,Tournoi!$B$2:$AB$601,12,0))</f>
        <v/>
      </c>
      <c r="I163" s="280" t="str">
        <f aca="false">IF(VLOOKUP($A163,Tournoi!$B$2:$AB$601,6,0)="","",VLOOKUP($A163,Tournoi!$B$2:$AB$601,13,0))</f>
        <v/>
      </c>
      <c r="J163" s="281" t="str">
        <f aca="false">IF(VLOOKUP($A163,Tournoi!$B$2:$AB$601,6,0)="","",VLOOKUP($A163,Tournoi!$B$2:$AB$601,17,0))</f>
        <v/>
      </c>
      <c r="K163" s="280" t="str">
        <f aca="false">IF(VLOOKUP($A163,Tournoi!$B$2:$AB$601,6,0)="","",VLOOKUP($A163,Tournoi!$B$2:$AB$601,18,0))</f>
        <v/>
      </c>
      <c r="L163" s="281" t="str">
        <f aca="false">IF(VLOOKUP($A163,Tournoi!$B$2:$AB$601,6,0)="","",VLOOKUP($A163,Tournoi!$B$2:$AB$601,22,0))</f>
        <v/>
      </c>
    </row>
    <row r="164" customFormat="false" ht="14.1" hidden="false" customHeight="true" outlineLevel="0" collapsed="false">
      <c r="A164" s="36" t="n">
        <v>163</v>
      </c>
      <c r="B164" s="278" t="n">
        <f aca="false">IF(VLOOKUP($A164,Ludo_na!$A$2:$AB$602,3,0)="","",VLOOKUP($A164,Ludo_na!$A$2:$AB$602,2,0))</f>
        <v>577</v>
      </c>
      <c r="C164" s="279" t="str">
        <f aca="false">IF(VLOOKUP($A164,Tournoi!$B$2:$AB$601,3,0)="","",VLOOKUP($A164,Tournoi!$B$2:$AB$601,3,0))</f>
        <v>Pollet</v>
      </c>
      <c r="D164" s="279" t="str">
        <f aca="false">IF(VLOOKUP($A164,Tournoi!$B$2:$AB$601,4,0)="","",VLOOKUP($A164,Tournoi!$B$2:$AB$601,4,0))</f>
        <v>Sharon</v>
      </c>
      <c r="E164" s="249" t="str">
        <f aca="false">IF(VLOOKUP($A164,Tournoi!$B$2:$AB$601,5,0)="","",VLOOKUP($A164,Tournoi!$B$2:$AB$601,5,0))</f>
        <v>x</v>
      </c>
      <c r="F164" s="280" t="str">
        <f aca="false">IF(VLOOKUP($A164,Tournoi!$B$2:$AB$601,6,0)="","",VLOOKUP($A164,Tournoi!$B$2:$AB$601,6,0))</f>
        <v/>
      </c>
      <c r="G164" s="280" t="str">
        <f aca="false">IF(VLOOKUP($A164,Tournoi!$B$2:$AB$601,6,0)="","",VLOOKUP($A164,Tournoi!$B$2:$AB$601,8,0))</f>
        <v/>
      </c>
      <c r="H164" s="281" t="str">
        <f aca="false">IF(VLOOKUP($A164,Tournoi!$B$2:$AB$601,6,0)="","",VLOOKUP($A164,Tournoi!$B$2:$AB$601,12,0))</f>
        <v/>
      </c>
      <c r="I164" s="280" t="str">
        <f aca="false">IF(VLOOKUP($A164,Tournoi!$B$2:$AB$601,6,0)="","",VLOOKUP($A164,Tournoi!$B$2:$AB$601,13,0))</f>
        <v/>
      </c>
      <c r="J164" s="281" t="str">
        <f aca="false">IF(VLOOKUP($A164,Tournoi!$B$2:$AB$601,6,0)="","",VLOOKUP($A164,Tournoi!$B$2:$AB$601,17,0))</f>
        <v/>
      </c>
      <c r="K164" s="280" t="str">
        <f aca="false">IF(VLOOKUP($A164,Tournoi!$B$2:$AB$601,6,0)="","",VLOOKUP($A164,Tournoi!$B$2:$AB$601,18,0))</f>
        <v/>
      </c>
      <c r="L164" s="281" t="str">
        <f aca="false">IF(VLOOKUP($A164,Tournoi!$B$2:$AB$601,6,0)="","",VLOOKUP($A164,Tournoi!$B$2:$AB$601,22,0))</f>
        <v/>
      </c>
    </row>
    <row r="165" customFormat="false" ht="14.1" hidden="false" customHeight="true" outlineLevel="0" collapsed="false">
      <c r="A165" s="36" t="n">
        <v>164</v>
      </c>
      <c r="B165" s="278" t="n">
        <f aca="false">IF(VLOOKUP($A165,Ludo_na!$A$2:$AB$602,3,0)="","",VLOOKUP($A165,Ludo_na!$A$2:$AB$602,2,0))</f>
        <v>575</v>
      </c>
      <c r="C165" s="279" t="str">
        <f aca="false">IF(VLOOKUP($A165,Tournoi!$B$2:$AB$601,3,0)="","",VLOOKUP($A165,Tournoi!$B$2:$AB$601,3,0))</f>
        <v>Denys</v>
      </c>
      <c r="D165" s="279" t="str">
        <f aca="false">IF(VLOOKUP($A165,Tournoi!$B$2:$AB$601,4,0)="","",VLOOKUP($A165,Tournoi!$B$2:$AB$601,4,0))</f>
        <v>Eva</v>
      </c>
      <c r="E165" s="249" t="str">
        <f aca="false">IF(VLOOKUP($A165,Tournoi!$B$2:$AB$601,5,0)="","",VLOOKUP($A165,Tournoi!$B$2:$AB$601,5,0))</f>
        <v/>
      </c>
      <c r="F165" s="280" t="str">
        <f aca="false">IF(VLOOKUP($A165,Tournoi!$B$2:$AB$601,6,0)="","",VLOOKUP($A165,Tournoi!$B$2:$AB$601,6,0))</f>
        <v/>
      </c>
      <c r="G165" s="280" t="str">
        <f aca="false">IF(VLOOKUP($A165,Tournoi!$B$2:$AB$601,6,0)="","",VLOOKUP($A165,Tournoi!$B$2:$AB$601,8,0))</f>
        <v/>
      </c>
      <c r="H165" s="281" t="str">
        <f aca="false">IF(VLOOKUP($A165,Tournoi!$B$2:$AB$601,6,0)="","",VLOOKUP($A165,Tournoi!$B$2:$AB$601,12,0))</f>
        <v/>
      </c>
      <c r="I165" s="280" t="str">
        <f aca="false">IF(VLOOKUP($A165,Tournoi!$B$2:$AB$601,6,0)="","",VLOOKUP($A165,Tournoi!$B$2:$AB$601,13,0))</f>
        <v/>
      </c>
      <c r="J165" s="281" t="str">
        <f aca="false">IF(VLOOKUP($A165,Tournoi!$B$2:$AB$601,6,0)="","",VLOOKUP($A165,Tournoi!$B$2:$AB$601,17,0))</f>
        <v/>
      </c>
      <c r="K165" s="280" t="str">
        <f aca="false">IF(VLOOKUP($A165,Tournoi!$B$2:$AB$601,6,0)="","",VLOOKUP($A165,Tournoi!$B$2:$AB$601,18,0))</f>
        <v/>
      </c>
      <c r="L165" s="281" t="str">
        <f aca="false">IF(VLOOKUP($A165,Tournoi!$B$2:$AB$601,6,0)="","",VLOOKUP($A165,Tournoi!$B$2:$AB$601,22,0))</f>
        <v/>
      </c>
    </row>
    <row r="166" customFormat="false" ht="14.1" hidden="false" customHeight="true" outlineLevel="0" collapsed="false">
      <c r="A166" s="36" t="n">
        <v>165</v>
      </c>
      <c r="B166" s="278" t="n">
        <f aca="false">IF(VLOOKUP($A166,Ludo_na!$A$2:$AB$602,3,0)="","",VLOOKUP($A166,Ludo_na!$A$2:$AB$602,2,0))</f>
        <v>195</v>
      </c>
      <c r="C166" s="279" t="str">
        <f aca="false">IF(VLOOKUP($A166,Tournoi!$B$2:$AB$601,3,0)="","",VLOOKUP($A166,Tournoi!$B$2:$AB$601,3,0))</f>
        <v>Schepens</v>
      </c>
      <c r="D166" s="279" t="str">
        <f aca="false">IF(VLOOKUP($A166,Tournoi!$B$2:$AB$601,4,0)="","",VLOOKUP($A166,Tournoi!$B$2:$AB$601,4,0))</f>
        <v>Bart</v>
      </c>
      <c r="E166" s="249" t="str">
        <f aca="false">IF(VLOOKUP($A166,Tournoi!$B$2:$AB$601,5,0)="","",VLOOKUP($A166,Tournoi!$B$2:$AB$601,5,0))</f>
        <v>Spelen Op Zolder</v>
      </c>
      <c r="F166" s="280" t="str">
        <f aca="false">IF(VLOOKUP($A166,Tournoi!$B$2:$AB$601,6,0)="","",VLOOKUP($A166,Tournoi!$B$2:$AB$601,6,0))</f>
        <v/>
      </c>
      <c r="G166" s="280" t="str">
        <f aca="false">IF(VLOOKUP($A166,Tournoi!$B$2:$AB$601,6,0)="","",VLOOKUP($A166,Tournoi!$B$2:$AB$601,8,0))</f>
        <v/>
      </c>
      <c r="H166" s="281" t="str">
        <f aca="false">IF(VLOOKUP($A166,Tournoi!$B$2:$AB$601,6,0)="","",VLOOKUP($A166,Tournoi!$B$2:$AB$601,12,0))</f>
        <v/>
      </c>
      <c r="I166" s="280" t="str">
        <f aca="false">IF(VLOOKUP($A166,Tournoi!$B$2:$AB$601,6,0)="","",VLOOKUP($A166,Tournoi!$B$2:$AB$601,13,0))</f>
        <v/>
      </c>
      <c r="J166" s="281" t="str">
        <f aca="false">IF(VLOOKUP($A166,Tournoi!$B$2:$AB$601,6,0)="","",VLOOKUP($A166,Tournoi!$B$2:$AB$601,17,0))</f>
        <v/>
      </c>
      <c r="K166" s="280" t="str">
        <f aca="false">IF(VLOOKUP($A166,Tournoi!$B$2:$AB$601,6,0)="","",VLOOKUP($A166,Tournoi!$B$2:$AB$601,18,0))</f>
        <v/>
      </c>
      <c r="L166" s="281" t="str">
        <f aca="false">IF(VLOOKUP($A166,Tournoi!$B$2:$AB$601,6,0)="","",VLOOKUP($A166,Tournoi!$B$2:$AB$601,22,0))</f>
        <v/>
      </c>
    </row>
    <row r="167" customFormat="false" ht="14.1" hidden="false" customHeight="true" outlineLevel="0" collapsed="false">
      <c r="A167" s="36" t="n">
        <v>166</v>
      </c>
      <c r="B167" s="278" t="n">
        <f aca="false">IF(VLOOKUP($A167,Ludo_na!$A$2:$AB$602,3,0)="","",VLOOKUP($A167,Ludo_na!$A$2:$AB$602,2,0))</f>
        <v>458</v>
      </c>
      <c r="C167" s="279" t="str">
        <f aca="false">IF(VLOOKUP($A167,Tournoi!$B$2:$AB$601,3,0)="","",VLOOKUP($A167,Tournoi!$B$2:$AB$601,3,0))</f>
        <v>Vandierendonck</v>
      </c>
      <c r="D167" s="279" t="str">
        <f aca="false">IF(VLOOKUP($A167,Tournoi!$B$2:$AB$601,4,0)="","",VLOOKUP($A167,Tournoi!$B$2:$AB$601,4,0))</f>
        <v>Noor</v>
      </c>
      <c r="E167" s="249" t="str">
        <f aca="false">IF(VLOOKUP($A167,Tournoi!$B$2:$AB$601,5,0)="","",VLOOKUP($A167,Tournoi!$B$2:$AB$601,5,0))</f>
        <v>Spelen Op Zolder</v>
      </c>
      <c r="F167" s="280" t="str">
        <f aca="false">IF(VLOOKUP($A167,Tournoi!$B$2:$AB$601,6,0)="","",VLOOKUP($A167,Tournoi!$B$2:$AB$601,6,0))</f>
        <v/>
      </c>
      <c r="G167" s="280" t="str">
        <f aca="false">IF(VLOOKUP($A167,Tournoi!$B$2:$AB$601,6,0)="","",VLOOKUP($A167,Tournoi!$B$2:$AB$601,8,0))</f>
        <v/>
      </c>
      <c r="H167" s="281" t="str">
        <f aca="false">IF(VLOOKUP($A167,Tournoi!$B$2:$AB$601,6,0)="","",VLOOKUP($A167,Tournoi!$B$2:$AB$601,12,0))</f>
        <v/>
      </c>
      <c r="I167" s="280" t="str">
        <f aca="false">IF(VLOOKUP($A167,Tournoi!$B$2:$AB$601,6,0)="","",VLOOKUP($A167,Tournoi!$B$2:$AB$601,13,0))</f>
        <v/>
      </c>
      <c r="J167" s="281" t="str">
        <f aca="false">IF(VLOOKUP($A167,Tournoi!$B$2:$AB$601,6,0)="","",VLOOKUP($A167,Tournoi!$B$2:$AB$601,17,0))</f>
        <v/>
      </c>
      <c r="K167" s="280" t="str">
        <f aca="false">IF(VLOOKUP($A167,Tournoi!$B$2:$AB$601,6,0)="","",VLOOKUP($A167,Tournoi!$B$2:$AB$601,18,0))</f>
        <v/>
      </c>
      <c r="L167" s="281" t="str">
        <f aca="false">IF(VLOOKUP($A167,Tournoi!$B$2:$AB$601,6,0)="","",VLOOKUP($A167,Tournoi!$B$2:$AB$601,22,0))</f>
        <v/>
      </c>
    </row>
    <row r="168" customFormat="false" ht="14.1" hidden="false" customHeight="true" outlineLevel="0" collapsed="false">
      <c r="A168" s="36" t="n">
        <v>167</v>
      </c>
      <c r="B168" s="278" t="n">
        <f aca="false">IF(VLOOKUP($A168,Ludo_na!$A$2:$AB$602,3,0)="","",VLOOKUP($A168,Ludo_na!$A$2:$AB$602,2,0))</f>
        <v>113</v>
      </c>
      <c r="C168" s="279" t="str">
        <f aca="false">IF(VLOOKUP($A168,Tournoi!$B$2:$AB$601,3,0)="","",VLOOKUP($A168,Tournoi!$B$2:$AB$601,3,0))</f>
        <v>Caruso</v>
      </c>
      <c r="D168" s="279" t="str">
        <f aca="false">IF(VLOOKUP($A168,Tournoi!$B$2:$AB$601,4,0)="","",VLOOKUP($A168,Tournoi!$B$2:$AB$601,4,0))</f>
        <v>Valérie</v>
      </c>
      <c r="E168" s="249" t="str">
        <f aca="false">IF(VLOOKUP($A168,Tournoi!$B$2:$AB$601,5,0)="","",VLOOKUP($A168,Tournoi!$B$2:$AB$601,5,0))</f>
        <v>In Ludo Veritas</v>
      </c>
      <c r="F168" s="280" t="str">
        <f aca="false">IF(VLOOKUP($A168,Tournoi!$B$2:$AB$601,6,0)="","",VLOOKUP($A168,Tournoi!$B$2:$AB$601,6,0))</f>
        <v/>
      </c>
      <c r="G168" s="280" t="str">
        <f aca="false">IF(VLOOKUP($A168,Tournoi!$B$2:$AB$601,6,0)="","",VLOOKUP($A168,Tournoi!$B$2:$AB$601,8,0))</f>
        <v/>
      </c>
      <c r="H168" s="281" t="str">
        <f aca="false">IF(VLOOKUP($A168,Tournoi!$B$2:$AB$601,6,0)="","",VLOOKUP($A168,Tournoi!$B$2:$AB$601,12,0))</f>
        <v/>
      </c>
      <c r="I168" s="280" t="str">
        <f aca="false">IF(VLOOKUP($A168,Tournoi!$B$2:$AB$601,6,0)="","",VLOOKUP($A168,Tournoi!$B$2:$AB$601,13,0))</f>
        <v/>
      </c>
      <c r="J168" s="281" t="str">
        <f aca="false">IF(VLOOKUP($A168,Tournoi!$B$2:$AB$601,6,0)="","",VLOOKUP($A168,Tournoi!$B$2:$AB$601,17,0))</f>
        <v/>
      </c>
      <c r="K168" s="280" t="str">
        <f aca="false">IF(VLOOKUP($A168,Tournoi!$B$2:$AB$601,6,0)="","",VLOOKUP($A168,Tournoi!$B$2:$AB$601,18,0))</f>
        <v/>
      </c>
      <c r="L168" s="281" t="str">
        <f aca="false">IF(VLOOKUP($A168,Tournoi!$B$2:$AB$601,6,0)="","",VLOOKUP($A168,Tournoi!$B$2:$AB$601,22,0))</f>
        <v/>
      </c>
    </row>
    <row r="169" customFormat="false" ht="14.1" hidden="false" customHeight="true" outlineLevel="0" collapsed="false">
      <c r="A169" s="36" t="n">
        <v>168</v>
      </c>
      <c r="B169" s="278" t="n">
        <f aca="false">IF(VLOOKUP($A169,Ludo_na!$A$2:$AB$602,3,0)="","",VLOOKUP($A169,Ludo_na!$A$2:$AB$602,2,0))</f>
        <v>104</v>
      </c>
      <c r="C169" s="279" t="str">
        <f aca="false">IF(VLOOKUP($A169,Tournoi!$B$2:$AB$601,3,0)="","",VLOOKUP($A169,Tournoi!$B$2:$AB$601,3,0))</f>
        <v>Gobert</v>
      </c>
      <c r="D169" s="279" t="str">
        <f aca="false">IF(VLOOKUP($A169,Tournoi!$B$2:$AB$601,4,0)="","",VLOOKUP($A169,Tournoi!$B$2:$AB$601,4,0))</f>
        <v>Stéphane</v>
      </c>
      <c r="E169" s="249" t="str">
        <f aca="false">IF(VLOOKUP($A169,Tournoi!$B$2:$AB$601,5,0)="","",VLOOKUP($A169,Tournoi!$B$2:$AB$601,5,0))</f>
        <v>In Ludo Veritas</v>
      </c>
      <c r="F169" s="280" t="str">
        <f aca="false">IF(VLOOKUP($A169,Tournoi!$B$2:$AB$601,6,0)="","",VLOOKUP($A169,Tournoi!$B$2:$AB$601,6,0))</f>
        <v/>
      </c>
      <c r="G169" s="280" t="str">
        <f aca="false">IF(VLOOKUP($A169,Tournoi!$B$2:$AB$601,6,0)="","",VLOOKUP($A169,Tournoi!$B$2:$AB$601,8,0))</f>
        <v/>
      </c>
      <c r="H169" s="281" t="str">
        <f aca="false">IF(VLOOKUP($A169,Tournoi!$B$2:$AB$601,6,0)="","",VLOOKUP($A169,Tournoi!$B$2:$AB$601,12,0))</f>
        <v/>
      </c>
      <c r="I169" s="280" t="str">
        <f aca="false">IF(VLOOKUP($A169,Tournoi!$B$2:$AB$601,6,0)="","",VLOOKUP($A169,Tournoi!$B$2:$AB$601,13,0))</f>
        <v/>
      </c>
      <c r="J169" s="281" t="str">
        <f aca="false">IF(VLOOKUP($A169,Tournoi!$B$2:$AB$601,6,0)="","",VLOOKUP($A169,Tournoi!$B$2:$AB$601,17,0))</f>
        <v/>
      </c>
      <c r="K169" s="280" t="str">
        <f aca="false">IF(VLOOKUP($A169,Tournoi!$B$2:$AB$601,6,0)="","",VLOOKUP($A169,Tournoi!$B$2:$AB$601,18,0))</f>
        <v/>
      </c>
      <c r="L169" s="281" t="str">
        <f aca="false">IF(VLOOKUP($A169,Tournoi!$B$2:$AB$601,6,0)="","",VLOOKUP($A169,Tournoi!$B$2:$AB$601,22,0))</f>
        <v/>
      </c>
    </row>
    <row r="170" customFormat="false" ht="14.1" hidden="false" customHeight="true" outlineLevel="0" collapsed="false">
      <c r="A170" s="36" t="n">
        <v>169</v>
      </c>
      <c r="B170" s="278" t="n">
        <f aca="false">IF(VLOOKUP($A170,Ludo_na!$A$2:$AB$602,3,0)="","",VLOOKUP($A170,Ludo_na!$A$2:$AB$602,2,0))</f>
        <v>313</v>
      </c>
      <c r="C170" s="279" t="str">
        <f aca="false">IF(VLOOKUP($A170,Tournoi!$B$2:$AB$601,3,0)="","",VLOOKUP($A170,Tournoi!$B$2:$AB$601,3,0))</f>
        <v>Dauwe</v>
      </c>
      <c r="D170" s="279" t="str">
        <f aca="false">IF(VLOOKUP($A170,Tournoi!$B$2:$AB$601,4,0)="","",VLOOKUP($A170,Tournoi!$B$2:$AB$601,4,0))</f>
        <v>Emily</v>
      </c>
      <c r="E170" s="249" t="str">
        <f aca="false">IF(VLOOKUP($A170,Tournoi!$B$2:$AB$601,5,0)="","",VLOOKUP($A170,Tournoi!$B$2:$AB$601,5,0))</f>
        <v>Tumblin' Dice</v>
      </c>
      <c r="F170" s="280" t="str">
        <f aca="false">IF(VLOOKUP($A170,Tournoi!$B$2:$AB$601,6,0)="","",VLOOKUP($A170,Tournoi!$B$2:$AB$601,6,0))</f>
        <v/>
      </c>
      <c r="G170" s="280" t="str">
        <f aca="false">IF(VLOOKUP($A170,Tournoi!$B$2:$AB$601,6,0)="","",VLOOKUP($A170,Tournoi!$B$2:$AB$601,8,0))</f>
        <v/>
      </c>
      <c r="H170" s="281" t="str">
        <f aca="false">IF(VLOOKUP($A170,Tournoi!$B$2:$AB$601,6,0)="","",VLOOKUP($A170,Tournoi!$B$2:$AB$601,12,0))</f>
        <v/>
      </c>
      <c r="I170" s="280" t="str">
        <f aca="false">IF(VLOOKUP($A170,Tournoi!$B$2:$AB$601,6,0)="","",VLOOKUP($A170,Tournoi!$B$2:$AB$601,13,0))</f>
        <v/>
      </c>
      <c r="J170" s="281" t="str">
        <f aca="false">IF(VLOOKUP($A170,Tournoi!$B$2:$AB$601,6,0)="","",VLOOKUP($A170,Tournoi!$B$2:$AB$601,17,0))</f>
        <v/>
      </c>
      <c r="K170" s="280" t="str">
        <f aca="false">IF(VLOOKUP($A170,Tournoi!$B$2:$AB$601,6,0)="","",VLOOKUP($A170,Tournoi!$B$2:$AB$601,18,0))</f>
        <v/>
      </c>
      <c r="L170" s="281" t="str">
        <f aca="false">IF(VLOOKUP($A170,Tournoi!$B$2:$AB$601,6,0)="","",VLOOKUP($A170,Tournoi!$B$2:$AB$601,22,0))</f>
        <v/>
      </c>
    </row>
    <row r="171" customFormat="false" ht="14.1" hidden="false" customHeight="true" outlineLevel="0" collapsed="false">
      <c r="A171" s="36" t="n">
        <v>170</v>
      </c>
      <c r="B171" s="278" t="n">
        <f aca="false">IF(VLOOKUP($A171,Ludo_na!$A$2:$AB$602,3,0)="","",VLOOKUP($A171,Ludo_na!$A$2:$AB$602,2,0))</f>
        <v>141</v>
      </c>
      <c r="C171" s="279" t="str">
        <f aca="false">IF(VLOOKUP($A171,Tournoi!$B$2:$AB$601,3,0)="","",VLOOKUP($A171,Tournoi!$B$2:$AB$601,3,0))</f>
        <v>Siccard</v>
      </c>
      <c r="D171" s="279" t="str">
        <f aca="false">IF(VLOOKUP($A171,Tournoi!$B$2:$AB$601,4,0)="","",VLOOKUP($A171,Tournoi!$B$2:$AB$601,4,0))</f>
        <v>Jana</v>
      </c>
      <c r="E171" s="249" t="str">
        <f aca="false">IF(VLOOKUP($A171,Tournoi!$B$2:$AB$601,5,0)="","",VLOOKUP($A171,Tournoi!$B$2:$AB$601,5,0))</f>
        <v>Tumblin' Dice</v>
      </c>
      <c r="F171" s="280" t="str">
        <f aca="false">IF(VLOOKUP($A171,Tournoi!$B$2:$AB$601,6,0)="","",VLOOKUP($A171,Tournoi!$B$2:$AB$601,6,0))</f>
        <v/>
      </c>
      <c r="G171" s="280" t="str">
        <f aca="false">IF(VLOOKUP($A171,Tournoi!$B$2:$AB$601,6,0)="","",VLOOKUP($A171,Tournoi!$B$2:$AB$601,8,0))</f>
        <v/>
      </c>
      <c r="H171" s="281" t="str">
        <f aca="false">IF(VLOOKUP($A171,Tournoi!$B$2:$AB$601,6,0)="","",VLOOKUP($A171,Tournoi!$B$2:$AB$601,12,0))</f>
        <v/>
      </c>
      <c r="I171" s="280" t="str">
        <f aca="false">IF(VLOOKUP($A171,Tournoi!$B$2:$AB$601,6,0)="","",VLOOKUP($A171,Tournoi!$B$2:$AB$601,13,0))</f>
        <v/>
      </c>
      <c r="J171" s="281" t="str">
        <f aca="false">IF(VLOOKUP($A171,Tournoi!$B$2:$AB$601,6,0)="","",VLOOKUP($A171,Tournoi!$B$2:$AB$601,17,0))</f>
        <v/>
      </c>
      <c r="K171" s="280" t="str">
        <f aca="false">IF(VLOOKUP($A171,Tournoi!$B$2:$AB$601,6,0)="","",VLOOKUP($A171,Tournoi!$B$2:$AB$601,18,0))</f>
        <v/>
      </c>
      <c r="L171" s="281" t="str">
        <f aca="false">IF(VLOOKUP($A171,Tournoi!$B$2:$AB$601,6,0)="","",VLOOKUP($A171,Tournoi!$B$2:$AB$601,22,0))</f>
        <v/>
      </c>
    </row>
    <row r="172" customFormat="false" ht="14.1" hidden="false" customHeight="true" outlineLevel="0" collapsed="false">
      <c r="A172" s="36" t="n">
        <v>171</v>
      </c>
      <c r="B172" s="278" t="n">
        <f aca="false">IF(VLOOKUP($A172,Ludo_na!$A$2:$AB$602,3,0)="","",VLOOKUP($A172,Ludo_na!$A$2:$AB$602,2,0))</f>
        <v>464</v>
      </c>
      <c r="C172" s="279" t="str">
        <f aca="false">IF(VLOOKUP($A172,Tournoi!$B$2:$AB$601,3,0)="","",VLOOKUP($A172,Tournoi!$B$2:$AB$601,3,0))</f>
        <v>Kremer</v>
      </c>
      <c r="D172" s="279" t="str">
        <f aca="false">IF(VLOOKUP($A172,Tournoi!$B$2:$AB$601,4,0)="","",VLOOKUP($A172,Tournoi!$B$2:$AB$601,4,0))</f>
        <v>Nadia</v>
      </c>
      <c r="E172" s="249" t="str">
        <f aca="false">IF(VLOOKUP($A172,Tournoi!$B$2:$AB$601,5,0)="","",VLOOKUP($A172,Tournoi!$B$2:$AB$601,5,0))</f>
        <v/>
      </c>
      <c r="F172" s="280" t="str">
        <f aca="false">IF(VLOOKUP($A172,Tournoi!$B$2:$AB$601,6,0)="","",VLOOKUP($A172,Tournoi!$B$2:$AB$601,6,0))</f>
        <v/>
      </c>
      <c r="G172" s="280" t="str">
        <f aca="false">IF(VLOOKUP($A172,Tournoi!$B$2:$AB$601,6,0)="","",VLOOKUP($A172,Tournoi!$B$2:$AB$601,8,0))</f>
        <v/>
      </c>
      <c r="H172" s="281" t="str">
        <f aca="false">IF(VLOOKUP($A172,Tournoi!$B$2:$AB$601,6,0)="","",VLOOKUP($A172,Tournoi!$B$2:$AB$601,12,0))</f>
        <v/>
      </c>
      <c r="I172" s="280" t="str">
        <f aca="false">IF(VLOOKUP($A172,Tournoi!$B$2:$AB$601,6,0)="","",VLOOKUP($A172,Tournoi!$B$2:$AB$601,13,0))</f>
        <v/>
      </c>
      <c r="J172" s="281" t="str">
        <f aca="false">IF(VLOOKUP($A172,Tournoi!$B$2:$AB$601,6,0)="","",VLOOKUP($A172,Tournoi!$B$2:$AB$601,17,0))</f>
        <v/>
      </c>
      <c r="K172" s="280" t="str">
        <f aca="false">IF(VLOOKUP($A172,Tournoi!$B$2:$AB$601,6,0)="","",VLOOKUP($A172,Tournoi!$B$2:$AB$601,18,0))</f>
        <v/>
      </c>
      <c r="L172" s="281" t="str">
        <f aca="false">IF(VLOOKUP($A172,Tournoi!$B$2:$AB$601,6,0)="","",VLOOKUP($A172,Tournoi!$B$2:$AB$601,22,0))</f>
        <v/>
      </c>
    </row>
    <row r="173" customFormat="false" ht="14.1" hidden="false" customHeight="true" outlineLevel="0" collapsed="false">
      <c r="A173" s="36" t="n">
        <v>172</v>
      </c>
      <c r="B173" s="278" t="n">
        <f aca="false">IF(VLOOKUP($A173,Ludo_na!$A$2:$AB$602,3,0)="","",VLOOKUP($A173,Ludo_na!$A$2:$AB$602,2,0))</f>
        <v>214</v>
      </c>
      <c r="C173" s="279" t="str">
        <f aca="false">IF(VLOOKUP($A173,Tournoi!$B$2:$AB$601,3,0)="","",VLOOKUP($A173,Tournoi!$B$2:$AB$601,3,0))</f>
        <v>Baeyens</v>
      </c>
      <c r="D173" s="279" t="str">
        <f aca="false">IF(VLOOKUP($A173,Tournoi!$B$2:$AB$601,4,0)="","",VLOOKUP($A173,Tournoi!$B$2:$AB$601,4,0))</f>
        <v>Marieke</v>
      </c>
      <c r="E173" s="249" t="str">
        <f aca="false">IF(VLOOKUP($A173,Tournoi!$B$2:$AB$601,5,0)="","",VLOOKUP($A173,Tournoi!$B$2:$AB$601,5,0))</f>
        <v>Spelen Op Zolder</v>
      </c>
      <c r="F173" s="280" t="str">
        <f aca="false">IF(VLOOKUP($A173,Tournoi!$B$2:$AB$601,6,0)="","",VLOOKUP($A173,Tournoi!$B$2:$AB$601,6,0))</f>
        <v/>
      </c>
      <c r="G173" s="280" t="str">
        <f aca="false">IF(VLOOKUP($A173,Tournoi!$B$2:$AB$601,6,0)="","",VLOOKUP($A173,Tournoi!$B$2:$AB$601,8,0))</f>
        <v/>
      </c>
      <c r="H173" s="281" t="str">
        <f aca="false">IF(VLOOKUP($A173,Tournoi!$B$2:$AB$601,6,0)="","",VLOOKUP($A173,Tournoi!$B$2:$AB$601,12,0))</f>
        <v/>
      </c>
      <c r="I173" s="280" t="str">
        <f aca="false">IF(VLOOKUP($A173,Tournoi!$B$2:$AB$601,6,0)="","",VLOOKUP($A173,Tournoi!$B$2:$AB$601,13,0))</f>
        <v/>
      </c>
      <c r="J173" s="281" t="str">
        <f aca="false">IF(VLOOKUP($A173,Tournoi!$B$2:$AB$601,6,0)="","",VLOOKUP($A173,Tournoi!$B$2:$AB$601,17,0))</f>
        <v/>
      </c>
      <c r="K173" s="280" t="str">
        <f aca="false">IF(VLOOKUP($A173,Tournoi!$B$2:$AB$601,6,0)="","",VLOOKUP($A173,Tournoi!$B$2:$AB$601,18,0))</f>
        <v/>
      </c>
      <c r="L173" s="281" t="str">
        <f aca="false">IF(VLOOKUP($A173,Tournoi!$B$2:$AB$601,6,0)="","",VLOOKUP($A173,Tournoi!$B$2:$AB$601,22,0))</f>
        <v/>
      </c>
    </row>
    <row r="174" customFormat="false" ht="14.1" hidden="false" customHeight="true" outlineLevel="0" collapsed="false">
      <c r="A174" s="36" t="n">
        <v>173</v>
      </c>
      <c r="B174" s="278" t="n">
        <f aca="false">IF(VLOOKUP($A174,Ludo_na!$A$2:$AB$602,3,0)="","",VLOOKUP($A174,Ludo_na!$A$2:$AB$602,2,0))</f>
        <v>571</v>
      </c>
      <c r="C174" s="279" t="str">
        <f aca="false">IF(VLOOKUP($A174,Tournoi!$B$2:$AB$601,3,0)="","",VLOOKUP($A174,Tournoi!$B$2:$AB$601,3,0))</f>
        <v>Van Hoof</v>
      </c>
      <c r="D174" s="279" t="str">
        <f aca="false">IF(VLOOKUP($A174,Tournoi!$B$2:$AB$601,4,0)="","",VLOOKUP($A174,Tournoi!$B$2:$AB$601,4,0))</f>
        <v>Peter</v>
      </c>
      <c r="E174" s="249" t="str">
        <f aca="false">IF(VLOOKUP($A174,Tournoi!$B$2:$AB$601,5,0)="","",VLOOKUP($A174,Tournoi!$B$2:$AB$601,5,0))</f>
        <v/>
      </c>
      <c r="F174" s="280" t="str">
        <f aca="false">IF(VLOOKUP($A174,Tournoi!$B$2:$AB$601,6,0)="","",VLOOKUP($A174,Tournoi!$B$2:$AB$601,6,0))</f>
        <v/>
      </c>
      <c r="G174" s="280" t="str">
        <f aca="false">IF(VLOOKUP($A174,Tournoi!$B$2:$AB$601,6,0)="","",VLOOKUP($A174,Tournoi!$B$2:$AB$601,8,0))</f>
        <v/>
      </c>
      <c r="H174" s="281" t="str">
        <f aca="false">IF(VLOOKUP($A174,Tournoi!$B$2:$AB$601,6,0)="","",VLOOKUP($A174,Tournoi!$B$2:$AB$601,12,0))</f>
        <v/>
      </c>
      <c r="I174" s="280" t="str">
        <f aca="false">IF(VLOOKUP($A174,Tournoi!$B$2:$AB$601,6,0)="","",VLOOKUP($A174,Tournoi!$B$2:$AB$601,13,0))</f>
        <v/>
      </c>
      <c r="J174" s="281" t="str">
        <f aca="false">IF(VLOOKUP($A174,Tournoi!$B$2:$AB$601,6,0)="","",VLOOKUP($A174,Tournoi!$B$2:$AB$601,17,0))</f>
        <v/>
      </c>
      <c r="K174" s="280" t="str">
        <f aca="false">IF(VLOOKUP($A174,Tournoi!$B$2:$AB$601,6,0)="","",VLOOKUP($A174,Tournoi!$B$2:$AB$601,18,0))</f>
        <v/>
      </c>
      <c r="L174" s="281" t="str">
        <f aca="false">IF(VLOOKUP($A174,Tournoi!$B$2:$AB$601,6,0)="","",VLOOKUP($A174,Tournoi!$B$2:$AB$601,22,0))</f>
        <v/>
      </c>
    </row>
    <row r="175" customFormat="false" ht="14.1" hidden="false" customHeight="true" outlineLevel="0" collapsed="false">
      <c r="A175" s="36" t="n">
        <v>174</v>
      </c>
      <c r="B175" s="278" t="n">
        <f aca="false">IF(VLOOKUP($A175,Ludo_na!$A$2:$AB$602,3,0)="","",VLOOKUP($A175,Ludo_na!$A$2:$AB$602,2,0))</f>
        <v>291</v>
      </c>
      <c r="C175" s="279" t="str">
        <f aca="false">IF(VLOOKUP($A175,Tournoi!$B$2:$AB$601,3,0)="","",VLOOKUP($A175,Tournoi!$B$2:$AB$601,3,0))</f>
        <v>Dockx</v>
      </c>
      <c r="D175" s="279" t="str">
        <f aca="false">IF(VLOOKUP($A175,Tournoi!$B$2:$AB$601,4,0)="","",VLOOKUP($A175,Tournoi!$B$2:$AB$601,4,0))</f>
        <v>Dennis</v>
      </c>
      <c r="E175" s="249" t="str">
        <f aca="false">IF(VLOOKUP($A175,Tournoi!$B$2:$AB$601,5,0)="","",VLOOKUP($A175,Tournoi!$B$2:$AB$601,5,0))</f>
        <v/>
      </c>
      <c r="F175" s="280" t="str">
        <f aca="false">IF(VLOOKUP($A175,Tournoi!$B$2:$AB$601,6,0)="","",VLOOKUP($A175,Tournoi!$B$2:$AB$601,6,0))</f>
        <v/>
      </c>
      <c r="G175" s="280" t="str">
        <f aca="false">IF(VLOOKUP($A175,Tournoi!$B$2:$AB$601,6,0)="","",VLOOKUP($A175,Tournoi!$B$2:$AB$601,8,0))</f>
        <v/>
      </c>
      <c r="H175" s="281" t="str">
        <f aca="false">IF(VLOOKUP($A175,Tournoi!$B$2:$AB$601,6,0)="","",VLOOKUP($A175,Tournoi!$B$2:$AB$601,12,0))</f>
        <v/>
      </c>
      <c r="I175" s="280" t="str">
        <f aca="false">IF(VLOOKUP($A175,Tournoi!$B$2:$AB$601,6,0)="","",VLOOKUP($A175,Tournoi!$B$2:$AB$601,13,0))</f>
        <v/>
      </c>
      <c r="J175" s="281" t="str">
        <f aca="false">IF(VLOOKUP($A175,Tournoi!$B$2:$AB$601,6,0)="","",VLOOKUP($A175,Tournoi!$B$2:$AB$601,17,0))</f>
        <v/>
      </c>
      <c r="K175" s="280" t="str">
        <f aca="false">IF(VLOOKUP($A175,Tournoi!$B$2:$AB$601,6,0)="","",VLOOKUP($A175,Tournoi!$B$2:$AB$601,18,0))</f>
        <v/>
      </c>
      <c r="L175" s="281" t="str">
        <f aca="false">IF(VLOOKUP($A175,Tournoi!$B$2:$AB$601,6,0)="","",VLOOKUP($A175,Tournoi!$B$2:$AB$601,22,0))</f>
        <v/>
      </c>
    </row>
    <row r="176" customFormat="false" ht="14.1" hidden="false" customHeight="true" outlineLevel="0" collapsed="false">
      <c r="A176" s="36" t="n">
        <v>175</v>
      </c>
      <c r="B176" s="278" t="n">
        <f aca="false">IF(VLOOKUP($A176,Ludo_na!$A$2:$AB$602,3,0)="","",VLOOKUP($A176,Ludo_na!$A$2:$AB$602,2,0))</f>
        <v>62</v>
      </c>
      <c r="C176" s="279" t="str">
        <f aca="false">IF(VLOOKUP($A176,Tournoi!$B$2:$AB$601,3,0)="","",VLOOKUP($A176,Tournoi!$B$2:$AB$601,3,0))</f>
        <v>Vande Kerckhove</v>
      </c>
      <c r="D176" s="279" t="str">
        <f aca="false">IF(VLOOKUP($A176,Tournoi!$B$2:$AB$601,4,0)="","",VLOOKUP($A176,Tournoi!$B$2:$AB$601,4,0))</f>
        <v>Christian</v>
      </c>
      <c r="E176" s="249" t="str">
        <f aca="false">IF(VLOOKUP($A176,Tournoi!$B$2:$AB$601,5,0)="","",VLOOKUP($A176,Tournoi!$B$2:$AB$601,5,0))</f>
        <v>Spelen Op Zolder</v>
      </c>
      <c r="F176" s="280" t="str">
        <f aca="false">IF(VLOOKUP($A176,Tournoi!$B$2:$AB$601,6,0)="","",VLOOKUP($A176,Tournoi!$B$2:$AB$601,6,0))</f>
        <v>Aanwezig</v>
      </c>
      <c r="G176" s="280" t="str">
        <f aca="false">IF(VLOOKUP($A176,Tournoi!$B$2:$AB$601,6,0)="","",VLOOKUP($A176,Tournoi!$B$2:$AB$601,8,0))</f>
        <v>Stenen tijdperk</v>
      </c>
      <c r="H176" s="281" t="n">
        <f aca="false">IF(VLOOKUP($A176,Tournoi!$B$2:$AB$601,6,0)="","",VLOOKUP($A176,Tournoi!$B$2:$AB$601,12,0))</f>
        <v>104.337104072398</v>
      </c>
      <c r="I176" s="280" t="str">
        <f aca="false">IF(VLOOKUP($A176,Tournoi!$B$2:$AB$601,6,0)="","",VLOOKUP($A176,Tournoi!$B$2:$AB$601,13,0))</f>
        <v>Agricola</v>
      </c>
      <c r="J176" s="281" t="n">
        <f aca="false">IF(VLOOKUP($A176,Tournoi!$B$2:$AB$601,6,0)="","",VLOOKUP($A176,Tournoi!$B$2:$AB$601,17,0))</f>
        <v>104.333333333333</v>
      </c>
      <c r="K176" s="280" t="str">
        <f aca="false">IF(VLOOKUP($A176,Tournoi!$B$2:$AB$601,6,0)="","",VLOOKUP($A176,Tournoi!$B$2:$AB$601,18,0))</f>
        <v>Las Vegas Kaartspel</v>
      </c>
      <c r="L176" s="281" t="n">
        <f aca="false">IF(VLOOKUP($A176,Tournoi!$B$2:$AB$601,6,0)="","",VLOOKUP($A176,Tournoi!$B$2:$AB$601,22,0))</f>
        <v>0.12202380952381</v>
      </c>
    </row>
    <row r="177" customFormat="false" ht="14.1" hidden="false" customHeight="true" outlineLevel="0" collapsed="false">
      <c r="A177" s="36" t="n">
        <v>176</v>
      </c>
      <c r="B177" s="278" t="n">
        <f aca="false">IF(VLOOKUP($A177,Ludo_na!$A$2:$AB$602,3,0)="","",VLOOKUP($A177,Ludo_na!$A$2:$AB$602,2,0))</f>
        <v>66</v>
      </c>
      <c r="C177" s="279" t="str">
        <f aca="false">IF(VLOOKUP($A177,Tournoi!$B$2:$AB$601,3,0)="","",VLOOKUP($A177,Tournoi!$B$2:$AB$601,3,0))</f>
        <v>Malisse</v>
      </c>
      <c r="D177" s="279" t="str">
        <f aca="false">IF(VLOOKUP($A177,Tournoi!$B$2:$AB$601,4,0)="","",VLOOKUP($A177,Tournoi!$B$2:$AB$601,4,0))</f>
        <v>Jean-Pierre</v>
      </c>
      <c r="E177" s="249" t="str">
        <f aca="false">IF(VLOOKUP($A177,Tournoi!$B$2:$AB$601,5,0)="","",VLOOKUP($A177,Tournoi!$B$2:$AB$601,5,0))</f>
        <v>Alpa-Ludismes</v>
      </c>
      <c r="F177" s="280" t="str">
        <f aca="false">IF(VLOOKUP($A177,Tournoi!$B$2:$AB$601,6,0)="","",VLOOKUP($A177,Tournoi!$B$2:$AB$601,6,0))</f>
        <v>Aanwezig</v>
      </c>
      <c r="G177" s="280" t="str">
        <f aca="false">IF(VLOOKUP($A177,Tournoi!$B$2:$AB$601,6,0)="","",VLOOKUP($A177,Tournoi!$B$2:$AB$601,8,0))</f>
        <v>Die Burgen von Burgund Kaartspel</v>
      </c>
      <c r="H177" s="281" t="n">
        <f aca="false">IF(VLOOKUP($A177,Tournoi!$B$2:$AB$601,6,0)="","",VLOOKUP($A177,Tournoi!$B$2:$AB$601,12,0))</f>
        <v>66.9266666666667</v>
      </c>
      <c r="I177" s="280" t="str">
        <f aca="false">IF(VLOOKUP($A177,Tournoi!$B$2:$AB$601,6,0)="","",VLOOKUP($A177,Tournoi!$B$2:$AB$601,13,0))</f>
        <v>Orleans</v>
      </c>
      <c r="J177" s="281" t="n">
        <f aca="false">IF(VLOOKUP($A177,Tournoi!$B$2:$AB$601,6,0)="","",VLOOKUP($A177,Tournoi!$B$2:$AB$601,17,0))</f>
        <v>0.185714285714286</v>
      </c>
      <c r="K177" s="280" t="str">
        <f aca="false">IF(VLOOKUP($A177,Tournoi!$B$2:$AB$601,6,0)="","",VLOOKUP($A177,Tournoi!$B$2:$AB$601,18,0))</f>
        <v>Las Vegas Kaartspel</v>
      </c>
      <c r="L177" s="281" t="n">
        <f aca="false">IF(VLOOKUP($A177,Tournoi!$B$2:$AB$601,6,0)="","",VLOOKUP($A177,Tournoi!$B$2:$AB$601,22,0))</f>
        <v>105.264880952381</v>
      </c>
    </row>
    <row r="178" customFormat="false" ht="14.1" hidden="false" customHeight="true" outlineLevel="0" collapsed="false">
      <c r="A178" s="36" t="n">
        <v>177</v>
      </c>
      <c r="B178" s="278" t="n">
        <f aca="false">IF(VLOOKUP($A178,Ludo_na!$A$2:$AB$602,3,0)="","",VLOOKUP($A178,Ludo_na!$A$2:$AB$602,2,0))</f>
        <v>90</v>
      </c>
      <c r="C178" s="279" t="str">
        <f aca="false">IF(VLOOKUP($A178,Tournoi!$B$2:$AB$601,3,0)="","",VLOOKUP($A178,Tournoi!$B$2:$AB$601,3,0))</f>
        <v>Simoens</v>
      </c>
      <c r="D178" s="279" t="str">
        <f aca="false">IF(VLOOKUP($A178,Tournoi!$B$2:$AB$601,4,0)="","",VLOOKUP($A178,Tournoi!$B$2:$AB$601,4,0))</f>
        <v>Barry</v>
      </c>
      <c r="E178" s="249" t="str">
        <f aca="false">IF(VLOOKUP($A178,Tournoi!$B$2:$AB$601,5,0)="","",VLOOKUP($A178,Tournoi!$B$2:$AB$601,5,0))</f>
        <v>x</v>
      </c>
      <c r="F178" s="280" t="str">
        <f aca="false">IF(VLOOKUP($A178,Tournoi!$B$2:$AB$601,6,0)="","",VLOOKUP($A178,Tournoi!$B$2:$AB$601,6,0))</f>
        <v/>
      </c>
      <c r="G178" s="280" t="str">
        <f aca="false">IF(VLOOKUP($A178,Tournoi!$B$2:$AB$601,6,0)="","",VLOOKUP($A178,Tournoi!$B$2:$AB$601,8,0))</f>
        <v/>
      </c>
      <c r="H178" s="281" t="str">
        <f aca="false">IF(VLOOKUP($A178,Tournoi!$B$2:$AB$601,6,0)="","",VLOOKUP($A178,Tournoi!$B$2:$AB$601,12,0))</f>
        <v/>
      </c>
      <c r="I178" s="280" t="str">
        <f aca="false">IF(VLOOKUP($A178,Tournoi!$B$2:$AB$601,6,0)="","",VLOOKUP($A178,Tournoi!$B$2:$AB$601,13,0))</f>
        <v/>
      </c>
      <c r="J178" s="281" t="str">
        <f aca="false">IF(VLOOKUP($A178,Tournoi!$B$2:$AB$601,6,0)="","",VLOOKUP($A178,Tournoi!$B$2:$AB$601,17,0))</f>
        <v/>
      </c>
      <c r="K178" s="280" t="str">
        <f aca="false">IF(VLOOKUP($A178,Tournoi!$B$2:$AB$601,6,0)="","",VLOOKUP($A178,Tournoi!$B$2:$AB$601,18,0))</f>
        <v/>
      </c>
      <c r="L178" s="281" t="str">
        <f aca="false">IF(VLOOKUP($A178,Tournoi!$B$2:$AB$601,6,0)="","",VLOOKUP($A178,Tournoi!$B$2:$AB$601,22,0))</f>
        <v/>
      </c>
    </row>
    <row r="179" customFormat="false" ht="14.1" hidden="false" customHeight="true" outlineLevel="0" collapsed="false">
      <c r="A179" s="36" t="n">
        <v>178</v>
      </c>
      <c r="B179" s="278" t="n">
        <f aca="false">IF(VLOOKUP($A179,Ludo_na!$A$2:$AB$602,3,0)="","",VLOOKUP($A179,Ludo_na!$A$2:$AB$602,2,0))</f>
        <v>391</v>
      </c>
      <c r="C179" s="279" t="str">
        <f aca="false">IF(VLOOKUP($A179,Tournoi!$B$2:$AB$601,3,0)="","",VLOOKUP($A179,Tournoi!$B$2:$AB$601,3,0))</f>
        <v>Van Colen</v>
      </c>
      <c r="D179" s="279" t="str">
        <f aca="false">IF(VLOOKUP($A179,Tournoi!$B$2:$AB$601,4,0)="","",VLOOKUP($A179,Tournoi!$B$2:$AB$601,4,0))</f>
        <v>Glenn</v>
      </c>
      <c r="E179" s="249" t="str">
        <f aca="false">IF(VLOOKUP($A179,Tournoi!$B$2:$AB$601,5,0)="","",VLOOKUP($A179,Tournoi!$B$2:$AB$601,5,0))</f>
        <v>Spelen Op Zolder</v>
      </c>
      <c r="F179" s="280" t="str">
        <f aca="false">IF(VLOOKUP($A179,Tournoi!$B$2:$AB$601,6,0)="","",VLOOKUP($A179,Tournoi!$B$2:$AB$601,6,0))</f>
        <v/>
      </c>
      <c r="G179" s="280" t="str">
        <f aca="false">IF(VLOOKUP($A179,Tournoi!$B$2:$AB$601,6,0)="","",VLOOKUP($A179,Tournoi!$B$2:$AB$601,8,0))</f>
        <v/>
      </c>
      <c r="H179" s="281" t="str">
        <f aca="false">IF(VLOOKUP($A179,Tournoi!$B$2:$AB$601,6,0)="","",VLOOKUP($A179,Tournoi!$B$2:$AB$601,12,0))</f>
        <v/>
      </c>
      <c r="I179" s="280" t="str">
        <f aca="false">IF(VLOOKUP($A179,Tournoi!$B$2:$AB$601,6,0)="","",VLOOKUP($A179,Tournoi!$B$2:$AB$601,13,0))</f>
        <v/>
      </c>
      <c r="J179" s="281" t="str">
        <f aca="false">IF(VLOOKUP($A179,Tournoi!$B$2:$AB$601,6,0)="","",VLOOKUP($A179,Tournoi!$B$2:$AB$601,17,0))</f>
        <v/>
      </c>
      <c r="K179" s="280" t="str">
        <f aca="false">IF(VLOOKUP($A179,Tournoi!$B$2:$AB$601,6,0)="","",VLOOKUP($A179,Tournoi!$B$2:$AB$601,18,0))</f>
        <v/>
      </c>
      <c r="L179" s="281" t="str">
        <f aca="false">IF(VLOOKUP($A179,Tournoi!$B$2:$AB$601,6,0)="","",VLOOKUP($A179,Tournoi!$B$2:$AB$601,22,0))</f>
        <v/>
      </c>
    </row>
    <row r="180" customFormat="false" ht="14.1" hidden="false" customHeight="true" outlineLevel="0" collapsed="false">
      <c r="A180" s="36" t="n">
        <v>179</v>
      </c>
      <c r="B180" s="278" t="n">
        <f aca="false">IF(VLOOKUP($A180,Ludo_na!$A$2:$AB$602,3,0)="","",VLOOKUP($A180,Ludo_na!$A$2:$AB$602,2,0))</f>
        <v>133</v>
      </c>
      <c r="C180" s="279" t="str">
        <f aca="false">IF(VLOOKUP($A180,Tournoi!$B$2:$AB$601,3,0)="","",VLOOKUP($A180,Tournoi!$B$2:$AB$601,3,0))</f>
        <v>Verstraete</v>
      </c>
      <c r="D180" s="279" t="str">
        <f aca="false">IF(VLOOKUP($A180,Tournoi!$B$2:$AB$601,4,0)="","",VLOOKUP($A180,Tournoi!$B$2:$AB$601,4,0))</f>
        <v>Jasper</v>
      </c>
      <c r="E180" s="249" t="str">
        <f aca="false">IF(VLOOKUP($A180,Tournoi!$B$2:$AB$601,5,0)="","",VLOOKUP($A180,Tournoi!$B$2:$AB$601,5,0))</f>
        <v>Spelen Op Zolder</v>
      </c>
      <c r="F180" s="280" t="str">
        <f aca="false">IF(VLOOKUP($A180,Tournoi!$B$2:$AB$601,6,0)="","",VLOOKUP($A180,Tournoi!$B$2:$AB$601,6,0))</f>
        <v>Aanwezig</v>
      </c>
      <c r="G180" s="280" t="str">
        <f aca="false">IF(VLOOKUP($A180,Tournoi!$B$2:$AB$601,6,0)="","",VLOOKUP($A180,Tournoi!$B$2:$AB$601,8,0))</f>
        <v>Machi Koro</v>
      </c>
      <c r="H180" s="281" t="n">
        <f aca="false">IF(VLOOKUP($A180,Tournoi!$B$2:$AB$601,6,0)="","",VLOOKUP($A180,Tournoi!$B$2:$AB$601,12,0))</f>
        <v>0.15</v>
      </c>
      <c r="I180" s="280" t="str">
        <f aca="false">IF(VLOOKUP($A180,Tournoi!$B$2:$AB$601,6,0)="","",VLOOKUP($A180,Tournoi!$B$2:$AB$601,13,0))</f>
        <v>De Schout Van Lokeren</v>
      </c>
      <c r="J180" s="281" t="n">
        <f aca="false">IF(VLOOKUP($A180,Tournoi!$B$2:$AB$601,6,0)="","",VLOOKUP($A180,Tournoi!$B$2:$AB$601,17,0))</f>
        <v>103.393939393939</v>
      </c>
      <c r="K180" s="280" t="str">
        <f aca="false">IF(VLOOKUP($A180,Tournoi!$B$2:$AB$601,6,0)="","",VLOOKUP($A180,Tournoi!$B$2:$AB$601,18,0))</f>
        <v>Cartagena</v>
      </c>
      <c r="L180" s="281" t="n">
        <f aca="false">IF(VLOOKUP($A180,Tournoi!$B$2:$AB$601,6,0)="","",VLOOKUP($A180,Tournoi!$B$2:$AB$601,22,0))</f>
        <v>0.1</v>
      </c>
    </row>
    <row r="181" customFormat="false" ht="14.1" hidden="false" customHeight="true" outlineLevel="0" collapsed="false">
      <c r="A181" s="36" t="n">
        <v>180</v>
      </c>
      <c r="B181" s="278" t="n">
        <f aca="false">IF(VLOOKUP($A181,Ludo_na!$A$2:$AB$602,3,0)="","",VLOOKUP($A181,Ludo_na!$A$2:$AB$602,2,0))</f>
        <v>236</v>
      </c>
      <c r="C181" s="279" t="str">
        <f aca="false">IF(VLOOKUP($A181,Tournoi!$B$2:$AB$601,3,0)="","",VLOOKUP($A181,Tournoi!$B$2:$AB$601,3,0))</f>
        <v>Vanassche</v>
      </c>
      <c r="D181" s="279" t="str">
        <f aca="false">IF(VLOOKUP($A181,Tournoi!$B$2:$AB$601,4,0)="","",VLOOKUP($A181,Tournoi!$B$2:$AB$601,4,0))</f>
        <v>Katrien</v>
      </c>
      <c r="E181" s="249" t="str">
        <f aca="false">IF(VLOOKUP($A181,Tournoi!$B$2:$AB$601,5,0)="","",VLOOKUP($A181,Tournoi!$B$2:$AB$601,5,0))</f>
        <v>x</v>
      </c>
      <c r="F181" s="280" t="str">
        <f aca="false">IF(VLOOKUP($A181,Tournoi!$B$2:$AB$601,6,0)="","",VLOOKUP($A181,Tournoi!$B$2:$AB$601,6,0))</f>
        <v/>
      </c>
      <c r="G181" s="280" t="str">
        <f aca="false">IF(VLOOKUP($A181,Tournoi!$B$2:$AB$601,6,0)="","",VLOOKUP($A181,Tournoi!$B$2:$AB$601,8,0))</f>
        <v/>
      </c>
      <c r="H181" s="281" t="str">
        <f aca="false">IF(VLOOKUP($A181,Tournoi!$B$2:$AB$601,6,0)="","",VLOOKUP($A181,Tournoi!$B$2:$AB$601,12,0))</f>
        <v/>
      </c>
      <c r="I181" s="280" t="str">
        <f aca="false">IF(VLOOKUP($A181,Tournoi!$B$2:$AB$601,6,0)="","",VLOOKUP($A181,Tournoi!$B$2:$AB$601,13,0))</f>
        <v/>
      </c>
      <c r="J181" s="281" t="str">
        <f aca="false">IF(VLOOKUP($A181,Tournoi!$B$2:$AB$601,6,0)="","",VLOOKUP($A181,Tournoi!$B$2:$AB$601,17,0))</f>
        <v/>
      </c>
      <c r="K181" s="280" t="str">
        <f aca="false">IF(VLOOKUP($A181,Tournoi!$B$2:$AB$601,6,0)="","",VLOOKUP($A181,Tournoi!$B$2:$AB$601,18,0))</f>
        <v/>
      </c>
      <c r="L181" s="281" t="str">
        <f aca="false">IF(VLOOKUP($A181,Tournoi!$B$2:$AB$601,6,0)="","",VLOOKUP($A181,Tournoi!$B$2:$AB$601,22,0))</f>
        <v/>
      </c>
    </row>
    <row r="182" customFormat="false" ht="14.1" hidden="false" customHeight="true" outlineLevel="0" collapsed="false">
      <c r="A182" s="36" t="n">
        <v>181</v>
      </c>
      <c r="B182" s="278" t="n">
        <f aca="false">IF(VLOOKUP($A182,Ludo_na!$A$2:$AB$602,3,0)="","",VLOOKUP($A182,Ludo_na!$A$2:$AB$602,2,0))</f>
        <v>77</v>
      </c>
      <c r="C182" s="279" t="str">
        <f aca="false">IF(VLOOKUP($A182,Tournoi!$B$2:$AB$601,3,0)="","",VLOOKUP($A182,Tournoi!$B$2:$AB$601,3,0))</f>
        <v>Vandenplas</v>
      </c>
      <c r="D182" s="279" t="str">
        <f aca="false">IF(VLOOKUP($A182,Tournoi!$B$2:$AB$601,4,0)="","",VLOOKUP($A182,Tournoi!$B$2:$AB$601,4,0))</f>
        <v>Ken</v>
      </c>
      <c r="E182" s="249" t="str">
        <f aca="false">IF(VLOOKUP($A182,Tournoi!$B$2:$AB$601,5,0)="","",VLOOKUP($A182,Tournoi!$B$2:$AB$601,5,0))</f>
        <v>Spelen Op Zolder</v>
      </c>
      <c r="F182" s="280" t="str">
        <f aca="false">IF(VLOOKUP($A182,Tournoi!$B$2:$AB$601,6,0)="","",VLOOKUP($A182,Tournoi!$B$2:$AB$601,6,0))</f>
        <v/>
      </c>
      <c r="G182" s="280" t="str">
        <f aca="false">IF(VLOOKUP($A182,Tournoi!$B$2:$AB$601,6,0)="","",VLOOKUP($A182,Tournoi!$B$2:$AB$601,8,0))</f>
        <v/>
      </c>
      <c r="H182" s="281" t="str">
        <f aca="false">IF(VLOOKUP($A182,Tournoi!$B$2:$AB$601,6,0)="","",VLOOKUP($A182,Tournoi!$B$2:$AB$601,12,0))</f>
        <v/>
      </c>
      <c r="I182" s="280" t="str">
        <f aca="false">IF(VLOOKUP($A182,Tournoi!$B$2:$AB$601,6,0)="","",VLOOKUP($A182,Tournoi!$B$2:$AB$601,13,0))</f>
        <v/>
      </c>
      <c r="J182" s="281" t="str">
        <f aca="false">IF(VLOOKUP($A182,Tournoi!$B$2:$AB$601,6,0)="","",VLOOKUP($A182,Tournoi!$B$2:$AB$601,17,0))</f>
        <v/>
      </c>
      <c r="K182" s="280" t="str">
        <f aca="false">IF(VLOOKUP($A182,Tournoi!$B$2:$AB$601,6,0)="","",VLOOKUP($A182,Tournoi!$B$2:$AB$601,18,0))</f>
        <v/>
      </c>
      <c r="L182" s="281" t="str">
        <f aca="false">IF(VLOOKUP($A182,Tournoi!$B$2:$AB$601,6,0)="","",VLOOKUP($A182,Tournoi!$B$2:$AB$601,22,0))</f>
        <v/>
      </c>
    </row>
    <row r="183" customFormat="false" ht="14.1" hidden="false" customHeight="true" outlineLevel="0" collapsed="false">
      <c r="A183" s="36" t="n">
        <v>182</v>
      </c>
      <c r="B183" s="278" t="n">
        <f aca="false">IF(VLOOKUP($A183,Ludo_na!$A$2:$AB$602,3,0)="","",VLOOKUP($A183,Ludo_na!$A$2:$AB$602,2,0))</f>
        <v>430</v>
      </c>
      <c r="C183" s="279" t="str">
        <f aca="false">IF(VLOOKUP($A183,Tournoi!$B$2:$AB$601,3,0)="","",VLOOKUP($A183,Tournoi!$B$2:$AB$601,3,0))</f>
        <v>Goethals</v>
      </c>
      <c r="D183" s="279" t="str">
        <f aca="false">IF(VLOOKUP($A183,Tournoi!$B$2:$AB$601,4,0)="","",VLOOKUP($A183,Tournoi!$B$2:$AB$601,4,0))</f>
        <v>Michiel</v>
      </c>
      <c r="E183" s="249" t="str">
        <f aca="false">IF(VLOOKUP($A183,Tournoi!$B$2:$AB$601,5,0)="","",VLOOKUP($A183,Tournoi!$B$2:$AB$601,5,0))</f>
        <v/>
      </c>
      <c r="F183" s="280" t="str">
        <f aca="false">IF(VLOOKUP($A183,Tournoi!$B$2:$AB$601,6,0)="","",VLOOKUP($A183,Tournoi!$B$2:$AB$601,6,0))</f>
        <v/>
      </c>
      <c r="G183" s="280" t="str">
        <f aca="false">IF(VLOOKUP($A183,Tournoi!$B$2:$AB$601,6,0)="","",VLOOKUP($A183,Tournoi!$B$2:$AB$601,8,0))</f>
        <v/>
      </c>
      <c r="H183" s="281" t="str">
        <f aca="false">IF(VLOOKUP($A183,Tournoi!$B$2:$AB$601,6,0)="","",VLOOKUP($A183,Tournoi!$B$2:$AB$601,12,0))</f>
        <v/>
      </c>
      <c r="I183" s="280" t="str">
        <f aca="false">IF(VLOOKUP($A183,Tournoi!$B$2:$AB$601,6,0)="","",VLOOKUP($A183,Tournoi!$B$2:$AB$601,13,0))</f>
        <v/>
      </c>
      <c r="J183" s="281" t="str">
        <f aca="false">IF(VLOOKUP($A183,Tournoi!$B$2:$AB$601,6,0)="","",VLOOKUP($A183,Tournoi!$B$2:$AB$601,17,0))</f>
        <v/>
      </c>
      <c r="K183" s="280" t="str">
        <f aca="false">IF(VLOOKUP($A183,Tournoi!$B$2:$AB$601,6,0)="","",VLOOKUP($A183,Tournoi!$B$2:$AB$601,18,0))</f>
        <v/>
      </c>
      <c r="L183" s="281" t="str">
        <f aca="false">IF(VLOOKUP($A183,Tournoi!$B$2:$AB$601,6,0)="","",VLOOKUP($A183,Tournoi!$B$2:$AB$601,22,0))</f>
        <v/>
      </c>
    </row>
    <row r="184" customFormat="false" ht="14.1" hidden="false" customHeight="true" outlineLevel="0" collapsed="false">
      <c r="A184" s="36" t="n">
        <v>183</v>
      </c>
      <c r="B184" s="278" t="n">
        <f aca="false">IF(VLOOKUP($A184,Ludo_na!$A$2:$AB$602,3,0)="","",VLOOKUP($A184,Ludo_na!$A$2:$AB$602,2,0))</f>
        <v>564</v>
      </c>
      <c r="C184" s="279" t="str">
        <f aca="false">IF(VLOOKUP($A184,Tournoi!$B$2:$AB$601,3,0)="","",VLOOKUP($A184,Tournoi!$B$2:$AB$601,3,0))</f>
        <v>Jans</v>
      </c>
      <c r="D184" s="279" t="str">
        <f aca="false">IF(VLOOKUP($A184,Tournoi!$B$2:$AB$601,4,0)="","",VLOOKUP($A184,Tournoi!$B$2:$AB$601,4,0))</f>
        <v>Joris</v>
      </c>
      <c r="E184" s="249" t="str">
        <f aca="false">IF(VLOOKUP($A184,Tournoi!$B$2:$AB$601,5,0)="","",VLOOKUP($A184,Tournoi!$B$2:$AB$601,5,0))</f>
        <v/>
      </c>
      <c r="F184" s="280" t="str">
        <f aca="false">IF(VLOOKUP($A184,Tournoi!$B$2:$AB$601,6,0)="","",VLOOKUP($A184,Tournoi!$B$2:$AB$601,6,0))</f>
        <v/>
      </c>
      <c r="G184" s="280" t="str">
        <f aca="false">IF(VLOOKUP($A184,Tournoi!$B$2:$AB$601,6,0)="","",VLOOKUP($A184,Tournoi!$B$2:$AB$601,8,0))</f>
        <v/>
      </c>
      <c r="H184" s="281" t="str">
        <f aca="false">IF(VLOOKUP($A184,Tournoi!$B$2:$AB$601,6,0)="","",VLOOKUP($A184,Tournoi!$B$2:$AB$601,12,0))</f>
        <v/>
      </c>
      <c r="I184" s="280" t="str">
        <f aca="false">IF(VLOOKUP($A184,Tournoi!$B$2:$AB$601,6,0)="","",VLOOKUP($A184,Tournoi!$B$2:$AB$601,13,0))</f>
        <v/>
      </c>
      <c r="J184" s="281" t="str">
        <f aca="false">IF(VLOOKUP($A184,Tournoi!$B$2:$AB$601,6,0)="","",VLOOKUP($A184,Tournoi!$B$2:$AB$601,17,0))</f>
        <v/>
      </c>
      <c r="K184" s="280" t="str">
        <f aca="false">IF(VLOOKUP($A184,Tournoi!$B$2:$AB$601,6,0)="","",VLOOKUP($A184,Tournoi!$B$2:$AB$601,18,0))</f>
        <v/>
      </c>
      <c r="L184" s="281" t="str">
        <f aca="false">IF(VLOOKUP($A184,Tournoi!$B$2:$AB$601,6,0)="","",VLOOKUP($A184,Tournoi!$B$2:$AB$601,22,0))</f>
        <v/>
      </c>
    </row>
    <row r="185" customFormat="false" ht="14.1" hidden="false" customHeight="true" outlineLevel="0" collapsed="false">
      <c r="A185" s="36" t="n">
        <v>184</v>
      </c>
      <c r="B185" s="278" t="n">
        <f aca="false">IF(VLOOKUP($A185,Ludo_na!$A$2:$AB$602,3,0)="","",VLOOKUP($A185,Ludo_na!$A$2:$AB$602,2,0))</f>
        <v>411</v>
      </c>
      <c r="C185" s="279" t="str">
        <f aca="false">IF(VLOOKUP($A185,Tournoi!$B$2:$AB$601,3,0)="","",VLOOKUP($A185,Tournoi!$B$2:$AB$601,3,0))</f>
        <v>Delafontaine</v>
      </c>
      <c r="D185" s="279" t="str">
        <f aca="false">IF(VLOOKUP($A185,Tournoi!$B$2:$AB$601,4,0)="","",VLOOKUP($A185,Tournoi!$B$2:$AB$601,4,0))</f>
        <v>Oswald</v>
      </c>
      <c r="E185" s="249" t="str">
        <f aca="false">IF(VLOOKUP($A185,Tournoi!$B$2:$AB$601,5,0)="","",VLOOKUP($A185,Tournoi!$B$2:$AB$601,5,0))</f>
        <v>Spelen Op Zolder</v>
      </c>
      <c r="F185" s="280" t="str">
        <f aca="false">IF(VLOOKUP($A185,Tournoi!$B$2:$AB$601,6,0)="","",VLOOKUP($A185,Tournoi!$B$2:$AB$601,6,0))</f>
        <v/>
      </c>
      <c r="G185" s="280" t="str">
        <f aca="false">IF(VLOOKUP($A185,Tournoi!$B$2:$AB$601,6,0)="","",VLOOKUP($A185,Tournoi!$B$2:$AB$601,8,0))</f>
        <v/>
      </c>
      <c r="H185" s="281" t="str">
        <f aca="false">IF(VLOOKUP($A185,Tournoi!$B$2:$AB$601,6,0)="","",VLOOKUP($A185,Tournoi!$B$2:$AB$601,12,0))</f>
        <v/>
      </c>
      <c r="I185" s="280" t="str">
        <f aca="false">IF(VLOOKUP($A185,Tournoi!$B$2:$AB$601,6,0)="","",VLOOKUP($A185,Tournoi!$B$2:$AB$601,13,0))</f>
        <v/>
      </c>
      <c r="J185" s="281" t="str">
        <f aca="false">IF(VLOOKUP($A185,Tournoi!$B$2:$AB$601,6,0)="","",VLOOKUP($A185,Tournoi!$B$2:$AB$601,17,0))</f>
        <v/>
      </c>
      <c r="K185" s="280" t="str">
        <f aca="false">IF(VLOOKUP($A185,Tournoi!$B$2:$AB$601,6,0)="","",VLOOKUP($A185,Tournoi!$B$2:$AB$601,18,0))</f>
        <v/>
      </c>
      <c r="L185" s="281" t="str">
        <f aca="false">IF(VLOOKUP($A185,Tournoi!$B$2:$AB$601,6,0)="","",VLOOKUP($A185,Tournoi!$B$2:$AB$601,22,0))</f>
        <v/>
      </c>
    </row>
    <row r="186" customFormat="false" ht="14.1" hidden="false" customHeight="true" outlineLevel="0" collapsed="false">
      <c r="A186" s="36" t="n">
        <v>185</v>
      </c>
      <c r="B186" s="278" t="n">
        <f aca="false">IF(VLOOKUP($A186,Ludo_na!$A$2:$AB$602,3,0)="","",VLOOKUP($A186,Ludo_na!$A$2:$AB$602,2,0))</f>
        <v>126</v>
      </c>
      <c r="C186" s="279" t="str">
        <f aca="false">IF(VLOOKUP($A186,Tournoi!$B$2:$AB$601,3,0)="","",VLOOKUP($A186,Tournoi!$B$2:$AB$601,3,0))</f>
        <v>Lemahieu</v>
      </c>
      <c r="D186" s="279" t="str">
        <f aca="false">IF(VLOOKUP($A186,Tournoi!$B$2:$AB$601,4,0)="","",VLOOKUP($A186,Tournoi!$B$2:$AB$601,4,0))</f>
        <v>Chris</v>
      </c>
      <c r="E186" s="249" t="str">
        <f aca="false">IF(VLOOKUP($A186,Tournoi!$B$2:$AB$601,5,0)="","",VLOOKUP($A186,Tournoi!$B$2:$AB$601,5,0))</f>
        <v>Spelen Op Zolder</v>
      </c>
      <c r="F186" s="280" t="str">
        <f aca="false">IF(VLOOKUP($A186,Tournoi!$B$2:$AB$601,6,0)="","",VLOOKUP($A186,Tournoi!$B$2:$AB$601,6,0))</f>
        <v/>
      </c>
      <c r="G186" s="280" t="str">
        <f aca="false">IF(VLOOKUP($A186,Tournoi!$B$2:$AB$601,6,0)="","",VLOOKUP($A186,Tournoi!$B$2:$AB$601,8,0))</f>
        <v/>
      </c>
      <c r="H186" s="281" t="str">
        <f aca="false">IF(VLOOKUP($A186,Tournoi!$B$2:$AB$601,6,0)="","",VLOOKUP($A186,Tournoi!$B$2:$AB$601,12,0))</f>
        <v/>
      </c>
      <c r="I186" s="280" t="str">
        <f aca="false">IF(VLOOKUP($A186,Tournoi!$B$2:$AB$601,6,0)="","",VLOOKUP($A186,Tournoi!$B$2:$AB$601,13,0))</f>
        <v/>
      </c>
      <c r="J186" s="281" t="str">
        <f aca="false">IF(VLOOKUP($A186,Tournoi!$B$2:$AB$601,6,0)="","",VLOOKUP($A186,Tournoi!$B$2:$AB$601,17,0))</f>
        <v/>
      </c>
      <c r="K186" s="280" t="str">
        <f aca="false">IF(VLOOKUP($A186,Tournoi!$B$2:$AB$601,6,0)="","",VLOOKUP($A186,Tournoi!$B$2:$AB$601,18,0))</f>
        <v/>
      </c>
      <c r="L186" s="281" t="str">
        <f aca="false">IF(VLOOKUP($A186,Tournoi!$B$2:$AB$601,6,0)="","",VLOOKUP($A186,Tournoi!$B$2:$AB$601,22,0))</f>
        <v/>
      </c>
    </row>
    <row r="187" customFormat="false" ht="14.1" hidden="false" customHeight="true" outlineLevel="0" collapsed="false">
      <c r="A187" s="36" t="n">
        <v>186</v>
      </c>
      <c r="B187" s="278" t="n">
        <f aca="false">IF(VLOOKUP($A187,Ludo_na!$A$2:$AB$602,3,0)="","",VLOOKUP($A187,Ludo_na!$A$2:$AB$602,2,0))</f>
        <v>431</v>
      </c>
      <c r="C187" s="279" t="str">
        <f aca="false">IF(VLOOKUP($A187,Tournoi!$B$2:$AB$601,3,0)="","",VLOOKUP($A187,Tournoi!$B$2:$AB$601,3,0))</f>
        <v>De Pooter</v>
      </c>
      <c r="D187" s="279" t="str">
        <f aca="false">IF(VLOOKUP($A187,Tournoi!$B$2:$AB$601,4,0)="","",VLOOKUP($A187,Tournoi!$B$2:$AB$601,4,0))</f>
        <v>Nele</v>
      </c>
      <c r="E187" s="249" t="str">
        <f aca="false">IF(VLOOKUP($A187,Tournoi!$B$2:$AB$601,5,0)="","",VLOOKUP($A187,Tournoi!$B$2:$AB$601,5,0))</f>
        <v/>
      </c>
      <c r="F187" s="280" t="str">
        <f aca="false">IF(VLOOKUP($A187,Tournoi!$B$2:$AB$601,6,0)="","",VLOOKUP($A187,Tournoi!$B$2:$AB$601,6,0))</f>
        <v/>
      </c>
      <c r="G187" s="280" t="str">
        <f aca="false">IF(VLOOKUP($A187,Tournoi!$B$2:$AB$601,6,0)="","",VLOOKUP($A187,Tournoi!$B$2:$AB$601,8,0))</f>
        <v/>
      </c>
      <c r="H187" s="281" t="str">
        <f aca="false">IF(VLOOKUP($A187,Tournoi!$B$2:$AB$601,6,0)="","",VLOOKUP($A187,Tournoi!$B$2:$AB$601,12,0))</f>
        <v/>
      </c>
      <c r="I187" s="280" t="str">
        <f aca="false">IF(VLOOKUP($A187,Tournoi!$B$2:$AB$601,6,0)="","",VLOOKUP($A187,Tournoi!$B$2:$AB$601,13,0))</f>
        <v/>
      </c>
      <c r="J187" s="281" t="str">
        <f aca="false">IF(VLOOKUP($A187,Tournoi!$B$2:$AB$601,6,0)="","",VLOOKUP($A187,Tournoi!$B$2:$AB$601,17,0))</f>
        <v/>
      </c>
      <c r="K187" s="280" t="str">
        <f aca="false">IF(VLOOKUP($A187,Tournoi!$B$2:$AB$601,6,0)="","",VLOOKUP($A187,Tournoi!$B$2:$AB$601,18,0))</f>
        <v/>
      </c>
      <c r="L187" s="281" t="str">
        <f aca="false">IF(VLOOKUP($A187,Tournoi!$B$2:$AB$601,6,0)="","",VLOOKUP($A187,Tournoi!$B$2:$AB$601,22,0))</f>
        <v/>
      </c>
    </row>
    <row r="188" customFormat="false" ht="14.1" hidden="false" customHeight="true" outlineLevel="0" collapsed="false">
      <c r="A188" s="36" t="n">
        <v>187</v>
      </c>
      <c r="B188" s="278" t="n">
        <f aca="false">IF(VLOOKUP($A188,Ludo_na!$A$2:$AB$602,3,0)="","",VLOOKUP($A188,Ludo_na!$A$2:$AB$602,2,0))</f>
        <v>264</v>
      </c>
      <c r="C188" s="279" t="str">
        <f aca="false">IF(VLOOKUP($A188,Tournoi!$B$2:$AB$601,3,0)="","",VLOOKUP($A188,Tournoi!$B$2:$AB$601,3,0))</f>
        <v>Drubbel</v>
      </c>
      <c r="D188" s="279" t="str">
        <f aca="false">IF(VLOOKUP($A188,Tournoi!$B$2:$AB$601,4,0)="","",VLOOKUP($A188,Tournoi!$B$2:$AB$601,4,0))</f>
        <v>Johan</v>
      </c>
      <c r="E188" s="249" t="str">
        <f aca="false">IF(VLOOKUP($A188,Tournoi!$B$2:$AB$601,5,0)="","",VLOOKUP($A188,Tournoi!$B$2:$AB$601,5,0))</f>
        <v/>
      </c>
      <c r="F188" s="280" t="str">
        <f aca="false">IF(VLOOKUP($A188,Tournoi!$B$2:$AB$601,6,0)="","",VLOOKUP($A188,Tournoi!$B$2:$AB$601,6,0))</f>
        <v/>
      </c>
      <c r="G188" s="280" t="str">
        <f aca="false">IF(VLOOKUP($A188,Tournoi!$B$2:$AB$601,6,0)="","",VLOOKUP($A188,Tournoi!$B$2:$AB$601,8,0))</f>
        <v/>
      </c>
      <c r="H188" s="281" t="str">
        <f aca="false">IF(VLOOKUP($A188,Tournoi!$B$2:$AB$601,6,0)="","",VLOOKUP($A188,Tournoi!$B$2:$AB$601,12,0))</f>
        <v/>
      </c>
      <c r="I188" s="280" t="str">
        <f aca="false">IF(VLOOKUP($A188,Tournoi!$B$2:$AB$601,6,0)="","",VLOOKUP($A188,Tournoi!$B$2:$AB$601,13,0))</f>
        <v/>
      </c>
      <c r="J188" s="281" t="str">
        <f aca="false">IF(VLOOKUP($A188,Tournoi!$B$2:$AB$601,6,0)="","",VLOOKUP($A188,Tournoi!$B$2:$AB$601,17,0))</f>
        <v/>
      </c>
      <c r="K188" s="280" t="str">
        <f aca="false">IF(VLOOKUP($A188,Tournoi!$B$2:$AB$601,6,0)="","",VLOOKUP($A188,Tournoi!$B$2:$AB$601,18,0))</f>
        <v/>
      </c>
      <c r="L188" s="281" t="str">
        <f aca="false">IF(VLOOKUP($A188,Tournoi!$B$2:$AB$601,6,0)="","",VLOOKUP($A188,Tournoi!$B$2:$AB$601,22,0))</f>
        <v/>
      </c>
    </row>
    <row r="189" customFormat="false" ht="14.1" hidden="false" customHeight="true" outlineLevel="0" collapsed="false">
      <c r="A189" s="36" t="n">
        <v>188</v>
      </c>
      <c r="B189" s="278" t="n">
        <f aca="false">IF(VLOOKUP($A189,Ludo_na!$A$2:$AB$602,3,0)="","",VLOOKUP($A189,Ludo_na!$A$2:$AB$602,2,0))</f>
        <v>446</v>
      </c>
      <c r="C189" s="279" t="str">
        <f aca="false">IF(VLOOKUP($A189,Tournoi!$B$2:$AB$601,3,0)="","",VLOOKUP($A189,Tournoi!$B$2:$AB$601,3,0))</f>
        <v>Hosseel</v>
      </c>
      <c r="D189" s="279" t="str">
        <f aca="false">IF(VLOOKUP($A189,Tournoi!$B$2:$AB$601,4,0)="","",VLOOKUP($A189,Tournoi!$B$2:$AB$601,4,0))</f>
        <v>Marie-Cecile</v>
      </c>
      <c r="E189" s="249" t="str">
        <f aca="false">IF(VLOOKUP($A189,Tournoi!$B$2:$AB$601,5,0)="","",VLOOKUP($A189,Tournoi!$B$2:$AB$601,5,0))</f>
        <v>Spelen Op Zolder</v>
      </c>
      <c r="F189" s="280" t="str">
        <f aca="false">IF(VLOOKUP($A189,Tournoi!$B$2:$AB$601,6,0)="","",VLOOKUP($A189,Tournoi!$B$2:$AB$601,6,0))</f>
        <v/>
      </c>
      <c r="G189" s="280" t="str">
        <f aca="false">IF(VLOOKUP($A189,Tournoi!$B$2:$AB$601,6,0)="","",VLOOKUP($A189,Tournoi!$B$2:$AB$601,8,0))</f>
        <v/>
      </c>
      <c r="H189" s="281" t="str">
        <f aca="false">IF(VLOOKUP($A189,Tournoi!$B$2:$AB$601,6,0)="","",VLOOKUP($A189,Tournoi!$B$2:$AB$601,12,0))</f>
        <v/>
      </c>
      <c r="I189" s="280" t="str">
        <f aca="false">IF(VLOOKUP($A189,Tournoi!$B$2:$AB$601,6,0)="","",VLOOKUP($A189,Tournoi!$B$2:$AB$601,13,0))</f>
        <v/>
      </c>
      <c r="J189" s="281" t="str">
        <f aca="false">IF(VLOOKUP($A189,Tournoi!$B$2:$AB$601,6,0)="","",VLOOKUP($A189,Tournoi!$B$2:$AB$601,17,0))</f>
        <v/>
      </c>
      <c r="K189" s="280" t="str">
        <f aca="false">IF(VLOOKUP($A189,Tournoi!$B$2:$AB$601,6,0)="","",VLOOKUP($A189,Tournoi!$B$2:$AB$601,18,0))</f>
        <v/>
      </c>
      <c r="L189" s="281" t="str">
        <f aca="false">IF(VLOOKUP($A189,Tournoi!$B$2:$AB$601,6,0)="","",VLOOKUP($A189,Tournoi!$B$2:$AB$601,22,0))</f>
        <v/>
      </c>
    </row>
    <row r="190" customFormat="false" ht="14.1" hidden="false" customHeight="true" outlineLevel="0" collapsed="false">
      <c r="A190" s="36" t="n">
        <v>189</v>
      </c>
      <c r="B190" s="278" t="n">
        <f aca="false">IF(VLOOKUP($A190,Ludo_na!$A$2:$AB$602,3,0)="","",VLOOKUP($A190,Ludo_na!$A$2:$AB$602,2,0))</f>
        <v>331</v>
      </c>
      <c r="C190" s="279" t="str">
        <f aca="false">IF(VLOOKUP($A190,Tournoi!$B$2:$AB$601,3,0)="","",VLOOKUP($A190,Tournoi!$B$2:$AB$601,3,0))</f>
        <v>Vancompernolle</v>
      </c>
      <c r="D190" s="279" t="str">
        <f aca="false">IF(VLOOKUP($A190,Tournoi!$B$2:$AB$601,4,0)="","",VLOOKUP($A190,Tournoi!$B$2:$AB$601,4,0))</f>
        <v>Kenny</v>
      </c>
      <c r="E190" s="249" t="str">
        <f aca="false">IF(VLOOKUP($A190,Tournoi!$B$2:$AB$601,5,0)="","",VLOOKUP($A190,Tournoi!$B$2:$AB$601,5,0))</f>
        <v>Spelen Op Zolder</v>
      </c>
      <c r="F190" s="280" t="str">
        <f aca="false">IF(VLOOKUP($A190,Tournoi!$B$2:$AB$601,6,0)="","",VLOOKUP($A190,Tournoi!$B$2:$AB$601,6,0))</f>
        <v/>
      </c>
      <c r="G190" s="280" t="str">
        <f aca="false">IF(VLOOKUP($A190,Tournoi!$B$2:$AB$601,6,0)="","",VLOOKUP($A190,Tournoi!$B$2:$AB$601,8,0))</f>
        <v/>
      </c>
      <c r="H190" s="281" t="str">
        <f aca="false">IF(VLOOKUP($A190,Tournoi!$B$2:$AB$601,6,0)="","",VLOOKUP($A190,Tournoi!$B$2:$AB$601,12,0))</f>
        <v/>
      </c>
      <c r="I190" s="280" t="str">
        <f aca="false">IF(VLOOKUP($A190,Tournoi!$B$2:$AB$601,6,0)="","",VLOOKUP($A190,Tournoi!$B$2:$AB$601,13,0))</f>
        <v/>
      </c>
      <c r="J190" s="281" t="str">
        <f aca="false">IF(VLOOKUP($A190,Tournoi!$B$2:$AB$601,6,0)="","",VLOOKUP($A190,Tournoi!$B$2:$AB$601,17,0))</f>
        <v/>
      </c>
      <c r="K190" s="280" t="str">
        <f aca="false">IF(VLOOKUP($A190,Tournoi!$B$2:$AB$601,6,0)="","",VLOOKUP($A190,Tournoi!$B$2:$AB$601,18,0))</f>
        <v/>
      </c>
      <c r="L190" s="281" t="str">
        <f aca="false">IF(VLOOKUP($A190,Tournoi!$B$2:$AB$601,6,0)="","",VLOOKUP($A190,Tournoi!$B$2:$AB$601,22,0))</f>
        <v/>
      </c>
    </row>
    <row r="191" customFormat="false" ht="14.1" hidden="false" customHeight="true" outlineLevel="0" collapsed="false">
      <c r="A191" s="36" t="n">
        <v>190</v>
      </c>
      <c r="B191" s="278" t="n">
        <f aca="false">IF(VLOOKUP($A191,Ludo_na!$A$2:$AB$602,3,0)="","",VLOOKUP($A191,Ludo_na!$A$2:$AB$602,2,0))</f>
        <v>369</v>
      </c>
      <c r="C191" s="279" t="str">
        <f aca="false">IF(VLOOKUP($A191,Tournoi!$B$2:$AB$601,3,0)="","",VLOOKUP($A191,Tournoi!$B$2:$AB$601,3,0))</f>
        <v>Custers</v>
      </c>
      <c r="D191" s="279" t="str">
        <f aca="false">IF(VLOOKUP($A191,Tournoi!$B$2:$AB$601,4,0)="","",VLOOKUP($A191,Tournoi!$B$2:$AB$601,4,0))</f>
        <v>Sonja</v>
      </c>
      <c r="E191" s="249" t="str">
        <f aca="false">IF(VLOOKUP($A191,Tournoi!$B$2:$AB$601,5,0)="","",VLOOKUP($A191,Tournoi!$B$2:$AB$601,5,0))</f>
        <v/>
      </c>
      <c r="F191" s="280" t="str">
        <f aca="false">IF(VLOOKUP($A191,Tournoi!$B$2:$AB$601,6,0)="","",VLOOKUP($A191,Tournoi!$B$2:$AB$601,6,0))</f>
        <v/>
      </c>
      <c r="G191" s="280" t="str">
        <f aca="false">IF(VLOOKUP($A191,Tournoi!$B$2:$AB$601,6,0)="","",VLOOKUP($A191,Tournoi!$B$2:$AB$601,8,0))</f>
        <v/>
      </c>
      <c r="H191" s="281" t="str">
        <f aca="false">IF(VLOOKUP($A191,Tournoi!$B$2:$AB$601,6,0)="","",VLOOKUP($A191,Tournoi!$B$2:$AB$601,12,0))</f>
        <v/>
      </c>
      <c r="I191" s="280" t="str">
        <f aca="false">IF(VLOOKUP($A191,Tournoi!$B$2:$AB$601,6,0)="","",VLOOKUP($A191,Tournoi!$B$2:$AB$601,13,0))</f>
        <v/>
      </c>
      <c r="J191" s="281" t="str">
        <f aca="false">IF(VLOOKUP($A191,Tournoi!$B$2:$AB$601,6,0)="","",VLOOKUP($A191,Tournoi!$B$2:$AB$601,17,0))</f>
        <v/>
      </c>
      <c r="K191" s="280" t="str">
        <f aca="false">IF(VLOOKUP($A191,Tournoi!$B$2:$AB$601,6,0)="","",VLOOKUP($A191,Tournoi!$B$2:$AB$601,18,0))</f>
        <v/>
      </c>
      <c r="L191" s="281" t="str">
        <f aca="false">IF(VLOOKUP($A191,Tournoi!$B$2:$AB$601,6,0)="","",VLOOKUP($A191,Tournoi!$B$2:$AB$601,22,0))</f>
        <v/>
      </c>
    </row>
    <row r="192" customFormat="false" ht="14.1" hidden="false" customHeight="true" outlineLevel="0" collapsed="false">
      <c r="A192" s="36" t="n">
        <v>191</v>
      </c>
      <c r="B192" s="278" t="n">
        <f aca="false">IF(VLOOKUP($A192,Ludo_na!$A$2:$AB$602,3,0)="","",VLOOKUP($A192,Ludo_na!$A$2:$AB$602,2,0))</f>
        <v>12</v>
      </c>
      <c r="C192" s="279" t="str">
        <f aca="false">IF(VLOOKUP($A192,Tournoi!$B$2:$AB$601,3,0)="","",VLOOKUP($A192,Tournoi!$B$2:$AB$601,3,0))</f>
        <v>Smekens</v>
      </c>
      <c r="D192" s="279" t="str">
        <f aca="false">IF(VLOOKUP($A192,Tournoi!$B$2:$AB$601,4,0)="","",VLOOKUP($A192,Tournoi!$B$2:$AB$601,4,0))</f>
        <v>Els</v>
      </c>
      <c r="E192" s="249" t="str">
        <f aca="false">IF(VLOOKUP($A192,Tournoi!$B$2:$AB$601,5,0)="","",VLOOKUP($A192,Tournoi!$B$2:$AB$601,5,0))</f>
        <v>Speelduivel</v>
      </c>
      <c r="F192" s="280" t="str">
        <f aca="false">IF(VLOOKUP($A192,Tournoi!$B$2:$AB$601,6,0)="","",VLOOKUP($A192,Tournoi!$B$2:$AB$601,6,0))</f>
        <v/>
      </c>
      <c r="G192" s="280" t="str">
        <f aca="false">IF(VLOOKUP($A192,Tournoi!$B$2:$AB$601,6,0)="","",VLOOKUP($A192,Tournoi!$B$2:$AB$601,8,0))</f>
        <v/>
      </c>
      <c r="H192" s="281" t="str">
        <f aca="false">IF(VLOOKUP($A192,Tournoi!$B$2:$AB$601,6,0)="","",VLOOKUP($A192,Tournoi!$B$2:$AB$601,12,0))</f>
        <v/>
      </c>
      <c r="I192" s="280" t="str">
        <f aca="false">IF(VLOOKUP($A192,Tournoi!$B$2:$AB$601,6,0)="","",VLOOKUP($A192,Tournoi!$B$2:$AB$601,13,0))</f>
        <v/>
      </c>
      <c r="J192" s="281" t="str">
        <f aca="false">IF(VLOOKUP($A192,Tournoi!$B$2:$AB$601,6,0)="","",VLOOKUP($A192,Tournoi!$B$2:$AB$601,17,0))</f>
        <v/>
      </c>
      <c r="K192" s="280" t="str">
        <f aca="false">IF(VLOOKUP($A192,Tournoi!$B$2:$AB$601,6,0)="","",VLOOKUP($A192,Tournoi!$B$2:$AB$601,18,0))</f>
        <v/>
      </c>
      <c r="L192" s="281" t="str">
        <f aca="false">IF(VLOOKUP($A192,Tournoi!$B$2:$AB$601,6,0)="","",VLOOKUP($A192,Tournoi!$B$2:$AB$601,22,0))</f>
        <v/>
      </c>
    </row>
    <row r="193" customFormat="false" ht="14.1" hidden="false" customHeight="true" outlineLevel="0" collapsed="false">
      <c r="A193" s="36" t="n">
        <v>192</v>
      </c>
      <c r="B193" s="278" t="n">
        <f aca="false">IF(VLOOKUP($A193,Ludo_na!$A$2:$AB$602,3,0)="","",VLOOKUP($A193,Ludo_na!$A$2:$AB$602,2,0))</f>
        <v>136</v>
      </c>
      <c r="C193" s="279" t="str">
        <f aca="false">IF(VLOOKUP($A193,Tournoi!$B$2:$AB$601,3,0)="","",VLOOKUP($A193,Tournoi!$B$2:$AB$601,3,0))</f>
        <v>Pattyn</v>
      </c>
      <c r="D193" s="279" t="str">
        <f aca="false">IF(VLOOKUP($A193,Tournoi!$B$2:$AB$601,4,0)="","",VLOOKUP($A193,Tournoi!$B$2:$AB$601,4,0))</f>
        <v>Thierry</v>
      </c>
      <c r="E193" s="249" t="str">
        <f aca="false">IF(VLOOKUP($A193,Tournoi!$B$2:$AB$601,5,0)="","",VLOOKUP($A193,Tournoi!$B$2:$AB$601,5,0))</f>
        <v>Spelen Op Zolder</v>
      </c>
      <c r="F193" s="280" t="str">
        <f aca="false">IF(VLOOKUP($A193,Tournoi!$B$2:$AB$601,6,0)="","",VLOOKUP($A193,Tournoi!$B$2:$AB$601,6,0))</f>
        <v/>
      </c>
      <c r="G193" s="280" t="str">
        <f aca="false">IF(VLOOKUP($A193,Tournoi!$B$2:$AB$601,6,0)="","",VLOOKUP($A193,Tournoi!$B$2:$AB$601,8,0))</f>
        <v/>
      </c>
      <c r="H193" s="281" t="str">
        <f aca="false">IF(VLOOKUP($A193,Tournoi!$B$2:$AB$601,6,0)="","",VLOOKUP($A193,Tournoi!$B$2:$AB$601,12,0))</f>
        <v/>
      </c>
      <c r="I193" s="280" t="str">
        <f aca="false">IF(VLOOKUP($A193,Tournoi!$B$2:$AB$601,6,0)="","",VLOOKUP($A193,Tournoi!$B$2:$AB$601,13,0))</f>
        <v/>
      </c>
      <c r="J193" s="281" t="str">
        <f aca="false">IF(VLOOKUP($A193,Tournoi!$B$2:$AB$601,6,0)="","",VLOOKUP($A193,Tournoi!$B$2:$AB$601,17,0))</f>
        <v/>
      </c>
      <c r="K193" s="280" t="str">
        <f aca="false">IF(VLOOKUP($A193,Tournoi!$B$2:$AB$601,6,0)="","",VLOOKUP($A193,Tournoi!$B$2:$AB$601,18,0))</f>
        <v/>
      </c>
      <c r="L193" s="281" t="str">
        <f aca="false">IF(VLOOKUP($A193,Tournoi!$B$2:$AB$601,6,0)="","",VLOOKUP($A193,Tournoi!$B$2:$AB$601,22,0))</f>
        <v/>
      </c>
    </row>
    <row r="194" customFormat="false" ht="14.1" hidden="false" customHeight="true" outlineLevel="0" collapsed="false">
      <c r="A194" s="36" t="n">
        <v>193</v>
      </c>
      <c r="B194" s="278" t="n">
        <f aca="false">IF(VLOOKUP($A194,Ludo_na!$A$2:$AB$602,3,0)="","",VLOOKUP($A194,Ludo_na!$A$2:$AB$602,2,0))</f>
        <v>7</v>
      </c>
      <c r="C194" s="279" t="str">
        <f aca="false">IF(VLOOKUP($A194,Tournoi!$B$2:$AB$601,3,0)="","",VLOOKUP($A194,Tournoi!$B$2:$AB$601,3,0))</f>
        <v>Jonckers</v>
      </c>
      <c r="D194" s="279" t="str">
        <f aca="false">IF(VLOOKUP($A194,Tournoi!$B$2:$AB$601,4,0)="","",VLOOKUP($A194,Tournoi!$B$2:$AB$601,4,0))</f>
        <v>Gunther</v>
      </c>
      <c r="E194" s="249" t="str">
        <f aca="false">IF(VLOOKUP($A194,Tournoi!$B$2:$AB$601,5,0)="","",VLOOKUP($A194,Tournoi!$B$2:$AB$601,5,0))</f>
        <v>t Gezelschap</v>
      </c>
      <c r="F194" s="280" t="str">
        <f aca="false">IF(VLOOKUP($A194,Tournoi!$B$2:$AB$601,6,0)="","",VLOOKUP($A194,Tournoi!$B$2:$AB$601,6,0))</f>
        <v>Aanwezig</v>
      </c>
      <c r="G194" s="280" t="str">
        <f aca="false">IF(VLOOKUP($A194,Tournoi!$B$2:$AB$601,6,0)="","",VLOOKUP($A194,Tournoi!$B$2:$AB$601,8,0))</f>
        <v>Machi Koro</v>
      </c>
      <c r="H194" s="281" t="n">
        <f aca="false">IF(VLOOKUP($A194,Tournoi!$B$2:$AB$601,6,0)="","",VLOOKUP($A194,Tournoi!$B$2:$AB$601,12,0))</f>
        <v>105.3</v>
      </c>
      <c r="I194" s="280" t="str">
        <f aca="false">IF(VLOOKUP($A194,Tournoi!$B$2:$AB$601,6,0)="","",VLOOKUP($A194,Tournoi!$B$2:$AB$601,13,0))</f>
        <v>Great Western Trail</v>
      </c>
      <c r="J194" s="281" t="n">
        <f aca="false">IF(VLOOKUP($A194,Tournoi!$B$2:$AB$601,6,0)="","",VLOOKUP($A194,Tournoi!$B$2:$AB$601,17,0))</f>
        <v>66.9816955684008</v>
      </c>
      <c r="K194" s="280" t="str">
        <f aca="false">IF(VLOOKUP($A194,Tournoi!$B$2:$AB$601,6,0)="","",VLOOKUP($A194,Tournoi!$B$2:$AB$601,18,0))</f>
        <v>Splendor</v>
      </c>
      <c r="L194" s="281" t="n">
        <f aca="false">IF(VLOOKUP($A194,Tournoi!$B$2:$AB$601,6,0)="","",VLOOKUP($A194,Tournoi!$B$2:$AB$601,22,0))</f>
        <v>104.30612244898</v>
      </c>
    </row>
    <row r="195" customFormat="false" ht="14.1" hidden="false" customHeight="true" outlineLevel="0" collapsed="false">
      <c r="A195" s="36" t="n">
        <v>194</v>
      </c>
      <c r="B195" s="278" t="n">
        <f aca="false">IF(VLOOKUP($A195,Ludo_na!$A$2:$AB$602,3,0)="","",VLOOKUP($A195,Ludo_na!$A$2:$AB$602,2,0))</f>
        <v>396</v>
      </c>
      <c r="C195" s="279" t="str">
        <f aca="false">IF(VLOOKUP($A195,Tournoi!$B$2:$AB$601,3,0)="","",VLOOKUP($A195,Tournoi!$B$2:$AB$601,3,0))</f>
        <v>Vancompernolle</v>
      </c>
      <c r="D195" s="279" t="str">
        <f aca="false">IF(VLOOKUP($A195,Tournoi!$B$2:$AB$601,4,0)="","",VLOOKUP($A195,Tournoi!$B$2:$AB$601,4,0))</f>
        <v>Davy</v>
      </c>
      <c r="E195" s="249" t="str">
        <f aca="false">IF(VLOOKUP($A195,Tournoi!$B$2:$AB$601,5,0)="","",VLOOKUP($A195,Tournoi!$B$2:$AB$601,5,0))</f>
        <v>Spelen Op Zolder</v>
      </c>
      <c r="F195" s="280" t="str">
        <f aca="false">IF(VLOOKUP($A195,Tournoi!$B$2:$AB$601,6,0)="","",VLOOKUP($A195,Tournoi!$B$2:$AB$601,6,0))</f>
        <v/>
      </c>
      <c r="G195" s="280" t="str">
        <f aca="false">IF(VLOOKUP($A195,Tournoi!$B$2:$AB$601,6,0)="","",VLOOKUP($A195,Tournoi!$B$2:$AB$601,8,0))</f>
        <v/>
      </c>
      <c r="H195" s="281" t="str">
        <f aca="false">IF(VLOOKUP($A195,Tournoi!$B$2:$AB$601,6,0)="","",VLOOKUP($A195,Tournoi!$B$2:$AB$601,12,0))</f>
        <v/>
      </c>
      <c r="I195" s="280" t="str">
        <f aca="false">IF(VLOOKUP($A195,Tournoi!$B$2:$AB$601,6,0)="","",VLOOKUP($A195,Tournoi!$B$2:$AB$601,13,0))</f>
        <v/>
      </c>
      <c r="J195" s="281" t="str">
        <f aca="false">IF(VLOOKUP($A195,Tournoi!$B$2:$AB$601,6,0)="","",VLOOKUP($A195,Tournoi!$B$2:$AB$601,17,0))</f>
        <v/>
      </c>
      <c r="K195" s="280" t="str">
        <f aca="false">IF(VLOOKUP($A195,Tournoi!$B$2:$AB$601,6,0)="","",VLOOKUP($A195,Tournoi!$B$2:$AB$601,18,0))</f>
        <v/>
      </c>
      <c r="L195" s="281" t="str">
        <f aca="false">IF(VLOOKUP($A195,Tournoi!$B$2:$AB$601,6,0)="","",VLOOKUP($A195,Tournoi!$B$2:$AB$601,22,0))</f>
        <v/>
      </c>
    </row>
    <row r="196" customFormat="false" ht="14.1" hidden="false" customHeight="true" outlineLevel="0" collapsed="false">
      <c r="A196" s="36" t="n">
        <v>195</v>
      </c>
      <c r="B196" s="278" t="n">
        <f aca="false">IF(VLOOKUP($A196,Ludo_na!$A$2:$AB$602,3,0)="","",VLOOKUP($A196,Ludo_na!$A$2:$AB$602,2,0))</f>
        <v>78</v>
      </c>
      <c r="C196" s="279" t="str">
        <f aca="false">IF(VLOOKUP($A196,Tournoi!$B$2:$AB$601,3,0)="","",VLOOKUP($A196,Tournoi!$B$2:$AB$601,3,0))</f>
        <v>Peerens</v>
      </c>
      <c r="D196" s="279" t="str">
        <f aca="false">IF(VLOOKUP($A196,Tournoi!$B$2:$AB$601,4,0)="","",VLOOKUP($A196,Tournoi!$B$2:$AB$601,4,0))</f>
        <v>Suzy</v>
      </c>
      <c r="E196" s="249" t="str">
        <f aca="false">IF(VLOOKUP($A196,Tournoi!$B$2:$AB$601,5,0)="","",VLOOKUP($A196,Tournoi!$B$2:$AB$601,5,0))</f>
        <v>t Gezelschap</v>
      </c>
      <c r="F196" s="280" t="str">
        <f aca="false">IF(VLOOKUP($A196,Tournoi!$B$2:$AB$601,6,0)="","",VLOOKUP($A196,Tournoi!$B$2:$AB$601,6,0))</f>
        <v/>
      </c>
      <c r="G196" s="280" t="str">
        <f aca="false">IF(VLOOKUP($A196,Tournoi!$B$2:$AB$601,6,0)="","",VLOOKUP($A196,Tournoi!$B$2:$AB$601,8,0))</f>
        <v/>
      </c>
      <c r="H196" s="281" t="str">
        <f aca="false">IF(VLOOKUP($A196,Tournoi!$B$2:$AB$601,6,0)="","",VLOOKUP($A196,Tournoi!$B$2:$AB$601,12,0))</f>
        <v/>
      </c>
      <c r="I196" s="280" t="str">
        <f aca="false">IF(VLOOKUP($A196,Tournoi!$B$2:$AB$601,6,0)="","",VLOOKUP($A196,Tournoi!$B$2:$AB$601,13,0))</f>
        <v/>
      </c>
      <c r="J196" s="281" t="str">
        <f aca="false">IF(VLOOKUP($A196,Tournoi!$B$2:$AB$601,6,0)="","",VLOOKUP($A196,Tournoi!$B$2:$AB$601,17,0))</f>
        <v/>
      </c>
      <c r="K196" s="280" t="str">
        <f aca="false">IF(VLOOKUP($A196,Tournoi!$B$2:$AB$601,6,0)="","",VLOOKUP($A196,Tournoi!$B$2:$AB$601,18,0))</f>
        <v/>
      </c>
      <c r="L196" s="281" t="str">
        <f aca="false">IF(VLOOKUP($A196,Tournoi!$B$2:$AB$601,6,0)="","",VLOOKUP($A196,Tournoi!$B$2:$AB$601,22,0))</f>
        <v/>
      </c>
    </row>
    <row r="197" customFormat="false" ht="14.1" hidden="false" customHeight="true" outlineLevel="0" collapsed="false">
      <c r="A197" s="36" t="n">
        <v>196</v>
      </c>
      <c r="B197" s="278" t="n">
        <f aca="false">IF(VLOOKUP($A197,Ludo_na!$A$2:$AB$602,3,0)="","",VLOOKUP($A197,Ludo_na!$A$2:$AB$602,2,0))</f>
        <v>229</v>
      </c>
      <c r="C197" s="279" t="str">
        <f aca="false">IF(VLOOKUP($A197,Tournoi!$B$2:$AB$601,3,0)="","",VLOOKUP($A197,Tournoi!$B$2:$AB$601,3,0))</f>
        <v>Devlaminck</v>
      </c>
      <c r="D197" s="279" t="str">
        <f aca="false">IF(VLOOKUP($A197,Tournoi!$B$2:$AB$601,4,0)="","",VLOOKUP($A197,Tournoi!$B$2:$AB$601,4,0))</f>
        <v>Stephan</v>
      </c>
      <c r="E197" s="249" t="str">
        <f aca="false">IF(VLOOKUP($A197,Tournoi!$B$2:$AB$601,5,0)="","",VLOOKUP($A197,Tournoi!$B$2:$AB$601,5,0))</f>
        <v>Teenentander</v>
      </c>
      <c r="F197" s="280" t="str">
        <f aca="false">IF(VLOOKUP($A197,Tournoi!$B$2:$AB$601,6,0)="","",VLOOKUP($A197,Tournoi!$B$2:$AB$601,6,0))</f>
        <v/>
      </c>
      <c r="G197" s="280" t="str">
        <f aca="false">IF(VLOOKUP($A197,Tournoi!$B$2:$AB$601,6,0)="","",VLOOKUP($A197,Tournoi!$B$2:$AB$601,8,0))</f>
        <v/>
      </c>
      <c r="H197" s="281" t="str">
        <f aca="false">IF(VLOOKUP($A197,Tournoi!$B$2:$AB$601,6,0)="","",VLOOKUP($A197,Tournoi!$B$2:$AB$601,12,0))</f>
        <v/>
      </c>
      <c r="I197" s="280" t="str">
        <f aca="false">IF(VLOOKUP($A197,Tournoi!$B$2:$AB$601,6,0)="","",VLOOKUP($A197,Tournoi!$B$2:$AB$601,13,0))</f>
        <v/>
      </c>
      <c r="J197" s="281" t="str">
        <f aca="false">IF(VLOOKUP($A197,Tournoi!$B$2:$AB$601,6,0)="","",VLOOKUP($A197,Tournoi!$B$2:$AB$601,17,0))</f>
        <v/>
      </c>
      <c r="K197" s="280" t="str">
        <f aca="false">IF(VLOOKUP($A197,Tournoi!$B$2:$AB$601,6,0)="","",VLOOKUP($A197,Tournoi!$B$2:$AB$601,18,0))</f>
        <v/>
      </c>
      <c r="L197" s="281" t="str">
        <f aca="false">IF(VLOOKUP($A197,Tournoi!$B$2:$AB$601,6,0)="","",VLOOKUP($A197,Tournoi!$B$2:$AB$601,22,0))</f>
        <v/>
      </c>
    </row>
    <row r="198" customFormat="false" ht="14.1" hidden="false" customHeight="true" outlineLevel="0" collapsed="false">
      <c r="A198" s="36" t="n">
        <v>197</v>
      </c>
      <c r="B198" s="278" t="n">
        <f aca="false">IF(VLOOKUP($A198,Ludo_na!$A$2:$AB$602,3,0)="","",VLOOKUP($A198,Ludo_na!$A$2:$AB$602,2,0))</f>
        <v>267</v>
      </c>
      <c r="C198" s="279" t="str">
        <f aca="false">IF(VLOOKUP($A198,Tournoi!$B$2:$AB$601,3,0)="","",VLOOKUP($A198,Tournoi!$B$2:$AB$601,3,0))</f>
        <v>Clinckemaillie</v>
      </c>
      <c r="D198" s="279" t="str">
        <f aca="false">IF(VLOOKUP($A198,Tournoi!$B$2:$AB$601,4,0)="","",VLOOKUP($A198,Tournoi!$B$2:$AB$601,4,0))</f>
        <v>Wolf</v>
      </c>
      <c r="E198" s="249" t="str">
        <f aca="false">IF(VLOOKUP($A198,Tournoi!$B$2:$AB$601,5,0)="","",VLOOKUP($A198,Tournoi!$B$2:$AB$601,5,0))</f>
        <v/>
      </c>
      <c r="F198" s="280" t="str">
        <f aca="false">IF(VLOOKUP($A198,Tournoi!$B$2:$AB$601,6,0)="","",VLOOKUP($A198,Tournoi!$B$2:$AB$601,6,0))</f>
        <v/>
      </c>
      <c r="G198" s="280" t="str">
        <f aca="false">IF(VLOOKUP($A198,Tournoi!$B$2:$AB$601,6,0)="","",VLOOKUP($A198,Tournoi!$B$2:$AB$601,8,0))</f>
        <v/>
      </c>
      <c r="H198" s="281" t="str">
        <f aca="false">IF(VLOOKUP($A198,Tournoi!$B$2:$AB$601,6,0)="","",VLOOKUP($A198,Tournoi!$B$2:$AB$601,12,0))</f>
        <v/>
      </c>
      <c r="I198" s="280" t="str">
        <f aca="false">IF(VLOOKUP($A198,Tournoi!$B$2:$AB$601,6,0)="","",VLOOKUP($A198,Tournoi!$B$2:$AB$601,13,0))</f>
        <v/>
      </c>
      <c r="J198" s="281" t="str">
        <f aca="false">IF(VLOOKUP($A198,Tournoi!$B$2:$AB$601,6,0)="","",VLOOKUP($A198,Tournoi!$B$2:$AB$601,17,0))</f>
        <v/>
      </c>
      <c r="K198" s="280" t="str">
        <f aca="false">IF(VLOOKUP($A198,Tournoi!$B$2:$AB$601,6,0)="","",VLOOKUP($A198,Tournoi!$B$2:$AB$601,18,0))</f>
        <v/>
      </c>
      <c r="L198" s="281" t="str">
        <f aca="false">IF(VLOOKUP($A198,Tournoi!$B$2:$AB$601,6,0)="","",VLOOKUP($A198,Tournoi!$B$2:$AB$601,22,0))</f>
        <v/>
      </c>
    </row>
    <row r="199" customFormat="false" ht="14.1" hidden="false" customHeight="true" outlineLevel="0" collapsed="false">
      <c r="A199" s="36" t="n">
        <v>198</v>
      </c>
      <c r="B199" s="278" t="n">
        <f aca="false">IF(VLOOKUP($A199,Ludo_na!$A$2:$AB$602,3,0)="","",VLOOKUP($A199,Ludo_na!$A$2:$AB$602,2,0))</f>
        <v>96</v>
      </c>
      <c r="C199" s="279" t="str">
        <f aca="false">IF(VLOOKUP($A199,Tournoi!$B$2:$AB$601,3,0)="","",VLOOKUP($A199,Tournoi!$B$2:$AB$601,3,0))</f>
        <v>Bracke</v>
      </c>
      <c r="D199" s="279" t="str">
        <f aca="false">IF(VLOOKUP($A199,Tournoi!$B$2:$AB$601,4,0)="","",VLOOKUP($A199,Tournoi!$B$2:$AB$601,4,0))</f>
        <v>Julio</v>
      </c>
      <c r="E199" s="249" t="str">
        <f aca="false">IF(VLOOKUP($A199,Tournoi!$B$2:$AB$601,5,0)="","",VLOOKUP($A199,Tournoi!$B$2:$AB$601,5,0))</f>
        <v>The Boardgame Society</v>
      </c>
      <c r="F199" s="280" t="str">
        <f aca="false">IF(VLOOKUP($A199,Tournoi!$B$2:$AB$601,6,0)="","",VLOOKUP($A199,Tournoi!$B$2:$AB$601,6,0))</f>
        <v/>
      </c>
      <c r="G199" s="280" t="str">
        <f aca="false">IF(VLOOKUP($A199,Tournoi!$B$2:$AB$601,6,0)="","",VLOOKUP($A199,Tournoi!$B$2:$AB$601,8,0))</f>
        <v/>
      </c>
      <c r="H199" s="281" t="str">
        <f aca="false">IF(VLOOKUP($A199,Tournoi!$B$2:$AB$601,6,0)="","",VLOOKUP($A199,Tournoi!$B$2:$AB$601,12,0))</f>
        <v/>
      </c>
      <c r="I199" s="280" t="str">
        <f aca="false">IF(VLOOKUP($A199,Tournoi!$B$2:$AB$601,6,0)="","",VLOOKUP($A199,Tournoi!$B$2:$AB$601,13,0))</f>
        <v/>
      </c>
      <c r="J199" s="281" t="str">
        <f aca="false">IF(VLOOKUP($A199,Tournoi!$B$2:$AB$601,6,0)="","",VLOOKUP($A199,Tournoi!$B$2:$AB$601,17,0))</f>
        <v/>
      </c>
      <c r="K199" s="280" t="str">
        <f aca="false">IF(VLOOKUP($A199,Tournoi!$B$2:$AB$601,6,0)="","",VLOOKUP($A199,Tournoi!$B$2:$AB$601,18,0))</f>
        <v/>
      </c>
      <c r="L199" s="281" t="str">
        <f aca="false">IF(VLOOKUP($A199,Tournoi!$B$2:$AB$601,6,0)="","",VLOOKUP($A199,Tournoi!$B$2:$AB$601,22,0))</f>
        <v/>
      </c>
    </row>
    <row r="200" customFormat="false" ht="14.1" hidden="false" customHeight="true" outlineLevel="0" collapsed="false">
      <c r="A200" s="36" t="n">
        <v>199</v>
      </c>
      <c r="B200" s="278" t="n">
        <f aca="false">IF(VLOOKUP($A200,Ludo_na!$A$2:$AB$602,3,0)="","",VLOOKUP($A200,Ludo_na!$A$2:$AB$602,2,0))</f>
        <v>56</v>
      </c>
      <c r="C200" s="279" t="str">
        <f aca="false">IF(VLOOKUP($A200,Tournoi!$B$2:$AB$601,3,0)="","",VLOOKUP($A200,Tournoi!$B$2:$AB$601,3,0))</f>
        <v>Fournier</v>
      </c>
      <c r="D200" s="279" t="str">
        <f aca="false">IF(VLOOKUP($A200,Tournoi!$B$2:$AB$601,4,0)="","",VLOOKUP($A200,Tournoi!$B$2:$AB$601,4,0))</f>
        <v>Mickaël</v>
      </c>
      <c r="E200" s="249" t="str">
        <f aca="false">IF(VLOOKUP($A200,Tournoi!$B$2:$AB$601,5,0)="","",VLOOKUP($A200,Tournoi!$B$2:$AB$601,5,0))</f>
        <v/>
      </c>
      <c r="F200" s="280" t="str">
        <f aca="false">IF(VLOOKUP($A200,Tournoi!$B$2:$AB$601,6,0)="","",VLOOKUP($A200,Tournoi!$B$2:$AB$601,6,0))</f>
        <v/>
      </c>
      <c r="G200" s="280" t="str">
        <f aca="false">IF(VLOOKUP($A200,Tournoi!$B$2:$AB$601,6,0)="","",VLOOKUP($A200,Tournoi!$B$2:$AB$601,8,0))</f>
        <v/>
      </c>
      <c r="H200" s="281" t="str">
        <f aca="false">IF(VLOOKUP($A200,Tournoi!$B$2:$AB$601,6,0)="","",VLOOKUP($A200,Tournoi!$B$2:$AB$601,12,0))</f>
        <v/>
      </c>
      <c r="I200" s="280" t="str">
        <f aca="false">IF(VLOOKUP($A200,Tournoi!$B$2:$AB$601,6,0)="","",VLOOKUP($A200,Tournoi!$B$2:$AB$601,13,0))</f>
        <v/>
      </c>
      <c r="J200" s="281" t="str">
        <f aca="false">IF(VLOOKUP($A200,Tournoi!$B$2:$AB$601,6,0)="","",VLOOKUP($A200,Tournoi!$B$2:$AB$601,17,0))</f>
        <v/>
      </c>
      <c r="K200" s="280" t="str">
        <f aca="false">IF(VLOOKUP($A200,Tournoi!$B$2:$AB$601,6,0)="","",VLOOKUP($A200,Tournoi!$B$2:$AB$601,18,0))</f>
        <v/>
      </c>
      <c r="L200" s="281" t="str">
        <f aca="false">IF(VLOOKUP($A200,Tournoi!$B$2:$AB$601,6,0)="","",VLOOKUP($A200,Tournoi!$B$2:$AB$601,22,0))</f>
        <v/>
      </c>
    </row>
    <row r="201" customFormat="false" ht="14.1" hidden="false" customHeight="true" outlineLevel="0" collapsed="false">
      <c r="A201" s="36" t="n">
        <v>200</v>
      </c>
      <c r="B201" s="278" t="n">
        <f aca="false">IF(VLOOKUP($A201,Ludo_na!$A$2:$AB$602,3,0)="","",VLOOKUP($A201,Ludo_na!$A$2:$AB$602,2,0))</f>
        <v>116</v>
      </c>
      <c r="C201" s="279" t="str">
        <f aca="false">IF(VLOOKUP($A201,Tournoi!$B$2:$AB$601,3,0)="","",VLOOKUP($A201,Tournoi!$B$2:$AB$601,3,0))</f>
        <v>Beschuyt</v>
      </c>
      <c r="D201" s="279" t="str">
        <f aca="false">IF(VLOOKUP($A201,Tournoi!$B$2:$AB$601,4,0)="","",VLOOKUP($A201,Tournoi!$B$2:$AB$601,4,0))</f>
        <v>Davy</v>
      </c>
      <c r="E201" s="249" t="str">
        <f aca="false">IF(VLOOKUP($A201,Tournoi!$B$2:$AB$601,5,0)="","",VLOOKUP($A201,Tournoi!$B$2:$AB$601,5,0))</f>
        <v>De Strateeg</v>
      </c>
      <c r="F201" s="280" t="str">
        <f aca="false">IF(VLOOKUP($A201,Tournoi!$B$2:$AB$601,6,0)="","",VLOOKUP($A201,Tournoi!$B$2:$AB$601,6,0))</f>
        <v/>
      </c>
      <c r="G201" s="280" t="str">
        <f aca="false">IF(VLOOKUP($A201,Tournoi!$B$2:$AB$601,6,0)="","",VLOOKUP($A201,Tournoi!$B$2:$AB$601,8,0))</f>
        <v/>
      </c>
      <c r="H201" s="281" t="str">
        <f aca="false">IF(VLOOKUP($A201,Tournoi!$B$2:$AB$601,6,0)="","",VLOOKUP($A201,Tournoi!$B$2:$AB$601,12,0))</f>
        <v/>
      </c>
      <c r="I201" s="280" t="str">
        <f aca="false">IF(VLOOKUP($A201,Tournoi!$B$2:$AB$601,6,0)="","",VLOOKUP($A201,Tournoi!$B$2:$AB$601,13,0))</f>
        <v/>
      </c>
      <c r="J201" s="281" t="str">
        <f aca="false">IF(VLOOKUP($A201,Tournoi!$B$2:$AB$601,6,0)="","",VLOOKUP($A201,Tournoi!$B$2:$AB$601,17,0))</f>
        <v/>
      </c>
      <c r="K201" s="280" t="str">
        <f aca="false">IF(VLOOKUP($A201,Tournoi!$B$2:$AB$601,6,0)="","",VLOOKUP($A201,Tournoi!$B$2:$AB$601,18,0))</f>
        <v/>
      </c>
      <c r="L201" s="281" t="str">
        <f aca="false">IF(VLOOKUP($A201,Tournoi!$B$2:$AB$601,6,0)="","",VLOOKUP($A201,Tournoi!$B$2:$AB$601,22,0))</f>
        <v/>
      </c>
    </row>
    <row r="202" customFormat="false" ht="14.1" hidden="false" customHeight="true" outlineLevel="0" collapsed="false">
      <c r="A202" s="36" t="n">
        <v>201</v>
      </c>
      <c r="B202" s="278" t="n">
        <f aca="false">IF(VLOOKUP($A202,Ludo_na!$A$2:$AB$602,3,0)="","",VLOOKUP($A202,Ludo_na!$A$2:$AB$602,2,0))</f>
        <v>43</v>
      </c>
      <c r="C202" s="279" t="str">
        <f aca="false">IF(VLOOKUP($A202,Tournoi!$B$2:$AB$601,3,0)="","",VLOOKUP($A202,Tournoi!$B$2:$AB$601,3,0))</f>
        <v>Vandendriessche</v>
      </c>
      <c r="D202" s="279" t="str">
        <f aca="false">IF(VLOOKUP($A202,Tournoi!$B$2:$AB$601,4,0)="","",VLOOKUP($A202,Tournoi!$B$2:$AB$601,4,0))</f>
        <v>Jeroen</v>
      </c>
      <c r="E202" s="249" t="str">
        <f aca="false">IF(VLOOKUP($A202,Tournoi!$B$2:$AB$601,5,0)="","",VLOOKUP($A202,Tournoi!$B$2:$AB$601,5,0))</f>
        <v>De Loopinos</v>
      </c>
      <c r="F202" s="280" t="str">
        <f aca="false">IF(VLOOKUP($A202,Tournoi!$B$2:$AB$601,6,0)="","",VLOOKUP($A202,Tournoi!$B$2:$AB$601,6,0))</f>
        <v>Aanwezig</v>
      </c>
      <c r="G202" s="280" t="str">
        <f aca="false">IF(VLOOKUP($A202,Tournoi!$B$2:$AB$601,6,0)="","",VLOOKUP($A202,Tournoi!$B$2:$AB$601,8,0))</f>
        <v>Machi Koro</v>
      </c>
      <c r="H202" s="281" t="n">
        <f aca="false">IF(VLOOKUP($A202,Tournoi!$B$2:$AB$601,6,0)="","",VLOOKUP($A202,Tournoi!$B$2:$AB$601,12,0))</f>
        <v>25.1666666666667</v>
      </c>
      <c r="I202" s="280" t="str">
        <f aca="false">IF(VLOOKUP($A202,Tournoi!$B$2:$AB$601,6,0)="","",VLOOKUP($A202,Tournoi!$B$2:$AB$601,13,0))</f>
        <v>Die Burgen von Burgund</v>
      </c>
      <c r="J202" s="281" t="n">
        <f aca="false">IF(VLOOKUP($A202,Tournoi!$B$2:$AB$601,6,0)="","",VLOOKUP($A202,Tournoi!$B$2:$AB$601,17,0))</f>
        <v>33.5627450980392</v>
      </c>
      <c r="K202" s="280" t="str">
        <f aca="false">IF(VLOOKUP($A202,Tournoi!$B$2:$AB$601,6,0)="","",VLOOKUP($A202,Tournoi!$B$2:$AB$601,18,0))</f>
        <v>Splendor</v>
      </c>
      <c r="L202" s="281" t="n">
        <f aca="false">IF(VLOOKUP($A202,Tournoi!$B$2:$AB$601,6,0)="","",VLOOKUP($A202,Tournoi!$B$2:$AB$601,22,0))</f>
        <v>104.365853658537</v>
      </c>
    </row>
    <row r="203" customFormat="false" ht="14.1" hidden="false" customHeight="true" outlineLevel="0" collapsed="false">
      <c r="A203" s="36" t="n">
        <v>202</v>
      </c>
      <c r="B203" s="278" t="n">
        <f aca="false">IF(VLOOKUP($A203,Ludo_na!$A$2:$AB$602,3,0)="","",VLOOKUP($A203,Ludo_na!$A$2:$AB$602,2,0))</f>
        <v>377</v>
      </c>
      <c r="C203" s="279" t="str">
        <f aca="false">IF(VLOOKUP($A203,Tournoi!$B$2:$AB$601,3,0)="","",VLOOKUP($A203,Tournoi!$B$2:$AB$601,3,0))</f>
        <v>Galle</v>
      </c>
      <c r="D203" s="279" t="str">
        <f aca="false">IF(VLOOKUP($A203,Tournoi!$B$2:$AB$601,4,0)="","",VLOOKUP($A203,Tournoi!$B$2:$AB$601,4,0))</f>
        <v>Bart</v>
      </c>
      <c r="E203" s="249" t="str">
        <f aca="false">IF(VLOOKUP($A203,Tournoi!$B$2:$AB$601,5,0)="","",VLOOKUP($A203,Tournoi!$B$2:$AB$601,5,0))</f>
        <v/>
      </c>
      <c r="F203" s="280" t="str">
        <f aca="false">IF(VLOOKUP($A203,Tournoi!$B$2:$AB$601,6,0)="","",VLOOKUP($A203,Tournoi!$B$2:$AB$601,6,0))</f>
        <v/>
      </c>
      <c r="G203" s="280" t="str">
        <f aca="false">IF(VLOOKUP($A203,Tournoi!$B$2:$AB$601,6,0)="","",VLOOKUP($A203,Tournoi!$B$2:$AB$601,8,0))</f>
        <v/>
      </c>
      <c r="H203" s="281" t="str">
        <f aca="false">IF(VLOOKUP($A203,Tournoi!$B$2:$AB$601,6,0)="","",VLOOKUP($A203,Tournoi!$B$2:$AB$601,12,0))</f>
        <v/>
      </c>
      <c r="I203" s="280" t="str">
        <f aca="false">IF(VLOOKUP($A203,Tournoi!$B$2:$AB$601,6,0)="","",VLOOKUP($A203,Tournoi!$B$2:$AB$601,13,0))</f>
        <v/>
      </c>
      <c r="J203" s="281" t="str">
        <f aca="false">IF(VLOOKUP($A203,Tournoi!$B$2:$AB$601,6,0)="","",VLOOKUP($A203,Tournoi!$B$2:$AB$601,17,0))</f>
        <v/>
      </c>
      <c r="K203" s="280" t="str">
        <f aca="false">IF(VLOOKUP($A203,Tournoi!$B$2:$AB$601,6,0)="","",VLOOKUP($A203,Tournoi!$B$2:$AB$601,18,0))</f>
        <v/>
      </c>
      <c r="L203" s="281" t="str">
        <f aca="false">IF(VLOOKUP($A203,Tournoi!$B$2:$AB$601,6,0)="","",VLOOKUP($A203,Tournoi!$B$2:$AB$601,22,0))</f>
        <v/>
      </c>
    </row>
    <row r="204" customFormat="false" ht="14.1" hidden="false" customHeight="true" outlineLevel="0" collapsed="false">
      <c r="A204" s="36" t="n">
        <v>203</v>
      </c>
      <c r="B204" s="278" t="n">
        <f aca="false">IF(VLOOKUP($A204,Ludo_na!$A$2:$AB$602,3,0)="","",VLOOKUP($A204,Ludo_na!$A$2:$AB$602,2,0))</f>
        <v>41</v>
      </c>
      <c r="C204" s="279" t="str">
        <f aca="false">IF(VLOOKUP($A204,Tournoi!$B$2:$AB$601,3,0)="","",VLOOKUP($A204,Tournoi!$B$2:$AB$601,3,0))</f>
        <v>Hautecoeur</v>
      </c>
      <c r="D204" s="279" t="str">
        <f aca="false">IF(VLOOKUP($A204,Tournoi!$B$2:$AB$601,4,0)="","",VLOOKUP($A204,Tournoi!$B$2:$AB$601,4,0))</f>
        <v>Michel</v>
      </c>
      <c r="E204" s="249" t="str">
        <f aca="false">IF(VLOOKUP($A204,Tournoi!$B$2:$AB$601,5,0)="","",VLOOKUP($A204,Tournoi!$B$2:$AB$601,5,0))</f>
        <v>Imagimonde</v>
      </c>
      <c r="F204" s="280" t="str">
        <f aca="false">IF(VLOOKUP($A204,Tournoi!$B$2:$AB$601,6,0)="","",VLOOKUP($A204,Tournoi!$B$2:$AB$601,6,0))</f>
        <v>Aanwezig</v>
      </c>
      <c r="G204" s="280" t="str">
        <f aca="false">IF(VLOOKUP($A204,Tournoi!$B$2:$AB$601,6,0)="","",VLOOKUP($A204,Tournoi!$B$2:$AB$601,8,0))</f>
        <v>Stenen tijdperk</v>
      </c>
      <c r="H204" s="281" t="n">
        <f aca="false">IF(VLOOKUP($A204,Tournoi!$B$2:$AB$601,6,0)="","",VLOOKUP($A204,Tournoi!$B$2:$AB$601,12,0))</f>
        <v>66.9738260200154</v>
      </c>
      <c r="I204" s="280" t="str">
        <f aca="false">IF(VLOOKUP($A204,Tournoi!$B$2:$AB$601,6,0)="","",VLOOKUP($A204,Tournoi!$B$2:$AB$601,13,0))</f>
        <v>Great Western Trail</v>
      </c>
      <c r="J204" s="281" t="n">
        <f aca="false">IF(VLOOKUP($A204,Tournoi!$B$2:$AB$601,6,0)="","",VLOOKUP($A204,Tournoi!$B$2:$AB$601,17,0))</f>
        <v>33.6136801541426</v>
      </c>
      <c r="K204" s="280" t="str">
        <f aca="false">IF(VLOOKUP($A204,Tournoi!$B$2:$AB$601,6,0)="","",VLOOKUP($A204,Tournoi!$B$2:$AB$601,18,0))</f>
        <v>Splendor</v>
      </c>
      <c r="L204" s="281" t="n">
        <f aca="false">IF(VLOOKUP($A204,Tournoi!$B$2:$AB$601,6,0)="","",VLOOKUP($A204,Tournoi!$B$2:$AB$601,22,0))</f>
        <v>104.357142857143</v>
      </c>
    </row>
    <row r="205" customFormat="false" ht="14.1" hidden="false" customHeight="true" outlineLevel="0" collapsed="false">
      <c r="A205" s="36" t="n">
        <v>204</v>
      </c>
      <c r="B205" s="278" t="n">
        <f aca="false">IF(VLOOKUP($A205,Ludo_na!$A$2:$AB$602,3,0)="","",VLOOKUP($A205,Ludo_na!$A$2:$AB$602,2,0))</f>
        <v>179</v>
      </c>
      <c r="C205" s="279" t="str">
        <f aca="false">IF(VLOOKUP($A205,Tournoi!$B$2:$AB$601,3,0)="","",VLOOKUP($A205,Tournoi!$B$2:$AB$601,3,0))</f>
        <v>De Clercq</v>
      </c>
      <c r="D205" s="279" t="str">
        <f aca="false">IF(VLOOKUP($A205,Tournoi!$B$2:$AB$601,4,0)="","",VLOOKUP($A205,Tournoi!$B$2:$AB$601,4,0))</f>
        <v>Lien</v>
      </c>
      <c r="E205" s="249" t="str">
        <f aca="false">IF(VLOOKUP($A205,Tournoi!$B$2:$AB$601,5,0)="","",VLOOKUP($A205,Tournoi!$B$2:$AB$601,5,0))</f>
        <v/>
      </c>
      <c r="F205" s="280" t="str">
        <f aca="false">IF(VLOOKUP($A205,Tournoi!$B$2:$AB$601,6,0)="","",VLOOKUP($A205,Tournoi!$B$2:$AB$601,6,0))</f>
        <v/>
      </c>
      <c r="G205" s="280" t="str">
        <f aca="false">IF(VLOOKUP($A205,Tournoi!$B$2:$AB$601,6,0)="","",VLOOKUP($A205,Tournoi!$B$2:$AB$601,8,0))</f>
        <v/>
      </c>
      <c r="H205" s="281" t="str">
        <f aca="false">IF(VLOOKUP($A205,Tournoi!$B$2:$AB$601,6,0)="","",VLOOKUP($A205,Tournoi!$B$2:$AB$601,12,0))</f>
        <v/>
      </c>
      <c r="I205" s="280" t="str">
        <f aca="false">IF(VLOOKUP($A205,Tournoi!$B$2:$AB$601,6,0)="","",VLOOKUP($A205,Tournoi!$B$2:$AB$601,13,0))</f>
        <v/>
      </c>
      <c r="J205" s="281" t="str">
        <f aca="false">IF(VLOOKUP($A205,Tournoi!$B$2:$AB$601,6,0)="","",VLOOKUP($A205,Tournoi!$B$2:$AB$601,17,0))</f>
        <v/>
      </c>
      <c r="K205" s="280" t="str">
        <f aca="false">IF(VLOOKUP($A205,Tournoi!$B$2:$AB$601,6,0)="","",VLOOKUP($A205,Tournoi!$B$2:$AB$601,18,0))</f>
        <v/>
      </c>
      <c r="L205" s="281" t="str">
        <f aca="false">IF(VLOOKUP($A205,Tournoi!$B$2:$AB$601,6,0)="","",VLOOKUP($A205,Tournoi!$B$2:$AB$601,22,0))</f>
        <v/>
      </c>
    </row>
    <row r="206" customFormat="false" ht="14.1" hidden="false" customHeight="true" outlineLevel="0" collapsed="false">
      <c r="A206" s="36" t="n">
        <v>205</v>
      </c>
      <c r="B206" s="278" t="n">
        <f aca="false">IF(VLOOKUP($A206,Ludo_na!$A$2:$AB$602,3,0)="","",VLOOKUP($A206,Ludo_na!$A$2:$AB$602,2,0))</f>
        <v>97</v>
      </c>
      <c r="C206" s="279" t="str">
        <f aca="false">IF(VLOOKUP($A206,Tournoi!$B$2:$AB$601,3,0)="","",VLOOKUP($A206,Tournoi!$B$2:$AB$601,3,0))</f>
        <v>Debrule</v>
      </c>
      <c r="D206" s="279" t="str">
        <f aca="false">IF(VLOOKUP($A206,Tournoi!$B$2:$AB$601,4,0)="","",VLOOKUP($A206,Tournoi!$B$2:$AB$601,4,0))</f>
        <v>Patrick</v>
      </c>
      <c r="E206" s="249" t="str">
        <f aca="false">IF(VLOOKUP($A206,Tournoi!$B$2:$AB$601,5,0)="","",VLOOKUP($A206,Tournoi!$B$2:$AB$601,5,0))</f>
        <v/>
      </c>
      <c r="F206" s="280" t="str">
        <f aca="false">IF(VLOOKUP($A206,Tournoi!$B$2:$AB$601,6,0)="","",VLOOKUP($A206,Tournoi!$B$2:$AB$601,6,0))</f>
        <v/>
      </c>
      <c r="G206" s="280" t="str">
        <f aca="false">IF(VLOOKUP($A206,Tournoi!$B$2:$AB$601,6,0)="","",VLOOKUP($A206,Tournoi!$B$2:$AB$601,8,0))</f>
        <v/>
      </c>
      <c r="H206" s="281" t="str">
        <f aca="false">IF(VLOOKUP($A206,Tournoi!$B$2:$AB$601,6,0)="","",VLOOKUP($A206,Tournoi!$B$2:$AB$601,12,0))</f>
        <v/>
      </c>
      <c r="I206" s="280" t="str">
        <f aca="false">IF(VLOOKUP($A206,Tournoi!$B$2:$AB$601,6,0)="","",VLOOKUP($A206,Tournoi!$B$2:$AB$601,13,0))</f>
        <v/>
      </c>
      <c r="J206" s="281" t="str">
        <f aca="false">IF(VLOOKUP($A206,Tournoi!$B$2:$AB$601,6,0)="","",VLOOKUP($A206,Tournoi!$B$2:$AB$601,17,0))</f>
        <v/>
      </c>
      <c r="K206" s="280" t="str">
        <f aca="false">IF(VLOOKUP($A206,Tournoi!$B$2:$AB$601,6,0)="","",VLOOKUP($A206,Tournoi!$B$2:$AB$601,18,0))</f>
        <v/>
      </c>
      <c r="L206" s="281" t="str">
        <f aca="false">IF(VLOOKUP($A206,Tournoi!$B$2:$AB$601,6,0)="","",VLOOKUP($A206,Tournoi!$B$2:$AB$601,22,0))</f>
        <v/>
      </c>
    </row>
    <row r="207" customFormat="false" ht="14.1" hidden="false" customHeight="true" outlineLevel="0" collapsed="false">
      <c r="A207" s="36" t="n">
        <v>206</v>
      </c>
      <c r="B207" s="278" t="n">
        <f aca="false">IF(VLOOKUP($A207,Ludo_na!$A$2:$AB$602,3,0)="","",VLOOKUP($A207,Ludo_na!$A$2:$AB$602,2,0))</f>
        <v>288</v>
      </c>
      <c r="C207" s="279" t="str">
        <f aca="false">IF(VLOOKUP($A207,Tournoi!$B$2:$AB$601,3,0)="","",VLOOKUP($A207,Tournoi!$B$2:$AB$601,3,0))</f>
        <v>Cuyt</v>
      </c>
      <c r="D207" s="279" t="str">
        <f aca="false">IF(VLOOKUP($A207,Tournoi!$B$2:$AB$601,4,0)="","",VLOOKUP($A207,Tournoi!$B$2:$AB$601,4,0))</f>
        <v>Sven</v>
      </c>
      <c r="E207" s="249" t="str">
        <f aca="false">IF(VLOOKUP($A207,Tournoi!$B$2:$AB$601,5,0)="","",VLOOKUP($A207,Tournoi!$B$2:$AB$601,5,0))</f>
        <v/>
      </c>
      <c r="F207" s="280" t="str">
        <f aca="false">IF(VLOOKUP($A207,Tournoi!$B$2:$AB$601,6,0)="","",VLOOKUP($A207,Tournoi!$B$2:$AB$601,6,0))</f>
        <v/>
      </c>
      <c r="G207" s="280" t="str">
        <f aca="false">IF(VLOOKUP($A207,Tournoi!$B$2:$AB$601,6,0)="","",VLOOKUP($A207,Tournoi!$B$2:$AB$601,8,0))</f>
        <v/>
      </c>
      <c r="H207" s="281" t="str">
        <f aca="false">IF(VLOOKUP($A207,Tournoi!$B$2:$AB$601,6,0)="","",VLOOKUP($A207,Tournoi!$B$2:$AB$601,12,0))</f>
        <v/>
      </c>
      <c r="I207" s="280" t="str">
        <f aca="false">IF(VLOOKUP($A207,Tournoi!$B$2:$AB$601,6,0)="","",VLOOKUP($A207,Tournoi!$B$2:$AB$601,13,0))</f>
        <v/>
      </c>
      <c r="J207" s="281" t="str">
        <f aca="false">IF(VLOOKUP($A207,Tournoi!$B$2:$AB$601,6,0)="","",VLOOKUP($A207,Tournoi!$B$2:$AB$601,17,0))</f>
        <v/>
      </c>
      <c r="K207" s="280" t="str">
        <f aca="false">IF(VLOOKUP($A207,Tournoi!$B$2:$AB$601,6,0)="","",VLOOKUP($A207,Tournoi!$B$2:$AB$601,18,0))</f>
        <v/>
      </c>
      <c r="L207" s="281" t="str">
        <f aca="false">IF(VLOOKUP($A207,Tournoi!$B$2:$AB$601,6,0)="","",VLOOKUP($A207,Tournoi!$B$2:$AB$601,22,0))</f>
        <v/>
      </c>
    </row>
    <row r="208" customFormat="false" ht="14.1" hidden="false" customHeight="true" outlineLevel="0" collapsed="false">
      <c r="A208" s="36" t="n">
        <v>207</v>
      </c>
      <c r="B208" s="278" t="n">
        <f aca="false">IF(VLOOKUP($A208,Ludo_na!$A$2:$AB$602,3,0)="","",VLOOKUP($A208,Ludo_na!$A$2:$AB$602,2,0))</f>
        <v>498</v>
      </c>
      <c r="C208" s="279" t="str">
        <f aca="false">IF(VLOOKUP($A208,Tournoi!$B$2:$AB$601,3,0)="","",VLOOKUP($A208,Tournoi!$B$2:$AB$601,3,0))</f>
        <v>Schoevaerts</v>
      </c>
      <c r="D208" s="279" t="str">
        <f aca="false">IF(VLOOKUP($A208,Tournoi!$B$2:$AB$601,4,0)="","",VLOOKUP($A208,Tournoi!$B$2:$AB$601,4,0))</f>
        <v>Dimitri</v>
      </c>
      <c r="E208" s="249" t="str">
        <f aca="false">IF(VLOOKUP($A208,Tournoi!$B$2:$AB$601,5,0)="","",VLOOKUP($A208,Tournoi!$B$2:$AB$601,5,0))</f>
        <v/>
      </c>
      <c r="F208" s="280" t="str">
        <f aca="false">IF(VLOOKUP($A208,Tournoi!$B$2:$AB$601,6,0)="","",VLOOKUP($A208,Tournoi!$B$2:$AB$601,6,0))</f>
        <v/>
      </c>
      <c r="G208" s="280" t="str">
        <f aca="false">IF(VLOOKUP($A208,Tournoi!$B$2:$AB$601,6,0)="","",VLOOKUP($A208,Tournoi!$B$2:$AB$601,8,0))</f>
        <v/>
      </c>
      <c r="H208" s="281" t="str">
        <f aca="false">IF(VLOOKUP($A208,Tournoi!$B$2:$AB$601,6,0)="","",VLOOKUP($A208,Tournoi!$B$2:$AB$601,12,0))</f>
        <v/>
      </c>
      <c r="I208" s="280" t="str">
        <f aca="false">IF(VLOOKUP($A208,Tournoi!$B$2:$AB$601,6,0)="","",VLOOKUP($A208,Tournoi!$B$2:$AB$601,13,0))</f>
        <v/>
      </c>
      <c r="J208" s="281" t="str">
        <f aca="false">IF(VLOOKUP($A208,Tournoi!$B$2:$AB$601,6,0)="","",VLOOKUP($A208,Tournoi!$B$2:$AB$601,17,0))</f>
        <v/>
      </c>
      <c r="K208" s="280" t="str">
        <f aca="false">IF(VLOOKUP($A208,Tournoi!$B$2:$AB$601,6,0)="","",VLOOKUP($A208,Tournoi!$B$2:$AB$601,18,0))</f>
        <v/>
      </c>
      <c r="L208" s="281" t="str">
        <f aca="false">IF(VLOOKUP($A208,Tournoi!$B$2:$AB$601,6,0)="","",VLOOKUP($A208,Tournoi!$B$2:$AB$601,22,0))</f>
        <v/>
      </c>
    </row>
    <row r="209" customFormat="false" ht="14.1" hidden="false" customHeight="true" outlineLevel="0" collapsed="false">
      <c r="A209" s="36" t="n">
        <v>208</v>
      </c>
      <c r="B209" s="278" t="n">
        <f aca="false">IF(VLOOKUP($A209,Ludo_na!$A$2:$AB$602,3,0)="","",VLOOKUP($A209,Ludo_na!$A$2:$AB$602,2,0))</f>
        <v>132</v>
      </c>
      <c r="C209" s="279" t="str">
        <f aca="false">IF(VLOOKUP($A209,Tournoi!$B$2:$AB$601,3,0)="","",VLOOKUP($A209,Tournoi!$B$2:$AB$601,3,0))</f>
        <v>Barbiaux</v>
      </c>
      <c r="D209" s="279" t="str">
        <f aca="false">IF(VLOOKUP($A209,Tournoi!$B$2:$AB$601,4,0)="","",VLOOKUP($A209,Tournoi!$B$2:$AB$601,4,0))</f>
        <v>Vincent</v>
      </c>
      <c r="E209" s="249" t="str">
        <f aca="false">IF(VLOOKUP($A209,Tournoi!$B$2:$AB$601,5,0)="","",VLOOKUP($A209,Tournoi!$B$2:$AB$601,5,0))</f>
        <v/>
      </c>
      <c r="F209" s="280" t="str">
        <f aca="false">IF(VLOOKUP($A209,Tournoi!$B$2:$AB$601,6,0)="","",VLOOKUP($A209,Tournoi!$B$2:$AB$601,6,0))</f>
        <v/>
      </c>
      <c r="G209" s="280" t="str">
        <f aca="false">IF(VLOOKUP($A209,Tournoi!$B$2:$AB$601,6,0)="","",VLOOKUP($A209,Tournoi!$B$2:$AB$601,8,0))</f>
        <v/>
      </c>
      <c r="H209" s="281" t="str">
        <f aca="false">IF(VLOOKUP($A209,Tournoi!$B$2:$AB$601,6,0)="","",VLOOKUP($A209,Tournoi!$B$2:$AB$601,12,0))</f>
        <v/>
      </c>
      <c r="I209" s="280" t="str">
        <f aca="false">IF(VLOOKUP($A209,Tournoi!$B$2:$AB$601,6,0)="","",VLOOKUP($A209,Tournoi!$B$2:$AB$601,13,0))</f>
        <v/>
      </c>
      <c r="J209" s="281" t="str">
        <f aca="false">IF(VLOOKUP($A209,Tournoi!$B$2:$AB$601,6,0)="","",VLOOKUP($A209,Tournoi!$B$2:$AB$601,17,0))</f>
        <v/>
      </c>
      <c r="K209" s="280" t="str">
        <f aca="false">IF(VLOOKUP($A209,Tournoi!$B$2:$AB$601,6,0)="","",VLOOKUP($A209,Tournoi!$B$2:$AB$601,18,0))</f>
        <v/>
      </c>
      <c r="L209" s="281" t="str">
        <f aca="false">IF(VLOOKUP($A209,Tournoi!$B$2:$AB$601,6,0)="","",VLOOKUP($A209,Tournoi!$B$2:$AB$601,22,0))</f>
        <v/>
      </c>
    </row>
    <row r="210" customFormat="false" ht="14.1" hidden="false" customHeight="true" outlineLevel="0" collapsed="false">
      <c r="A210" s="36" t="n">
        <v>209</v>
      </c>
      <c r="B210" s="278" t="n">
        <f aca="false">IF(VLOOKUP($A210,Ludo_na!$A$2:$AB$602,3,0)="","",VLOOKUP($A210,Ludo_na!$A$2:$AB$602,2,0))</f>
        <v>54</v>
      </c>
      <c r="C210" s="279" t="str">
        <f aca="false">IF(VLOOKUP($A210,Tournoi!$B$2:$AB$601,3,0)="","",VLOOKUP($A210,Tournoi!$B$2:$AB$601,3,0))</f>
        <v>De Vos</v>
      </c>
      <c r="D210" s="279" t="str">
        <f aca="false">IF(VLOOKUP($A210,Tournoi!$B$2:$AB$601,4,0)="","",VLOOKUP($A210,Tournoi!$B$2:$AB$601,4,0))</f>
        <v>Julien</v>
      </c>
      <c r="E210" s="249" t="str">
        <f aca="false">IF(VLOOKUP($A210,Tournoi!$B$2:$AB$601,5,0)="","",VLOOKUP($A210,Tournoi!$B$2:$AB$601,5,0))</f>
        <v>Imagimonde</v>
      </c>
      <c r="F210" s="280" t="str">
        <f aca="false">IF(VLOOKUP($A210,Tournoi!$B$2:$AB$601,6,0)="","",VLOOKUP($A210,Tournoi!$B$2:$AB$601,6,0))</f>
        <v/>
      </c>
      <c r="G210" s="280" t="str">
        <f aca="false">IF(VLOOKUP($A210,Tournoi!$B$2:$AB$601,6,0)="","",VLOOKUP($A210,Tournoi!$B$2:$AB$601,8,0))</f>
        <v/>
      </c>
      <c r="H210" s="281" t="str">
        <f aca="false">IF(VLOOKUP($A210,Tournoi!$B$2:$AB$601,6,0)="","",VLOOKUP($A210,Tournoi!$B$2:$AB$601,12,0))</f>
        <v/>
      </c>
      <c r="I210" s="280" t="str">
        <f aca="false">IF(VLOOKUP($A210,Tournoi!$B$2:$AB$601,6,0)="","",VLOOKUP($A210,Tournoi!$B$2:$AB$601,13,0))</f>
        <v/>
      </c>
      <c r="J210" s="281" t="str">
        <f aca="false">IF(VLOOKUP($A210,Tournoi!$B$2:$AB$601,6,0)="","",VLOOKUP($A210,Tournoi!$B$2:$AB$601,17,0))</f>
        <v/>
      </c>
      <c r="K210" s="280" t="str">
        <f aca="false">IF(VLOOKUP($A210,Tournoi!$B$2:$AB$601,6,0)="","",VLOOKUP($A210,Tournoi!$B$2:$AB$601,18,0))</f>
        <v/>
      </c>
      <c r="L210" s="281" t="str">
        <f aca="false">IF(VLOOKUP($A210,Tournoi!$B$2:$AB$601,6,0)="","",VLOOKUP($A210,Tournoi!$B$2:$AB$601,22,0))</f>
        <v/>
      </c>
    </row>
    <row r="211" customFormat="false" ht="14.1" hidden="false" customHeight="true" outlineLevel="0" collapsed="false">
      <c r="A211" s="36" t="n">
        <v>210</v>
      </c>
      <c r="B211" s="278" t="n">
        <f aca="false">IF(VLOOKUP($A211,Ludo_na!$A$2:$AB$602,3,0)="","",VLOOKUP($A211,Ludo_na!$A$2:$AB$602,2,0))</f>
        <v>504</v>
      </c>
      <c r="C211" s="279" t="str">
        <f aca="false">IF(VLOOKUP($A211,Tournoi!$B$2:$AB$601,3,0)="","",VLOOKUP($A211,Tournoi!$B$2:$AB$601,3,0))</f>
        <v>De Munck</v>
      </c>
      <c r="D211" s="279" t="str">
        <f aca="false">IF(VLOOKUP($A211,Tournoi!$B$2:$AB$601,4,0)="","",VLOOKUP($A211,Tournoi!$B$2:$AB$601,4,0))</f>
        <v>Eline</v>
      </c>
      <c r="E211" s="249" t="str">
        <f aca="false">IF(VLOOKUP($A211,Tournoi!$B$2:$AB$601,5,0)="","",VLOOKUP($A211,Tournoi!$B$2:$AB$601,5,0))</f>
        <v/>
      </c>
      <c r="F211" s="280" t="str">
        <f aca="false">IF(VLOOKUP($A211,Tournoi!$B$2:$AB$601,6,0)="","",VLOOKUP($A211,Tournoi!$B$2:$AB$601,6,0))</f>
        <v/>
      </c>
      <c r="G211" s="280" t="str">
        <f aca="false">IF(VLOOKUP($A211,Tournoi!$B$2:$AB$601,6,0)="","",VLOOKUP($A211,Tournoi!$B$2:$AB$601,8,0))</f>
        <v/>
      </c>
      <c r="H211" s="281" t="str">
        <f aca="false">IF(VLOOKUP($A211,Tournoi!$B$2:$AB$601,6,0)="","",VLOOKUP($A211,Tournoi!$B$2:$AB$601,12,0))</f>
        <v/>
      </c>
      <c r="I211" s="280" t="str">
        <f aca="false">IF(VLOOKUP($A211,Tournoi!$B$2:$AB$601,6,0)="","",VLOOKUP($A211,Tournoi!$B$2:$AB$601,13,0))</f>
        <v/>
      </c>
      <c r="J211" s="281" t="str">
        <f aca="false">IF(VLOOKUP($A211,Tournoi!$B$2:$AB$601,6,0)="","",VLOOKUP($A211,Tournoi!$B$2:$AB$601,17,0))</f>
        <v/>
      </c>
      <c r="K211" s="280" t="str">
        <f aca="false">IF(VLOOKUP($A211,Tournoi!$B$2:$AB$601,6,0)="","",VLOOKUP($A211,Tournoi!$B$2:$AB$601,18,0))</f>
        <v/>
      </c>
      <c r="L211" s="281" t="str">
        <f aca="false">IF(VLOOKUP($A211,Tournoi!$B$2:$AB$601,6,0)="","",VLOOKUP($A211,Tournoi!$B$2:$AB$601,22,0))</f>
        <v/>
      </c>
    </row>
    <row r="212" customFormat="false" ht="14.1" hidden="false" customHeight="true" outlineLevel="0" collapsed="false">
      <c r="A212" s="36" t="n">
        <v>211</v>
      </c>
      <c r="B212" s="278" t="n">
        <f aca="false">IF(VLOOKUP($A212,Ludo_na!$A$2:$AB$602,3,0)="","",VLOOKUP($A212,Ludo_na!$A$2:$AB$602,2,0))</f>
        <v>151</v>
      </c>
      <c r="C212" s="279" t="str">
        <f aca="false">IF(VLOOKUP($A212,Tournoi!$B$2:$AB$601,3,0)="","",VLOOKUP($A212,Tournoi!$B$2:$AB$601,3,0))</f>
        <v>Dewit</v>
      </c>
      <c r="D212" s="279" t="str">
        <f aca="false">IF(VLOOKUP($A212,Tournoi!$B$2:$AB$601,4,0)="","",VLOOKUP($A212,Tournoi!$B$2:$AB$601,4,0))</f>
        <v>Jonas</v>
      </c>
      <c r="E212" s="249" t="str">
        <f aca="false">IF(VLOOKUP($A212,Tournoi!$B$2:$AB$601,5,0)="","",VLOOKUP($A212,Tournoi!$B$2:$AB$601,5,0))</f>
        <v/>
      </c>
      <c r="F212" s="280" t="str">
        <f aca="false">IF(VLOOKUP($A212,Tournoi!$B$2:$AB$601,6,0)="","",VLOOKUP($A212,Tournoi!$B$2:$AB$601,6,0))</f>
        <v/>
      </c>
      <c r="G212" s="280" t="str">
        <f aca="false">IF(VLOOKUP($A212,Tournoi!$B$2:$AB$601,6,0)="","",VLOOKUP($A212,Tournoi!$B$2:$AB$601,8,0))</f>
        <v/>
      </c>
      <c r="H212" s="281" t="str">
        <f aca="false">IF(VLOOKUP($A212,Tournoi!$B$2:$AB$601,6,0)="","",VLOOKUP($A212,Tournoi!$B$2:$AB$601,12,0))</f>
        <v/>
      </c>
      <c r="I212" s="280" t="str">
        <f aca="false">IF(VLOOKUP($A212,Tournoi!$B$2:$AB$601,6,0)="","",VLOOKUP($A212,Tournoi!$B$2:$AB$601,13,0))</f>
        <v/>
      </c>
      <c r="J212" s="281" t="str">
        <f aca="false">IF(VLOOKUP($A212,Tournoi!$B$2:$AB$601,6,0)="","",VLOOKUP($A212,Tournoi!$B$2:$AB$601,17,0))</f>
        <v/>
      </c>
      <c r="K212" s="280" t="str">
        <f aca="false">IF(VLOOKUP($A212,Tournoi!$B$2:$AB$601,6,0)="","",VLOOKUP($A212,Tournoi!$B$2:$AB$601,18,0))</f>
        <v/>
      </c>
      <c r="L212" s="281" t="str">
        <f aca="false">IF(VLOOKUP($A212,Tournoi!$B$2:$AB$601,6,0)="","",VLOOKUP($A212,Tournoi!$B$2:$AB$601,22,0))</f>
        <v/>
      </c>
    </row>
    <row r="213" customFormat="false" ht="14.1" hidden="false" customHeight="true" outlineLevel="0" collapsed="false">
      <c r="A213" s="36" t="n">
        <v>212</v>
      </c>
      <c r="B213" s="278" t="n">
        <f aca="false">IF(VLOOKUP($A213,Ludo_na!$A$2:$AB$602,3,0)="","",VLOOKUP($A213,Ludo_na!$A$2:$AB$602,2,0))</f>
        <v>562</v>
      </c>
      <c r="C213" s="279" t="str">
        <f aca="false">IF(VLOOKUP($A213,Tournoi!$B$2:$AB$601,3,0)="","",VLOOKUP($A213,Tournoi!$B$2:$AB$601,3,0))</f>
        <v>Dierickx</v>
      </c>
      <c r="D213" s="279" t="str">
        <f aca="false">IF(VLOOKUP($A213,Tournoi!$B$2:$AB$601,4,0)="","",VLOOKUP($A213,Tournoi!$B$2:$AB$601,4,0))</f>
        <v>Chantal</v>
      </c>
      <c r="E213" s="249" t="str">
        <f aca="false">IF(VLOOKUP($A213,Tournoi!$B$2:$AB$601,5,0)="","",VLOOKUP($A213,Tournoi!$B$2:$AB$601,5,0))</f>
        <v/>
      </c>
      <c r="F213" s="280" t="str">
        <f aca="false">IF(VLOOKUP($A213,Tournoi!$B$2:$AB$601,6,0)="","",VLOOKUP($A213,Tournoi!$B$2:$AB$601,6,0))</f>
        <v/>
      </c>
      <c r="G213" s="280" t="str">
        <f aca="false">IF(VLOOKUP($A213,Tournoi!$B$2:$AB$601,6,0)="","",VLOOKUP($A213,Tournoi!$B$2:$AB$601,8,0))</f>
        <v/>
      </c>
      <c r="H213" s="281" t="str">
        <f aca="false">IF(VLOOKUP($A213,Tournoi!$B$2:$AB$601,6,0)="","",VLOOKUP($A213,Tournoi!$B$2:$AB$601,12,0))</f>
        <v/>
      </c>
      <c r="I213" s="280" t="str">
        <f aca="false">IF(VLOOKUP($A213,Tournoi!$B$2:$AB$601,6,0)="","",VLOOKUP($A213,Tournoi!$B$2:$AB$601,13,0))</f>
        <v/>
      </c>
      <c r="J213" s="281" t="str">
        <f aca="false">IF(VLOOKUP($A213,Tournoi!$B$2:$AB$601,6,0)="","",VLOOKUP($A213,Tournoi!$B$2:$AB$601,17,0))</f>
        <v/>
      </c>
      <c r="K213" s="280" t="str">
        <f aca="false">IF(VLOOKUP($A213,Tournoi!$B$2:$AB$601,6,0)="","",VLOOKUP($A213,Tournoi!$B$2:$AB$601,18,0))</f>
        <v/>
      </c>
      <c r="L213" s="281" t="str">
        <f aca="false">IF(VLOOKUP($A213,Tournoi!$B$2:$AB$601,6,0)="","",VLOOKUP($A213,Tournoi!$B$2:$AB$601,22,0))</f>
        <v/>
      </c>
    </row>
    <row r="214" customFormat="false" ht="14.1" hidden="false" customHeight="true" outlineLevel="0" collapsed="false">
      <c r="A214" s="36" t="n">
        <v>213</v>
      </c>
      <c r="B214" s="278" t="n">
        <f aca="false">IF(VLOOKUP($A214,Ludo_na!$A$2:$AB$602,3,0)="","",VLOOKUP($A214,Ludo_na!$A$2:$AB$602,2,0))</f>
        <v>117</v>
      </c>
      <c r="C214" s="279" t="str">
        <f aca="false">IF(VLOOKUP($A214,Tournoi!$B$2:$AB$601,3,0)="","",VLOOKUP($A214,Tournoi!$B$2:$AB$601,3,0))</f>
        <v>Geens</v>
      </c>
      <c r="D214" s="279" t="str">
        <f aca="false">IF(VLOOKUP($A214,Tournoi!$B$2:$AB$601,4,0)="","",VLOOKUP($A214,Tournoi!$B$2:$AB$601,4,0))</f>
        <v>Wouter</v>
      </c>
      <c r="E214" s="249" t="str">
        <f aca="false">IF(VLOOKUP($A214,Tournoi!$B$2:$AB$601,5,0)="","",VLOOKUP($A214,Tournoi!$B$2:$AB$601,5,0))</f>
        <v/>
      </c>
      <c r="F214" s="280" t="str">
        <f aca="false">IF(VLOOKUP($A214,Tournoi!$B$2:$AB$601,6,0)="","",VLOOKUP($A214,Tournoi!$B$2:$AB$601,6,0))</f>
        <v/>
      </c>
      <c r="G214" s="280" t="str">
        <f aca="false">IF(VLOOKUP($A214,Tournoi!$B$2:$AB$601,6,0)="","",VLOOKUP($A214,Tournoi!$B$2:$AB$601,8,0))</f>
        <v/>
      </c>
      <c r="H214" s="281" t="str">
        <f aca="false">IF(VLOOKUP($A214,Tournoi!$B$2:$AB$601,6,0)="","",VLOOKUP($A214,Tournoi!$B$2:$AB$601,12,0))</f>
        <v/>
      </c>
      <c r="I214" s="280" t="str">
        <f aca="false">IF(VLOOKUP($A214,Tournoi!$B$2:$AB$601,6,0)="","",VLOOKUP($A214,Tournoi!$B$2:$AB$601,13,0))</f>
        <v/>
      </c>
      <c r="J214" s="281" t="str">
        <f aca="false">IF(VLOOKUP($A214,Tournoi!$B$2:$AB$601,6,0)="","",VLOOKUP($A214,Tournoi!$B$2:$AB$601,17,0))</f>
        <v/>
      </c>
      <c r="K214" s="280" t="str">
        <f aca="false">IF(VLOOKUP($A214,Tournoi!$B$2:$AB$601,6,0)="","",VLOOKUP($A214,Tournoi!$B$2:$AB$601,18,0))</f>
        <v/>
      </c>
      <c r="L214" s="281" t="str">
        <f aca="false">IF(VLOOKUP($A214,Tournoi!$B$2:$AB$601,6,0)="","",VLOOKUP($A214,Tournoi!$B$2:$AB$601,22,0))</f>
        <v/>
      </c>
    </row>
    <row r="215" customFormat="false" ht="14.1" hidden="false" customHeight="true" outlineLevel="0" collapsed="false">
      <c r="A215" s="36" t="n">
        <v>214</v>
      </c>
      <c r="B215" s="278" t="n">
        <f aca="false">IF(VLOOKUP($A215,Ludo_na!$A$2:$AB$602,3,0)="","",VLOOKUP($A215,Ludo_na!$A$2:$AB$602,2,0))</f>
        <v>23</v>
      </c>
      <c r="C215" s="279" t="str">
        <f aca="false">IF(VLOOKUP($A215,Tournoi!$B$2:$AB$601,3,0)="","",VLOOKUP($A215,Tournoi!$B$2:$AB$601,3,0))</f>
        <v>Geeraerts</v>
      </c>
      <c r="D215" s="279" t="str">
        <f aca="false">IF(VLOOKUP($A215,Tournoi!$B$2:$AB$601,4,0)="","",VLOOKUP($A215,Tournoi!$B$2:$AB$601,4,0))</f>
        <v>Tamara</v>
      </c>
      <c r="E215" s="249" t="str">
        <f aca="false">IF(VLOOKUP($A215,Tournoi!$B$2:$AB$601,5,0)="","",VLOOKUP($A215,Tournoi!$B$2:$AB$601,5,0))</f>
        <v>t Gezelschap</v>
      </c>
      <c r="F215" s="280" t="str">
        <f aca="false">IF(VLOOKUP($A215,Tournoi!$B$2:$AB$601,6,0)="","",VLOOKUP($A215,Tournoi!$B$2:$AB$601,6,0))</f>
        <v/>
      </c>
      <c r="G215" s="280" t="str">
        <f aca="false">IF(VLOOKUP($A215,Tournoi!$B$2:$AB$601,6,0)="","",VLOOKUP($A215,Tournoi!$B$2:$AB$601,8,0))</f>
        <v/>
      </c>
      <c r="H215" s="281" t="str">
        <f aca="false">IF(VLOOKUP($A215,Tournoi!$B$2:$AB$601,6,0)="","",VLOOKUP($A215,Tournoi!$B$2:$AB$601,12,0))</f>
        <v/>
      </c>
      <c r="I215" s="280" t="str">
        <f aca="false">IF(VLOOKUP($A215,Tournoi!$B$2:$AB$601,6,0)="","",VLOOKUP($A215,Tournoi!$B$2:$AB$601,13,0))</f>
        <v/>
      </c>
      <c r="J215" s="281" t="str">
        <f aca="false">IF(VLOOKUP($A215,Tournoi!$B$2:$AB$601,6,0)="","",VLOOKUP($A215,Tournoi!$B$2:$AB$601,17,0))</f>
        <v/>
      </c>
      <c r="K215" s="280" t="str">
        <f aca="false">IF(VLOOKUP($A215,Tournoi!$B$2:$AB$601,6,0)="","",VLOOKUP($A215,Tournoi!$B$2:$AB$601,18,0))</f>
        <v/>
      </c>
      <c r="L215" s="281" t="str">
        <f aca="false">IF(VLOOKUP($A215,Tournoi!$B$2:$AB$601,6,0)="","",VLOOKUP($A215,Tournoi!$B$2:$AB$601,22,0))</f>
        <v/>
      </c>
    </row>
    <row r="216" customFormat="false" ht="14.1" hidden="false" customHeight="true" outlineLevel="0" collapsed="false">
      <c r="A216" s="36" t="n">
        <v>215</v>
      </c>
      <c r="B216" s="278" t="n">
        <f aca="false">IF(VLOOKUP($A216,Ludo_na!$A$2:$AB$602,3,0)="","",VLOOKUP($A216,Ludo_na!$A$2:$AB$602,2,0))</f>
        <v>40</v>
      </c>
      <c r="C216" s="279" t="str">
        <f aca="false">IF(VLOOKUP($A216,Tournoi!$B$2:$AB$601,3,0)="","",VLOOKUP($A216,Tournoi!$B$2:$AB$601,3,0))</f>
        <v>Goossens</v>
      </c>
      <c r="D216" s="279" t="str">
        <f aca="false">IF(VLOOKUP($A216,Tournoi!$B$2:$AB$601,4,0)="","",VLOOKUP($A216,Tournoi!$B$2:$AB$601,4,0))</f>
        <v>Jarno</v>
      </c>
      <c r="E216" s="249" t="str">
        <f aca="false">IF(VLOOKUP($A216,Tournoi!$B$2:$AB$601,5,0)="","",VLOOKUP($A216,Tournoi!$B$2:$AB$601,5,0))</f>
        <v>De Speeldoos</v>
      </c>
      <c r="F216" s="280" t="str">
        <f aca="false">IF(VLOOKUP($A216,Tournoi!$B$2:$AB$601,6,0)="","",VLOOKUP($A216,Tournoi!$B$2:$AB$601,6,0))</f>
        <v/>
      </c>
      <c r="G216" s="280" t="str">
        <f aca="false">IF(VLOOKUP($A216,Tournoi!$B$2:$AB$601,6,0)="","",VLOOKUP($A216,Tournoi!$B$2:$AB$601,8,0))</f>
        <v/>
      </c>
      <c r="H216" s="281" t="str">
        <f aca="false">IF(VLOOKUP($A216,Tournoi!$B$2:$AB$601,6,0)="","",VLOOKUP($A216,Tournoi!$B$2:$AB$601,12,0))</f>
        <v/>
      </c>
      <c r="I216" s="280" t="str">
        <f aca="false">IF(VLOOKUP($A216,Tournoi!$B$2:$AB$601,6,0)="","",VLOOKUP($A216,Tournoi!$B$2:$AB$601,13,0))</f>
        <v/>
      </c>
      <c r="J216" s="281" t="str">
        <f aca="false">IF(VLOOKUP($A216,Tournoi!$B$2:$AB$601,6,0)="","",VLOOKUP($A216,Tournoi!$B$2:$AB$601,17,0))</f>
        <v/>
      </c>
      <c r="K216" s="280" t="str">
        <f aca="false">IF(VLOOKUP($A216,Tournoi!$B$2:$AB$601,6,0)="","",VLOOKUP($A216,Tournoi!$B$2:$AB$601,18,0))</f>
        <v/>
      </c>
      <c r="L216" s="281" t="str">
        <f aca="false">IF(VLOOKUP($A216,Tournoi!$B$2:$AB$601,6,0)="","",VLOOKUP($A216,Tournoi!$B$2:$AB$601,22,0))</f>
        <v/>
      </c>
    </row>
    <row r="217" customFormat="false" ht="14.1" hidden="false" customHeight="true" outlineLevel="0" collapsed="false">
      <c r="A217" s="36" t="n">
        <v>216</v>
      </c>
      <c r="B217" s="278" t="n">
        <f aca="false">IF(VLOOKUP($A217,Ludo_na!$A$2:$AB$602,3,0)="","",VLOOKUP($A217,Ludo_na!$A$2:$AB$602,2,0))</f>
        <v>479</v>
      </c>
      <c r="C217" s="279" t="str">
        <f aca="false">IF(VLOOKUP($A217,Tournoi!$B$2:$AB$601,3,0)="","",VLOOKUP($A217,Tournoi!$B$2:$AB$601,3,0))</f>
        <v>Alders</v>
      </c>
      <c r="D217" s="279" t="str">
        <f aca="false">IF(VLOOKUP($A217,Tournoi!$B$2:$AB$601,4,0)="","",VLOOKUP($A217,Tournoi!$B$2:$AB$601,4,0))</f>
        <v>Sanne</v>
      </c>
      <c r="E217" s="249" t="str">
        <f aca="false">IF(VLOOKUP($A217,Tournoi!$B$2:$AB$601,5,0)="","",VLOOKUP($A217,Tournoi!$B$2:$AB$601,5,0))</f>
        <v/>
      </c>
      <c r="F217" s="280" t="str">
        <f aca="false">IF(VLOOKUP($A217,Tournoi!$B$2:$AB$601,6,0)="","",VLOOKUP($A217,Tournoi!$B$2:$AB$601,6,0))</f>
        <v/>
      </c>
      <c r="G217" s="280" t="str">
        <f aca="false">IF(VLOOKUP($A217,Tournoi!$B$2:$AB$601,6,0)="","",VLOOKUP($A217,Tournoi!$B$2:$AB$601,8,0))</f>
        <v/>
      </c>
      <c r="H217" s="281" t="str">
        <f aca="false">IF(VLOOKUP($A217,Tournoi!$B$2:$AB$601,6,0)="","",VLOOKUP($A217,Tournoi!$B$2:$AB$601,12,0))</f>
        <v/>
      </c>
      <c r="I217" s="280" t="str">
        <f aca="false">IF(VLOOKUP($A217,Tournoi!$B$2:$AB$601,6,0)="","",VLOOKUP($A217,Tournoi!$B$2:$AB$601,13,0))</f>
        <v/>
      </c>
      <c r="J217" s="281" t="str">
        <f aca="false">IF(VLOOKUP($A217,Tournoi!$B$2:$AB$601,6,0)="","",VLOOKUP($A217,Tournoi!$B$2:$AB$601,17,0))</f>
        <v/>
      </c>
      <c r="K217" s="280" t="str">
        <f aca="false">IF(VLOOKUP($A217,Tournoi!$B$2:$AB$601,6,0)="","",VLOOKUP($A217,Tournoi!$B$2:$AB$601,18,0))</f>
        <v/>
      </c>
      <c r="L217" s="281" t="str">
        <f aca="false">IF(VLOOKUP($A217,Tournoi!$B$2:$AB$601,6,0)="","",VLOOKUP($A217,Tournoi!$B$2:$AB$601,22,0))</f>
        <v/>
      </c>
    </row>
    <row r="218" customFormat="false" ht="14.1" hidden="false" customHeight="true" outlineLevel="0" collapsed="false">
      <c r="A218" s="36" t="n">
        <v>217</v>
      </c>
      <c r="B218" s="278" t="n">
        <f aca="false">IF(VLOOKUP($A218,Ludo_na!$A$2:$AB$602,3,0)="","",VLOOKUP($A218,Ludo_na!$A$2:$AB$602,2,0))</f>
        <v>48</v>
      </c>
      <c r="C218" s="279" t="str">
        <f aca="false">IF(VLOOKUP($A218,Tournoi!$B$2:$AB$601,3,0)="","",VLOOKUP($A218,Tournoi!$B$2:$AB$601,3,0))</f>
        <v>Van der Borght</v>
      </c>
      <c r="D218" s="279" t="str">
        <f aca="false">IF(VLOOKUP($A218,Tournoi!$B$2:$AB$601,4,0)="","",VLOOKUP($A218,Tournoi!$B$2:$AB$601,4,0))</f>
        <v>Tessa</v>
      </c>
      <c r="E218" s="249" t="str">
        <f aca="false">IF(VLOOKUP($A218,Tournoi!$B$2:$AB$601,5,0)="","",VLOOKUP($A218,Tournoi!$B$2:$AB$601,5,0))</f>
        <v>De Speeldoos</v>
      </c>
      <c r="F218" s="280" t="str">
        <f aca="false">IF(VLOOKUP($A218,Tournoi!$B$2:$AB$601,6,0)="","",VLOOKUP($A218,Tournoi!$B$2:$AB$601,6,0))</f>
        <v/>
      </c>
      <c r="G218" s="280" t="str">
        <f aca="false">IF(VLOOKUP($A218,Tournoi!$B$2:$AB$601,6,0)="","",VLOOKUP($A218,Tournoi!$B$2:$AB$601,8,0))</f>
        <v/>
      </c>
      <c r="H218" s="281" t="str">
        <f aca="false">IF(VLOOKUP($A218,Tournoi!$B$2:$AB$601,6,0)="","",VLOOKUP($A218,Tournoi!$B$2:$AB$601,12,0))</f>
        <v/>
      </c>
      <c r="I218" s="280" t="str">
        <f aca="false">IF(VLOOKUP($A218,Tournoi!$B$2:$AB$601,6,0)="","",VLOOKUP($A218,Tournoi!$B$2:$AB$601,13,0))</f>
        <v/>
      </c>
      <c r="J218" s="281" t="str">
        <f aca="false">IF(VLOOKUP($A218,Tournoi!$B$2:$AB$601,6,0)="","",VLOOKUP($A218,Tournoi!$B$2:$AB$601,17,0))</f>
        <v/>
      </c>
      <c r="K218" s="280" t="str">
        <f aca="false">IF(VLOOKUP($A218,Tournoi!$B$2:$AB$601,6,0)="","",VLOOKUP($A218,Tournoi!$B$2:$AB$601,18,0))</f>
        <v/>
      </c>
      <c r="L218" s="281" t="str">
        <f aca="false">IF(VLOOKUP($A218,Tournoi!$B$2:$AB$601,6,0)="","",VLOOKUP($A218,Tournoi!$B$2:$AB$601,22,0))</f>
        <v/>
      </c>
    </row>
    <row r="219" customFormat="false" ht="14.1" hidden="false" customHeight="true" outlineLevel="0" collapsed="false">
      <c r="A219" s="36" t="n">
        <v>218</v>
      </c>
      <c r="B219" s="278" t="n">
        <f aca="false">IF(VLOOKUP($A219,Ludo_na!$A$2:$AB$602,3,0)="","",VLOOKUP($A219,Ludo_na!$A$2:$AB$602,2,0))</f>
        <v>428</v>
      </c>
      <c r="C219" s="279" t="str">
        <f aca="false">IF(VLOOKUP($A219,Tournoi!$B$2:$AB$601,3,0)="","",VLOOKUP($A219,Tournoi!$B$2:$AB$601,3,0))</f>
        <v>Van Wittenberghe</v>
      </c>
      <c r="D219" s="279" t="str">
        <f aca="false">IF(VLOOKUP($A219,Tournoi!$B$2:$AB$601,4,0)="","",VLOOKUP($A219,Tournoi!$B$2:$AB$601,4,0))</f>
        <v>Eva</v>
      </c>
      <c r="E219" s="249" t="str">
        <f aca="false">IF(VLOOKUP($A219,Tournoi!$B$2:$AB$601,5,0)="","",VLOOKUP($A219,Tournoi!$B$2:$AB$601,5,0))</f>
        <v/>
      </c>
      <c r="F219" s="280" t="str">
        <f aca="false">IF(VLOOKUP($A219,Tournoi!$B$2:$AB$601,6,0)="","",VLOOKUP($A219,Tournoi!$B$2:$AB$601,6,0))</f>
        <v/>
      </c>
      <c r="G219" s="280" t="str">
        <f aca="false">IF(VLOOKUP($A219,Tournoi!$B$2:$AB$601,6,0)="","",VLOOKUP($A219,Tournoi!$B$2:$AB$601,8,0))</f>
        <v/>
      </c>
      <c r="H219" s="281" t="str">
        <f aca="false">IF(VLOOKUP($A219,Tournoi!$B$2:$AB$601,6,0)="","",VLOOKUP($A219,Tournoi!$B$2:$AB$601,12,0))</f>
        <v/>
      </c>
      <c r="I219" s="280" t="str">
        <f aca="false">IF(VLOOKUP($A219,Tournoi!$B$2:$AB$601,6,0)="","",VLOOKUP($A219,Tournoi!$B$2:$AB$601,13,0))</f>
        <v/>
      </c>
      <c r="J219" s="281" t="str">
        <f aca="false">IF(VLOOKUP($A219,Tournoi!$B$2:$AB$601,6,0)="","",VLOOKUP($A219,Tournoi!$B$2:$AB$601,17,0))</f>
        <v/>
      </c>
      <c r="K219" s="280" t="str">
        <f aca="false">IF(VLOOKUP($A219,Tournoi!$B$2:$AB$601,6,0)="","",VLOOKUP($A219,Tournoi!$B$2:$AB$601,18,0))</f>
        <v/>
      </c>
      <c r="L219" s="281" t="str">
        <f aca="false">IF(VLOOKUP($A219,Tournoi!$B$2:$AB$601,6,0)="","",VLOOKUP($A219,Tournoi!$B$2:$AB$601,22,0))</f>
        <v/>
      </c>
    </row>
    <row r="220" customFormat="false" ht="14.1" hidden="false" customHeight="true" outlineLevel="0" collapsed="false">
      <c r="A220" s="36" t="n">
        <v>219</v>
      </c>
      <c r="B220" s="278" t="n">
        <f aca="false">IF(VLOOKUP($A220,Ludo_na!$A$2:$AB$602,3,0)="","",VLOOKUP($A220,Ludo_na!$A$2:$AB$602,2,0))</f>
        <v>472</v>
      </c>
      <c r="C220" s="279" t="str">
        <f aca="false">IF(VLOOKUP($A220,Tournoi!$B$2:$AB$601,3,0)="","",VLOOKUP($A220,Tournoi!$B$2:$AB$601,3,0))</f>
        <v>Luyten</v>
      </c>
      <c r="D220" s="279" t="str">
        <f aca="false">IF(VLOOKUP($A220,Tournoi!$B$2:$AB$601,4,0)="","",VLOOKUP($A220,Tournoi!$B$2:$AB$601,4,0))</f>
        <v>Marc</v>
      </c>
      <c r="E220" s="249" t="str">
        <f aca="false">IF(VLOOKUP($A220,Tournoi!$B$2:$AB$601,5,0)="","",VLOOKUP($A220,Tournoi!$B$2:$AB$601,5,0))</f>
        <v/>
      </c>
      <c r="F220" s="280" t="str">
        <f aca="false">IF(VLOOKUP($A220,Tournoi!$B$2:$AB$601,6,0)="","",VLOOKUP($A220,Tournoi!$B$2:$AB$601,6,0))</f>
        <v/>
      </c>
      <c r="G220" s="280" t="str">
        <f aca="false">IF(VLOOKUP($A220,Tournoi!$B$2:$AB$601,6,0)="","",VLOOKUP($A220,Tournoi!$B$2:$AB$601,8,0))</f>
        <v/>
      </c>
      <c r="H220" s="281" t="str">
        <f aca="false">IF(VLOOKUP($A220,Tournoi!$B$2:$AB$601,6,0)="","",VLOOKUP($A220,Tournoi!$B$2:$AB$601,12,0))</f>
        <v/>
      </c>
      <c r="I220" s="280" t="str">
        <f aca="false">IF(VLOOKUP($A220,Tournoi!$B$2:$AB$601,6,0)="","",VLOOKUP($A220,Tournoi!$B$2:$AB$601,13,0))</f>
        <v/>
      </c>
      <c r="J220" s="281" t="str">
        <f aca="false">IF(VLOOKUP($A220,Tournoi!$B$2:$AB$601,6,0)="","",VLOOKUP($A220,Tournoi!$B$2:$AB$601,17,0))</f>
        <v/>
      </c>
      <c r="K220" s="280" t="str">
        <f aca="false">IF(VLOOKUP($A220,Tournoi!$B$2:$AB$601,6,0)="","",VLOOKUP($A220,Tournoi!$B$2:$AB$601,18,0))</f>
        <v/>
      </c>
      <c r="L220" s="281" t="str">
        <f aca="false">IF(VLOOKUP($A220,Tournoi!$B$2:$AB$601,6,0)="","",VLOOKUP($A220,Tournoi!$B$2:$AB$601,22,0))</f>
        <v/>
      </c>
    </row>
    <row r="221" customFormat="false" ht="14.1" hidden="false" customHeight="true" outlineLevel="0" collapsed="false">
      <c r="A221" s="36" t="n">
        <v>220</v>
      </c>
      <c r="B221" s="278" t="n">
        <f aca="false">IF(VLOOKUP($A221,Ludo_na!$A$2:$AB$602,3,0)="","",VLOOKUP($A221,Ludo_na!$A$2:$AB$602,2,0))</f>
        <v>342</v>
      </c>
      <c r="C221" s="279" t="str">
        <f aca="false">IF(VLOOKUP($A221,Tournoi!$B$2:$AB$601,3,0)="","",VLOOKUP($A221,Tournoi!$B$2:$AB$601,3,0))</f>
        <v>Van Oppens</v>
      </c>
      <c r="D221" s="279" t="str">
        <f aca="false">IF(VLOOKUP($A221,Tournoi!$B$2:$AB$601,4,0)="","",VLOOKUP($A221,Tournoi!$B$2:$AB$601,4,0))</f>
        <v>Thomas</v>
      </c>
      <c r="E221" s="249" t="str">
        <f aca="false">IF(VLOOKUP($A221,Tournoi!$B$2:$AB$601,5,0)="","",VLOOKUP($A221,Tournoi!$B$2:$AB$601,5,0))</f>
        <v/>
      </c>
      <c r="F221" s="280" t="str">
        <f aca="false">IF(VLOOKUP($A221,Tournoi!$B$2:$AB$601,6,0)="","",VLOOKUP($A221,Tournoi!$B$2:$AB$601,6,0))</f>
        <v/>
      </c>
      <c r="G221" s="280" t="str">
        <f aca="false">IF(VLOOKUP($A221,Tournoi!$B$2:$AB$601,6,0)="","",VLOOKUP($A221,Tournoi!$B$2:$AB$601,8,0))</f>
        <v/>
      </c>
      <c r="H221" s="281" t="str">
        <f aca="false">IF(VLOOKUP($A221,Tournoi!$B$2:$AB$601,6,0)="","",VLOOKUP($A221,Tournoi!$B$2:$AB$601,12,0))</f>
        <v/>
      </c>
      <c r="I221" s="280" t="str">
        <f aca="false">IF(VLOOKUP($A221,Tournoi!$B$2:$AB$601,6,0)="","",VLOOKUP($A221,Tournoi!$B$2:$AB$601,13,0))</f>
        <v/>
      </c>
      <c r="J221" s="281" t="str">
        <f aca="false">IF(VLOOKUP($A221,Tournoi!$B$2:$AB$601,6,0)="","",VLOOKUP($A221,Tournoi!$B$2:$AB$601,17,0))</f>
        <v/>
      </c>
      <c r="K221" s="280" t="str">
        <f aca="false">IF(VLOOKUP($A221,Tournoi!$B$2:$AB$601,6,0)="","",VLOOKUP($A221,Tournoi!$B$2:$AB$601,18,0))</f>
        <v/>
      </c>
      <c r="L221" s="281" t="str">
        <f aca="false">IF(VLOOKUP($A221,Tournoi!$B$2:$AB$601,6,0)="","",VLOOKUP($A221,Tournoi!$B$2:$AB$601,22,0))</f>
        <v/>
      </c>
    </row>
    <row r="222" customFormat="false" ht="14.1" hidden="false" customHeight="true" outlineLevel="0" collapsed="false">
      <c r="A222" s="36" t="n">
        <v>221</v>
      </c>
      <c r="B222" s="278" t="n">
        <f aca="false">IF(VLOOKUP($A222,Ludo_na!$A$2:$AB$602,3,0)="","",VLOOKUP($A222,Ludo_na!$A$2:$AB$602,2,0))</f>
        <v>466</v>
      </c>
      <c r="C222" s="279" t="str">
        <f aca="false">IF(VLOOKUP($A222,Tournoi!$B$2:$AB$601,3,0)="","",VLOOKUP($A222,Tournoi!$B$2:$AB$601,3,0))</f>
        <v>De Fré</v>
      </c>
      <c r="D222" s="279" t="str">
        <f aca="false">IF(VLOOKUP($A222,Tournoi!$B$2:$AB$601,4,0)="","",VLOOKUP($A222,Tournoi!$B$2:$AB$601,4,0))</f>
        <v>Joris</v>
      </c>
      <c r="E222" s="249" t="str">
        <f aca="false">IF(VLOOKUP($A222,Tournoi!$B$2:$AB$601,5,0)="","",VLOOKUP($A222,Tournoi!$B$2:$AB$601,5,0))</f>
        <v/>
      </c>
      <c r="F222" s="280" t="str">
        <f aca="false">IF(VLOOKUP($A222,Tournoi!$B$2:$AB$601,6,0)="","",VLOOKUP($A222,Tournoi!$B$2:$AB$601,6,0))</f>
        <v/>
      </c>
      <c r="G222" s="280" t="str">
        <f aca="false">IF(VLOOKUP($A222,Tournoi!$B$2:$AB$601,6,0)="","",VLOOKUP($A222,Tournoi!$B$2:$AB$601,8,0))</f>
        <v/>
      </c>
      <c r="H222" s="281" t="str">
        <f aca="false">IF(VLOOKUP($A222,Tournoi!$B$2:$AB$601,6,0)="","",VLOOKUP($A222,Tournoi!$B$2:$AB$601,12,0))</f>
        <v/>
      </c>
      <c r="I222" s="280" t="str">
        <f aca="false">IF(VLOOKUP($A222,Tournoi!$B$2:$AB$601,6,0)="","",VLOOKUP($A222,Tournoi!$B$2:$AB$601,13,0))</f>
        <v/>
      </c>
      <c r="J222" s="281" t="str">
        <f aca="false">IF(VLOOKUP($A222,Tournoi!$B$2:$AB$601,6,0)="","",VLOOKUP($A222,Tournoi!$B$2:$AB$601,17,0))</f>
        <v/>
      </c>
      <c r="K222" s="280" t="str">
        <f aca="false">IF(VLOOKUP($A222,Tournoi!$B$2:$AB$601,6,0)="","",VLOOKUP($A222,Tournoi!$B$2:$AB$601,18,0))</f>
        <v/>
      </c>
      <c r="L222" s="281" t="str">
        <f aca="false">IF(VLOOKUP($A222,Tournoi!$B$2:$AB$601,6,0)="","",VLOOKUP($A222,Tournoi!$B$2:$AB$601,22,0))</f>
        <v/>
      </c>
    </row>
    <row r="223" customFormat="false" ht="14.1" hidden="false" customHeight="true" outlineLevel="0" collapsed="false">
      <c r="A223" s="36" t="n">
        <v>222</v>
      </c>
      <c r="B223" s="278" t="n">
        <f aca="false">IF(VLOOKUP($A223,Ludo_na!$A$2:$AB$602,3,0)="","",VLOOKUP($A223,Ludo_na!$A$2:$AB$602,2,0))</f>
        <v>496</v>
      </c>
      <c r="C223" s="279" t="str">
        <f aca="false">IF(VLOOKUP($A223,Tournoi!$B$2:$AB$601,3,0)="","",VLOOKUP($A223,Tournoi!$B$2:$AB$601,3,0))</f>
        <v>Simons</v>
      </c>
      <c r="D223" s="279" t="str">
        <f aca="false">IF(VLOOKUP($A223,Tournoi!$B$2:$AB$601,4,0)="","",VLOOKUP($A223,Tournoi!$B$2:$AB$601,4,0))</f>
        <v>Ingrid</v>
      </c>
      <c r="E223" s="249" t="str">
        <f aca="false">IF(VLOOKUP($A223,Tournoi!$B$2:$AB$601,5,0)="","",VLOOKUP($A223,Tournoi!$B$2:$AB$601,5,0))</f>
        <v/>
      </c>
      <c r="F223" s="280" t="str">
        <f aca="false">IF(VLOOKUP($A223,Tournoi!$B$2:$AB$601,6,0)="","",VLOOKUP($A223,Tournoi!$B$2:$AB$601,6,0))</f>
        <v/>
      </c>
      <c r="G223" s="280" t="str">
        <f aca="false">IF(VLOOKUP($A223,Tournoi!$B$2:$AB$601,6,0)="","",VLOOKUP($A223,Tournoi!$B$2:$AB$601,8,0))</f>
        <v/>
      </c>
      <c r="H223" s="281" t="str">
        <f aca="false">IF(VLOOKUP($A223,Tournoi!$B$2:$AB$601,6,0)="","",VLOOKUP($A223,Tournoi!$B$2:$AB$601,12,0))</f>
        <v/>
      </c>
      <c r="I223" s="280" t="str">
        <f aca="false">IF(VLOOKUP($A223,Tournoi!$B$2:$AB$601,6,0)="","",VLOOKUP($A223,Tournoi!$B$2:$AB$601,13,0))</f>
        <v/>
      </c>
      <c r="J223" s="281" t="str">
        <f aca="false">IF(VLOOKUP($A223,Tournoi!$B$2:$AB$601,6,0)="","",VLOOKUP($A223,Tournoi!$B$2:$AB$601,17,0))</f>
        <v/>
      </c>
      <c r="K223" s="280" t="str">
        <f aca="false">IF(VLOOKUP($A223,Tournoi!$B$2:$AB$601,6,0)="","",VLOOKUP($A223,Tournoi!$B$2:$AB$601,18,0))</f>
        <v/>
      </c>
      <c r="L223" s="281" t="str">
        <f aca="false">IF(VLOOKUP($A223,Tournoi!$B$2:$AB$601,6,0)="","",VLOOKUP($A223,Tournoi!$B$2:$AB$601,22,0))</f>
        <v/>
      </c>
    </row>
    <row r="224" customFormat="false" ht="14.1" hidden="false" customHeight="true" outlineLevel="0" collapsed="false">
      <c r="A224" s="36" t="n">
        <v>223</v>
      </c>
      <c r="B224" s="278" t="n">
        <f aca="false">IF(VLOOKUP($A224,Ludo_na!$A$2:$AB$602,3,0)="","",VLOOKUP($A224,Ludo_na!$A$2:$AB$602,2,0))</f>
        <v>245</v>
      </c>
      <c r="C224" s="279" t="str">
        <f aca="false">IF(VLOOKUP($A224,Tournoi!$B$2:$AB$601,3,0)="","",VLOOKUP($A224,Tournoi!$B$2:$AB$601,3,0))</f>
        <v>Zijlmans</v>
      </c>
      <c r="D224" s="279" t="str">
        <f aca="false">IF(VLOOKUP($A224,Tournoi!$B$2:$AB$601,4,0)="","",VLOOKUP($A224,Tournoi!$B$2:$AB$601,4,0))</f>
        <v>Tim</v>
      </c>
      <c r="E224" s="249" t="str">
        <f aca="false">IF(VLOOKUP($A224,Tournoi!$B$2:$AB$601,5,0)="","",VLOOKUP($A224,Tournoi!$B$2:$AB$601,5,0))</f>
        <v/>
      </c>
      <c r="F224" s="280" t="str">
        <f aca="false">IF(VLOOKUP($A224,Tournoi!$B$2:$AB$601,6,0)="","",VLOOKUP($A224,Tournoi!$B$2:$AB$601,6,0))</f>
        <v/>
      </c>
      <c r="G224" s="280" t="str">
        <f aca="false">IF(VLOOKUP($A224,Tournoi!$B$2:$AB$601,6,0)="","",VLOOKUP($A224,Tournoi!$B$2:$AB$601,8,0))</f>
        <v/>
      </c>
      <c r="H224" s="281" t="str">
        <f aca="false">IF(VLOOKUP($A224,Tournoi!$B$2:$AB$601,6,0)="","",VLOOKUP($A224,Tournoi!$B$2:$AB$601,12,0))</f>
        <v/>
      </c>
      <c r="I224" s="280" t="str">
        <f aca="false">IF(VLOOKUP($A224,Tournoi!$B$2:$AB$601,6,0)="","",VLOOKUP($A224,Tournoi!$B$2:$AB$601,13,0))</f>
        <v/>
      </c>
      <c r="J224" s="281" t="str">
        <f aca="false">IF(VLOOKUP($A224,Tournoi!$B$2:$AB$601,6,0)="","",VLOOKUP($A224,Tournoi!$B$2:$AB$601,17,0))</f>
        <v/>
      </c>
      <c r="K224" s="280" t="str">
        <f aca="false">IF(VLOOKUP($A224,Tournoi!$B$2:$AB$601,6,0)="","",VLOOKUP($A224,Tournoi!$B$2:$AB$601,18,0))</f>
        <v/>
      </c>
      <c r="L224" s="281" t="str">
        <f aca="false">IF(VLOOKUP($A224,Tournoi!$B$2:$AB$601,6,0)="","",VLOOKUP($A224,Tournoi!$B$2:$AB$601,22,0))</f>
        <v/>
      </c>
    </row>
    <row r="225" customFormat="false" ht="14.1" hidden="false" customHeight="true" outlineLevel="0" collapsed="false">
      <c r="A225" s="36" t="n">
        <v>224</v>
      </c>
      <c r="B225" s="278" t="n">
        <f aca="false">IF(VLOOKUP($A225,Ludo_na!$A$2:$AB$602,3,0)="","",VLOOKUP($A225,Ludo_na!$A$2:$AB$602,2,0))</f>
        <v>536</v>
      </c>
      <c r="C225" s="279" t="str">
        <f aca="false">IF(VLOOKUP($A225,Tournoi!$B$2:$AB$601,3,0)="","",VLOOKUP($A225,Tournoi!$B$2:$AB$601,3,0))</f>
        <v>Sabbe</v>
      </c>
      <c r="D225" s="279" t="str">
        <f aca="false">IF(VLOOKUP($A225,Tournoi!$B$2:$AB$601,4,0)="","",VLOOKUP($A225,Tournoi!$B$2:$AB$601,4,0))</f>
        <v>Angie</v>
      </c>
      <c r="E225" s="249" t="str">
        <f aca="false">IF(VLOOKUP($A225,Tournoi!$B$2:$AB$601,5,0)="","",VLOOKUP($A225,Tournoi!$B$2:$AB$601,5,0))</f>
        <v/>
      </c>
      <c r="F225" s="280" t="str">
        <f aca="false">IF(VLOOKUP($A225,Tournoi!$B$2:$AB$601,6,0)="","",VLOOKUP($A225,Tournoi!$B$2:$AB$601,6,0))</f>
        <v/>
      </c>
      <c r="G225" s="280" t="str">
        <f aca="false">IF(VLOOKUP($A225,Tournoi!$B$2:$AB$601,6,0)="","",VLOOKUP($A225,Tournoi!$B$2:$AB$601,8,0))</f>
        <v/>
      </c>
      <c r="H225" s="281" t="str">
        <f aca="false">IF(VLOOKUP($A225,Tournoi!$B$2:$AB$601,6,0)="","",VLOOKUP($A225,Tournoi!$B$2:$AB$601,12,0))</f>
        <v/>
      </c>
      <c r="I225" s="280" t="str">
        <f aca="false">IF(VLOOKUP($A225,Tournoi!$B$2:$AB$601,6,0)="","",VLOOKUP($A225,Tournoi!$B$2:$AB$601,13,0))</f>
        <v/>
      </c>
      <c r="J225" s="281" t="str">
        <f aca="false">IF(VLOOKUP($A225,Tournoi!$B$2:$AB$601,6,0)="","",VLOOKUP($A225,Tournoi!$B$2:$AB$601,17,0))</f>
        <v/>
      </c>
      <c r="K225" s="280" t="str">
        <f aca="false">IF(VLOOKUP($A225,Tournoi!$B$2:$AB$601,6,0)="","",VLOOKUP($A225,Tournoi!$B$2:$AB$601,18,0))</f>
        <v/>
      </c>
      <c r="L225" s="281" t="str">
        <f aca="false">IF(VLOOKUP($A225,Tournoi!$B$2:$AB$601,6,0)="","",VLOOKUP($A225,Tournoi!$B$2:$AB$601,22,0))</f>
        <v/>
      </c>
    </row>
    <row r="226" customFormat="false" ht="14.1" hidden="false" customHeight="true" outlineLevel="0" collapsed="false">
      <c r="A226" s="36" t="n">
        <v>225</v>
      </c>
      <c r="B226" s="278" t="n">
        <f aca="false">IF(VLOOKUP($A226,Ludo_na!$A$2:$AB$602,3,0)="","",VLOOKUP($A226,Ludo_na!$A$2:$AB$602,2,0))</f>
        <v>145</v>
      </c>
      <c r="C226" s="279" t="str">
        <f aca="false">IF(VLOOKUP($A226,Tournoi!$B$2:$AB$601,3,0)="","",VLOOKUP($A226,Tournoi!$B$2:$AB$601,3,0))</f>
        <v>Willems</v>
      </c>
      <c r="D226" s="279" t="str">
        <f aca="false">IF(VLOOKUP($A226,Tournoi!$B$2:$AB$601,4,0)="","",VLOOKUP($A226,Tournoi!$B$2:$AB$601,4,0))</f>
        <v>Ilse</v>
      </c>
      <c r="E226" s="249" t="str">
        <f aca="false">IF(VLOOKUP($A226,Tournoi!$B$2:$AB$601,5,0)="","",VLOOKUP($A226,Tournoi!$B$2:$AB$601,5,0))</f>
        <v>x</v>
      </c>
      <c r="F226" s="280" t="str">
        <f aca="false">IF(VLOOKUP($A226,Tournoi!$B$2:$AB$601,6,0)="","",VLOOKUP($A226,Tournoi!$B$2:$AB$601,6,0))</f>
        <v/>
      </c>
      <c r="G226" s="280" t="str">
        <f aca="false">IF(VLOOKUP($A226,Tournoi!$B$2:$AB$601,6,0)="","",VLOOKUP($A226,Tournoi!$B$2:$AB$601,8,0))</f>
        <v/>
      </c>
      <c r="H226" s="281" t="str">
        <f aca="false">IF(VLOOKUP($A226,Tournoi!$B$2:$AB$601,6,0)="","",VLOOKUP($A226,Tournoi!$B$2:$AB$601,12,0))</f>
        <v/>
      </c>
      <c r="I226" s="280" t="str">
        <f aca="false">IF(VLOOKUP($A226,Tournoi!$B$2:$AB$601,6,0)="","",VLOOKUP($A226,Tournoi!$B$2:$AB$601,13,0))</f>
        <v/>
      </c>
      <c r="J226" s="281" t="str">
        <f aca="false">IF(VLOOKUP($A226,Tournoi!$B$2:$AB$601,6,0)="","",VLOOKUP($A226,Tournoi!$B$2:$AB$601,17,0))</f>
        <v/>
      </c>
      <c r="K226" s="280" t="str">
        <f aca="false">IF(VLOOKUP($A226,Tournoi!$B$2:$AB$601,6,0)="","",VLOOKUP($A226,Tournoi!$B$2:$AB$601,18,0))</f>
        <v/>
      </c>
      <c r="L226" s="281" t="str">
        <f aca="false">IF(VLOOKUP($A226,Tournoi!$B$2:$AB$601,6,0)="","",VLOOKUP($A226,Tournoi!$B$2:$AB$601,22,0))</f>
        <v/>
      </c>
    </row>
    <row r="227" customFormat="false" ht="14.1" hidden="false" customHeight="true" outlineLevel="0" collapsed="false">
      <c r="A227" s="36" t="n">
        <v>226</v>
      </c>
      <c r="B227" s="278" t="n">
        <f aca="false">IF(VLOOKUP($A227,Ludo_na!$A$2:$AB$602,3,0)="","",VLOOKUP($A227,Ludo_na!$A$2:$AB$602,2,0))</f>
        <v>128</v>
      </c>
      <c r="C227" s="279" t="str">
        <f aca="false">IF(VLOOKUP($A227,Tournoi!$B$2:$AB$601,3,0)="","",VLOOKUP($A227,Tournoi!$B$2:$AB$601,3,0))</f>
        <v>De Raed</v>
      </c>
      <c r="D227" s="279" t="str">
        <f aca="false">IF(VLOOKUP($A227,Tournoi!$B$2:$AB$601,4,0)="","",VLOOKUP($A227,Tournoi!$B$2:$AB$601,4,0))</f>
        <v>Gilles</v>
      </c>
      <c r="E227" s="249" t="str">
        <f aca="false">IF(VLOOKUP($A227,Tournoi!$B$2:$AB$601,5,0)="","",VLOOKUP($A227,Tournoi!$B$2:$AB$601,5,0))</f>
        <v/>
      </c>
      <c r="F227" s="280" t="str">
        <f aca="false">IF(VLOOKUP($A227,Tournoi!$B$2:$AB$601,6,0)="","",VLOOKUP($A227,Tournoi!$B$2:$AB$601,6,0))</f>
        <v/>
      </c>
      <c r="G227" s="280" t="str">
        <f aca="false">IF(VLOOKUP($A227,Tournoi!$B$2:$AB$601,6,0)="","",VLOOKUP($A227,Tournoi!$B$2:$AB$601,8,0))</f>
        <v/>
      </c>
      <c r="H227" s="281" t="str">
        <f aca="false">IF(VLOOKUP($A227,Tournoi!$B$2:$AB$601,6,0)="","",VLOOKUP($A227,Tournoi!$B$2:$AB$601,12,0))</f>
        <v/>
      </c>
      <c r="I227" s="280" t="str">
        <f aca="false">IF(VLOOKUP($A227,Tournoi!$B$2:$AB$601,6,0)="","",VLOOKUP($A227,Tournoi!$B$2:$AB$601,13,0))</f>
        <v/>
      </c>
      <c r="J227" s="281" t="str">
        <f aca="false">IF(VLOOKUP($A227,Tournoi!$B$2:$AB$601,6,0)="","",VLOOKUP($A227,Tournoi!$B$2:$AB$601,17,0))</f>
        <v/>
      </c>
      <c r="K227" s="280" t="str">
        <f aca="false">IF(VLOOKUP($A227,Tournoi!$B$2:$AB$601,6,0)="","",VLOOKUP($A227,Tournoi!$B$2:$AB$601,18,0))</f>
        <v/>
      </c>
      <c r="L227" s="281" t="str">
        <f aca="false">IF(VLOOKUP($A227,Tournoi!$B$2:$AB$601,6,0)="","",VLOOKUP($A227,Tournoi!$B$2:$AB$601,22,0))</f>
        <v/>
      </c>
    </row>
    <row r="228" customFormat="false" ht="14.1" hidden="false" customHeight="true" outlineLevel="0" collapsed="false">
      <c r="A228" s="36" t="n">
        <v>227</v>
      </c>
      <c r="B228" s="278" t="n">
        <f aca="false">IF(VLOOKUP($A228,Ludo_na!$A$2:$AB$602,3,0)="","",VLOOKUP($A228,Ludo_na!$A$2:$AB$602,2,0))</f>
        <v>25</v>
      </c>
      <c r="C228" s="279" t="str">
        <f aca="false">IF(VLOOKUP($A228,Tournoi!$B$2:$AB$601,3,0)="","",VLOOKUP($A228,Tournoi!$B$2:$AB$601,3,0))</f>
        <v>Cadot</v>
      </c>
      <c r="D228" s="279" t="str">
        <f aca="false">IF(VLOOKUP($A228,Tournoi!$B$2:$AB$601,4,0)="","",VLOOKUP($A228,Tournoi!$B$2:$AB$601,4,0))</f>
        <v>Romain</v>
      </c>
      <c r="E228" s="249" t="str">
        <f aca="false">IF(VLOOKUP($A228,Tournoi!$B$2:$AB$601,5,0)="","",VLOOKUP($A228,Tournoi!$B$2:$AB$601,5,0))</f>
        <v>De Speeldoos</v>
      </c>
      <c r="F228" s="280" t="str">
        <f aca="false">IF(VLOOKUP($A228,Tournoi!$B$2:$AB$601,6,0)="","",VLOOKUP($A228,Tournoi!$B$2:$AB$601,6,0))</f>
        <v/>
      </c>
      <c r="G228" s="280" t="str">
        <f aca="false">IF(VLOOKUP($A228,Tournoi!$B$2:$AB$601,6,0)="","",VLOOKUP($A228,Tournoi!$B$2:$AB$601,8,0))</f>
        <v/>
      </c>
      <c r="H228" s="281" t="str">
        <f aca="false">IF(VLOOKUP($A228,Tournoi!$B$2:$AB$601,6,0)="","",VLOOKUP($A228,Tournoi!$B$2:$AB$601,12,0))</f>
        <v/>
      </c>
      <c r="I228" s="280" t="str">
        <f aca="false">IF(VLOOKUP($A228,Tournoi!$B$2:$AB$601,6,0)="","",VLOOKUP($A228,Tournoi!$B$2:$AB$601,13,0))</f>
        <v/>
      </c>
      <c r="J228" s="281" t="str">
        <f aca="false">IF(VLOOKUP($A228,Tournoi!$B$2:$AB$601,6,0)="","",VLOOKUP($A228,Tournoi!$B$2:$AB$601,17,0))</f>
        <v/>
      </c>
      <c r="K228" s="280" t="str">
        <f aca="false">IF(VLOOKUP($A228,Tournoi!$B$2:$AB$601,6,0)="","",VLOOKUP($A228,Tournoi!$B$2:$AB$601,18,0))</f>
        <v/>
      </c>
      <c r="L228" s="281" t="str">
        <f aca="false">IF(VLOOKUP($A228,Tournoi!$B$2:$AB$601,6,0)="","",VLOOKUP($A228,Tournoi!$B$2:$AB$601,22,0))</f>
        <v/>
      </c>
    </row>
    <row r="229" customFormat="false" ht="14.1" hidden="false" customHeight="true" outlineLevel="0" collapsed="false">
      <c r="A229" s="36" t="n">
        <v>228</v>
      </c>
      <c r="B229" s="278" t="n">
        <f aca="false">IF(VLOOKUP($A229,Ludo_na!$A$2:$AB$602,3,0)="","",VLOOKUP($A229,Ludo_na!$A$2:$AB$602,2,0))</f>
        <v>521</v>
      </c>
      <c r="C229" s="279" t="str">
        <f aca="false">IF(VLOOKUP($A229,Tournoi!$B$2:$AB$601,3,0)="","",VLOOKUP($A229,Tournoi!$B$2:$AB$601,3,0))</f>
        <v>Periquet</v>
      </c>
      <c r="D229" s="279" t="str">
        <f aca="false">IF(VLOOKUP($A229,Tournoi!$B$2:$AB$601,4,0)="","",VLOOKUP($A229,Tournoi!$B$2:$AB$601,4,0))</f>
        <v>Martine</v>
      </c>
      <c r="E229" s="249" t="str">
        <f aca="false">IF(VLOOKUP($A229,Tournoi!$B$2:$AB$601,5,0)="","",VLOOKUP($A229,Tournoi!$B$2:$AB$601,5,0))</f>
        <v/>
      </c>
      <c r="F229" s="280" t="str">
        <f aca="false">IF(VLOOKUP($A229,Tournoi!$B$2:$AB$601,6,0)="","",VLOOKUP($A229,Tournoi!$B$2:$AB$601,6,0))</f>
        <v/>
      </c>
      <c r="G229" s="280" t="str">
        <f aca="false">IF(VLOOKUP($A229,Tournoi!$B$2:$AB$601,6,0)="","",VLOOKUP($A229,Tournoi!$B$2:$AB$601,8,0))</f>
        <v/>
      </c>
      <c r="H229" s="281" t="str">
        <f aca="false">IF(VLOOKUP($A229,Tournoi!$B$2:$AB$601,6,0)="","",VLOOKUP($A229,Tournoi!$B$2:$AB$601,12,0))</f>
        <v/>
      </c>
      <c r="I229" s="280" t="str">
        <f aca="false">IF(VLOOKUP($A229,Tournoi!$B$2:$AB$601,6,0)="","",VLOOKUP($A229,Tournoi!$B$2:$AB$601,13,0))</f>
        <v/>
      </c>
      <c r="J229" s="281" t="str">
        <f aca="false">IF(VLOOKUP($A229,Tournoi!$B$2:$AB$601,6,0)="","",VLOOKUP($A229,Tournoi!$B$2:$AB$601,17,0))</f>
        <v/>
      </c>
      <c r="K229" s="280" t="str">
        <f aca="false">IF(VLOOKUP($A229,Tournoi!$B$2:$AB$601,6,0)="","",VLOOKUP($A229,Tournoi!$B$2:$AB$601,18,0))</f>
        <v/>
      </c>
      <c r="L229" s="281" t="str">
        <f aca="false">IF(VLOOKUP($A229,Tournoi!$B$2:$AB$601,6,0)="","",VLOOKUP($A229,Tournoi!$B$2:$AB$601,22,0))</f>
        <v/>
      </c>
    </row>
    <row r="230" customFormat="false" ht="14.1" hidden="false" customHeight="true" outlineLevel="0" collapsed="false">
      <c r="A230" s="36" t="n">
        <v>229</v>
      </c>
      <c r="B230" s="278" t="n">
        <f aca="false">IF(VLOOKUP($A230,Ludo_na!$A$2:$AB$602,3,0)="","",VLOOKUP($A230,Ludo_na!$A$2:$AB$602,2,0))</f>
        <v>143</v>
      </c>
      <c r="C230" s="279" t="str">
        <f aca="false">IF(VLOOKUP($A230,Tournoi!$B$2:$AB$601,3,0)="","",VLOOKUP($A230,Tournoi!$B$2:$AB$601,3,0))</f>
        <v>Croene</v>
      </c>
      <c r="D230" s="279" t="str">
        <f aca="false">IF(VLOOKUP($A230,Tournoi!$B$2:$AB$601,4,0)="","",VLOOKUP($A230,Tournoi!$B$2:$AB$601,4,0))</f>
        <v>Charlotte</v>
      </c>
      <c r="E230" s="249" t="str">
        <f aca="false">IF(VLOOKUP($A230,Tournoi!$B$2:$AB$601,5,0)="","",VLOOKUP($A230,Tournoi!$B$2:$AB$601,5,0))</f>
        <v>Hof van Watervliet</v>
      </c>
      <c r="F230" s="280" t="str">
        <f aca="false">IF(VLOOKUP($A230,Tournoi!$B$2:$AB$601,6,0)="","",VLOOKUP($A230,Tournoi!$B$2:$AB$601,6,0))</f>
        <v>Aanwezig</v>
      </c>
      <c r="G230" s="280" t="str">
        <f aca="false">IF(VLOOKUP($A230,Tournoi!$B$2:$AB$601,6,0)="","",VLOOKUP($A230,Tournoi!$B$2:$AB$601,8,0))</f>
        <v>Die Burgen von Burgund Kaartspel</v>
      </c>
      <c r="H230" s="281" t="n">
        <f aca="false">IF(VLOOKUP($A230,Tournoi!$B$2:$AB$601,6,0)="","",VLOOKUP($A230,Tournoi!$B$2:$AB$601,12,0))</f>
        <v>33.5922619047619</v>
      </c>
      <c r="I230" s="280" t="str">
        <f aca="false">IF(VLOOKUP($A230,Tournoi!$B$2:$AB$601,6,0)="","",VLOOKUP($A230,Tournoi!$B$2:$AB$601,13,0))</f>
        <v>Mombasa</v>
      </c>
      <c r="J230" s="281" t="n">
        <f aca="false">IF(VLOOKUP($A230,Tournoi!$B$2:$AB$601,6,0)="","",VLOOKUP($A230,Tournoi!$B$2:$AB$601,17,0))</f>
        <v>0.210350584307179</v>
      </c>
      <c r="K230" s="280" t="str">
        <f aca="false">IF(VLOOKUP($A230,Tournoi!$B$2:$AB$601,6,0)="","",VLOOKUP($A230,Tournoi!$B$2:$AB$601,18,0))</f>
        <v>Dominion </v>
      </c>
      <c r="L230" s="281" t="n">
        <f aca="false">IF(VLOOKUP($A230,Tournoi!$B$2:$AB$601,6,0)="","",VLOOKUP($A230,Tournoi!$B$2:$AB$601,22,0))</f>
        <v>66.9019607843137</v>
      </c>
    </row>
    <row r="231" customFormat="false" ht="14.1" hidden="false" customHeight="true" outlineLevel="0" collapsed="false">
      <c r="A231" s="36" t="n">
        <v>230</v>
      </c>
      <c r="B231" s="278" t="n">
        <f aca="false">IF(VLOOKUP($A231,Ludo_na!$A$2:$AB$602,3,0)="","",VLOOKUP($A231,Ludo_na!$A$2:$AB$602,2,0))</f>
        <v>57</v>
      </c>
      <c r="C231" s="279" t="str">
        <f aca="false">IF(VLOOKUP($A231,Tournoi!$B$2:$AB$601,3,0)="","",VLOOKUP($A231,Tournoi!$B$2:$AB$601,3,0))</f>
        <v>Janssen</v>
      </c>
      <c r="D231" s="279" t="str">
        <f aca="false">IF(VLOOKUP($A231,Tournoi!$B$2:$AB$601,4,0)="","",VLOOKUP($A231,Tournoi!$B$2:$AB$601,4,0))</f>
        <v>Patrick</v>
      </c>
      <c r="E231" s="249" t="str">
        <f aca="false">IF(VLOOKUP($A231,Tournoi!$B$2:$AB$601,5,0)="","",VLOOKUP($A231,Tournoi!$B$2:$AB$601,5,0))</f>
        <v>Speelduivel</v>
      </c>
      <c r="F231" s="280" t="str">
        <f aca="false">IF(VLOOKUP($A231,Tournoi!$B$2:$AB$601,6,0)="","",VLOOKUP($A231,Tournoi!$B$2:$AB$601,6,0))</f>
        <v>Aanwezig</v>
      </c>
      <c r="G231" s="280" t="str">
        <f aca="false">IF(VLOOKUP($A231,Tournoi!$B$2:$AB$601,6,0)="","",VLOOKUP($A231,Tournoi!$B$2:$AB$601,8,0))</f>
        <v>Avonturenland</v>
      </c>
      <c r="H231" s="281" t="n">
        <f aca="false">IF(VLOOKUP($A231,Tournoi!$B$2:$AB$601,6,0)="","",VLOOKUP($A231,Tournoi!$B$2:$AB$601,12,0))</f>
        <v>33.5405405405405</v>
      </c>
      <c r="I231" s="280" t="str">
        <f aca="false">IF(VLOOKUP($A231,Tournoi!$B$2:$AB$601,6,0)="","",VLOOKUP($A231,Tournoi!$B$2:$AB$601,13,0))</f>
        <v>Rhodes</v>
      </c>
      <c r="J231" s="281" t="n">
        <f aca="false">IF(VLOOKUP($A231,Tournoi!$B$2:$AB$601,6,0)="","",VLOOKUP($A231,Tournoi!$B$2:$AB$601,17,0))</f>
        <v>0.206349206349206</v>
      </c>
      <c r="K231" s="280" t="str">
        <f aca="false">IF(VLOOKUP($A231,Tournoi!$B$2:$AB$601,6,0)="","",VLOOKUP($A231,Tournoi!$B$2:$AB$601,18,0))</f>
        <v>Splendor</v>
      </c>
      <c r="L231" s="281" t="n">
        <f aca="false">IF(VLOOKUP($A231,Tournoi!$B$2:$AB$601,6,0)="","",VLOOKUP($A231,Tournoi!$B$2:$AB$601,22,0))</f>
        <v>33.5606060606061</v>
      </c>
    </row>
    <row r="232" customFormat="false" ht="14.1" hidden="false" customHeight="true" outlineLevel="0" collapsed="false">
      <c r="A232" s="36" t="n">
        <v>231</v>
      </c>
      <c r="B232" s="278" t="n">
        <f aca="false">IF(VLOOKUP($A232,Ludo_na!$A$2:$AB$602,3,0)="","",VLOOKUP($A232,Ludo_na!$A$2:$AB$602,2,0))</f>
        <v>258</v>
      </c>
      <c r="C232" s="279" t="str">
        <f aca="false">IF(VLOOKUP($A232,Tournoi!$B$2:$AB$601,3,0)="","",VLOOKUP($A232,Tournoi!$B$2:$AB$601,3,0))</f>
        <v>Kumps</v>
      </c>
      <c r="D232" s="279" t="str">
        <f aca="false">IF(VLOOKUP($A232,Tournoi!$B$2:$AB$601,4,0)="","",VLOOKUP($A232,Tournoi!$B$2:$AB$601,4,0))</f>
        <v>Sara</v>
      </c>
      <c r="E232" s="249" t="str">
        <f aca="false">IF(VLOOKUP($A232,Tournoi!$B$2:$AB$601,5,0)="","",VLOOKUP($A232,Tournoi!$B$2:$AB$601,5,0))</f>
        <v/>
      </c>
      <c r="F232" s="280" t="str">
        <f aca="false">IF(VLOOKUP($A232,Tournoi!$B$2:$AB$601,6,0)="","",VLOOKUP($A232,Tournoi!$B$2:$AB$601,6,0))</f>
        <v/>
      </c>
      <c r="G232" s="280" t="str">
        <f aca="false">IF(VLOOKUP($A232,Tournoi!$B$2:$AB$601,6,0)="","",VLOOKUP($A232,Tournoi!$B$2:$AB$601,8,0))</f>
        <v/>
      </c>
      <c r="H232" s="281" t="str">
        <f aca="false">IF(VLOOKUP($A232,Tournoi!$B$2:$AB$601,6,0)="","",VLOOKUP($A232,Tournoi!$B$2:$AB$601,12,0))</f>
        <v/>
      </c>
      <c r="I232" s="280" t="str">
        <f aca="false">IF(VLOOKUP($A232,Tournoi!$B$2:$AB$601,6,0)="","",VLOOKUP($A232,Tournoi!$B$2:$AB$601,13,0))</f>
        <v/>
      </c>
      <c r="J232" s="281" t="str">
        <f aca="false">IF(VLOOKUP($A232,Tournoi!$B$2:$AB$601,6,0)="","",VLOOKUP($A232,Tournoi!$B$2:$AB$601,17,0))</f>
        <v/>
      </c>
      <c r="K232" s="280" t="str">
        <f aca="false">IF(VLOOKUP($A232,Tournoi!$B$2:$AB$601,6,0)="","",VLOOKUP($A232,Tournoi!$B$2:$AB$601,18,0))</f>
        <v/>
      </c>
      <c r="L232" s="281" t="str">
        <f aca="false">IF(VLOOKUP($A232,Tournoi!$B$2:$AB$601,6,0)="","",VLOOKUP($A232,Tournoi!$B$2:$AB$601,22,0))</f>
        <v/>
      </c>
    </row>
    <row r="233" customFormat="false" ht="14.1" hidden="false" customHeight="true" outlineLevel="0" collapsed="false">
      <c r="A233" s="36" t="n">
        <v>232</v>
      </c>
      <c r="B233" s="278" t="n">
        <f aca="false">IF(VLOOKUP($A233,Ludo_na!$A$2:$AB$602,3,0)="","",VLOOKUP($A233,Ludo_na!$A$2:$AB$602,2,0))</f>
        <v>486</v>
      </c>
      <c r="C233" s="279" t="str">
        <f aca="false">IF(VLOOKUP($A233,Tournoi!$B$2:$AB$601,3,0)="","",VLOOKUP($A233,Tournoi!$B$2:$AB$601,3,0))</f>
        <v>Deketelaere</v>
      </c>
      <c r="D233" s="279" t="str">
        <f aca="false">IF(VLOOKUP($A233,Tournoi!$B$2:$AB$601,4,0)="","",VLOOKUP($A233,Tournoi!$B$2:$AB$601,4,0))</f>
        <v>Kimberley</v>
      </c>
      <c r="E233" s="249" t="str">
        <f aca="false">IF(VLOOKUP($A233,Tournoi!$B$2:$AB$601,5,0)="","",VLOOKUP($A233,Tournoi!$B$2:$AB$601,5,0))</f>
        <v>x</v>
      </c>
      <c r="F233" s="280" t="str">
        <f aca="false">IF(VLOOKUP($A233,Tournoi!$B$2:$AB$601,6,0)="","",VLOOKUP($A233,Tournoi!$B$2:$AB$601,6,0))</f>
        <v>Aanwezig</v>
      </c>
      <c r="G233" s="280" t="str">
        <f aca="false">IF(VLOOKUP($A233,Tournoi!$B$2:$AB$601,6,0)="","",VLOOKUP($A233,Tournoi!$B$2:$AB$601,8,0))</f>
        <v>Cottage Garden</v>
      </c>
      <c r="H233" s="281" t="n">
        <f aca="false">IF(VLOOKUP($A233,Tournoi!$B$2:$AB$601,6,0)="","",VLOOKUP($A233,Tournoi!$B$2:$AB$601,12,0))</f>
        <v>0.200934579439252</v>
      </c>
      <c r="I233" s="280" t="str">
        <f aca="false">IF(VLOOKUP($A233,Tournoi!$B$2:$AB$601,6,0)="","",VLOOKUP($A233,Tournoi!$B$2:$AB$601,13,0))</f>
        <v>Mombasa</v>
      </c>
      <c r="J233" s="281" t="n">
        <f aca="false">IF(VLOOKUP($A233,Tournoi!$B$2:$AB$601,6,0)="","",VLOOKUP($A233,Tournoi!$B$2:$AB$601,17,0))</f>
        <v>0.170774647887324</v>
      </c>
      <c r="K233" s="280" t="str">
        <f aca="false">IF(VLOOKUP($A233,Tournoi!$B$2:$AB$601,6,0)="","",VLOOKUP($A233,Tournoi!$B$2:$AB$601,18,0))</f>
        <v>Splendor</v>
      </c>
      <c r="L233" s="281" t="n">
        <f aca="false">IF(VLOOKUP($A233,Tournoi!$B$2:$AB$601,6,0)="","",VLOOKUP($A233,Tournoi!$B$2:$AB$601,22,0))</f>
        <v>33.547619047619</v>
      </c>
    </row>
    <row r="234" customFormat="false" ht="14.1" hidden="false" customHeight="true" outlineLevel="0" collapsed="false">
      <c r="A234" s="36" t="n">
        <v>233</v>
      </c>
      <c r="B234" s="278" t="n">
        <f aca="false">IF(VLOOKUP($A234,Ludo_na!$A$2:$AB$602,3,0)="","",VLOOKUP($A234,Ludo_na!$A$2:$AB$602,2,0))</f>
        <v>346</v>
      </c>
      <c r="C234" s="279" t="str">
        <f aca="false">IF(VLOOKUP($A234,Tournoi!$B$2:$AB$601,3,0)="","",VLOOKUP($A234,Tournoi!$B$2:$AB$601,3,0))</f>
        <v>Petit</v>
      </c>
      <c r="D234" s="279" t="str">
        <f aca="false">IF(VLOOKUP($A234,Tournoi!$B$2:$AB$601,4,0)="","",VLOOKUP($A234,Tournoi!$B$2:$AB$601,4,0))</f>
        <v>Michaële</v>
      </c>
      <c r="E234" s="249" t="str">
        <f aca="false">IF(VLOOKUP($A234,Tournoi!$B$2:$AB$601,5,0)="","",VLOOKUP($A234,Tournoi!$B$2:$AB$601,5,0))</f>
        <v/>
      </c>
      <c r="F234" s="280" t="str">
        <f aca="false">IF(VLOOKUP($A234,Tournoi!$B$2:$AB$601,6,0)="","",VLOOKUP($A234,Tournoi!$B$2:$AB$601,6,0))</f>
        <v/>
      </c>
      <c r="G234" s="280" t="str">
        <f aca="false">IF(VLOOKUP($A234,Tournoi!$B$2:$AB$601,6,0)="","",VLOOKUP($A234,Tournoi!$B$2:$AB$601,8,0))</f>
        <v/>
      </c>
      <c r="H234" s="281" t="str">
        <f aca="false">IF(VLOOKUP($A234,Tournoi!$B$2:$AB$601,6,0)="","",VLOOKUP($A234,Tournoi!$B$2:$AB$601,12,0))</f>
        <v/>
      </c>
      <c r="I234" s="280" t="str">
        <f aca="false">IF(VLOOKUP($A234,Tournoi!$B$2:$AB$601,6,0)="","",VLOOKUP($A234,Tournoi!$B$2:$AB$601,13,0))</f>
        <v/>
      </c>
      <c r="J234" s="281" t="str">
        <f aca="false">IF(VLOOKUP($A234,Tournoi!$B$2:$AB$601,6,0)="","",VLOOKUP($A234,Tournoi!$B$2:$AB$601,17,0))</f>
        <v/>
      </c>
      <c r="K234" s="280" t="str">
        <f aca="false">IF(VLOOKUP($A234,Tournoi!$B$2:$AB$601,6,0)="","",VLOOKUP($A234,Tournoi!$B$2:$AB$601,18,0))</f>
        <v/>
      </c>
      <c r="L234" s="281" t="str">
        <f aca="false">IF(VLOOKUP($A234,Tournoi!$B$2:$AB$601,6,0)="","",VLOOKUP($A234,Tournoi!$B$2:$AB$601,22,0))</f>
        <v/>
      </c>
    </row>
    <row r="235" customFormat="false" ht="14.1" hidden="false" customHeight="true" outlineLevel="0" collapsed="false">
      <c r="A235" s="36" t="n">
        <v>234</v>
      </c>
      <c r="B235" s="278" t="n">
        <f aca="false">IF(VLOOKUP($A235,Ludo_na!$A$2:$AB$602,3,0)="","",VLOOKUP($A235,Ludo_na!$A$2:$AB$602,2,0))</f>
        <v>406</v>
      </c>
      <c r="C235" s="279" t="str">
        <f aca="false">IF(VLOOKUP($A235,Tournoi!$B$2:$AB$601,3,0)="","",VLOOKUP($A235,Tournoi!$B$2:$AB$601,3,0))</f>
        <v>Luijer</v>
      </c>
      <c r="D235" s="279" t="str">
        <f aca="false">IF(VLOOKUP($A235,Tournoi!$B$2:$AB$601,4,0)="","",VLOOKUP($A235,Tournoi!$B$2:$AB$601,4,0))</f>
        <v>Vincent</v>
      </c>
      <c r="E235" s="249" t="str">
        <f aca="false">IF(VLOOKUP($A235,Tournoi!$B$2:$AB$601,5,0)="","",VLOOKUP($A235,Tournoi!$B$2:$AB$601,5,0))</f>
        <v/>
      </c>
      <c r="F235" s="280" t="str">
        <f aca="false">IF(VLOOKUP($A235,Tournoi!$B$2:$AB$601,6,0)="","",VLOOKUP($A235,Tournoi!$B$2:$AB$601,6,0))</f>
        <v/>
      </c>
      <c r="G235" s="280" t="str">
        <f aca="false">IF(VLOOKUP($A235,Tournoi!$B$2:$AB$601,6,0)="","",VLOOKUP($A235,Tournoi!$B$2:$AB$601,8,0))</f>
        <v/>
      </c>
      <c r="H235" s="281" t="str">
        <f aca="false">IF(VLOOKUP($A235,Tournoi!$B$2:$AB$601,6,0)="","",VLOOKUP($A235,Tournoi!$B$2:$AB$601,12,0))</f>
        <v/>
      </c>
      <c r="I235" s="280" t="str">
        <f aca="false">IF(VLOOKUP($A235,Tournoi!$B$2:$AB$601,6,0)="","",VLOOKUP($A235,Tournoi!$B$2:$AB$601,13,0))</f>
        <v/>
      </c>
      <c r="J235" s="281" t="str">
        <f aca="false">IF(VLOOKUP($A235,Tournoi!$B$2:$AB$601,6,0)="","",VLOOKUP($A235,Tournoi!$B$2:$AB$601,17,0))</f>
        <v/>
      </c>
      <c r="K235" s="280" t="str">
        <f aca="false">IF(VLOOKUP($A235,Tournoi!$B$2:$AB$601,6,0)="","",VLOOKUP($A235,Tournoi!$B$2:$AB$601,18,0))</f>
        <v/>
      </c>
      <c r="L235" s="281" t="str">
        <f aca="false">IF(VLOOKUP($A235,Tournoi!$B$2:$AB$601,6,0)="","",VLOOKUP($A235,Tournoi!$B$2:$AB$601,22,0))</f>
        <v/>
      </c>
    </row>
    <row r="236" customFormat="false" ht="14.1" hidden="false" customHeight="true" outlineLevel="0" collapsed="false">
      <c r="A236" s="36" t="n">
        <v>235</v>
      </c>
      <c r="B236" s="278" t="n">
        <f aca="false">IF(VLOOKUP($A236,Ludo_na!$A$2:$AB$602,3,0)="","",VLOOKUP($A236,Ludo_na!$A$2:$AB$602,2,0))</f>
        <v>515</v>
      </c>
      <c r="C236" s="279" t="str">
        <f aca="false">IF(VLOOKUP($A236,Tournoi!$B$2:$AB$601,3,0)="","",VLOOKUP($A236,Tournoi!$B$2:$AB$601,3,0))</f>
        <v>Verhoeven</v>
      </c>
      <c r="D236" s="279" t="str">
        <f aca="false">IF(VLOOKUP($A236,Tournoi!$B$2:$AB$601,4,0)="","",VLOOKUP($A236,Tournoi!$B$2:$AB$601,4,0))</f>
        <v>Sofie</v>
      </c>
      <c r="E236" s="249" t="str">
        <f aca="false">IF(VLOOKUP($A236,Tournoi!$B$2:$AB$601,5,0)="","",VLOOKUP($A236,Tournoi!$B$2:$AB$601,5,0))</f>
        <v/>
      </c>
      <c r="F236" s="280" t="str">
        <f aca="false">IF(VLOOKUP($A236,Tournoi!$B$2:$AB$601,6,0)="","",VLOOKUP($A236,Tournoi!$B$2:$AB$601,6,0))</f>
        <v/>
      </c>
      <c r="G236" s="280" t="str">
        <f aca="false">IF(VLOOKUP($A236,Tournoi!$B$2:$AB$601,6,0)="","",VLOOKUP($A236,Tournoi!$B$2:$AB$601,8,0))</f>
        <v/>
      </c>
      <c r="H236" s="281" t="str">
        <f aca="false">IF(VLOOKUP($A236,Tournoi!$B$2:$AB$601,6,0)="","",VLOOKUP($A236,Tournoi!$B$2:$AB$601,12,0))</f>
        <v/>
      </c>
      <c r="I236" s="280" t="str">
        <f aca="false">IF(VLOOKUP($A236,Tournoi!$B$2:$AB$601,6,0)="","",VLOOKUP($A236,Tournoi!$B$2:$AB$601,13,0))</f>
        <v/>
      </c>
      <c r="J236" s="281" t="str">
        <f aca="false">IF(VLOOKUP($A236,Tournoi!$B$2:$AB$601,6,0)="","",VLOOKUP($A236,Tournoi!$B$2:$AB$601,17,0))</f>
        <v/>
      </c>
      <c r="K236" s="280" t="str">
        <f aca="false">IF(VLOOKUP($A236,Tournoi!$B$2:$AB$601,6,0)="","",VLOOKUP($A236,Tournoi!$B$2:$AB$601,18,0))</f>
        <v/>
      </c>
      <c r="L236" s="281" t="str">
        <f aca="false">IF(VLOOKUP($A236,Tournoi!$B$2:$AB$601,6,0)="","",VLOOKUP($A236,Tournoi!$B$2:$AB$601,22,0))</f>
        <v/>
      </c>
    </row>
    <row r="237" customFormat="false" ht="14.1" hidden="false" customHeight="true" outlineLevel="0" collapsed="false">
      <c r="A237" s="36" t="n">
        <v>236</v>
      </c>
      <c r="B237" s="278" t="n">
        <f aca="false">IF(VLOOKUP($A237,Ludo_na!$A$2:$AB$602,3,0)="","",VLOOKUP($A237,Ludo_na!$A$2:$AB$602,2,0))</f>
        <v>386</v>
      </c>
      <c r="C237" s="279" t="str">
        <f aca="false">IF(VLOOKUP($A237,Tournoi!$B$2:$AB$601,3,0)="","",VLOOKUP($A237,Tournoi!$B$2:$AB$601,3,0))</f>
        <v>Dekempeneer</v>
      </c>
      <c r="D237" s="279" t="str">
        <f aca="false">IF(VLOOKUP($A237,Tournoi!$B$2:$AB$601,4,0)="","",VLOOKUP($A237,Tournoi!$B$2:$AB$601,4,0))</f>
        <v>Michèle</v>
      </c>
      <c r="E237" s="249" t="str">
        <f aca="false">IF(VLOOKUP($A237,Tournoi!$B$2:$AB$601,5,0)="","",VLOOKUP($A237,Tournoi!$B$2:$AB$601,5,0))</f>
        <v/>
      </c>
      <c r="F237" s="280" t="str">
        <f aca="false">IF(VLOOKUP($A237,Tournoi!$B$2:$AB$601,6,0)="","",VLOOKUP($A237,Tournoi!$B$2:$AB$601,6,0))</f>
        <v/>
      </c>
      <c r="G237" s="280" t="str">
        <f aca="false">IF(VLOOKUP($A237,Tournoi!$B$2:$AB$601,6,0)="","",VLOOKUP($A237,Tournoi!$B$2:$AB$601,8,0))</f>
        <v/>
      </c>
      <c r="H237" s="281" t="str">
        <f aca="false">IF(VLOOKUP($A237,Tournoi!$B$2:$AB$601,6,0)="","",VLOOKUP($A237,Tournoi!$B$2:$AB$601,12,0))</f>
        <v/>
      </c>
      <c r="I237" s="280" t="str">
        <f aca="false">IF(VLOOKUP($A237,Tournoi!$B$2:$AB$601,6,0)="","",VLOOKUP($A237,Tournoi!$B$2:$AB$601,13,0))</f>
        <v/>
      </c>
      <c r="J237" s="281" t="str">
        <f aca="false">IF(VLOOKUP($A237,Tournoi!$B$2:$AB$601,6,0)="","",VLOOKUP($A237,Tournoi!$B$2:$AB$601,17,0))</f>
        <v/>
      </c>
      <c r="K237" s="280" t="str">
        <f aca="false">IF(VLOOKUP($A237,Tournoi!$B$2:$AB$601,6,0)="","",VLOOKUP($A237,Tournoi!$B$2:$AB$601,18,0))</f>
        <v/>
      </c>
      <c r="L237" s="281" t="str">
        <f aca="false">IF(VLOOKUP($A237,Tournoi!$B$2:$AB$601,6,0)="","",VLOOKUP($A237,Tournoi!$B$2:$AB$601,22,0))</f>
        <v/>
      </c>
    </row>
    <row r="238" customFormat="false" ht="14.1" hidden="false" customHeight="true" outlineLevel="0" collapsed="false">
      <c r="A238" s="36" t="n">
        <v>237</v>
      </c>
      <c r="B238" s="278" t="n">
        <f aca="false">IF(VLOOKUP($A238,Ludo_na!$A$2:$AB$602,3,0)="","",VLOOKUP($A238,Ludo_na!$A$2:$AB$602,2,0))</f>
        <v>124</v>
      </c>
      <c r="C238" s="279" t="str">
        <f aca="false">IF(VLOOKUP($A238,Tournoi!$B$2:$AB$601,3,0)="","",VLOOKUP($A238,Tournoi!$B$2:$AB$601,3,0))</f>
        <v>Van Hecke</v>
      </c>
      <c r="D238" s="279" t="str">
        <f aca="false">IF(VLOOKUP($A238,Tournoi!$B$2:$AB$601,4,0)="","",VLOOKUP($A238,Tournoi!$B$2:$AB$601,4,0))</f>
        <v>Marjolijn</v>
      </c>
      <c r="E238" s="249" t="str">
        <f aca="false">IF(VLOOKUP($A238,Tournoi!$B$2:$AB$601,5,0)="","",VLOOKUP($A238,Tournoi!$B$2:$AB$601,5,0))</f>
        <v>Speelduivel</v>
      </c>
      <c r="F238" s="280" t="str">
        <f aca="false">IF(VLOOKUP($A238,Tournoi!$B$2:$AB$601,6,0)="","",VLOOKUP($A238,Tournoi!$B$2:$AB$601,6,0))</f>
        <v/>
      </c>
      <c r="G238" s="280" t="str">
        <f aca="false">IF(VLOOKUP($A238,Tournoi!$B$2:$AB$601,6,0)="","",VLOOKUP($A238,Tournoi!$B$2:$AB$601,8,0))</f>
        <v/>
      </c>
      <c r="H238" s="281" t="str">
        <f aca="false">IF(VLOOKUP($A238,Tournoi!$B$2:$AB$601,6,0)="","",VLOOKUP($A238,Tournoi!$B$2:$AB$601,12,0))</f>
        <v/>
      </c>
      <c r="I238" s="280" t="str">
        <f aca="false">IF(VLOOKUP($A238,Tournoi!$B$2:$AB$601,6,0)="","",VLOOKUP($A238,Tournoi!$B$2:$AB$601,13,0))</f>
        <v/>
      </c>
      <c r="J238" s="281" t="str">
        <f aca="false">IF(VLOOKUP($A238,Tournoi!$B$2:$AB$601,6,0)="","",VLOOKUP($A238,Tournoi!$B$2:$AB$601,17,0))</f>
        <v/>
      </c>
      <c r="K238" s="280" t="str">
        <f aca="false">IF(VLOOKUP($A238,Tournoi!$B$2:$AB$601,6,0)="","",VLOOKUP($A238,Tournoi!$B$2:$AB$601,18,0))</f>
        <v/>
      </c>
      <c r="L238" s="281" t="str">
        <f aca="false">IF(VLOOKUP($A238,Tournoi!$B$2:$AB$601,6,0)="","",VLOOKUP($A238,Tournoi!$B$2:$AB$601,22,0))</f>
        <v/>
      </c>
    </row>
    <row r="239" customFormat="false" ht="14.1" hidden="false" customHeight="true" outlineLevel="0" collapsed="false">
      <c r="A239" s="36" t="n">
        <v>238</v>
      </c>
      <c r="B239" s="278" t="n">
        <f aca="false">IF(VLOOKUP($A239,Ludo_na!$A$2:$AB$602,3,0)="","",VLOOKUP($A239,Ludo_na!$A$2:$AB$602,2,0))</f>
        <v>50</v>
      </c>
      <c r="C239" s="279" t="str">
        <f aca="false">IF(VLOOKUP($A239,Tournoi!$B$2:$AB$601,3,0)="","",VLOOKUP($A239,Tournoi!$B$2:$AB$601,3,0))</f>
        <v>Decker</v>
      </c>
      <c r="D239" s="279" t="str">
        <f aca="false">IF(VLOOKUP($A239,Tournoi!$B$2:$AB$601,4,0)="","",VLOOKUP($A239,Tournoi!$B$2:$AB$601,4,0))</f>
        <v>Anne-Marie</v>
      </c>
      <c r="E239" s="249" t="str">
        <f aca="false">IF(VLOOKUP($A239,Tournoi!$B$2:$AB$601,5,0)="","",VLOOKUP($A239,Tournoi!$B$2:$AB$601,5,0))</f>
        <v>Alpa-Ludismes</v>
      </c>
      <c r="F239" s="280" t="str">
        <f aca="false">IF(VLOOKUP($A239,Tournoi!$B$2:$AB$601,6,0)="","",VLOOKUP($A239,Tournoi!$B$2:$AB$601,6,0))</f>
        <v/>
      </c>
      <c r="G239" s="280" t="str">
        <f aca="false">IF(VLOOKUP($A239,Tournoi!$B$2:$AB$601,6,0)="","",VLOOKUP($A239,Tournoi!$B$2:$AB$601,8,0))</f>
        <v/>
      </c>
      <c r="H239" s="281" t="str">
        <f aca="false">IF(VLOOKUP($A239,Tournoi!$B$2:$AB$601,6,0)="","",VLOOKUP($A239,Tournoi!$B$2:$AB$601,12,0))</f>
        <v/>
      </c>
      <c r="I239" s="280" t="str">
        <f aca="false">IF(VLOOKUP($A239,Tournoi!$B$2:$AB$601,6,0)="","",VLOOKUP($A239,Tournoi!$B$2:$AB$601,13,0))</f>
        <v/>
      </c>
      <c r="J239" s="281" t="str">
        <f aca="false">IF(VLOOKUP($A239,Tournoi!$B$2:$AB$601,6,0)="","",VLOOKUP($A239,Tournoi!$B$2:$AB$601,17,0))</f>
        <v/>
      </c>
      <c r="K239" s="280" t="str">
        <f aca="false">IF(VLOOKUP($A239,Tournoi!$B$2:$AB$601,6,0)="","",VLOOKUP($A239,Tournoi!$B$2:$AB$601,18,0))</f>
        <v/>
      </c>
      <c r="L239" s="281" t="str">
        <f aca="false">IF(VLOOKUP($A239,Tournoi!$B$2:$AB$601,6,0)="","",VLOOKUP($A239,Tournoi!$B$2:$AB$601,22,0))</f>
        <v/>
      </c>
    </row>
    <row r="240" customFormat="false" ht="14.1" hidden="false" customHeight="true" outlineLevel="0" collapsed="false">
      <c r="A240" s="36" t="n">
        <v>239</v>
      </c>
      <c r="B240" s="278" t="n">
        <f aca="false">IF(VLOOKUP($A240,Ludo_na!$A$2:$AB$602,3,0)="","",VLOOKUP($A240,Ludo_na!$A$2:$AB$602,2,0))</f>
        <v>219</v>
      </c>
      <c r="C240" s="279" t="str">
        <f aca="false">IF(VLOOKUP($A240,Tournoi!$B$2:$AB$601,3,0)="","",VLOOKUP($A240,Tournoi!$B$2:$AB$601,3,0))</f>
        <v>Nagant</v>
      </c>
      <c r="D240" s="279" t="str">
        <f aca="false">IF(VLOOKUP($A240,Tournoi!$B$2:$AB$601,4,0)="","",VLOOKUP($A240,Tournoi!$B$2:$AB$601,4,0))</f>
        <v>Dominique</v>
      </c>
      <c r="E240" s="249" t="str">
        <f aca="false">IF(VLOOKUP($A240,Tournoi!$B$2:$AB$601,5,0)="","",VLOOKUP($A240,Tournoi!$B$2:$AB$601,5,0))</f>
        <v>Boardgame Monkeys</v>
      </c>
      <c r="F240" s="280" t="str">
        <f aca="false">IF(VLOOKUP($A240,Tournoi!$B$2:$AB$601,6,0)="","",VLOOKUP($A240,Tournoi!$B$2:$AB$601,6,0))</f>
        <v/>
      </c>
      <c r="G240" s="280" t="str">
        <f aca="false">IF(VLOOKUP($A240,Tournoi!$B$2:$AB$601,6,0)="","",VLOOKUP($A240,Tournoi!$B$2:$AB$601,8,0))</f>
        <v/>
      </c>
      <c r="H240" s="281" t="str">
        <f aca="false">IF(VLOOKUP($A240,Tournoi!$B$2:$AB$601,6,0)="","",VLOOKUP($A240,Tournoi!$B$2:$AB$601,12,0))</f>
        <v/>
      </c>
      <c r="I240" s="280" t="str">
        <f aca="false">IF(VLOOKUP($A240,Tournoi!$B$2:$AB$601,6,0)="","",VLOOKUP($A240,Tournoi!$B$2:$AB$601,13,0))</f>
        <v/>
      </c>
      <c r="J240" s="281" t="str">
        <f aca="false">IF(VLOOKUP($A240,Tournoi!$B$2:$AB$601,6,0)="","",VLOOKUP($A240,Tournoi!$B$2:$AB$601,17,0))</f>
        <v/>
      </c>
      <c r="K240" s="280" t="str">
        <f aca="false">IF(VLOOKUP($A240,Tournoi!$B$2:$AB$601,6,0)="","",VLOOKUP($A240,Tournoi!$B$2:$AB$601,18,0))</f>
        <v/>
      </c>
      <c r="L240" s="281" t="str">
        <f aca="false">IF(VLOOKUP($A240,Tournoi!$B$2:$AB$601,6,0)="","",VLOOKUP($A240,Tournoi!$B$2:$AB$601,22,0))</f>
        <v/>
      </c>
    </row>
    <row r="241" customFormat="false" ht="14.1" hidden="false" customHeight="true" outlineLevel="0" collapsed="false">
      <c r="A241" s="36" t="n">
        <v>240</v>
      </c>
      <c r="B241" s="278" t="n">
        <f aca="false">IF(VLOOKUP($A241,Ludo_na!$A$2:$AB$602,3,0)="","",VLOOKUP($A241,Ludo_na!$A$2:$AB$602,2,0))</f>
        <v>368</v>
      </c>
      <c r="C241" s="279" t="str">
        <f aca="false">IF(VLOOKUP($A241,Tournoi!$B$2:$AB$601,3,0)="","",VLOOKUP($A241,Tournoi!$B$2:$AB$601,3,0))</f>
        <v>Repriels</v>
      </c>
      <c r="D241" s="279" t="str">
        <f aca="false">IF(VLOOKUP($A241,Tournoi!$B$2:$AB$601,4,0)="","",VLOOKUP($A241,Tournoi!$B$2:$AB$601,4,0))</f>
        <v>Linda</v>
      </c>
      <c r="E241" s="249" t="str">
        <f aca="false">IF(VLOOKUP($A241,Tournoi!$B$2:$AB$601,5,0)="","",VLOOKUP($A241,Tournoi!$B$2:$AB$601,5,0))</f>
        <v/>
      </c>
      <c r="F241" s="280" t="str">
        <f aca="false">IF(VLOOKUP($A241,Tournoi!$B$2:$AB$601,6,0)="","",VLOOKUP($A241,Tournoi!$B$2:$AB$601,6,0))</f>
        <v/>
      </c>
      <c r="G241" s="280" t="str">
        <f aca="false">IF(VLOOKUP($A241,Tournoi!$B$2:$AB$601,6,0)="","",VLOOKUP($A241,Tournoi!$B$2:$AB$601,8,0))</f>
        <v/>
      </c>
      <c r="H241" s="281" t="str">
        <f aca="false">IF(VLOOKUP($A241,Tournoi!$B$2:$AB$601,6,0)="","",VLOOKUP($A241,Tournoi!$B$2:$AB$601,12,0))</f>
        <v/>
      </c>
      <c r="I241" s="280" t="str">
        <f aca="false">IF(VLOOKUP($A241,Tournoi!$B$2:$AB$601,6,0)="","",VLOOKUP($A241,Tournoi!$B$2:$AB$601,13,0))</f>
        <v/>
      </c>
      <c r="J241" s="281" t="str">
        <f aca="false">IF(VLOOKUP($A241,Tournoi!$B$2:$AB$601,6,0)="","",VLOOKUP($A241,Tournoi!$B$2:$AB$601,17,0))</f>
        <v/>
      </c>
      <c r="K241" s="280" t="str">
        <f aca="false">IF(VLOOKUP($A241,Tournoi!$B$2:$AB$601,6,0)="","",VLOOKUP($A241,Tournoi!$B$2:$AB$601,18,0))</f>
        <v/>
      </c>
      <c r="L241" s="281" t="str">
        <f aca="false">IF(VLOOKUP($A241,Tournoi!$B$2:$AB$601,6,0)="","",VLOOKUP($A241,Tournoi!$B$2:$AB$601,22,0))</f>
        <v/>
      </c>
    </row>
    <row r="242" customFormat="false" ht="14.1" hidden="false" customHeight="true" outlineLevel="0" collapsed="false">
      <c r="A242" s="36" t="n">
        <v>241</v>
      </c>
      <c r="B242" s="278" t="n">
        <f aca="false">IF(VLOOKUP($A242,Ludo_na!$A$2:$AB$602,3,0)="","",VLOOKUP($A242,Ludo_na!$A$2:$AB$602,2,0))</f>
        <v>429</v>
      </c>
      <c r="C242" s="279" t="str">
        <f aca="false">IF(VLOOKUP($A242,Tournoi!$B$2:$AB$601,3,0)="","",VLOOKUP($A242,Tournoi!$B$2:$AB$601,3,0))</f>
        <v>Inghelbrecht</v>
      </c>
      <c r="D242" s="279" t="str">
        <f aca="false">IF(VLOOKUP($A242,Tournoi!$B$2:$AB$601,4,0)="","",VLOOKUP($A242,Tournoi!$B$2:$AB$601,4,0))</f>
        <v>Miranda</v>
      </c>
      <c r="E242" s="249" t="str">
        <f aca="false">IF(VLOOKUP($A242,Tournoi!$B$2:$AB$601,5,0)="","",VLOOKUP($A242,Tournoi!$B$2:$AB$601,5,0))</f>
        <v/>
      </c>
      <c r="F242" s="280" t="str">
        <f aca="false">IF(VLOOKUP($A242,Tournoi!$B$2:$AB$601,6,0)="","",VLOOKUP($A242,Tournoi!$B$2:$AB$601,6,0))</f>
        <v/>
      </c>
      <c r="G242" s="280" t="str">
        <f aca="false">IF(VLOOKUP($A242,Tournoi!$B$2:$AB$601,6,0)="","",VLOOKUP($A242,Tournoi!$B$2:$AB$601,8,0))</f>
        <v/>
      </c>
      <c r="H242" s="281" t="str">
        <f aca="false">IF(VLOOKUP($A242,Tournoi!$B$2:$AB$601,6,0)="","",VLOOKUP($A242,Tournoi!$B$2:$AB$601,12,0))</f>
        <v/>
      </c>
      <c r="I242" s="280" t="str">
        <f aca="false">IF(VLOOKUP($A242,Tournoi!$B$2:$AB$601,6,0)="","",VLOOKUP($A242,Tournoi!$B$2:$AB$601,13,0))</f>
        <v/>
      </c>
      <c r="J242" s="281" t="str">
        <f aca="false">IF(VLOOKUP($A242,Tournoi!$B$2:$AB$601,6,0)="","",VLOOKUP($A242,Tournoi!$B$2:$AB$601,17,0))</f>
        <v/>
      </c>
      <c r="K242" s="280" t="str">
        <f aca="false">IF(VLOOKUP($A242,Tournoi!$B$2:$AB$601,6,0)="","",VLOOKUP($A242,Tournoi!$B$2:$AB$601,18,0))</f>
        <v/>
      </c>
      <c r="L242" s="281" t="str">
        <f aca="false">IF(VLOOKUP($A242,Tournoi!$B$2:$AB$601,6,0)="","",VLOOKUP($A242,Tournoi!$B$2:$AB$601,22,0))</f>
        <v/>
      </c>
    </row>
    <row r="243" customFormat="false" ht="14.1" hidden="false" customHeight="true" outlineLevel="0" collapsed="false">
      <c r="A243" s="36" t="n">
        <v>242</v>
      </c>
      <c r="B243" s="278" t="n">
        <f aca="false">IF(VLOOKUP($A243,Ludo_na!$A$2:$AB$602,3,0)="","",VLOOKUP($A243,Ludo_na!$A$2:$AB$602,2,0))</f>
        <v>110</v>
      </c>
      <c r="C243" s="279" t="str">
        <f aca="false">IF(VLOOKUP($A243,Tournoi!$B$2:$AB$601,3,0)="","",VLOOKUP($A243,Tournoi!$B$2:$AB$601,3,0))</f>
        <v>Mannens</v>
      </c>
      <c r="D243" s="279" t="str">
        <f aca="false">IF(VLOOKUP($A243,Tournoi!$B$2:$AB$601,4,0)="","",VLOOKUP($A243,Tournoi!$B$2:$AB$601,4,0))</f>
        <v>Wouter</v>
      </c>
      <c r="E243" s="249" t="str">
        <f aca="false">IF(VLOOKUP($A243,Tournoi!$B$2:$AB$601,5,0)="","",VLOOKUP($A243,Tournoi!$B$2:$AB$601,5,0))</f>
        <v>HQ Gaming Club</v>
      </c>
      <c r="F243" s="280" t="str">
        <f aca="false">IF(VLOOKUP($A243,Tournoi!$B$2:$AB$601,6,0)="","",VLOOKUP($A243,Tournoi!$B$2:$AB$601,6,0))</f>
        <v>Aanwezig</v>
      </c>
      <c r="G243" s="280" t="str">
        <f aca="false">IF(VLOOKUP($A243,Tournoi!$B$2:$AB$601,6,0)="","",VLOOKUP($A243,Tournoi!$B$2:$AB$601,8,0))</f>
        <v>Mangrovia</v>
      </c>
      <c r="H243" s="281" t="n">
        <f aca="false">IF(VLOOKUP($A243,Tournoi!$B$2:$AB$601,6,0)="","",VLOOKUP($A243,Tournoi!$B$2:$AB$601,12,0))</f>
        <v>105.26402640264</v>
      </c>
      <c r="I243" s="280" t="str">
        <f aca="false">IF(VLOOKUP($A243,Tournoi!$B$2:$AB$601,6,0)="","",VLOOKUP($A243,Tournoi!$B$2:$AB$601,13,0))</f>
        <v>Das Orakel von Delphi</v>
      </c>
      <c r="J243" s="281" t="n">
        <f aca="false">IF(VLOOKUP($A243,Tournoi!$B$2:$AB$601,6,0)="","",VLOOKUP($A243,Tournoi!$B$2:$AB$601,17,0))</f>
        <v>104.315789473684</v>
      </c>
      <c r="K243" s="280" t="str">
        <f aca="false">IF(VLOOKUP($A243,Tournoi!$B$2:$AB$601,6,0)="","",VLOOKUP($A243,Tournoi!$B$2:$AB$601,18,0))</f>
        <v>Kilt Castle</v>
      </c>
      <c r="L243" s="281" t="n">
        <f aca="false">IF(VLOOKUP($A243,Tournoi!$B$2:$AB$601,6,0)="","",VLOOKUP($A243,Tournoi!$B$2:$AB$601,22,0))</f>
        <v>0.220472440944882</v>
      </c>
    </row>
    <row r="244" customFormat="false" ht="14.1" hidden="false" customHeight="true" outlineLevel="0" collapsed="false">
      <c r="A244" s="36" t="n">
        <v>243</v>
      </c>
      <c r="B244" s="278" t="n">
        <f aca="false">IF(VLOOKUP($A244,Ludo_na!$A$2:$AB$602,3,0)="","",VLOOKUP($A244,Ludo_na!$A$2:$AB$602,2,0))</f>
        <v>436</v>
      </c>
      <c r="C244" s="279" t="str">
        <f aca="false">IF(VLOOKUP($A244,Tournoi!$B$2:$AB$601,3,0)="","",VLOOKUP($A244,Tournoi!$B$2:$AB$601,3,0))</f>
        <v>Leloup</v>
      </c>
      <c r="D244" s="279" t="str">
        <f aca="false">IF(VLOOKUP($A244,Tournoi!$B$2:$AB$601,4,0)="","",VLOOKUP($A244,Tournoi!$B$2:$AB$601,4,0))</f>
        <v>Sandrine</v>
      </c>
      <c r="E244" s="249" t="str">
        <f aca="false">IF(VLOOKUP($A244,Tournoi!$B$2:$AB$601,5,0)="","",VLOOKUP($A244,Tournoi!$B$2:$AB$601,5,0))</f>
        <v/>
      </c>
      <c r="F244" s="280" t="str">
        <f aca="false">IF(VLOOKUP($A244,Tournoi!$B$2:$AB$601,6,0)="","",VLOOKUP($A244,Tournoi!$B$2:$AB$601,6,0))</f>
        <v/>
      </c>
      <c r="G244" s="280" t="str">
        <f aca="false">IF(VLOOKUP($A244,Tournoi!$B$2:$AB$601,6,0)="","",VLOOKUP($A244,Tournoi!$B$2:$AB$601,8,0))</f>
        <v/>
      </c>
      <c r="H244" s="281" t="str">
        <f aca="false">IF(VLOOKUP($A244,Tournoi!$B$2:$AB$601,6,0)="","",VLOOKUP($A244,Tournoi!$B$2:$AB$601,12,0))</f>
        <v/>
      </c>
      <c r="I244" s="280" t="str">
        <f aca="false">IF(VLOOKUP($A244,Tournoi!$B$2:$AB$601,6,0)="","",VLOOKUP($A244,Tournoi!$B$2:$AB$601,13,0))</f>
        <v/>
      </c>
      <c r="J244" s="281" t="str">
        <f aca="false">IF(VLOOKUP($A244,Tournoi!$B$2:$AB$601,6,0)="","",VLOOKUP($A244,Tournoi!$B$2:$AB$601,17,0))</f>
        <v/>
      </c>
      <c r="K244" s="280" t="str">
        <f aca="false">IF(VLOOKUP($A244,Tournoi!$B$2:$AB$601,6,0)="","",VLOOKUP($A244,Tournoi!$B$2:$AB$601,18,0))</f>
        <v/>
      </c>
      <c r="L244" s="281" t="str">
        <f aca="false">IF(VLOOKUP($A244,Tournoi!$B$2:$AB$601,6,0)="","",VLOOKUP($A244,Tournoi!$B$2:$AB$601,22,0))</f>
        <v/>
      </c>
    </row>
    <row r="245" customFormat="false" ht="14.1" hidden="false" customHeight="true" outlineLevel="0" collapsed="false">
      <c r="A245" s="36" t="n">
        <v>244</v>
      </c>
      <c r="B245" s="278" t="n">
        <f aca="false">IF(VLOOKUP($A245,Ludo_na!$A$2:$AB$602,3,0)="","",VLOOKUP($A245,Ludo_na!$A$2:$AB$602,2,0))</f>
        <v>201</v>
      </c>
      <c r="C245" s="279" t="str">
        <f aca="false">IF(VLOOKUP($A245,Tournoi!$B$2:$AB$601,3,0)="","",VLOOKUP($A245,Tournoi!$B$2:$AB$601,3,0))</f>
        <v>Hautecoeur</v>
      </c>
      <c r="D245" s="279" t="str">
        <f aca="false">IF(VLOOKUP($A245,Tournoi!$B$2:$AB$601,4,0)="","",VLOOKUP($A245,Tournoi!$B$2:$AB$601,4,0))</f>
        <v>Cécile</v>
      </c>
      <c r="E245" s="249" t="str">
        <f aca="false">IF(VLOOKUP($A245,Tournoi!$B$2:$AB$601,5,0)="","",VLOOKUP($A245,Tournoi!$B$2:$AB$601,5,0))</f>
        <v/>
      </c>
      <c r="F245" s="280" t="str">
        <f aca="false">IF(VLOOKUP($A245,Tournoi!$B$2:$AB$601,6,0)="","",VLOOKUP($A245,Tournoi!$B$2:$AB$601,6,0))</f>
        <v/>
      </c>
      <c r="G245" s="280" t="str">
        <f aca="false">IF(VLOOKUP($A245,Tournoi!$B$2:$AB$601,6,0)="","",VLOOKUP($A245,Tournoi!$B$2:$AB$601,8,0))</f>
        <v/>
      </c>
      <c r="H245" s="281" t="str">
        <f aca="false">IF(VLOOKUP($A245,Tournoi!$B$2:$AB$601,6,0)="","",VLOOKUP($A245,Tournoi!$B$2:$AB$601,12,0))</f>
        <v/>
      </c>
      <c r="I245" s="280" t="str">
        <f aca="false">IF(VLOOKUP($A245,Tournoi!$B$2:$AB$601,6,0)="","",VLOOKUP($A245,Tournoi!$B$2:$AB$601,13,0))</f>
        <v/>
      </c>
      <c r="J245" s="281" t="str">
        <f aca="false">IF(VLOOKUP($A245,Tournoi!$B$2:$AB$601,6,0)="","",VLOOKUP($A245,Tournoi!$B$2:$AB$601,17,0))</f>
        <v/>
      </c>
      <c r="K245" s="280" t="str">
        <f aca="false">IF(VLOOKUP($A245,Tournoi!$B$2:$AB$601,6,0)="","",VLOOKUP($A245,Tournoi!$B$2:$AB$601,18,0))</f>
        <v/>
      </c>
      <c r="L245" s="281" t="str">
        <f aca="false">IF(VLOOKUP($A245,Tournoi!$B$2:$AB$601,6,0)="","",VLOOKUP($A245,Tournoi!$B$2:$AB$601,22,0))</f>
        <v/>
      </c>
    </row>
    <row r="246" customFormat="false" ht="14.1" hidden="false" customHeight="true" outlineLevel="0" collapsed="false">
      <c r="A246" s="36" t="n">
        <v>245</v>
      </c>
      <c r="B246" s="278" t="n">
        <f aca="false">IF(VLOOKUP($A246,Ludo_na!$A$2:$AB$602,3,0)="","",VLOOKUP($A246,Ludo_na!$A$2:$AB$602,2,0))</f>
        <v>517</v>
      </c>
      <c r="C246" s="279" t="str">
        <f aca="false">IF(VLOOKUP($A246,Tournoi!$B$2:$AB$601,3,0)="","",VLOOKUP($A246,Tournoi!$B$2:$AB$601,3,0))</f>
        <v>Campas</v>
      </c>
      <c r="D246" s="279" t="str">
        <f aca="false">IF(VLOOKUP($A246,Tournoi!$B$2:$AB$601,4,0)="","",VLOOKUP($A246,Tournoi!$B$2:$AB$601,4,0))</f>
        <v>Damien</v>
      </c>
      <c r="E246" s="249" t="str">
        <f aca="false">IF(VLOOKUP($A246,Tournoi!$B$2:$AB$601,5,0)="","",VLOOKUP($A246,Tournoi!$B$2:$AB$601,5,0))</f>
        <v/>
      </c>
      <c r="F246" s="280" t="str">
        <f aca="false">IF(VLOOKUP($A246,Tournoi!$B$2:$AB$601,6,0)="","",VLOOKUP($A246,Tournoi!$B$2:$AB$601,6,0))</f>
        <v/>
      </c>
      <c r="G246" s="280" t="str">
        <f aca="false">IF(VLOOKUP($A246,Tournoi!$B$2:$AB$601,6,0)="","",VLOOKUP($A246,Tournoi!$B$2:$AB$601,8,0))</f>
        <v/>
      </c>
      <c r="H246" s="281" t="str">
        <f aca="false">IF(VLOOKUP($A246,Tournoi!$B$2:$AB$601,6,0)="","",VLOOKUP($A246,Tournoi!$B$2:$AB$601,12,0))</f>
        <v/>
      </c>
      <c r="I246" s="280" t="str">
        <f aca="false">IF(VLOOKUP($A246,Tournoi!$B$2:$AB$601,6,0)="","",VLOOKUP($A246,Tournoi!$B$2:$AB$601,13,0))</f>
        <v/>
      </c>
      <c r="J246" s="281" t="str">
        <f aca="false">IF(VLOOKUP($A246,Tournoi!$B$2:$AB$601,6,0)="","",VLOOKUP($A246,Tournoi!$B$2:$AB$601,17,0))</f>
        <v/>
      </c>
      <c r="K246" s="280" t="str">
        <f aca="false">IF(VLOOKUP($A246,Tournoi!$B$2:$AB$601,6,0)="","",VLOOKUP($A246,Tournoi!$B$2:$AB$601,18,0))</f>
        <v/>
      </c>
      <c r="L246" s="281" t="str">
        <f aca="false">IF(VLOOKUP($A246,Tournoi!$B$2:$AB$601,6,0)="","",VLOOKUP($A246,Tournoi!$B$2:$AB$601,22,0))</f>
        <v/>
      </c>
    </row>
    <row r="247" customFormat="false" ht="14.1" hidden="false" customHeight="true" outlineLevel="0" collapsed="false">
      <c r="A247" s="36" t="n">
        <v>246</v>
      </c>
      <c r="B247" s="278" t="n">
        <f aca="false">IF(VLOOKUP($A247,Ludo_na!$A$2:$AB$602,3,0)="","",VLOOKUP($A247,Ludo_na!$A$2:$AB$602,2,0))</f>
        <v>423</v>
      </c>
      <c r="C247" s="279" t="str">
        <f aca="false">IF(VLOOKUP($A247,Tournoi!$B$2:$AB$601,3,0)="","",VLOOKUP($A247,Tournoi!$B$2:$AB$601,3,0))</f>
        <v>Van Hoef</v>
      </c>
      <c r="D247" s="279" t="str">
        <f aca="false">IF(VLOOKUP($A247,Tournoi!$B$2:$AB$601,4,0)="","",VLOOKUP($A247,Tournoi!$B$2:$AB$601,4,0))</f>
        <v>Jan</v>
      </c>
      <c r="E247" s="249" t="str">
        <f aca="false">IF(VLOOKUP($A247,Tournoi!$B$2:$AB$601,5,0)="","",VLOOKUP($A247,Tournoi!$B$2:$AB$601,5,0))</f>
        <v/>
      </c>
      <c r="F247" s="280" t="str">
        <f aca="false">IF(VLOOKUP($A247,Tournoi!$B$2:$AB$601,6,0)="","",VLOOKUP($A247,Tournoi!$B$2:$AB$601,6,0))</f>
        <v/>
      </c>
      <c r="G247" s="280" t="str">
        <f aca="false">IF(VLOOKUP($A247,Tournoi!$B$2:$AB$601,6,0)="","",VLOOKUP($A247,Tournoi!$B$2:$AB$601,8,0))</f>
        <v/>
      </c>
      <c r="H247" s="281" t="str">
        <f aca="false">IF(VLOOKUP($A247,Tournoi!$B$2:$AB$601,6,0)="","",VLOOKUP($A247,Tournoi!$B$2:$AB$601,12,0))</f>
        <v/>
      </c>
      <c r="I247" s="280" t="str">
        <f aca="false">IF(VLOOKUP($A247,Tournoi!$B$2:$AB$601,6,0)="","",VLOOKUP($A247,Tournoi!$B$2:$AB$601,13,0))</f>
        <v/>
      </c>
      <c r="J247" s="281" t="str">
        <f aca="false">IF(VLOOKUP($A247,Tournoi!$B$2:$AB$601,6,0)="","",VLOOKUP($A247,Tournoi!$B$2:$AB$601,17,0))</f>
        <v/>
      </c>
      <c r="K247" s="280" t="str">
        <f aca="false">IF(VLOOKUP($A247,Tournoi!$B$2:$AB$601,6,0)="","",VLOOKUP($A247,Tournoi!$B$2:$AB$601,18,0))</f>
        <v/>
      </c>
      <c r="L247" s="281" t="str">
        <f aca="false">IF(VLOOKUP($A247,Tournoi!$B$2:$AB$601,6,0)="","",VLOOKUP($A247,Tournoi!$B$2:$AB$601,22,0))</f>
        <v/>
      </c>
    </row>
    <row r="248" customFormat="false" ht="14.1" hidden="false" customHeight="true" outlineLevel="0" collapsed="false">
      <c r="A248" s="36" t="n">
        <v>247</v>
      </c>
      <c r="B248" s="278" t="n">
        <f aca="false">IF(VLOOKUP($A248,Ludo_na!$A$2:$AB$602,3,0)="","",VLOOKUP($A248,Ludo_na!$A$2:$AB$602,2,0))</f>
        <v>481</v>
      </c>
      <c r="C248" s="279" t="str">
        <f aca="false">IF(VLOOKUP($A248,Tournoi!$B$2:$AB$601,3,0)="","",VLOOKUP($A248,Tournoi!$B$2:$AB$601,3,0))</f>
        <v>Govaert</v>
      </c>
      <c r="D248" s="279" t="str">
        <f aca="false">IF(VLOOKUP($A248,Tournoi!$B$2:$AB$601,4,0)="","",VLOOKUP($A248,Tournoi!$B$2:$AB$601,4,0))</f>
        <v>Luna</v>
      </c>
      <c r="E248" s="249" t="str">
        <f aca="false">IF(VLOOKUP($A248,Tournoi!$B$2:$AB$601,5,0)="","",VLOOKUP($A248,Tournoi!$B$2:$AB$601,5,0))</f>
        <v/>
      </c>
      <c r="F248" s="280" t="str">
        <f aca="false">IF(VLOOKUP($A248,Tournoi!$B$2:$AB$601,6,0)="","",VLOOKUP($A248,Tournoi!$B$2:$AB$601,6,0))</f>
        <v/>
      </c>
      <c r="G248" s="280" t="str">
        <f aca="false">IF(VLOOKUP($A248,Tournoi!$B$2:$AB$601,6,0)="","",VLOOKUP($A248,Tournoi!$B$2:$AB$601,8,0))</f>
        <v/>
      </c>
      <c r="H248" s="281" t="str">
        <f aca="false">IF(VLOOKUP($A248,Tournoi!$B$2:$AB$601,6,0)="","",VLOOKUP($A248,Tournoi!$B$2:$AB$601,12,0))</f>
        <v/>
      </c>
      <c r="I248" s="280" t="str">
        <f aca="false">IF(VLOOKUP($A248,Tournoi!$B$2:$AB$601,6,0)="","",VLOOKUP($A248,Tournoi!$B$2:$AB$601,13,0))</f>
        <v/>
      </c>
      <c r="J248" s="281" t="str">
        <f aca="false">IF(VLOOKUP($A248,Tournoi!$B$2:$AB$601,6,0)="","",VLOOKUP($A248,Tournoi!$B$2:$AB$601,17,0))</f>
        <v/>
      </c>
      <c r="K248" s="280" t="str">
        <f aca="false">IF(VLOOKUP($A248,Tournoi!$B$2:$AB$601,6,0)="","",VLOOKUP($A248,Tournoi!$B$2:$AB$601,18,0))</f>
        <v/>
      </c>
      <c r="L248" s="281" t="str">
        <f aca="false">IF(VLOOKUP($A248,Tournoi!$B$2:$AB$601,6,0)="","",VLOOKUP($A248,Tournoi!$B$2:$AB$601,22,0))</f>
        <v/>
      </c>
    </row>
    <row r="249" customFormat="false" ht="14.1" hidden="false" customHeight="true" outlineLevel="0" collapsed="false">
      <c r="A249" s="36" t="n">
        <v>248</v>
      </c>
      <c r="B249" s="278" t="n">
        <f aca="false">IF(VLOOKUP($A249,Ludo_na!$A$2:$AB$602,3,0)="","",VLOOKUP($A249,Ludo_na!$A$2:$AB$602,2,0))</f>
        <v>226</v>
      </c>
      <c r="C249" s="279" t="str">
        <f aca="false">IF(VLOOKUP($A249,Tournoi!$B$2:$AB$601,3,0)="","",VLOOKUP($A249,Tournoi!$B$2:$AB$601,3,0))</f>
        <v>Vermeersch</v>
      </c>
      <c r="D249" s="279" t="str">
        <f aca="false">IF(VLOOKUP($A249,Tournoi!$B$2:$AB$601,4,0)="","",VLOOKUP($A249,Tournoi!$B$2:$AB$601,4,0))</f>
        <v>Simon</v>
      </c>
      <c r="E249" s="249" t="str">
        <f aca="false">IF(VLOOKUP($A249,Tournoi!$B$2:$AB$601,5,0)="","",VLOOKUP($A249,Tournoi!$B$2:$AB$601,5,0))</f>
        <v>De Strateeg</v>
      </c>
      <c r="F249" s="280" t="str">
        <f aca="false">IF(VLOOKUP($A249,Tournoi!$B$2:$AB$601,6,0)="","",VLOOKUP($A249,Tournoi!$B$2:$AB$601,6,0))</f>
        <v/>
      </c>
      <c r="G249" s="280" t="str">
        <f aca="false">IF(VLOOKUP($A249,Tournoi!$B$2:$AB$601,6,0)="","",VLOOKUP($A249,Tournoi!$B$2:$AB$601,8,0))</f>
        <v/>
      </c>
      <c r="H249" s="281" t="str">
        <f aca="false">IF(VLOOKUP($A249,Tournoi!$B$2:$AB$601,6,0)="","",VLOOKUP($A249,Tournoi!$B$2:$AB$601,12,0))</f>
        <v/>
      </c>
      <c r="I249" s="280" t="str">
        <f aca="false">IF(VLOOKUP($A249,Tournoi!$B$2:$AB$601,6,0)="","",VLOOKUP($A249,Tournoi!$B$2:$AB$601,13,0))</f>
        <v/>
      </c>
      <c r="J249" s="281" t="str">
        <f aca="false">IF(VLOOKUP($A249,Tournoi!$B$2:$AB$601,6,0)="","",VLOOKUP($A249,Tournoi!$B$2:$AB$601,17,0))</f>
        <v/>
      </c>
      <c r="K249" s="280" t="str">
        <f aca="false">IF(VLOOKUP($A249,Tournoi!$B$2:$AB$601,6,0)="","",VLOOKUP($A249,Tournoi!$B$2:$AB$601,18,0))</f>
        <v/>
      </c>
      <c r="L249" s="281" t="str">
        <f aca="false">IF(VLOOKUP($A249,Tournoi!$B$2:$AB$601,6,0)="","",VLOOKUP($A249,Tournoi!$B$2:$AB$601,22,0))</f>
        <v/>
      </c>
    </row>
    <row r="250" customFormat="false" ht="14.1" hidden="false" customHeight="true" outlineLevel="0" collapsed="false">
      <c r="A250" s="36" t="n">
        <v>249</v>
      </c>
      <c r="B250" s="278" t="n">
        <f aca="false">IF(VLOOKUP($A250,Ludo_na!$A$2:$AB$602,3,0)="","",VLOOKUP($A250,Ludo_na!$A$2:$AB$602,2,0))</f>
        <v>306</v>
      </c>
      <c r="C250" s="279" t="str">
        <f aca="false">IF(VLOOKUP($A250,Tournoi!$B$2:$AB$601,3,0)="","",VLOOKUP($A250,Tournoi!$B$2:$AB$601,3,0))</f>
        <v>Andriessens</v>
      </c>
      <c r="D250" s="279" t="str">
        <f aca="false">IF(VLOOKUP($A250,Tournoi!$B$2:$AB$601,4,0)="","",VLOOKUP($A250,Tournoi!$B$2:$AB$601,4,0))</f>
        <v>Didier</v>
      </c>
      <c r="E250" s="249" t="str">
        <f aca="false">IF(VLOOKUP($A250,Tournoi!$B$2:$AB$601,5,0)="","",VLOOKUP($A250,Tournoi!$B$2:$AB$601,5,0))</f>
        <v/>
      </c>
      <c r="F250" s="280" t="str">
        <f aca="false">IF(VLOOKUP($A250,Tournoi!$B$2:$AB$601,6,0)="","",VLOOKUP($A250,Tournoi!$B$2:$AB$601,6,0))</f>
        <v/>
      </c>
      <c r="G250" s="280" t="str">
        <f aca="false">IF(VLOOKUP($A250,Tournoi!$B$2:$AB$601,6,0)="","",VLOOKUP($A250,Tournoi!$B$2:$AB$601,8,0))</f>
        <v/>
      </c>
      <c r="H250" s="281" t="str">
        <f aca="false">IF(VLOOKUP($A250,Tournoi!$B$2:$AB$601,6,0)="","",VLOOKUP($A250,Tournoi!$B$2:$AB$601,12,0))</f>
        <v/>
      </c>
      <c r="I250" s="280" t="str">
        <f aca="false">IF(VLOOKUP($A250,Tournoi!$B$2:$AB$601,6,0)="","",VLOOKUP($A250,Tournoi!$B$2:$AB$601,13,0))</f>
        <v/>
      </c>
      <c r="J250" s="281" t="str">
        <f aca="false">IF(VLOOKUP($A250,Tournoi!$B$2:$AB$601,6,0)="","",VLOOKUP($A250,Tournoi!$B$2:$AB$601,17,0))</f>
        <v/>
      </c>
      <c r="K250" s="280" t="str">
        <f aca="false">IF(VLOOKUP($A250,Tournoi!$B$2:$AB$601,6,0)="","",VLOOKUP($A250,Tournoi!$B$2:$AB$601,18,0))</f>
        <v/>
      </c>
      <c r="L250" s="281" t="str">
        <f aca="false">IF(VLOOKUP($A250,Tournoi!$B$2:$AB$601,6,0)="","",VLOOKUP($A250,Tournoi!$B$2:$AB$601,22,0))</f>
        <v/>
      </c>
    </row>
    <row r="251" customFormat="false" ht="14.1" hidden="false" customHeight="true" outlineLevel="0" collapsed="false">
      <c r="A251" s="36" t="n">
        <v>250</v>
      </c>
      <c r="B251" s="278" t="n">
        <f aca="false">IF(VLOOKUP($A251,Ludo_na!$A$2:$AB$602,3,0)="","",VLOOKUP($A251,Ludo_na!$A$2:$AB$602,2,0))</f>
        <v>114</v>
      </c>
      <c r="C251" s="279" t="str">
        <f aca="false">IF(VLOOKUP($A251,Tournoi!$B$2:$AB$601,3,0)="","",VLOOKUP($A251,Tournoi!$B$2:$AB$601,3,0))</f>
        <v>Beschuyt</v>
      </c>
      <c r="D251" s="279" t="str">
        <f aca="false">IF(VLOOKUP($A251,Tournoi!$B$2:$AB$601,4,0)="","",VLOOKUP($A251,Tournoi!$B$2:$AB$601,4,0))</f>
        <v>Jimmy</v>
      </c>
      <c r="E251" s="249" t="str">
        <f aca="false">IF(VLOOKUP($A251,Tournoi!$B$2:$AB$601,5,0)="","",VLOOKUP($A251,Tournoi!$B$2:$AB$601,5,0))</f>
        <v>De Strateeg</v>
      </c>
      <c r="F251" s="280" t="str">
        <f aca="false">IF(VLOOKUP($A251,Tournoi!$B$2:$AB$601,6,0)="","",VLOOKUP($A251,Tournoi!$B$2:$AB$601,6,0))</f>
        <v/>
      </c>
      <c r="G251" s="280" t="str">
        <f aca="false">IF(VLOOKUP($A251,Tournoi!$B$2:$AB$601,6,0)="","",VLOOKUP($A251,Tournoi!$B$2:$AB$601,8,0))</f>
        <v/>
      </c>
      <c r="H251" s="281" t="str">
        <f aca="false">IF(VLOOKUP($A251,Tournoi!$B$2:$AB$601,6,0)="","",VLOOKUP($A251,Tournoi!$B$2:$AB$601,12,0))</f>
        <v/>
      </c>
      <c r="I251" s="280" t="str">
        <f aca="false">IF(VLOOKUP($A251,Tournoi!$B$2:$AB$601,6,0)="","",VLOOKUP($A251,Tournoi!$B$2:$AB$601,13,0))</f>
        <v/>
      </c>
      <c r="J251" s="281" t="str">
        <f aca="false">IF(VLOOKUP($A251,Tournoi!$B$2:$AB$601,6,0)="","",VLOOKUP($A251,Tournoi!$B$2:$AB$601,17,0))</f>
        <v/>
      </c>
      <c r="K251" s="280" t="str">
        <f aca="false">IF(VLOOKUP($A251,Tournoi!$B$2:$AB$601,6,0)="","",VLOOKUP($A251,Tournoi!$B$2:$AB$601,18,0))</f>
        <v/>
      </c>
      <c r="L251" s="281" t="str">
        <f aca="false">IF(VLOOKUP($A251,Tournoi!$B$2:$AB$601,6,0)="","",VLOOKUP($A251,Tournoi!$B$2:$AB$601,22,0))</f>
        <v/>
      </c>
    </row>
    <row r="252" customFormat="false" ht="14.1" hidden="false" customHeight="true" outlineLevel="0" collapsed="false">
      <c r="A252" s="36" t="n">
        <v>251</v>
      </c>
      <c r="B252" s="278" t="n">
        <f aca="false">IF(VLOOKUP($A252,Ludo_na!$A$2:$AB$602,3,0)="","",VLOOKUP($A252,Ludo_na!$A$2:$AB$602,2,0))</f>
        <v>98</v>
      </c>
      <c r="C252" s="279" t="str">
        <f aca="false">IF(VLOOKUP($A252,Tournoi!$B$2:$AB$601,3,0)="","",VLOOKUP($A252,Tournoi!$B$2:$AB$601,3,0))</f>
        <v>Baert</v>
      </c>
      <c r="D252" s="279" t="str">
        <f aca="false">IF(VLOOKUP($A252,Tournoi!$B$2:$AB$601,4,0)="","",VLOOKUP($A252,Tournoi!$B$2:$AB$601,4,0))</f>
        <v>Birger</v>
      </c>
      <c r="E252" s="249" t="str">
        <f aca="false">IF(VLOOKUP($A252,Tournoi!$B$2:$AB$601,5,0)="","",VLOOKUP($A252,Tournoi!$B$2:$AB$601,5,0))</f>
        <v>De Loopinos</v>
      </c>
      <c r="F252" s="280" t="str">
        <f aca="false">IF(VLOOKUP($A252,Tournoi!$B$2:$AB$601,6,0)="","",VLOOKUP($A252,Tournoi!$B$2:$AB$601,6,0))</f>
        <v>Aanwezig</v>
      </c>
      <c r="G252" s="280" t="str">
        <f aca="false">IF(VLOOKUP($A252,Tournoi!$B$2:$AB$601,6,0)="","",VLOOKUP($A252,Tournoi!$B$2:$AB$601,8,0))</f>
        <v>Machi Koro</v>
      </c>
      <c r="H252" s="281" t="n">
        <f aca="false">IF(VLOOKUP($A252,Tournoi!$B$2:$AB$601,6,0)="","",VLOOKUP($A252,Tournoi!$B$2:$AB$601,12,0))</f>
        <v>0.111111111111111</v>
      </c>
      <c r="I252" s="280" t="str">
        <f aca="false">IF(VLOOKUP($A252,Tournoi!$B$2:$AB$601,6,0)="","",VLOOKUP($A252,Tournoi!$B$2:$AB$601,13,0))</f>
        <v>Village</v>
      </c>
      <c r="J252" s="281" t="n">
        <f aca="false">IF(VLOOKUP($A252,Tournoi!$B$2:$AB$601,6,0)="","",VLOOKUP($A252,Tournoi!$B$2:$AB$601,17,0))</f>
        <v>33.5728542914172</v>
      </c>
      <c r="K252" s="280" t="str">
        <f aca="false">IF(VLOOKUP($A252,Tournoi!$B$2:$AB$601,6,0)="","",VLOOKUP($A252,Tournoi!$B$2:$AB$601,18,0))</f>
        <v>7 Wonders</v>
      </c>
      <c r="L252" s="281" t="n">
        <f aca="false">IF(VLOOKUP($A252,Tournoi!$B$2:$AB$601,6,0)="","",VLOOKUP($A252,Tournoi!$B$2:$AB$601,22,0))</f>
        <v>40.1514084507042</v>
      </c>
    </row>
    <row r="253" customFormat="false" ht="14.1" hidden="false" customHeight="true" outlineLevel="0" collapsed="false">
      <c r="A253" s="36" t="n">
        <v>252</v>
      </c>
      <c r="B253" s="278" t="n">
        <f aca="false">IF(VLOOKUP($A253,Ludo_na!$A$2:$AB$602,3,0)="","",VLOOKUP($A253,Ludo_na!$A$2:$AB$602,2,0))</f>
        <v>397</v>
      </c>
      <c r="C253" s="279" t="str">
        <f aca="false">IF(VLOOKUP($A253,Tournoi!$B$2:$AB$601,3,0)="","",VLOOKUP($A253,Tournoi!$B$2:$AB$601,3,0))</f>
        <v>Beuselinck</v>
      </c>
      <c r="D253" s="279" t="str">
        <f aca="false">IF(VLOOKUP($A253,Tournoi!$B$2:$AB$601,4,0)="","",VLOOKUP($A253,Tournoi!$B$2:$AB$601,4,0))</f>
        <v>Jelle</v>
      </c>
      <c r="E253" s="249" t="str">
        <f aca="false">IF(VLOOKUP($A253,Tournoi!$B$2:$AB$601,5,0)="","",VLOOKUP($A253,Tournoi!$B$2:$AB$601,5,0))</f>
        <v>Spelen Op Zolder</v>
      </c>
      <c r="F253" s="280" t="str">
        <f aca="false">IF(VLOOKUP($A253,Tournoi!$B$2:$AB$601,6,0)="","",VLOOKUP($A253,Tournoi!$B$2:$AB$601,6,0))</f>
        <v/>
      </c>
      <c r="G253" s="280" t="str">
        <f aca="false">IF(VLOOKUP($A253,Tournoi!$B$2:$AB$601,6,0)="","",VLOOKUP($A253,Tournoi!$B$2:$AB$601,8,0))</f>
        <v/>
      </c>
      <c r="H253" s="281" t="str">
        <f aca="false">IF(VLOOKUP($A253,Tournoi!$B$2:$AB$601,6,0)="","",VLOOKUP($A253,Tournoi!$B$2:$AB$601,12,0))</f>
        <v/>
      </c>
      <c r="I253" s="280" t="str">
        <f aca="false">IF(VLOOKUP($A253,Tournoi!$B$2:$AB$601,6,0)="","",VLOOKUP($A253,Tournoi!$B$2:$AB$601,13,0))</f>
        <v/>
      </c>
      <c r="J253" s="281" t="str">
        <f aca="false">IF(VLOOKUP($A253,Tournoi!$B$2:$AB$601,6,0)="","",VLOOKUP($A253,Tournoi!$B$2:$AB$601,17,0))</f>
        <v/>
      </c>
      <c r="K253" s="280" t="str">
        <f aca="false">IF(VLOOKUP($A253,Tournoi!$B$2:$AB$601,6,0)="","",VLOOKUP($A253,Tournoi!$B$2:$AB$601,18,0))</f>
        <v/>
      </c>
      <c r="L253" s="281" t="str">
        <f aca="false">IF(VLOOKUP($A253,Tournoi!$B$2:$AB$601,6,0)="","",VLOOKUP($A253,Tournoi!$B$2:$AB$601,22,0))</f>
        <v/>
      </c>
    </row>
    <row r="254" customFormat="false" ht="14.1" hidden="false" customHeight="true" outlineLevel="0" collapsed="false">
      <c r="A254" s="36" t="n">
        <v>253</v>
      </c>
      <c r="B254" s="278" t="n">
        <f aca="false">IF(VLOOKUP($A254,Ludo_na!$A$2:$AB$602,3,0)="","",VLOOKUP($A254,Ludo_na!$A$2:$AB$602,2,0))</f>
        <v>371</v>
      </c>
      <c r="C254" s="279" t="str">
        <f aca="false">IF(VLOOKUP($A254,Tournoi!$B$2:$AB$601,3,0)="","",VLOOKUP($A254,Tournoi!$B$2:$AB$601,3,0))</f>
        <v>Dohogne</v>
      </c>
      <c r="D254" s="279" t="str">
        <f aca="false">IF(VLOOKUP($A254,Tournoi!$B$2:$AB$601,4,0)="","",VLOOKUP($A254,Tournoi!$B$2:$AB$601,4,0))</f>
        <v>Anne</v>
      </c>
      <c r="E254" s="249" t="str">
        <f aca="false">IF(VLOOKUP($A254,Tournoi!$B$2:$AB$601,5,0)="","",VLOOKUP($A254,Tournoi!$B$2:$AB$601,5,0))</f>
        <v>Alpa-Ludismes</v>
      </c>
      <c r="F254" s="280" t="str">
        <f aca="false">IF(VLOOKUP($A254,Tournoi!$B$2:$AB$601,6,0)="","",VLOOKUP($A254,Tournoi!$B$2:$AB$601,6,0))</f>
        <v/>
      </c>
      <c r="G254" s="280" t="str">
        <f aca="false">IF(VLOOKUP($A254,Tournoi!$B$2:$AB$601,6,0)="","",VLOOKUP($A254,Tournoi!$B$2:$AB$601,8,0))</f>
        <v/>
      </c>
      <c r="H254" s="281" t="str">
        <f aca="false">IF(VLOOKUP($A254,Tournoi!$B$2:$AB$601,6,0)="","",VLOOKUP($A254,Tournoi!$B$2:$AB$601,12,0))</f>
        <v/>
      </c>
      <c r="I254" s="280" t="str">
        <f aca="false">IF(VLOOKUP($A254,Tournoi!$B$2:$AB$601,6,0)="","",VLOOKUP($A254,Tournoi!$B$2:$AB$601,13,0))</f>
        <v/>
      </c>
      <c r="J254" s="281" t="str">
        <f aca="false">IF(VLOOKUP($A254,Tournoi!$B$2:$AB$601,6,0)="","",VLOOKUP($A254,Tournoi!$B$2:$AB$601,17,0))</f>
        <v/>
      </c>
      <c r="K254" s="280" t="str">
        <f aca="false">IF(VLOOKUP($A254,Tournoi!$B$2:$AB$601,6,0)="","",VLOOKUP($A254,Tournoi!$B$2:$AB$601,18,0))</f>
        <v/>
      </c>
      <c r="L254" s="281" t="str">
        <f aca="false">IF(VLOOKUP($A254,Tournoi!$B$2:$AB$601,6,0)="","",VLOOKUP($A254,Tournoi!$B$2:$AB$601,22,0))</f>
        <v/>
      </c>
    </row>
    <row r="255" customFormat="false" ht="14.1" hidden="false" customHeight="true" outlineLevel="0" collapsed="false">
      <c r="A255" s="36" t="n">
        <v>254</v>
      </c>
      <c r="B255" s="278" t="n">
        <f aca="false">IF(VLOOKUP($A255,Ludo_na!$A$2:$AB$602,3,0)="","",VLOOKUP($A255,Ludo_na!$A$2:$AB$602,2,0))</f>
        <v>449</v>
      </c>
      <c r="C255" s="279" t="str">
        <f aca="false">IF(VLOOKUP($A255,Tournoi!$B$2:$AB$601,3,0)="","",VLOOKUP($A255,Tournoi!$B$2:$AB$601,3,0))</f>
        <v>De Cock</v>
      </c>
      <c r="D255" s="279" t="str">
        <f aca="false">IF(VLOOKUP($A255,Tournoi!$B$2:$AB$601,4,0)="","",VLOOKUP($A255,Tournoi!$B$2:$AB$601,4,0))</f>
        <v>Bart</v>
      </c>
      <c r="E255" s="249" t="str">
        <f aca="false">IF(VLOOKUP($A255,Tournoi!$B$2:$AB$601,5,0)="","",VLOOKUP($A255,Tournoi!$B$2:$AB$601,5,0))</f>
        <v/>
      </c>
      <c r="F255" s="280" t="str">
        <f aca="false">IF(VLOOKUP($A255,Tournoi!$B$2:$AB$601,6,0)="","",VLOOKUP($A255,Tournoi!$B$2:$AB$601,6,0))</f>
        <v/>
      </c>
      <c r="G255" s="280" t="str">
        <f aca="false">IF(VLOOKUP($A255,Tournoi!$B$2:$AB$601,6,0)="","",VLOOKUP($A255,Tournoi!$B$2:$AB$601,8,0))</f>
        <v/>
      </c>
      <c r="H255" s="281" t="str">
        <f aca="false">IF(VLOOKUP($A255,Tournoi!$B$2:$AB$601,6,0)="","",VLOOKUP($A255,Tournoi!$B$2:$AB$601,12,0))</f>
        <v/>
      </c>
      <c r="I255" s="280" t="str">
        <f aca="false">IF(VLOOKUP($A255,Tournoi!$B$2:$AB$601,6,0)="","",VLOOKUP($A255,Tournoi!$B$2:$AB$601,13,0))</f>
        <v/>
      </c>
      <c r="J255" s="281" t="str">
        <f aca="false">IF(VLOOKUP($A255,Tournoi!$B$2:$AB$601,6,0)="","",VLOOKUP($A255,Tournoi!$B$2:$AB$601,17,0))</f>
        <v/>
      </c>
      <c r="K255" s="280" t="str">
        <f aca="false">IF(VLOOKUP($A255,Tournoi!$B$2:$AB$601,6,0)="","",VLOOKUP($A255,Tournoi!$B$2:$AB$601,18,0))</f>
        <v/>
      </c>
      <c r="L255" s="281" t="str">
        <f aca="false">IF(VLOOKUP($A255,Tournoi!$B$2:$AB$601,6,0)="","",VLOOKUP($A255,Tournoi!$B$2:$AB$601,22,0))</f>
        <v/>
      </c>
    </row>
    <row r="256" customFormat="false" ht="14.1" hidden="false" customHeight="true" outlineLevel="0" collapsed="false">
      <c r="A256" s="36" t="n">
        <v>255</v>
      </c>
      <c r="B256" s="278" t="n">
        <f aca="false">IF(VLOOKUP($A256,Ludo_na!$A$2:$AB$602,3,0)="","",VLOOKUP($A256,Ludo_na!$A$2:$AB$602,2,0))</f>
        <v>70</v>
      </c>
      <c r="C256" s="279" t="str">
        <f aca="false">IF(VLOOKUP($A256,Tournoi!$B$2:$AB$601,3,0)="","",VLOOKUP($A256,Tournoi!$B$2:$AB$601,3,0))</f>
        <v>Muraille</v>
      </c>
      <c r="D256" s="279" t="str">
        <f aca="false">IF(VLOOKUP($A256,Tournoi!$B$2:$AB$601,4,0)="","",VLOOKUP($A256,Tournoi!$B$2:$AB$601,4,0))</f>
        <v>François</v>
      </c>
      <c r="E256" s="249" t="str">
        <f aca="false">IF(VLOOKUP($A256,Tournoi!$B$2:$AB$601,5,0)="","",VLOOKUP($A256,Tournoi!$B$2:$AB$601,5,0))</f>
        <v>Alpa-Ludismes</v>
      </c>
      <c r="F256" s="280" t="str">
        <f aca="false">IF(VLOOKUP($A256,Tournoi!$B$2:$AB$601,6,0)="","",VLOOKUP($A256,Tournoi!$B$2:$AB$601,6,0))</f>
        <v/>
      </c>
      <c r="G256" s="280" t="str">
        <f aca="false">IF(VLOOKUP($A256,Tournoi!$B$2:$AB$601,6,0)="","",VLOOKUP($A256,Tournoi!$B$2:$AB$601,8,0))</f>
        <v/>
      </c>
      <c r="H256" s="281" t="str">
        <f aca="false">IF(VLOOKUP($A256,Tournoi!$B$2:$AB$601,6,0)="","",VLOOKUP($A256,Tournoi!$B$2:$AB$601,12,0))</f>
        <v/>
      </c>
      <c r="I256" s="280" t="str">
        <f aca="false">IF(VLOOKUP($A256,Tournoi!$B$2:$AB$601,6,0)="","",VLOOKUP($A256,Tournoi!$B$2:$AB$601,13,0))</f>
        <v/>
      </c>
      <c r="J256" s="281" t="str">
        <f aca="false">IF(VLOOKUP($A256,Tournoi!$B$2:$AB$601,6,0)="","",VLOOKUP($A256,Tournoi!$B$2:$AB$601,17,0))</f>
        <v/>
      </c>
      <c r="K256" s="280" t="str">
        <f aca="false">IF(VLOOKUP($A256,Tournoi!$B$2:$AB$601,6,0)="","",VLOOKUP($A256,Tournoi!$B$2:$AB$601,18,0))</f>
        <v/>
      </c>
      <c r="L256" s="281" t="str">
        <f aca="false">IF(VLOOKUP($A256,Tournoi!$B$2:$AB$601,6,0)="","",VLOOKUP($A256,Tournoi!$B$2:$AB$601,22,0))</f>
        <v/>
      </c>
    </row>
    <row r="257" customFormat="false" ht="14.1" hidden="false" customHeight="true" outlineLevel="0" collapsed="false">
      <c r="A257" s="36" t="n">
        <v>256</v>
      </c>
      <c r="B257" s="278" t="n">
        <f aca="false">IF(VLOOKUP($A257,Ludo_na!$A$2:$AB$602,3,0)="","",VLOOKUP($A257,Ludo_na!$A$2:$AB$602,2,0))</f>
        <v>577</v>
      </c>
      <c r="C257" s="279" t="str">
        <f aca="false">IF(VLOOKUP($A257,Tournoi!$B$2:$AB$601,3,0)="","",VLOOKUP($A257,Tournoi!$B$2:$AB$601,3,0))</f>
        <v>Saeys</v>
      </c>
      <c r="D257" s="279" t="str">
        <f aca="false">IF(VLOOKUP($A257,Tournoi!$B$2:$AB$601,4,0)="","",VLOOKUP($A257,Tournoi!$B$2:$AB$601,4,0))</f>
        <v>Angeline</v>
      </c>
      <c r="E257" s="249" t="str">
        <f aca="false">IF(VLOOKUP($A257,Tournoi!$B$2:$AB$601,5,0)="","",VLOOKUP($A257,Tournoi!$B$2:$AB$601,5,0))</f>
        <v>Spelen Op Zolder</v>
      </c>
      <c r="F257" s="280" t="str">
        <f aca="false">IF(VLOOKUP($A257,Tournoi!$B$2:$AB$601,6,0)="","",VLOOKUP($A257,Tournoi!$B$2:$AB$601,6,0))</f>
        <v/>
      </c>
      <c r="G257" s="280" t="str">
        <f aca="false">IF(VLOOKUP($A257,Tournoi!$B$2:$AB$601,6,0)="","",VLOOKUP($A257,Tournoi!$B$2:$AB$601,8,0))</f>
        <v/>
      </c>
      <c r="H257" s="281" t="str">
        <f aca="false">IF(VLOOKUP($A257,Tournoi!$B$2:$AB$601,6,0)="","",VLOOKUP($A257,Tournoi!$B$2:$AB$601,12,0))</f>
        <v/>
      </c>
      <c r="I257" s="280" t="str">
        <f aca="false">IF(VLOOKUP($A257,Tournoi!$B$2:$AB$601,6,0)="","",VLOOKUP($A257,Tournoi!$B$2:$AB$601,13,0))</f>
        <v/>
      </c>
      <c r="J257" s="281" t="str">
        <f aca="false">IF(VLOOKUP($A257,Tournoi!$B$2:$AB$601,6,0)="","",VLOOKUP($A257,Tournoi!$B$2:$AB$601,17,0))</f>
        <v/>
      </c>
      <c r="K257" s="280" t="str">
        <f aca="false">IF(VLOOKUP($A257,Tournoi!$B$2:$AB$601,6,0)="","",VLOOKUP($A257,Tournoi!$B$2:$AB$601,18,0))</f>
        <v/>
      </c>
      <c r="L257" s="281" t="str">
        <f aca="false">IF(VLOOKUP($A257,Tournoi!$B$2:$AB$601,6,0)="","",VLOOKUP($A257,Tournoi!$B$2:$AB$601,22,0))</f>
        <v/>
      </c>
    </row>
    <row r="258" customFormat="false" ht="14.1" hidden="false" customHeight="true" outlineLevel="0" collapsed="false">
      <c r="A258" s="36" t="n">
        <v>257</v>
      </c>
      <c r="B258" s="278" t="n">
        <f aca="false">IF(VLOOKUP($A258,Ludo_na!$A$2:$AB$602,3,0)="","",VLOOKUP($A258,Ludo_na!$A$2:$AB$602,2,0))</f>
        <v>512</v>
      </c>
      <c r="C258" s="279" t="str">
        <f aca="false">IF(VLOOKUP($A258,Tournoi!$B$2:$AB$601,3,0)="","",VLOOKUP($A258,Tournoi!$B$2:$AB$601,3,0))</f>
        <v>Dauge</v>
      </c>
      <c r="D258" s="279" t="str">
        <f aca="false">IF(VLOOKUP($A258,Tournoi!$B$2:$AB$601,4,0)="","",VLOOKUP($A258,Tournoi!$B$2:$AB$601,4,0))</f>
        <v>Nicolas</v>
      </c>
      <c r="E258" s="249" t="str">
        <f aca="false">IF(VLOOKUP($A258,Tournoi!$B$2:$AB$601,5,0)="","",VLOOKUP($A258,Tournoi!$B$2:$AB$601,5,0))</f>
        <v/>
      </c>
      <c r="F258" s="280" t="str">
        <f aca="false">IF(VLOOKUP($A258,Tournoi!$B$2:$AB$601,6,0)="","",VLOOKUP($A258,Tournoi!$B$2:$AB$601,6,0))</f>
        <v/>
      </c>
      <c r="G258" s="280" t="str">
        <f aca="false">IF(VLOOKUP($A258,Tournoi!$B$2:$AB$601,6,0)="","",VLOOKUP($A258,Tournoi!$B$2:$AB$601,8,0))</f>
        <v/>
      </c>
      <c r="H258" s="281" t="str">
        <f aca="false">IF(VLOOKUP($A258,Tournoi!$B$2:$AB$601,6,0)="","",VLOOKUP($A258,Tournoi!$B$2:$AB$601,12,0))</f>
        <v/>
      </c>
      <c r="I258" s="280" t="str">
        <f aca="false">IF(VLOOKUP($A258,Tournoi!$B$2:$AB$601,6,0)="","",VLOOKUP($A258,Tournoi!$B$2:$AB$601,13,0))</f>
        <v/>
      </c>
      <c r="J258" s="281" t="str">
        <f aca="false">IF(VLOOKUP($A258,Tournoi!$B$2:$AB$601,6,0)="","",VLOOKUP($A258,Tournoi!$B$2:$AB$601,17,0))</f>
        <v/>
      </c>
      <c r="K258" s="280" t="str">
        <f aca="false">IF(VLOOKUP($A258,Tournoi!$B$2:$AB$601,6,0)="","",VLOOKUP($A258,Tournoi!$B$2:$AB$601,18,0))</f>
        <v/>
      </c>
      <c r="L258" s="281" t="str">
        <f aca="false">IF(VLOOKUP($A258,Tournoi!$B$2:$AB$601,6,0)="","",VLOOKUP($A258,Tournoi!$B$2:$AB$601,22,0))</f>
        <v/>
      </c>
    </row>
    <row r="259" customFormat="false" ht="14.1" hidden="false" customHeight="true" outlineLevel="0" collapsed="false">
      <c r="A259" s="36" t="n">
        <v>258</v>
      </c>
      <c r="B259" s="278" t="n">
        <f aca="false">IF(VLOOKUP($A259,Ludo_na!$A$2:$AB$602,3,0)="","",VLOOKUP($A259,Ludo_na!$A$2:$AB$602,2,0))</f>
        <v>28</v>
      </c>
      <c r="C259" s="279" t="str">
        <f aca="false">IF(VLOOKUP($A259,Tournoi!$B$2:$AB$601,3,0)="","",VLOOKUP($A259,Tournoi!$B$2:$AB$601,3,0))</f>
        <v>Sterkens</v>
      </c>
      <c r="D259" s="279" t="str">
        <f aca="false">IF(VLOOKUP($A259,Tournoi!$B$2:$AB$601,4,0)="","",VLOOKUP($A259,Tournoi!$B$2:$AB$601,4,0))</f>
        <v>Ellen</v>
      </c>
      <c r="E259" s="249" t="str">
        <f aca="false">IF(VLOOKUP($A259,Tournoi!$B$2:$AB$601,5,0)="","",VLOOKUP($A259,Tournoi!$B$2:$AB$601,5,0))</f>
        <v>t Gezelschap</v>
      </c>
      <c r="F259" s="280" t="str">
        <f aca="false">IF(VLOOKUP($A259,Tournoi!$B$2:$AB$601,6,0)="","",VLOOKUP($A259,Tournoi!$B$2:$AB$601,6,0))</f>
        <v>Aanwezig</v>
      </c>
      <c r="G259" s="280" t="str">
        <f aca="false">IF(VLOOKUP($A259,Tournoi!$B$2:$AB$601,6,0)="","",VLOOKUP($A259,Tournoi!$B$2:$AB$601,8,0))</f>
        <v>Avonturenland</v>
      </c>
      <c r="H259" s="281" t="n">
        <f aca="false">IF(VLOOKUP($A259,Tournoi!$B$2:$AB$601,6,0)="","",VLOOKUP($A259,Tournoi!$B$2:$AB$601,12,0))</f>
        <v>104.2875</v>
      </c>
      <c r="I259" s="280" t="str">
        <f aca="false">IF(VLOOKUP($A259,Tournoi!$B$2:$AB$601,6,0)="","",VLOOKUP($A259,Tournoi!$B$2:$AB$601,13,0))</f>
        <v>Die Burgen von Burgund</v>
      </c>
      <c r="J259" s="281" t="n">
        <f aca="false">IF(VLOOKUP($A259,Tournoi!$B$2:$AB$601,6,0)="","",VLOOKUP($A259,Tournoi!$B$2:$AB$601,17,0))</f>
        <v>0.215294117647059</v>
      </c>
      <c r="K259" s="280" t="str">
        <f aca="false">IF(VLOOKUP($A259,Tournoi!$B$2:$AB$601,6,0)="","",VLOOKUP($A259,Tournoi!$B$2:$AB$601,18,0))</f>
        <v>Linko</v>
      </c>
      <c r="L259" s="281" t="n">
        <f aca="false">IF(VLOOKUP($A259,Tournoi!$B$2:$AB$601,6,0)="","",VLOOKUP($A259,Tournoi!$B$2:$AB$601,22,0))</f>
        <v>66.9437751004016</v>
      </c>
    </row>
    <row r="260" customFormat="false" ht="14.1" hidden="false" customHeight="true" outlineLevel="0" collapsed="false">
      <c r="A260" s="36" t="n">
        <v>259</v>
      </c>
      <c r="B260" s="278" t="n">
        <f aca="false">IF(VLOOKUP($A260,Ludo_na!$A$2:$AB$602,3,0)="","",VLOOKUP($A260,Ludo_na!$A$2:$AB$602,2,0))</f>
        <v>434</v>
      </c>
      <c r="C260" s="279" t="str">
        <f aca="false">IF(VLOOKUP($A260,Tournoi!$B$2:$AB$601,3,0)="","",VLOOKUP($A260,Tournoi!$B$2:$AB$601,3,0))</f>
        <v>Feyaerts</v>
      </c>
      <c r="D260" s="279" t="str">
        <f aca="false">IF(VLOOKUP($A260,Tournoi!$B$2:$AB$601,4,0)="","",VLOOKUP($A260,Tournoi!$B$2:$AB$601,4,0))</f>
        <v>Anne-Sophie</v>
      </c>
      <c r="E260" s="249" t="str">
        <f aca="false">IF(VLOOKUP($A260,Tournoi!$B$2:$AB$601,5,0)="","",VLOOKUP($A260,Tournoi!$B$2:$AB$601,5,0))</f>
        <v/>
      </c>
      <c r="F260" s="280" t="str">
        <f aca="false">IF(VLOOKUP($A260,Tournoi!$B$2:$AB$601,6,0)="","",VLOOKUP($A260,Tournoi!$B$2:$AB$601,6,0))</f>
        <v/>
      </c>
      <c r="G260" s="280" t="str">
        <f aca="false">IF(VLOOKUP($A260,Tournoi!$B$2:$AB$601,6,0)="","",VLOOKUP($A260,Tournoi!$B$2:$AB$601,8,0))</f>
        <v/>
      </c>
      <c r="H260" s="281" t="str">
        <f aca="false">IF(VLOOKUP($A260,Tournoi!$B$2:$AB$601,6,0)="","",VLOOKUP($A260,Tournoi!$B$2:$AB$601,12,0))</f>
        <v/>
      </c>
      <c r="I260" s="280" t="str">
        <f aca="false">IF(VLOOKUP($A260,Tournoi!$B$2:$AB$601,6,0)="","",VLOOKUP($A260,Tournoi!$B$2:$AB$601,13,0))</f>
        <v/>
      </c>
      <c r="J260" s="281" t="str">
        <f aca="false">IF(VLOOKUP($A260,Tournoi!$B$2:$AB$601,6,0)="","",VLOOKUP($A260,Tournoi!$B$2:$AB$601,17,0))</f>
        <v/>
      </c>
      <c r="K260" s="280" t="str">
        <f aca="false">IF(VLOOKUP($A260,Tournoi!$B$2:$AB$601,6,0)="","",VLOOKUP($A260,Tournoi!$B$2:$AB$601,18,0))</f>
        <v/>
      </c>
      <c r="L260" s="281" t="str">
        <f aca="false">IF(VLOOKUP($A260,Tournoi!$B$2:$AB$601,6,0)="","",VLOOKUP($A260,Tournoi!$B$2:$AB$601,22,0))</f>
        <v/>
      </c>
    </row>
    <row r="261" customFormat="false" ht="14.1" hidden="false" customHeight="true" outlineLevel="0" collapsed="false">
      <c r="A261" s="36" t="n">
        <v>260</v>
      </c>
      <c r="B261" s="278" t="n">
        <f aca="false">IF(VLOOKUP($A261,Ludo_na!$A$2:$AB$602,3,0)="","",VLOOKUP($A261,Ludo_na!$A$2:$AB$602,2,0))</f>
        <v>20</v>
      </c>
      <c r="C261" s="279" t="str">
        <f aca="false">IF(VLOOKUP($A261,Tournoi!$B$2:$AB$601,3,0)="","",VLOOKUP($A261,Tournoi!$B$2:$AB$601,3,0))</f>
        <v>Geukens</v>
      </c>
      <c r="D261" s="279" t="str">
        <f aca="false">IF(VLOOKUP($A261,Tournoi!$B$2:$AB$601,4,0)="","",VLOOKUP($A261,Tournoi!$B$2:$AB$601,4,0))</f>
        <v>Tom</v>
      </c>
      <c r="E261" s="249" t="str">
        <f aca="false">IF(VLOOKUP($A261,Tournoi!$B$2:$AB$601,5,0)="","",VLOOKUP($A261,Tournoi!$B$2:$AB$601,5,0))</f>
        <v>t Gezelschap</v>
      </c>
      <c r="F261" s="280" t="str">
        <f aca="false">IF(VLOOKUP($A261,Tournoi!$B$2:$AB$601,6,0)="","",VLOOKUP($A261,Tournoi!$B$2:$AB$601,6,0))</f>
        <v>Aanwezig</v>
      </c>
      <c r="G261" s="280" t="str">
        <f aca="false">IF(VLOOKUP($A261,Tournoi!$B$2:$AB$601,6,0)="","",VLOOKUP($A261,Tournoi!$B$2:$AB$601,8,0))</f>
        <v>Avonturenland</v>
      </c>
      <c r="H261" s="281" t="n">
        <f aca="false">IF(VLOOKUP($A261,Tournoi!$B$2:$AB$601,6,0)="","",VLOOKUP($A261,Tournoi!$B$2:$AB$601,12,0))</f>
        <v>104.52380952381</v>
      </c>
      <c r="I261" s="280" t="str">
        <f aca="false">IF(VLOOKUP($A261,Tournoi!$B$2:$AB$601,6,0)="","",VLOOKUP($A261,Tournoi!$B$2:$AB$601,13,0))</f>
        <v>Mombasa</v>
      </c>
      <c r="J261" s="281" t="n">
        <f aca="false">IF(VLOOKUP($A261,Tournoi!$B$2:$AB$601,6,0)="","",VLOOKUP($A261,Tournoi!$B$2:$AB$601,17,0))</f>
        <v>104.339788732394</v>
      </c>
      <c r="K261" s="280" t="str">
        <f aca="false">IF(VLOOKUP($A261,Tournoi!$B$2:$AB$601,6,0)="","",VLOOKUP($A261,Tournoi!$B$2:$AB$601,18,0))</f>
        <v>Cartagena</v>
      </c>
      <c r="L261" s="281" t="n">
        <f aca="false">IF(VLOOKUP($A261,Tournoi!$B$2:$AB$601,6,0)="","",VLOOKUP($A261,Tournoi!$B$2:$AB$601,22,0))</f>
        <v>66.9666666666667</v>
      </c>
    </row>
    <row r="262" customFormat="false" ht="14.1" hidden="false" customHeight="true" outlineLevel="0" collapsed="false">
      <c r="A262" s="36" t="n">
        <v>261</v>
      </c>
      <c r="B262" s="278" t="n">
        <f aca="false">IF(VLOOKUP($A262,Ludo_na!$A$2:$AB$602,3,0)="","",VLOOKUP($A262,Ludo_na!$A$2:$AB$602,2,0))</f>
        <v>519</v>
      </c>
      <c r="C262" s="279" t="str">
        <f aca="false">IF(VLOOKUP($A262,Tournoi!$B$2:$AB$601,3,0)="","",VLOOKUP($A262,Tournoi!$B$2:$AB$601,3,0))</f>
        <v>Sidis</v>
      </c>
      <c r="D262" s="279" t="str">
        <f aca="false">IF(VLOOKUP($A262,Tournoi!$B$2:$AB$601,4,0)="","",VLOOKUP($A262,Tournoi!$B$2:$AB$601,4,0))</f>
        <v>Avit</v>
      </c>
      <c r="E262" s="249" t="str">
        <f aca="false">IF(VLOOKUP($A262,Tournoi!$B$2:$AB$601,5,0)="","",VLOOKUP($A262,Tournoi!$B$2:$AB$601,5,0))</f>
        <v/>
      </c>
      <c r="F262" s="280" t="str">
        <f aca="false">IF(VLOOKUP($A262,Tournoi!$B$2:$AB$601,6,0)="","",VLOOKUP($A262,Tournoi!$B$2:$AB$601,6,0))</f>
        <v/>
      </c>
      <c r="G262" s="280" t="str">
        <f aca="false">IF(VLOOKUP($A262,Tournoi!$B$2:$AB$601,6,0)="","",VLOOKUP($A262,Tournoi!$B$2:$AB$601,8,0))</f>
        <v/>
      </c>
      <c r="H262" s="281" t="str">
        <f aca="false">IF(VLOOKUP($A262,Tournoi!$B$2:$AB$601,6,0)="","",VLOOKUP($A262,Tournoi!$B$2:$AB$601,12,0))</f>
        <v/>
      </c>
      <c r="I262" s="280" t="str">
        <f aca="false">IF(VLOOKUP($A262,Tournoi!$B$2:$AB$601,6,0)="","",VLOOKUP($A262,Tournoi!$B$2:$AB$601,13,0))</f>
        <v/>
      </c>
      <c r="J262" s="281" t="str">
        <f aca="false">IF(VLOOKUP($A262,Tournoi!$B$2:$AB$601,6,0)="","",VLOOKUP($A262,Tournoi!$B$2:$AB$601,17,0))</f>
        <v/>
      </c>
      <c r="K262" s="280" t="str">
        <f aca="false">IF(VLOOKUP($A262,Tournoi!$B$2:$AB$601,6,0)="","",VLOOKUP($A262,Tournoi!$B$2:$AB$601,18,0))</f>
        <v/>
      </c>
      <c r="L262" s="281" t="str">
        <f aca="false">IF(VLOOKUP($A262,Tournoi!$B$2:$AB$601,6,0)="","",VLOOKUP($A262,Tournoi!$B$2:$AB$601,22,0))</f>
        <v/>
      </c>
    </row>
    <row r="263" customFormat="false" ht="14.1" hidden="false" customHeight="true" outlineLevel="0" collapsed="false">
      <c r="A263" s="36" t="n">
        <v>262</v>
      </c>
      <c r="B263" s="278" t="n">
        <f aca="false">IF(VLOOKUP($A263,Ludo_na!$A$2:$AB$602,3,0)="","",VLOOKUP($A263,Ludo_na!$A$2:$AB$602,2,0))</f>
        <v>149</v>
      </c>
      <c r="C263" s="279" t="str">
        <f aca="false">IF(VLOOKUP($A263,Tournoi!$B$2:$AB$601,3,0)="","",VLOOKUP($A263,Tournoi!$B$2:$AB$601,3,0))</f>
        <v>Gobert</v>
      </c>
      <c r="D263" s="279" t="str">
        <f aca="false">IF(VLOOKUP($A263,Tournoi!$B$2:$AB$601,4,0)="","",VLOOKUP($A263,Tournoi!$B$2:$AB$601,4,0))</f>
        <v>Bastien</v>
      </c>
      <c r="E263" s="249" t="str">
        <f aca="false">IF(VLOOKUP($A263,Tournoi!$B$2:$AB$601,5,0)="","",VLOOKUP($A263,Tournoi!$B$2:$AB$601,5,0))</f>
        <v/>
      </c>
      <c r="F263" s="280" t="str">
        <f aca="false">IF(VLOOKUP($A263,Tournoi!$B$2:$AB$601,6,0)="","",VLOOKUP($A263,Tournoi!$B$2:$AB$601,6,0))</f>
        <v/>
      </c>
      <c r="G263" s="280" t="str">
        <f aca="false">IF(VLOOKUP($A263,Tournoi!$B$2:$AB$601,6,0)="","",VLOOKUP($A263,Tournoi!$B$2:$AB$601,8,0))</f>
        <v/>
      </c>
      <c r="H263" s="281" t="str">
        <f aca="false">IF(VLOOKUP($A263,Tournoi!$B$2:$AB$601,6,0)="","",VLOOKUP($A263,Tournoi!$B$2:$AB$601,12,0))</f>
        <v/>
      </c>
      <c r="I263" s="280" t="str">
        <f aca="false">IF(VLOOKUP($A263,Tournoi!$B$2:$AB$601,6,0)="","",VLOOKUP($A263,Tournoi!$B$2:$AB$601,13,0))</f>
        <v/>
      </c>
      <c r="J263" s="281" t="str">
        <f aca="false">IF(VLOOKUP($A263,Tournoi!$B$2:$AB$601,6,0)="","",VLOOKUP($A263,Tournoi!$B$2:$AB$601,17,0))</f>
        <v/>
      </c>
      <c r="K263" s="280" t="str">
        <f aca="false">IF(VLOOKUP($A263,Tournoi!$B$2:$AB$601,6,0)="","",VLOOKUP($A263,Tournoi!$B$2:$AB$601,18,0))</f>
        <v/>
      </c>
      <c r="L263" s="281" t="str">
        <f aca="false">IF(VLOOKUP($A263,Tournoi!$B$2:$AB$601,6,0)="","",VLOOKUP($A263,Tournoi!$B$2:$AB$601,22,0))</f>
        <v/>
      </c>
    </row>
    <row r="264" customFormat="false" ht="14.1" hidden="false" customHeight="true" outlineLevel="0" collapsed="false">
      <c r="A264" s="36" t="n">
        <v>263</v>
      </c>
      <c r="B264" s="278" t="n">
        <f aca="false">IF(VLOOKUP($A264,Ludo_na!$A$2:$AB$602,3,0)="","",VLOOKUP($A264,Ludo_na!$A$2:$AB$602,2,0))</f>
        <v>435</v>
      </c>
      <c r="C264" s="279" t="str">
        <f aca="false">IF(VLOOKUP($A264,Tournoi!$B$2:$AB$601,3,0)="","",VLOOKUP($A264,Tournoi!$B$2:$AB$601,3,0))</f>
        <v>Andriessens</v>
      </c>
      <c r="D264" s="279" t="str">
        <f aca="false">IF(VLOOKUP($A264,Tournoi!$B$2:$AB$601,4,0)="","",VLOOKUP($A264,Tournoi!$B$2:$AB$601,4,0))</f>
        <v>Cassandre</v>
      </c>
      <c r="E264" s="249" t="str">
        <f aca="false">IF(VLOOKUP($A264,Tournoi!$B$2:$AB$601,5,0)="","",VLOOKUP($A264,Tournoi!$B$2:$AB$601,5,0))</f>
        <v/>
      </c>
      <c r="F264" s="280" t="str">
        <f aca="false">IF(VLOOKUP($A264,Tournoi!$B$2:$AB$601,6,0)="","",VLOOKUP($A264,Tournoi!$B$2:$AB$601,6,0))</f>
        <v/>
      </c>
      <c r="G264" s="280" t="str">
        <f aca="false">IF(VLOOKUP($A264,Tournoi!$B$2:$AB$601,6,0)="","",VLOOKUP($A264,Tournoi!$B$2:$AB$601,8,0))</f>
        <v/>
      </c>
      <c r="H264" s="281" t="str">
        <f aca="false">IF(VLOOKUP($A264,Tournoi!$B$2:$AB$601,6,0)="","",VLOOKUP($A264,Tournoi!$B$2:$AB$601,12,0))</f>
        <v/>
      </c>
      <c r="I264" s="280" t="str">
        <f aca="false">IF(VLOOKUP($A264,Tournoi!$B$2:$AB$601,6,0)="","",VLOOKUP($A264,Tournoi!$B$2:$AB$601,13,0))</f>
        <v/>
      </c>
      <c r="J264" s="281" t="str">
        <f aca="false">IF(VLOOKUP($A264,Tournoi!$B$2:$AB$601,6,0)="","",VLOOKUP($A264,Tournoi!$B$2:$AB$601,17,0))</f>
        <v/>
      </c>
      <c r="K264" s="280" t="str">
        <f aca="false">IF(VLOOKUP($A264,Tournoi!$B$2:$AB$601,6,0)="","",VLOOKUP($A264,Tournoi!$B$2:$AB$601,18,0))</f>
        <v/>
      </c>
      <c r="L264" s="281" t="str">
        <f aca="false">IF(VLOOKUP($A264,Tournoi!$B$2:$AB$601,6,0)="","",VLOOKUP($A264,Tournoi!$B$2:$AB$601,22,0))</f>
        <v/>
      </c>
    </row>
    <row r="265" customFormat="false" ht="14.1" hidden="false" customHeight="true" outlineLevel="0" collapsed="false">
      <c r="A265" s="36" t="n">
        <v>264</v>
      </c>
      <c r="B265" s="278" t="n">
        <f aca="false">IF(VLOOKUP($A265,Ludo_na!$A$2:$AB$602,3,0)="","",VLOOKUP($A265,Ludo_na!$A$2:$AB$602,2,0))</f>
        <v>508</v>
      </c>
      <c r="C265" s="279" t="str">
        <f aca="false">IF(VLOOKUP($A265,Tournoi!$B$2:$AB$601,3,0)="","",VLOOKUP($A265,Tournoi!$B$2:$AB$601,3,0))</f>
        <v>Thiry</v>
      </c>
      <c r="D265" s="279" t="str">
        <f aca="false">IF(VLOOKUP($A265,Tournoi!$B$2:$AB$601,4,0)="","",VLOOKUP($A265,Tournoi!$B$2:$AB$601,4,0))</f>
        <v>Pauline</v>
      </c>
      <c r="E265" s="249" t="str">
        <f aca="false">IF(VLOOKUP($A265,Tournoi!$B$2:$AB$601,5,0)="","",VLOOKUP($A265,Tournoi!$B$2:$AB$601,5,0))</f>
        <v/>
      </c>
      <c r="F265" s="280" t="str">
        <f aca="false">IF(VLOOKUP($A265,Tournoi!$B$2:$AB$601,6,0)="","",VLOOKUP($A265,Tournoi!$B$2:$AB$601,6,0))</f>
        <v/>
      </c>
      <c r="G265" s="280" t="str">
        <f aca="false">IF(VLOOKUP($A265,Tournoi!$B$2:$AB$601,6,0)="","",VLOOKUP($A265,Tournoi!$B$2:$AB$601,8,0))</f>
        <v/>
      </c>
      <c r="H265" s="281" t="str">
        <f aca="false">IF(VLOOKUP($A265,Tournoi!$B$2:$AB$601,6,0)="","",VLOOKUP($A265,Tournoi!$B$2:$AB$601,12,0))</f>
        <v/>
      </c>
      <c r="I265" s="280" t="str">
        <f aca="false">IF(VLOOKUP($A265,Tournoi!$B$2:$AB$601,6,0)="","",VLOOKUP($A265,Tournoi!$B$2:$AB$601,13,0))</f>
        <v/>
      </c>
      <c r="J265" s="281" t="str">
        <f aca="false">IF(VLOOKUP($A265,Tournoi!$B$2:$AB$601,6,0)="","",VLOOKUP($A265,Tournoi!$B$2:$AB$601,17,0))</f>
        <v/>
      </c>
      <c r="K265" s="280" t="str">
        <f aca="false">IF(VLOOKUP($A265,Tournoi!$B$2:$AB$601,6,0)="","",VLOOKUP($A265,Tournoi!$B$2:$AB$601,18,0))</f>
        <v/>
      </c>
      <c r="L265" s="281" t="str">
        <f aca="false">IF(VLOOKUP($A265,Tournoi!$B$2:$AB$601,6,0)="","",VLOOKUP($A265,Tournoi!$B$2:$AB$601,22,0))</f>
        <v/>
      </c>
    </row>
    <row r="266" customFormat="false" ht="14.1" hidden="false" customHeight="true" outlineLevel="0" collapsed="false">
      <c r="A266" s="36" t="n">
        <v>265</v>
      </c>
      <c r="B266" s="278" t="n">
        <f aca="false">IF(VLOOKUP($A266,Ludo_na!$A$2:$AB$602,3,0)="","",VLOOKUP($A266,Ludo_na!$A$2:$AB$602,2,0))</f>
        <v>6</v>
      </c>
      <c r="C266" s="279" t="str">
        <f aca="false">IF(VLOOKUP($A266,Tournoi!$B$2:$AB$601,3,0)="","",VLOOKUP($A266,Tournoi!$B$2:$AB$601,3,0))</f>
        <v>Verheyen</v>
      </c>
      <c r="D266" s="279" t="str">
        <f aca="false">IF(VLOOKUP($A266,Tournoi!$B$2:$AB$601,4,0)="","",VLOOKUP($A266,Tournoi!$B$2:$AB$601,4,0))</f>
        <v>Jan</v>
      </c>
      <c r="E266" s="249" t="str">
        <f aca="false">IF(VLOOKUP($A266,Tournoi!$B$2:$AB$601,5,0)="","",VLOOKUP($A266,Tournoi!$B$2:$AB$601,5,0))</f>
        <v>t Gezelschap</v>
      </c>
      <c r="F266" s="280" t="str">
        <f aca="false">IF(VLOOKUP($A266,Tournoi!$B$2:$AB$601,6,0)="","",VLOOKUP($A266,Tournoi!$B$2:$AB$601,6,0))</f>
        <v>Aanwezig</v>
      </c>
      <c r="G266" s="280" t="str">
        <f aca="false">IF(VLOOKUP($A266,Tournoi!$B$2:$AB$601,6,0)="","",VLOOKUP($A266,Tournoi!$B$2:$AB$601,8,0))</f>
        <v>Die Burgen von Burgund Kaartspel</v>
      </c>
      <c r="H266" s="281" t="n">
        <f aca="false">IF(VLOOKUP($A266,Tournoi!$B$2:$AB$601,6,0)="","",VLOOKUP($A266,Tournoi!$B$2:$AB$601,12,0))</f>
        <v>104.285714285714</v>
      </c>
      <c r="I266" s="280" t="str">
        <f aca="false">IF(VLOOKUP($A266,Tournoi!$B$2:$AB$601,6,0)="","",VLOOKUP($A266,Tournoi!$B$2:$AB$601,13,0))</f>
        <v>Great Western Trail</v>
      </c>
      <c r="J266" s="281" t="n">
        <f aca="false">IF(VLOOKUP($A266,Tournoi!$B$2:$AB$601,6,0)="","",VLOOKUP($A266,Tournoi!$B$2:$AB$601,17,0))</f>
        <v>104.313725490196</v>
      </c>
      <c r="K266" s="280" t="str">
        <f aca="false">IF(VLOOKUP($A266,Tournoi!$B$2:$AB$601,6,0)="","",VLOOKUP($A266,Tournoi!$B$2:$AB$601,18,0))</f>
        <v>7 Wonders</v>
      </c>
      <c r="L266" s="281" t="n">
        <f aca="false">IF(VLOOKUP($A266,Tournoi!$B$2:$AB$601,6,0)="","",VLOOKUP($A266,Tournoi!$B$2:$AB$601,22,0))</f>
        <v>106.219672131148</v>
      </c>
    </row>
    <row r="267" customFormat="false" ht="14.1" hidden="false" customHeight="true" outlineLevel="0" collapsed="false">
      <c r="A267" s="36" t="n">
        <v>266</v>
      </c>
      <c r="B267" s="278" t="n">
        <f aca="false">IF(VLOOKUP($A267,Ludo_na!$A$2:$AB$602,3,0)="","",VLOOKUP($A267,Ludo_na!$A$2:$AB$602,2,0))</f>
        <v>372</v>
      </c>
      <c r="C267" s="279" t="str">
        <f aca="false">IF(VLOOKUP($A267,Tournoi!$B$2:$AB$601,3,0)="","",VLOOKUP($A267,Tournoi!$B$2:$AB$601,3,0))</f>
        <v>Madueno</v>
      </c>
      <c r="D267" s="279" t="str">
        <f aca="false">IF(VLOOKUP($A267,Tournoi!$B$2:$AB$601,4,0)="","",VLOOKUP($A267,Tournoi!$B$2:$AB$601,4,0))</f>
        <v>Socorro</v>
      </c>
      <c r="E267" s="249" t="str">
        <f aca="false">IF(VLOOKUP($A267,Tournoi!$B$2:$AB$601,5,0)="","",VLOOKUP($A267,Tournoi!$B$2:$AB$601,5,0))</f>
        <v/>
      </c>
      <c r="F267" s="280" t="str">
        <f aca="false">IF(VLOOKUP($A267,Tournoi!$B$2:$AB$601,6,0)="","",VLOOKUP($A267,Tournoi!$B$2:$AB$601,6,0))</f>
        <v/>
      </c>
      <c r="G267" s="280" t="str">
        <f aca="false">IF(VLOOKUP($A267,Tournoi!$B$2:$AB$601,6,0)="","",VLOOKUP($A267,Tournoi!$B$2:$AB$601,8,0))</f>
        <v/>
      </c>
      <c r="H267" s="281" t="str">
        <f aca="false">IF(VLOOKUP($A267,Tournoi!$B$2:$AB$601,6,0)="","",VLOOKUP($A267,Tournoi!$B$2:$AB$601,12,0))</f>
        <v/>
      </c>
      <c r="I267" s="280" t="str">
        <f aca="false">IF(VLOOKUP($A267,Tournoi!$B$2:$AB$601,6,0)="","",VLOOKUP($A267,Tournoi!$B$2:$AB$601,13,0))</f>
        <v/>
      </c>
      <c r="J267" s="281" t="str">
        <f aca="false">IF(VLOOKUP($A267,Tournoi!$B$2:$AB$601,6,0)="","",VLOOKUP($A267,Tournoi!$B$2:$AB$601,17,0))</f>
        <v/>
      </c>
      <c r="K267" s="280" t="str">
        <f aca="false">IF(VLOOKUP($A267,Tournoi!$B$2:$AB$601,6,0)="","",VLOOKUP($A267,Tournoi!$B$2:$AB$601,18,0))</f>
        <v/>
      </c>
      <c r="L267" s="281" t="str">
        <f aca="false">IF(VLOOKUP($A267,Tournoi!$B$2:$AB$601,6,0)="","",VLOOKUP($A267,Tournoi!$B$2:$AB$601,22,0))</f>
        <v/>
      </c>
    </row>
    <row r="268" customFormat="false" ht="14.1" hidden="false" customHeight="true" outlineLevel="0" collapsed="false">
      <c r="A268" s="36" t="n">
        <v>267</v>
      </c>
      <c r="B268" s="278" t="n">
        <f aca="false">IF(VLOOKUP($A268,Ludo_na!$A$2:$AB$602,3,0)="","",VLOOKUP($A268,Ludo_na!$A$2:$AB$602,2,0))</f>
        <v>574</v>
      </c>
      <c r="C268" s="279" t="str">
        <f aca="false">IF(VLOOKUP($A268,Tournoi!$B$2:$AB$601,3,0)="","",VLOOKUP($A268,Tournoi!$B$2:$AB$601,3,0))</f>
        <v>Vandierendonck</v>
      </c>
      <c r="D268" s="279" t="str">
        <f aca="false">IF(VLOOKUP($A268,Tournoi!$B$2:$AB$601,4,0)="","",VLOOKUP($A268,Tournoi!$B$2:$AB$601,4,0))</f>
        <v>Johan</v>
      </c>
      <c r="E268" s="249" t="str">
        <f aca="false">IF(VLOOKUP($A268,Tournoi!$B$2:$AB$601,5,0)="","",VLOOKUP($A268,Tournoi!$B$2:$AB$601,5,0))</f>
        <v>Spelen Op Zolder</v>
      </c>
      <c r="F268" s="280" t="str">
        <f aca="false">IF(VLOOKUP($A268,Tournoi!$B$2:$AB$601,6,0)="","",VLOOKUP($A268,Tournoi!$B$2:$AB$601,6,0))</f>
        <v/>
      </c>
      <c r="G268" s="280" t="str">
        <f aca="false">IF(VLOOKUP($A268,Tournoi!$B$2:$AB$601,6,0)="","",VLOOKUP($A268,Tournoi!$B$2:$AB$601,8,0))</f>
        <v/>
      </c>
      <c r="H268" s="281" t="str">
        <f aca="false">IF(VLOOKUP($A268,Tournoi!$B$2:$AB$601,6,0)="","",VLOOKUP($A268,Tournoi!$B$2:$AB$601,12,0))</f>
        <v/>
      </c>
      <c r="I268" s="280" t="str">
        <f aca="false">IF(VLOOKUP($A268,Tournoi!$B$2:$AB$601,6,0)="","",VLOOKUP($A268,Tournoi!$B$2:$AB$601,13,0))</f>
        <v/>
      </c>
      <c r="J268" s="281" t="str">
        <f aca="false">IF(VLOOKUP($A268,Tournoi!$B$2:$AB$601,6,0)="","",VLOOKUP($A268,Tournoi!$B$2:$AB$601,17,0))</f>
        <v/>
      </c>
      <c r="K268" s="280" t="str">
        <f aca="false">IF(VLOOKUP($A268,Tournoi!$B$2:$AB$601,6,0)="","",VLOOKUP($A268,Tournoi!$B$2:$AB$601,18,0))</f>
        <v/>
      </c>
      <c r="L268" s="281" t="str">
        <f aca="false">IF(VLOOKUP($A268,Tournoi!$B$2:$AB$601,6,0)="","",VLOOKUP($A268,Tournoi!$B$2:$AB$601,22,0))</f>
        <v/>
      </c>
    </row>
    <row r="269" customFormat="false" ht="14.1" hidden="false" customHeight="true" outlineLevel="0" collapsed="false">
      <c r="A269" s="36" t="n">
        <v>268</v>
      </c>
      <c r="B269" s="278" t="n">
        <f aca="false">IF(VLOOKUP($A269,Ludo_na!$A$2:$AB$602,3,0)="","",VLOOKUP($A269,Ludo_na!$A$2:$AB$602,2,0))</f>
        <v>414</v>
      </c>
      <c r="C269" s="279" t="str">
        <f aca="false">IF(VLOOKUP($A269,Tournoi!$B$2:$AB$601,3,0)="","",VLOOKUP($A269,Tournoi!$B$2:$AB$601,3,0))</f>
        <v>Bonte</v>
      </c>
      <c r="D269" s="279" t="str">
        <f aca="false">IF(VLOOKUP($A269,Tournoi!$B$2:$AB$601,4,0)="","",VLOOKUP($A269,Tournoi!$B$2:$AB$601,4,0))</f>
        <v>Els</v>
      </c>
      <c r="E269" s="249" t="str">
        <f aca="false">IF(VLOOKUP($A269,Tournoi!$B$2:$AB$601,5,0)="","",VLOOKUP($A269,Tournoi!$B$2:$AB$601,5,0))</f>
        <v/>
      </c>
      <c r="F269" s="280" t="str">
        <f aca="false">IF(VLOOKUP($A269,Tournoi!$B$2:$AB$601,6,0)="","",VLOOKUP($A269,Tournoi!$B$2:$AB$601,6,0))</f>
        <v/>
      </c>
      <c r="G269" s="280" t="str">
        <f aca="false">IF(VLOOKUP($A269,Tournoi!$B$2:$AB$601,6,0)="","",VLOOKUP($A269,Tournoi!$B$2:$AB$601,8,0))</f>
        <v/>
      </c>
      <c r="H269" s="281" t="str">
        <f aca="false">IF(VLOOKUP($A269,Tournoi!$B$2:$AB$601,6,0)="","",VLOOKUP($A269,Tournoi!$B$2:$AB$601,12,0))</f>
        <v/>
      </c>
      <c r="I269" s="280" t="str">
        <f aca="false">IF(VLOOKUP($A269,Tournoi!$B$2:$AB$601,6,0)="","",VLOOKUP($A269,Tournoi!$B$2:$AB$601,13,0))</f>
        <v/>
      </c>
      <c r="J269" s="281" t="str">
        <f aca="false">IF(VLOOKUP($A269,Tournoi!$B$2:$AB$601,6,0)="","",VLOOKUP($A269,Tournoi!$B$2:$AB$601,17,0))</f>
        <v/>
      </c>
      <c r="K269" s="280" t="str">
        <f aca="false">IF(VLOOKUP($A269,Tournoi!$B$2:$AB$601,6,0)="","",VLOOKUP($A269,Tournoi!$B$2:$AB$601,18,0))</f>
        <v/>
      </c>
      <c r="L269" s="281" t="str">
        <f aca="false">IF(VLOOKUP($A269,Tournoi!$B$2:$AB$601,6,0)="","",VLOOKUP($A269,Tournoi!$B$2:$AB$601,22,0))</f>
        <v/>
      </c>
    </row>
    <row r="270" customFormat="false" ht="14.1" hidden="false" customHeight="true" outlineLevel="0" collapsed="false">
      <c r="A270" s="36" t="n">
        <v>269</v>
      </c>
      <c r="B270" s="278" t="n">
        <f aca="false">IF(VLOOKUP($A270,Ludo_na!$A$2:$AB$602,3,0)="","",VLOOKUP($A270,Ludo_na!$A$2:$AB$602,2,0))</f>
        <v>79</v>
      </c>
      <c r="C270" s="279" t="str">
        <f aca="false">IF(VLOOKUP($A270,Tournoi!$B$2:$AB$601,3,0)="","",VLOOKUP($A270,Tournoi!$B$2:$AB$601,3,0))</f>
        <v>Lecouvet</v>
      </c>
      <c r="D270" s="279" t="str">
        <f aca="false">IF(VLOOKUP($A270,Tournoi!$B$2:$AB$601,4,0)="","",VLOOKUP($A270,Tournoi!$B$2:$AB$601,4,0))</f>
        <v>Amandine</v>
      </c>
      <c r="E270" s="249" t="str">
        <f aca="false">IF(VLOOKUP($A270,Tournoi!$B$2:$AB$601,5,0)="","",VLOOKUP($A270,Tournoi!$B$2:$AB$601,5,0))</f>
        <v>Alpa-Ludismes</v>
      </c>
      <c r="F270" s="280" t="str">
        <f aca="false">IF(VLOOKUP($A270,Tournoi!$B$2:$AB$601,6,0)="","",VLOOKUP($A270,Tournoi!$B$2:$AB$601,6,0))</f>
        <v/>
      </c>
      <c r="G270" s="280" t="str">
        <f aca="false">IF(VLOOKUP($A270,Tournoi!$B$2:$AB$601,6,0)="","",VLOOKUP($A270,Tournoi!$B$2:$AB$601,8,0))</f>
        <v/>
      </c>
      <c r="H270" s="281" t="str">
        <f aca="false">IF(VLOOKUP($A270,Tournoi!$B$2:$AB$601,6,0)="","",VLOOKUP($A270,Tournoi!$B$2:$AB$601,12,0))</f>
        <v/>
      </c>
      <c r="I270" s="280" t="str">
        <f aca="false">IF(VLOOKUP($A270,Tournoi!$B$2:$AB$601,6,0)="","",VLOOKUP($A270,Tournoi!$B$2:$AB$601,13,0))</f>
        <v/>
      </c>
      <c r="J270" s="281" t="str">
        <f aca="false">IF(VLOOKUP($A270,Tournoi!$B$2:$AB$601,6,0)="","",VLOOKUP($A270,Tournoi!$B$2:$AB$601,17,0))</f>
        <v/>
      </c>
      <c r="K270" s="280" t="str">
        <f aca="false">IF(VLOOKUP($A270,Tournoi!$B$2:$AB$601,6,0)="","",VLOOKUP($A270,Tournoi!$B$2:$AB$601,18,0))</f>
        <v/>
      </c>
      <c r="L270" s="281" t="str">
        <f aca="false">IF(VLOOKUP($A270,Tournoi!$B$2:$AB$601,6,0)="","",VLOOKUP($A270,Tournoi!$B$2:$AB$601,22,0))</f>
        <v/>
      </c>
    </row>
    <row r="271" customFormat="false" ht="14.1" hidden="false" customHeight="true" outlineLevel="0" collapsed="false">
      <c r="A271" s="36" t="n">
        <v>270</v>
      </c>
      <c r="B271" s="278" t="n">
        <f aca="false">IF(VLOOKUP($A271,Ludo_na!$A$2:$AB$602,3,0)="","",VLOOKUP($A271,Ludo_na!$A$2:$AB$602,2,0))</f>
        <v>518</v>
      </c>
      <c r="C271" s="279" t="str">
        <f aca="false">IF(VLOOKUP($A271,Tournoi!$B$2:$AB$601,3,0)="","",VLOOKUP($A271,Tournoi!$B$2:$AB$601,3,0))</f>
        <v>Danlois</v>
      </c>
      <c r="D271" s="279" t="str">
        <f aca="false">IF(VLOOKUP($A271,Tournoi!$B$2:$AB$601,4,0)="","",VLOOKUP($A271,Tournoi!$B$2:$AB$601,4,0))</f>
        <v>Sophie</v>
      </c>
      <c r="E271" s="249" t="str">
        <f aca="false">IF(VLOOKUP($A271,Tournoi!$B$2:$AB$601,5,0)="","",VLOOKUP($A271,Tournoi!$B$2:$AB$601,5,0))</f>
        <v/>
      </c>
      <c r="F271" s="280" t="str">
        <f aca="false">IF(VLOOKUP($A271,Tournoi!$B$2:$AB$601,6,0)="","",VLOOKUP($A271,Tournoi!$B$2:$AB$601,6,0))</f>
        <v/>
      </c>
      <c r="G271" s="280" t="str">
        <f aca="false">IF(VLOOKUP($A271,Tournoi!$B$2:$AB$601,6,0)="","",VLOOKUP($A271,Tournoi!$B$2:$AB$601,8,0))</f>
        <v/>
      </c>
      <c r="H271" s="281" t="str">
        <f aca="false">IF(VLOOKUP($A271,Tournoi!$B$2:$AB$601,6,0)="","",VLOOKUP($A271,Tournoi!$B$2:$AB$601,12,0))</f>
        <v/>
      </c>
      <c r="I271" s="280" t="str">
        <f aca="false">IF(VLOOKUP($A271,Tournoi!$B$2:$AB$601,6,0)="","",VLOOKUP($A271,Tournoi!$B$2:$AB$601,13,0))</f>
        <v/>
      </c>
      <c r="J271" s="281" t="str">
        <f aca="false">IF(VLOOKUP($A271,Tournoi!$B$2:$AB$601,6,0)="","",VLOOKUP($A271,Tournoi!$B$2:$AB$601,17,0))</f>
        <v/>
      </c>
      <c r="K271" s="280" t="str">
        <f aca="false">IF(VLOOKUP($A271,Tournoi!$B$2:$AB$601,6,0)="","",VLOOKUP($A271,Tournoi!$B$2:$AB$601,18,0))</f>
        <v/>
      </c>
      <c r="L271" s="281" t="str">
        <f aca="false">IF(VLOOKUP($A271,Tournoi!$B$2:$AB$601,6,0)="","",VLOOKUP($A271,Tournoi!$B$2:$AB$601,22,0))</f>
        <v/>
      </c>
    </row>
    <row r="272" customFormat="false" ht="14.1" hidden="false" customHeight="true" outlineLevel="0" collapsed="false">
      <c r="A272" s="36" t="n">
        <v>271</v>
      </c>
      <c r="B272" s="278" t="n">
        <f aca="false">IF(VLOOKUP($A272,Ludo_na!$A$2:$AB$602,3,0)="","",VLOOKUP($A272,Ludo_na!$A$2:$AB$602,2,0))</f>
        <v>543</v>
      </c>
      <c r="C272" s="279" t="str">
        <f aca="false">IF(VLOOKUP($A272,Tournoi!$B$2:$AB$601,3,0)="","",VLOOKUP($A272,Tournoi!$B$2:$AB$601,3,0))</f>
        <v>Delaunoy</v>
      </c>
      <c r="D272" s="279" t="str">
        <f aca="false">IF(VLOOKUP($A272,Tournoi!$B$2:$AB$601,4,0)="","",VLOOKUP($A272,Tournoi!$B$2:$AB$601,4,0))</f>
        <v>Emmanuel</v>
      </c>
      <c r="E272" s="249" t="str">
        <f aca="false">IF(VLOOKUP($A272,Tournoi!$B$2:$AB$601,5,0)="","",VLOOKUP($A272,Tournoi!$B$2:$AB$601,5,0))</f>
        <v/>
      </c>
      <c r="F272" s="280" t="str">
        <f aca="false">IF(VLOOKUP($A272,Tournoi!$B$2:$AB$601,6,0)="","",VLOOKUP($A272,Tournoi!$B$2:$AB$601,6,0))</f>
        <v/>
      </c>
      <c r="G272" s="280" t="str">
        <f aca="false">IF(VLOOKUP($A272,Tournoi!$B$2:$AB$601,6,0)="","",VLOOKUP($A272,Tournoi!$B$2:$AB$601,8,0))</f>
        <v/>
      </c>
      <c r="H272" s="281" t="str">
        <f aca="false">IF(VLOOKUP($A272,Tournoi!$B$2:$AB$601,6,0)="","",VLOOKUP($A272,Tournoi!$B$2:$AB$601,12,0))</f>
        <v/>
      </c>
      <c r="I272" s="280" t="str">
        <f aca="false">IF(VLOOKUP($A272,Tournoi!$B$2:$AB$601,6,0)="","",VLOOKUP($A272,Tournoi!$B$2:$AB$601,13,0))</f>
        <v/>
      </c>
      <c r="J272" s="281" t="str">
        <f aca="false">IF(VLOOKUP($A272,Tournoi!$B$2:$AB$601,6,0)="","",VLOOKUP($A272,Tournoi!$B$2:$AB$601,17,0))</f>
        <v/>
      </c>
      <c r="K272" s="280" t="str">
        <f aca="false">IF(VLOOKUP($A272,Tournoi!$B$2:$AB$601,6,0)="","",VLOOKUP($A272,Tournoi!$B$2:$AB$601,18,0))</f>
        <v/>
      </c>
      <c r="L272" s="281" t="str">
        <f aca="false">IF(VLOOKUP($A272,Tournoi!$B$2:$AB$601,6,0)="","",VLOOKUP($A272,Tournoi!$B$2:$AB$601,22,0))</f>
        <v/>
      </c>
    </row>
    <row r="273" customFormat="false" ht="14.1" hidden="false" customHeight="true" outlineLevel="0" collapsed="false">
      <c r="A273" s="36" t="n">
        <v>272</v>
      </c>
      <c r="B273" s="278" t="n">
        <f aca="false">IF(VLOOKUP($A273,Ludo_na!$A$2:$AB$602,3,0)="","",VLOOKUP($A273,Ludo_na!$A$2:$AB$602,2,0))</f>
        <v>122</v>
      </c>
      <c r="C273" s="279" t="str">
        <f aca="false">IF(VLOOKUP($A273,Tournoi!$B$2:$AB$601,3,0)="","",VLOOKUP($A273,Tournoi!$B$2:$AB$601,3,0))</f>
        <v>Douniaux</v>
      </c>
      <c r="D273" s="279" t="str">
        <f aca="false">IF(VLOOKUP($A273,Tournoi!$B$2:$AB$601,4,0)="","",VLOOKUP($A273,Tournoi!$B$2:$AB$601,4,0))</f>
        <v>Emilie</v>
      </c>
      <c r="E273" s="249" t="str">
        <f aca="false">IF(VLOOKUP($A273,Tournoi!$B$2:$AB$601,5,0)="","",VLOOKUP($A273,Tournoi!$B$2:$AB$601,5,0))</f>
        <v>Alpa-Ludismes</v>
      </c>
      <c r="F273" s="280" t="str">
        <f aca="false">IF(VLOOKUP($A273,Tournoi!$B$2:$AB$601,6,0)="","",VLOOKUP($A273,Tournoi!$B$2:$AB$601,6,0))</f>
        <v/>
      </c>
      <c r="G273" s="280" t="str">
        <f aca="false">IF(VLOOKUP($A273,Tournoi!$B$2:$AB$601,6,0)="","",VLOOKUP($A273,Tournoi!$B$2:$AB$601,8,0))</f>
        <v/>
      </c>
      <c r="H273" s="281" t="str">
        <f aca="false">IF(VLOOKUP($A273,Tournoi!$B$2:$AB$601,6,0)="","",VLOOKUP($A273,Tournoi!$B$2:$AB$601,12,0))</f>
        <v/>
      </c>
      <c r="I273" s="280" t="str">
        <f aca="false">IF(VLOOKUP($A273,Tournoi!$B$2:$AB$601,6,0)="","",VLOOKUP($A273,Tournoi!$B$2:$AB$601,13,0))</f>
        <v/>
      </c>
      <c r="J273" s="281" t="str">
        <f aca="false">IF(VLOOKUP($A273,Tournoi!$B$2:$AB$601,6,0)="","",VLOOKUP($A273,Tournoi!$B$2:$AB$601,17,0))</f>
        <v/>
      </c>
      <c r="K273" s="280" t="str">
        <f aca="false">IF(VLOOKUP($A273,Tournoi!$B$2:$AB$601,6,0)="","",VLOOKUP($A273,Tournoi!$B$2:$AB$601,18,0))</f>
        <v/>
      </c>
      <c r="L273" s="281" t="str">
        <f aca="false">IF(VLOOKUP($A273,Tournoi!$B$2:$AB$601,6,0)="","",VLOOKUP($A273,Tournoi!$B$2:$AB$601,22,0))</f>
        <v/>
      </c>
    </row>
    <row r="274" customFormat="false" ht="14.1" hidden="false" customHeight="true" outlineLevel="0" collapsed="false">
      <c r="A274" s="36" t="n">
        <v>273</v>
      </c>
      <c r="B274" s="278" t="n">
        <f aca="false">IF(VLOOKUP($A274,Ludo_na!$A$2:$AB$602,3,0)="","",VLOOKUP($A274,Ludo_na!$A$2:$AB$602,2,0))</f>
        <v>294</v>
      </c>
      <c r="C274" s="279" t="str">
        <f aca="false">IF(VLOOKUP($A274,Tournoi!$B$2:$AB$601,3,0)="","",VLOOKUP($A274,Tournoi!$B$2:$AB$601,3,0))</f>
        <v>Gosse</v>
      </c>
      <c r="D274" s="279" t="str">
        <f aca="false">IF(VLOOKUP($A274,Tournoi!$B$2:$AB$601,4,0)="","",VLOOKUP($A274,Tournoi!$B$2:$AB$601,4,0))</f>
        <v>Manuel</v>
      </c>
      <c r="E274" s="249" t="str">
        <f aca="false">IF(VLOOKUP($A274,Tournoi!$B$2:$AB$601,5,0)="","",VLOOKUP($A274,Tournoi!$B$2:$AB$601,5,0))</f>
        <v/>
      </c>
      <c r="F274" s="280" t="str">
        <f aca="false">IF(VLOOKUP($A274,Tournoi!$B$2:$AB$601,6,0)="","",VLOOKUP($A274,Tournoi!$B$2:$AB$601,6,0))</f>
        <v/>
      </c>
      <c r="G274" s="280" t="str">
        <f aca="false">IF(VLOOKUP($A274,Tournoi!$B$2:$AB$601,6,0)="","",VLOOKUP($A274,Tournoi!$B$2:$AB$601,8,0))</f>
        <v/>
      </c>
      <c r="H274" s="281" t="str">
        <f aca="false">IF(VLOOKUP($A274,Tournoi!$B$2:$AB$601,6,0)="","",VLOOKUP($A274,Tournoi!$B$2:$AB$601,12,0))</f>
        <v/>
      </c>
      <c r="I274" s="280" t="str">
        <f aca="false">IF(VLOOKUP($A274,Tournoi!$B$2:$AB$601,6,0)="","",VLOOKUP($A274,Tournoi!$B$2:$AB$601,13,0))</f>
        <v/>
      </c>
      <c r="J274" s="281" t="str">
        <f aca="false">IF(VLOOKUP($A274,Tournoi!$B$2:$AB$601,6,0)="","",VLOOKUP($A274,Tournoi!$B$2:$AB$601,17,0))</f>
        <v/>
      </c>
      <c r="K274" s="280" t="str">
        <f aca="false">IF(VLOOKUP($A274,Tournoi!$B$2:$AB$601,6,0)="","",VLOOKUP($A274,Tournoi!$B$2:$AB$601,18,0))</f>
        <v/>
      </c>
      <c r="L274" s="281" t="str">
        <f aca="false">IF(VLOOKUP($A274,Tournoi!$B$2:$AB$601,6,0)="","",VLOOKUP($A274,Tournoi!$B$2:$AB$601,22,0))</f>
        <v/>
      </c>
    </row>
    <row r="275" customFormat="false" ht="14.1" hidden="false" customHeight="true" outlineLevel="0" collapsed="false">
      <c r="A275" s="36" t="n">
        <v>274</v>
      </c>
      <c r="B275" s="278" t="n">
        <f aca="false">IF(VLOOKUP($A275,Ludo_na!$A$2:$AB$602,3,0)="","",VLOOKUP($A275,Ludo_na!$A$2:$AB$602,2,0))</f>
        <v>212</v>
      </c>
      <c r="C275" s="279" t="str">
        <f aca="false">IF(VLOOKUP($A275,Tournoi!$B$2:$AB$601,3,0)="","",VLOOKUP($A275,Tournoi!$B$2:$AB$601,3,0))</f>
        <v>Weets</v>
      </c>
      <c r="D275" s="279" t="str">
        <f aca="false">IF(VLOOKUP($A275,Tournoi!$B$2:$AB$601,4,0)="","",VLOOKUP($A275,Tournoi!$B$2:$AB$601,4,0))</f>
        <v>Pierre</v>
      </c>
      <c r="E275" s="249" t="str">
        <f aca="false">IF(VLOOKUP($A275,Tournoi!$B$2:$AB$601,5,0)="","",VLOOKUP($A275,Tournoi!$B$2:$AB$601,5,0))</f>
        <v>Alpa-Ludismes</v>
      </c>
      <c r="F275" s="280" t="str">
        <f aca="false">IF(VLOOKUP($A275,Tournoi!$B$2:$AB$601,6,0)="","",VLOOKUP($A275,Tournoi!$B$2:$AB$601,6,0))</f>
        <v/>
      </c>
      <c r="G275" s="280" t="str">
        <f aca="false">IF(VLOOKUP($A275,Tournoi!$B$2:$AB$601,6,0)="","",VLOOKUP($A275,Tournoi!$B$2:$AB$601,8,0))</f>
        <v/>
      </c>
      <c r="H275" s="281" t="str">
        <f aca="false">IF(VLOOKUP($A275,Tournoi!$B$2:$AB$601,6,0)="","",VLOOKUP($A275,Tournoi!$B$2:$AB$601,12,0))</f>
        <v/>
      </c>
      <c r="I275" s="280" t="str">
        <f aca="false">IF(VLOOKUP($A275,Tournoi!$B$2:$AB$601,6,0)="","",VLOOKUP($A275,Tournoi!$B$2:$AB$601,13,0))</f>
        <v/>
      </c>
      <c r="J275" s="281" t="str">
        <f aca="false">IF(VLOOKUP($A275,Tournoi!$B$2:$AB$601,6,0)="","",VLOOKUP($A275,Tournoi!$B$2:$AB$601,17,0))</f>
        <v/>
      </c>
      <c r="K275" s="280" t="str">
        <f aca="false">IF(VLOOKUP($A275,Tournoi!$B$2:$AB$601,6,0)="","",VLOOKUP($A275,Tournoi!$B$2:$AB$601,18,0))</f>
        <v/>
      </c>
      <c r="L275" s="281" t="str">
        <f aca="false">IF(VLOOKUP($A275,Tournoi!$B$2:$AB$601,6,0)="","",VLOOKUP($A275,Tournoi!$B$2:$AB$601,22,0))</f>
        <v/>
      </c>
    </row>
    <row r="276" customFormat="false" ht="14.1" hidden="false" customHeight="true" outlineLevel="0" collapsed="false">
      <c r="A276" s="36" t="n">
        <v>275</v>
      </c>
      <c r="B276" s="278" t="n">
        <f aca="false">IF(VLOOKUP($A276,Ludo_na!$A$2:$AB$602,3,0)="","",VLOOKUP($A276,Ludo_na!$A$2:$AB$602,2,0))</f>
        <v>360</v>
      </c>
      <c r="C276" s="279" t="str">
        <f aca="false">IF(VLOOKUP($A276,Tournoi!$B$2:$AB$601,3,0)="","",VLOOKUP($A276,Tournoi!$B$2:$AB$601,3,0))</f>
        <v>Wyns</v>
      </c>
      <c r="D276" s="279" t="str">
        <f aca="false">IF(VLOOKUP($A276,Tournoi!$B$2:$AB$601,4,0)="","",VLOOKUP($A276,Tournoi!$B$2:$AB$601,4,0))</f>
        <v>Lisa</v>
      </c>
      <c r="E276" s="249" t="str">
        <f aca="false">IF(VLOOKUP($A276,Tournoi!$B$2:$AB$601,5,0)="","",VLOOKUP($A276,Tournoi!$B$2:$AB$601,5,0))</f>
        <v/>
      </c>
      <c r="F276" s="280" t="str">
        <f aca="false">IF(VLOOKUP($A276,Tournoi!$B$2:$AB$601,6,0)="","",VLOOKUP($A276,Tournoi!$B$2:$AB$601,6,0))</f>
        <v>Aanwezig</v>
      </c>
      <c r="G276" s="280" t="str">
        <f aca="false">IF(VLOOKUP($A276,Tournoi!$B$2:$AB$601,6,0)="","",VLOOKUP($A276,Tournoi!$B$2:$AB$601,8,0))</f>
        <v>Die Burgen von Burgund Kaartspel</v>
      </c>
      <c r="H276" s="281" t="n">
        <f aca="false">IF(VLOOKUP($A276,Tournoi!$B$2:$AB$601,6,0)="","",VLOOKUP($A276,Tournoi!$B$2:$AB$601,12,0))</f>
        <v>0.178571428571429</v>
      </c>
      <c r="I276" s="280" t="str">
        <f aca="false">IF(VLOOKUP($A276,Tournoi!$B$2:$AB$601,6,0)="","",VLOOKUP($A276,Tournoi!$B$2:$AB$601,13,0))</f>
        <v>Orleans</v>
      </c>
      <c r="J276" s="281" t="n">
        <f aca="false">IF(VLOOKUP($A276,Tournoi!$B$2:$AB$601,6,0)="","",VLOOKUP($A276,Tournoi!$B$2:$AB$601,17,0))</f>
        <v>0.212860310421286</v>
      </c>
      <c r="K276" s="280" t="str">
        <f aca="false">IF(VLOOKUP($A276,Tournoi!$B$2:$AB$601,6,0)="","",VLOOKUP($A276,Tournoi!$B$2:$AB$601,18,0))</f>
        <v>Splendor</v>
      </c>
      <c r="L276" s="281" t="n">
        <f aca="false">IF(VLOOKUP($A276,Tournoi!$B$2:$AB$601,6,0)="","",VLOOKUP($A276,Tournoi!$B$2:$AB$601,22,0))</f>
        <v>0.176470588235294</v>
      </c>
    </row>
    <row r="277" customFormat="false" ht="14.1" hidden="false" customHeight="true" outlineLevel="0" collapsed="false">
      <c r="A277" s="36" t="n">
        <v>276</v>
      </c>
      <c r="B277" s="278" t="n">
        <f aca="false">IF(VLOOKUP($A277,Ludo_na!$A$2:$AB$602,3,0)="","",VLOOKUP($A277,Ludo_na!$A$2:$AB$602,2,0))</f>
        <v>162</v>
      </c>
      <c r="C277" s="279" t="str">
        <f aca="false">IF(VLOOKUP($A277,Tournoi!$B$2:$AB$601,3,0)="","",VLOOKUP($A277,Tournoi!$B$2:$AB$601,3,0))</f>
        <v>Gobert</v>
      </c>
      <c r="D277" s="279" t="str">
        <f aca="false">IF(VLOOKUP($A277,Tournoi!$B$2:$AB$601,4,0)="","",VLOOKUP($A277,Tournoi!$B$2:$AB$601,4,0))</f>
        <v>Louis</v>
      </c>
      <c r="E277" s="249" t="str">
        <f aca="false">IF(VLOOKUP($A277,Tournoi!$B$2:$AB$601,5,0)="","",VLOOKUP($A277,Tournoi!$B$2:$AB$601,5,0))</f>
        <v/>
      </c>
      <c r="F277" s="280" t="str">
        <f aca="false">IF(VLOOKUP($A277,Tournoi!$B$2:$AB$601,6,0)="","",VLOOKUP($A277,Tournoi!$B$2:$AB$601,6,0))</f>
        <v/>
      </c>
      <c r="G277" s="280" t="str">
        <f aca="false">IF(VLOOKUP($A277,Tournoi!$B$2:$AB$601,6,0)="","",VLOOKUP($A277,Tournoi!$B$2:$AB$601,8,0))</f>
        <v/>
      </c>
      <c r="H277" s="281" t="str">
        <f aca="false">IF(VLOOKUP($A277,Tournoi!$B$2:$AB$601,6,0)="","",VLOOKUP($A277,Tournoi!$B$2:$AB$601,12,0))</f>
        <v/>
      </c>
      <c r="I277" s="280" t="str">
        <f aca="false">IF(VLOOKUP($A277,Tournoi!$B$2:$AB$601,6,0)="","",VLOOKUP($A277,Tournoi!$B$2:$AB$601,13,0))</f>
        <v/>
      </c>
      <c r="J277" s="281" t="str">
        <f aca="false">IF(VLOOKUP($A277,Tournoi!$B$2:$AB$601,6,0)="","",VLOOKUP($A277,Tournoi!$B$2:$AB$601,17,0))</f>
        <v/>
      </c>
      <c r="K277" s="280" t="str">
        <f aca="false">IF(VLOOKUP($A277,Tournoi!$B$2:$AB$601,6,0)="","",VLOOKUP($A277,Tournoi!$B$2:$AB$601,18,0))</f>
        <v/>
      </c>
      <c r="L277" s="281" t="str">
        <f aca="false">IF(VLOOKUP($A277,Tournoi!$B$2:$AB$601,6,0)="","",VLOOKUP($A277,Tournoi!$B$2:$AB$601,22,0))</f>
        <v/>
      </c>
    </row>
    <row r="278" customFormat="false" ht="14.1" hidden="false" customHeight="true" outlineLevel="0" collapsed="false">
      <c r="A278" s="36" t="n">
        <v>277</v>
      </c>
      <c r="B278" s="278" t="n">
        <f aca="false">IF(VLOOKUP($A278,Ludo_na!$A$2:$AB$602,3,0)="","",VLOOKUP($A278,Ludo_na!$A$2:$AB$602,2,0))</f>
        <v>260</v>
      </c>
      <c r="C278" s="279" t="str">
        <f aca="false">IF(VLOOKUP($A278,Tournoi!$B$2:$AB$601,3,0)="","",VLOOKUP($A278,Tournoi!$B$2:$AB$601,3,0))</f>
        <v>De Mul</v>
      </c>
      <c r="D278" s="279" t="str">
        <f aca="false">IF(VLOOKUP($A278,Tournoi!$B$2:$AB$601,4,0)="","",VLOOKUP($A278,Tournoi!$B$2:$AB$601,4,0))</f>
        <v>Patrick</v>
      </c>
      <c r="E278" s="249" t="str">
        <f aca="false">IF(VLOOKUP($A278,Tournoi!$B$2:$AB$601,5,0)="","",VLOOKUP($A278,Tournoi!$B$2:$AB$601,5,0))</f>
        <v>Winning Movez</v>
      </c>
      <c r="F278" s="280" t="str">
        <f aca="false">IF(VLOOKUP($A278,Tournoi!$B$2:$AB$601,6,0)="","",VLOOKUP($A278,Tournoi!$B$2:$AB$601,6,0))</f>
        <v/>
      </c>
      <c r="G278" s="280" t="str">
        <f aca="false">IF(VLOOKUP($A278,Tournoi!$B$2:$AB$601,6,0)="","",VLOOKUP($A278,Tournoi!$B$2:$AB$601,8,0))</f>
        <v/>
      </c>
      <c r="H278" s="281" t="str">
        <f aca="false">IF(VLOOKUP($A278,Tournoi!$B$2:$AB$601,6,0)="","",VLOOKUP($A278,Tournoi!$B$2:$AB$601,12,0))</f>
        <v/>
      </c>
      <c r="I278" s="280" t="str">
        <f aca="false">IF(VLOOKUP($A278,Tournoi!$B$2:$AB$601,6,0)="","",VLOOKUP($A278,Tournoi!$B$2:$AB$601,13,0))</f>
        <v/>
      </c>
      <c r="J278" s="281" t="str">
        <f aca="false">IF(VLOOKUP($A278,Tournoi!$B$2:$AB$601,6,0)="","",VLOOKUP($A278,Tournoi!$B$2:$AB$601,17,0))</f>
        <v/>
      </c>
      <c r="K278" s="280" t="str">
        <f aca="false">IF(VLOOKUP($A278,Tournoi!$B$2:$AB$601,6,0)="","",VLOOKUP($A278,Tournoi!$B$2:$AB$601,18,0))</f>
        <v/>
      </c>
      <c r="L278" s="281" t="str">
        <f aca="false">IF(VLOOKUP($A278,Tournoi!$B$2:$AB$601,6,0)="","",VLOOKUP($A278,Tournoi!$B$2:$AB$601,22,0))</f>
        <v/>
      </c>
    </row>
    <row r="279" customFormat="false" ht="14.1" hidden="false" customHeight="true" outlineLevel="0" collapsed="false">
      <c r="A279" s="36" t="n">
        <v>278</v>
      </c>
      <c r="B279" s="278" t="n">
        <f aca="false">IF(VLOOKUP($A279,Ludo_na!$A$2:$AB$602,3,0)="","",VLOOKUP($A279,Ludo_na!$A$2:$AB$602,2,0))</f>
        <v>159</v>
      </c>
      <c r="C279" s="279" t="str">
        <f aca="false">IF(VLOOKUP($A279,Tournoi!$B$2:$AB$601,3,0)="","",VLOOKUP($A279,Tournoi!$B$2:$AB$601,3,0))</f>
        <v>Brabant</v>
      </c>
      <c r="D279" s="279" t="str">
        <f aca="false">IF(VLOOKUP($A279,Tournoi!$B$2:$AB$601,4,0)="","",VLOOKUP($A279,Tournoi!$B$2:$AB$601,4,0))</f>
        <v>Pieter</v>
      </c>
      <c r="E279" s="249" t="str">
        <f aca="false">IF(VLOOKUP($A279,Tournoi!$B$2:$AB$601,5,0)="","",VLOOKUP($A279,Tournoi!$B$2:$AB$601,5,0))</f>
        <v>Spelen Op Zolder</v>
      </c>
      <c r="F279" s="280" t="str">
        <f aca="false">IF(VLOOKUP($A279,Tournoi!$B$2:$AB$601,6,0)="","",VLOOKUP($A279,Tournoi!$B$2:$AB$601,6,0))</f>
        <v>Aanwezig</v>
      </c>
      <c r="G279" s="280" t="str">
        <f aca="false">IF(VLOOKUP($A279,Tournoi!$B$2:$AB$601,6,0)="","",VLOOKUP($A279,Tournoi!$B$2:$AB$601,8,0))</f>
        <v>Stenen tijdperk</v>
      </c>
      <c r="H279" s="281" t="n">
        <f aca="false">IF(VLOOKUP($A279,Tournoi!$B$2:$AB$601,6,0)="","",VLOOKUP($A279,Tournoi!$B$2:$AB$601,12,0))</f>
        <v>33.5624012638231</v>
      </c>
      <c r="I279" s="280" t="str">
        <f aca="false">IF(VLOOKUP($A279,Tournoi!$B$2:$AB$601,6,0)="","",VLOOKUP($A279,Tournoi!$B$2:$AB$601,13,0))</f>
        <v>Agricola</v>
      </c>
      <c r="J279" s="281" t="n">
        <f aca="false">IF(VLOOKUP($A279,Tournoi!$B$2:$AB$601,6,0)="","",VLOOKUP($A279,Tournoi!$B$2:$AB$601,17,0))</f>
        <v>66.9148936170213</v>
      </c>
      <c r="K279" s="280" t="str">
        <f aca="false">IF(VLOOKUP($A279,Tournoi!$B$2:$AB$601,6,0)="","",VLOOKUP($A279,Tournoi!$B$2:$AB$601,18,0))</f>
        <v>7 Wonders</v>
      </c>
      <c r="L279" s="281" t="n">
        <f aca="false">IF(VLOOKUP($A279,Tournoi!$B$2:$AB$601,6,0)="","",VLOOKUP($A279,Tournoi!$B$2:$AB$601,22,0))</f>
        <v>106.218309859155</v>
      </c>
    </row>
    <row r="280" customFormat="false" ht="14.1" hidden="false" customHeight="true" outlineLevel="0" collapsed="false">
      <c r="A280" s="36" t="n">
        <v>279</v>
      </c>
      <c r="B280" s="278" t="n">
        <f aca="false">IF(VLOOKUP($A280,Ludo_na!$A$2:$AB$602,3,0)="","",VLOOKUP($A280,Ludo_na!$A$2:$AB$602,2,0))</f>
        <v>204</v>
      </c>
      <c r="C280" s="279" t="str">
        <f aca="false">IF(VLOOKUP($A280,Tournoi!$B$2:$AB$601,3,0)="","",VLOOKUP($A280,Tournoi!$B$2:$AB$601,3,0))</f>
        <v>De Bruyne</v>
      </c>
      <c r="D280" s="279" t="str">
        <f aca="false">IF(VLOOKUP($A280,Tournoi!$B$2:$AB$601,4,0)="","",VLOOKUP($A280,Tournoi!$B$2:$AB$601,4,0))</f>
        <v>Nico</v>
      </c>
      <c r="E280" s="249" t="str">
        <f aca="false">IF(VLOOKUP($A280,Tournoi!$B$2:$AB$601,5,0)="","",VLOOKUP($A280,Tournoi!$B$2:$AB$601,5,0))</f>
        <v/>
      </c>
      <c r="F280" s="280" t="str">
        <f aca="false">IF(VLOOKUP($A280,Tournoi!$B$2:$AB$601,6,0)="","",VLOOKUP($A280,Tournoi!$B$2:$AB$601,6,0))</f>
        <v/>
      </c>
      <c r="G280" s="280" t="str">
        <f aca="false">IF(VLOOKUP($A280,Tournoi!$B$2:$AB$601,6,0)="","",VLOOKUP($A280,Tournoi!$B$2:$AB$601,8,0))</f>
        <v/>
      </c>
      <c r="H280" s="281" t="str">
        <f aca="false">IF(VLOOKUP($A280,Tournoi!$B$2:$AB$601,6,0)="","",VLOOKUP($A280,Tournoi!$B$2:$AB$601,12,0))</f>
        <v/>
      </c>
      <c r="I280" s="280" t="str">
        <f aca="false">IF(VLOOKUP($A280,Tournoi!$B$2:$AB$601,6,0)="","",VLOOKUP($A280,Tournoi!$B$2:$AB$601,13,0))</f>
        <v/>
      </c>
      <c r="J280" s="281" t="str">
        <f aca="false">IF(VLOOKUP($A280,Tournoi!$B$2:$AB$601,6,0)="","",VLOOKUP($A280,Tournoi!$B$2:$AB$601,17,0))</f>
        <v/>
      </c>
      <c r="K280" s="280" t="str">
        <f aca="false">IF(VLOOKUP($A280,Tournoi!$B$2:$AB$601,6,0)="","",VLOOKUP($A280,Tournoi!$B$2:$AB$601,18,0))</f>
        <v/>
      </c>
      <c r="L280" s="281" t="str">
        <f aca="false">IF(VLOOKUP($A280,Tournoi!$B$2:$AB$601,6,0)="","",VLOOKUP($A280,Tournoi!$B$2:$AB$601,22,0))</f>
        <v/>
      </c>
    </row>
    <row r="281" customFormat="false" ht="14.1" hidden="false" customHeight="true" outlineLevel="0" collapsed="false">
      <c r="A281" s="36" t="n">
        <v>280</v>
      </c>
      <c r="B281" s="278" t="n">
        <f aca="false">IF(VLOOKUP($A281,Ludo_na!$A$2:$AB$602,3,0)="","",VLOOKUP($A281,Ludo_na!$A$2:$AB$602,2,0))</f>
        <v>276</v>
      </c>
      <c r="C281" s="279" t="str">
        <f aca="false">IF(VLOOKUP($A281,Tournoi!$B$2:$AB$601,3,0)="","",VLOOKUP($A281,Tournoi!$B$2:$AB$601,3,0))</f>
        <v>Vermeiren</v>
      </c>
      <c r="D281" s="279" t="str">
        <f aca="false">IF(VLOOKUP($A281,Tournoi!$B$2:$AB$601,4,0)="","",VLOOKUP($A281,Tournoi!$B$2:$AB$601,4,0))</f>
        <v>Jürgen</v>
      </c>
      <c r="E281" s="249" t="str">
        <f aca="false">IF(VLOOKUP($A281,Tournoi!$B$2:$AB$601,5,0)="","",VLOOKUP($A281,Tournoi!$B$2:$AB$601,5,0))</f>
        <v/>
      </c>
      <c r="F281" s="280" t="str">
        <f aca="false">IF(VLOOKUP($A281,Tournoi!$B$2:$AB$601,6,0)="","",VLOOKUP($A281,Tournoi!$B$2:$AB$601,6,0))</f>
        <v/>
      </c>
      <c r="G281" s="280" t="str">
        <f aca="false">IF(VLOOKUP($A281,Tournoi!$B$2:$AB$601,6,0)="","",VLOOKUP($A281,Tournoi!$B$2:$AB$601,8,0))</f>
        <v/>
      </c>
      <c r="H281" s="281" t="str">
        <f aca="false">IF(VLOOKUP($A281,Tournoi!$B$2:$AB$601,6,0)="","",VLOOKUP($A281,Tournoi!$B$2:$AB$601,12,0))</f>
        <v/>
      </c>
      <c r="I281" s="280" t="str">
        <f aca="false">IF(VLOOKUP($A281,Tournoi!$B$2:$AB$601,6,0)="","",VLOOKUP($A281,Tournoi!$B$2:$AB$601,13,0))</f>
        <v/>
      </c>
      <c r="J281" s="281" t="str">
        <f aca="false">IF(VLOOKUP($A281,Tournoi!$B$2:$AB$601,6,0)="","",VLOOKUP($A281,Tournoi!$B$2:$AB$601,17,0))</f>
        <v/>
      </c>
      <c r="K281" s="280" t="str">
        <f aca="false">IF(VLOOKUP($A281,Tournoi!$B$2:$AB$601,6,0)="","",VLOOKUP($A281,Tournoi!$B$2:$AB$601,18,0))</f>
        <v/>
      </c>
      <c r="L281" s="281" t="str">
        <f aca="false">IF(VLOOKUP($A281,Tournoi!$B$2:$AB$601,6,0)="","",VLOOKUP($A281,Tournoi!$B$2:$AB$601,22,0))</f>
        <v/>
      </c>
    </row>
    <row r="282" customFormat="false" ht="14.1" hidden="false" customHeight="true" outlineLevel="0" collapsed="false">
      <c r="A282" s="36" t="n">
        <v>281</v>
      </c>
      <c r="B282" s="278" t="n">
        <f aca="false">IF(VLOOKUP($A282,Ludo_na!$A$2:$AB$602,3,0)="","",VLOOKUP($A282,Ludo_na!$A$2:$AB$602,2,0))</f>
        <v>305</v>
      </c>
      <c r="C282" s="279" t="str">
        <f aca="false">IF(VLOOKUP($A282,Tournoi!$B$2:$AB$601,3,0)="","",VLOOKUP($A282,Tournoi!$B$2:$AB$601,3,0))</f>
        <v>Boudaer</v>
      </c>
      <c r="D282" s="279" t="str">
        <f aca="false">IF(VLOOKUP($A282,Tournoi!$B$2:$AB$601,4,0)="","",VLOOKUP($A282,Tournoi!$B$2:$AB$601,4,0))</f>
        <v>Glenn</v>
      </c>
      <c r="E282" s="249" t="str">
        <f aca="false">IF(VLOOKUP($A282,Tournoi!$B$2:$AB$601,5,0)="","",VLOOKUP($A282,Tournoi!$B$2:$AB$601,5,0))</f>
        <v/>
      </c>
      <c r="F282" s="280" t="str">
        <f aca="false">IF(VLOOKUP($A282,Tournoi!$B$2:$AB$601,6,0)="","",VLOOKUP($A282,Tournoi!$B$2:$AB$601,6,0))</f>
        <v>Aanwezig</v>
      </c>
      <c r="G282" s="280" t="str">
        <f aca="false">IF(VLOOKUP($A282,Tournoi!$B$2:$AB$601,6,0)="","",VLOOKUP($A282,Tournoi!$B$2:$AB$601,8,0))</f>
        <v>La Isla</v>
      </c>
      <c r="H282" s="281" t="n">
        <f aca="false">IF(VLOOKUP($A282,Tournoi!$B$2:$AB$601,6,0)="","",VLOOKUP($A282,Tournoi!$B$2:$AB$601,12,0))</f>
        <v>0.196581196581197</v>
      </c>
      <c r="I282" s="280" t="str">
        <f aca="false">IF(VLOOKUP($A282,Tournoi!$B$2:$AB$601,6,0)="","",VLOOKUP($A282,Tournoi!$B$2:$AB$601,13,0))</f>
        <v>Great Western Trail</v>
      </c>
      <c r="J282" s="281" t="n">
        <f aca="false">IF(VLOOKUP($A282,Tournoi!$B$2:$AB$601,6,0)="","",VLOOKUP($A282,Tournoi!$B$2:$AB$601,17,0))</f>
        <v>0.0867052023121387</v>
      </c>
      <c r="K282" s="280" t="str">
        <f aca="false">IF(VLOOKUP($A282,Tournoi!$B$2:$AB$601,6,0)="","",VLOOKUP($A282,Tournoi!$B$2:$AB$601,18,0))</f>
        <v>7 Wonders</v>
      </c>
      <c r="L282" s="281" t="n">
        <f aca="false">IF(VLOOKUP($A282,Tournoi!$B$2:$AB$601,6,0)="","",VLOOKUP($A282,Tournoi!$B$2:$AB$601,22,0))</f>
        <v>40.1406844106464</v>
      </c>
    </row>
    <row r="283" customFormat="false" ht="14.1" hidden="false" customHeight="true" outlineLevel="0" collapsed="false">
      <c r="A283" s="36" t="n">
        <v>282</v>
      </c>
      <c r="B283" s="278" t="n">
        <f aca="false">IF(VLOOKUP($A283,Ludo_na!$A$2:$AB$602,3,0)="","",VLOOKUP($A283,Ludo_na!$A$2:$AB$602,2,0))</f>
        <v>345</v>
      </c>
      <c r="C283" s="279" t="str">
        <f aca="false">IF(VLOOKUP($A283,Tournoi!$B$2:$AB$601,3,0)="","",VLOOKUP($A283,Tournoi!$B$2:$AB$601,3,0))</f>
        <v>Vossaert</v>
      </c>
      <c r="D283" s="279" t="str">
        <f aca="false">IF(VLOOKUP($A283,Tournoi!$B$2:$AB$601,4,0)="","",VLOOKUP($A283,Tournoi!$B$2:$AB$601,4,0))</f>
        <v>Steven</v>
      </c>
      <c r="E283" s="249" t="str">
        <f aca="false">IF(VLOOKUP($A283,Tournoi!$B$2:$AB$601,5,0)="","",VLOOKUP($A283,Tournoi!$B$2:$AB$601,5,0))</f>
        <v/>
      </c>
      <c r="F283" s="280" t="str">
        <f aca="false">IF(VLOOKUP($A283,Tournoi!$B$2:$AB$601,6,0)="","",VLOOKUP($A283,Tournoi!$B$2:$AB$601,6,0))</f>
        <v/>
      </c>
      <c r="G283" s="280" t="str">
        <f aca="false">IF(VLOOKUP($A283,Tournoi!$B$2:$AB$601,6,0)="","",VLOOKUP($A283,Tournoi!$B$2:$AB$601,8,0))</f>
        <v/>
      </c>
      <c r="H283" s="281" t="str">
        <f aca="false">IF(VLOOKUP($A283,Tournoi!$B$2:$AB$601,6,0)="","",VLOOKUP($A283,Tournoi!$B$2:$AB$601,12,0))</f>
        <v/>
      </c>
      <c r="I283" s="280" t="str">
        <f aca="false">IF(VLOOKUP($A283,Tournoi!$B$2:$AB$601,6,0)="","",VLOOKUP($A283,Tournoi!$B$2:$AB$601,13,0))</f>
        <v/>
      </c>
      <c r="J283" s="281" t="str">
        <f aca="false">IF(VLOOKUP($A283,Tournoi!$B$2:$AB$601,6,0)="","",VLOOKUP($A283,Tournoi!$B$2:$AB$601,17,0))</f>
        <v/>
      </c>
      <c r="K283" s="280" t="str">
        <f aca="false">IF(VLOOKUP($A283,Tournoi!$B$2:$AB$601,6,0)="","",VLOOKUP($A283,Tournoi!$B$2:$AB$601,18,0))</f>
        <v/>
      </c>
      <c r="L283" s="281" t="str">
        <f aca="false">IF(VLOOKUP($A283,Tournoi!$B$2:$AB$601,6,0)="","",VLOOKUP($A283,Tournoi!$B$2:$AB$601,22,0))</f>
        <v/>
      </c>
    </row>
    <row r="284" customFormat="false" ht="14.1" hidden="false" customHeight="true" outlineLevel="0" collapsed="false">
      <c r="A284" s="36" t="n">
        <v>283</v>
      </c>
      <c r="B284" s="278" t="n">
        <f aca="false">IF(VLOOKUP($A284,Ludo_na!$A$2:$AB$602,3,0)="","",VLOOKUP($A284,Ludo_na!$A$2:$AB$602,2,0))</f>
        <v>44</v>
      </c>
      <c r="C284" s="279" t="str">
        <f aca="false">IF(VLOOKUP($A284,Tournoi!$B$2:$AB$601,3,0)="","",VLOOKUP($A284,Tournoi!$B$2:$AB$601,3,0))</f>
        <v>Verleye</v>
      </c>
      <c r="D284" s="279" t="str">
        <f aca="false">IF(VLOOKUP($A284,Tournoi!$B$2:$AB$601,4,0)="","",VLOOKUP($A284,Tournoi!$B$2:$AB$601,4,0))</f>
        <v>Henk</v>
      </c>
      <c r="E284" s="249" t="str">
        <f aca="false">IF(VLOOKUP($A284,Tournoi!$B$2:$AB$601,5,0)="","",VLOOKUP($A284,Tournoi!$B$2:$AB$601,5,0))</f>
        <v>Spelen Op Zolder</v>
      </c>
      <c r="F284" s="280" t="str">
        <f aca="false">IF(VLOOKUP($A284,Tournoi!$B$2:$AB$601,6,0)="","",VLOOKUP($A284,Tournoi!$B$2:$AB$601,6,0))</f>
        <v>Aanwezig</v>
      </c>
      <c r="G284" s="280" t="str">
        <f aca="false">IF(VLOOKUP($A284,Tournoi!$B$2:$AB$601,6,0)="","",VLOOKUP($A284,Tournoi!$B$2:$AB$601,8,0))</f>
        <v>Cottage Garden</v>
      </c>
      <c r="H284" s="281" t="n">
        <f aca="false">IF(VLOOKUP($A284,Tournoi!$B$2:$AB$601,6,0)="","",VLOOKUP($A284,Tournoi!$B$2:$AB$601,12,0))</f>
        <v>0.214285714285714</v>
      </c>
      <c r="I284" s="280" t="str">
        <f aca="false">IF(VLOOKUP($A284,Tournoi!$B$2:$AB$601,6,0)="","",VLOOKUP($A284,Tournoi!$B$2:$AB$601,13,0))</f>
        <v>Dynasties: Verdeel en heers</v>
      </c>
      <c r="J284" s="281" t="n">
        <f aca="false">IF(VLOOKUP($A284,Tournoi!$B$2:$AB$601,6,0)="","",VLOOKUP($A284,Tournoi!$B$2:$AB$601,17,0))</f>
        <v>33.5786163522013</v>
      </c>
      <c r="K284" s="280" t="str">
        <f aca="false">IF(VLOOKUP($A284,Tournoi!$B$2:$AB$601,6,0)="","",VLOOKUP($A284,Tournoi!$B$2:$AB$601,18,0))</f>
        <v>Kilt Castle</v>
      </c>
      <c r="L284" s="281" t="n">
        <f aca="false">IF(VLOOKUP($A284,Tournoi!$B$2:$AB$601,6,0)="","",VLOOKUP($A284,Tournoi!$B$2:$AB$601,22,0))</f>
        <v>33.5208333333333</v>
      </c>
    </row>
    <row r="285" customFormat="false" ht="14.1" hidden="false" customHeight="true" outlineLevel="0" collapsed="false">
      <c r="A285" s="36" t="n">
        <v>284</v>
      </c>
      <c r="B285" s="278" t="n">
        <f aca="false">IF(VLOOKUP($A285,Ludo_na!$A$2:$AB$602,3,0)="","",VLOOKUP($A285,Ludo_na!$A$2:$AB$602,2,0))</f>
        <v>283</v>
      </c>
      <c r="C285" s="279" t="str">
        <f aca="false">IF(VLOOKUP($A285,Tournoi!$B$2:$AB$601,3,0)="","",VLOOKUP($A285,Tournoi!$B$2:$AB$601,3,0))</f>
        <v>Dejonghe</v>
      </c>
      <c r="D285" s="279" t="str">
        <f aca="false">IF(VLOOKUP($A285,Tournoi!$B$2:$AB$601,4,0)="","",VLOOKUP($A285,Tournoi!$B$2:$AB$601,4,0))</f>
        <v>Benny</v>
      </c>
      <c r="E285" s="249" t="str">
        <f aca="false">IF(VLOOKUP($A285,Tournoi!$B$2:$AB$601,5,0)="","",VLOOKUP($A285,Tournoi!$B$2:$AB$601,5,0))</f>
        <v>Spelen Op Zolder</v>
      </c>
      <c r="F285" s="280" t="str">
        <f aca="false">IF(VLOOKUP($A285,Tournoi!$B$2:$AB$601,6,0)="","",VLOOKUP($A285,Tournoi!$B$2:$AB$601,6,0))</f>
        <v/>
      </c>
      <c r="G285" s="280" t="str">
        <f aca="false">IF(VLOOKUP($A285,Tournoi!$B$2:$AB$601,6,0)="","",VLOOKUP($A285,Tournoi!$B$2:$AB$601,8,0))</f>
        <v/>
      </c>
      <c r="H285" s="281" t="str">
        <f aca="false">IF(VLOOKUP($A285,Tournoi!$B$2:$AB$601,6,0)="","",VLOOKUP($A285,Tournoi!$B$2:$AB$601,12,0))</f>
        <v/>
      </c>
      <c r="I285" s="280" t="str">
        <f aca="false">IF(VLOOKUP($A285,Tournoi!$B$2:$AB$601,6,0)="","",VLOOKUP($A285,Tournoi!$B$2:$AB$601,13,0))</f>
        <v/>
      </c>
      <c r="J285" s="281" t="str">
        <f aca="false">IF(VLOOKUP($A285,Tournoi!$B$2:$AB$601,6,0)="","",VLOOKUP($A285,Tournoi!$B$2:$AB$601,17,0))</f>
        <v/>
      </c>
      <c r="K285" s="280" t="str">
        <f aca="false">IF(VLOOKUP($A285,Tournoi!$B$2:$AB$601,6,0)="","",VLOOKUP($A285,Tournoi!$B$2:$AB$601,18,0))</f>
        <v/>
      </c>
      <c r="L285" s="281" t="str">
        <f aca="false">IF(VLOOKUP($A285,Tournoi!$B$2:$AB$601,6,0)="","",VLOOKUP($A285,Tournoi!$B$2:$AB$601,22,0))</f>
        <v/>
      </c>
    </row>
    <row r="286" customFormat="false" ht="14.1" hidden="false" customHeight="true" outlineLevel="0" collapsed="false">
      <c r="A286" s="36" t="n">
        <v>285</v>
      </c>
      <c r="B286" s="278" t="n">
        <f aca="false">IF(VLOOKUP($A286,Ludo_na!$A$2:$AB$602,3,0)="","",VLOOKUP($A286,Ludo_na!$A$2:$AB$602,2,0))</f>
        <v>565</v>
      </c>
      <c r="C286" s="279" t="str">
        <f aca="false">IF(VLOOKUP($A286,Tournoi!$B$2:$AB$601,3,0)="","",VLOOKUP($A286,Tournoi!$B$2:$AB$601,3,0))</f>
        <v>Gavart</v>
      </c>
      <c r="D286" s="279" t="str">
        <f aca="false">IF(VLOOKUP($A286,Tournoi!$B$2:$AB$601,4,0)="","",VLOOKUP($A286,Tournoi!$B$2:$AB$601,4,0))</f>
        <v>Gaike</v>
      </c>
      <c r="E286" s="249" t="str">
        <f aca="false">IF(VLOOKUP($A286,Tournoi!$B$2:$AB$601,5,0)="","",VLOOKUP($A286,Tournoi!$B$2:$AB$601,5,0))</f>
        <v>Spelen Op Zolder</v>
      </c>
      <c r="F286" s="280" t="str">
        <f aca="false">IF(VLOOKUP($A286,Tournoi!$B$2:$AB$601,6,0)="","",VLOOKUP($A286,Tournoi!$B$2:$AB$601,6,0))</f>
        <v/>
      </c>
      <c r="G286" s="280" t="str">
        <f aca="false">IF(VLOOKUP($A286,Tournoi!$B$2:$AB$601,6,0)="","",VLOOKUP($A286,Tournoi!$B$2:$AB$601,8,0))</f>
        <v/>
      </c>
      <c r="H286" s="281" t="str">
        <f aca="false">IF(VLOOKUP($A286,Tournoi!$B$2:$AB$601,6,0)="","",VLOOKUP($A286,Tournoi!$B$2:$AB$601,12,0))</f>
        <v/>
      </c>
      <c r="I286" s="280" t="str">
        <f aca="false">IF(VLOOKUP($A286,Tournoi!$B$2:$AB$601,6,0)="","",VLOOKUP($A286,Tournoi!$B$2:$AB$601,13,0))</f>
        <v/>
      </c>
      <c r="J286" s="281" t="str">
        <f aca="false">IF(VLOOKUP($A286,Tournoi!$B$2:$AB$601,6,0)="","",VLOOKUP($A286,Tournoi!$B$2:$AB$601,17,0))</f>
        <v/>
      </c>
      <c r="K286" s="280" t="str">
        <f aca="false">IF(VLOOKUP($A286,Tournoi!$B$2:$AB$601,6,0)="","",VLOOKUP($A286,Tournoi!$B$2:$AB$601,18,0))</f>
        <v/>
      </c>
      <c r="L286" s="281" t="str">
        <f aca="false">IF(VLOOKUP($A286,Tournoi!$B$2:$AB$601,6,0)="","",VLOOKUP($A286,Tournoi!$B$2:$AB$601,22,0))</f>
        <v/>
      </c>
    </row>
    <row r="287" customFormat="false" ht="14.1" hidden="false" customHeight="true" outlineLevel="0" collapsed="false">
      <c r="A287" s="36" t="n">
        <v>286</v>
      </c>
      <c r="B287" s="278" t="n">
        <f aca="false">IF(VLOOKUP($A287,Ludo_na!$A$2:$AB$602,3,0)="","",VLOOKUP($A287,Ludo_na!$A$2:$AB$602,2,0))</f>
        <v>354</v>
      </c>
      <c r="C287" s="279" t="str">
        <f aca="false">IF(VLOOKUP($A287,Tournoi!$B$2:$AB$601,3,0)="","",VLOOKUP($A287,Tournoi!$B$2:$AB$601,3,0))</f>
        <v>Van Orshaegen</v>
      </c>
      <c r="D287" s="279" t="str">
        <f aca="false">IF(VLOOKUP($A287,Tournoi!$B$2:$AB$601,4,0)="","",VLOOKUP($A287,Tournoi!$B$2:$AB$601,4,0))</f>
        <v>Joni</v>
      </c>
      <c r="E287" s="249" t="str">
        <f aca="false">IF(VLOOKUP($A287,Tournoi!$B$2:$AB$601,5,0)="","",VLOOKUP($A287,Tournoi!$B$2:$AB$601,5,0))</f>
        <v/>
      </c>
      <c r="F287" s="280" t="str">
        <f aca="false">IF(VLOOKUP($A287,Tournoi!$B$2:$AB$601,6,0)="","",VLOOKUP($A287,Tournoi!$B$2:$AB$601,6,0))</f>
        <v/>
      </c>
      <c r="G287" s="280" t="str">
        <f aca="false">IF(VLOOKUP($A287,Tournoi!$B$2:$AB$601,6,0)="","",VLOOKUP($A287,Tournoi!$B$2:$AB$601,8,0))</f>
        <v/>
      </c>
      <c r="H287" s="281" t="str">
        <f aca="false">IF(VLOOKUP($A287,Tournoi!$B$2:$AB$601,6,0)="","",VLOOKUP($A287,Tournoi!$B$2:$AB$601,12,0))</f>
        <v/>
      </c>
      <c r="I287" s="280" t="str">
        <f aca="false">IF(VLOOKUP($A287,Tournoi!$B$2:$AB$601,6,0)="","",VLOOKUP($A287,Tournoi!$B$2:$AB$601,13,0))</f>
        <v/>
      </c>
      <c r="J287" s="281" t="str">
        <f aca="false">IF(VLOOKUP($A287,Tournoi!$B$2:$AB$601,6,0)="","",VLOOKUP($A287,Tournoi!$B$2:$AB$601,17,0))</f>
        <v/>
      </c>
      <c r="K287" s="280" t="str">
        <f aca="false">IF(VLOOKUP($A287,Tournoi!$B$2:$AB$601,6,0)="","",VLOOKUP($A287,Tournoi!$B$2:$AB$601,18,0))</f>
        <v/>
      </c>
      <c r="L287" s="281" t="str">
        <f aca="false">IF(VLOOKUP($A287,Tournoi!$B$2:$AB$601,6,0)="","",VLOOKUP($A287,Tournoi!$B$2:$AB$601,22,0))</f>
        <v/>
      </c>
    </row>
    <row r="288" customFormat="false" ht="14.1" hidden="false" customHeight="true" outlineLevel="0" collapsed="false">
      <c r="A288" s="36" t="n">
        <v>287</v>
      </c>
      <c r="B288" s="278" t="n">
        <f aca="false">IF(VLOOKUP($A288,Ludo_na!$A$2:$AB$602,3,0)="","",VLOOKUP($A288,Ludo_na!$A$2:$AB$602,2,0))</f>
        <v>33</v>
      </c>
      <c r="C288" s="279" t="str">
        <f aca="false">IF(VLOOKUP($A288,Tournoi!$B$2:$AB$601,3,0)="","",VLOOKUP($A288,Tournoi!$B$2:$AB$601,3,0))</f>
        <v>Verheyden</v>
      </c>
      <c r="D288" s="279" t="str">
        <f aca="false">IF(VLOOKUP($A288,Tournoi!$B$2:$AB$601,4,0)="","",VLOOKUP($A288,Tournoi!$B$2:$AB$601,4,0))</f>
        <v>Hanne</v>
      </c>
      <c r="E288" s="249" t="str">
        <f aca="false">IF(VLOOKUP($A288,Tournoi!$B$2:$AB$601,5,0)="","",VLOOKUP($A288,Tournoi!$B$2:$AB$601,5,0))</f>
        <v>Speelduivel</v>
      </c>
      <c r="F288" s="280" t="str">
        <f aca="false">IF(VLOOKUP($A288,Tournoi!$B$2:$AB$601,6,0)="","",VLOOKUP($A288,Tournoi!$B$2:$AB$601,6,0))</f>
        <v>Aanwezig</v>
      </c>
      <c r="G288" s="280" t="str">
        <f aca="false">IF(VLOOKUP($A288,Tournoi!$B$2:$AB$601,6,0)="","",VLOOKUP($A288,Tournoi!$B$2:$AB$601,8,0))</f>
        <v>Rummikub</v>
      </c>
      <c r="H288" s="281" t="n">
        <f aca="false">IF(VLOOKUP($A288,Tournoi!$B$2:$AB$601,6,0)="","",VLOOKUP($A288,Tournoi!$B$2:$AB$601,12,0))</f>
        <v>33.4470720720721</v>
      </c>
      <c r="I288" s="280" t="str">
        <f aca="false">IF(VLOOKUP($A288,Tournoi!$B$2:$AB$601,6,0)="","",VLOOKUP($A288,Tournoi!$B$2:$AB$601,13,0))</f>
        <v>Broom Service</v>
      </c>
      <c r="J288" s="281" t="n">
        <f aca="false">IF(VLOOKUP($A288,Tournoi!$B$2:$AB$601,6,0)="","",VLOOKUP($A288,Tournoi!$B$2:$AB$601,17,0))</f>
        <v>25.1757719714964</v>
      </c>
      <c r="K288" s="280" t="str">
        <f aca="false">IF(VLOOKUP($A288,Tournoi!$B$2:$AB$601,6,0)="","",VLOOKUP($A288,Tournoi!$B$2:$AB$601,18,0))</f>
        <v>Dominion </v>
      </c>
      <c r="L288" s="281" t="n">
        <f aca="false">IF(VLOOKUP($A288,Tournoi!$B$2:$AB$601,6,0)="","",VLOOKUP($A288,Tournoi!$B$2:$AB$601,22,0))</f>
        <v>104.275510204082</v>
      </c>
    </row>
    <row r="289" customFormat="false" ht="14.1" hidden="false" customHeight="true" outlineLevel="0" collapsed="false">
      <c r="A289" s="36" t="n">
        <v>288</v>
      </c>
      <c r="B289" s="278" t="n">
        <f aca="false">IF(VLOOKUP($A289,Ludo_na!$A$2:$AB$602,3,0)="","",VLOOKUP($A289,Ludo_na!$A$2:$AB$602,2,0))</f>
        <v>1</v>
      </c>
      <c r="C289" s="279" t="str">
        <f aca="false">IF(VLOOKUP($A289,Tournoi!$B$2:$AB$601,3,0)="","",VLOOKUP($A289,Tournoi!$B$2:$AB$601,3,0))</f>
        <v>Verheyden</v>
      </c>
      <c r="D289" s="279" t="str">
        <f aca="false">IF(VLOOKUP($A289,Tournoi!$B$2:$AB$601,4,0)="","",VLOOKUP($A289,Tournoi!$B$2:$AB$601,4,0))</f>
        <v>Karl</v>
      </c>
      <c r="E289" s="249" t="str">
        <f aca="false">IF(VLOOKUP($A289,Tournoi!$B$2:$AB$601,5,0)="","",VLOOKUP($A289,Tournoi!$B$2:$AB$601,5,0))</f>
        <v>Speelduivel</v>
      </c>
      <c r="F289" s="280" t="str">
        <f aca="false">IF(VLOOKUP($A289,Tournoi!$B$2:$AB$601,6,0)="","",VLOOKUP($A289,Tournoi!$B$2:$AB$601,6,0))</f>
        <v>Aanwezig</v>
      </c>
      <c r="G289" s="280" t="str">
        <f aca="false">IF(VLOOKUP($A289,Tournoi!$B$2:$AB$601,6,0)="","",VLOOKUP($A289,Tournoi!$B$2:$AB$601,8,0))</f>
        <v>De Kolonisten van Catan</v>
      </c>
      <c r="H289" s="281" t="n">
        <f aca="false">IF(VLOOKUP($A289,Tournoi!$B$2:$AB$601,6,0)="","",VLOOKUP($A289,Tournoi!$B$2:$AB$601,12,0))</f>
        <v>104.4</v>
      </c>
      <c r="I289" s="280" t="str">
        <f aca="false">IF(VLOOKUP($A289,Tournoi!$B$2:$AB$601,6,0)="","",VLOOKUP($A289,Tournoi!$B$2:$AB$601,13,0))</f>
        <v>Agricola</v>
      </c>
      <c r="J289" s="281" t="n">
        <f aca="false">IF(VLOOKUP($A289,Tournoi!$B$2:$AB$601,6,0)="","",VLOOKUP($A289,Tournoi!$B$2:$AB$601,17,0))</f>
        <v>104.304964539007</v>
      </c>
      <c r="K289" s="280" t="str">
        <f aca="false">IF(VLOOKUP($A289,Tournoi!$B$2:$AB$601,6,0)="","",VLOOKUP($A289,Tournoi!$B$2:$AB$601,18,0))</f>
        <v>Carcassonne</v>
      </c>
      <c r="L289" s="281" t="n">
        <f aca="false">IF(VLOOKUP($A289,Tournoi!$B$2:$AB$601,6,0)="","",VLOOKUP($A289,Tournoi!$B$2:$AB$601,22,0))</f>
        <v>105.254901960784</v>
      </c>
    </row>
    <row r="290" customFormat="false" ht="14.1" hidden="false" customHeight="true" outlineLevel="0" collapsed="false">
      <c r="A290" s="36" t="n">
        <v>289</v>
      </c>
      <c r="B290" s="278" t="n">
        <f aca="false">IF(VLOOKUP($A290,Ludo_na!$A$2:$AB$602,3,0)="","",VLOOKUP($A290,Ludo_na!$A$2:$AB$602,2,0))</f>
        <v>573</v>
      </c>
      <c r="C290" s="279" t="str">
        <f aca="false">IF(VLOOKUP($A290,Tournoi!$B$2:$AB$601,3,0)="","",VLOOKUP($A290,Tournoi!$B$2:$AB$601,3,0))</f>
        <v>Verbeke</v>
      </c>
      <c r="D290" s="279" t="str">
        <f aca="false">IF(VLOOKUP($A290,Tournoi!$B$2:$AB$601,4,0)="","",VLOOKUP($A290,Tournoi!$B$2:$AB$601,4,0))</f>
        <v>David</v>
      </c>
      <c r="E290" s="249" t="str">
        <f aca="false">IF(VLOOKUP($A290,Tournoi!$B$2:$AB$601,5,0)="","",VLOOKUP($A290,Tournoi!$B$2:$AB$601,5,0))</f>
        <v/>
      </c>
      <c r="F290" s="280" t="str">
        <f aca="false">IF(VLOOKUP($A290,Tournoi!$B$2:$AB$601,6,0)="","",VLOOKUP($A290,Tournoi!$B$2:$AB$601,6,0))</f>
        <v/>
      </c>
      <c r="G290" s="280" t="str">
        <f aca="false">IF(VLOOKUP($A290,Tournoi!$B$2:$AB$601,6,0)="","",VLOOKUP($A290,Tournoi!$B$2:$AB$601,8,0))</f>
        <v/>
      </c>
      <c r="H290" s="281" t="str">
        <f aca="false">IF(VLOOKUP($A290,Tournoi!$B$2:$AB$601,6,0)="","",VLOOKUP($A290,Tournoi!$B$2:$AB$601,12,0))</f>
        <v/>
      </c>
      <c r="I290" s="280" t="str">
        <f aca="false">IF(VLOOKUP($A290,Tournoi!$B$2:$AB$601,6,0)="","",VLOOKUP($A290,Tournoi!$B$2:$AB$601,13,0))</f>
        <v/>
      </c>
      <c r="J290" s="281" t="str">
        <f aca="false">IF(VLOOKUP($A290,Tournoi!$B$2:$AB$601,6,0)="","",VLOOKUP($A290,Tournoi!$B$2:$AB$601,17,0))</f>
        <v/>
      </c>
      <c r="K290" s="280" t="str">
        <f aca="false">IF(VLOOKUP($A290,Tournoi!$B$2:$AB$601,6,0)="","",VLOOKUP($A290,Tournoi!$B$2:$AB$601,18,0))</f>
        <v/>
      </c>
      <c r="L290" s="281" t="str">
        <f aca="false">IF(VLOOKUP($A290,Tournoi!$B$2:$AB$601,6,0)="","",VLOOKUP($A290,Tournoi!$B$2:$AB$601,22,0))</f>
        <v/>
      </c>
    </row>
    <row r="291" customFormat="false" ht="14.1" hidden="false" customHeight="true" outlineLevel="0" collapsed="false">
      <c r="A291" s="36" t="n">
        <v>290</v>
      </c>
      <c r="B291" s="278" t="n">
        <f aca="false">IF(VLOOKUP($A291,Ludo_na!$A$2:$AB$602,3,0)="","",VLOOKUP($A291,Ludo_na!$A$2:$AB$602,2,0))</f>
        <v>416</v>
      </c>
      <c r="C291" s="279" t="str">
        <f aca="false">IF(VLOOKUP($A291,Tournoi!$B$2:$AB$601,3,0)="","",VLOOKUP($A291,Tournoi!$B$2:$AB$601,3,0))</f>
        <v>Safarova</v>
      </c>
      <c r="D291" s="279" t="str">
        <f aca="false">IF(VLOOKUP($A291,Tournoi!$B$2:$AB$601,4,0)="","",VLOOKUP($A291,Tournoi!$B$2:$AB$601,4,0))</f>
        <v>Pavla</v>
      </c>
      <c r="E291" s="249" t="str">
        <f aca="false">IF(VLOOKUP($A291,Tournoi!$B$2:$AB$601,5,0)="","",VLOOKUP($A291,Tournoi!$B$2:$AB$601,5,0))</f>
        <v/>
      </c>
      <c r="F291" s="280" t="str">
        <f aca="false">IF(VLOOKUP($A291,Tournoi!$B$2:$AB$601,6,0)="","",VLOOKUP($A291,Tournoi!$B$2:$AB$601,6,0))</f>
        <v/>
      </c>
      <c r="G291" s="280" t="str">
        <f aca="false">IF(VLOOKUP($A291,Tournoi!$B$2:$AB$601,6,0)="","",VLOOKUP($A291,Tournoi!$B$2:$AB$601,8,0))</f>
        <v/>
      </c>
      <c r="H291" s="281" t="str">
        <f aca="false">IF(VLOOKUP($A291,Tournoi!$B$2:$AB$601,6,0)="","",VLOOKUP($A291,Tournoi!$B$2:$AB$601,12,0))</f>
        <v/>
      </c>
      <c r="I291" s="280" t="str">
        <f aca="false">IF(VLOOKUP($A291,Tournoi!$B$2:$AB$601,6,0)="","",VLOOKUP($A291,Tournoi!$B$2:$AB$601,13,0))</f>
        <v/>
      </c>
      <c r="J291" s="281" t="str">
        <f aca="false">IF(VLOOKUP($A291,Tournoi!$B$2:$AB$601,6,0)="","",VLOOKUP($A291,Tournoi!$B$2:$AB$601,17,0))</f>
        <v/>
      </c>
      <c r="K291" s="280" t="str">
        <f aca="false">IF(VLOOKUP($A291,Tournoi!$B$2:$AB$601,6,0)="","",VLOOKUP($A291,Tournoi!$B$2:$AB$601,18,0))</f>
        <v/>
      </c>
      <c r="L291" s="281" t="str">
        <f aca="false">IF(VLOOKUP($A291,Tournoi!$B$2:$AB$601,6,0)="","",VLOOKUP($A291,Tournoi!$B$2:$AB$601,22,0))</f>
        <v/>
      </c>
    </row>
    <row r="292" customFormat="false" ht="14.1" hidden="false" customHeight="true" outlineLevel="0" collapsed="false">
      <c r="A292" s="36" t="n">
        <v>291</v>
      </c>
      <c r="B292" s="278" t="n">
        <f aca="false">IF(VLOOKUP($A292,Ludo_na!$A$2:$AB$602,3,0)="","",VLOOKUP($A292,Ludo_na!$A$2:$AB$602,2,0))</f>
        <v>163</v>
      </c>
      <c r="C292" s="279" t="str">
        <f aca="false">IF(VLOOKUP($A292,Tournoi!$B$2:$AB$601,3,0)="","",VLOOKUP($A292,Tournoi!$B$2:$AB$601,3,0))</f>
        <v>Kerkhove</v>
      </c>
      <c r="D292" s="279" t="str">
        <f aca="false">IF(VLOOKUP($A292,Tournoi!$B$2:$AB$601,4,0)="","",VLOOKUP($A292,Tournoi!$B$2:$AB$601,4,0))</f>
        <v>Wouter</v>
      </c>
      <c r="E292" s="249" t="str">
        <f aca="false">IF(VLOOKUP($A292,Tournoi!$B$2:$AB$601,5,0)="","",VLOOKUP($A292,Tournoi!$B$2:$AB$601,5,0))</f>
        <v>Spelen Op Zolder</v>
      </c>
      <c r="F292" s="280" t="str">
        <f aca="false">IF(VLOOKUP($A292,Tournoi!$B$2:$AB$601,6,0)="","",VLOOKUP($A292,Tournoi!$B$2:$AB$601,6,0))</f>
        <v/>
      </c>
      <c r="G292" s="280" t="str">
        <f aca="false">IF(VLOOKUP($A292,Tournoi!$B$2:$AB$601,6,0)="","",VLOOKUP($A292,Tournoi!$B$2:$AB$601,8,0))</f>
        <v/>
      </c>
      <c r="H292" s="281" t="str">
        <f aca="false">IF(VLOOKUP($A292,Tournoi!$B$2:$AB$601,6,0)="","",VLOOKUP($A292,Tournoi!$B$2:$AB$601,12,0))</f>
        <v/>
      </c>
      <c r="I292" s="280" t="str">
        <f aca="false">IF(VLOOKUP($A292,Tournoi!$B$2:$AB$601,6,0)="","",VLOOKUP($A292,Tournoi!$B$2:$AB$601,13,0))</f>
        <v/>
      </c>
      <c r="J292" s="281" t="str">
        <f aca="false">IF(VLOOKUP($A292,Tournoi!$B$2:$AB$601,6,0)="","",VLOOKUP($A292,Tournoi!$B$2:$AB$601,17,0))</f>
        <v/>
      </c>
      <c r="K292" s="280" t="str">
        <f aca="false">IF(VLOOKUP($A292,Tournoi!$B$2:$AB$601,6,0)="","",VLOOKUP($A292,Tournoi!$B$2:$AB$601,18,0))</f>
        <v/>
      </c>
      <c r="L292" s="281" t="str">
        <f aca="false">IF(VLOOKUP($A292,Tournoi!$B$2:$AB$601,6,0)="","",VLOOKUP($A292,Tournoi!$B$2:$AB$601,22,0))</f>
        <v/>
      </c>
    </row>
    <row r="293" customFormat="false" ht="14.1" hidden="false" customHeight="true" outlineLevel="0" collapsed="false">
      <c r="A293" s="36" t="n">
        <v>292</v>
      </c>
      <c r="B293" s="278" t="n">
        <f aca="false">IF(VLOOKUP($A293,Ludo_na!$A$2:$AB$602,3,0)="","",VLOOKUP($A293,Ludo_na!$A$2:$AB$602,2,0))</f>
        <v>476</v>
      </c>
      <c r="C293" s="279" t="str">
        <f aca="false">IF(VLOOKUP($A293,Tournoi!$B$2:$AB$601,3,0)="","",VLOOKUP($A293,Tournoi!$B$2:$AB$601,3,0))</f>
        <v>Seressia</v>
      </c>
      <c r="D293" s="279" t="str">
        <f aca="false">IF(VLOOKUP($A293,Tournoi!$B$2:$AB$601,4,0)="","",VLOOKUP($A293,Tournoi!$B$2:$AB$601,4,0))</f>
        <v>Coralie</v>
      </c>
      <c r="E293" s="249" t="str">
        <f aca="false">IF(VLOOKUP($A293,Tournoi!$B$2:$AB$601,5,0)="","",VLOOKUP($A293,Tournoi!$B$2:$AB$601,5,0))</f>
        <v/>
      </c>
      <c r="F293" s="280" t="str">
        <f aca="false">IF(VLOOKUP($A293,Tournoi!$B$2:$AB$601,6,0)="","",VLOOKUP($A293,Tournoi!$B$2:$AB$601,6,0))</f>
        <v/>
      </c>
      <c r="G293" s="280" t="str">
        <f aca="false">IF(VLOOKUP($A293,Tournoi!$B$2:$AB$601,6,0)="","",VLOOKUP($A293,Tournoi!$B$2:$AB$601,8,0))</f>
        <v/>
      </c>
      <c r="H293" s="281" t="str">
        <f aca="false">IF(VLOOKUP($A293,Tournoi!$B$2:$AB$601,6,0)="","",VLOOKUP($A293,Tournoi!$B$2:$AB$601,12,0))</f>
        <v/>
      </c>
      <c r="I293" s="280" t="str">
        <f aca="false">IF(VLOOKUP($A293,Tournoi!$B$2:$AB$601,6,0)="","",VLOOKUP($A293,Tournoi!$B$2:$AB$601,13,0))</f>
        <v/>
      </c>
      <c r="J293" s="281" t="str">
        <f aca="false">IF(VLOOKUP($A293,Tournoi!$B$2:$AB$601,6,0)="","",VLOOKUP($A293,Tournoi!$B$2:$AB$601,17,0))</f>
        <v/>
      </c>
      <c r="K293" s="280" t="str">
        <f aca="false">IF(VLOOKUP($A293,Tournoi!$B$2:$AB$601,6,0)="","",VLOOKUP($A293,Tournoi!$B$2:$AB$601,18,0))</f>
        <v/>
      </c>
      <c r="L293" s="281" t="str">
        <f aca="false">IF(VLOOKUP($A293,Tournoi!$B$2:$AB$601,6,0)="","",VLOOKUP($A293,Tournoi!$B$2:$AB$601,22,0))</f>
        <v/>
      </c>
    </row>
    <row r="294" customFormat="false" ht="14.1" hidden="false" customHeight="true" outlineLevel="0" collapsed="false">
      <c r="A294" s="36" t="n">
        <v>293</v>
      </c>
      <c r="B294" s="278" t="n">
        <f aca="false">IF(VLOOKUP($A294,Ludo_na!$A$2:$AB$602,3,0)="","",VLOOKUP($A294,Ludo_na!$A$2:$AB$602,2,0))</f>
        <v>570</v>
      </c>
      <c r="C294" s="279" t="str">
        <f aca="false">IF(VLOOKUP($A294,Tournoi!$B$2:$AB$601,3,0)="","",VLOOKUP($A294,Tournoi!$B$2:$AB$601,3,0))</f>
        <v>Maes</v>
      </c>
      <c r="D294" s="279" t="str">
        <f aca="false">IF(VLOOKUP($A294,Tournoi!$B$2:$AB$601,4,0)="","",VLOOKUP($A294,Tournoi!$B$2:$AB$601,4,0))</f>
        <v>Joris</v>
      </c>
      <c r="E294" s="249" t="str">
        <f aca="false">IF(VLOOKUP($A294,Tournoi!$B$2:$AB$601,5,0)="","",VLOOKUP($A294,Tournoi!$B$2:$AB$601,5,0))</f>
        <v>Spelen Op Zolder</v>
      </c>
      <c r="F294" s="280" t="str">
        <f aca="false">IF(VLOOKUP($A294,Tournoi!$B$2:$AB$601,6,0)="","",VLOOKUP($A294,Tournoi!$B$2:$AB$601,6,0))</f>
        <v/>
      </c>
      <c r="G294" s="280" t="str">
        <f aca="false">IF(VLOOKUP($A294,Tournoi!$B$2:$AB$601,6,0)="","",VLOOKUP($A294,Tournoi!$B$2:$AB$601,8,0))</f>
        <v/>
      </c>
      <c r="H294" s="281" t="str">
        <f aca="false">IF(VLOOKUP($A294,Tournoi!$B$2:$AB$601,6,0)="","",VLOOKUP($A294,Tournoi!$B$2:$AB$601,12,0))</f>
        <v/>
      </c>
      <c r="I294" s="280" t="str">
        <f aca="false">IF(VLOOKUP($A294,Tournoi!$B$2:$AB$601,6,0)="","",VLOOKUP($A294,Tournoi!$B$2:$AB$601,13,0))</f>
        <v/>
      </c>
      <c r="J294" s="281" t="str">
        <f aca="false">IF(VLOOKUP($A294,Tournoi!$B$2:$AB$601,6,0)="","",VLOOKUP($A294,Tournoi!$B$2:$AB$601,17,0))</f>
        <v/>
      </c>
      <c r="K294" s="280" t="str">
        <f aca="false">IF(VLOOKUP($A294,Tournoi!$B$2:$AB$601,6,0)="","",VLOOKUP($A294,Tournoi!$B$2:$AB$601,18,0))</f>
        <v/>
      </c>
      <c r="L294" s="281" t="str">
        <f aca="false">IF(VLOOKUP($A294,Tournoi!$B$2:$AB$601,6,0)="","",VLOOKUP($A294,Tournoi!$B$2:$AB$601,22,0))</f>
        <v/>
      </c>
    </row>
    <row r="295" customFormat="false" ht="14.1" hidden="false" customHeight="true" outlineLevel="0" collapsed="false">
      <c r="A295" s="36" t="n">
        <v>294</v>
      </c>
      <c r="B295" s="278" t="n">
        <f aca="false">IF(VLOOKUP($A295,Ludo_na!$A$2:$AB$602,3,0)="","",VLOOKUP($A295,Ludo_na!$A$2:$AB$602,2,0))</f>
        <v>53</v>
      </c>
      <c r="C295" s="279" t="str">
        <f aca="false">IF(VLOOKUP($A295,Tournoi!$B$2:$AB$601,3,0)="","",VLOOKUP($A295,Tournoi!$B$2:$AB$601,3,0))</f>
        <v>Puylaert</v>
      </c>
      <c r="D295" s="279" t="str">
        <f aca="false">IF(VLOOKUP($A295,Tournoi!$B$2:$AB$601,4,0)="","",VLOOKUP($A295,Tournoi!$B$2:$AB$601,4,0))</f>
        <v>Benny</v>
      </c>
      <c r="E295" s="249" t="str">
        <f aca="false">IF(VLOOKUP($A295,Tournoi!$B$2:$AB$601,5,0)="","",VLOOKUP($A295,Tournoi!$B$2:$AB$601,5,0))</f>
        <v>Winning Movez</v>
      </c>
      <c r="F295" s="280" t="str">
        <f aca="false">IF(VLOOKUP($A295,Tournoi!$B$2:$AB$601,6,0)="","",VLOOKUP($A295,Tournoi!$B$2:$AB$601,6,0))</f>
        <v>Aanwezig</v>
      </c>
      <c r="G295" s="280" t="str">
        <f aca="false">IF(VLOOKUP($A295,Tournoi!$B$2:$AB$601,6,0)="","",VLOOKUP($A295,Tournoi!$B$2:$AB$601,8,0))</f>
        <v>Avonturenland</v>
      </c>
      <c r="H295" s="281" t="n">
        <f aca="false">IF(VLOOKUP($A295,Tournoi!$B$2:$AB$601,6,0)="","",VLOOKUP($A295,Tournoi!$B$2:$AB$601,12,0))</f>
        <v>0.1875</v>
      </c>
      <c r="I295" s="280" t="str">
        <f aca="false">IF(VLOOKUP($A295,Tournoi!$B$2:$AB$601,6,0)="","",VLOOKUP($A295,Tournoi!$B$2:$AB$601,13,0))</f>
        <v>Dynasties: Verdeel en heers</v>
      </c>
      <c r="J295" s="281" t="n">
        <f aca="false">IF(VLOOKUP($A295,Tournoi!$B$2:$AB$601,6,0)="","",VLOOKUP($A295,Tournoi!$B$2:$AB$601,17,0))</f>
        <v>0.191374663072776</v>
      </c>
      <c r="K295" s="280" t="str">
        <f aca="false">IF(VLOOKUP($A295,Tournoi!$B$2:$AB$601,6,0)="","",VLOOKUP($A295,Tournoi!$B$2:$AB$601,18,0))</f>
        <v>Chariot Race</v>
      </c>
      <c r="L295" s="281" t="n">
        <f aca="false">IF(VLOOKUP($A295,Tournoi!$B$2:$AB$601,6,0)="","",VLOOKUP($A295,Tournoi!$B$2:$AB$601,22,0))</f>
        <v>80.2380952380952</v>
      </c>
    </row>
    <row r="296" customFormat="false" ht="14.1" hidden="false" customHeight="true" outlineLevel="0" collapsed="false">
      <c r="A296" s="36" t="n">
        <v>295</v>
      </c>
      <c r="B296" s="278" t="n">
        <f aca="false">IF(VLOOKUP($A296,Ludo_na!$A$2:$AB$602,3,0)="","",VLOOKUP($A296,Ludo_na!$A$2:$AB$602,2,0))</f>
        <v>450</v>
      </c>
      <c r="C296" s="279" t="str">
        <f aca="false">IF(VLOOKUP($A296,Tournoi!$B$2:$AB$601,3,0)="","",VLOOKUP($A296,Tournoi!$B$2:$AB$601,3,0))</f>
        <v>Maron</v>
      </c>
      <c r="D296" s="279" t="str">
        <f aca="false">IF(VLOOKUP($A296,Tournoi!$B$2:$AB$601,4,0)="","",VLOOKUP($A296,Tournoi!$B$2:$AB$601,4,0))</f>
        <v>Hugues</v>
      </c>
      <c r="E296" s="249" t="str">
        <f aca="false">IF(VLOOKUP($A296,Tournoi!$B$2:$AB$601,5,0)="","",VLOOKUP($A296,Tournoi!$B$2:$AB$601,5,0))</f>
        <v/>
      </c>
      <c r="F296" s="280" t="str">
        <f aca="false">IF(VLOOKUP($A296,Tournoi!$B$2:$AB$601,6,0)="","",VLOOKUP($A296,Tournoi!$B$2:$AB$601,6,0))</f>
        <v/>
      </c>
      <c r="G296" s="280" t="str">
        <f aca="false">IF(VLOOKUP($A296,Tournoi!$B$2:$AB$601,6,0)="","",VLOOKUP($A296,Tournoi!$B$2:$AB$601,8,0))</f>
        <v/>
      </c>
      <c r="H296" s="281" t="str">
        <f aca="false">IF(VLOOKUP($A296,Tournoi!$B$2:$AB$601,6,0)="","",VLOOKUP($A296,Tournoi!$B$2:$AB$601,12,0))</f>
        <v/>
      </c>
      <c r="I296" s="280" t="str">
        <f aca="false">IF(VLOOKUP($A296,Tournoi!$B$2:$AB$601,6,0)="","",VLOOKUP($A296,Tournoi!$B$2:$AB$601,13,0))</f>
        <v/>
      </c>
      <c r="J296" s="281" t="str">
        <f aca="false">IF(VLOOKUP($A296,Tournoi!$B$2:$AB$601,6,0)="","",VLOOKUP($A296,Tournoi!$B$2:$AB$601,17,0))</f>
        <v/>
      </c>
      <c r="K296" s="280" t="str">
        <f aca="false">IF(VLOOKUP($A296,Tournoi!$B$2:$AB$601,6,0)="","",VLOOKUP($A296,Tournoi!$B$2:$AB$601,18,0))</f>
        <v/>
      </c>
      <c r="L296" s="281" t="str">
        <f aca="false">IF(VLOOKUP($A296,Tournoi!$B$2:$AB$601,6,0)="","",VLOOKUP($A296,Tournoi!$B$2:$AB$601,22,0))</f>
        <v/>
      </c>
    </row>
    <row r="297" customFormat="false" ht="14.1" hidden="false" customHeight="true" outlineLevel="0" collapsed="false">
      <c r="A297" s="36" t="n">
        <v>296</v>
      </c>
      <c r="B297" s="278" t="n">
        <f aca="false">IF(VLOOKUP($A297,Ludo_na!$A$2:$AB$602,3,0)="","",VLOOKUP($A297,Ludo_na!$A$2:$AB$602,2,0))</f>
        <v>99</v>
      </c>
      <c r="C297" s="279" t="str">
        <f aca="false">IF(VLOOKUP($A297,Tournoi!$B$2:$AB$601,3,0)="","",VLOOKUP($A297,Tournoi!$B$2:$AB$601,3,0))</f>
        <v>Pelgrims</v>
      </c>
      <c r="D297" s="279" t="str">
        <f aca="false">IF(VLOOKUP($A297,Tournoi!$B$2:$AB$601,4,0)="","",VLOOKUP($A297,Tournoi!$B$2:$AB$601,4,0))</f>
        <v>Jonathan</v>
      </c>
      <c r="E297" s="249" t="str">
        <f aca="false">IF(VLOOKUP($A297,Tournoi!$B$2:$AB$601,5,0)="","",VLOOKUP($A297,Tournoi!$B$2:$AB$601,5,0))</f>
        <v/>
      </c>
      <c r="F297" s="280" t="str">
        <f aca="false">IF(VLOOKUP($A297,Tournoi!$B$2:$AB$601,6,0)="","",VLOOKUP($A297,Tournoi!$B$2:$AB$601,6,0))</f>
        <v>Aanwezig</v>
      </c>
      <c r="G297" s="280" t="str">
        <f aca="false">IF(VLOOKUP($A297,Tournoi!$B$2:$AB$601,6,0)="","",VLOOKUP($A297,Tournoi!$B$2:$AB$601,8,0))</f>
        <v>Rummikub</v>
      </c>
      <c r="H297" s="281" t="n">
        <f aca="false">IF(VLOOKUP($A297,Tournoi!$B$2:$AB$601,6,0)="","",VLOOKUP($A297,Tournoi!$B$2:$AB$601,12,0))</f>
        <v>0</v>
      </c>
      <c r="I297" s="280" t="str">
        <f aca="false">IF(VLOOKUP($A297,Tournoi!$B$2:$AB$601,6,0)="","",VLOOKUP($A297,Tournoi!$B$2:$AB$601,13,0))</f>
        <v>Die Burgen von Burgund</v>
      </c>
      <c r="J297" s="281" t="n">
        <f aca="false">IF(VLOOKUP($A297,Tournoi!$B$2:$AB$601,6,0)="","",VLOOKUP($A297,Tournoi!$B$2:$AB$601,17,0))</f>
        <v>104.267990074442</v>
      </c>
      <c r="K297" s="280" t="str">
        <f aca="false">IF(VLOOKUP($A297,Tournoi!$B$2:$AB$601,6,0)="","",VLOOKUP($A297,Tournoi!$B$2:$AB$601,18,0))</f>
        <v>Splendor</v>
      </c>
      <c r="L297" s="281" t="n">
        <f aca="false">IF(VLOOKUP($A297,Tournoi!$B$2:$AB$601,6,0)="","",VLOOKUP($A297,Tournoi!$B$2:$AB$601,22,0))</f>
        <v>33.5772357723577</v>
      </c>
    </row>
    <row r="298" customFormat="false" ht="14.1" hidden="false" customHeight="true" outlineLevel="0" collapsed="false">
      <c r="A298" s="36" t="n">
        <v>297</v>
      </c>
      <c r="B298" s="278" t="n">
        <f aca="false">IF(VLOOKUP($A298,Ludo_na!$A$2:$AB$602,3,0)="","",VLOOKUP($A298,Ludo_na!$A$2:$AB$602,2,0))</f>
        <v>111</v>
      </c>
      <c r="C298" s="279" t="str">
        <f aca="false">IF(VLOOKUP($A298,Tournoi!$B$2:$AB$601,3,0)="","",VLOOKUP($A298,Tournoi!$B$2:$AB$601,3,0))</f>
        <v>Vanparys</v>
      </c>
      <c r="D298" s="279" t="str">
        <f aca="false">IF(VLOOKUP($A298,Tournoi!$B$2:$AB$601,4,0)="","",VLOOKUP($A298,Tournoi!$B$2:$AB$601,4,0))</f>
        <v>Petra</v>
      </c>
      <c r="E298" s="249" t="str">
        <f aca="false">IF(VLOOKUP($A298,Tournoi!$B$2:$AB$601,5,0)="","",VLOOKUP($A298,Tournoi!$B$2:$AB$601,5,0))</f>
        <v/>
      </c>
      <c r="F298" s="280" t="str">
        <f aca="false">IF(VLOOKUP($A298,Tournoi!$B$2:$AB$601,6,0)="","",VLOOKUP($A298,Tournoi!$B$2:$AB$601,6,0))</f>
        <v/>
      </c>
      <c r="G298" s="280" t="str">
        <f aca="false">IF(VLOOKUP($A298,Tournoi!$B$2:$AB$601,6,0)="","",VLOOKUP($A298,Tournoi!$B$2:$AB$601,8,0))</f>
        <v/>
      </c>
      <c r="H298" s="281" t="str">
        <f aca="false">IF(VLOOKUP($A298,Tournoi!$B$2:$AB$601,6,0)="","",VLOOKUP($A298,Tournoi!$B$2:$AB$601,12,0))</f>
        <v/>
      </c>
      <c r="I298" s="280" t="str">
        <f aca="false">IF(VLOOKUP($A298,Tournoi!$B$2:$AB$601,6,0)="","",VLOOKUP($A298,Tournoi!$B$2:$AB$601,13,0))</f>
        <v/>
      </c>
      <c r="J298" s="281" t="str">
        <f aca="false">IF(VLOOKUP($A298,Tournoi!$B$2:$AB$601,6,0)="","",VLOOKUP($A298,Tournoi!$B$2:$AB$601,17,0))</f>
        <v/>
      </c>
      <c r="K298" s="280" t="str">
        <f aca="false">IF(VLOOKUP($A298,Tournoi!$B$2:$AB$601,6,0)="","",VLOOKUP($A298,Tournoi!$B$2:$AB$601,18,0))</f>
        <v/>
      </c>
      <c r="L298" s="281" t="str">
        <f aca="false">IF(VLOOKUP($A298,Tournoi!$B$2:$AB$601,6,0)="","",VLOOKUP($A298,Tournoi!$B$2:$AB$601,22,0))</f>
        <v/>
      </c>
    </row>
    <row r="299" customFormat="false" ht="14.1" hidden="false" customHeight="true" outlineLevel="0" collapsed="false">
      <c r="A299" s="36" t="n">
        <v>298</v>
      </c>
      <c r="B299" s="278" t="n">
        <f aca="false">IF(VLOOKUP($A299,Ludo_na!$A$2:$AB$602,3,0)="","",VLOOKUP($A299,Ludo_na!$A$2:$AB$602,2,0))</f>
        <v>336</v>
      </c>
      <c r="C299" s="279" t="str">
        <f aca="false">IF(VLOOKUP($A299,Tournoi!$B$2:$AB$601,3,0)="","",VLOOKUP($A299,Tournoi!$B$2:$AB$601,3,0))</f>
        <v>Labeeuw </v>
      </c>
      <c r="D299" s="279" t="str">
        <f aca="false">IF(VLOOKUP($A299,Tournoi!$B$2:$AB$601,4,0)="","",VLOOKUP($A299,Tournoi!$B$2:$AB$601,4,0))</f>
        <v>Joachim</v>
      </c>
      <c r="E299" s="249" t="str">
        <f aca="false">IF(VLOOKUP($A299,Tournoi!$B$2:$AB$601,5,0)="","",VLOOKUP($A299,Tournoi!$B$2:$AB$601,5,0))</f>
        <v/>
      </c>
      <c r="F299" s="280" t="str">
        <f aca="false">IF(VLOOKUP($A299,Tournoi!$B$2:$AB$601,6,0)="","",VLOOKUP($A299,Tournoi!$B$2:$AB$601,6,0))</f>
        <v/>
      </c>
      <c r="G299" s="280" t="str">
        <f aca="false">IF(VLOOKUP($A299,Tournoi!$B$2:$AB$601,6,0)="","",VLOOKUP($A299,Tournoi!$B$2:$AB$601,8,0))</f>
        <v/>
      </c>
      <c r="H299" s="281" t="str">
        <f aca="false">IF(VLOOKUP($A299,Tournoi!$B$2:$AB$601,6,0)="","",VLOOKUP($A299,Tournoi!$B$2:$AB$601,12,0))</f>
        <v/>
      </c>
      <c r="I299" s="280" t="str">
        <f aca="false">IF(VLOOKUP($A299,Tournoi!$B$2:$AB$601,6,0)="","",VLOOKUP($A299,Tournoi!$B$2:$AB$601,13,0))</f>
        <v/>
      </c>
      <c r="J299" s="281" t="str">
        <f aca="false">IF(VLOOKUP($A299,Tournoi!$B$2:$AB$601,6,0)="","",VLOOKUP($A299,Tournoi!$B$2:$AB$601,17,0))</f>
        <v/>
      </c>
      <c r="K299" s="280" t="str">
        <f aca="false">IF(VLOOKUP($A299,Tournoi!$B$2:$AB$601,6,0)="","",VLOOKUP($A299,Tournoi!$B$2:$AB$601,18,0))</f>
        <v/>
      </c>
      <c r="L299" s="281" t="str">
        <f aca="false">IF(VLOOKUP($A299,Tournoi!$B$2:$AB$601,6,0)="","",VLOOKUP($A299,Tournoi!$B$2:$AB$601,22,0))</f>
        <v/>
      </c>
    </row>
    <row r="300" customFormat="false" ht="14.1" hidden="false" customHeight="true" outlineLevel="0" collapsed="false">
      <c r="A300" s="36" t="n">
        <v>299</v>
      </c>
      <c r="B300" s="278" t="n">
        <f aca="false">IF(VLOOKUP($A300,Ludo_na!$A$2:$AB$602,3,0)="","",VLOOKUP($A300,Ludo_na!$A$2:$AB$602,2,0))</f>
        <v>14</v>
      </c>
      <c r="C300" s="279" t="str">
        <f aca="false">IF(VLOOKUP($A300,Tournoi!$B$2:$AB$601,3,0)="","",VLOOKUP($A300,Tournoi!$B$2:$AB$601,3,0))</f>
        <v>Lehman</v>
      </c>
      <c r="D300" s="279" t="str">
        <f aca="false">IF(VLOOKUP($A300,Tournoi!$B$2:$AB$601,4,0)="","",VLOOKUP($A300,Tournoi!$B$2:$AB$601,4,0))</f>
        <v>Serge</v>
      </c>
      <c r="E300" s="249" t="str">
        <f aca="false">IF(VLOOKUP($A300,Tournoi!$B$2:$AB$601,5,0)="","",VLOOKUP($A300,Tournoi!$B$2:$AB$601,5,0))</f>
        <v>Alpa-Ludismes</v>
      </c>
      <c r="F300" s="280" t="str">
        <f aca="false">IF(VLOOKUP($A300,Tournoi!$B$2:$AB$601,6,0)="","",VLOOKUP($A300,Tournoi!$B$2:$AB$601,6,0))</f>
        <v/>
      </c>
      <c r="G300" s="280" t="str">
        <f aca="false">IF(VLOOKUP($A300,Tournoi!$B$2:$AB$601,6,0)="","",VLOOKUP($A300,Tournoi!$B$2:$AB$601,8,0))</f>
        <v/>
      </c>
      <c r="H300" s="281" t="str">
        <f aca="false">IF(VLOOKUP($A300,Tournoi!$B$2:$AB$601,6,0)="","",VLOOKUP($A300,Tournoi!$B$2:$AB$601,12,0))</f>
        <v/>
      </c>
      <c r="I300" s="280" t="str">
        <f aca="false">IF(VLOOKUP($A300,Tournoi!$B$2:$AB$601,6,0)="","",VLOOKUP($A300,Tournoi!$B$2:$AB$601,13,0))</f>
        <v/>
      </c>
      <c r="J300" s="281" t="str">
        <f aca="false">IF(VLOOKUP($A300,Tournoi!$B$2:$AB$601,6,0)="","",VLOOKUP($A300,Tournoi!$B$2:$AB$601,17,0))</f>
        <v/>
      </c>
      <c r="K300" s="280" t="str">
        <f aca="false">IF(VLOOKUP($A300,Tournoi!$B$2:$AB$601,6,0)="","",VLOOKUP($A300,Tournoi!$B$2:$AB$601,18,0))</f>
        <v/>
      </c>
      <c r="L300" s="281" t="str">
        <f aca="false">IF(VLOOKUP($A300,Tournoi!$B$2:$AB$601,6,0)="","",VLOOKUP($A300,Tournoi!$B$2:$AB$601,22,0))</f>
        <v/>
      </c>
    </row>
    <row r="301" customFormat="false" ht="14.1" hidden="false" customHeight="true" outlineLevel="0" collapsed="false">
      <c r="A301" s="36" t="n">
        <v>300</v>
      </c>
      <c r="B301" s="278" t="n">
        <f aca="false">IF(VLOOKUP($A301,Ludo_na!$A$2:$AB$602,3,0)="","",VLOOKUP($A301,Ludo_na!$A$2:$AB$602,2,0))</f>
        <v>577</v>
      </c>
      <c r="C301" s="279" t="str">
        <f aca="false">IF(VLOOKUP($A301,Tournoi!$B$2:$AB$601,3,0)="","",VLOOKUP($A301,Tournoi!$B$2:$AB$601,3,0))</f>
        <v>Mathys</v>
      </c>
      <c r="D301" s="279" t="str">
        <f aca="false">IF(VLOOKUP($A301,Tournoi!$B$2:$AB$601,4,0)="","",VLOOKUP($A301,Tournoi!$B$2:$AB$601,4,0))</f>
        <v>Marjan</v>
      </c>
      <c r="E301" s="249" t="str">
        <f aca="false">IF(VLOOKUP($A301,Tournoi!$B$2:$AB$601,5,0)="","",VLOOKUP($A301,Tournoi!$B$2:$AB$601,5,0))</f>
        <v/>
      </c>
      <c r="F301" s="280" t="str">
        <f aca="false">IF(VLOOKUP($A301,Tournoi!$B$2:$AB$601,6,0)="","",VLOOKUP($A301,Tournoi!$B$2:$AB$601,6,0))</f>
        <v/>
      </c>
      <c r="G301" s="280" t="str">
        <f aca="false">IF(VLOOKUP($A301,Tournoi!$B$2:$AB$601,6,0)="","",VLOOKUP($A301,Tournoi!$B$2:$AB$601,8,0))</f>
        <v/>
      </c>
      <c r="H301" s="281" t="str">
        <f aca="false">IF(VLOOKUP($A301,Tournoi!$B$2:$AB$601,6,0)="","",VLOOKUP($A301,Tournoi!$B$2:$AB$601,12,0))</f>
        <v/>
      </c>
      <c r="I301" s="280" t="str">
        <f aca="false">IF(VLOOKUP($A301,Tournoi!$B$2:$AB$601,6,0)="","",VLOOKUP($A301,Tournoi!$B$2:$AB$601,13,0))</f>
        <v/>
      </c>
      <c r="J301" s="281" t="str">
        <f aca="false">IF(VLOOKUP($A301,Tournoi!$B$2:$AB$601,6,0)="","",VLOOKUP($A301,Tournoi!$B$2:$AB$601,17,0))</f>
        <v/>
      </c>
      <c r="K301" s="280" t="str">
        <f aca="false">IF(VLOOKUP($A301,Tournoi!$B$2:$AB$601,6,0)="","",VLOOKUP($A301,Tournoi!$B$2:$AB$601,18,0))</f>
        <v/>
      </c>
      <c r="L301" s="281" t="str">
        <f aca="false">IF(VLOOKUP($A301,Tournoi!$B$2:$AB$601,6,0)="","",VLOOKUP($A301,Tournoi!$B$2:$AB$601,22,0))</f>
        <v/>
      </c>
    </row>
    <row r="302" customFormat="false" ht="14.1" hidden="false" customHeight="true" outlineLevel="0" collapsed="false">
      <c r="A302" s="36" t="n">
        <v>301</v>
      </c>
      <c r="B302" s="278" t="n">
        <f aca="false">IF(VLOOKUP($A302,Ludo_na!$A$2:$AB$602,3,0)="","",VLOOKUP($A302,Ludo_na!$A$2:$AB$602,2,0))</f>
        <v>561</v>
      </c>
      <c r="C302" s="279" t="str">
        <f aca="false">IF(VLOOKUP($A302,Tournoi!$B$2:$AB$601,3,0)="","",VLOOKUP($A302,Tournoi!$B$2:$AB$601,3,0))</f>
        <v>Peters</v>
      </c>
      <c r="D302" s="279" t="str">
        <f aca="false">IF(VLOOKUP($A302,Tournoi!$B$2:$AB$601,4,0)="","",VLOOKUP($A302,Tournoi!$B$2:$AB$601,4,0))</f>
        <v>Bert</v>
      </c>
      <c r="E302" s="249" t="str">
        <f aca="false">IF(VLOOKUP($A302,Tournoi!$B$2:$AB$601,5,0)="","",VLOOKUP($A302,Tournoi!$B$2:$AB$601,5,0))</f>
        <v/>
      </c>
      <c r="F302" s="280" t="str">
        <f aca="false">IF(VLOOKUP($A302,Tournoi!$B$2:$AB$601,6,0)="","",VLOOKUP($A302,Tournoi!$B$2:$AB$601,6,0))</f>
        <v/>
      </c>
      <c r="G302" s="280" t="str">
        <f aca="false">IF(VLOOKUP($A302,Tournoi!$B$2:$AB$601,6,0)="","",VLOOKUP($A302,Tournoi!$B$2:$AB$601,8,0))</f>
        <v/>
      </c>
      <c r="H302" s="281" t="str">
        <f aca="false">IF(VLOOKUP($A302,Tournoi!$B$2:$AB$601,6,0)="","",VLOOKUP($A302,Tournoi!$B$2:$AB$601,12,0))</f>
        <v/>
      </c>
      <c r="I302" s="280" t="str">
        <f aca="false">IF(VLOOKUP($A302,Tournoi!$B$2:$AB$601,6,0)="","",VLOOKUP($A302,Tournoi!$B$2:$AB$601,13,0))</f>
        <v/>
      </c>
      <c r="J302" s="281" t="str">
        <f aca="false">IF(VLOOKUP($A302,Tournoi!$B$2:$AB$601,6,0)="","",VLOOKUP($A302,Tournoi!$B$2:$AB$601,17,0))</f>
        <v/>
      </c>
      <c r="K302" s="280" t="str">
        <f aca="false">IF(VLOOKUP($A302,Tournoi!$B$2:$AB$601,6,0)="","",VLOOKUP($A302,Tournoi!$B$2:$AB$601,18,0))</f>
        <v/>
      </c>
      <c r="L302" s="281" t="str">
        <f aca="false">IF(VLOOKUP($A302,Tournoi!$B$2:$AB$601,6,0)="","",VLOOKUP($A302,Tournoi!$B$2:$AB$601,22,0))</f>
        <v/>
      </c>
    </row>
    <row r="303" customFormat="false" ht="14.1" hidden="false" customHeight="true" outlineLevel="0" collapsed="false">
      <c r="A303" s="36" t="n">
        <v>302</v>
      </c>
      <c r="B303" s="278" t="n">
        <f aca="false">IF(VLOOKUP($A303,Ludo_na!$A$2:$AB$602,3,0)="","",VLOOKUP($A303,Ludo_na!$A$2:$AB$602,2,0))</f>
        <v>315</v>
      </c>
      <c r="C303" s="279" t="str">
        <f aca="false">IF(VLOOKUP($A303,Tournoi!$B$2:$AB$601,3,0)="","",VLOOKUP($A303,Tournoi!$B$2:$AB$601,3,0))</f>
        <v>Verbanck</v>
      </c>
      <c r="D303" s="279" t="str">
        <f aca="false">IF(VLOOKUP($A303,Tournoi!$B$2:$AB$601,4,0)="","",VLOOKUP($A303,Tournoi!$B$2:$AB$601,4,0))</f>
        <v>Pieter</v>
      </c>
      <c r="E303" s="249" t="str">
        <f aca="false">IF(VLOOKUP($A303,Tournoi!$B$2:$AB$601,5,0)="","",VLOOKUP($A303,Tournoi!$B$2:$AB$601,5,0))</f>
        <v/>
      </c>
      <c r="F303" s="280" t="str">
        <f aca="false">IF(VLOOKUP($A303,Tournoi!$B$2:$AB$601,6,0)="","",VLOOKUP($A303,Tournoi!$B$2:$AB$601,6,0))</f>
        <v/>
      </c>
      <c r="G303" s="280" t="str">
        <f aca="false">IF(VLOOKUP($A303,Tournoi!$B$2:$AB$601,6,0)="","",VLOOKUP($A303,Tournoi!$B$2:$AB$601,8,0))</f>
        <v/>
      </c>
      <c r="H303" s="281" t="str">
        <f aca="false">IF(VLOOKUP($A303,Tournoi!$B$2:$AB$601,6,0)="","",VLOOKUP($A303,Tournoi!$B$2:$AB$601,12,0))</f>
        <v/>
      </c>
      <c r="I303" s="280" t="str">
        <f aca="false">IF(VLOOKUP($A303,Tournoi!$B$2:$AB$601,6,0)="","",VLOOKUP($A303,Tournoi!$B$2:$AB$601,13,0))</f>
        <v/>
      </c>
      <c r="J303" s="281" t="str">
        <f aca="false">IF(VLOOKUP($A303,Tournoi!$B$2:$AB$601,6,0)="","",VLOOKUP($A303,Tournoi!$B$2:$AB$601,17,0))</f>
        <v/>
      </c>
      <c r="K303" s="280" t="str">
        <f aca="false">IF(VLOOKUP($A303,Tournoi!$B$2:$AB$601,6,0)="","",VLOOKUP($A303,Tournoi!$B$2:$AB$601,18,0))</f>
        <v/>
      </c>
      <c r="L303" s="281" t="str">
        <f aca="false">IF(VLOOKUP($A303,Tournoi!$B$2:$AB$601,6,0)="","",VLOOKUP($A303,Tournoi!$B$2:$AB$601,22,0))</f>
        <v/>
      </c>
    </row>
    <row r="304" customFormat="false" ht="14.1" hidden="false" customHeight="true" outlineLevel="0" collapsed="false">
      <c r="A304" s="36" t="n">
        <v>303</v>
      </c>
      <c r="B304" s="278" t="n">
        <f aca="false">IF(VLOOKUP($A304,Ludo_na!$A$2:$AB$602,3,0)="","",VLOOKUP($A304,Ludo_na!$A$2:$AB$602,2,0))</f>
        <v>501</v>
      </c>
      <c r="C304" s="279" t="str">
        <f aca="false">IF(VLOOKUP($A304,Tournoi!$B$2:$AB$601,3,0)="","",VLOOKUP($A304,Tournoi!$B$2:$AB$601,3,0))</f>
        <v>De Mul</v>
      </c>
      <c r="D304" s="279" t="str">
        <f aca="false">IF(VLOOKUP($A304,Tournoi!$B$2:$AB$601,4,0)="","",VLOOKUP($A304,Tournoi!$B$2:$AB$601,4,0))</f>
        <v>Jordy</v>
      </c>
      <c r="E304" s="249" t="str">
        <f aca="false">IF(VLOOKUP($A304,Tournoi!$B$2:$AB$601,5,0)="","",VLOOKUP($A304,Tournoi!$B$2:$AB$601,5,0))</f>
        <v/>
      </c>
      <c r="F304" s="280" t="str">
        <f aca="false">IF(VLOOKUP($A304,Tournoi!$B$2:$AB$601,6,0)="","",VLOOKUP($A304,Tournoi!$B$2:$AB$601,6,0))</f>
        <v/>
      </c>
      <c r="G304" s="280" t="str">
        <f aca="false">IF(VLOOKUP($A304,Tournoi!$B$2:$AB$601,6,0)="","",VLOOKUP($A304,Tournoi!$B$2:$AB$601,8,0))</f>
        <v/>
      </c>
      <c r="H304" s="281" t="str">
        <f aca="false">IF(VLOOKUP($A304,Tournoi!$B$2:$AB$601,6,0)="","",VLOOKUP($A304,Tournoi!$B$2:$AB$601,12,0))</f>
        <v/>
      </c>
      <c r="I304" s="280" t="str">
        <f aca="false">IF(VLOOKUP($A304,Tournoi!$B$2:$AB$601,6,0)="","",VLOOKUP($A304,Tournoi!$B$2:$AB$601,13,0))</f>
        <v/>
      </c>
      <c r="J304" s="281" t="str">
        <f aca="false">IF(VLOOKUP($A304,Tournoi!$B$2:$AB$601,6,0)="","",VLOOKUP($A304,Tournoi!$B$2:$AB$601,17,0))</f>
        <v/>
      </c>
      <c r="K304" s="280" t="str">
        <f aca="false">IF(VLOOKUP($A304,Tournoi!$B$2:$AB$601,6,0)="","",VLOOKUP($A304,Tournoi!$B$2:$AB$601,18,0))</f>
        <v/>
      </c>
      <c r="L304" s="281" t="str">
        <f aca="false">IF(VLOOKUP($A304,Tournoi!$B$2:$AB$601,6,0)="","",VLOOKUP($A304,Tournoi!$B$2:$AB$601,22,0))</f>
        <v/>
      </c>
    </row>
    <row r="305" customFormat="false" ht="14.1" hidden="false" customHeight="true" outlineLevel="0" collapsed="false">
      <c r="A305" s="36" t="n">
        <v>304</v>
      </c>
      <c r="B305" s="278" t="n">
        <f aca="false">IF(VLOOKUP($A305,Ludo_na!$A$2:$AB$602,3,0)="","",VLOOKUP($A305,Ludo_na!$A$2:$AB$602,2,0))</f>
        <v>119</v>
      </c>
      <c r="C305" s="279" t="str">
        <f aca="false">IF(VLOOKUP($A305,Tournoi!$B$2:$AB$601,3,0)="","",VLOOKUP($A305,Tournoi!$B$2:$AB$601,3,0))</f>
        <v>De Buck</v>
      </c>
      <c r="D305" s="279" t="str">
        <f aca="false">IF(VLOOKUP($A305,Tournoi!$B$2:$AB$601,4,0)="","",VLOOKUP($A305,Tournoi!$B$2:$AB$601,4,0))</f>
        <v>Nadja</v>
      </c>
      <c r="E305" s="249" t="str">
        <f aca="false">IF(VLOOKUP($A305,Tournoi!$B$2:$AB$601,5,0)="","",VLOOKUP($A305,Tournoi!$B$2:$AB$601,5,0))</f>
        <v>Free Companions</v>
      </c>
      <c r="F305" s="280" t="str">
        <f aca="false">IF(VLOOKUP($A305,Tournoi!$B$2:$AB$601,6,0)="","",VLOOKUP($A305,Tournoi!$B$2:$AB$601,6,0))</f>
        <v>Aanwezig</v>
      </c>
      <c r="G305" s="280" t="str">
        <f aca="false">IF(VLOOKUP($A305,Tournoi!$B$2:$AB$601,6,0)="","",VLOOKUP($A305,Tournoi!$B$2:$AB$601,8,0))</f>
        <v>Cottage Garden</v>
      </c>
      <c r="H305" s="281" t="n">
        <f aca="false">IF(VLOOKUP($A305,Tournoi!$B$2:$AB$601,6,0)="","",VLOOKUP($A305,Tournoi!$B$2:$AB$601,12,0))</f>
        <v>66.923676012461</v>
      </c>
      <c r="I305" s="280" t="n">
        <f aca="false">IF(VLOOKUP($A305,Tournoi!$B$2:$AB$601,6,0)="","",VLOOKUP($A305,Tournoi!$B$2:$AB$601,13,0))</f>
        <v>0</v>
      </c>
      <c r="J305" s="281" t="n">
        <f aca="false">IF(VLOOKUP($A305,Tournoi!$B$2:$AB$601,6,0)="","",VLOOKUP($A305,Tournoi!$B$2:$AB$601,17,0))</f>
        <v>0</v>
      </c>
      <c r="K305" s="280" t="str">
        <f aca="false">IF(VLOOKUP($A305,Tournoi!$B$2:$AB$601,6,0)="","",VLOOKUP($A305,Tournoi!$B$2:$AB$601,18,0))</f>
        <v>Splendor</v>
      </c>
      <c r="L305" s="281" t="n">
        <f aca="false">IF(VLOOKUP($A305,Tournoi!$B$2:$AB$601,6,0)="","",VLOOKUP($A305,Tournoi!$B$2:$AB$601,22,0))</f>
        <v>66.9319727891156</v>
      </c>
    </row>
    <row r="306" customFormat="false" ht="14.1" hidden="false" customHeight="true" outlineLevel="0" collapsed="false">
      <c r="A306" s="36" t="n">
        <v>305</v>
      </c>
      <c r="B306" s="278" t="n">
        <f aca="false">IF(VLOOKUP($A306,Ludo_na!$A$2:$AB$602,3,0)="","",VLOOKUP($A306,Ludo_na!$A$2:$AB$602,2,0))</f>
        <v>91</v>
      </c>
      <c r="C306" s="279" t="str">
        <f aca="false">IF(VLOOKUP($A306,Tournoi!$B$2:$AB$601,3,0)="","",VLOOKUP($A306,Tournoi!$B$2:$AB$601,3,0))</f>
        <v>Van Osselaer</v>
      </c>
      <c r="D306" s="279" t="str">
        <f aca="false">IF(VLOOKUP($A306,Tournoi!$B$2:$AB$601,4,0)="","",VLOOKUP($A306,Tournoi!$B$2:$AB$601,4,0))</f>
        <v>Christof</v>
      </c>
      <c r="E306" s="249" t="str">
        <f aca="false">IF(VLOOKUP($A306,Tournoi!$B$2:$AB$601,5,0)="","",VLOOKUP($A306,Tournoi!$B$2:$AB$601,5,0))</f>
        <v>Free Companions</v>
      </c>
      <c r="F306" s="280" t="str">
        <f aca="false">IF(VLOOKUP($A306,Tournoi!$B$2:$AB$601,6,0)="","",VLOOKUP($A306,Tournoi!$B$2:$AB$601,6,0))</f>
        <v>Aanwezig</v>
      </c>
      <c r="G306" s="280" t="str">
        <f aca="false">IF(VLOOKUP($A306,Tournoi!$B$2:$AB$601,6,0)="","",VLOOKUP($A306,Tournoi!$B$2:$AB$601,8,0))</f>
        <v>Cottage Garden</v>
      </c>
      <c r="H306" s="281" t="n">
        <f aca="false">IF(VLOOKUP($A306,Tournoi!$B$2:$AB$601,6,0)="","",VLOOKUP($A306,Tournoi!$B$2:$AB$601,12,0))</f>
        <v>0.236607142857143</v>
      </c>
      <c r="I306" s="280" t="str">
        <f aca="false">IF(VLOOKUP($A306,Tournoi!$B$2:$AB$601,6,0)="","",VLOOKUP($A306,Tournoi!$B$2:$AB$601,13,0))</f>
        <v>Orleans</v>
      </c>
      <c r="J306" s="281" t="n">
        <f aca="false">IF(VLOOKUP($A306,Tournoi!$B$2:$AB$601,6,0)="","",VLOOKUP($A306,Tournoi!$B$2:$AB$601,17,0))</f>
        <v>33.5353741496599</v>
      </c>
      <c r="K306" s="280" t="str">
        <f aca="false">IF(VLOOKUP($A306,Tournoi!$B$2:$AB$601,6,0)="","",VLOOKUP($A306,Tournoi!$B$2:$AB$601,18,0))</f>
        <v>Splendor</v>
      </c>
      <c r="L306" s="281" t="n">
        <f aca="false">IF(VLOOKUP($A306,Tournoi!$B$2:$AB$601,6,0)="","",VLOOKUP($A306,Tournoi!$B$2:$AB$601,22,0))</f>
        <v>0.0714285714285714</v>
      </c>
    </row>
    <row r="307" customFormat="false" ht="14.1" hidden="false" customHeight="true" outlineLevel="0" collapsed="false">
      <c r="A307" s="36" t="n">
        <v>306</v>
      </c>
      <c r="B307" s="278" t="n">
        <f aca="false">IF(VLOOKUP($A307,Ludo_na!$A$2:$AB$602,3,0)="","",VLOOKUP($A307,Ludo_na!$A$2:$AB$602,2,0))</f>
        <v>130</v>
      </c>
      <c r="C307" s="279" t="str">
        <f aca="false">IF(VLOOKUP($A307,Tournoi!$B$2:$AB$601,3,0)="","",VLOOKUP($A307,Tournoi!$B$2:$AB$601,3,0))</f>
        <v>Proost</v>
      </c>
      <c r="D307" s="279" t="str">
        <f aca="false">IF(VLOOKUP($A307,Tournoi!$B$2:$AB$601,4,0)="","",VLOOKUP($A307,Tournoi!$B$2:$AB$601,4,0))</f>
        <v>An</v>
      </c>
      <c r="E307" s="249" t="str">
        <f aca="false">IF(VLOOKUP($A307,Tournoi!$B$2:$AB$601,5,0)="","",VLOOKUP($A307,Tournoi!$B$2:$AB$601,5,0))</f>
        <v/>
      </c>
      <c r="F307" s="280" t="str">
        <f aca="false">IF(VLOOKUP($A307,Tournoi!$B$2:$AB$601,6,0)="","",VLOOKUP($A307,Tournoi!$B$2:$AB$601,6,0))</f>
        <v>Aanwezig</v>
      </c>
      <c r="G307" s="280" t="str">
        <f aca="false">IF(VLOOKUP($A307,Tournoi!$B$2:$AB$601,6,0)="","",VLOOKUP($A307,Tournoi!$B$2:$AB$601,8,0))</f>
        <v>Rummikub</v>
      </c>
      <c r="H307" s="281" t="n">
        <f aca="false">IF(VLOOKUP($A307,Tournoi!$B$2:$AB$601,6,0)="","",VLOOKUP($A307,Tournoi!$B$2:$AB$601,12,0))</f>
        <v>66.9313063063063</v>
      </c>
      <c r="I307" s="280" t="str">
        <f aca="false">IF(VLOOKUP($A307,Tournoi!$B$2:$AB$601,6,0)="","",VLOOKUP($A307,Tournoi!$B$2:$AB$601,13,0))</f>
        <v>Agricola</v>
      </c>
      <c r="J307" s="281" t="n">
        <f aca="false">IF(VLOOKUP($A307,Tournoi!$B$2:$AB$601,6,0)="","",VLOOKUP($A307,Tournoi!$B$2:$AB$601,17,0))</f>
        <v>0.203703703703704</v>
      </c>
      <c r="K307" s="280" t="str">
        <f aca="false">IF(VLOOKUP($A307,Tournoi!$B$2:$AB$601,6,0)="","",VLOOKUP($A307,Tournoi!$B$2:$AB$601,18,0))</f>
        <v>Splendor</v>
      </c>
      <c r="L307" s="281" t="n">
        <f aca="false">IF(VLOOKUP($A307,Tournoi!$B$2:$AB$601,6,0)="","",VLOOKUP($A307,Tournoi!$B$2:$AB$601,22,0))</f>
        <v>66.9607843137255</v>
      </c>
    </row>
    <row r="308" customFormat="false" ht="14.1" hidden="false" customHeight="true" outlineLevel="0" collapsed="false">
      <c r="A308" s="36" t="n">
        <v>307</v>
      </c>
      <c r="B308" s="278" t="n">
        <f aca="false">IF(VLOOKUP($A308,Ludo_na!$A$2:$AB$602,3,0)="","",VLOOKUP($A308,Ludo_na!$A$2:$AB$602,2,0))</f>
        <v>69</v>
      </c>
      <c r="C308" s="279" t="str">
        <f aca="false">IF(VLOOKUP($A308,Tournoi!$B$2:$AB$601,3,0)="","",VLOOKUP($A308,Tournoi!$B$2:$AB$601,3,0))</f>
        <v>Van Roy</v>
      </c>
      <c r="D308" s="279" t="str">
        <f aca="false">IF(VLOOKUP($A308,Tournoi!$B$2:$AB$601,4,0)="","",VLOOKUP($A308,Tournoi!$B$2:$AB$601,4,0))</f>
        <v>Stany</v>
      </c>
      <c r="E308" s="249" t="str">
        <f aca="false">IF(VLOOKUP($A308,Tournoi!$B$2:$AB$601,5,0)="","",VLOOKUP($A308,Tournoi!$B$2:$AB$601,5,0))</f>
        <v>Winning Movez</v>
      </c>
      <c r="F308" s="280" t="str">
        <f aca="false">IF(VLOOKUP($A308,Tournoi!$B$2:$AB$601,6,0)="","",VLOOKUP($A308,Tournoi!$B$2:$AB$601,6,0))</f>
        <v/>
      </c>
      <c r="G308" s="280" t="str">
        <f aca="false">IF(VLOOKUP($A308,Tournoi!$B$2:$AB$601,6,0)="","",VLOOKUP($A308,Tournoi!$B$2:$AB$601,8,0))</f>
        <v/>
      </c>
      <c r="H308" s="281" t="str">
        <f aca="false">IF(VLOOKUP($A308,Tournoi!$B$2:$AB$601,6,0)="","",VLOOKUP($A308,Tournoi!$B$2:$AB$601,12,0))</f>
        <v/>
      </c>
      <c r="I308" s="280" t="str">
        <f aca="false">IF(VLOOKUP($A308,Tournoi!$B$2:$AB$601,6,0)="","",VLOOKUP($A308,Tournoi!$B$2:$AB$601,13,0))</f>
        <v/>
      </c>
      <c r="J308" s="281" t="str">
        <f aca="false">IF(VLOOKUP($A308,Tournoi!$B$2:$AB$601,6,0)="","",VLOOKUP($A308,Tournoi!$B$2:$AB$601,17,0))</f>
        <v/>
      </c>
      <c r="K308" s="280" t="str">
        <f aca="false">IF(VLOOKUP($A308,Tournoi!$B$2:$AB$601,6,0)="","",VLOOKUP($A308,Tournoi!$B$2:$AB$601,18,0))</f>
        <v/>
      </c>
      <c r="L308" s="281" t="str">
        <f aca="false">IF(VLOOKUP($A308,Tournoi!$B$2:$AB$601,6,0)="","",VLOOKUP($A308,Tournoi!$B$2:$AB$601,22,0))</f>
        <v/>
      </c>
    </row>
    <row r="309" customFormat="false" ht="14.1" hidden="false" customHeight="true" outlineLevel="0" collapsed="false">
      <c r="A309" s="36" t="n">
        <v>308</v>
      </c>
      <c r="B309" s="278" t="n">
        <f aca="false">IF(VLOOKUP($A309,Ludo_na!$A$2:$AB$602,3,0)="","",VLOOKUP($A309,Ludo_na!$A$2:$AB$602,2,0))</f>
        <v>329</v>
      </c>
      <c r="C309" s="279" t="str">
        <f aca="false">IF(VLOOKUP($A309,Tournoi!$B$2:$AB$601,3,0)="","",VLOOKUP($A309,Tournoi!$B$2:$AB$601,3,0))</f>
        <v>Gvardeitsev</v>
      </c>
      <c r="D309" s="279" t="str">
        <f aca="false">IF(VLOOKUP($A309,Tournoi!$B$2:$AB$601,4,0)="","",VLOOKUP($A309,Tournoi!$B$2:$AB$601,4,0))</f>
        <v>Daniil</v>
      </c>
      <c r="E309" s="249" t="str">
        <f aca="false">IF(VLOOKUP($A309,Tournoi!$B$2:$AB$601,5,0)="","",VLOOKUP($A309,Tournoi!$B$2:$AB$601,5,0))</f>
        <v/>
      </c>
      <c r="F309" s="280" t="str">
        <f aca="false">IF(VLOOKUP($A309,Tournoi!$B$2:$AB$601,6,0)="","",VLOOKUP($A309,Tournoi!$B$2:$AB$601,6,0))</f>
        <v/>
      </c>
      <c r="G309" s="280" t="str">
        <f aca="false">IF(VLOOKUP($A309,Tournoi!$B$2:$AB$601,6,0)="","",VLOOKUP($A309,Tournoi!$B$2:$AB$601,8,0))</f>
        <v/>
      </c>
      <c r="H309" s="281" t="str">
        <f aca="false">IF(VLOOKUP($A309,Tournoi!$B$2:$AB$601,6,0)="","",VLOOKUP($A309,Tournoi!$B$2:$AB$601,12,0))</f>
        <v/>
      </c>
      <c r="I309" s="280" t="str">
        <f aca="false">IF(VLOOKUP($A309,Tournoi!$B$2:$AB$601,6,0)="","",VLOOKUP($A309,Tournoi!$B$2:$AB$601,13,0))</f>
        <v/>
      </c>
      <c r="J309" s="281" t="str">
        <f aca="false">IF(VLOOKUP($A309,Tournoi!$B$2:$AB$601,6,0)="","",VLOOKUP($A309,Tournoi!$B$2:$AB$601,17,0))</f>
        <v/>
      </c>
      <c r="K309" s="280" t="str">
        <f aca="false">IF(VLOOKUP($A309,Tournoi!$B$2:$AB$601,6,0)="","",VLOOKUP($A309,Tournoi!$B$2:$AB$601,18,0))</f>
        <v/>
      </c>
      <c r="L309" s="281" t="str">
        <f aca="false">IF(VLOOKUP($A309,Tournoi!$B$2:$AB$601,6,0)="","",VLOOKUP($A309,Tournoi!$B$2:$AB$601,22,0))</f>
        <v/>
      </c>
    </row>
    <row r="310" customFormat="false" ht="14.1" hidden="false" customHeight="true" outlineLevel="0" collapsed="false">
      <c r="A310" s="36" t="n">
        <v>309</v>
      </c>
      <c r="B310" s="278" t="n">
        <f aca="false">IF(VLOOKUP($A310,Ludo_na!$A$2:$AB$602,3,0)="","",VLOOKUP($A310,Ludo_na!$A$2:$AB$602,2,0))</f>
        <v>251</v>
      </c>
      <c r="C310" s="279" t="str">
        <f aca="false">IF(VLOOKUP($A310,Tournoi!$B$2:$AB$601,3,0)="","",VLOOKUP($A310,Tournoi!$B$2:$AB$601,3,0))</f>
        <v>Van Langendonckt</v>
      </c>
      <c r="D310" s="279" t="str">
        <f aca="false">IF(VLOOKUP($A310,Tournoi!$B$2:$AB$601,4,0)="","",VLOOKUP($A310,Tournoi!$B$2:$AB$601,4,0))</f>
        <v>Michel</v>
      </c>
      <c r="E310" s="249" t="str">
        <f aca="false">IF(VLOOKUP($A310,Tournoi!$B$2:$AB$601,5,0)="","",VLOOKUP($A310,Tournoi!$B$2:$AB$601,5,0))</f>
        <v/>
      </c>
      <c r="F310" s="280" t="str">
        <f aca="false">IF(VLOOKUP($A310,Tournoi!$B$2:$AB$601,6,0)="","",VLOOKUP($A310,Tournoi!$B$2:$AB$601,6,0))</f>
        <v/>
      </c>
      <c r="G310" s="280" t="str">
        <f aca="false">IF(VLOOKUP($A310,Tournoi!$B$2:$AB$601,6,0)="","",VLOOKUP($A310,Tournoi!$B$2:$AB$601,8,0))</f>
        <v/>
      </c>
      <c r="H310" s="281" t="str">
        <f aca="false">IF(VLOOKUP($A310,Tournoi!$B$2:$AB$601,6,0)="","",VLOOKUP($A310,Tournoi!$B$2:$AB$601,12,0))</f>
        <v/>
      </c>
      <c r="I310" s="280" t="str">
        <f aca="false">IF(VLOOKUP($A310,Tournoi!$B$2:$AB$601,6,0)="","",VLOOKUP($A310,Tournoi!$B$2:$AB$601,13,0))</f>
        <v/>
      </c>
      <c r="J310" s="281" t="str">
        <f aca="false">IF(VLOOKUP($A310,Tournoi!$B$2:$AB$601,6,0)="","",VLOOKUP($A310,Tournoi!$B$2:$AB$601,17,0))</f>
        <v/>
      </c>
      <c r="K310" s="280" t="str">
        <f aca="false">IF(VLOOKUP($A310,Tournoi!$B$2:$AB$601,6,0)="","",VLOOKUP($A310,Tournoi!$B$2:$AB$601,18,0))</f>
        <v/>
      </c>
      <c r="L310" s="281" t="str">
        <f aca="false">IF(VLOOKUP($A310,Tournoi!$B$2:$AB$601,6,0)="","",VLOOKUP($A310,Tournoi!$B$2:$AB$601,22,0))</f>
        <v/>
      </c>
    </row>
    <row r="311" customFormat="false" ht="14.1" hidden="false" customHeight="true" outlineLevel="0" collapsed="false">
      <c r="A311" s="36" t="n">
        <v>310</v>
      </c>
      <c r="B311" s="278" t="n">
        <f aca="false">IF(VLOOKUP($A311,Ludo_na!$A$2:$AB$602,3,0)="","",VLOOKUP($A311,Ludo_na!$A$2:$AB$602,2,0))</f>
        <v>422</v>
      </c>
      <c r="C311" s="279" t="str">
        <f aca="false">IF(VLOOKUP($A311,Tournoi!$B$2:$AB$601,3,0)="","",VLOOKUP($A311,Tournoi!$B$2:$AB$601,3,0))</f>
        <v>Pollet</v>
      </c>
      <c r="D311" s="279" t="str">
        <f aca="false">IF(VLOOKUP($A311,Tournoi!$B$2:$AB$601,4,0)="","",VLOOKUP($A311,Tournoi!$B$2:$AB$601,4,0))</f>
        <v>Olivier</v>
      </c>
      <c r="E311" s="249" t="str">
        <f aca="false">IF(VLOOKUP($A311,Tournoi!$B$2:$AB$601,5,0)="","",VLOOKUP($A311,Tournoi!$B$2:$AB$601,5,0))</f>
        <v/>
      </c>
      <c r="F311" s="280" t="str">
        <f aca="false">IF(VLOOKUP($A311,Tournoi!$B$2:$AB$601,6,0)="","",VLOOKUP($A311,Tournoi!$B$2:$AB$601,6,0))</f>
        <v/>
      </c>
      <c r="G311" s="280" t="str">
        <f aca="false">IF(VLOOKUP($A311,Tournoi!$B$2:$AB$601,6,0)="","",VLOOKUP($A311,Tournoi!$B$2:$AB$601,8,0))</f>
        <v/>
      </c>
      <c r="H311" s="281" t="str">
        <f aca="false">IF(VLOOKUP($A311,Tournoi!$B$2:$AB$601,6,0)="","",VLOOKUP($A311,Tournoi!$B$2:$AB$601,12,0))</f>
        <v/>
      </c>
      <c r="I311" s="280" t="str">
        <f aca="false">IF(VLOOKUP($A311,Tournoi!$B$2:$AB$601,6,0)="","",VLOOKUP($A311,Tournoi!$B$2:$AB$601,13,0))</f>
        <v/>
      </c>
      <c r="J311" s="281" t="str">
        <f aca="false">IF(VLOOKUP($A311,Tournoi!$B$2:$AB$601,6,0)="","",VLOOKUP($A311,Tournoi!$B$2:$AB$601,17,0))</f>
        <v/>
      </c>
      <c r="K311" s="280" t="str">
        <f aca="false">IF(VLOOKUP($A311,Tournoi!$B$2:$AB$601,6,0)="","",VLOOKUP($A311,Tournoi!$B$2:$AB$601,18,0))</f>
        <v/>
      </c>
      <c r="L311" s="281" t="str">
        <f aca="false">IF(VLOOKUP($A311,Tournoi!$B$2:$AB$601,6,0)="","",VLOOKUP($A311,Tournoi!$B$2:$AB$601,22,0))</f>
        <v/>
      </c>
    </row>
    <row r="312" customFormat="false" ht="14.1" hidden="false" customHeight="true" outlineLevel="0" collapsed="false">
      <c r="A312" s="36" t="n">
        <v>311</v>
      </c>
      <c r="B312" s="278" t="n">
        <f aca="false">IF(VLOOKUP($A312,Ludo_na!$A$2:$AB$602,3,0)="","",VLOOKUP($A312,Ludo_na!$A$2:$AB$602,2,0))</f>
        <v>238</v>
      </c>
      <c r="C312" s="279" t="str">
        <f aca="false">IF(VLOOKUP($A312,Tournoi!$B$2:$AB$601,3,0)="","",VLOOKUP($A312,Tournoi!$B$2:$AB$601,3,0))</f>
        <v>de Blochouse</v>
      </c>
      <c r="D312" s="279" t="str">
        <f aca="false">IF(VLOOKUP($A312,Tournoi!$B$2:$AB$601,4,0)="","",VLOOKUP($A312,Tournoi!$B$2:$AB$601,4,0))</f>
        <v>Benny</v>
      </c>
      <c r="E312" s="249" t="str">
        <f aca="false">IF(VLOOKUP($A312,Tournoi!$B$2:$AB$601,5,0)="","",VLOOKUP($A312,Tournoi!$B$2:$AB$601,5,0))</f>
        <v/>
      </c>
      <c r="F312" s="280" t="str">
        <f aca="false">IF(VLOOKUP($A312,Tournoi!$B$2:$AB$601,6,0)="","",VLOOKUP($A312,Tournoi!$B$2:$AB$601,6,0))</f>
        <v/>
      </c>
      <c r="G312" s="280" t="str">
        <f aca="false">IF(VLOOKUP($A312,Tournoi!$B$2:$AB$601,6,0)="","",VLOOKUP($A312,Tournoi!$B$2:$AB$601,8,0))</f>
        <v/>
      </c>
      <c r="H312" s="281" t="str">
        <f aca="false">IF(VLOOKUP($A312,Tournoi!$B$2:$AB$601,6,0)="","",VLOOKUP($A312,Tournoi!$B$2:$AB$601,12,0))</f>
        <v/>
      </c>
      <c r="I312" s="280" t="str">
        <f aca="false">IF(VLOOKUP($A312,Tournoi!$B$2:$AB$601,6,0)="","",VLOOKUP($A312,Tournoi!$B$2:$AB$601,13,0))</f>
        <v/>
      </c>
      <c r="J312" s="281" t="str">
        <f aca="false">IF(VLOOKUP($A312,Tournoi!$B$2:$AB$601,6,0)="","",VLOOKUP($A312,Tournoi!$B$2:$AB$601,17,0))</f>
        <v/>
      </c>
      <c r="K312" s="280" t="str">
        <f aca="false">IF(VLOOKUP($A312,Tournoi!$B$2:$AB$601,6,0)="","",VLOOKUP($A312,Tournoi!$B$2:$AB$601,18,0))</f>
        <v/>
      </c>
      <c r="L312" s="281" t="str">
        <f aca="false">IF(VLOOKUP($A312,Tournoi!$B$2:$AB$601,6,0)="","",VLOOKUP($A312,Tournoi!$B$2:$AB$601,22,0))</f>
        <v/>
      </c>
    </row>
    <row r="313" customFormat="false" ht="14.1" hidden="false" customHeight="true" outlineLevel="0" collapsed="false">
      <c r="A313" s="36" t="n">
        <v>312</v>
      </c>
      <c r="B313" s="278" t="n">
        <f aca="false">IF(VLOOKUP($A313,Ludo_na!$A$2:$AB$602,3,0)="","",VLOOKUP($A313,Ludo_na!$A$2:$AB$602,2,0))</f>
        <v>395</v>
      </c>
      <c r="C313" s="279" t="str">
        <f aca="false">IF(VLOOKUP($A313,Tournoi!$B$2:$AB$601,3,0)="","",VLOOKUP($A313,Tournoi!$B$2:$AB$601,3,0))</f>
        <v>Deleu</v>
      </c>
      <c r="D313" s="279" t="str">
        <f aca="false">IF(VLOOKUP($A313,Tournoi!$B$2:$AB$601,4,0)="","",VLOOKUP($A313,Tournoi!$B$2:$AB$601,4,0))</f>
        <v>Lien</v>
      </c>
      <c r="E313" s="249" t="str">
        <f aca="false">IF(VLOOKUP($A313,Tournoi!$B$2:$AB$601,5,0)="","",VLOOKUP($A313,Tournoi!$B$2:$AB$601,5,0))</f>
        <v/>
      </c>
      <c r="F313" s="280" t="str">
        <f aca="false">IF(VLOOKUP($A313,Tournoi!$B$2:$AB$601,6,0)="","",VLOOKUP($A313,Tournoi!$B$2:$AB$601,6,0))</f>
        <v/>
      </c>
      <c r="G313" s="280" t="str">
        <f aca="false">IF(VLOOKUP($A313,Tournoi!$B$2:$AB$601,6,0)="","",VLOOKUP($A313,Tournoi!$B$2:$AB$601,8,0))</f>
        <v/>
      </c>
      <c r="H313" s="281" t="str">
        <f aca="false">IF(VLOOKUP($A313,Tournoi!$B$2:$AB$601,6,0)="","",VLOOKUP($A313,Tournoi!$B$2:$AB$601,12,0))</f>
        <v/>
      </c>
      <c r="I313" s="280" t="str">
        <f aca="false">IF(VLOOKUP($A313,Tournoi!$B$2:$AB$601,6,0)="","",VLOOKUP($A313,Tournoi!$B$2:$AB$601,13,0))</f>
        <v/>
      </c>
      <c r="J313" s="281" t="str">
        <f aca="false">IF(VLOOKUP($A313,Tournoi!$B$2:$AB$601,6,0)="","",VLOOKUP($A313,Tournoi!$B$2:$AB$601,17,0))</f>
        <v/>
      </c>
      <c r="K313" s="280" t="str">
        <f aca="false">IF(VLOOKUP($A313,Tournoi!$B$2:$AB$601,6,0)="","",VLOOKUP($A313,Tournoi!$B$2:$AB$601,18,0))</f>
        <v/>
      </c>
      <c r="L313" s="281" t="str">
        <f aca="false">IF(VLOOKUP($A313,Tournoi!$B$2:$AB$601,6,0)="","",VLOOKUP($A313,Tournoi!$B$2:$AB$601,22,0))</f>
        <v/>
      </c>
    </row>
    <row r="314" customFormat="false" ht="14.1" hidden="false" customHeight="true" outlineLevel="0" collapsed="false">
      <c r="A314" s="36" t="n">
        <v>313</v>
      </c>
      <c r="B314" s="278" t="n">
        <f aca="false">IF(VLOOKUP($A314,Ludo_na!$A$2:$AB$602,3,0)="","",VLOOKUP($A314,Ludo_na!$A$2:$AB$602,2,0))</f>
        <v>350</v>
      </c>
      <c r="C314" s="279" t="str">
        <f aca="false">IF(VLOOKUP($A314,Tournoi!$B$2:$AB$601,3,0)="","",VLOOKUP($A314,Tournoi!$B$2:$AB$601,3,0))</f>
        <v>Daniels</v>
      </c>
      <c r="D314" s="279" t="str">
        <f aca="false">IF(VLOOKUP($A314,Tournoi!$B$2:$AB$601,4,0)="","",VLOOKUP($A314,Tournoi!$B$2:$AB$601,4,0))</f>
        <v>Balthazar</v>
      </c>
      <c r="E314" s="249" t="str">
        <f aca="false">IF(VLOOKUP($A314,Tournoi!$B$2:$AB$601,5,0)="","",VLOOKUP($A314,Tournoi!$B$2:$AB$601,5,0))</f>
        <v/>
      </c>
      <c r="F314" s="280" t="str">
        <f aca="false">IF(VLOOKUP($A314,Tournoi!$B$2:$AB$601,6,0)="","",VLOOKUP($A314,Tournoi!$B$2:$AB$601,6,0))</f>
        <v/>
      </c>
      <c r="G314" s="280" t="str">
        <f aca="false">IF(VLOOKUP($A314,Tournoi!$B$2:$AB$601,6,0)="","",VLOOKUP($A314,Tournoi!$B$2:$AB$601,8,0))</f>
        <v/>
      </c>
      <c r="H314" s="281" t="str">
        <f aca="false">IF(VLOOKUP($A314,Tournoi!$B$2:$AB$601,6,0)="","",VLOOKUP($A314,Tournoi!$B$2:$AB$601,12,0))</f>
        <v/>
      </c>
      <c r="I314" s="280" t="str">
        <f aca="false">IF(VLOOKUP($A314,Tournoi!$B$2:$AB$601,6,0)="","",VLOOKUP($A314,Tournoi!$B$2:$AB$601,13,0))</f>
        <v/>
      </c>
      <c r="J314" s="281" t="str">
        <f aca="false">IF(VLOOKUP($A314,Tournoi!$B$2:$AB$601,6,0)="","",VLOOKUP($A314,Tournoi!$B$2:$AB$601,17,0))</f>
        <v/>
      </c>
      <c r="K314" s="280" t="str">
        <f aca="false">IF(VLOOKUP($A314,Tournoi!$B$2:$AB$601,6,0)="","",VLOOKUP($A314,Tournoi!$B$2:$AB$601,18,0))</f>
        <v/>
      </c>
      <c r="L314" s="281" t="str">
        <f aca="false">IF(VLOOKUP($A314,Tournoi!$B$2:$AB$601,6,0)="","",VLOOKUP($A314,Tournoi!$B$2:$AB$601,22,0))</f>
        <v/>
      </c>
    </row>
    <row r="315" customFormat="false" ht="14.1" hidden="false" customHeight="true" outlineLevel="0" collapsed="false">
      <c r="A315" s="36" t="n">
        <v>314</v>
      </c>
      <c r="B315" s="278" t="n">
        <f aca="false">IF(VLOOKUP($A315,Ludo_na!$A$2:$AB$602,3,0)="","",VLOOKUP($A315,Ludo_na!$A$2:$AB$602,2,0))</f>
        <v>347</v>
      </c>
      <c r="C315" s="279" t="str">
        <f aca="false">IF(VLOOKUP($A315,Tournoi!$B$2:$AB$601,3,0)="","",VLOOKUP($A315,Tournoi!$B$2:$AB$601,3,0))</f>
        <v>Vanderhaeghen</v>
      </c>
      <c r="D315" s="279" t="str">
        <f aca="false">IF(VLOOKUP($A315,Tournoi!$B$2:$AB$601,4,0)="","",VLOOKUP($A315,Tournoi!$B$2:$AB$601,4,0))</f>
        <v>Veronique</v>
      </c>
      <c r="E315" s="249" t="str">
        <f aca="false">IF(VLOOKUP($A315,Tournoi!$B$2:$AB$601,5,0)="","",VLOOKUP($A315,Tournoi!$B$2:$AB$601,5,0))</f>
        <v/>
      </c>
      <c r="F315" s="280" t="str">
        <f aca="false">IF(VLOOKUP($A315,Tournoi!$B$2:$AB$601,6,0)="","",VLOOKUP($A315,Tournoi!$B$2:$AB$601,6,0))</f>
        <v/>
      </c>
      <c r="G315" s="280" t="str">
        <f aca="false">IF(VLOOKUP($A315,Tournoi!$B$2:$AB$601,6,0)="","",VLOOKUP($A315,Tournoi!$B$2:$AB$601,8,0))</f>
        <v/>
      </c>
      <c r="H315" s="281" t="str">
        <f aca="false">IF(VLOOKUP($A315,Tournoi!$B$2:$AB$601,6,0)="","",VLOOKUP($A315,Tournoi!$B$2:$AB$601,12,0))</f>
        <v/>
      </c>
      <c r="I315" s="280" t="str">
        <f aca="false">IF(VLOOKUP($A315,Tournoi!$B$2:$AB$601,6,0)="","",VLOOKUP($A315,Tournoi!$B$2:$AB$601,13,0))</f>
        <v/>
      </c>
      <c r="J315" s="281" t="str">
        <f aca="false">IF(VLOOKUP($A315,Tournoi!$B$2:$AB$601,6,0)="","",VLOOKUP($A315,Tournoi!$B$2:$AB$601,17,0))</f>
        <v/>
      </c>
      <c r="K315" s="280" t="str">
        <f aca="false">IF(VLOOKUP($A315,Tournoi!$B$2:$AB$601,6,0)="","",VLOOKUP($A315,Tournoi!$B$2:$AB$601,18,0))</f>
        <v/>
      </c>
      <c r="L315" s="281" t="str">
        <f aca="false">IF(VLOOKUP($A315,Tournoi!$B$2:$AB$601,6,0)="","",VLOOKUP($A315,Tournoi!$B$2:$AB$601,22,0))</f>
        <v/>
      </c>
    </row>
    <row r="316" customFormat="false" ht="14.1" hidden="false" customHeight="true" outlineLevel="0" collapsed="false">
      <c r="A316" s="36" t="n">
        <v>315</v>
      </c>
      <c r="B316" s="278" t="n">
        <f aca="false">IF(VLOOKUP($A316,Ludo_na!$A$2:$AB$602,3,0)="","",VLOOKUP($A316,Ludo_na!$A$2:$AB$602,2,0))</f>
        <v>187</v>
      </c>
      <c r="C316" s="279" t="str">
        <f aca="false">IF(VLOOKUP($A316,Tournoi!$B$2:$AB$601,3,0)="","",VLOOKUP($A316,Tournoi!$B$2:$AB$601,3,0))</f>
        <v>Calingaert</v>
      </c>
      <c r="D316" s="279" t="str">
        <f aca="false">IF(VLOOKUP($A316,Tournoi!$B$2:$AB$601,4,0)="","",VLOOKUP($A316,Tournoi!$B$2:$AB$601,4,0))</f>
        <v>Axel</v>
      </c>
      <c r="E316" s="249" t="str">
        <f aca="false">IF(VLOOKUP($A316,Tournoi!$B$2:$AB$601,5,0)="","",VLOOKUP($A316,Tournoi!$B$2:$AB$601,5,0))</f>
        <v/>
      </c>
      <c r="F316" s="280" t="str">
        <f aca="false">IF(VLOOKUP($A316,Tournoi!$B$2:$AB$601,6,0)="","",VLOOKUP($A316,Tournoi!$B$2:$AB$601,6,0))</f>
        <v/>
      </c>
      <c r="G316" s="280" t="str">
        <f aca="false">IF(VLOOKUP($A316,Tournoi!$B$2:$AB$601,6,0)="","",VLOOKUP($A316,Tournoi!$B$2:$AB$601,8,0))</f>
        <v/>
      </c>
      <c r="H316" s="281" t="str">
        <f aca="false">IF(VLOOKUP($A316,Tournoi!$B$2:$AB$601,6,0)="","",VLOOKUP($A316,Tournoi!$B$2:$AB$601,12,0))</f>
        <v/>
      </c>
      <c r="I316" s="280" t="str">
        <f aca="false">IF(VLOOKUP($A316,Tournoi!$B$2:$AB$601,6,0)="","",VLOOKUP($A316,Tournoi!$B$2:$AB$601,13,0))</f>
        <v/>
      </c>
      <c r="J316" s="281" t="str">
        <f aca="false">IF(VLOOKUP($A316,Tournoi!$B$2:$AB$601,6,0)="","",VLOOKUP($A316,Tournoi!$B$2:$AB$601,17,0))</f>
        <v/>
      </c>
      <c r="K316" s="280" t="str">
        <f aca="false">IF(VLOOKUP($A316,Tournoi!$B$2:$AB$601,6,0)="","",VLOOKUP($A316,Tournoi!$B$2:$AB$601,18,0))</f>
        <v/>
      </c>
      <c r="L316" s="281" t="str">
        <f aca="false">IF(VLOOKUP($A316,Tournoi!$B$2:$AB$601,6,0)="","",VLOOKUP($A316,Tournoi!$B$2:$AB$601,22,0))</f>
        <v/>
      </c>
    </row>
    <row r="317" customFormat="false" ht="14.1" hidden="false" customHeight="true" outlineLevel="0" collapsed="false">
      <c r="A317" s="36" t="n">
        <v>316</v>
      </c>
      <c r="B317" s="278" t="n">
        <f aca="false">IF(VLOOKUP($A317,Ludo_na!$A$2:$AB$602,3,0)="","",VLOOKUP($A317,Ludo_na!$A$2:$AB$602,2,0))</f>
        <v>142</v>
      </c>
      <c r="C317" s="279" t="str">
        <f aca="false">IF(VLOOKUP($A317,Tournoi!$B$2:$AB$601,3,0)="","",VLOOKUP($A317,Tournoi!$B$2:$AB$601,3,0))</f>
        <v>Meekers</v>
      </c>
      <c r="D317" s="279" t="str">
        <f aca="false">IF(VLOOKUP($A317,Tournoi!$B$2:$AB$601,4,0)="","",VLOOKUP($A317,Tournoi!$B$2:$AB$601,4,0))</f>
        <v>Julien</v>
      </c>
      <c r="E317" s="249" t="str">
        <f aca="false">IF(VLOOKUP($A317,Tournoi!$B$2:$AB$601,5,0)="","",VLOOKUP($A317,Tournoi!$B$2:$AB$601,5,0))</f>
        <v/>
      </c>
      <c r="F317" s="280" t="str">
        <f aca="false">IF(VLOOKUP($A317,Tournoi!$B$2:$AB$601,6,0)="","",VLOOKUP($A317,Tournoi!$B$2:$AB$601,6,0))</f>
        <v/>
      </c>
      <c r="G317" s="280" t="str">
        <f aca="false">IF(VLOOKUP($A317,Tournoi!$B$2:$AB$601,6,0)="","",VLOOKUP($A317,Tournoi!$B$2:$AB$601,8,0))</f>
        <v/>
      </c>
      <c r="H317" s="281" t="str">
        <f aca="false">IF(VLOOKUP($A317,Tournoi!$B$2:$AB$601,6,0)="","",VLOOKUP($A317,Tournoi!$B$2:$AB$601,12,0))</f>
        <v/>
      </c>
      <c r="I317" s="280" t="str">
        <f aca="false">IF(VLOOKUP($A317,Tournoi!$B$2:$AB$601,6,0)="","",VLOOKUP($A317,Tournoi!$B$2:$AB$601,13,0))</f>
        <v/>
      </c>
      <c r="J317" s="281" t="str">
        <f aca="false">IF(VLOOKUP($A317,Tournoi!$B$2:$AB$601,6,0)="","",VLOOKUP($A317,Tournoi!$B$2:$AB$601,17,0))</f>
        <v/>
      </c>
      <c r="K317" s="280" t="str">
        <f aca="false">IF(VLOOKUP($A317,Tournoi!$B$2:$AB$601,6,0)="","",VLOOKUP($A317,Tournoi!$B$2:$AB$601,18,0))</f>
        <v/>
      </c>
      <c r="L317" s="281" t="str">
        <f aca="false">IF(VLOOKUP($A317,Tournoi!$B$2:$AB$601,6,0)="","",VLOOKUP($A317,Tournoi!$B$2:$AB$601,22,0))</f>
        <v/>
      </c>
    </row>
    <row r="318" customFormat="false" ht="14.1" hidden="false" customHeight="true" outlineLevel="0" collapsed="false">
      <c r="A318" s="36" t="n">
        <v>317</v>
      </c>
      <c r="B318" s="278" t="n">
        <f aca="false">IF(VLOOKUP($A318,Ludo_na!$A$2:$AB$602,3,0)="","",VLOOKUP($A318,Ludo_na!$A$2:$AB$602,2,0))</f>
        <v>185</v>
      </c>
      <c r="C318" s="279" t="str">
        <f aca="false">IF(VLOOKUP($A318,Tournoi!$B$2:$AB$601,3,0)="","",VLOOKUP($A318,Tournoi!$B$2:$AB$601,3,0))</f>
        <v>Chartier</v>
      </c>
      <c r="D318" s="279" t="str">
        <f aca="false">IF(VLOOKUP($A318,Tournoi!$B$2:$AB$601,4,0)="","",VLOOKUP($A318,Tournoi!$B$2:$AB$601,4,0))</f>
        <v>Dominique</v>
      </c>
      <c r="E318" s="249" t="str">
        <f aca="false">IF(VLOOKUP($A318,Tournoi!$B$2:$AB$601,5,0)="","",VLOOKUP($A318,Tournoi!$B$2:$AB$601,5,0))</f>
        <v/>
      </c>
      <c r="F318" s="280" t="str">
        <f aca="false">IF(VLOOKUP($A318,Tournoi!$B$2:$AB$601,6,0)="","",VLOOKUP($A318,Tournoi!$B$2:$AB$601,6,0))</f>
        <v/>
      </c>
      <c r="G318" s="280" t="str">
        <f aca="false">IF(VLOOKUP($A318,Tournoi!$B$2:$AB$601,6,0)="","",VLOOKUP($A318,Tournoi!$B$2:$AB$601,8,0))</f>
        <v/>
      </c>
      <c r="H318" s="281" t="str">
        <f aca="false">IF(VLOOKUP($A318,Tournoi!$B$2:$AB$601,6,0)="","",VLOOKUP($A318,Tournoi!$B$2:$AB$601,12,0))</f>
        <v/>
      </c>
      <c r="I318" s="280" t="str">
        <f aca="false">IF(VLOOKUP($A318,Tournoi!$B$2:$AB$601,6,0)="","",VLOOKUP($A318,Tournoi!$B$2:$AB$601,13,0))</f>
        <v/>
      </c>
      <c r="J318" s="281" t="str">
        <f aca="false">IF(VLOOKUP($A318,Tournoi!$B$2:$AB$601,6,0)="","",VLOOKUP($A318,Tournoi!$B$2:$AB$601,17,0))</f>
        <v/>
      </c>
      <c r="K318" s="280" t="str">
        <f aca="false">IF(VLOOKUP($A318,Tournoi!$B$2:$AB$601,6,0)="","",VLOOKUP($A318,Tournoi!$B$2:$AB$601,18,0))</f>
        <v/>
      </c>
      <c r="L318" s="281" t="str">
        <f aca="false">IF(VLOOKUP($A318,Tournoi!$B$2:$AB$601,6,0)="","",VLOOKUP($A318,Tournoi!$B$2:$AB$601,22,0))</f>
        <v/>
      </c>
    </row>
    <row r="319" customFormat="false" ht="14.1" hidden="false" customHeight="true" outlineLevel="0" collapsed="false">
      <c r="A319" s="36" t="n">
        <v>318</v>
      </c>
      <c r="B319" s="278" t="n">
        <f aca="false">IF(VLOOKUP($A319,Ludo_na!$A$2:$AB$602,3,0)="","",VLOOKUP($A319,Ludo_na!$A$2:$AB$602,2,0))</f>
        <v>169</v>
      </c>
      <c r="C319" s="279" t="str">
        <f aca="false">IF(VLOOKUP($A319,Tournoi!$B$2:$AB$601,3,0)="","",VLOOKUP($A319,Tournoi!$B$2:$AB$601,3,0))</f>
        <v>Van Peteghem</v>
      </c>
      <c r="D319" s="279" t="str">
        <f aca="false">IF(VLOOKUP($A319,Tournoi!$B$2:$AB$601,4,0)="","",VLOOKUP($A319,Tournoi!$B$2:$AB$601,4,0))</f>
        <v>Lucien</v>
      </c>
      <c r="E319" s="249" t="str">
        <f aca="false">IF(VLOOKUP($A319,Tournoi!$B$2:$AB$601,5,0)="","",VLOOKUP($A319,Tournoi!$B$2:$AB$601,5,0))</f>
        <v>x</v>
      </c>
      <c r="F319" s="280" t="str">
        <f aca="false">IF(VLOOKUP($A319,Tournoi!$B$2:$AB$601,6,0)="","",VLOOKUP($A319,Tournoi!$B$2:$AB$601,6,0))</f>
        <v>Aanwezig</v>
      </c>
      <c r="G319" s="280" t="str">
        <f aca="false">IF(VLOOKUP($A319,Tournoi!$B$2:$AB$601,6,0)="","",VLOOKUP($A319,Tournoi!$B$2:$AB$601,8,0))</f>
        <v>Avonturenland</v>
      </c>
      <c r="H319" s="281" t="n">
        <f aca="false">IF(VLOOKUP($A319,Tournoi!$B$2:$AB$601,6,0)="","",VLOOKUP($A319,Tournoi!$B$2:$AB$601,12,0))</f>
        <v>0.0720720720720721</v>
      </c>
      <c r="I319" s="280" t="str">
        <f aca="false">IF(VLOOKUP($A319,Tournoi!$B$2:$AB$601,6,0)="","",VLOOKUP($A319,Tournoi!$B$2:$AB$601,13,0))</f>
        <v>Dynasties: Verdeel en heers</v>
      </c>
      <c r="J319" s="281" t="n">
        <f aca="false">IF(VLOOKUP($A319,Tournoi!$B$2:$AB$601,6,0)="","",VLOOKUP($A319,Tournoi!$B$2:$AB$601,17,0))</f>
        <v>0.149532710280374</v>
      </c>
      <c r="K319" s="280" t="str">
        <f aca="false">IF(VLOOKUP($A319,Tournoi!$B$2:$AB$601,6,0)="","",VLOOKUP($A319,Tournoi!$B$2:$AB$601,18,0))</f>
        <v>Chariot Race</v>
      </c>
      <c r="L319" s="281" t="n">
        <f aca="false">IF(VLOOKUP($A319,Tournoi!$B$2:$AB$601,6,0)="","",VLOOKUP($A319,Tournoi!$B$2:$AB$601,22,0))</f>
        <v>40.1428571428571</v>
      </c>
    </row>
    <row r="320" customFormat="false" ht="14.1" hidden="false" customHeight="true" outlineLevel="0" collapsed="false">
      <c r="A320" s="36" t="n">
        <v>319</v>
      </c>
      <c r="B320" s="278" t="n">
        <f aca="false">IF(VLOOKUP($A320,Ludo_na!$A$2:$AB$602,3,0)="","",VLOOKUP($A320,Ludo_na!$A$2:$AB$602,2,0))</f>
        <v>299</v>
      </c>
      <c r="C320" s="279" t="str">
        <f aca="false">IF(VLOOKUP($A320,Tournoi!$B$2:$AB$601,3,0)="","",VLOOKUP($A320,Tournoi!$B$2:$AB$601,3,0))</f>
        <v>Bragard</v>
      </c>
      <c r="D320" s="279" t="str">
        <f aca="false">IF(VLOOKUP($A320,Tournoi!$B$2:$AB$601,4,0)="","",VLOOKUP($A320,Tournoi!$B$2:$AB$601,4,0))</f>
        <v>Louis</v>
      </c>
      <c r="E320" s="249" t="str">
        <f aca="false">IF(VLOOKUP($A320,Tournoi!$B$2:$AB$601,5,0)="","",VLOOKUP($A320,Tournoi!$B$2:$AB$601,5,0))</f>
        <v/>
      </c>
      <c r="F320" s="280" t="str">
        <f aca="false">IF(VLOOKUP($A320,Tournoi!$B$2:$AB$601,6,0)="","",VLOOKUP($A320,Tournoi!$B$2:$AB$601,6,0))</f>
        <v/>
      </c>
      <c r="G320" s="280" t="str">
        <f aca="false">IF(VLOOKUP($A320,Tournoi!$B$2:$AB$601,6,0)="","",VLOOKUP($A320,Tournoi!$B$2:$AB$601,8,0))</f>
        <v/>
      </c>
      <c r="H320" s="281" t="str">
        <f aca="false">IF(VLOOKUP($A320,Tournoi!$B$2:$AB$601,6,0)="","",VLOOKUP($A320,Tournoi!$B$2:$AB$601,12,0))</f>
        <v/>
      </c>
      <c r="I320" s="280" t="str">
        <f aca="false">IF(VLOOKUP($A320,Tournoi!$B$2:$AB$601,6,0)="","",VLOOKUP($A320,Tournoi!$B$2:$AB$601,13,0))</f>
        <v/>
      </c>
      <c r="J320" s="281" t="str">
        <f aca="false">IF(VLOOKUP($A320,Tournoi!$B$2:$AB$601,6,0)="","",VLOOKUP($A320,Tournoi!$B$2:$AB$601,17,0))</f>
        <v/>
      </c>
      <c r="K320" s="280" t="str">
        <f aca="false">IF(VLOOKUP($A320,Tournoi!$B$2:$AB$601,6,0)="","",VLOOKUP($A320,Tournoi!$B$2:$AB$601,18,0))</f>
        <v/>
      </c>
      <c r="L320" s="281" t="str">
        <f aca="false">IF(VLOOKUP($A320,Tournoi!$B$2:$AB$601,6,0)="","",VLOOKUP($A320,Tournoi!$B$2:$AB$601,22,0))</f>
        <v/>
      </c>
    </row>
    <row r="321" customFormat="false" ht="14.1" hidden="false" customHeight="true" outlineLevel="0" collapsed="false">
      <c r="A321" s="36" t="n">
        <v>320</v>
      </c>
      <c r="B321" s="278" t="n">
        <f aca="false">IF(VLOOKUP($A321,Ludo_na!$A$2:$AB$602,3,0)="","",VLOOKUP($A321,Ludo_na!$A$2:$AB$602,2,0))</f>
        <v>161</v>
      </c>
      <c r="C321" s="279" t="str">
        <f aca="false">IF(VLOOKUP($A321,Tournoi!$B$2:$AB$601,3,0)="","",VLOOKUP($A321,Tournoi!$B$2:$AB$601,3,0))</f>
        <v>Filippi</v>
      </c>
      <c r="D321" s="279" t="str">
        <f aca="false">IF(VLOOKUP($A321,Tournoi!$B$2:$AB$601,4,0)="","",VLOOKUP($A321,Tournoi!$B$2:$AB$601,4,0))</f>
        <v>Luca</v>
      </c>
      <c r="E321" s="249" t="str">
        <f aca="false">IF(VLOOKUP($A321,Tournoi!$B$2:$AB$601,5,0)="","",VLOOKUP($A321,Tournoi!$B$2:$AB$601,5,0))</f>
        <v/>
      </c>
      <c r="F321" s="280" t="str">
        <f aca="false">IF(VLOOKUP($A321,Tournoi!$B$2:$AB$601,6,0)="","",VLOOKUP($A321,Tournoi!$B$2:$AB$601,6,0))</f>
        <v/>
      </c>
      <c r="G321" s="280" t="str">
        <f aca="false">IF(VLOOKUP($A321,Tournoi!$B$2:$AB$601,6,0)="","",VLOOKUP($A321,Tournoi!$B$2:$AB$601,8,0))</f>
        <v/>
      </c>
      <c r="H321" s="281" t="str">
        <f aca="false">IF(VLOOKUP($A321,Tournoi!$B$2:$AB$601,6,0)="","",VLOOKUP($A321,Tournoi!$B$2:$AB$601,12,0))</f>
        <v/>
      </c>
      <c r="I321" s="280" t="str">
        <f aca="false">IF(VLOOKUP($A321,Tournoi!$B$2:$AB$601,6,0)="","",VLOOKUP($A321,Tournoi!$B$2:$AB$601,13,0))</f>
        <v/>
      </c>
      <c r="J321" s="281" t="str">
        <f aca="false">IF(VLOOKUP($A321,Tournoi!$B$2:$AB$601,6,0)="","",VLOOKUP($A321,Tournoi!$B$2:$AB$601,17,0))</f>
        <v/>
      </c>
      <c r="K321" s="280" t="str">
        <f aca="false">IF(VLOOKUP($A321,Tournoi!$B$2:$AB$601,6,0)="","",VLOOKUP($A321,Tournoi!$B$2:$AB$601,18,0))</f>
        <v/>
      </c>
      <c r="L321" s="281" t="str">
        <f aca="false">IF(VLOOKUP($A321,Tournoi!$B$2:$AB$601,6,0)="","",VLOOKUP($A321,Tournoi!$B$2:$AB$601,22,0))</f>
        <v/>
      </c>
    </row>
    <row r="322" customFormat="false" ht="14.1" hidden="false" customHeight="true" outlineLevel="0" collapsed="false">
      <c r="A322" s="36" t="n">
        <v>321</v>
      </c>
      <c r="B322" s="278" t="n">
        <f aca="false">IF(VLOOKUP($A322,Ludo_na!$A$2:$AB$602,3,0)="","",VLOOKUP($A322,Ludo_na!$A$2:$AB$602,2,0))</f>
        <v>223</v>
      </c>
      <c r="C322" s="279" t="str">
        <f aca="false">IF(VLOOKUP($A322,Tournoi!$B$2:$AB$601,3,0)="","",VLOOKUP($A322,Tournoi!$B$2:$AB$601,3,0))</f>
        <v>Huylebroeck</v>
      </c>
      <c r="D322" s="279" t="str">
        <f aca="false">IF(VLOOKUP($A322,Tournoi!$B$2:$AB$601,4,0)="","",VLOOKUP($A322,Tournoi!$B$2:$AB$601,4,0))</f>
        <v>Jeroen</v>
      </c>
      <c r="E322" s="249" t="str">
        <f aca="false">IF(VLOOKUP($A322,Tournoi!$B$2:$AB$601,5,0)="","",VLOOKUP($A322,Tournoi!$B$2:$AB$601,5,0))</f>
        <v/>
      </c>
      <c r="F322" s="280" t="str">
        <f aca="false">IF(VLOOKUP($A322,Tournoi!$B$2:$AB$601,6,0)="","",VLOOKUP($A322,Tournoi!$B$2:$AB$601,6,0))</f>
        <v>Aanwezig</v>
      </c>
      <c r="G322" s="280" t="str">
        <f aca="false">IF(VLOOKUP($A322,Tournoi!$B$2:$AB$601,6,0)="","",VLOOKUP($A322,Tournoi!$B$2:$AB$601,8,0))</f>
        <v>Cottage Garden</v>
      </c>
      <c r="H322" s="281" t="n">
        <f aca="false">IF(VLOOKUP($A322,Tournoi!$B$2:$AB$601,6,0)="","",VLOOKUP($A322,Tournoi!$B$2:$AB$601,12,0))</f>
        <v>33.5520833333333</v>
      </c>
      <c r="I322" s="280" t="str">
        <f aca="false">IF(VLOOKUP($A322,Tournoi!$B$2:$AB$601,6,0)="","",VLOOKUP($A322,Tournoi!$B$2:$AB$601,13,0))</f>
        <v>Im jahr des drachen</v>
      </c>
      <c r="J322" s="281" t="n">
        <f aca="false">IF(VLOOKUP($A322,Tournoi!$B$2:$AB$601,6,0)="","",VLOOKUP($A322,Tournoi!$B$2:$AB$601,17,0))</f>
        <v>0.172774869109948</v>
      </c>
      <c r="K322" s="280" t="str">
        <f aca="false">IF(VLOOKUP($A322,Tournoi!$B$2:$AB$601,6,0)="","",VLOOKUP($A322,Tournoi!$B$2:$AB$601,18,0))</f>
        <v>Las Vegas Kaartspel</v>
      </c>
      <c r="L322" s="281" t="n">
        <f aca="false">IF(VLOOKUP($A322,Tournoi!$B$2:$AB$601,6,0)="","",VLOOKUP($A322,Tournoi!$B$2:$AB$601,22,0))</f>
        <v>50.1875</v>
      </c>
    </row>
    <row r="323" customFormat="false" ht="14.1" hidden="false" customHeight="true" outlineLevel="0" collapsed="false">
      <c r="A323" s="36" t="n">
        <v>322</v>
      </c>
      <c r="B323" s="278" t="n">
        <f aca="false">IF(VLOOKUP($A323,Ludo_na!$A$2:$AB$602,3,0)="","",VLOOKUP($A323,Ludo_na!$A$2:$AB$602,2,0))</f>
        <v>191</v>
      </c>
      <c r="C323" s="279" t="str">
        <f aca="false">IF(VLOOKUP($A323,Tournoi!$B$2:$AB$601,3,0)="","",VLOOKUP($A323,Tournoi!$B$2:$AB$601,3,0))</f>
        <v>Hautekeete</v>
      </c>
      <c r="D323" s="279" t="str">
        <f aca="false">IF(VLOOKUP($A323,Tournoi!$B$2:$AB$601,4,0)="","",VLOOKUP($A323,Tournoi!$B$2:$AB$601,4,0))</f>
        <v>Dimitri</v>
      </c>
      <c r="E323" s="249" t="str">
        <f aca="false">IF(VLOOKUP($A323,Tournoi!$B$2:$AB$601,5,0)="","",VLOOKUP($A323,Tournoi!$B$2:$AB$601,5,0))</f>
        <v>Twenty-Four</v>
      </c>
      <c r="F323" s="280" t="str">
        <f aca="false">IF(VLOOKUP($A323,Tournoi!$B$2:$AB$601,6,0)="","",VLOOKUP($A323,Tournoi!$B$2:$AB$601,6,0))</f>
        <v/>
      </c>
      <c r="G323" s="280" t="str">
        <f aca="false">IF(VLOOKUP($A323,Tournoi!$B$2:$AB$601,6,0)="","",VLOOKUP($A323,Tournoi!$B$2:$AB$601,8,0))</f>
        <v/>
      </c>
      <c r="H323" s="281" t="str">
        <f aca="false">IF(VLOOKUP($A323,Tournoi!$B$2:$AB$601,6,0)="","",VLOOKUP($A323,Tournoi!$B$2:$AB$601,12,0))</f>
        <v/>
      </c>
      <c r="I323" s="280" t="str">
        <f aca="false">IF(VLOOKUP($A323,Tournoi!$B$2:$AB$601,6,0)="","",VLOOKUP($A323,Tournoi!$B$2:$AB$601,13,0))</f>
        <v/>
      </c>
      <c r="J323" s="281" t="str">
        <f aca="false">IF(VLOOKUP($A323,Tournoi!$B$2:$AB$601,6,0)="","",VLOOKUP($A323,Tournoi!$B$2:$AB$601,17,0))</f>
        <v/>
      </c>
      <c r="K323" s="280" t="str">
        <f aca="false">IF(VLOOKUP($A323,Tournoi!$B$2:$AB$601,6,0)="","",VLOOKUP($A323,Tournoi!$B$2:$AB$601,18,0))</f>
        <v/>
      </c>
      <c r="L323" s="281" t="str">
        <f aca="false">IF(VLOOKUP($A323,Tournoi!$B$2:$AB$601,6,0)="","",VLOOKUP($A323,Tournoi!$B$2:$AB$601,22,0))</f>
        <v/>
      </c>
    </row>
    <row r="324" customFormat="false" ht="14.1" hidden="false" customHeight="true" outlineLevel="0" collapsed="false">
      <c r="A324" s="36" t="n">
        <v>323</v>
      </c>
      <c r="B324" s="278" t="n">
        <f aca="false">IF(VLOOKUP($A324,Ludo_na!$A$2:$AB$602,3,0)="","",VLOOKUP($A324,Ludo_na!$A$2:$AB$602,2,0))</f>
        <v>268</v>
      </c>
      <c r="C324" s="279" t="str">
        <f aca="false">IF(VLOOKUP($A324,Tournoi!$B$2:$AB$601,3,0)="","",VLOOKUP($A324,Tournoi!$B$2:$AB$601,3,0))</f>
        <v>Demanet</v>
      </c>
      <c r="D324" s="279" t="str">
        <f aca="false">IF(VLOOKUP($A324,Tournoi!$B$2:$AB$601,4,0)="","",VLOOKUP($A324,Tournoi!$B$2:$AB$601,4,0))</f>
        <v>Fabienne</v>
      </c>
      <c r="E324" s="249" t="str">
        <f aca="false">IF(VLOOKUP($A324,Tournoi!$B$2:$AB$601,5,0)="","",VLOOKUP($A324,Tournoi!$B$2:$AB$601,5,0))</f>
        <v/>
      </c>
      <c r="F324" s="280" t="str">
        <f aca="false">IF(VLOOKUP($A324,Tournoi!$B$2:$AB$601,6,0)="","",VLOOKUP($A324,Tournoi!$B$2:$AB$601,6,0))</f>
        <v/>
      </c>
      <c r="G324" s="280" t="str">
        <f aca="false">IF(VLOOKUP($A324,Tournoi!$B$2:$AB$601,6,0)="","",VLOOKUP($A324,Tournoi!$B$2:$AB$601,8,0))</f>
        <v/>
      </c>
      <c r="H324" s="281" t="str">
        <f aca="false">IF(VLOOKUP($A324,Tournoi!$B$2:$AB$601,6,0)="","",VLOOKUP($A324,Tournoi!$B$2:$AB$601,12,0))</f>
        <v/>
      </c>
      <c r="I324" s="280" t="str">
        <f aca="false">IF(VLOOKUP($A324,Tournoi!$B$2:$AB$601,6,0)="","",VLOOKUP($A324,Tournoi!$B$2:$AB$601,13,0))</f>
        <v/>
      </c>
      <c r="J324" s="281" t="str">
        <f aca="false">IF(VLOOKUP($A324,Tournoi!$B$2:$AB$601,6,0)="","",VLOOKUP($A324,Tournoi!$B$2:$AB$601,17,0))</f>
        <v/>
      </c>
      <c r="K324" s="280" t="str">
        <f aca="false">IF(VLOOKUP($A324,Tournoi!$B$2:$AB$601,6,0)="","",VLOOKUP($A324,Tournoi!$B$2:$AB$601,18,0))</f>
        <v/>
      </c>
      <c r="L324" s="281" t="str">
        <f aca="false">IF(VLOOKUP($A324,Tournoi!$B$2:$AB$601,6,0)="","",VLOOKUP($A324,Tournoi!$B$2:$AB$601,22,0))</f>
        <v/>
      </c>
    </row>
    <row r="325" customFormat="false" ht="14.1" hidden="false" customHeight="true" outlineLevel="0" collapsed="false">
      <c r="A325" s="36" t="n">
        <v>324</v>
      </c>
      <c r="B325" s="278" t="n">
        <f aca="false">IF(VLOOKUP($A325,Ludo_na!$A$2:$AB$602,3,0)="","",VLOOKUP($A325,Ludo_na!$A$2:$AB$602,2,0))</f>
        <v>308</v>
      </c>
      <c r="C325" s="279" t="str">
        <f aca="false">IF(VLOOKUP($A325,Tournoi!$B$2:$AB$601,3,0)="","",VLOOKUP($A325,Tournoi!$B$2:$AB$601,3,0))</f>
        <v>Wilmart</v>
      </c>
      <c r="D325" s="279" t="str">
        <f aca="false">IF(VLOOKUP($A325,Tournoi!$B$2:$AB$601,4,0)="","",VLOOKUP($A325,Tournoi!$B$2:$AB$601,4,0))</f>
        <v>Justine</v>
      </c>
      <c r="E325" s="249" t="str">
        <f aca="false">IF(VLOOKUP($A325,Tournoi!$B$2:$AB$601,5,0)="","",VLOOKUP($A325,Tournoi!$B$2:$AB$601,5,0))</f>
        <v/>
      </c>
      <c r="F325" s="280" t="str">
        <f aca="false">IF(VLOOKUP($A325,Tournoi!$B$2:$AB$601,6,0)="","",VLOOKUP($A325,Tournoi!$B$2:$AB$601,6,0))</f>
        <v/>
      </c>
      <c r="G325" s="280" t="str">
        <f aca="false">IF(VLOOKUP($A325,Tournoi!$B$2:$AB$601,6,0)="","",VLOOKUP($A325,Tournoi!$B$2:$AB$601,8,0))</f>
        <v/>
      </c>
      <c r="H325" s="281" t="str">
        <f aca="false">IF(VLOOKUP($A325,Tournoi!$B$2:$AB$601,6,0)="","",VLOOKUP($A325,Tournoi!$B$2:$AB$601,12,0))</f>
        <v/>
      </c>
      <c r="I325" s="280" t="str">
        <f aca="false">IF(VLOOKUP($A325,Tournoi!$B$2:$AB$601,6,0)="","",VLOOKUP($A325,Tournoi!$B$2:$AB$601,13,0))</f>
        <v/>
      </c>
      <c r="J325" s="281" t="str">
        <f aca="false">IF(VLOOKUP($A325,Tournoi!$B$2:$AB$601,6,0)="","",VLOOKUP($A325,Tournoi!$B$2:$AB$601,17,0))</f>
        <v/>
      </c>
      <c r="K325" s="280" t="str">
        <f aca="false">IF(VLOOKUP($A325,Tournoi!$B$2:$AB$601,6,0)="","",VLOOKUP($A325,Tournoi!$B$2:$AB$601,18,0))</f>
        <v/>
      </c>
      <c r="L325" s="281" t="str">
        <f aca="false">IF(VLOOKUP($A325,Tournoi!$B$2:$AB$601,6,0)="","",VLOOKUP($A325,Tournoi!$B$2:$AB$601,22,0))</f>
        <v/>
      </c>
    </row>
    <row r="326" customFormat="false" ht="14.1" hidden="false" customHeight="true" outlineLevel="0" collapsed="false">
      <c r="A326" s="36" t="n">
        <v>325</v>
      </c>
      <c r="B326" s="278" t="n">
        <f aca="false">IF(VLOOKUP($A326,Ludo_na!$A$2:$AB$602,3,0)="","",VLOOKUP($A326,Ludo_na!$A$2:$AB$602,2,0))</f>
        <v>459</v>
      </c>
      <c r="C326" s="279" t="str">
        <f aca="false">IF(VLOOKUP($A326,Tournoi!$B$2:$AB$601,3,0)="","",VLOOKUP($A326,Tournoi!$B$2:$AB$601,3,0))</f>
        <v>Van Audenaerde</v>
      </c>
      <c r="D326" s="279" t="str">
        <f aca="false">IF(VLOOKUP($A326,Tournoi!$B$2:$AB$601,4,0)="","",VLOOKUP($A326,Tournoi!$B$2:$AB$601,4,0))</f>
        <v>Jasper</v>
      </c>
      <c r="E326" s="249" t="str">
        <f aca="false">IF(VLOOKUP($A326,Tournoi!$B$2:$AB$601,5,0)="","",VLOOKUP($A326,Tournoi!$B$2:$AB$601,5,0))</f>
        <v/>
      </c>
      <c r="F326" s="280" t="str">
        <f aca="false">IF(VLOOKUP($A326,Tournoi!$B$2:$AB$601,6,0)="","",VLOOKUP($A326,Tournoi!$B$2:$AB$601,6,0))</f>
        <v/>
      </c>
      <c r="G326" s="280" t="str">
        <f aca="false">IF(VLOOKUP($A326,Tournoi!$B$2:$AB$601,6,0)="","",VLOOKUP($A326,Tournoi!$B$2:$AB$601,8,0))</f>
        <v/>
      </c>
      <c r="H326" s="281" t="str">
        <f aca="false">IF(VLOOKUP($A326,Tournoi!$B$2:$AB$601,6,0)="","",VLOOKUP($A326,Tournoi!$B$2:$AB$601,12,0))</f>
        <v/>
      </c>
      <c r="I326" s="280" t="str">
        <f aca="false">IF(VLOOKUP($A326,Tournoi!$B$2:$AB$601,6,0)="","",VLOOKUP($A326,Tournoi!$B$2:$AB$601,13,0))</f>
        <v/>
      </c>
      <c r="J326" s="281" t="str">
        <f aca="false">IF(VLOOKUP($A326,Tournoi!$B$2:$AB$601,6,0)="","",VLOOKUP($A326,Tournoi!$B$2:$AB$601,17,0))</f>
        <v/>
      </c>
      <c r="K326" s="280" t="str">
        <f aca="false">IF(VLOOKUP($A326,Tournoi!$B$2:$AB$601,6,0)="","",VLOOKUP($A326,Tournoi!$B$2:$AB$601,18,0))</f>
        <v/>
      </c>
      <c r="L326" s="281" t="str">
        <f aca="false">IF(VLOOKUP($A326,Tournoi!$B$2:$AB$601,6,0)="","",VLOOKUP($A326,Tournoi!$B$2:$AB$601,22,0))</f>
        <v/>
      </c>
    </row>
    <row r="327" customFormat="false" ht="14.1" hidden="false" customHeight="true" outlineLevel="0" collapsed="false">
      <c r="A327" s="36" t="n">
        <v>326</v>
      </c>
      <c r="B327" s="278" t="n">
        <f aca="false">IF(VLOOKUP($A327,Ludo_na!$A$2:$AB$602,3,0)="","",VLOOKUP($A327,Ludo_na!$A$2:$AB$602,2,0))</f>
        <v>451</v>
      </c>
      <c r="C327" s="279" t="str">
        <f aca="false">IF(VLOOKUP($A327,Tournoi!$B$2:$AB$601,3,0)="","",VLOOKUP($A327,Tournoi!$B$2:$AB$601,3,0))</f>
        <v>Peeters</v>
      </c>
      <c r="D327" s="279" t="str">
        <f aca="false">IF(VLOOKUP($A327,Tournoi!$B$2:$AB$601,4,0)="","",VLOOKUP($A327,Tournoi!$B$2:$AB$601,4,0))</f>
        <v>Alain</v>
      </c>
      <c r="E327" s="249" t="str">
        <f aca="false">IF(VLOOKUP($A327,Tournoi!$B$2:$AB$601,5,0)="","",VLOOKUP($A327,Tournoi!$B$2:$AB$601,5,0))</f>
        <v/>
      </c>
      <c r="F327" s="280" t="str">
        <f aca="false">IF(VLOOKUP($A327,Tournoi!$B$2:$AB$601,6,0)="","",VLOOKUP($A327,Tournoi!$B$2:$AB$601,6,0))</f>
        <v/>
      </c>
      <c r="G327" s="280" t="str">
        <f aca="false">IF(VLOOKUP($A327,Tournoi!$B$2:$AB$601,6,0)="","",VLOOKUP($A327,Tournoi!$B$2:$AB$601,8,0))</f>
        <v/>
      </c>
      <c r="H327" s="281" t="str">
        <f aca="false">IF(VLOOKUP($A327,Tournoi!$B$2:$AB$601,6,0)="","",VLOOKUP($A327,Tournoi!$B$2:$AB$601,12,0))</f>
        <v/>
      </c>
      <c r="I327" s="280" t="str">
        <f aca="false">IF(VLOOKUP($A327,Tournoi!$B$2:$AB$601,6,0)="","",VLOOKUP($A327,Tournoi!$B$2:$AB$601,13,0))</f>
        <v/>
      </c>
      <c r="J327" s="281" t="str">
        <f aca="false">IF(VLOOKUP($A327,Tournoi!$B$2:$AB$601,6,0)="","",VLOOKUP($A327,Tournoi!$B$2:$AB$601,17,0))</f>
        <v/>
      </c>
      <c r="K327" s="280" t="str">
        <f aca="false">IF(VLOOKUP($A327,Tournoi!$B$2:$AB$601,6,0)="","",VLOOKUP($A327,Tournoi!$B$2:$AB$601,18,0))</f>
        <v/>
      </c>
      <c r="L327" s="281" t="str">
        <f aca="false">IF(VLOOKUP($A327,Tournoi!$B$2:$AB$601,6,0)="","",VLOOKUP($A327,Tournoi!$B$2:$AB$601,22,0))</f>
        <v/>
      </c>
    </row>
    <row r="328" customFormat="false" ht="14.1" hidden="false" customHeight="true" outlineLevel="0" collapsed="false">
      <c r="A328" s="36" t="n">
        <v>327</v>
      </c>
      <c r="B328" s="278" t="n">
        <f aca="false">IF(VLOOKUP($A328,Ludo_na!$A$2:$AB$602,3,0)="","",VLOOKUP($A328,Ludo_na!$A$2:$AB$602,2,0))</f>
        <v>421</v>
      </c>
      <c r="C328" s="279" t="str">
        <f aca="false">IF(VLOOKUP($A328,Tournoi!$B$2:$AB$601,3,0)="","",VLOOKUP($A328,Tournoi!$B$2:$AB$601,3,0))</f>
        <v>Weicker</v>
      </c>
      <c r="D328" s="279" t="str">
        <f aca="false">IF(VLOOKUP($A328,Tournoi!$B$2:$AB$601,4,0)="","",VLOOKUP($A328,Tournoi!$B$2:$AB$601,4,0))</f>
        <v>Jean-Philippe</v>
      </c>
      <c r="E328" s="249" t="str">
        <f aca="false">IF(VLOOKUP($A328,Tournoi!$B$2:$AB$601,5,0)="","",VLOOKUP($A328,Tournoi!$B$2:$AB$601,5,0))</f>
        <v/>
      </c>
      <c r="F328" s="280" t="str">
        <f aca="false">IF(VLOOKUP($A328,Tournoi!$B$2:$AB$601,6,0)="","",VLOOKUP($A328,Tournoi!$B$2:$AB$601,6,0))</f>
        <v/>
      </c>
      <c r="G328" s="280" t="str">
        <f aca="false">IF(VLOOKUP($A328,Tournoi!$B$2:$AB$601,6,0)="","",VLOOKUP($A328,Tournoi!$B$2:$AB$601,8,0))</f>
        <v/>
      </c>
      <c r="H328" s="281" t="str">
        <f aca="false">IF(VLOOKUP($A328,Tournoi!$B$2:$AB$601,6,0)="","",VLOOKUP($A328,Tournoi!$B$2:$AB$601,12,0))</f>
        <v/>
      </c>
      <c r="I328" s="280" t="str">
        <f aca="false">IF(VLOOKUP($A328,Tournoi!$B$2:$AB$601,6,0)="","",VLOOKUP($A328,Tournoi!$B$2:$AB$601,13,0))</f>
        <v/>
      </c>
      <c r="J328" s="281" t="str">
        <f aca="false">IF(VLOOKUP($A328,Tournoi!$B$2:$AB$601,6,0)="","",VLOOKUP($A328,Tournoi!$B$2:$AB$601,17,0))</f>
        <v/>
      </c>
      <c r="K328" s="280" t="str">
        <f aca="false">IF(VLOOKUP($A328,Tournoi!$B$2:$AB$601,6,0)="","",VLOOKUP($A328,Tournoi!$B$2:$AB$601,18,0))</f>
        <v/>
      </c>
      <c r="L328" s="281" t="str">
        <f aca="false">IF(VLOOKUP($A328,Tournoi!$B$2:$AB$601,6,0)="","",VLOOKUP($A328,Tournoi!$B$2:$AB$601,22,0))</f>
        <v/>
      </c>
    </row>
    <row r="329" customFormat="false" ht="14.1" hidden="false" customHeight="true" outlineLevel="0" collapsed="false">
      <c r="A329" s="36" t="n">
        <v>328</v>
      </c>
      <c r="B329" s="278" t="n">
        <f aca="false">IF(VLOOKUP($A329,Ludo_na!$A$2:$AB$602,3,0)="","",VLOOKUP($A329,Ludo_na!$A$2:$AB$602,2,0))</f>
        <v>13</v>
      </c>
      <c r="C329" s="279" t="str">
        <f aca="false">IF(VLOOKUP($A329,Tournoi!$B$2:$AB$601,3,0)="","",VLOOKUP($A329,Tournoi!$B$2:$AB$601,3,0))</f>
        <v>Nuyts</v>
      </c>
      <c r="D329" s="279" t="str">
        <f aca="false">IF(VLOOKUP($A329,Tournoi!$B$2:$AB$601,4,0)="","",VLOOKUP($A329,Tournoi!$B$2:$AB$601,4,0))</f>
        <v>Johan</v>
      </c>
      <c r="E329" s="249" t="str">
        <f aca="false">IF(VLOOKUP($A329,Tournoi!$B$2:$AB$601,5,0)="","",VLOOKUP($A329,Tournoi!$B$2:$AB$601,5,0))</f>
        <v>Speelduivel</v>
      </c>
      <c r="F329" s="280" t="str">
        <f aca="false">IF(VLOOKUP($A329,Tournoi!$B$2:$AB$601,6,0)="","",VLOOKUP($A329,Tournoi!$B$2:$AB$601,6,0))</f>
        <v>Aanwezig</v>
      </c>
      <c r="G329" s="280" t="str">
        <f aca="false">IF(VLOOKUP($A329,Tournoi!$B$2:$AB$601,6,0)="","",VLOOKUP($A329,Tournoi!$B$2:$AB$601,8,0))</f>
        <v>Die Burgen von Burgund Kaartspel</v>
      </c>
      <c r="H329" s="281" t="n">
        <f aca="false">IF(VLOOKUP($A329,Tournoi!$B$2:$AB$601,6,0)="","",VLOOKUP($A329,Tournoi!$B$2:$AB$601,12,0))</f>
        <v>66.9316239316239</v>
      </c>
      <c r="I329" s="280" t="str">
        <f aca="false">IF(VLOOKUP($A329,Tournoi!$B$2:$AB$601,6,0)="","",VLOOKUP($A329,Tournoi!$B$2:$AB$601,13,0))</f>
        <v>Die Burgen von Burgund</v>
      </c>
      <c r="J329" s="281" t="n">
        <f aca="false">IF(VLOOKUP($A329,Tournoi!$B$2:$AB$601,6,0)="","",VLOOKUP($A329,Tournoi!$B$2:$AB$601,17,0))</f>
        <v>104.258373205742</v>
      </c>
      <c r="K329" s="280" t="str">
        <f aca="false">IF(VLOOKUP($A329,Tournoi!$B$2:$AB$601,6,0)="","",VLOOKUP($A329,Tournoi!$B$2:$AB$601,18,0))</f>
        <v>7 Wonders</v>
      </c>
      <c r="L329" s="281" t="n">
        <f aca="false">IF(VLOOKUP($A329,Tournoi!$B$2:$AB$601,6,0)="","",VLOOKUP($A329,Tournoi!$B$2:$AB$601,22,0))</f>
        <v>106.235741444867</v>
      </c>
    </row>
    <row r="330" customFormat="false" ht="14.1" hidden="false" customHeight="true" outlineLevel="0" collapsed="false">
      <c r="A330" s="36" t="n">
        <v>329</v>
      </c>
      <c r="B330" s="278" t="n">
        <f aca="false">IF(VLOOKUP($A330,Ludo_na!$A$2:$AB$602,3,0)="","",VLOOKUP($A330,Ludo_na!$A$2:$AB$602,2,0))</f>
        <v>452</v>
      </c>
      <c r="C330" s="279" t="str">
        <f aca="false">IF(VLOOKUP($A330,Tournoi!$B$2:$AB$601,3,0)="","",VLOOKUP($A330,Tournoi!$B$2:$AB$601,3,0))</f>
        <v>Boey </v>
      </c>
      <c r="D330" s="279" t="str">
        <f aca="false">IF(VLOOKUP($A330,Tournoi!$B$2:$AB$601,4,0)="","",VLOOKUP($A330,Tournoi!$B$2:$AB$601,4,0))</f>
        <v>Lauranne</v>
      </c>
      <c r="E330" s="249" t="str">
        <f aca="false">IF(VLOOKUP($A330,Tournoi!$B$2:$AB$601,5,0)="","",VLOOKUP($A330,Tournoi!$B$2:$AB$601,5,0))</f>
        <v/>
      </c>
      <c r="F330" s="280" t="str">
        <f aca="false">IF(VLOOKUP($A330,Tournoi!$B$2:$AB$601,6,0)="","",VLOOKUP($A330,Tournoi!$B$2:$AB$601,6,0))</f>
        <v/>
      </c>
      <c r="G330" s="280" t="str">
        <f aca="false">IF(VLOOKUP($A330,Tournoi!$B$2:$AB$601,6,0)="","",VLOOKUP($A330,Tournoi!$B$2:$AB$601,8,0))</f>
        <v/>
      </c>
      <c r="H330" s="281" t="str">
        <f aca="false">IF(VLOOKUP($A330,Tournoi!$B$2:$AB$601,6,0)="","",VLOOKUP($A330,Tournoi!$B$2:$AB$601,12,0))</f>
        <v/>
      </c>
      <c r="I330" s="280" t="str">
        <f aca="false">IF(VLOOKUP($A330,Tournoi!$B$2:$AB$601,6,0)="","",VLOOKUP($A330,Tournoi!$B$2:$AB$601,13,0))</f>
        <v/>
      </c>
      <c r="J330" s="281" t="str">
        <f aca="false">IF(VLOOKUP($A330,Tournoi!$B$2:$AB$601,6,0)="","",VLOOKUP($A330,Tournoi!$B$2:$AB$601,17,0))</f>
        <v/>
      </c>
      <c r="K330" s="280" t="str">
        <f aca="false">IF(VLOOKUP($A330,Tournoi!$B$2:$AB$601,6,0)="","",VLOOKUP($A330,Tournoi!$B$2:$AB$601,18,0))</f>
        <v/>
      </c>
      <c r="L330" s="281" t="str">
        <f aca="false">IF(VLOOKUP($A330,Tournoi!$B$2:$AB$601,6,0)="","",VLOOKUP($A330,Tournoi!$B$2:$AB$601,22,0))</f>
        <v/>
      </c>
    </row>
    <row r="331" customFormat="false" ht="14.1" hidden="false" customHeight="true" outlineLevel="0" collapsed="false">
      <c r="A331" s="36" t="n">
        <v>330</v>
      </c>
      <c r="B331" s="278" t="n">
        <f aca="false">IF(VLOOKUP($A331,Ludo_na!$A$2:$AB$602,3,0)="","",VLOOKUP($A331,Ludo_na!$A$2:$AB$602,2,0))</f>
        <v>432</v>
      </c>
      <c r="C331" s="279" t="str">
        <f aca="false">IF(VLOOKUP($A331,Tournoi!$B$2:$AB$601,3,0)="","",VLOOKUP($A331,Tournoi!$B$2:$AB$601,3,0))</f>
        <v>Van der Slagmolen</v>
      </c>
      <c r="D331" s="279" t="str">
        <f aca="false">IF(VLOOKUP($A331,Tournoi!$B$2:$AB$601,4,0)="","",VLOOKUP($A331,Tournoi!$B$2:$AB$601,4,0))</f>
        <v>Stijn</v>
      </c>
      <c r="E331" s="249" t="str">
        <f aca="false">IF(VLOOKUP($A331,Tournoi!$B$2:$AB$601,5,0)="","",VLOOKUP($A331,Tournoi!$B$2:$AB$601,5,0))</f>
        <v/>
      </c>
      <c r="F331" s="280" t="str">
        <f aca="false">IF(VLOOKUP($A331,Tournoi!$B$2:$AB$601,6,0)="","",VLOOKUP($A331,Tournoi!$B$2:$AB$601,6,0))</f>
        <v/>
      </c>
      <c r="G331" s="280" t="str">
        <f aca="false">IF(VLOOKUP($A331,Tournoi!$B$2:$AB$601,6,0)="","",VLOOKUP($A331,Tournoi!$B$2:$AB$601,8,0))</f>
        <v/>
      </c>
      <c r="H331" s="281" t="str">
        <f aca="false">IF(VLOOKUP($A331,Tournoi!$B$2:$AB$601,6,0)="","",VLOOKUP($A331,Tournoi!$B$2:$AB$601,12,0))</f>
        <v/>
      </c>
      <c r="I331" s="280" t="str">
        <f aca="false">IF(VLOOKUP($A331,Tournoi!$B$2:$AB$601,6,0)="","",VLOOKUP($A331,Tournoi!$B$2:$AB$601,13,0))</f>
        <v/>
      </c>
      <c r="J331" s="281" t="str">
        <f aca="false">IF(VLOOKUP($A331,Tournoi!$B$2:$AB$601,6,0)="","",VLOOKUP($A331,Tournoi!$B$2:$AB$601,17,0))</f>
        <v/>
      </c>
      <c r="K331" s="280" t="str">
        <f aca="false">IF(VLOOKUP($A331,Tournoi!$B$2:$AB$601,6,0)="","",VLOOKUP($A331,Tournoi!$B$2:$AB$601,18,0))</f>
        <v/>
      </c>
      <c r="L331" s="281" t="str">
        <f aca="false">IF(VLOOKUP($A331,Tournoi!$B$2:$AB$601,6,0)="","",VLOOKUP($A331,Tournoi!$B$2:$AB$601,22,0))</f>
        <v/>
      </c>
    </row>
    <row r="332" customFormat="false" ht="14.1" hidden="false" customHeight="true" outlineLevel="0" collapsed="false">
      <c r="A332" s="36" t="n">
        <v>331</v>
      </c>
      <c r="B332" s="278" t="n">
        <f aca="false">IF(VLOOKUP($A332,Ludo_na!$A$2:$AB$602,3,0)="","",VLOOKUP($A332,Ludo_na!$A$2:$AB$602,2,0))</f>
        <v>378</v>
      </c>
      <c r="C332" s="279" t="str">
        <f aca="false">IF(VLOOKUP($A332,Tournoi!$B$2:$AB$601,3,0)="","",VLOOKUP($A332,Tournoi!$B$2:$AB$601,3,0))</f>
        <v>Andres</v>
      </c>
      <c r="D332" s="279" t="str">
        <f aca="false">IF(VLOOKUP($A332,Tournoi!$B$2:$AB$601,4,0)="","",VLOOKUP($A332,Tournoi!$B$2:$AB$601,4,0))</f>
        <v>Bertrand</v>
      </c>
      <c r="E332" s="249" t="str">
        <f aca="false">IF(VLOOKUP($A332,Tournoi!$B$2:$AB$601,5,0)="","",VLOOKUP($A332,Tournoi!$B$2:$AB$601,5,0))</f>
        <v/>
      </c>
      <c r="F332" s="280" t="str">
        <f aca="false">IF(VLOOKUP($A332,Tournoi!$B$2:$AB$601,6,0)="","",VLOOKUP($A332,Tournoi!$B$2:$AB$601,6,0))</f>
        <v/>
      </c>
      <c r="G332" s="280" t="str">
        <f aca="false">IF(VLOOKUP($A332,Tournoi!$B$2:$AB$601,6,0)="","",VLOOKUP($A332,Tournoi!$B$2:$AB$601,8,0))</f>
        <v/>
      </c>
      <c r="H332" s="281" t="str">
        <f aca="false">IF(VLOOKUP($A332,Tournoi!$B$2:$AB$601,6,0)="","",VLOOKUP($A332,Tournoi!$B$2:$AB$601,12,0))</f>
        <v/>
      </c>
      <c r="I332" s="280" t="str">
        <f aca="false">IF(VLOOKUP($A332,Tournoi!$B$2:$AB$601,6,0)="","",VLOOKUP($A332,Tournoi!$B$2:$AB$601,13,0))</f>
        <v/>
      </c>
      <c r="J332" s="281" t="str">
        <f aca="false">IF(VLOOKUP($A332,Tournoi!$B$2:$AB$601,6,0)="","",VLOOKUP($A332,Tournoi!$B$2:$AB$601,17,0))</f>
        <v/>
      </c>
      <c r="K332" s="280" t="str">
        <f aca="false">IF(VLOOKUP($A332,Tournoi!$B$2:$AB$601,6,0)="","",VLOOKUP($A332,Tournoi!$B$2:$AB$601,18,0))</f>
        <v/>
      </c>
      <c r="L332" s="281" t="str">
        <f aca="false">IF(VLOOKUP($A332,Tournoi!$B$2:$AB$601,6,0)="","",VLOOKUP($A332,Tournoi!$B$2:$AB$601,22,0))</f>
        <v/>
      </c>
    </row>
    <row r="333" customFormat="false" ht="14.1" hidden="false" customHeight="true" outlineLevel="0" collapsed="false">
      <c r="A333" s="36" t="n">
        <v>332</v>
      </c>
      <c r="B333" s="278" t="n">
        <f aca="false">IF(VLOOKUP($A333,Ludo_na!$A$2:$AB$602,3,0)="","",VLOOKUP($A333,Ludo_na!$A$2:$AB$602,2,0))</f>
        <v>497</v>
      </c>
      <c r="C333" s="279" t="str">
        <f aca="false">IF(VLOOKUP($A333,Tournoi!$B$2:$AB$601,3,0)="","",VLOOKUP($A333,Tournoi!$B$2:$AB$601,3,0))</f>
        <v>Bracke</v>
      </c>
      <c r="D333" s="279" t="str">
        <f aca="false">IF(VLOOKUP($A333,Tournoi!$B$2:$AB$601,4,0)="","",VLOOKUP($A333,Tournoi!$B$2:$AB$601,4,0))</f>
        <v>Charlot</v>
      </c>
      <c r="E333" s="249" t="str">
        <f aca="false">IF(VLOOKUP($A333,Tournoi!$B$2:$AB$601,5,0)="","",VLOOKUP($A333,Tournoi!$B$2:$AB$601,5,0))</f>
        <v/>
      </c>
      <c r="F333" s="280" t="str">
        <f aca="false">IF(VLOOKUP($A333,Tournoi!$B$2:$AB$601,6,0)="","",VLOOKUP($A333,Tournoi!$B$2:$AB$601,6,0))</f>
        <v/>
      </c>
      <c r="G333" s="280" t="str">
        <f aca="false">IF(VLOOKUP($A333,Tournoi!$B$2:$AB$601,6,0)="","",VLOOKUP($A333,Tournoi!$B$2:$AB$601,8,0))</f>
        <v/>
      </c>
      <c r="H333" s="281" t="str">
        <f aca="false">IF(VLOOKUP($A333,Tournoi!$B$2:$AB$601,6,0)="","",VLOOKUP($A333,Tournoi!$B$2:$AB$601,12,0))</f>
        <v/>
      </c>
      <c r="I333" s="280" t="str">
        <f aca="false">IF(VLOOKUP($A333,Tournoi!$B$2:$AB$601,6,0)="","",VLOOKUP($A333,Tournoi!$B$2:$AB$601,13,0))</f>
        <v/>
      </c>
      <c r="J333" s="281" t="str">
        <f aca="false">IF(VLOOKUP($A333,Tournoi!$B$2:$AB$601,6,0)="","",VLOOKUP($A333,Tournoi!$B$2:$AB$601,17,0))</f>
        <v/>
      </c>
      <c r="K333" s="280" t="str">
        <f aca="false">IF(VLOOKUP($A333,Tournoi!$B$2:$AB$601,6,0)="","",VLOOKUP($A333,Tournoi!$B$2:$AB$601,18,0))</f>
        <v/>
      </c>
      <c r="L333" s="281" t="str">
        <f aca="false">IF(VLOOKUP($A333,Tournoi!$B$2:$AB$601,6,0)="","",VLOOKUP($A333,Tournoi!$B$2:$AB$601,22,0))</f>
        <v/>
      </c>
    </row>
    <row r="334" customFormat="false" ht="14.1" hidden="false" customHeight="true" outlineLevel="0" collapsed="false">
      <c r="A334" s="36" t="n">
        <v>333</v>
      </c>
      <c r="B334" s="278" t="n">
        <f aca="false">IF(VLOOKUP($A334,Ludo_na!$A$2:$AB$602,3,0)="","",VLOOKUP($A334,Ludo_na!$A$2:$AB$602,2,0))</f>
        <v>72</v>
      </c>
      <c r="C334" s="279" t="str">
        <f aca="false">IF(VLOOKUP($A334,Tournoi!$B$2:$AB$601,3,0)="","",VLOOKUP($A334,Tournoi!$B$2:$AB$601,3,0))</f>
        <v>Verstraete</v>
      </c>
      <c r="D334" s="279" t="str">
        <f aca="false">IF(VLOOKUP($A334,Tournoi!$B$2:$AB$601,4,0)="","",VLOOKUP($A334,Tournoi!$B$2:$AB$601,4,0))</f>
        <v>Koen</v>
      </c>
      <c r="E334" s="249" t="str">
        <f aca="false">IF(VLOOKUP($A334,Tournoi!$B$2:$AB$601,5,0)="","",VLOOKUP($A334,Tournoi!$B$2:$AB$601,5,0))</f>
        <v>Spelen Op Zolder</v>
      </c>
      <c r="F334" s="280" t="str">
        <f aca="false">IF(VLOOKUP($A334,Tournoi!$B$2:$AB$601,6,0)="","",VLOOKUP($A334,Tournoi!$B$2:$AB$601,6,0))</f>
        <v>Aanwezig</v>
      </c>
      <c r="G334" s="280" t="str">
        <f aca="false">IF(VLOOKUP($A334,Tournoi!$B$2:$AB$601,6,0)="","",VLOOKUP($A334,Tournoi!$B$2:$AB$601,8,0))</f>
        <v>Zooloretto</v>
      </c>
      <c r="H334" s="281" t="n">
        <f aca="false">IF(VLOOKUP($A334,Tournoi!$B$2:$AB$601,6,0)="","",VLOOKUP($A334,Tournoi!$B$2:$AB$601,12,0))</f>
        <v>105.347222222222</v>
      </c>
      <c r="I334" s="280" t="str">
        <f aca="false">IF(VLOOKUP($A334,Tournoi!$B$2:$AB$601,6,0)="","",VLOOKUP($A334,Tournoi!$B$2:$AB$601,13,0))</f>
        <v>Agricola</v>
      </c>
      <c r="J334" s="281" t="n">
        <f aca="false">IF(VLOOKUP($A334,Tournoi!$B$2:$AB$601,6,0)="","",VLOOKUP($A334,Tournoi!$B$2:$AB$601,17,0))</f>
        <v>104.390625</v>
      </c>
      <c r="K334" s="280" t="str">
        <f aca="false">IF(VLOOKUP($A334,Tournoi!$B$2:$AB$601,6,0)="","",VLOOKUP($A334,Tournoi!$B$2:$AB$601,18,0))</f>
        <v>Linko</v>
      </c>
      <c r="L334" s="281" t="n">
        <f aca="false">IF(VLOOKUP($A334,Tournoi!$B$2:$AB$601,6,0)="","",VLOOKUP($A334,Tournoi!$B$2:$AB$601,22,0))</f>
        <v>104.325301204819</v>
      </c>
    </row>
    <row r="335" customFormat="false" ht="14.1" hidden="false" customHeight="true" outlineLevel="0" collapsed="false">
      <c r="A335" s="36" t="n">
        <v>334</v>
      </c>
      <c r="B335" s="278" t="n">
        <f aca="false">IF(VLOOKUP($A335,Ludo_na!$A$2:$AB$602,3,0)="","",VLOOKUP($A335,Ludo_na!$A$2:$AB$602,2,0))</f>
        <v>75</v>
      </c>
      <c r="C335" s="279" t="str">
        <f aca="false">IF(VLOOKUP($A335,Tournoi!$B$2:$AB$601,3,0)="","",VLOOKUP($A335,Tournoi!$B$2:$AB$601,3,0))</f>
        <v>Asselman</v>
      </c>
      <c r="D335" s="279" t="str">
        <f aca="false">IF(VLOOKUP($A335,Tournoi!$B$2:$AB$601,4,0)="","",VLOOKUP($A335,Tournoi!$B$2:$AB$601,4,0))</f>
        <v>Andreas</v>
      </c>
      <c r="E335" s="249" t="str">
        <f aca="false">IF(VLOOKUP($A335,Tournoi!$B$2:$AB$601,5,0)="","",VLOOKUP($A335,Tournoi!$B$2:$AB$601,5,0))</f>
        <v>Kierewiet</v>
      </c>
      <c r="F335" s="280" t="str">
        <f aca="false">IF(VLOOKUP($A335,Tournoi!$B$2:$AB$601,6,0)="","",VLOOKUP($A335,Tournoi!$B$2:$AB$601,6,0))</f>
        <v>Aanwezig</v>
      </c>
      <c r="G335" s="280" t="str">
        <f aca="false">IF(VLOOKUP($A335,Tournoi!$B$2:$AB$601,6,0)="","",VLOOKUP($A335,Tournoi!$B$2:$AB$601,8,0))</f>
        <v>Cottage Garden</v>
      </c>
      <c r="H335" s="281" t="n">
        <f aca="false">IF(VLOOKUP($A335,Tournoi!$B$2:$AB$601,6,0)="","",VLOOKUP($A335,Tournoi!$B$2:$AB$601,12,0))</f>
        <v>104.319047619048</v>
      </c>
      <c r="I335" s="280" t="str">
        <f aca="false">IF(VLOOKUP($A335,Tournoi!$B$2:$AB$601,6,0)="","",VLOOKUP($A335,Tournoi!$B$2:$AB$601,13,0))</f>
        <v>First Class</v>
      </c>
      <c r="J335" s="281" t="n">
        <f aca="false">IF(VLOOKUP($A335,Tournoi!$B$2:$AB$601,6,0)="","",VLOOKUP($A335,Tournoi!$B$2:$AB$601,17,0))</f>
        <v>66.9482666666667</v>
      </c>
      <c r="K335" s="280" t="str">
        <f aca="false">IF(VLOOKUP($A335,Tournoi!$B$2:$AB$601,6,0)="","",VLOOKUP($A335,Tournoi!$B$2:$AB$601,18,0))</f>
        <v>7 Wonders</v>
      </c>
      <c r="L335" s="281" t="n">
        <f aca="false">IF(VLOOKUP($A335,Tournoi!$B$2:$AB$601,6,0)="","",VLOOKUP($A335,Tournoi!$B$2:$AB$601,22,0))</f>
        <v>40.1573770491803</v>
      </c>
    </row>
    <row r="336" customFormat="false" ht="14.1" hidden="false" customHeight="true" outlineLevel="0" collapsed="false">
      <c r="A336" s="36" t="n">
        <v>335</v>
      </c>
      <c r="B336" s="278" t="n">
        <f aca="false">IF(VLOOKUP($A336,Ludo_na!$A$2:$AB$602,3,0)="","",VLOOKUP($A336,Ludo_na!$A$2:$AB$602,2,0))</f>
        <v>155</v>
      </c>
      <c r="C336" s="279" t="str">
        <f aca="false">IF(VLOOKUP($A336,Tournoi!$B$2:$AB$601,3,0)="","",VLOOKUP($A336,Tournoi!$B$2:$AB$601,3,0))</f>
        <v>Goethals</v>
      </c>
      <c r="D336" s="279" t="str">
        <f aca="false">IF(VLOOKUP($A336,Tournoi!$B$2:$AB$601,4,0)="","",VLOOKUP($A336,Tournoi!$B$2:$AB$601,4,0))</f>
        <v>Dirk</v>
      </c>
      <c r="E336" s="249" t="str">
        <f aca="false">IF(VLOOKUP($A336,Tournoi!$B$2:$AB$601,5,0)="","",VLOOKUP($A336,Tournoi!$B$2:$AB$601,5,0))</f>
        <v>Spelen Op Zolder</v>
      </c>
      <c r="F336" s="280" t="str">
        <f aca="false">IF(VLOOKUP($A336,Tournoi!$B$2:$AB$601,6,0)="","",VLOOKUP($A336,Tournoi!$B$2:$AB$601,6,0))</f>
        <v/>
      </c>
      <c r="G336" s="280" t="str">
        <f aca="false">IF(VLOOKUP($A336,Tournoi!$B$2:$AB$601,6,0)="","",VLOOKUP($A336,Tournoi!$B$2:$AB$601,8,0))</f>
        <v/>
      </c>
      <c r="H336" s="281" t="str">
        <f aca="false">IF(VLOOKUP($A336,Tournoi!$B$2:$AB$601,6,0)="","",VLOOKUP($A336,Tournoi!$B$2:$AB$601,12,0))</f>
        <v/>
      </c>
      <c r="I336" s="280" t="str">
        <f aca="false">IF(VLOOKUP($A336,Tournoi!$B$2:$AB$601,6,0)="","",VLOOKUP($A336,Tournoi!$B$2:$AB$601,13,0))</f>
        <v/>
      </c>
      <c r="J336" s="281" t="str">
        <f aca="false">IF(VLOOKUP($A336,Tournoi!$B$2:$AB$601,6,0)="","",VLOOKUP($A336,Tournoi!$B$2:$AB$601,17,0))</f>
        <v/>
      </c>
      <c r="K336" s="280" t="str">
        <f aca="false">IF(VLOOKUP($A336,Tournoi!$B$2:$AB$601,6,0)="","",VLOOKUP($A336,Tournoi!$B$2:$AB$601,18,0))</f>
        <v/>
      </c>
      <c r="L336" s="281" t="str">
        <f aca="false">IF(VLOOKUP($A336,Tournoi!$B$2:$AB$601,6,0)="","",VLOOKUP($A336,Tournoi!$B$2:$AB$601,22,0))</f>
        <v/>
      </c>
    </row>
    <row r="337" customFormat="false" ht="14.1" hidden="false" customHeight="true" outlineLevel="0" collapsed="false">
      <c r="A337" s="36" t="n">
        <v>336</v>
      </c>
      <c r="B337" s="278" t="n">
        <f aca="false">IF(VLOOKUP($A337,Ludo_na!$A$2:$AB$602,3,0)="","",VLOOKUP($A337,Ludo_na!$A$2:$AB$602,2,0))</f>
        <v>535</v>
      </c>
      <c r="C337" s="279" t="str">
        <f aca="false">IF(VLOOKUP($A337,Tournoi!$B$2:$AB$601,3,0)="","",VLOOKUP($A337,Tournoi!$B$2:$AB$601,3,0))</f>
        <v>Barrea</v>
      </c>
      <c r="D337" s="279" t="str">
        <f aca="false">IF(VLOOKUP($A337,Tournoi!$B$2:$AB$601,4,0)="","",VLOOKUP($A337,Tournoi!$B$2:$AB$601,4,0))</f>
        <v>Allan</v>
      </c>
      <c r="E337" s="249" t="str">
        <f aca="false">IF(VLOOKUP($A337,Tournoi!$B$2:$AB$601,5,0)="","",VLOOKUP($A337,Tournoi!$B$2:$AB$601,5,0))</f>
        <v/>
      </c>
      <c r="F337" s="280" t="str">
        <f aca="false">IF(VLOOKUP($A337,Tournoi!$B$2:$AB$601,6,0)="","",VLOOKUP($A337,Tournoi!$B$2:$AB$601,6,0))</f>
        <v/>
      </c>
      <c r="G337" s="280" t="str">
        <f aca="false">IF(VLOOKUP($A337,Tournoi!$B$2:$AB$601,6,0)="","",VLOOKUP($A337,Tournoi!$B$2:$AB$601,8,0))</f>
        <v/>
      </c>
      <c r="H337" s="281" t="str">
        <f aca="false">IF(VLOOKUP($A337,Tournoi!$B$2:$AB$601,6,0)="","",VLOOKUP($A337,Tournoi!$B$2:$AB$601,12,0))</f>
        <v/>
      </c>
      <c r="I337" s="280" t="str">
        <f aca="false">IF(VLOOKUP($A337,Tournoi!$B$2:$AB$601,6,0)="","",VLOOKUP($A337,Tournoi!$B$2:$AB$601,13,0))</f>
        <v/>
      </c>
      <c r="J337" s="281" t="str">
        <f aca="false">IF(VLOOKUP($A337,Tournoi!$B$2:$AB$601,6,0)="","",VLOOKUP($A337,Tournoi!$B$2:$AB$601,17,0))</f>
        <v/>
      </c>
      <c r="K337" s="280" t="str">
        <f aca="false">IF(VLOOKUP($A337,Tournoi!$B$2:$AB$601,6,0)="","",VLOOKUP($A337,Tournoi!$B$2:$AB$601,18,0))</f>
        <v/>
      </c>
      <c r="L337" s="281" t="str">
        <f aca="false">IF(VLOOKUP($A337,Tournoi!$B$2:$AB$601,6,0)="","",VLOOKUP($A337,Tournoi!$B$2:$AB$601,22,0))</f>
        <v/>
      </c>
    </row>
    <row r="338" customFormat="false" ht="14.1" hidden="false" customHeight="true" outlineLevel="0" collapsed="false">
      <c r="A338" s="36" t="n">
        <v>337</v>
      </c>
      <c r="B338" s="278" t="n">
        <f aca="false">IF(VLOOKUP($A338,Ludo_na!$A$2:$AB$602,3,0)="","",VLOOKUP($A338,Ludo_na!$A$2:$AB$602,2,0))</f>
        <v>45</v>
      </c>
      <c r="C338" s="279" t="str">
        <f aca="false">IF(VLOOKUP($A338,Tournoi!$B$2:$AB$601,3,0)="","",VLOOKUP($A338,Tournoi!$B$2:$AB$601,3,0))</f>
        <v>Nuyts</v>
      </c>
      <c r="D338" s="279" t="str">
        <f aca="false">IF(VLOOKUP($A338,Tournoi!$B$2:$AB$601,4,0)="","",VLOOKUP($A338,Tournoi!$B$2:$AB$601,4,0))</f>
        <v>Wolf</v>
      </c>
      <c r="E338" s="249" t="str">
        <f aca="false">IF(VLOOKUP($A338,Tournoi!$B$2:$AB$601,5,0)="","",VLOOKUP($A338,Tournoi!$B$2:$AB$601,5,0))</f>
        <v/>
      </c>
      <c r="F338" s="280" t="str">
        <f aca="false">IF(VLOOKUP($A338,Tournoi!$B$2:$AB$601,6,0)="","",VLOOKUP($A338,Tournoi!$B$2:$AB$601,6,0))</f>
        <v/>
      </c>
      <c r="G338" s="280" t="str">
        <f aca="false">IF(VLOOKUP($A338,Tournoi!$B$2:$AB$601,6,0)="","",VLOOKUP($A338,Tournoi!$B$2:$AB$601,8,0))</f>
        <v/>
      </c>
      <c r="H338" s="281" t="str">
        <f aca="false">IF(VLOOKUP($A338,Tournoi!$B$2:$AB$601,6,0)="","",VLOOKUP($A338,Tournoi!$B$2:$AB$601,12,0))</f>
        <v/>
      </c>
      <c r="I338" s="280" t="str">
        <f aca="false">IF(VLOOKUP($A338,Tournoi!$B$2:$AB$601,6,0)="","",VLOOKUP($A338,Tournoi!$B$2:$AB$601,13,0))</f>
        <v/>
      </c>
      <c r="J338" s="281" t="str">
        <f aca="false">IF(VLOOKUP($A338,Tournoi!$B$2:$AB$601,6,0)="","",VLOOKUP($A338,Tournoi!$B$2:$AB$601,17,0))</f>
        <v/>
      </c>
      <c r="K338" s="280" t="str">
        <f aca="false">IF(VLOOKUP($A338,Tournoi!$B$2:$AB$601,6,0)="","",VLOOKUP($A338,Tournoi!$B$2:$AB$601,18,0))</f>
        <v/>
      </c>
      <c r="L338" s="281" t="str">
        <f aca="false">IF(VLOOKUP($A338,Tournoi!$B$2:$AB$601,6,0)="","",VLOOKUP($A338,Tournoi!$B$2:$AB$601,22,0))</f>
        <v/>
      </c>
    </row>
    <row r="339" customFormat="false" ht="14.1" hidden="false" customHeight="true" outlineLevel="0" collapsed="false">
      <c r="A339" s="36" t="n">
        <v>338</v>
      </c>
      <c r="B339" s="278" t="n">
        <f aca="false">IF(VLOOKUP($A339,Ludo_na!$A$2:$AB$602,3,0)="","",VLOOKUP($A339,Ludo_na!$A$2:$AB$602,2,0))</f>
        <v>293</v>
      </c>
      <c r="C339" s="279" t="str">
        <f aca="false">IF(VLOOKUP($A339,Tournoi!$B$2:$AB$601,3,0)="","",VLOOKUP($A339,Tournoi!$B$2:$AB$601,3,0))</f>
        <v>Callebaut</v>
      </c>
      <c r="D339" s="279" t="str">
        <f aca="false">IF(VLOOKUP($A339,Tournoi!$B$2:$AB$601,4,0)="","",VLOOKUP($A339,Tournoi!$B$2:$AB$601,4,0))</f>
        <v>Florence</v>
      </c>
      <c r="E339" s="249" t="str">
        <f aca="false">IF(VLOOKUP($A339,Tournoi!$B$2:$AB$601,5,0)="","",VLOOKUP($A339,Tournoi!$B$2:$AB$601,5,0))</f>
        <v/>
      </c>
      <c r="F339" s="280" t="str">
        <f aca="false">IF(VLOOKUP($A339,Tournoi!$B$2:$AB$601,6,0)="","",VLOOKUP($A339,Tournoi!$B$2:$AB$601,6,0))</f>
        <v/>
      </c>
      <c r="G339" s="280" t="str">
        <f aca="false">IF(VLOOKUP($A339,Tournoi!$B$2:$AB$601,6,0)="","",VLOOKUP($A339,Tournoi!$B$2:$AB$601,8,0))</f>
        <v/>
      </c>
      <c r="H339" s="281" t="str">
        <f aca="false">IF(VLOOKUP($A339,Tournoi!$B$2:$AB$601,6,0)="","",VLOOKUP($A339,Tournoi!$B$2:$AB$601,12,0))</f>
        <v/>
      </c>
      <c r="I339" s="280" t="str">
        <f aca="false">IF(VLOOKUP($A339,Tournoi!$B$2:$AB$601,6,0)="","",VLOOKUP($A339,Tournoi!$B$2:$AB$601,13,0))</f>
        <v/>
      </c>
      <c r="J339" s="281" t="str">
        <f aca="false">IF(VLOOKUP($A339,Tournoi!$B$2:$AB$601,6,0)="","",VLOOKUP($A339,Tournoi!$B$2:$AB$601,17,0))</f>
        <v/>
      </c>
      <c r="K339" s="280" t="str">
        <f aca="false">IF(VLOOKUP($A339,Tournoi!$B$2:$AB$601,6,0)="","",VLOOKUP($A339,Tournoi!$B$2:$AB$601,18,0))</f>
        <v/>
      </c>
      <c r="L339" s="281" t="str">
        <f aca="false">IF(VLOOKUP($A339,Tournoi!$B$2:$AB$601,6,0)="","",VLOOKUP($A339,Tournoi!$B$2:$AB$601,22,0))</f>
        <v/>
      </c>
    </row>
    <row r="340" customFormat="false" ht="14.1" hidden="false" customHeight="true" outlineLevel="0" collapsed="false">
      <c r="A340" s="36" t="n">
        <v>339</v>
      </c>
      <c r="B340" s="278" t="n">
        <f aca="false">IF(VLOOKUP($A340,Ludo_na!$A$2:$AB$602,3,0)="","",VLOOKUP($A340,Ludo_na!$A$2:$AB$602,2,0))</f>
        <v>213</v>
      </c>
      <c r="C340" s="279" t="str">
        <f aca="false">IF(VLOOKUP($A340,Tournoi!$B$2:$AB$601,3,0)="","",VLOOKUP($A340,Tournoi!$B$2:$AB$601,3,0))</f>
        <v>Schuer</v>
      </c>
      <c r="D340" s="279" t="str">
        <f aca="false">IF(VLOOKUP($A340,Tournoi!$B$2:$AB$601,4,0)="","",VLOOKUP($A340,Tournoi!$B$2:$AB$601,4,0))</f>
        <v>Alan</v>
      </c>
      <c r="E340" s="249" t="str">
        <f aca="false">IF(VLOOKUP($A340,Tournoi!$B$2:$AB$601,5,0)="","",VLOOKUP($A340,Tournoi!$B$2:$AB$601,5,0))</f>
        <v/>
      </c>
      <c r="F340" s="280" t="str">
        <f aca="false">IF(VLOOKUP($A340,Tournoi!$B$2:$AB$601,6,0)="","",VLOOKUP($A340,Tournoi!$B$2:$AB$601,6,0))</f>
        <v/>
      </c>
      <c r="G340" s="280" t="str">
        <f aca="false">IF(VLOOKUP($A340,Tournoi!$B$2:$AB$601,6,0)="","",VLOOKUP($A340,Tournoi!$B$2:$AB$601,8,0))</f>
        <v/>
      </c>
      <c r="H340" s="281" t="str">
        <f aca="false">IF(VLOOKUP($A340,Tournoi!$B$2:$AB$601,6,0)="","",VLOOKUP($A340,Tournoi!$B$2:$AB$601,12,0))</f>
        <v/>
      </c>
      <c r="I340" s="280" t="str">
        <f aca="false">IF(VLOOKUP($A340,Tournoi!$B$2:$AB$601,6,0)="","",VLOOKUP($A340,Tournoi!$B$2:$AB$601,13,0))</f>
        <v/>
      </c>
      <c r="J340" s="281" t="str">
        <f aca="false">IF(VLOOKUP($A340,Tournoi!$B$2:$AB$601,6,0)="","",VLOOKUP($A340,Tournoi!$B$2:$AB$601,17,0))</f>
        <v/>
      </c>
      <c r="K340" s="280" t="str">
        <f aca="false">IF(VLOOKUP($A340,Tournoi!$B$2:$AB$601,6,0)="","",VLOOKUP($A340,Tournoi!$B$2:$AB$601,18,0))</f>
        <v/>
      </c>
      <c r="L340" s="281" t="str">
        <f aca="false">IF(VLOOKUP($A340,Tournoi!$B$2:$AB$601,6,0)="","",VLOOKUP($A340,Tournoi!$B$2:$AB$601,22,0))</f>
        <v/>
      </c>
    </row>
    <row r="341" customFormat="false" ht="14.1" hidden="false" customHeight="true" outlineLevel="0" collapsed="false">
      <c r="A341" s="36" t="n">
        <v>340</v>
      </c>
      <c r="B341" s="278" t="n">
        <f aca="false">IF(VLOOKUP($A341,Ludo_na!$A$2:$AB$602,3,0)="","",VLOOKUP($A341,Ludo_na!$A$2:$AB$602,2,0))</f>
        <v>520</v>
      </c>
      <c r="C341" s="279" t="str">
        <f aca="false">IF(VLOOKUP($A341,Tournoi!$B$2:$AB$601,3,0)="","",VLOOKUP($A341,Tournoi!$B$2:$AB$601,3,0))</f>
        <v>Fraiteur</v>
      </c>
      <c r="D341" s="279" t="str">
        <f aca="false">IF(VLOOKUP($A341,Tournoi!$B$2:$AB$601,4,0)="","",VLOOKUP($A341,Tournoi!$B$2:$AB$601,4,0))</f>
        <v>Stéphanie</v>
      </c>
      <c r="E341" s="249" t="str">
        <f aca="false">IF(VLOOKUP($A341,Tournoi!$B$2:$AB$601,5,0)="","",VLOOKUP($A341,Tournoi!$B$2:$AB$601,5,0))</f>
        <v/>
      </c>
      <c r="F341" s="280" t="str">
        <f aca="false">IF(VLOOKUP($A341,Tournoi!$B$2:$AB$601,6,0)="","",VLOOKUP($A341,Tournoi!$B$2:$AB$601,6,0))</f>
        <v/>
      </c>
      <c r="G341" s="280" t="str">
        <f aca="false">IF(VLOOKUP($A341,Tournoi!$B$2:$AB$601,6,0)="","",VLOOKUP($A341,Tournoi!$B$2:$AB$601,8,0))</f>
        <v/>
      </c>
      <c r="H341" s="281" t="str">
        <f aca="false">IF(VLOOKUP($A341,Tournoi!$B$2:$AB$601,6,0)="","",VLOOKUP($A341,Tournoi!$B$2:$AB$601,12,0))</f>
        <v/>
      </c>
      <c r="I341" s="280" t="str">
        <f aca="false">IF(VLOOKUP($A341,Tournoi!$B$2:$AB$601,6,0)="","",VLOOKUP($A341,Tournoi!$B$2:$AB$601,13,0))</f>
        <v/>
      </c>
      <c r="J341" s="281" t="str">
        <f aca="false">IF(VLOOKUP($A341,Tournoi!$B$2:$AB$601,6,0)="","",VLOOKUP($A341,Tournoi!$B$2:$AB$601,17,0))</f>
        <v/>
      </c>
      <c r="K341" s="280" t="str">
        <f aca="false">IF(VLOOKUP($A341,Tournoi!$B$2:$AB$601,6,0)="","",VLOOKUP($A341,Tournoi!$B$2:$AB$601,18,0))</f>
        <v/>
      </c>
      <c r="L341" s="281" t="str">
        <f aca="false">IF(VLOOKUP($A341,Tournoi!$B$2:$AB$601,6,0)="","",VLOOKUP($A341,Tournoi!$B$2:$AB$601,22,0))</f>
        <v/>
      </c>
    </row>
    <row r="342" customFormat="false" ht="14.1" hidden="false" customHeight="true" outlineLevel="0" collapsed="false">
      <c r="A342" s="36" t="n">
        <v>341</v>
      </c>
      <c r="B342" s="278" t="n">
        <f aca="false">IF(VLOOKUP($A342,Ludo_na!$A$2:$AB$602,3,0)="","",VLOOKUP($A342,Ludo_na!$A$2:$AB$602,2,0))</f>
        <v>289</v>
      </c>
      <c r="C342" s="279" t="str">
        <f aca="false">IF(VLOOKUP($A342,Tournoi!$B$2:$AB$601,3,0)="","",VLOOKUP($A342,Tournoi!$B$2:$AB$601,3,0))</f>
        <v>Hermans</v>
      </c>
      <c r="D342" s="279" t="str">
        <f aca="false">IF(VLOOKUP($A342,Tournoi!$B$2:$AB$601,4,0)="","",VLOOKUP($A342,Tournoi!$B$2:$AB$601,4,0))</f>
        <v>Guillaume</v>
      </c>
      <c r="E342" s="249" t="str">
        <f aca="false">IF(VLOOKUP($A342,Tournoi!$B$2:$AB$601,5,0)="","",VLOOKUP($A342,Tournoi!$B$2:$AB$601,5,0))</f>
        <v/>
      </c>
      <c r="F342" s="280" t="str">
        <f aca="false">IF(VLOOKUP($A342,Tournoi!$B$2:$AB$601,6,0)="","",VLOOKUP($A342,Tournoi!$B$2:$AB$601,6,0))</f>
        <v/>
      </c>
      <c r="G342" s="280" t="str">
        <f aca="false">IF(VLOOKUP($A342,Tournoi!$B$2:$AB$601,6,0)="","",VLOOKUP($A342,Tournoi!$B$2:$AB$601,8,0))</f>
        <v/>
      </c>
      <c r="H342" s="281" t="str">
        <f aca="false">IF(VLOOKUP($A342,Tournoi!$B$2:$AB$601,6,0)="","",VLOOKUP($A342,Tournoi!$B$2:$AB$601,12,0))</f>
        <v/>
      </c>
      <c r="I342" s="280" t="str">
        <f aca="false">IF(VLOOKUP($A342,Tournoi!$B$2:$AB$601,6,0)="","",VLOOKUP($A342,Tournoi!$B$2:$AB$601,13,0))</f>
        <v/>
      </c>
      <c r="J342" s="281" t="str">
        <f aca="false">IF(VLOOKUP($A342,Tournoi!$B$2:$AB$601,6,0)="","",VLOOKUP($A342,Tournoi!$B$2:$AB$601,17,0))</f>
        <v/>
      </c>
      <c r="K342" s="280" t="str">
        <f aca="false">IF(VLOOKUP($A342,Tournoi!$B$2:$AB$601,6,0)="","",VLOOKUP($A342,Tournoi!$B$2:$AB$601,18,0))</f>
        <v/>
      </c>
      <c r="L342" s="281" t="str">
        <f aca="false">IF(VLOOKUP($A342,Tournoi!$B$2:$AB$601,6,0)="","",VLOOKUP($A342,Tournoi!$B$2:$AB$601,22,0))</f>
        <v/>
      </c>
    </row>
    <row r="343" customFormat="false" ht="14.1" hidden="false" customHeight="true" outlineLevel="0" collapsed="false">
      <c r="A343" s="36" t="n">
        <v>342</v>
      </c>
      <c r="B343" s="278" t="n">
        <f aca="false">IF(VLOOKUP($A343,Ludo_na!$A$2:$AB$602,3,0)="","",VLOOKUP($A343,Ludo_na!$A$2:$AB$602,2,0))</f>
        <v>465</v>
      </c>
      <c r="C343" s="279" t="str">
        <f aca="false">IF(VLOOKUP($A343,Tournoi!$B$2:$AB$601,3,0)="","",VLOOKUP($A343,Tournoi!$B$2:$AB$601,3,0))</f>
        <v>Wirard</v>
      </c>
      <c r="D343" s="279" t="str">
        <f aca="false">IF(VLOOKUP($A343,Tournoi!$B$2:$AB$601,4,0)="","",VLOOKUP($A343,Tournoi!$B$2:$AB$601,4,0))</f>
        <v>Céline</v>
      </c>
      <c r="E343" s="249" t="str">
        <f aca="false">IF(VLOOKUP($A343,Tournoi!$B$2:$AB$601,5,0)="","",VLOOKUP($A343,Tournoi!$B$2:$AB$601,5,0))</f>
        <v/>
      </c>
      <c r="F343" s="280" t="str">
        <f aca="false">IF(VLOOKUP($A343,Tournoi!$B$2:$AB$601,6,0)="","",VLOOKUP($A343,Tournoi!$B$2:$AB$601,6,0))</f>
        <v/>
      </c>
      <c r="G343" s="280" t="str">
        <f aca="false">IF(VLOOKUP($A343,Tournoi!$B$2:$AB$601,6,0)="","",VLOOKUP($A343,Tournoi!$B$2:$AB$601,8,0))</f>
        <v/>
      </c>
      <c r="H343" s="281" t="str">
        <f aca="false">IF(VLOOKUP($A343,Tournoi!$B$2:$AB$601,6,0)="","",VLOOKUP($A343,Tournoi!$B$2:$AB$601,12,0))</f>
        <v/>
      </c>
      <c r="I343" s="280" t="str">
        <f aca="false">IF(VLOOKUP($A343,Tournoi!$B$2:$AB$601,6,0)="","",VLOOKUP($A343,Tournoi!$B$2:$AB$601,13,0))</f>
        <v/>
      </c>
      <c r="J343" s="281" t="str">
        <f aca="false">IF(VLOOKUP($A343,Tournoi!$B$2:$AB$601,6,0)="","",VLOOKUP($A343,Tournoi!$B$2:$AB$601,17,0))</f>
        <v/>
      </c>
      <c r="K343" s="280" t="str">
        <f aca="false">IF(VLOOKUP($A343,Tournoi!$B$2:$AB$601,6,0)="","",VLOOKUP($A343,Tournoi!$B$2:$AB$601,18,0))</f>
        <v/>
      </c>
      <c r="L343" s="281" t="str">
        <f aca="false">IF(VLOOKUP($A343,Tournoi!$B$2:$AB$601,6,0)="","",VLOOKUP($A343,Tournoi!$B$2:$AB$601,22,0))</f>
        <v/>
      </c>
    </row>
    <row r="344" customFormat="false" ht="14.1" hidden="false" customHeight="true" outlineLevel="0" collapsed="false">
      <c r="A344" s="36" t="n">
        <v>343</v>
      </c>
      <c r="B344" s="278" t="n">
        <f aca="false">IF(VLOOKUP($A344,Ludo_na!$A$2:$AB$602,3,0)="","",VLOOKUP($A344,Ludo_na!$A$2:$AB$602,2,0))</f>
        <v>349</v>
      </c>
      <c r="C344" s="279" t="str">
        <f aca="false">IF(VLOOKUP($A344,Tournoi!$B$2:$AB$601,3,0)="","",VLOOKUP($A344,Tournoi!$B$2:$AB$601,3,0))</f>
        <v>Willems</v>
      </c>
      <c r="D344" s="279" t="str">
        <f aca="false">IF(VLOOKUP($A344,Tournoi!$B$2:$AB$601,4,0)="","",VLOOKUP($A344,Tournoi!$B$2:$AB$601,4,0))</f>
        <v>Ian</v>
      </c>
      <c r="E344" s="249" t="str">
        <f aca="false">IF(VLOOKUP($A344,Tournoi!$B$2:$AB$601,5,0)="","",VLOOKUP($A344,Tournoi!$B$2:$AB$601,5,0))</f>
        <v/>
      </c>
      <c r="F344" s="280" t="str">
        <f aca="false">IF(VLOOKUP($A344,Tournoi!$B$2:$AB$601,6,0)="","",VLOOKUP($A344,Tournoi!$B$2:$AB$601,6,0))</f>
        <v>Aanwezig</v>
      </c>
      <c r="G344" s="280" t="str">
        <f aca="false">IF(VLOOKUP($A344,Tournoi!$B$2:$AB$601,6,0)="","",VLOOKUP($A344,Tournoi!$B$2:$AB$601,8,0))</f>
        <v>Taverna</v>
      </c>
      <c r="H344" s="281" t="n">
        <f aca="false">IF(VLOOKUP($A344,Tournoi!$B$2:$AB$601,6,0)="","",VLOOKUP($A344,Tournoi!$B$2:$AB$601,12,0))</f>
        <v>0.190476190476191</v>
      </c>
      <c r="I344" s="280" t="str">
        <f aca="false">IF(VLOOKUP($A344,Tournoi!$B$2:$AB$601,6,0)="","",VLOOKUP($A344,Tournoi!$B$2:$AB$601,13,0))</f>
        <v>Great Western Trail</v>
      </c>
      <c r="J344" s="281" t="n">
        <f aca="false">IF(VLOOKUP($A344,Tournoi!$B$2:$AB$601,6,0)="","",VLOOKUP($A344,Tournoi!$B$2:$AB$601,17,0))</f>
        <v>0.119850187265918</v>
      </c>
      <c r="K344" s="280" t="str">
        <f aca="false">IF(VLOOKUP($A344,Tournoi!$B$2:$AB$601,6,0)="","",VLOOKUP($A344,Tournoi!$B$2:$AB$601,18,0))</f>
        <v>Dominion </v>
      </c>
      <c r="L344" s="281" t="n">
        <f aca="false">IF(VLOOKUP($A344,Tournoi!$B$2:$AB$601,6,0)="","",VLOOKUP($A344,Tournoi!$B$2:$AB$601,22,0))</f>
        <v>0.214285714285714</v>
      </c>
    </row>
    <row r="345" customFormat="false" ht="14.1" hidden="false" customHeight="true" outlineLevel="0" collapsed="false">
      <c r="A345" s="36" t="n">
        <v>344</v>
      </c>
      <c r="B345" s="278" t="n">
        <f aca="false">IF(VLOOKUP($A345,Ludo_na!$A$2:$AB$602,3,0)="","",VLOOKUP($A345,Ludo_na!$A$2:$AB$602,2,0))</f>
        <v>510</v>
      </c>
      <c r="C345" s="279" t="str">
        <f aca="false">IF(VLOOKUP($A345,Tournoi!$B$2:$AB$601,3,0)="","",VLOOKUP($A345,Tournoi!$B$2:$AB$601,3,0))</f>
        <v>Helderweirdt</v>
      </c>
      <c r="D345" s="279" t="str">
        <f aca="false">IF(VLOOKUP($A345,Tournoi!$B$2:$AB$601,4,0)="","",VLOOKUP($A345,Tournoi!$B$2:$AB$601,4,0))</f>
        <v>Bart</v>
      </c>
      <c r="E345" s="249" t="str">
        <f aca="false">IF(VLOOKUP($A345,Tournoi!$B$2:$AB$601,5,0)="","",VLOOKUP($A345,Tournoi!$B$2:$AB$601,5,0))</f>
        <v/>
      </c>
      <c r="F345" s="280" t="str">
        <f aca="false">IF(VLOOKUP($A345,Tournoi!$B$2:$AB$601,6,0)="","",VLOOKUP($A345,Tournoi!$B$2:$AB$601,6,0))</f>
        <v>-------------</v>
      </c>
      <c r="G345" s="280" t="n">
        <f aca="false">IF(VLOOKUP($A345,Tournoi!$B$2:$AB$601,6,0)="","",VLOOKUP($A345,Tournoi!$B$2:$AB$601,8,0))</f>
        <v>0</v>
      </c>
      <c r="H345" s="281" t="n">
        <f aca="false">IF(VLOOKUP($A345,Tournoi!$B$2:$AB$601,6,0)="","",VLOOKUP($A345,Tournoi!$B$2:$AB$601,12,0))</f>
        <v>0</v>
      </c>
      <c r="I345" s="280" t="n">
        <f aca="false">IF(VLOOKUP($A345,Tournoi!$B$2:$AB$601,6,0)="","",VLOOKUP($A345,Tournoi!$B$2:$AB$601,13,0))</f>
        <v>0</v>
      </c>
      <c r="J345" s="281" t="n">
        <f aca="false">IF(VLOOKUP($A345,Tournoi!$B$2:$AB$601,6,0)="","",VLOOKUP($A345,Tournoi!$B$2:$AB$601,17,0))</f>
        <v>0</v>
      </c>
      <c r="K345" s="280" t="n">
        <f aca="false">IF(VLOOKUP($A345,Tournoi!$B$2:$AB$601,6,0)="","",VLOOKUP($A345,Tournoi!$B$2:$AB$601,18,0))</f>
        <v>0</v>
      </c>
      <c r="L345" s="281" t="n">
        <f aca="false">IF(VLOOKUP($A345,Tournoi!$B$2:$AB$601,6,0)="","",VLOOKUP($A345,Tournoi!$B$2:$AB$601,22,0))</f>
        <v>0</v>
      </c>
    </row>
    <row r="346" customFormat="false" ht="14.1" hidden="false" customHeight="true" outlineLevel="0" collapsed="false">
      <c r="A346" s="36" t="n">
        <v>345</v>
      </c>
      <c r="B346" s="278" t="n">
        <f aca="false">IF(VLOOKUP($A346,Ludo_na!$A$2:$AB$602,3,0)="","",VLOOKUP($A346,Ludo_na!$A$2:$AB$602,2,0))</f>
        <v>170</v>
      </c>
      <c r="C346" s="279" t="str">
        <f aca="false">IF(VLOOKUP($A346,Tournoi!$B$2:$AB$601,3,0)="","",VLOOKUP($A346,Tournoi!$B$2:$AB$601,3,0))</f>
        <v>Mertens</v>
      </c>
      <c r="D346" s="279" t="str">
        <f aca="false">IF(VLOOKUP($A346,Tournoi!$B$2:$AB$601,4,0)="","",VLOOKUP($A346,Tournoi!$B$2:$AB$601,4,0))</f>
        <v>Marc</v>
      </c>
      <c r="E346" s="249" t="str">
        <f aca="false">IF(VLOOKUP($A346,Tournoi!$B$2:$AB$601,5,0)="","",VLOOKUP($A346,Tournoi!$B$2:$AB$601,5,0))</f>
        <v/>
      </c>
      <c r="F346" s="280" t="str">
        <f aca="false">IF(VLOOKUP($A346,Tournoi!$B$2:$AB$601,6,0)="","",VLOOKUP($A346,Tournoi!$B$2:$AB$601,6,0))</f>
        <v/>
      </c>
      <c r="G346" s="280" t="str">
        <f aca="false">IF(VLOOKUP($A346,Tournoi!$B$2:$AB$601,6,0)="","",VLOOKUP($A346,Tournoi!$B$2:$AB$601,8,0))</f>
        <v/>
      </c>
      <c r="H346" s="281" t="str">
        <f aca="false">IF(VLOOKUP($A346,Tournoi!$B$2:$AB$601,6,0)="","",VLOOKUP($A346,Tournoi!$B$2:$AB$601,12,0))</f>
        <v/>
      </c>
      <c r="I346" s="280" t="str">
        <f aca="false">IF(VLOOKUP($A346,Tournoi!$B$2:$AB$601,6,0)="","",VLOOKUP($A346,Tournoi!$B$2:$AB$601,13,0))</f>
        <v/>
      </c>
      <c r="J346" s="281" t="str">
        <f aca="false">IF(VLOOKUP($A346,Tournoi!$B$2:$AB$601,6,0)="","",VLOOKUP($A346,Tournoi!$B$2:$AB$601,17,0))</f>
        <v/>
      </c>
      <c r="K346" s="280" t="str">
        <f aca="false">IF(VLOOKUP($A346,Tournoi!$B$2:$AB$601,6,0)="","",VLOOKUP($A346,Tournoi!$B$2:$AB$601,18,0))</f>
        <v/>
      </c>
      <c r="L346" s="281" t="str">
        <f aca="false">IF(VLOOKUP($A346,Tournoi!$B$2:$AB$601,6,0)="","",VLOOKUP($A346,Tournoi!$B$2:$AB$601,22,0))</f>
        <v/>
      </c>
    </row>
    <row r="347" customFormat="false" ht="14.1" hidden="false" customHeight="true" outlineLevel="0" collapsed="false">
      <c r="A347" s="36" t="n">
        <v>346</v>
      </c>
      <c r="B347" s="278" t="n">
        <f aca="false">IF(VLOOKUP($A347,Ludo_na!$A$2:$AB$602,3,0)="","",VLOOKUP($A347,Ludo_na!$A$2:$AB$602,2,0))</f>
        <v>506</v>
      </c>
      <c r="C347" s="279" t="str">
        <f aca="false">IF(VLOOKUP($A347,Tournoi!$B$2:$AB$601,3,0)="","",VLOOKUP($A347,Tournoi!$B$2:$AB$601,3,0))</f>
        <v>Cnockaert</v>
      </c>
      <c r="D347" s="279" t="str">
        <f aca="false">IF(VLOOKUP($A347,Tournoi!$B$2:$AB$601,4,0)="","",VLOOKUP($A347,Tournoi!$B$2:$AB$601,4,0))</f>
        <v>Christophe</v>
      </c>
      <c r="E347" s="249" t="str">
        <f aca="false">IF(VLOOKUP($A347,Tournoi!$B$2:$AB$601,5,0)="","",VLOOKUP($A347,Tournoi!$B$2:$AB$601,5,0))</f>
        <v/>
      </c>
      <c r="F347" s="280" t="str">
        <f aca="false">IF(VLOOKUP($A347,Tournoi!$B$2:$AB$601,6,0)="","",VLOOKUP($A347,Tournoi!$B$2:$AB$601,6,0))</f>
        <v/>
      </c>
      <c r="G347" s="280" t="str">
        <f aca="false">IF(VLOOKUP($A347,Tournoi!$B$2:$AB$601,6,0)="","",VLOOKUP($A347,Tournoi!$B$2:$AB$601,8,0))</f>
        <v/>
      </c>
      <c r="H347" s="281" t="str">
        <f aca="false">IF(VLOOKUP($A347,Tournoi!$B$2:$AB$601,6,0)="","",VLOOKUP($A347,Tournoi!$B$2:$AB$601,12,0))</f>
        <v/>
      </c>
      <c r="I347" s="280" t="str">
        <f aca="false">IF(VLOOKUP($A347,Tournoi!$B$2:$AB$601,6,0)="","",VLOOKUP($A347,Tournoi!$B$2:$AB$601,13,0))</f>
        <v/>
      </c>
      <c r="J347" s="281" t="str">
        <f aca="false">IF(VLOOKUP($A347,Tournoi!$B$2:$AB$601,6,0)="","",VLOOKUP($A347,Tournoi!$B$2:$AB$601,17,0))</f>
        <v/>
      </c>
      <c r="K347" s="280" t="str">
        <f aca="false">IF(VLOOKUP($A347,Tournoi!$B$2:$AB$601,6,0)="","",VLOOKUP($A347,Tournoi!$B$2:$AB$601,18,0))</f>
        <v/>
      </c>
      <c r="L347" s="281" t="str">
        <f aca="false">IF(VLOOKUP($A347,Tournoi!$B$2:$AB$601,6,0)="","",VLOOKUP($A347,Tournoi!$B$2:$AB$601,22,0))</f>
        <v/>
      </c>
    </row>
    <row r="348" customFormat="false" ht="14.1" hidden="false" customHeight="true" outlineLevel="0" collapsed="false">
      <c r="A348" s="36" t="n">
        <v>347</v>
      </c>
      <c r="B348" s="278" t="n">
        <f aca="false">IF(VLOOKUP($A348,Ludo_na!$A$2:$AB$602,3,0)="","",VLOOKUP($A348,Ludo_na!$A$2:$AB$602,2,0))</f>
        <v>244</v>
      </c>
      <c r="C348" s="279" t="str">
        <f aca="false">IF(VLOOKUP($A348,Tournoi!$B$2:$AB$601,3,0)="","",VLOOKUP($A348,Tournoi!$B$2:$AB$601,3,0))</f>
        <v>Witters</v>
      </c>
      <c r="D348" s="279" t="str">
        <f aca="false">IF(VLOOKUP($A348,Tournoi!$B$2:$AB$601,4,0)="","",VLOOKUP($A348,Tournoi!$B$2:$AB$601,4,0))</f>
        <v>Johan</v>
      </c>
      <c r="E348" s="249" t="str">
        <f aca="false">IF(VLOOKUP($A348,Tournoi!$B$2:$AB$601,5,0)="","",VLOOKUP($A348,Tournoi!$B$2:$AB$601,5,0))</f>
        <v/>
      </c>
      <c r="F348" s="280" t="str">
        <f aca="false">IF(VLOOKUP($A348,Tournoi!$B$2:$AB$601,6,0)="","",VLOOKUP($A348,Tournoi!$B$2:$AB$601,6,0))</f>
        <v/>
      </c>
      <c r="G348" s="280" t="str">
        <f aca="false">IF(VLOOKUP($A348,Tournoi!$B$2:$AB$601,6,0)="","",VLOOKUP($A348,Tournoi!$B$2:$AB$601,8,0))</f>
        <v/>
      </c>
      <c r="H348" s="281" t="str">
        <f aca="false">IF(VLOOKUP($A348,Tournoi!$B$2:$AB$601,6,0)="","",VLOOKUP($A348,Tournoi!$B$2:$AB$601,12,0))</f>
        <v/>
      </c>
      <c r="I348" s="280" t="str">
        <f aca="false">IF(VLOOKUP($A348,Tournoi!$B$2:$AB$601,6,0)="","",VLOOKUP($A348,Tournoi!$B$2:$AB$601,13,0))</f>
        <v/>
      </c>
      <c r="J348" s="281" t="str">
        <f aca="false">IF(VLOOKUP($A348,Tournoi!$B$2:$AB$601,6,0)="","",VLOOKUP($A348,Tournoi!$B$2:$AB$601,17,0))</f>
        <v/>
      </c>
      <c r="K348" s="280" t="str">
        <f aca="false">IF(VLOOKUP($A348,Tournoi!$B$2:$AB$601,6,0)="","",VLOOKUP($A348,Tournoi!$B$2:$AB$601,18,0))</f>
        <v/>
      </c>
      <c r="L348" s="281" t="str">
        <f aca="false">IF(VLOOKUP($A348,Tournoi!$B$2:$AB$601,6,0)="","",VLOOKUP($A348,Tournoi!$B$2:$AB$601,22,0))</f>
        <v/>
      </c>
    </row>
    <row r="349" customFormat="false" ht="14.1" hidden="false" customHeight="true" outlineLevel="0" collapsed="false">
      <c r="A349" s="36" t="n">
        <v>348</v>
      </c>
      <c r="B349" s="278" t="n">
        <f aca="false">IF(VLOOKUP($A349,Ludo_na!$A$2:$AB$602,3,0)="","",VLOOKUP($A349,Ludo_na!$A$2:$AB$602,2,0))</f>
        <v>522</v>
      </c>
      <c r="C349" s="279" t="str">
        <f aca="false">IF(VLOOKUP($A349,Tournoi!$B$2:$AB$601,3,0)="","",VLOOKUP($A349,Tournoi!$B$2:$AB$601,3,0))</f>
        <v>Cordova</v>
      </c>
      <c r="D349" s="279" t="str">
        <f aca="false">IF(VLOOKUP($A349,Tournoi!$B$2:$AB$601,4,0)="","",VLOOKUP($A349,Tournoi!$B$2:$AB$601,4,0))</f>
        <v>David</v>
      </c>
      <c r="E349" s="249" t="str">
        <f aca="false">IF(VLOOKUP($A349,Tournoi!$B$2:$AB$601,5,0)="","",VLOOKUP($A349,Tournoi!$B$2:$AB$601,5,0))</f>
        <v/>
      </c>
      <c r="F349" s="280" t="str">
        <f aca="false">IF(VLOOKUP($A349,Tournoi!$B$2:$AB$601,6,0)="","",VLOOKUP($A349,Tournoi!$B$2:$AB$601,6,0))</f>
        <v/>
      </c>
      <c r="G349" s="280" t="str">
        <f aca="false">IF(VLOOKUP($A349,Tournoi!$B$2:$AB$601,6,0)="","",VLOOKUP($A349,Tournoi!$B$2:$AB$601,8,0))</f>
        <v/>
      </c>
      <c r="H349" s="281" t="str">
        <f aca="false">IF(VLOOKUP($A349,Tournoi!$B$2:$AB$601,6,0)="","",VLOOKUP($A349,Tournoi!$B$2:$AB$601,12,0))</f>
        <v/>
      </c>
      <c r="I349" s="280" t="str">
        <f aca="false">IF(VLOOKUP($A349,Tournoi!$B$2:$AB$601,6,0)="","",VLOOKUP($A349,Tournoi!$B$2:$AB$601,13,0))</f>
        <v/>
      </c>
      <c r="J349" s="281" t="str">
        <f aca="false">IF(VLOOKUP($A349,Tournoi!$B$2:$AB$601,6,0)="","",VLOOKUP($A349,Tournoi!$B$2:$AB$601,17,0))</f>
        <v/>
      </c>
      <c r="K349" s="280" t="str">
        <f aca="false">IF(VLOOKUP($A349,Tournoi!$B$2:$AB$601,6,0)="","",VLOOKUP($A349,Tournoi!$B$2:$AB$601,18,0))</f>
        <v/>
      </c>
      <c r="L349" s="281" t="str">
        <f aca="false">IF(VLOOKUP($A349,Tournoi!$B$2:$AB$601,6,0)="","",VLOOKUP($A349,Tournoi!$B$2:$AB$601,22,0))</f>
        <v/>
      </c>
    </row>
    <row r="350" customFormat="false" ht="14.1" hidden="false" customHeight="true" outlineLevel="0" collapsed="false">
      <c r="A350" s="36" t="n">
        <v>349</v>
      </c>
      <c r="B350" s="278" t="n">
        <f aca="false">IF(VLOOKUP($A350,Ludo_na!$A$2:$AB$602,3,0)="","",VLOOKUP($A350,Ludo_na!$A$2:$AB$602,2,0))</f>
        <v>419</v>
      </c>
      <c r="C350" s="279" t="str">
        <f aca="false">IF(VLOOKUP($A350,Tournoi!$B$2:$AB$601,3,0)="","",VLOOKUP($A350,Tournoi!$B$2:$AB$601,3,0))</f>
        <v>de Santana</v>
      </c>
      <c r="D350" s="279" t="str">
        <f aca="false">IF(VLOOKUP($A350,Tournoi!$B$2:$AB$601,4,0)="","",VLOOKUP($A350,Tournoi!$B$2:$AB$601,4,0))</f>
        <v>Akhéane</v>
      </c>
      <c r="E350" s="249" t="str">
        <f aca="false">IF(VLOOKUP($A350,Tournoi!$B$2:$AB$601,5,0)="","",VLOOKUP($A350,Tournoi!$B$2:$AB$601,5,0))</f>
        <v/>
      </c>
      <c r="F350" s="280" t="str">
        <f aca="false">IF(VLOOKUP($A350,Tournoi!$B$2:$AB$601,6,0)="","",VLOOKUP($A350,Tournoi!$B$2:$AB$601,6,0))</f>
        <v/>
      </c>
      <c r="G350" s="280" t="str">
        <f aca="false">IF(VLOOKUP($A350,Tournoi!$B$2:$AB$601,6,0)="","",VLOOKUP($A350,Tournoi!$B$2:$AB$601,8,0))</f>
        <v/>
      </c>
      <c r="H350" s="281" t="str">
        <f aca="false">IF(VLOOKUP($A350,Tournoi!$B$2:$AB$601,6,0)="","",VLOOKUP($A350,Tournoi!$B$2:$AB$601,12,0))</f>
        <v/>
      </c>
      <c r="I350" s="280" t="str">
        <f aca="false">IF(VLOOKUP($A350,Tournoi!$B$2:$AB$601,6,0)="","",VLOOKUP($A350,Tournoi!$B$2:$AB$601,13,0))</f>
        <v/>
      </c>
      <c r="J350" s="281" t="str">
        <f aca="false">IF(VLOOKUP($A350,Tournoi!$B$2:$AB$601,6,0)="","",VLOOKUP($A350,Tournoi!$B$2:$AB$601,17,0))</f>
        <v/>
      </c>
      <c r="K350" s="280" t="str">
        <f aca="false">IF(VLOOKUP($A350,Tournoi!$B$2:$AB$601,6,0)="","",VLOOKUP($A350,Tournoi!$B$2:$AB$601,18,0))</f>
        <v/>
      </c>
      <c r="L350" s="281" t="str">
        <f aca="false">IF(VLOOKUP($A350,Tournoi!$B$2:$AB$601,6,0)="","",VLOOKUP($A350,Tournoi!$B$2:$AB$601,22,0))</f>
        <v/>
      </c>
    </row>
    <row r="351" customFormat="false" ht="14.1" hidden="false" customHeight="true" outlineLevel="0" collapsed="false">
      <c r="A351" s="36" t="n">
        <v>350</v>
      </c>
      <c r="B351" s="278" t="n">
        <f aca="false">IF(VLOOKUP($A351,Ludo_na!$A$2:$AB$602,3,0)="","",VLOOKUP($A351,Ludo_na!$A$2:$AB$602,2,0))</f>
        <v>375</v>
      </c>
      <c r="C351" s="279" t="str">
        <f aca="false">IF(VLOOKUP($A351,Tournoi!$B$2:$AB$601,3,0)="","",VLOOKUP($A351,Tournoi!$B$2:$AB$601,3,0))</f>
        <v>Hermans</v>
      </c>
      <c r="D351" s="279" t="str">
        <f aca="false">IF(VLOOKUP($A351,Tournoi!$B$2:$AB$601,4,0)="","",VLOOKUP($A351,Tournoi!$B$2:$AB$601,4,0))</f>
        <v>Arthur</v>
      </c>
      <c r="E351" s="249" t="str">
        <f aca="false">IF(VLOOKUP($A351,Tournoi!$B$2:$AB$601,5,0)="","",VLOOKUP($A351,Tournoi!$B$2:$AB$601,5,0))</f>
        <v/>
      </c>
      <c r="F351" s="280" t="str">
        <f aca="false">IF(VLOOKUP($A351,Tournoi!$B$2:$AB$601,6,0)="","",VLOOKUP($A351,Tournoi!$B$2:$AB$601,6,0))</f>
        <v/>
      </c>
      <c r="G351" s="280" t="str">
        <f aca="false">IF(VLOOKUP($A351,Tournoi!$B$2:$AB$601,6,0)="","",VLOOKUP($A351,Tournoi!$B$2:$AB$601,8,0))</f>
        <v/>
      </c>
      <c r="H351" s="281" t="str">
        <f aca="false">IF(VLOOKUP($A351,Tournoi!$B$2:$AB$601,6,0)="","",VLOOKUP($A351,Tournoi!$B$2:$AB$601,12,0))</f>
        <v/>
      </c>
      <c r="I351" s="280" t="str">
        <f aca="false">IF(VLOOKUP($A351,Tournoi!$B$2:$AB$601,6,0)="","",VLOOKUP($A351,Tournoi!$B$2:$AB$601,13,0))</f>
        <v/>
      </c>
      <c r="J351" s="281" t="str">
        <f aca="false">IF(VLOOKUP($A351,Tournoi!$B$2:$AB$601,6,0)="","",VLOOKUP($A351,Tournoi!$B$2:$AB$601,17,0))</f>
        <v/>
      </c>
      <c r="K351" s="280" t="str">
        <f aca="false">IF(VLOOKUP($A351,Tournoi!$B$2:$AB$601,6,0)="","",VLOOKUP($A351,Tournoi!$B$2:$AB$601,18,0))</f>
        <v/>
      </c>
      <c r="L351" s="281" t="str">
        <f aca="false">IF(VLOOKUP($A351,Tournoi!$B$2:$AB$601,6,0)="","",VLOOKUP($A351,Tournoi!$B$2:$AB$601,22,0))</f>
        <v/>
      </c>
    </row>
    <row r="352" customFormat="false" ht="14.1" hidden="false" customHeight="true" outlineLevel="0" collapsed="false">
      <c r="A352" s="36" t="n">
        <v>351</v>
      </c>
      <c r="B352" s="278" t="n">
        <f aca="false">IF(VLOOKUP($A352,Ludo_na!$A$2:$AB$602,3,0)="","",VLOOKUP($A352,Ludo_na!$A$2:$AB$602,2,0))</f>
        <v>404</v>
      </c>
      <c r="C352" s="279" t="str">
        <f aca="false">IF(VLOOKUP($A352,Tournoi!$B$2:$AB$601,3,0)="","",VLOOKUP($A352,Tournoi!$B$2:$AB$601,3,0))</f>
        <v>de Vogelaere</v>
      </c>
      <c r="D352" s="279" t="str">
        <f aca="false">IF(VLOOKUP($A352,Tournoi!$B$2:$AB$601,4,0)="","",VLOOKUP($A352,Tournoi!$B$2:$AB$601,4,0))</f>
        <v>Cyril</v>
      </c>
      <c r="E352" s="249" t="str">
        <f aca="false">IF(VLOOKUP($A352,Tournoi!$B$2:$AB$601,5,0)="","",VLOOKUP($A352,Tournoi!$B$2:$AB$601,5,0))</f>
        <v/>
      </c>
      <c r="F352" s="280" t="str">
        <f aca="false">IF(VLOOKUP($A352,Tournoi!$B$2:$AB$601,6,0)="","",VLOOKUP($A352,Tournoi!$B$2:$AB$601,6,0))</f>
        <v/>
      </c>
      <c r="G352" s="280" t="str">
        <f aca="false">IF(VLOOKUP($A352,Tournoi!$B$2:$AB$601,6,0)="","",VLOOKUP($A352,Tournoi!$B$2:$AB$601,8,0))</f>
        <v/>
      </c>
      <c r="H352" s="281" t="str">
        <f aca="false">IF(VLOOKUP($A352,Tournoi!$B$2:$AB$601,6,0)="","",VLOOKUP($A352,Tournoi!$B$2:$AB$601,12,0))</f>
        <v/>
      </c>
      <c r="I352" s="280" t="str">
        <f aca="false">IF(VLOOKUP($A352,Tournoi!$B$2:$AB$601,6,0)="","",VLOOKUP($A352,Tournoi!$B$2:$AB$601,13,0))</f>
        <v/>
      </c>
      <c r="J352" s="281" t="str">
        <f aca="false">IF(VLOOKUP($A352,Tournoi!$B$2:$AB$601,6,0)="","",VLOOKUP($A352,Tournoi!$B$2:$AB$601,17,0))</f>
        <v/>
      </c>
      <c r="K352" s="280" t="str">
        <f aca="false">IF(VLOOKUP($A352,Tournoi!$B$2:$AB$601,6,0)="","",VLOOKUP($A352,Tournoi!$B$2:$AB$601,18,0))</f>
        <v/>
      </c>
      <c r="L352" s="281" t="str">
        <f aca="false">IF(VLOOKUP($A352,Tournoi!$B$2:$AB$601,6,0)="","",VLOOKUP($A352,Tournoi!$B$2:$AB$601,22,0))</f>
        <v/>
      </c>
    </row>
    <row r="353" customFormat="false" ht="14.1" hidden="false" customHeight="true" outlineLevel="0" collapsed="false">
      <c r="A353" s="36" t="n">
        <v>352</v>
      </c>
      <c r="B353" s="278" t="n">
        <f aca="false">IF(VLOOKUP($A353,Ludo_na!$A$2:$AB$602,3,0)="","",VLOOKUP($A353,Ludo_na!$A$2:$AB$602,2,0))</f>
        <v>507</v>
      </c>
      <c r="C353" s="279" t="str">
        <f aca="false">IF(VLOOKUP($A353,Tournoi!$B$2:$AB$601,3,0)="","",VLOOKUP($A353,Tournoi!$B$2:$AB$601,3,0))</f>
        <v>Deliège</v>
      </c>
      <c r="D353" s="279" t="str">
        <f aca="false">IF(VLOOKUP($A353,Tournoi!$B$2:$AB$601,4,0)="","",VLOOKUP($A353,Tournoi!$B$2:$AB$601,4,0))</f>
        <v>Lenora</v>
      </c>
      <c r="E353" s="249" t="str">
        <f aca="false">IF(VLOOKUP($A353,Tournoi!$B$2:$AB$601,5,0)="","",VLOOKUP($A353,Tournoi!$B$2:$AB$601,5,0))</f>
        <v/>
      </c>
      <c r="F353" s="280" t="str">
        <f aca="false">IF(VLOOKUP($A353,Tournoi!$B$2:$AB$601,6,0)="","",VLOOKUP($A353,Tournoi!$B$2:$AB$601,6,0))</f>
        <v/>
      </c>
      <c r="G353" s="280" t="str">
        <f aca="false">IF(VLOOKUP($A353,Tournoi!$B$2:$AB$601,6,0)="","",VLOOKUP($A353,Tournoi!$B$2:$AB$601,8,0))</f>
        <v/>
      </c>
      <c r="H353" s="281" t="str">
        <f aca="false">IF(VLOOKUP($A353,Tournoi!$B$2:$AB$601,6,0)="","",VLOOKUP($A353,Tournoi!$B$2:$AB$601,12,0))</f>
        <v/>
      </c>
      <c r="I353" s="280" t="str">
        <f aca="false">IF(VLOOKUP($A353,Tournoi!$B$2:$AB$601,6,0)="","",VLOOKUP($A353,Tournoi!$B$2:$AB$601,13,0))</f>
        <v/>
      </c>
      <c r="J353" s="281" t="str">
        <f aca="false">IF(VLOOKUP($A353,Tournoi!$B$2:$AB$601,6,0)="","",VLOOKUP($A353,Tournoi!$B$2:$AB$601,17,0))</f>
        <v/>
      </c>
      <c r="K353" s="280" t="str">
        <f aca="false">IF(VLOOKUP($A353,Tournoi!$B$2:$AB$601,6,0)="","",VLOOKUP($A353,Tournoi!$B$2:$AB$601,18,0))</f>
        <v/>
      </c>
      <c r="L353" s="281" t="str">
        <f aca="false">IF(VLOOKUP($A353,Tournoi!$B$2:$AB$601,6,0)="","",VLOOKUP($A353,Tournoi!$B$2:$AB$601,22,0))</f>
        <v/>
      </c>
    </row>
    <row r="354" customFormat="false" ht="14.1" hidden="false" customHeight="true" outlineLevel="0" collapsed="false">
      <c r="A354" s="36" t="n">
        <v>353</v>
      </c>
      <c r="B354" s="278" t="n">
        <f aca="false">IF(VLOOKUP($A354,Ludo_na!$A$2:$AB$602,3,0)="","",VLOOKUP($A354,Ludo_na!$A$2:$AB$602,2,0))</f>
        <v>439</v>
      </c>
      <c r="C354" s="279" t="str">
        <f aca="false">IF(VLOOKUP($A354,Tournoi!$B$2:$AB$601,3,0)="","",VLOOKUP($A354,Tournoi!$B$2:$AB$601,3,0))</f>
        <v>Di Bennardo</v>
      </c>
      <c r="D354" s="279" t="str">
        <f aca="false">IF(VLOOKUP($A354,Tournoi!$B$2:$AB$601,4,0)="","",VLOOKUP($A354,Tournoi!$B$2:$AB$601,4,0))</f>
        <v>Thomas</v>
      </c>
      <c r="E354" s="249" t="str">
        <f aca="false">IF(VLOOKUP($A354,Tournoi!$B$2:$AB$601,5,0)="","",VLOOKUP($A354,Tournoi!$B$2:$AB$601,5,0))</f>
        <v/>
      </c>
      <c r="F354" s="280" t="str">
        <f aca="false">IF(VLOOKUP($A354,Tournoi!$B$2:$AB$601,6,0)="","",VLOOKUP($A354,Tournoi!$B$2:$AB$601,6,0))</f>
        <v/>
      </c>
      <c r="G354" s="280" t="str">
        <f aca="false">IF(VLOOKUP($A354,Tournoi!$B$2:$AB$601,6,0)="","",VLOOKUP($A354,Tournoi!$B$2:$AB$601,8,0))</f>
        <v/>
      </c>
      <c r="H354" s="281" t="str">
        <f aca="false">IF(VLOOKUP($A354,Tournoi!$B$2:$AB$601,6,0)="","",VLOOKUP($A354,Tournoi!$B$2:$AB$601,12,0))</f>
        <v/>
      </c>
      <c r="I354" s="280" t="str">
        <f aca="false">IF(VLOOKUP($A354,Tournoi!$B$2:$AB$601,6,0)="","",VLOOKUP($A354,Tournoi!$B$2:$AB$601,13,0))</f>
        <v/>
      </c>
      <c r="J354" s="281" t="str">
        <f aca="false">IF(VLOOKUP($A354,Tournoi!$B$2:$AB$601,6,0)="","",VLOOKUP($A354,Tournoi!$B$2:$AB$601,17,0))</f>
        <v/>
      </c>
      <c r="K354" s="280" t="str">
        <f aca="false">IF(VLOOKUP($A354,Tournoi!$B$2:$AB$601,6,0)="","",VLOOKUP($A354,Tournoi!$B$2:$AB$601,18,0))</f>
        <v/>
      </c>
      <c r="L354" s="281" t="str">
        <f aca="false">IF(VLOOKUP($A354,Tournoi!$B$2:$AB$601,6,0)="","",VLOOKUP($A354,Tournoi!$B$2:$AB$601,22,0))</f>
        <v/>
      </c>
    </row>
    <row r="355" customFormat="false" ht="14.1" hidden="false" customHeight="true" outlineLevel="0" collapsed="false">
      <c r="A355" s="36" t="n">
        <v>354</v>
      </c>
      <c r="B355" s="278" t="n">
        <f aca="false">IF(VLOOKUP($A355,Ludo_na!$A$2:$AB$602,3,0)="","",VLOOKUP($A355,Ludo_na!$A$2:$AB$602,2,0))</f>
        <v>367</v>
      </c>
      <c r="C355" s="279" t="str">
        <f aca="false">IF(VLOOKUP($A355,Tournoi!$B$2:$AB$601,3,0)="","",VLOOKUP($A355,Tournoi!$B$2:$AB$601,3,0))</f>
        <v>Duffaut</v>
      </c>
      <c r="D355" s="279" t="str">
        <f aca="false">IF(VLOOKUP($A355,Tournoi!$B$2:$AB$601,4,0)="","",VLOOKUP($A355,Tournoi!$B$2:$AB$601,4,0))</f>
        <v>Stéphanie</v>
      </c>
      <c r="E355" s="249" t="str">
        <f aca="false">IF(VLOOKUP($A355,Tournoi!$B$2:$AB$601,5,0)="","",VLOOKUP($A355,Tournoi!$B$2:$AB$601,5,0))</f>
        <v/>
      </c>
      <c r="F355" s="280" t="str">
        <f aca="false">IF(VLOOKUP($A355,Tournoi!$B$2:$AB$601,6,0)="","",VLOOKUP($A355,Tournoi!$B$2:$AB$601,6,0))</f>
        <v/>
      </c>
      <c r="G355" s="280" t="str">
        <f aca="false">IF(VLOOKUP($A355,Tournoi!$B$2:$AB$601,6,0)="","",VLOOKUP($A355,Tournoi!$B$2:$AB$601,8,0))</f>
        <v/>
      </c>
      <c r="H355" s="281" t="str">
        <f aca="false">IF(VLOOKUP($A355,Tournoi!$B$2:$AB$601,6,0)="","",VLOOKUP($A355,Tournoi!$B$2:$AB$601,12,0))</f>
        <v/>
      </c>
      <c r="I355" s="280" t="str">
        <f aca="false">IF(VLOOKUP($A355,Tournoi!$B$2:$AB$601,6,0)="","",VLOOKUP($A355,Tournoi!$B$2:$AB$601,13,0))</f>
        <v/>
      </c>
      <c r="J355" s="281" t="str">
        <f aca="false">IF(VLOOKUP($A355,Tournoi!$B$2:$AB$601,6,0)="","",VLOOKUP($A355,Tournoi!$B$2:$AB$601,17,0))</f>
        <v/>
      </c>
      <c r="K355" s="280" t="str">
        <f aca="false">IF(VLOOKUP($A355,Tournoi!$B$2:$AB$601,6,0)="","",VLOOKUP($A355,Tournoi!$B$2:$AB$601,18,0))</f>
        <v/>
      </c>
      <c r="L355" s="281" t="str">
        <f aca="false">IF(VLOOKUP($A355,Tournoi!$B$2:$AB$601,6,0)="","",VLOOKUP($A355,Tournoi!$B$2:$AB$601,22,0))</f>
        <v/>
      </c>
    </row>
    <row r="356" customFormat="false" ht="14.1" hidden="false" customHeight="true" outlineLevel="0" collapsed="false">
      <c r="A356" s="36" t="n">
        <v>355</v>
      </c>
      <c r="B356" s="278" t="n">
        <f aca="false">IF(VLOOKUP($A356,Ludo_na!$A$2:$AB$602,3,0)="","",VLOOKUP($A356,Ludo_na!$A$2:$AB$602,2,0))</f>
        <v>477</v>
      </c>
      <c r="C356" s="279" t="str">
        <f aca="false">IF(VLOOKUP($A356,Tournoi!$B$2:$AB$601,3,0)="","",VLOOKUP($A356,Tournoi!$B$2:$AB$601,3,0))</f>
        <v>Thonon</v>
      </c>
      <c r="D356" s="279" t="str">
        <f aca="false">IF(VLOOKUP($A356,Tournoi!$B$2:$AB$601,4,0)="","",VLOOKUP($A356,Tournoi!$B$2:$AB$601,4,0))</f>
        <v>Evelyne</v>
      </c>
      <c r="E356" s="249" t="str">
        <f aca="false">IF(VLOOKUP($A356,Tournoi!$B$2:$AB$601,5,0)="","",VLOOKUP($A356,Tournoi!$B$2:$AB$601,5,0))</f>
        <v/>
      </c>
      <c r="F356" s="280" t="str">
        <f aca="false">IF(VLOOKUP($A356,Tournoi!$B$2:$AB$601,6,0)="","",VLOOKUP($A356,Tournoi!$B$2:$AB$601,6,0))</f>
        <v/>
      </c>
      <c r="G356" s="280" t="str">
        <f aca="false">IF(VLOOKUP($A356,Tournoi!$B$2:$AB$601,6,0)="","",VLOOKUP($A356,Tournoi!$B$2:$AB$601,8,0))</f>
        <v/>
      </c>
      <c r="H356" s="281" t="str">
        <f aca="false">IF(VLOOKUP($A356,Tournoi!$B$2:$AB$601,6,0)="","",VLOOKUP($A356,Tournoi!$B$2:$AB$601,12,0))</f>
        <v/>
      </c>
      <c r="I356" s="280" t="str">
        <f aca="false">IF(VLOOKUP($A356,Tournoi!$B$2:$AB$601,6,0)="","",VLOOKUP($A356,Tournoi!$B$2:$AB$601,13,0))</f>
        <v/>
      </c>
      <c r="J356" s="281" t="str">
        <f aca="false">IF(VLOOKUP($A356,Tournoi!$B$2:$AB$601,6,0)="","",VLOOKUP($A356,Tournoi!$B$2:$AB$601,17,0))</f>
        <v/>
      </c>
      <c r="K356" s="280" t="str">
        <f aca="false">IF(VLOOKUP($A356,Tournoi!$B$2:$AB$601,6,0)="","",VLOOKUP($A356,Tournoi!$B$2:$AB$601,18,0))</f>
        <v/>
      </c>
      <c r="L356" s="281" t="str">
        <f aca="false">IF(VLOOKUP($A356,Tournoi!$B$2:$AB$601,6,0)="","",VLOOKUP($A356,Tournoi!$B$2:$AB$601,22,0))</f>
        <v/>
      </c>
    </row>
    <row r="357" customFormat="false" ht="14.1" hidden="false" customHeight="true" outlineLevel="0" collapsed="false">
      <c r="A357" s="36" t="n">
        <v>356</v>
      </c>
      <c r="B357" s="278" t="n">
        <f aca="false">IF(VLOOKUP($A357,Ludo_na!$A$2:$AB$602,3,0)="","",VLOOKUP($A357,Ludo_na!$A$2:$AB$602,2,0))</f>
        <v>362</v>
      </c>
      <c r="C357" s="279" t="str">
        <f aca="false">IF(VLOOKUP($A357,Tournoi!$B$2:$AB$601,3,0)="","",VLOOKUP($A357,Tournoi!$B$2:$AB$601,3,0))</f>
        <v>Errembault</v>
      </c>
      <c r="D357" s="279" t="str">
        <f aca="false">IF(VLOOKUP($A357,Tournoi!$B$2:$AB$601,4,0)="","",VLOOKUP($A357,Tournoi!$B$2:$AB$601,4,0))</f>
        <v>Pierre</v>
      </c>
      <c r="E357" s="249" t="str">
        <f aca="false">IF(VLOOKUP($A357,Tournoi!$B$2:$AB$601,5,0)="","",VLOOKUP($A357,Tournoi!$B$2:$AB$601,5,0))</f>
        <v/>
      </c>
      <c r="F357" s="280" t="str">
        <f aca="false">IF(VLOOKUP($A357,Tournoi!$B$2:$AB$601,6,0)="","",VLOOKUP($A357,Tournoi!$B$2:$AB$601,6,0))</f>
        <v/>
      </c>
      <c r="G357" s="280" t="str">
        <f aca="false">IF(VLOOKUP($A357,Tournoi!$B$2:$AB$601,6,0)="","",VLOOKUP($A357,Tournoi!$B$2:$AB$601,8,0))</f>
        <v/>
      </c>
      <c r="H357" s="281" t="str">
        <f aca="false">IF(VLOOKUP($A357,Tournoi!$B$2:$AB$601,6,0)="","",VLOOKUP($A357,Tournoi!$B$2:$AB$601,12,0))</f>
        <v/>
      </c>
      <c r="I357" s="280" t="str">
        <f aca="false">IF(VLOOKUP($A357,Tournoi!$B$2:$AB$601,6,0)="","",VLOOKUP($A357,Tournoi!$B$2:$AB$601,13,0))</f>
        <v/>
      </c>
      <c r="J357" s="281" t="str">
        <f aca="false">IF(VLOOKUP($A357,Tournoi!$B$2:$AB$601,6,0)="","",VLOOKUP($A357,Tournoi!$B$2:$AB$601,17,0))</f>
        <v/>
      </c>
      <c r="K357" s="280" t="str">
        <f aca="false">IF(VLOOKUP($A357,Tournoi!$B$2:$AB$601,6,0)="","",VLOOKUP($A357,Tournoi!$B$2:$AB$601,18,0))</f>
        <v/>
      </c>
      <c r="L357" s="281" t="str">
        <f aca="false">IF(VLOOKUP($A357,Tournoi!$B$2:$AB$601,6,0)="","",VLOOKUP($A357,Tournoi!$B$2:$AB$601,22,0))</f>
        <v/>
      </c>
    </row>
    <row r="358" customFormat="false" ht="14.1" hidden="false" customHeight="true" outlineLevel="0" collapsed="false">
      <c r="A358" s="36" t="n">
        <v>357</v>
      </c>
      <c r="B358" s="278" t="n">
        <f aca="false">IF(VLOOKUP($A358,Ludo_na!$A$2:$AB$602,3,0)="","",VLOOKUP($A358,Ludo_na!$A$2:$AB$602,2,0))</f>
        <v>176</v>
      </c>
      <c r="C358" s="279" t="str">
        <f aca="false">IF(VLOOKUP($A358,Tournoi!$B$2:$AB$601,3,0)="","",VLOOKUP($A358,Tournoi!$B$2:$AB$601,3,0))</f>
        <v>Evras</v>
      </c>
      <c r="D358" s="279" t="str">
        <f aca="false">IF(VLOOKUP($A358,Tournoi!$B$2:$AB$601,4,0)="","",VLOOKUP($A358,Tournoi!$B$2:$AB$601,4,0))</f>
        <v>Julie</v>
      </c>
      <c r="E358" s="249" t="str">
        <f aca="false">IF(VLOOKUP($A358,Tournoi!$B$2:$AB$601,5,0)="","",VLOOKUP($A358,Tournoi!$B$2:$AB$601,5,0))</f>
        <v/>
      </c>
      <c r="F358" s="280" t="str">
        <f aca="false">IF(VLOOKUP($A358,Tournoi!$B$2:$AB$601,6,0)="","",VLOOKUP($A358,Tournoi!$B$2:$AB$601,6,0))</f>
        <v/>
      </c>
      <c r="G358" s="280" t="str">
        <f aca="false">IF(VLOOKUP($A358,Tournoi!$B$2:$AB$601,6,0)="","",VLOOKUP($A358,Tournoi!$B$2:$AB$601,8,0))</f>
        <v/>
      </c>
      <c r="H358" s="281" t="str">
        <f aca="false">IF(VLOOKUP($A358,Tournoi!$B$2:$AB$601,6,0)="","",VLOOKUP($A358,Tournoi!$B$2:$AB$601,12,0))</f>
        <v/>
      </c>
      <c r="I358" s="280" t="str">
        <f aca="false">IF(VLOOKUP($A358,Tournoi!$B$2:$AB$601,6,0)="","",VLOOKUP($A358,Tournoi!$B$2:$AB$601,13,0))</f>
        <v/>
      </c>
      <c r="J358" s="281" t="str">
        <f aca="false">IF(VLOOKUP($A358,Tournoi!$B$2:$AB$601,6,0)="","",VLOOKUP($A358,Tournoi!$B$2:$AB$601,17,0))</f>
        <v/>
      </c>
      <c r="K358" s="280" t="str">
        <f aca="false">IF(VLOOKUP($A358,Tournoi!$B$2:$AB$601,6,0)="","",VLOOKUP($A358,Tournoi!$B$2:$AB$601,18,0))</f>
        <v/>
      </c>
      <c r="L358" s="281" t="str">
        <f aca="false">IF(VLOOKUP($A358,Tournoi!$B$2:$AB$601,6,0)="","",VLOOKUP($A358,Tournoi!$B$2:$AB$601,22,0))</f>
        <v/>
      </c>
    </row>
    <row r="359" customFormat="false" ht="14.1" hidden="false" customHeight="true" outlineLevel="0" collapsed="false">
      <c r="A359" s="36" t="n">
        <v>358</v>
      </c>
      <c r="B359" s="278" t="n">
        <f aca="false">IF(VLOOKUP($A359,Ludo_na!$A$2:$AB$602,3,0)="","",VLOOKUP($A359,Ludo_na!$A$2:$AB$602,2,0))</f>
        <v>442</v>
      </c>
      <c r="C359" s="279" t="str">
        <f aca="false">IF(VLOOKUP($A359,Tournoi!$B$2:$AB$601,3,0)="","",VLOOKUP($A359,Tournoi!$B$2:$AB$601,3,0))</f>
        <v>Ferrais</v>
      </c>
      <c r="D359" s="279" t="str">
        <f aca="false">IF(VLOOKUP($A359,Tournoi!$B$2:$AB$601,4,0)="","",VLOOKUP($A359,Tournoi!$B$2:$AB$601,4,0))</f>
        <v>François</v>
      </c>
      <c r="E359" s="249" t="str">
        <f aca="false">IF(VLOOKUP($A359,Tournoi!$B$2:$AB$601,5,0)="","",VLOOKUP($A359,Tournoi!$B$2:$AB$601,5,0))</f>
        <v/>
      </c>
      <c r="F359" s="280" t="str">
        <f aca="false">IF(VLOOKUP($A359,Tournoi!$B$2:$AB$601,6,0)="","",VLOOKUP($A359,Tournoi!$B$2:$AB$601,6,0))</f>
        <v/>
      </c>
      <c r="G359" s="280" t="str">
        <f aca="false">IF(VLOOKUP($A359,Tournoi!$B$2:$AB$601,6,0)="","",VLOOKUP($A359,Tournoi!$B$2:$AB$601,8,0))</f>
        <v/>
      </c>
      <c r="H359" s="281" t="str">
        <f aca="false">IF(VLOOKUP($A359,Tournoi!$B$2:$AB$601,6,0)="","",VLOOKUP($A359,Tournoi!$B$2:$AB$601,12,0))</f>
        <v/>
      </c>
      <c r="I359" s="280" t="str">
        <f aca="false">IF(VLOOKUP($A359,Tournoi!$B$2:$AB$601,6,0)="","",VLOOKUP($A359,Tournoi!$B$2:$AB$601,13,0))</f>
        <v/>
      </c>
      <c r="J359" s="281" t="str">
        <f aca="false">IF(VLOOKUP($A359,Tournoi!$B$2:$AB$601,6,0)="","",VLOOKUP($A359,Tournoi!$B$2:$AB$601,17,0))</f>
        <v/>
      </c>
      <c r="K359" s="280" t="str">
        <f aca="false">IF(VLOOKUP($A359,Tournoi!$B$2:$AB$601,6,0)="","",VLOOKUP($A359,Tournoi!$B$2:$AB$601,18,0))</f>
        <v/>
      </c>
      <c r="L359" s="281" t="str">
        <f aca="false">IF(VLOOKUP($A359,Tournoi!$B$2:$AB$601,6,0)="","",VLOOKUP($A359,Tournoi!$B$2:$AB$601,22,0))</f>
        <v/>
      </c>
    </row>
    <row r="360" customFormat="false" ht="14.1" hidden="false" customHeight="true" outlineLevel="0" collapsed="false">
      <c r="A360" s="36" t="n">
        <v>359</v>
      </c>
      <c r="B360" s="278" t="n">
        <f aca="false">IF(VLOOKUP($A360,Ludo_na!$A$2:$AB$602,3,0)="","",VLOOKUP($A360,Ludo_na!$A$2:$AB$602,2,0))</f>
        <v>27</v>
      </c>
      <c r="C360" s="279" t="str">
        <f aca="false">IF(VLOOKUP($A360,Tournoi!$B$2:$AB$601,3,0)="","",VLOOKUP($A360,Tournoi!$B$2:$AB$601,3,0))</f>
        <v>Verbiest</v>
      </c>
      <c r="D360" s="279" t="str">
        <f aca="false">IF(VLOOKUP($A360,Tournoi!$B$2:$AB$601,4,0)="","",VLOOKUP($A360,Tournoi!$B$2:$AB$601,4,0))</f>
        <v>Bram</v>
      </c>
      <c r="E360" s="249" t="str">
        <f aca="false">IF(VLOOKUP($A360,Tournoi!$B$2:$AB$601,5,0)="","",VLOOKUP($A360,Tournoi!$B$2:$AB$601,5,0))</f>
        <v/>
      </c>
      <c r="F360" s="280" t="str">
        <f aca="false">IF(VLOOKUP($A360,Tournoi!$B$2:$AB$601,6,0)="","",VLOOKUP($A360,Tournoi!$B$2:$AB$601,6,0))</f>
        <v/>
      </c>
      <c r="G360" s="280" t="str">
        <f aca="false">IF(VLOOKUP($A360,Tournoi!$B$2:$AB$601,6,0)="","",VLOOKUP($A360,Tournoi!$B$2:$AB$601,8,0))</f>
        <v/>
      </c>
      <c r="H360" s="281" t="str">
        <f aca="false">IF(VLOOKUP($A360,Tournoi!$B$2:$AB$601,6,0)="","",VLOOKUP($A360,Tournoi!$B$2:$AB$601,12,0))</f>
        <v/>
      </c>
      <c r="I360" s="280" t="str">
        <f aca="false">IF(VLOOKUP($A360,Tournoi!$B$2:$AB$601,6,0)="","",VLOOKUP($A360,Tournoi!$B$2:$AB$601,13,0))</f>
        <v/>
      </c>
      <c r="J360" s="281" t="str">
        <f aca="false">IF(VLOOKUP($A360,Tournoi!$B$2:$AB$601,6,0)="","",VLOOKUP($A360,Tournoi!$B$2:$AB$601,17,0))</f>
        <v/>
      </c>
      <c r="K360" s="280" t="str">
        <f aca="false">IF(VLOOKUP($A360,Tournoi!$B$2:$AB$601,6,0)="","",VLOOKUP($A360,Tournoi!$B$2:$AB$601,18,0))</f>
        <v/>
      </c>
      <c r="L360" s="281" t="str">
        <f aca="false">IF(VLOOKUP($A360,Tournoi!$B$2:$AB$601,6,0)="","",VLOOKUP($A360,Tournoi!$B$2:$AB$601,22,0))</f>
        <v/>
      </c>
    </row>
    <row r="361" customFormat="false" ht="14.1" hidden="false" customHeight="true" outlineLevel="0" collapsed="false">
      <c r="A361" s="36" t="n">
        <v>360</v>
      </c>
      <c r="B361" s="278" t="n">
        <f aca="false">IF(VLOOKUP($A361,Ludo_na!$A$2:$AB$602,3,0)="","",VLOOKUP($A361,Ludo_na!$A$2:$AB$602,2,0))</f>
        <v>403</v>
      </c>
      <c r="C361" s="279" t="str">
        <f aca="false">IF(VLOOKUP($A361,Tournoi!$B$2:$AB$601,3,0)="","",VLOOKUP($A361,Tournoi!$B$2:$AB$601,3,0))</f>
        <v>Crauwels</v>
      </c>
      <c r="D361" s="279" t="str">
        <f aca="false">IF(VLOOKUP($A361,Tournoi!$B$2:$AB$601,4,0)="","",VLOOKUP($A361,Tournoi!$B$2:$AB$601,4,0))</f>
        <v>Glen</v>
      </c>
      <c r="E361" s="249" t="str">
        <f aca="false">IF(VLOOKUP($A361,Tournoi!$B$2:$AB$601,5,0)="","",VLOOKUP($A361,Tournoi!$B$2:$AB$601,5,0))</f>
        <v/>
      </c>
      <c r="F361" s="280" t="str">
        <f aca="false">IF(VLOOKUP($A361,Tournoi!$B$2:$AB$601,6,0)="","",VLOOKUP($A361,Tournoi!$B$2:$AB$601,6,0))</f>
        <v/>
      </c>
      <c r="G361" s="280" t="str">
        <f aca="false">IF(VLOOKUP($A361,Tournoi!$B$2:$AB$601,6,0)="","",VLOOKUP($A361,Tournoi!$B$2:$AB$601,8,0))</f>
        <v/>
      </c>
      <c r="H361" s="281" t="str">
        <f aca="false">IF(VLOOKUP($A361,Tournoi!$B$2:$AB$601,6,0)="","",VLOOKUP($A361,Tournoi!$B$2:$AB$601,12,0))</f>
        <v/>
      </c>
      <c r="I361" s="280" t="str">
        <f aca="false">IF(VLOOKUP($A361,Tournoi!$B$2:$AB$601,6,0)="","",VLOOKUP($A361,Tournoi!$B$2:$AB$601,13,0))</f>
        <v/>
      </c>
      <c r="J361" s="281" t="str">
        <f aca="false">IF(VLOOKUP($A361,Tournoi!$B$2:$AB$601,6,0)="","",VLOOKUP($A361,Tournoi!$B$2:$AB$601,17,0))</f>
        <v/>
      </c>
      <c r="K361" s="280" t="str">
        <f aca="false">IF(VLOOKUP($A361,Tournoi!$B$2:$AB$601,6,0)="","",VLOOKUP($A361,Tournoi!$B$2:$AB$601,18,0))</f>
        <v/>
      </c>
      <c r="L361" s="281" t="str">
        <f aca="false">IF(VLOOKUP($A361,Tournoi!$B$2:$AB$601,6,0)="","",VLOOKUP($A361,Tournoi!$B$2:$AB$601,22,0))</f>
        <v/>
      </c>
    </row>
    <row r="362" customFormat="false" ht="14.1" hidden="false" customHeight="true" outlineLevel="0" collapsed="false">
      <c r="A362" s="36" t="n">
        <v>361</v>
      </c>
      <c r="B362" s="278" t="n">
        <f aca="false">IF(VLOOKUP($A362,Ludo_na!$A$2:$AB$602,3,0)="","",VLOOKUP($A362,Ludo_na!$A$2:$AB$602,2,0))</f>
        <v>405</v>
      </c>
      <c r="C362" s="279" t="str">
        <f aca="false">IF(VLOOKUP($A362,Tournoi!$B$2:$AB$601,3,0)="","",VLOOKUP($A362,Tournoi!$B$2:$AB$601,3,0))</f>
        <v>Roelants</v>
      </c>
      <c r="D362" s="279" t="str">
        <f aca="false">IF(VLOOKUP($A362,Tournoi!$B$2:$AB$601,4,0)="","",VLOOKUP($A362,Tournoi!$B$2:$AB$601,4,0))</f>
        <v>Ilke</v>
      </c>
      <c r="E362" s="249" t="str">
        <f aca="false">IF(VLOOKUP($A362,Tournoi!$B$2:$AB$601,5,0)="","",VLOOKUP($A362,Tournoi!$B$2:$AB$601,5,0))</f>
        <v/>
      </c>
      <c r="F362" s="280" t="str">
        <f aca="false">IF(VLOOKUP($A362,Tournoi!$B$2:$AB$601,6,0)="","",VLOOKUP($A362,Tournoi!$B$2:$AB$601,6,0))</f>
        <v/>
      </c>
      <c r="G362" s="280" t="str">
        <f aca="false">IF(VLOOKUP($A362,Tournoi!$B$2:$AB$601,6,0)="","",VLOOKUP($A362,Tournoi!$B$2:$AB$601,8,0))</f>
        <v/>
      </c>
      <c r="H362" s="281" t="str">
        <f aca="false">IF(VLOOKUP($A362,Tournoi!$B$2:$AB$601,6,0)="","",VLOOKUP($A362,Tournoi!$B$2:$AB$601,12,0))</f>
        <v/>
      </c>
      <c r="I362" s="280" t="str">
        <f aca="false">IF(VLOOKUP($A362,Tournoi!$B$2:$AB$601,6,0)="","",VLOOKUP($A362,Tournoi!$B$2:$AB$601,13,0))</f>
        <v/>
      </c>
      <c r="J362" s="281" t="str">
        <f aca="false">IF(VLOOKUP($A362,Tournoi!$B$2:$AB$601,6,0)="","",VLOOKUP($A362,Tournoi!$B$2:$AB$601,17,0))</f>
        <v/>
      </c>
      <c r="K362" s="280" t="str">
        <f aca="false">IF(VLOOKUP($A362,Tournoi!$B$2:$AB$601,6,0)="","",VLOOKUP($A362,Tournoi!$B$2:$AB$601,18,0))</f>
        <v/>
      </c>
      <c r="L362" s="281" t="str">
        <f aca="false">IF(VLOOKUP($A362,Tournoi!$B$2:$AB$601,6,0)="","",VLOOKUP($A362,Tournoi!$B$2:$AB$601,22,0))</f>
        <v/>
      </c>
    </row>
    <row r="363" customFormat="false" ht="14.1" hidden="false" customHeight="true" outlineLevel="0" collapsed="false">
      <c r="A363" s="36" t="n">
        <v>362</v>
      </c>
      <c r="B363" s="278" t="n">
        <f aca="false">IF(VLOOKUP($A363,Ludo_na!$A$2:$AB$602,3,0)="","",VLOOKUP($A363,Ludo_na!$A$2:$AB$602,2,0))</f>
        <v>311</v>
      </c>
      <c r="C363" s="279" t="str">
        <f aca="false">IF(VLOOKUP($A363,Tournoi!$B$2:$AB$601,3,0)="","",VLOOKUP($A363,Tournoi!$B$2:$AB$601,3,0))</f>
        <v>Michalski</v>
      </c>
      <c r="D363" s="279" t="str">
        <f aca="false">IF(VLOOKUP($A363,Tournoi!$B$2:$AB$601,4,0)="","",VLOOKUP($A363,Tournoi!$B$2:$AB$601,4,0))</f>
        <v>Merlin</v>
      </c>
      <c r="E363" s="249" t="str">
        <f aca="false">IF(VLOOKUP($A363,Tournoi!$B$2:$AB$601,5,0)="","",VLOOKUP($A363,Tournoi!$B$2:$AB$601,5,0))</f>
        <v/>
      </c>
      <c r="F363" s="280" t="str">
        <f aca="false">IF(VLOOKUP($A363,Tournoi!$B$2:$AB$601,6,0)="","",VLOOKUP($A363,Tournoi!$B$2:$AB$601,6,0))</f>
        <v/>
      </c>
      <c r="G363" s="280" t="str">
        <f aca="false">IF(VLOOKUP($A363,Tournoi!$B$2:$AB$601,6,0)="","",VLOOKUP($A363,Tournoi!$B$2:$AB$601,8,0))</f>
        <v/>
      </c>
      <c r="H363" s="281" t="str">
        <f aca="false">IF(VLOOKUP($A363,Tournoi!$B$2:$AB$601,6,0)="","",VLOOKUP($A363,Tournoi!$B$2:$AB$601,12,0))</f>
        <v/>
      </c>
      <c r="I363" s="280" t="str">
        <f aca="false">IF(VLOOKUP($A363,Tournoi!$B$2:$AB$601,6,0)="","",VLOOKUP($A363,Tournoi!$B$2:$AB$601,13,0))</f>
        <v/>
      </c>
      <c r="J363" s="281" t="str">
        <f aca="false">IF(VLOOKUP($A363,Tournoi!$B$2:$AB$601,6,0)="","",VLOOKUP($A363,Tournoi!$B$2:$AB$601,17,0))</f>
        <v/>
      </c>
      <c r="K363" s="280" t="str">
        <f aca="false">IF(VLOOKUP($A363,Tournoi!$B$2:$AB$601,6,0)="","",VLOOKUP($A363,Tournoi!$B$2:$AB$601,18,0))</f>
        <v/>
      </c>
      <c r="L363" s="281" t="str">
        <f aca="false">IF(VLOOKUP($A363,Tournoi!$B$2:$AB$601,6,0)="","",VLOOKUP($A363,Tournoi!$B$2:$AB$601,22,0))</f>
        <v/>
      </c>
    </row>
    <row r="364" customFormat="false" ht="14.1" hidden="false" customHeight="true" outlineLevel="0" collapsed="false">
      <c r="A364" s="36" t="n">
        <v>363</v>
      </c>
      <c r="B364" s="278" t="n">
        <f aca="false">IF(VLOOKUP($A364,Ludo_na!$A$2:$AB$602,3,0)="","",VLOOKUP($A364,Ludo_na!$A$2:$AB$602,2,0))</f>
        <v>215</v>
      </c>
      <c r="C364" s="279" t="str">
        <f aca="false">IF(VLOOKUP($A364,Tournoi!$B$2:$AB$601,3,0)="","",VLOOKUP($A364,Tournoi!$B$2:$AB$601,3,0))</f>
        <v>Prins</v>
      </c>
      <c r="D364" s="279" t="str">
        <f aca="false">IF(VLOOKUP($A364,Tournoi!$B$2:$AB$601,4,0)="","",VLOOKUP($A364,Tournoi!$B$2:$AB$601,4,0))</f>
        <v>Jessica</v>
      </c>
      <c r="E364" s="249" t="str">
        <f aca="false">IF(VLOOKUP($A364,Tournoi!$B$2:$AB$601,5,0)="","",VLOOKUP($A364,Tournoi!$B$2:$AB$601,5,0))</f>
        <v/>
      </c>
      <c r="F364" s="280" t="str">
        <f aca="false">IF(VLOOKUP($A364,Tournoi!$B$2:$AB$601,6,0)="","",VLOOKUP($A364,Tournoi!$B$2:$AB$601,6,0))</f>
        <v/>
      </c>
      <c r="G364" s="280" t="str">
        <f aca="false">IF(VLOOKUP($A364,Tournoi!$B$2:$AB$601,6,0)="","",VLOOKUP($A364,Tournoi!$B$2:$AB$601,8,0))</f>
        <v/>
      </c>
      <c r="H364" s="281" t="str">
        <f aca="false">IF(VLOOKUP($A364,Tournoi!$B$2:$AB$601,6,0)="","",VLOOKUP($A364,Tournoi!$B$2:$AB$601,12,0))</f>
        <v/>
      </c>
      <c r="I364" s="280" t="str">
        <f aca="false">IF(VLOOKUP($A364,Tournoi!$B$2:$AB$601,6,0)="","",VLOOKUP($A364,Tournoi!$B$2:$AB$601,13,0))</f>
        <v/>
      </c>
      <c r="J364" s="281" t="str">
        <f aca="false">IF(VLOOKUP($A364,Tournoi!$B$2:$AB$601,6,0)="","",VLOOKUP($A364,Tournoi!$B$2:$AB$601,17,0))</f>
        <v/>
      </c>
      <c r="K364" s="280" t="str">
        <f aca="false">IF(VLOOKUP($A364,Tournoi!$B$2:$AB$601,6,0)="","",VLOOKUP($A364,Tournoi!$B$2:$AB$601,18,0))</f>
        <v/>
      </c>
      <c r="L364" s="281" t="str">
        <f aca="false">IF(VLOOKUP($A364,Tournoi!$B$2:$AB$601,6,0)="","",VLOOKUP($A364,Tournoi!$B$2:$AB$601,22,0))</f>
        <v/>
      </c>
    </row>
    <row r="365" customFormat="false" ht="14.1" hidden="false" customHeight="true" outlineLevel="0" collapsed="false">
      <c r="A365" s="36" t="n">
        <v>364</v>
      </c>
      <c r="B365" s="278" t="n">
        <f aca="false">IF(VLOOKUP($A365,Ludo_na!$A$2:$AB$602,3,0)="","",VLOOKUP($A365,Ludo_na!$A$2:$AB$602,2,0))</f>
        <v>271</v>
      </c>
      <c r="C365" s="279" t="str">
        <f aca="false">IF(VLOOKUP($A365,Tournoi!$B$2:$AB$601,3,0)="","",VLOOKUP($A365,Tournoi!$B$2:$AB$601,3,0))</f>
        <v>Florin</v>
      </c>
      <c r="D365" s="279" t="str">
        <f aca="false">IF(VLOOKUP($A365,Tournoi!$B$2:$AB$601,4,0)="","",VLOOKUP($A365,Tournoi!$B$2:$AB$601,4,0))</f>
        <v>Natacha</v>
      </c>
      <c r="E365" s="249" t="str">
        <f aca="false">IF(VLOOKUP($A365,Tournoi!$B$2:$AB$601,5,0)="","",VLOOKUP($A365,Tournoi!$B$2:$AB$601,5,0))</f>
        <v/>
      </c>
      <c r="F365" s="280" t="str">
        <f aca="false">IF(VLOOKUP($A365,Tournoi!$B$2:$AB$601,6,0)="","",VLOOKUP($A365,Tournoi!$B$2:$AB$601,6,0))</f>
        <v/>
      </c>
      <c r="G365" s="280" t="str">
        <f aca="false">IF(VLOOKUP($A365,Tournoi!$B$2:$AB$601,6,0)="","",VLOOKUP($A365,Tournoi!$B$2:$AB$601,8,0))</f>
        <v/>
      </c>
      <c r="H365" s="281" t="str">
        <f aca="false">IF(VLOOKUP($A365,Tournoi!$B$2:$AB$601,6,0)="","",VLOOKUP($A365,Tournoi!$B$2:$AB$601,12,0))</f>
        <v/>
      </c>
      <c r="I365" s="280" t="str">
        <f aca="false">IF(VLOOKUP($A365,Tournoi!$B$2:$AB$601,6,0)="","",VLOOKUP($A365,Tournoi!$B$2:$AB$601,13,0))</f>
        <v/>
      </c>
      <c r="J365" s="281" t="str">
        <f aca="false">IF(VLOOKUP($A365,Tournoi!$B$2:$AB$601,6,0)="","",VLOOKUP($A365,Tournoi!$B$2:$AB$601,17,0))</f>
        <v/>
      </c>
      <c r="K365" s="280" t="str">
        <f aca="false">IF(VLOOKUP($A365,Tournoi!$B$2:$AB$601,6,0)="","",VLOOKUP($A365,Tournoi!$B$2:$AB$601,18,0))</f>
        <v/>
      </c>
      <c r="L365" s="281" t="str">
        <f aca="false">IF(VLOOKUP($A365,Tournoi!$B$2:$AB$601,6,0)="","",VLOOKUP($A365,Tournoi!$B$2:$AB$601,22,0))</f>
        <v/>
      </c>
    </row>
    <row r="366" customFormat="false" ht="14.1" hidden="false" customHeight="true" outlineLevel="0" collapsed="false">
      <c r="A366" s="36" t="n">
        <v>365</v>
      </c>
      <c r="B366" s="278" t="n">
        <f aca="false">IF(VLOOKUP($A366,Ludo_na!$A$2:$AB$602,3,0)="","",VLOOKUP($A366,Ludo_na!$A$2:$AB$602,2,0))</f>
        <v>373</v>
      </c>
      <c r="C366" s="279" t="str">
        <f aca="false">IF(VLOOKUP($A366,Tournoi!$B$2:$AB$601,3,0)="","",VLOOKUP($A366,Tournoi!$B$2:$AB$601,3,0))</f>
        <v>Maréchal</v>
      </c>
      <c r="D366" s="279" t="str">
        <f aca="false">IF(VLOOKUP($A366,Tournoi!$B$2:$AB$601,4,0)="","",VLOOKUP($A366,Tournoi!$B$2:$AB$601,4,0))</f>
        <v>Jonathan</v>
      </c>
      <c r="E366" s="249" t="str">
        <f aca="false">IF(VLOOKUP($A366,Tournoi!$B$2:$AB$601,5,0)="","",VLOOKUP($A366,Tournoi!$B$2:$AB$601,5,0))</f>
        <v/>
      </c>
      <c r="F366" s="280" t="str">
        <f aca="false">IF(VLOOKUP($A366,Tournoi!$B$2:$AB$601,6,0)="","",VLOOKUP($A366,Tournoi!$B$2:$AB$601,6,0))</f>
        <v/>
      </c>
      <c r="G366" s="280" t="str">
        <f aca="false">IF(VLOOKUP($A366,Tournoi!$B$2:$AB$601,6,0)="","",VLOOKUP($A366,Tournoi!$B$2:$AB$601,8,0))</f>
        <v/>
      </c>
      <c r="H366" s="281" t="str">
        <f aca="false">IF(VLOOKUP($A366,Tournoi!$B$2:$AB$601,6,0)="","",VLOOKUP($A366,Tournoi!$B$2:$AB$601,12,0))</f>
        <v/>
      </c>
      <c r="I366" s="280" t="str">
        <f aca="false">IF(VLOOKUP($A366,Tournoi!$B$2:$AB$601,6,0)="","",VLOOKUP($A366,Tournoi!$B$2:$AB$601,13,0))</f>
        <v/>
      </c>
      <c r="J366" s="281" t="str">
        <f aca="false">IF(VLOOKUP($A366,Tournoi!$B$2:$AB$601,6,0)="","",VLOOKUP($A366,Tournoi!$B$2:$AB$601,17,0))</f>
        <v/>
      </c>
      <c r="K366" s="280" t="str">
        <f aca="false">IF(VLOOKUP($A366,Tournoi!$B$2:$AB$601,6,0)="","",VLOOKUP($A366,Tournoi!$B$2:$AB$601,18,0))</f>
        <v/>
      </c>
      <c r="L366" s="281" t="str">
        <f aca="false">IF(VLOOKUP($A366,Tournoi!$B$2:$AB$601,6,0)="","",VLOOKUP($A366,Tournoi!$B$2:$AB$601,22,0))</f>
        <v/>
      </c>
    </row>
    <row r="367" customFormat="false" ht="14.1" hidden="false" customHeight="true" outlineLevel="0" collapsed="false">
      <c r="A367" s="36" t="n">
        <v>366</v>
      </c>
      <c r="B367" s="278" t="n">
        <f aca="false">IF(VLOOKUP($A367,Ludo_na!$A$2:$AB$602,3,0)="","",VLOOKUP($A367,Ludo_na!$A$2:$AB$602,2,0))</f>
        <v>540</v>
      </c>
      <c r="C367" s="279" t="str">
        <f aca="false">IF(VLOOKUP($A367,Tournoi!$B$2:$AB$601,3,0)="","",VLOOKUP($A367,Tournoi!$B$2:$AB$601,3,0))</f>
        <v>De Coen</v>
      </c>
      <c r="D367" s="279" t="str">
        <f aca="false">IF(VLOOKUP($A367,Tournoi!$B$2:$AB$601,4,0)="","",VLOOKUP($A367,Tournoi!$B$2:$AB$601,4,0))</f>
        <v>Ruben</v>
      </c>
      <c r="E367" s="249" t="str">
        <f aca="false">IF(VLOOKUP($A367,Tournoi!$B$2:$AB$601,5,0)="","",VLOOKUP($A367,Tournoi!$B$2:$AB$601,5,0))</f>
        <v/>
      </c>
      <c r="F367" s="280" t="str">
        <f aca="false">IF(VLOOKUP($A367,Tournoi!$B$2:$AB$601,6,0)="","",VLOOKUP($A367,Tournoi!$B$2:$AB$601,6,0))</f>
        <v/>
      </c>
      <c r="G367" s="280" t="str">
        <f aca="false">IF(VLOOKUP($A367,Tournoi!$B$2:$AB$601,6,0)="","",VLOOKUP($A367,Tournoi!$B$2:$AB$601,8,0))</f>
        <v/>
      </c>
      <c r="H367" s="281" t="str">
        <f aca="false">IF(VLOOKUP($A367,Tournoi!$B$2:$AB$601,6,0)="","",VLOOKUP($A367,Tournoi!$B$2:$AB$601,12,0))</f>
        <v/>
      </c>
      <c r="I367" s="280" t="str">
        <f aca="false">IF(VLOOKUP($A367,Tournoi!$B$2:$AB$601,6,0)="","",VLOOKUP($A367,Tournoi!$B$2:$AB$601,13,0))</f>
        <v/>
      </c>
      <c r="J367" s="281" t="str">
        <f aca="false">IF(VLOOKUP($A367,Tournoi!$B$2:$AB$601,6,0)="","",VLOOKUP($A367,Tournoi!$B$2:$AB$601,17,0))</f>
        <v/>
      </c>
      <c r="K367" s="280" t="str">
        <f aca="false">IF(VLOOKUP($A367,Tournoi!$B$2:$AB$601,6,0)="","",VLOOKUP($A367,Tournoi!$B$2:$AB$601,18,0))</f>
        <v/>
      </c>
      <c r="L367" s="281" t="str">
        <f aca="false">IF(VLOOKUP($A367,Tournoi!$B$2:$AB$601,6,0)="","",VLOOKUP($A367,Tournoi!$B$2:$AB$601,22,0))</f>
        <v/>
      </c>
    </row>
    <row r="368" customFormat="false" ht="14.1" hidden="false" customHeight="true" outlineLevel="0" collapsed="false">
      <c r="A368" s="36" t="n">
        <v>367</v>
      </c>
      <c r="B368" s="278" t="n">
        <f aca="false">IF(VLOOKUP($A368,Ludo_na!$A$2:$AB$602,3,0)="","",VLOOKUP($A368,Ludo_na!$A$2:$AB$602,2,0))</f>
        <v>531</v>
      </c>
      <c r="C368" s="279" t="str">
        <f aca="false">IF(VLOOKUP($A368,Tournoi!$B$2:$AB$601,3,0)="","",VLOOKUP($A368,Tournoi!$B$2:$AB$601,3,0))</f>
        <v>Adriaenssens</v>
      </c>
      <c r="D368" s="279" t="str">
        <f aca="false">IF(VLOOKUP($A368,Tournoi!$B$2:$AB$601,4,0)="","",VLOOKUP($A368,Tournoi!$B$2:$AB$601,4,0))</f>
        <v>Katrijn</v>
      </c>
      <c r="E368" s="249" t="str">
        <f aca="false">IF(VLOOKUP($A368,Tournoi!$B$2:$AB$601,5,0)="","",VLOOKUP($A368,Tournoi!$B$2:$AB$601,5,0))</f>
        <v/>
      </c>
      <c r="F368" s="280" t="str">
        <f aca="false">IF(VLOOKUP($A368,Tournoi!$B$2:$AB$601,6,0)="","",VLOOKUP($A368,Tournoi!$B$2:$AB$601,6,0))</f>
        <v/>
      </c>
      <c r="G368" s="280" t="str">
        <f aca="false">IF(VLOOKUP($A368,Tournoi!$B$2:$AB$601,6,0)="","",VLOOKUP($A368,Tournoi!$B$2:$AB$601,8,0))</f>
        <v/>
      </c>
      <c r="H368" s="281" t="str">
        <f aca="false">IF(VLOOKUP($A368,Tournoi!$B$2:$AB$601,6,0)="","",VLOOKUP($A368,Tournoi!$B$2:$AB$601,12,0))</f>
        <v/>
      </c>
      <c r="I368" s="280" t="str">
        <f aca="false">IF(VLOOKUP($A368,Tournoi!$B$2:$AB$601,6,0)="","",VLOOKUP($A368,Tournoi!$B$2:$AB$601,13,0))</f>
        <v/>
      </c>
      <c r="J368" s="281" t="str">
        <f aca="false">IF(VLOOKUP($A368,Tournoi!$B$2:$AB$601,6,0)="","",VLOOKUP($A368,Tournoi!$B$2:$AB$601,17,0))</f>
        <v/>
      </c>
      <c r="K368" s="280" t="str">
        <f aca="false">IF(VLOOKUP($A368,Tournoi!$B$2:$AB$601,6,0)="","",VLOOKUP($A368,Tournoi!$B$2:$AB$601,18,0))</f>
        <v/>
      </c>
      <c r="L368" s="281" t="str">
        <f aca="false">IF(VLOOKUP($A368,Tournoi!$B$2:$AB$601,6,0)="","",VLOOKUP($A368,Tournoi!$B$2:$AB$601,22,0))</f>
        <v/>
      </c>
    </row>
    <row r="369" customFormat="false" ht="14.1" hidden="false" customHeight="true" outlineLevel="0" collapsed="false">
      <c r="A369" s="36" t="n">
        <v>368</v>
      </c>
      <c r="B369" s="278" t="n">
        <f aca="false">IF(VLOOKUP($A369,Ludo_na!$A$2:$AB$602,3,0)="","",VLOOKUP($A369,Ludo_na!$A$2:$AB$602,2,0))</f>
        <v>277</v>
      </c>
      <c r="C369" s="279" t="str">
        <f aca="false">IF(VLOOKUP($A369,Tournoi!$B$2:$AB$601,3,0)="","",VLOOKUP($A369,Tournoi!$B$2:$AB$601,3,0))</f>
        <v>Gevaert</v>
      </c>
      <c r="D369" s="279" t="str">
        <f aca="false">IF(VLOOKUP($A369,Tournoi!$B$2:$AB$601,4,0)="","",VLOOKUP($A369,Tournoi!$B$2:$AB$601,4,0))</f>
        <v>Anaïs</v>
      </c>
      <c r="E369" s="249" t="str">
        <f aca="false">IF(VLOOKUP($A369,Tournoi!$B$2:$AB$601,5,0)="","",VLOOKUP($A369,Tournoi!$B$2:$AB$601,5,0))</f>
        <v>Winning Movez</v>
      </c>
      <c r="F369" s="280" t="str">
        <f aca="false">IF(VLOOKUP($A369,Tournoi!$B$2:$AB$601,6,0)="","",VLOOKUP($A369,Tournoi!$B$2:$AB$601,6,0))</f>
        <v>Aanwezig</v>
      </c>
      <c r="G369" s="280" t="n">
        <f aca="false">IF(VLOOKUP($A369,Tournoi!$B$2:$AB$601,6,0)="","",VLOOKUP($A369,Tournoi!$B$2:$AB$601,8,0))</f>
        <v>0</v>
      </c>
      <c r="H369" s="281" t="n">
        <f aca="false">IF(VLOOKUP($A369,Tournoi!$B$2:$AB$601,6,0)="","",VLOOKUP($A369,Tournoi!$B$2:$AB$601,12,0))</f>
        <v>0</v>
      </c>
      <c r="I369" s="280" t="n">
        <f aca="false">IF(VLOOKUP($A369,Tournoi!$B$2:$AB$601,6,0)="","",VLOOKUP($A369,Tournoi!$B$2:$AB$601,13,0))</f>
        <v>0</v>
      </c>
      <c r="J369" s="281" t="n">
        <f aca="false">IF(VLOOKUP($A369,Tournoi!$B$2:$AB$601,6,0)="","",VLOOKUP($A369,Tournoi!$B$2:$AB$601,17,0))</f>
        <v>0</v>
      </c>
      <c r="K369" s="280" t="str">
        <f aca="false">IF(VLOOKUP($A369,Tournoi!$B$2:$AB$601,6,0)="","",VLOOKUP($A369,Tournoi!$B$2:$AB$601,18,0))</f>
        <v>Camel Up</v>
      </c>
      <c r="L369" s="281" t="n">
        <f aca="false">IF(VLOOKUP($A369,Tournoi!$B$2:$AB$601,6,0)="","",VLOOKUP($A369,Tournoi!$B$2:$AB$601,22,0))</f>
        <v>50.2692307692308</v>
      </c>
    </row>
    <row r="370" customFormat="false" ht="14.1" hidden="false" customHeight="true" outlineLevel="0" collapsed="false">
      <c r="A370" s="36" t="n">
        <v>369</v>
      </c>
      <c r="B370" s="278" t="n">
        <f aca="false">IF(VLOOKUP($A370,Ludo_na!$A$2:$AB$602,3,0)="","",VLOOKUP($A370,Ludo_na!$A$2:$AB$602,2,0))</f>
        <v>103</v>
      </c>
      <c r="C370" s="279" t="str">
        <f aca="false">IF(VLOOKUP($A370,Tournoi!$B$2:$AB$601,3,0)="","",VLOOKUP($A370,Tournoi!$B$2:$AB$601,3,0))</f>
        <v>Pals</v>
      </c>
      <c r="D370" s="279" t="str">
        <f aca="false">IF(VLOOKUP($A370,Tournoi!$B$2:$AB$601,4,0)="","",VLOOKUP($A370,Tournoi!$B$2:$AB$601,4,0))</f>
        <v>Geert</v>
      </c>
      <c r="E370" s="249" t="str">
        <f aca="false">IF(VLOOKUP($A370,Tournoi!$B$2:$AB$601,5,0)="","",VLOOKUP($A370,Tournoi!$B$2:$AB$601,5,0))</f>
        <v>3 Promille</v>
      </c>
      <c r="F370" s="280" t="str">
        <f aca="false">IF(VLOOKUP($A370,Tournoi!$B$2:$AB$601,6,0)="","",VLOOKUP($A370,Tournoi!$B$2:$AB$601,6,0))</f>
        <v/>
      </c>
      <c r="G370" s="280" t="str">
        <f aca="false">IF(VLOOKUP($A370,Tournoi!$B$2:$AB$601,6,0)="","",VLOOKUP($A370,Tournoi!$B$2:$AB$601,8,0))</f>
        <v/>
      </c>
      <c r="H370" s="281" t="str">
        <f aca="false">IF(VLOOKUP($A370,Tournoi!$B$2:$AB$601,6,0)="","",VLOOKUP($A370,Tournoi!$B$2:$AB$601,12,0))</f>
        <v/>
      </c>
      <c r="I370" s="280" t="str">
        <f aca="false">IF(VLOOKUP($A370,Tournoi!$B$2:$AB$601,6,0)="","",VLOOKUP($A370,Tournoi!$B$2:$AB$601,13,0))</f>
        <v/>
      </c>
      <c r="J370" s="281" t="str">
        <f aca="false">IF(VLOOKUP($A370,Tournoi!$B$2:$AB$601,6,0)="","",VLOOKUP($A370,Tournoi!$B$2:$AB$601,17,0))</f>
        <v/>
      </c>
      <c r="K370" s="280" t="str">
        <f aca="false">IF(VLOOKUP($A370,Tournoi!$B$2:$AB$601,6,0)="","",VLOOKUP($A370,Tournoi!$B$2:$AB$601,18,0))</f>
        <v/>
      </c>
      <c r="L370" s="281" t="str">
        <f aca="false">IF(VLOOKUP($A370,Tournoi!$B$2:$AB$601,6,0)="","",VLOOKUP($A370,Tournoi!$B$2:$AB$601,22,0))</f>
        <v/>
      </c>
    </row>
    <row r="371" customFormat="false" ht="14.1" hidden="false" customHeight="true" outlineLevel="0" collapsed="false">
      <c r="A371" s="36" t="n">
        <v>370</v>
      </c>
      <c r="B371" s="278" t="n">
        <f aca="false">IF(VLOOKUP($A371,Ludo_na!$A$2:$AB$602,3,0)="","",VLOOKUP($A371,Ludo_na!$A$2:$AB$602,2,0))</f>
        <v>193</v>
      </c>
      <c r="C371" s="279" t="str">
        <f aca="false">IF(VLOOKUP($A371,Tournoi!$B$2:$AB$601,3,0)="","",VLOOKUP($A371,Tournoi!$B$2:$AB$601,3,0))</f>
        <v>Noppen</v>
      </c>
      <c r="D371" s="279" t="str">
        <f aca="false">IF(VLOOKUP($A371,Tournoi!$B$2:$AB$601,4,0)="","",VLOOKUP($A371,Tournoi!$B$2:$AB$601,4,0))</f>
        <v>Niki</v>
      </c>
      <c r="E371" s="249" t="str">
        <f aca="false">IF(VLOOKUP($A371,Tournoi!$B$2:$AB$601,5,0)="","",VLOOKUP($A371,Tournoi!$B$2:$AB$601,5,0))</f>
        <v>Winning Movez</v>
      </c>
      <c r="F371" s="280" t="str">
        <f aca="false">IF(VLOOKUP($A371,Tournoi!$B$2:$AB$601,6,0)="","",VLOOKUP($A371,Tournoi!$B$2:$AB$601,6,0))</f>
        <v>Aanwezig</v>
      </c>
      <c r="G371" s="280" t="str">
        <f aca="false">IF(VLOOKUP($A371,Tournoi!$B$2:$AB$601,6,0)="","",VLOOKUP($A371,Tournoi!$B$2:$AB$601,8,0))</f>
        <v>Cottage Garden</v>
      </c>
      <c r="H371" s="281" t="n">
        <f aca="false">IF(VLOOKUP($A371,Tournoi!$B$2:$AB$601,6,0)="","",VLOOKUP($A371,Tournoi!$B$2:$AB$601,12,0))</f>
        <v>0.1875</v>
      </c>
      <c r="I371" s="280" t="str">
        <f aca="false">IF(VLOOKUP($A371,Tournoi!$B$2:$AB$601,6,0)="","",VLOOKUP($A371,Tournoi!$B$2:$AB$601,13,0))</f>
        <v>Dynasties: Verdeel en heers</v>
      </c>
      <c r="J371" s="281" t="n">
        <f aca="false">IF(VLOOKUP($A371,Tournoi!$B$2:$AB$601,6,0)="","",VLOOKUP($A371,Tournoi!$B$2:$AB$601,17,0))</f>
        <v>66.9345794392523</v>
      </c>
      <c r="K371" s="280" t="str">
        <f aca="false">IF(VLOOKUP($A371,Tournoi!$B$2:$AB$601,6,0)="","",VLOOKUP($A371,Tournoi!$B$2:$AB$601,18,0))</f>
        <v>Cartagena</v>
      </c>
      <c r="L371" s="281" t="n">
        <f aca="false">IF(VLOOKUP($A371,Tournoi!$B$2:$AB$601,6,0)="","",VLOOKUP($A371,Tournoi!$B$2:$AB$601,22,0))</f>
        <v>33.5333333333333</v>
      </c>
    </row>
    <row r="372" customFormat="false" ht="14.1" hidden="false" customHeight="true" outlineLevel="0" collapsed="false">
      <c r="A372" s="36" t="n">
        <v>371</v>
      </c>
      <c r="B372" s="278" t="n">
        <f aca="false">IF(VLOOKUP($A372,Ludo_na!$A$2:$AB$602,3,0)="","",VLOOKUP($A372,Ludo_na!$A$2:$AB$602,2,0))</f>
        <v>577</v>
      </c>
      <c r="C372" s="279" t="str">
        <f aca="false">IF(VLOOKUP($A372,Tournoi!$B$2:$AB$601,3,0)="","",VLOOKUP($A372,Tournoi!$B$2:$AB$601,3,0))</f>
        <v>Mailleux</v>
      </c>
      <c r="D372" s="279" t="str">
        <f aca="false">IF(VLOOKUP($A372,Tournoi!$B$2:$AB$601,4,0)="","",VLOOKUP($A372,Tournoi!$B$2:$AB$601,4,0))</f>
        <v>Olivier</v>
      </c>
      <c r="E372" s="249" t="str">
        <f aca="false">IF(VLOOKUP($A372,Tournoi!$B$2:$AB$601,5,0)="","",VLOOKUP($A372,Tournoi!$B$2:$AB$601,5,0))</f>
        <v/>
      </c>
      <c r="F372" s="280" t="str">
        <f aca="false">IF(VLOOKUP($A372,Tournoi!$B$2:$AB$601,6,0)="","",VLOOKUP($A372,Tournoi!$B$2:$AB$601,6,0))</f>
        <v/>
      </c>
      <c r="G372" s="280" t="str">
        <f aca="false">IF(VLOOKUP($A372,Tournoi!$B$2:$AB$601,6,0)="","",VLOOKUP($A372,Tournoi!$B$2:$AB$601,8,0))</f>
        <v/>
      </c>
      <c r="H372" s="281" t="str">
        <f aca="false">IF(VLOOKUP($A372,Tournoi!$B$2:$AB$601,6,0)="","",VLOOKUP($A372,Tournoi!$B$2:$AB$601,12,0))</f>
        <v/>
      </c>
      <c r="I372" s="280" t="str">
        <f aca="false">IF(VLOOKUP($A372,Tournoi!$B$2:$AB$601,6,0)="","",VLOOKUP($A372,Tournoi!$B$2:$AB$601,13,0))</f>
        <v/>
      </c>
      <c r="J372" s="281" t="str">
        <f aca="false">IF(VLOOKUP($A372,Tournoi!$B$2:$AB$601,6,0)="","",VLOOKUP($A372,Tournoi!$B$2:$AB$601,17,0))</f>
        <v/>
      </c>
      <c r="K372" s="280" t="str">
        <f aca="false">IF(VLOOKUP($A372,Tournoi!$B$2:$AB$601,6,0)="","",VLOOKUP($A372,Tournoi!$B$2:$AB$601,18,0))</f>
        <v/>
      </c>
      <c r="L372" s="281" t="str">
        <f aca="false">IF(VLOOKUP($A372,Tournoi!$B$2:$AB$601,6,0)="","",VLOOKUP($A372,Tournoi!$B$2:$AB$601,22,0))</f>
        <v/>
      </c>
    </row>
    <row r="373" customFormat="false" ht="14.1" hidden="false" customHeight="true" outlineLevel="0" collapsed="false">
      <c r="A373" s="36" t="n">
        <v>372</v>
      </c>
      <c r="B373" s="278" t="n">
        <f aca="false">IF(VLOOKUP($A373,Ludo_na!$A$2:$AB$602,3,0)="","",VLOOKUP($A373,Ludo_na!$A$2:$AB$602,2,0))</f>
        <v>493</v>
      </c>
      <c r="C373" s="279" t="str">
        <f aca="false">IF(VLOOKUP($A373,Tournoi!$B$2:$AB$601,3,0)="","",VLOOKUP($A373,Tournoi!$B$2:$AB$601,3,0))</f>
        <v>Bickx</v>
      </c>
      <c r="D373" s="279" t="str">
        <f aca="false">IF(VLOOKUP($A373,Tournoi!$B$2:$AB$601,4,0)="","",VLOOKUP($A373,Tournoi!$B$2:$AB$601,4,0))</f>
        <v>Vanessa</v>
      </c>
      <c r="E373" s="249" t="str">
        <f aca="false">IF(VLOOKUP($A373,Tournoi!$B$2:$AB$601,5,0)="","",VLOOKUP($A373,Tournoi!$B$2:$AB$601,5,0))</f>
        <v/>
      </c>
      <c r="F373" s="280" t="str">
        <f aca="false">IF(VLOOKUP($A373,Tournoi!$B$2:$AB$601,6,0)="","",VLOOKUP($A373,Tournoi!$B$2:$AB$601,6,0))</f>
        <v/>
      </c>
      <c r="G373" s="280" t="str">
        <f aca="false">IF(VLOOKUP($A373,Tournoi!$B$2:$AB$601,6,0)="","",VLOOKUP($A373,Tournoi!$B$2:$AB$601,8,0))</f>
        <v/>
      </c>
      <c r="H373" s="281" t="str">
        <f aca="false">IF(VLOOKUP($A373,Tournoi!$B$2:$AB$601,6,0)="","",VLOOKUP($A373,Tournoi!$B$2:$AB$601,12,0))</f>
        <v/>
      </c>
      <c r="I373" s="280" t="str">
        <f aca="false">IF(VLOOKUP($A373,Tournoi!$B$2:$AB$601,6,0)="","",VLOOKUP($A373,Tournoi!$B$2:$AB$601,13,0))</f>
        <v/>
      </c>
      <c r="J373" s="281" t="str">
        <f aca="false">IF(VLOOKUP($A373,Tournoi!$B$2:$AB$601,6,0)="","",VLOOKUP($A373,Tournoi!$B$2:$AB$601,17,0))</f>
        <v/>
      </c>
      <c r="K373" s="280" t="str">
        <f aca="false">IF(VLOOKUP($A373,Tournoi!$B$2:$AB$601,6,0)="","",VLOOKUP($A373,Tournoi!$B$2:$AB$601,18,0))</f>
        <v/>
      </c>
      <c r="L373" s="281" t="str">
        <f aca="false">IF(VLOOKUP($A373,Tournoi!$B$2:$AB$601,6,0)="","",VLOOKUP($A373,Tournoi!$B$2:$AB$601,22,0))</f>
        <v/>
      </c>
    </row>
    <row r="374" customFormat="false" ht="14.1" hidden="false" customHeight="true" outlineLevel="0" collapsed="false">
      <c r="A374" s="36" t="n">
        <v>373</v>
      </c>
      <c r="B374" s="278" t="n">
        <f aca="false">IF(VLOOKUP($A374,Ludo_na!$A$2:$AB$602,3,0)="","",VLOOKUP($A374,Ludo_na!$A$2:$AB$602,2,0))</f>
        <v>287</v>
      </c>
      <c r="C374" s="279" t="str">
        <f aca="false">IF(VLOOKUP($A374,Tournoi!$B$2:$AB$601,3,0)="","",VLOOKUP($A374,Tournoi!$B$2:$AB$601,3,0))</f>
        <v>Vandamme</v>
      </c>
      <c r="D374" s="279" t="str">
        <f aca="false">IF(VLOOKUP($A374,Tournoi!$B$2:$AB$601,4,0)="","",VLOOKUP($A374,Tournoi!$B$2:$AB$601,4,0))</f>
        <v>Koen</v>
      </c>
      <c r="E374" s="249" t="str">
        <f aca="false">IF(VLOOKUP($A374,Tournoi!$B$2:$AB$601,5,0)="","",VLOOKUP($A374,Tournoi!$B$2:$AB$601,5,0))</f>
        <v>Spelen Op Zolder</v>
      </c>
      <c r="F374" s="280" t="str">
        <f aca="false">IF(VLOOKUP($A374,Tournoi!$B$2:$AB$601,6,0)="","",VLOOKUP($A374,Tournoi!$B$2:$AB$601,6,0))</f>
        <v/>
      </c>
      <c r="G374" s="280" t="str">
        <f aca="false">IF(VLOOKUP($A374,Tournoi!$B$2:$AB$601,6,0)="","",VLOOKUP($A374,Tournoi!$B$2:$AB$601,8,0))</f>
        <v/>
      </c>
      <c r="H374" s="281" t="str">
        <f aca="false">IF(VLOOKUP($A374,Tournoi!$B$2:$AB$601,6,0)="","",VLOOKUP($A374,Tournoi!$B$2:$AB$601,12,0))</f>
        <v/>
      </c>
      <c r="I374" s="280" t="str">
        <f aca="false">IF(VLOOKUP($A374,Tournoi!$B$2:$AB$601,6,0)="","",VLOOKUP($A374,Tournoi!$B$2:$AB$601,13,0))</f>
        <v/>
      </c>
      <c r="J374" s="281" t="str">
        <f aca="false">IF(VLOOKUP($A374,Tournoi!$B$2:$AB$601,6,0)="","",VLOOKUP($A374,Tournoi!$B$2:$AB$601,17,0))</f>
        <v/>
      </c>
      <c r="K374" s="280" t="str">
        <f aca="false">IF(VLOOKUP($A374,Tournoi!$B$2:$AB$601,6,0)="","",VLOOKUP($A374,Tournoi!$B$2:$AB$601,18,0))</f>
        <v/>
      </c>
      <c r="L374" s="281" t="str">
        <f aca="false">IF(VLOOKUP($A374,Tournoi!$B$2:$AB$601,6,0)="","",VLOOKUP($A374,Tournoi!$B$2:$AB$601,22,0))</f>
        <v/>
      </c>
    </row>
    <row r="375" customFormat="false" ht="14.1" hidden="false" customHeight="true" outlineLevel="0" collapsed="false">
      <c r="A375" s="36" t="n">
        <v>374</v>
      </c>
      <c r="B375" s="278" t="n">
        <f aca="false">IF(VLOOKUP($A375,Ludo_na!$A$2:$AB$602,3,0)="","",VLOOKUP($A375,Ludo_na!$A$2:$AB$602,2,0))</f>
        <v>492</v>
      </c>
      <c r="C375" s="279" t="str">
        <f aca="false">IF(VLOOKUP($A375,Tournoi!$B$2:$AB$601,3,0)="","",VLOOKUP($A375,Tournoi!$B$2:$AB$601,3,0))</f>
        <v>Francois</v>
      </c>
      <c r="D375" s="279" t="str">
        <f aca="false">IF(VLOOKUP($A375,Tournoi!$B$2:$AB$601,4,0)="","",VLOOKUP($A375,Tournoi!$B$2:$AB$601,4,0))</f>
        <v>Thomas</v>
      </c>
      <c r="E375" s="249" t="str">
        <f aca="false">IF(VLOOKUP($A375,Tournoi!$B$2:$AB$601,5,0)="","",VLOOKUP($A375,Tournoi!$B$2:$AB$601,5,0))</f>
        <v/>
      </c>
      <c r="F375" s="280" t="str">
        <f aca="false">IF(VLOOKUP($A375,Tournoi!$B$2:$AB$601,6,0)="","",VLOOKUP($A375,Tournoi!$B$2:$AB$601,6,0))</f>
        <v/>
      </c>
      <c r="G375" s="280" t="str">
        <f aca="false">IF(VLOOKUP($A375,Tournoi!$B$2:$AB$601,6,0)="","",VLOOKUP($A375,Tournoi!$B$2:$AB$601,8,0))</f>
        <v/>
      </c>
      <c r="H375" s="281" t="str">
        <f aca="false">IF(VLOOKUP($A375,Tournoi!$B$2:$AB$601,6,0)="","",VLOOKUP($A375,Tournoi!$B$2:$AB$601,12,0))</f>
        <v/>
      </c>
      <c r="I375" s="280" t="str">
        <f aca="false">IF(VLOOKUP($A375,Tournoi!$B$2:$AB$601,6,0)="","",VLOOKUP($A375,Tournoi!$B$2:$AB$601,13,0))</f>
        <v/>
      </c>
      <c r="J375" s="281" t="str">
        <f aca="false">IF(VLOOKUP($A375,Tournoi!$B$2:$AB$601,6,0)="","",VLOOKUP($A375,Tournoi!$B$2:$AB$601,17,0))</f>
        <v/>
      </c>
      <c r="K375" s="280" t="str">
        <f aca="false">IF(VLOOKUP($A375,Tournoi!$B$2:$AB$601,6,0)="","",VLOOKUP($A375,Tournoi!$B$2:$AB$601,18,0))</f>
        <v/>
      </c>
      <c r="L375" s="281" t="str">
        <f aca="false">IF(VLOOKUP($A375,Tournoi!$B$2:$AB$601,6,0)="","",VLOOKUP($A375,Tournoi!$B$2:$AB$601,22,0))</f>
        <v/>
      </c>
    </row>
    <row r="376" customFormat="false" ht="14.1" hidden="false" customHeight="true" outlineLevel="0" collapsed="false">
      <c r="A376" s="36" t="n">
        <v>375</v>
      </c>
      <c r="B376" s="278" t="n">
        <f aca="false">IF(VLOOKUP($A376,Ludo_na!$A$2:$AB$602,3,0)="","",VLOOKUP($A376,Ludo_na!$A$2:$AB$602,2,0))</f>
        <v>499</v>
      </c>
      <c r="C376" s="279" t="str">
        <f aca="false">IF(VLOOKUP($A376,Tournoi!$B$2:$AB$601,3,0)="","",VLOOKUP($A376,Tournoi!$B$2:$AB$601,3,0))</f>
        <v>Garcia</v>
      </c>
      <c r="D376" s="279" t="str">
        <f aca="false">IF(VLOOKUP($A376,Tournoi!$B$2:$AB$601,4,0)="","",VLOOKUP($A376,Tournoi!$B$2:$AB$601,4,0))</f>
        <v>Eric</v>
      </c>
      <c r="E376" s="249" t="str">
        <f aca="false">IF(VLOOKUP($A376,Tournoi!$B$2:$AB$601,5,0)="","",VLOOKUP($A376,Tournoi!$B$2:$AB$601,5,0))</f>
        <v/>
      </c>
      <c r="F376" s="280" t="str">
        <f aca="false">IF(VLOOKUP($A376,Tournoi!$B$2:$AB$601,6,0)="","",VLOOKUP($A376,Tournoi!$B$2:$AB$601,6,0))</f>
        <v/>
      </c>
      <c r="G376" s="280" t="str">
        <f aca="false">IF(VLOOKUP($A376,Tournoi!$B$2:$AB$601,6,0)="","",VLOOKUP($A376,Tournoi!$B$2:$AB$601,8,0))</f>
        <v/>
      </c>
      <c r="H376" s="281" t="str">
        <f aca="false">IF(VLOOKUP($A376,Tournoi!$B$2:$AB$601,6,0)="","",VLOOKUP($A376,Tournoi!$B$2:$AB$601,12,0))</f>
        <v/>
      </c>
      <c r="I376" s="280" t="str">
        <f aca="false">IF(VLOOKUP($A376,Tournoi!$B$2:$AB$601,6,0)="","",VLOOKUP($A376,Tournoi!$B$2:$AB$601,13,0))</f>
        <v/>
      </c>
      <c r="J376" s="281" t="str">
        <f aca="false">IF(VLOOKUP($A376,Tournoi!$B$2:$AB$601,6,0)="","",VLOOKUP($A376,Tournoi!$B$2:$AB$601,17,0))</f>
        <v/>
      </c>
      <c r="K376" s="280" t="str">
        <f aca="false">IF(VLOOKUP($A376,Tournoi!$B$2:$AB$601,6,0)="","",VLOOKUP($A376,Tournoi!$B$2:$AB$601,18,0))</f>
        <v/>
      </c>
      <c r="L376" s="281" t="str">
        <f aca="false">IF(VLOOKUP($A376,Tournoi!$B$2:$AB$601,6,0)="","",VLOOKUP($A376,Tournoi!$B$2:$AB$601,22,0))</f>
        <v/>
      </c>
    </row>
    <row r="377" customFormat="false" ht="14.1" hidden="false" customHeight="true" outlineLevel="0" collapsed="false">
      <c r="A377" s="36" t="n">
        <v>376</v>
      </c>
      <c r="B377" s="278" t="n">
        <f aca="false">IF(VLOOKUP($A377,Ludo_na!$A$2:$AB$602,3,0)="","",VLOOKUP($A377,Ludo_na!$A$2:$AB$602,2,0))</f>
        <v>87</v>
      </c>
      <c r="C377" s="279" t="str">
        <f aca="false">IF(VLOOKUP($A377,Tournoi!$B$2:$AB$601,3,0)="","",VLOOKUP($A377,Tournoi!$B$2:$AB$601,3,0))</f>
        <v>Verrept</v>
      </c>
      <c r="D377" s="279" t="str">
        <f aca="false">IF(VLOOKUP($A377,Tournoi!$B$2:$AB$601,4,0)="","",VLOOKUP($A377,Tournoi!$B$2:$AB$601,4,0))</f>
        <v>Marc</v>
      </c>
      <c r="E377" s="249" t="str">
        <f aca="false">IF(VLOOKUP($A377,Tournoi!$B$2:$AB$601,5,0)="","",VLOOKUP($A377,Tournoi!$B$2:$AB$601,5,0))</f>
        <v>Winning Movez</v>
      </c>
      <c r="F377" s="280" t="str">
        <f aca="false">IF(VLOOKUP($A377,Tournoi!$B$2:$AB$601,6,0)="","",VLOOKUP($A377,Tournoi!$B$2:$AB$601,6,0))</f>
        <v>Aanwezig</v>
      </c>
      <c r="G377" s="280" t="str">
        <f aca="false">IF(VLOOKUP($A377,Tournoi!$B$2:$AB$601,6,0)="","",VLOOKUP($A377,Tournoi!$B$2:$AB$601,8,0))</f>
        <v>Cottage Garden</v>
      </c>
      <c r="H377" s="281" t="n">
        <f aca="false">IF(VLOOKUP($A377,Tournoi!$B$2:$AB$601,6,0)="","",VLOOKUP($A377,Tournoi!$B$2:$AB$601,12,0))</f>
        <v>104.3125</v>
      </c>
      <c r="I377" s="280" t="str">
        <f aca="false">IF(VLOOKUP($A377,Tournoi!$B$2:$AB$601,6,0)="","",VLOOKUP($A377,Tournoi!$B$2:$AB$601,13,0))</f>
        <v>Rhodes</v>
      </c>
      <c r="J377" s="281" t="n">
        <f aca="false">IF(VLOOKUP($A377,Tournoi!$B$2:$AB$601,6,0)="","",VLOOKUP($A377,Tournoi!$B$2:$AB$601,17,0))</f>
        <v>0.123376623376623</v>
      </c>
      <c r="K377" s="280" t="str">
        <f aca="false">IF(VLOOKUP($A377,Tournoi!$B$2:$AB$601,6,0)="","",VLOOKUP($A377,Tournoi!$B$2:$AB$601,18,0))</f>
        <v>Splendor</v>
      </c>
      <c r="L377" s="281" t="n">
        <f aca="false">IF(VLOOKUP($A377,Tournoi!$B$2:$AB$601,6,0)="","",VLOOKUP($A377,Tournoi!$B$2:$AB$601,22,0))</f>
        <v>0.0952380952380952</v>
      </c>
    </row>
    <row r="378" customFormat="false" ht="14.1" hidden="false" customHeight="true" outlineLevel="0" collapsed="false">
      <c r="A378" s="36" t="n">
        <v>377</v>
      </c>
      <c r="B378" s="278" t="n">
        <f aca="false">IF(VLOOKUP($A378,Ludo_na!$A$2:$AB$602,3,0)="","",VLOOKUP($A378,Ludo_na!$A$2:$AB$602,2,0))</f>
        <v>456</v>
      </c>
      <c r="C378" s="279" t="str">
        <f aca="false">IF(VLOOKUP($A378,Tournoi!$B$2:$AB$601,3,0)="","",VLOOKUP($A378,Tournoi!$B$2:$AB$601,3,0))</f>
        <v>Korsten</v>
      </c>
      <c r="D378" s="279" t="str">
        <f aca="false">IF(VLOOKUP($A378,Tournoi!$B$2:$AB$601,4,0)="","",VLOOKUP($A378,Tournoi!$B$2:$AB$601,4,0))</f>
        <v>David</v>
      </c>
      <c r="E378" s="249" t="str">
        <f aca="false">IF(VLOOKUP($A378,Tournoi!$B$2:$AB$601,5,0)="","",VLOOKUP($A378,Tournoi!$B$2:$AB$601,5,0))</f>
        <v/>
      </c>
      <c r="F378" s="280" t="str">
        <f aca="false">IF(VLOOKUP($A378,Tournoi!$B$2:$AB$601,6,0)="","",VLOOKUP($A378,Tournoi!$B$2:$AB$601,6,0))</f>
        <v/>
      </c>
      <c r="G378" s="280" t="str">
        <f aca="false">IF(VLOOKUP($A378,Tournoi!$B$2:$AB$601,6,0)="","",VLOOKUP($A378,Tournoi!$B$2:$AB$601,8,0))</f>
        <v/>
      </c>
      <c r="H378" s="281" t="str">
        <f aca="false">IF(VLOOKUP($A378,Tournoi!$B$2:$AB$601,6,0)="","",VLOOKUP($A378,Tournoi!$B$2:$AB$601,12,0))</f>
        <v/>
      </c>
      <c r="I378" s="280" t="str">
        <f aca="false">IF(VLOOKUP($A378,Tournoi!$B$2:$AB$601,6,0)="","",VLOOKUP($A378,Tournoi!$B$2:$AB$601,13,0))</f>
        <v/>
      </c>
      <c r="J378" s="281" t="str">
        <f aca="false">IF(VLOOKUP($A378,Tournoi!$B$2:$AB$601,6,0)="","",VLOOKUP($A378,Tournoi!$B$2:$AB$601,17,0))</f>
        <v/>
      </c>
      <c r="K378" s="280" t="str">
        <f aca="false">IF(VLOOKUP($A378,Tournoi!$B$2:$AB$601,6,0)="","",VLOOKUP($A378,Tournoi!$B$2:$AB$601,18,0))</f>
        <v/>
      </c>
      <c r="L378" s="281" t="str">
        <f aca="false">IF(VLOOKUP($A378,Tournoi!$B$2:$AB$601,6,0)="","",VLOOKUP($A378,Tournoi!$B$2:$AB$601,22,0))</f>
        <v/>
      </c>
    </row>
    <row r="379" customFormat="false" ht="14.1" hidden="false" customHeight="true" outlineLevel="0" collapsed="false">
      <c r="A379" s="36" t="n">
        <v>378</v>
      </c>
      <c r="B379" s="278" t="n">
        <f aca="false">IF(VLOOKUP($A379,Ludo_na!$A$2:$AB$602,3,0)="","",VLOOKUP($A379,Ludo_na!$A$2:$AB$602,2,0))</f>
        <v>279</v>
      </c>
      <c r="C379" s="279" t="str">
        <f aca="false">IF(VLOOKUP($A379,Tournoi!$B$2:$AB$601,3,0)="","",VLOOKUP($A379,Tournoi!$B$2:$AB$601,3,0))</f>
        <v>Logeot</v>
      </c>
      <c r="D379" s="279" t="str">
        <f aca="false">IF(VLOOKUP($A379,Tournoi!$B$2:$AB$601,4,0)="","",VLOOKUP($A379,Tournoi!$B$2:$AB$601,4,0))</f>
        <v>Maxence</v>
      </c>
      <c r="E379" s="249" t="str">
        <f aca="false">IF(VLOOKUP($A379,Tournoi!$B$2:$AB$601,5,0)="","",VLOOKUP($A379,Tournoi!$B$2:$AB$601,5,0))</f>
        <v/>
      </c>
      <c r="F379" s="280" t="str">
        <f aca="false">IF(VLOOKUP($A379,Tournoi!$B$2:$AB$601,6,0)="","",VLOOKUP($A379,Tournoi!$B$2:$AB$601,6,0))</f>
        <v/>
      </c>
      <c r="G379" s="280" t="str">
        <f aca="false">IF(VLOOKUP($A379,Tournoi!$B$2:$AB$601,6,0)="","",VLOOKUP($A379,Tournoi!$B$2:$AB$601,8,0))</f>
        <v/>
      </c>
      <c r="H379" s="281" t="str">
        <f aca="false">IF(VLOOKUP($A379,Tournoi!$B$2:$AB$601,6,0)="","",VLOOKUP($A379,Tournoi!$B$2:$AB$601,12,0))</f>
        <v/>
      </c>
      <c r="I379" s="280" t="str">
        <f aca="false">IF(VLOOKUP($A379,Tournoi!$B$2:$AB$601,6,0)="","",VLOOKUP($A379,Tournoi!$B$2:$AB$601,13,0))</f>
        <v/>
      </c>
      <c r="J379" s="281" t="str">
        <f aca="false">IF(VLOOKUP($A379,Tournoi!$B$2:$AB$601,6,0)="","",VLOOKUP($A379,Tournoi!$B$2:$AB$601,17,0))</f>
        <v/>
      </c>
      <c r="K379" s="280" t="str">
        <f aca="false">IF(VLOOKUP($A379,Tournoi!$B$2:$AB$601,6,0)="","",VLOOKUP($A379,Tournoi!$B$2:$AB$601,18,0))</f>
        <v/>
      </c>
      <c r="L379" s="281" t="str">
        <f aca="false">IF(VLOOKUP($A379,Tournoi!$B$2:$AB$601,6,0)="","",VLOOKUP($A379,Tournoi!$B$2:$AB$601,22,0))</f>
        <v/>
      </c>
    </row>
    <row r="380" customFormat="false" ht="14.1" hidden="false" customHeight="true" outlineLevel="0" collapsed="false">
      <c r="A380" s="36" t="n">
        <v>379</v>
      </c>
      <c r="B380" s="278" t="n">
        <f aca="false">IF(VLOOKUP($A380,Ludo_na!$A$2:$AB$602,3,0)="","",VLOOKUP($A380,Ludo_na!$A$2:$AB$602,2,0))</f>
        <v>524</v>
      </c>
      <c r="C380" s="279" t="str">
        <f aca="false">IF(VLOOKUP($A380,Tournoi!$B$2:$AB$601,3,0)="","",VLOOKUP($A380,Tournoi!$B$2:$AB$601,3,0))</f>
        <v>Van den Berge</v>
      </c>
      <c r="D380" s="279" t="str">
        <f aca="false">IF(VLOOKUP($A380,Tournoi!$B$2:$AB$601,4,0)="","",VLOOKUP($A380,Tournoi!$B$2:$AB$601,4,0))</f>
        <v>Kim</v>
      </c>
      <c r="E380" s="249" t="str">
        <f aca="false">IF(VLOOKUP($A380,Tournoi!$B$2:$AB$601,5,0)="","",VLOOKUP($A380,Tournoi!$B$2:$AB$601,5,0))</f>
        <v/>
      </c>
      <c r="F380" s="280" t="str">
        <f aca="false">IF(VLOOKUP($A380,Tournoi!$B$2:$AB$601,6,0)="","",VLOOKUP($A380,Tournoi!$B$2:$AB$601,6,0))</f>
        <v/>
      </c>
      <c r="G380" s="280" t="str">
        <f aca="false">IF(VLOOKUP($A380,Tournoi!$B$2:$AB$601,6,0)="","",VLOOKUP($A380,Tournoi!$B$2:$AB$601,8,0))</f>
        <v/>
      </c>
      <c r="H380" s="281" t="str">
        <f aca="false">IF(VLOOKUP($A380,Tournoi!$B$2:$AB$601,6,0)="","",VLOOKUP($A380,Tournoi!$B$2:$AB$601,12,0))</f>
        <v/>
      </c>
      <c r="I380" s="280" t="str">
        <f aca="false">IF(VLOOKUP($A380,Tournoi!$B$2:$AB$601,6,0)="","",VLOOKUP($A380,Tournoi!$B$2:$AB$601,13,0))</f>
        <v/>
      </c>
      <c r="J380" s="281" t="str">
        <f aca="false">IF(VLOOKUP($A380,Tournoi!$B$2:$AB$601,6,0)="","",VLOOKUP($A380,Tournoi!$B$2:$AB$601,17,0))</f>
        <v/>
      </c>
      <c r="K380" s="280" t="str">
        <f aca="false">IF(VLOOKUP($A380,Tournoi!$B$2:$AB$601,6,0)="","",VLOOKUP($A380,Tournoi!$B$2:$AB$601,18,0))</f>
        <v/>
      </c>
      <c r="L380" s="281" t="str">
        <f aca="false">IF(VLOOKUP($A380,Tournoi!$B$2:$AB$601,6,0)="","",VLOOKUP($A380,Tournoi!$B$2:$AB$601,22,0))</f>
        <v/>
      </c>
    </row>
    <row r="381" customFormat="false" ht="14.1" hidden="false" customHeight="true" outlineLevel="0" collapsed="false">
      <c r="A381" s="36" t="n">
        <v>380</v>
      </c>
      <c r="B381" s="278" t="n">
        <f aca="false">IF(VLOOKUP($A381,Ludo_na!$A$2:$AB$602,3,0)="","",VLOOKUP($A381,Ludo_na!$A$2:$AB$602,2,0))</f>
        <v>36</v>
      </c>
      <c r="C381" s="279" t="str">
        <f aca="false">IF(VLOOKUP($A381,Tournoi!$B$2:$AB$601,3,0)="","",VLOOKUP($A381,Tournoi!$B$2:$AB$601,3,0))</f>
        <v>Peters</v>
      </c>
      <c r="D381" s="279" t="str">
        <f aca="false">IF(VLOOKUP($A381,Tournoi!$B$2:$AB$601,4,0)="","",VLOOKUP($A381,Tournoi!$B$2:$AB$601,4,0))</f>
        <v>Danny</v>
      </c>
      <c r="E381" s="249" t="str">
        <f aca="false">IF(VLOOKUP($A381,Tournoi!$B$2:$AB$601,5,0)="","",VLOOKUP($A381,Tournoi!$B$2:$AB$601,5,0))</f>
        <v>3 Promille</v>
      </c>
      <c r="F381" s="280" t="str">
        <f aca="false">IF(VLOOKUP($A381,Tournoi!$B$2:$AB$601,6,0)="","",VLOOKUP($A381,Tournoi!$B$2:$AB$601,6,0))</f>
        <v>Aanwezig</v>
      </c>
      <c r="G381" s="280" t="str">
        <f aca="false">IF(VLOOKUP($A381,Tournoi!$B$2:$AB$601,6,0)="","",VLOOKUP($A381,Tournoi!$B$2:$AB$601,8,0))</f>
        <v>De Kolonisten van Catan</v>
      </c>
      <c r="H381" s="281" t="n">
        <f aca="false">IF(VLOOKUP($A381,Tournoi!$B$2:$AB$601,6,0)="","",VLOOKUP($A381,Tournoi!$B$2:$AB$601,12,0))</f>
        <v>33.5333333333333</v>
      </c>
      <c r="I381" s="280" t="str">
        <f aca="false">IF(VLOOKUP($A381,Tournoi!$B$2:$AB$601,6,0)="","",VLOOKUP($A381,Tournoi!$B$2:$AB$601,13,0))</f>
        <v>First Class</v>
      </c>
      <c r="J381" s="281" t="n">
        <f aca="false">IF(VLOOKUP($A381,Tournoi!$B$2:$AB$601,6,0)="","",VLOOKUP($A381,Tournoi!$B$2:$AB$601,17,0))</f>
        <v>104.268041237113</v>
      </c>
      <c r="K381" s="280" t="str">
        <f aca="false">IF(VLOOKUP($A381,Tournoi!$B$2:$AB$601,6,0)="","",VLOOKUP($A381,Tournoi!$B$2:$AB$601,18,0))</f>
        <v>7 Wonders</v>
      </c>
      <c r="L381" s="281" t="n">
        <f aca="false">IF(VLOOKUP($A381,Tournoi!$B$2:$AB$601,6,0)="","",VLOOKUP($A381,Tournoi!$B$2:$AB$601,22,0))</f>
        <v>60.1619718309859</v>
      </c>
    </row>
    <row r="382" customFormat="false" ht="14.1" hidden="false" customHeight="true" outlineLevel="0" collapsed="false">
      <c r="A382" s="36" t="n">
        <v>381</v>
      </c>
      <c r="B382" s="278" t="n">
        <f aca="false">IF(VLOOKUP($A382,Ludo_na!$A$2:$AB$602,3,0)="","",VLOOKUP($A382,Ludo_na!$A$2:$AB$602,2,0))</f>
        <v>26</v>
      </c>
      <c r="C382" s="279" t="str">
        <f aca="false">IF(VLOOKUP($A382,Tournoi!$B$2:$AB$601,3,0)="","",VLOOKUP($A382,Tournoi!$B$2:$AB$601,3,0))</f>
        <v>Candaele</v>
      </c>
      <c r="D382" s="279" t="str">
        <f aca="false">IF(VLOOKUP($A382,Tournoi!$B$2:$AB$601,4,0)="","",VLOOKUP($A382,Tournoi!$B$2:$AB$601,4,0))</f>
        <v>Tom</v>
      </c>
      <c r="E382" s="249" t="str">
        <f aca="false">IF(VLOOKUP($A382,Tournoi!$B$2:$AB$601,5,0)="","",VLOOKUP($A382,Tournoi!$B$2:$AB$601,5,0))</f>
        <v>x</v>
      </c>
      <c r="F382" s="280" t="str">
        <f aca="false">IF(VLOOKUP($A382,Tournoi!$B$2:$AB$601,6,0)="","",VLOOKUP($A382,Tournoi!$B$2:$AB$601,6,0))</f>
        <v>Aanwezig</v>
      </c>
      <c r="G382" s="280" t="str">
        <f aca="false">IF(VLOOKUP($A382,Tournoi!$B$2:$AB$601,6,0)="","",VLOOKUP($A382,Tournoi!$B$2:$AB$601,8,0))</f>
        <v>Legends</v>
      </c>
      <c r="H382" s="281" t="n">
        <f aca="false">IF(VLOOKUP($A382,Tournoi!$B$2:$AB$601,6,0)="","",VLOOKUP($A382,Tournoi!$B$2:$AB$601,12,0))</f>
        <v>104.29197080292</v>
      </c>
      <c r="I382" s="280" t="str">
        <f aca="false">IF(VLOOKUP($A382,Tournoi!$B$2:$AB$601,6,0)="","",VLOOKUP($A382,Tournoi!$B$2:$AB$601,13,0))</f>
        <v>Shakespeare</v>
      </c>
      <c r="J382" s="281" t="n">
        <f aca="false">IF(VLOOKUP($A382,Tournoi!$B$2:$AB$601,6,0)="","",VLOOKUP($A382,Tournoi!$B$2:$AB$601,17,0))</f>
        <v>104.289156626506</v>
      </c>
      <c r="K382" s="280" t="str">
        <f aca="false">IF(VLOOKUP($A382,Tournoi!$B$2:$AB$601,6,0)="","",VLOOKUP($A382,Tournoi!$B$2:$AB$601,18,0))</f>
        <v>Trans Europa</v>
      </c>
      <c r="L382" s="281" t="n">
        <f aca="false">IF(VLOOKUP($A382,Tournoi!$B$2:$AB$601,6,0)="","",VLOOKUP($A382,Tournoi!$B$2:$AB$601,22,0))</f>
        <v>33.5333333333333</v>
      </c>
    </row>
    <row r="383" customFormat="false" ht="14.1" hidden="false" customHeight="true" outlineLevel="0" collapsed="false">
      <c r="A383" s="36" t="n">
        <v>382</v>
      </c>
      <c r="B383" s="278" t="n">
        <f aca="false">IF(VLOOKUP($A383,Ludo_na!$A$2:$AB$602,3,0)="","",VLOOKUP($A383,Ludo_na!$A$2:$AB$602,2,0))</f>
        <v>566</v>
      </c>
      <c r="C383" s="279" t="str">
        <f aca="false">IF(VLOOKUP($A383,Tournoi!$B$2:$AB$601,3,0)="","",VLOOKUP($A383,Tournoi!$B$2:$AB$601,3,0))</f>
        <v>Goffin</v>
      </c>
      <c r="D383" s="279" t="str">
        <f aca="false">IF(VLOOKUP($A383,Tournoi!$B$2:$AB$601,4,0)="","",VLOOKUP($A383,Tournoi!$B$2:$AB$601,4,0))</f>
        <v>Simon</v>
      </c>
      <c r="E383" s="249" t="str">
        <f aca="false">IF(VLOOKUP($A383,Tournoi!$B$2:$AB$601,5,0)="","",VLOOKUP($A383,Tournoi!$B$2:$AB$601,5,0))</f>
        <v/>
      </c>
      <c r="F383" s="280" t="str">
        <f aca="false">IF(VLOOKUP($A383,Tournoi!$B$2:$AB$601,6,0)="","",VLOOKUP($A383,Tournoi!$B$2:$AB$601,6,0))</f>
        <v/>
      </c>
      <c r="G383" s="280" t="str">
        <f aca="false">IF(VLOOKUP($A383,Tournoi!$B$2:$AB$601,6,0)="","",VLOOKUP($A383,Tournoi!$B$2:$AB$601,8,0))</f>
        <v/>
      </c>
      <c r="H383" s="281" t="str">
        <f aca="false">IF(VLOOKUP($A383,Tournoi!$B$2:$AB$601,6,0)="","",VLOOKUP($A383,Tournoi!$B$2:$AB$601,12,0))</f>
        <v/>
      </c>
      <c r="I383" s="280" t="str">
        <f aca="false">IF(VLOOKUP($A383,Tournoi!$B$2:$AB$601,6,0)="","",VLOOKUP($A383,Tournoi!$B$2:$AB$601,13,0))</f>
        <v/>
      </c>
      <c r="J383" s="281" t="str">
        <f aca="false">IF(VLOOKUP($A383,Tournoi!$B$2:$AB$601,6,0)="","",VLOOKUP($A383,Tournoi!$B$2:$AB$601,17,0))</f>
        <v/>
      </c>
      <c r="K383" s="280" t="str">
        <f aca="false">IF(VLOOKUP($A383,Tournoi!$B$2:$AB$601,6,0)="","",VLOOKUP($A383,Tournoi!$B$2:$AB$601,18,0))</f>
        <v/>
      </c>
      <c r="L383" s="281" t="str">
        <f aca="false">IF(VLOOKUP($A383,Tournoi!$B$2:$AB$601,6,0)="","",VLOOKUP($A383,Tournoi!$B$2:$AB$601,22,0))</f>
        <v/>
      </c>
    </row>
    <row r="384" customFormat="false" ht="14.1" hidden="false" customHeight="true" outlineLevel="0" collapsed="false">
      <c r="A384" s="36" t="n">
        <v>383</v>
      </c>
      <c r="B384" s="278" t="n">
        <f aca="false">IF(VLOOKUP($A384,Ludo_na!$A$2:$AB$602,3,0)="","",VLOOKUP($A384,Ludo_na!$A$2:$AB$602,2,0))</f>
        <v>359</v>
      </c>
      <c r="C384" s="279" t="str">
        <f aca="false">IF(VLOOKUP($A384,Tournoi!$B$2:$AB$601,3,0)="","",VLOOKUP($A384,Tournoi!$B$2:$AB$601,3,0))</f>
        <v>Hautecoeur</v>
      </c>
      <c r="D384" s="279" t="str">
        <f aca="false">IF(VLOOKUP($A384,Tournoi!$B$2:$AB$601,4,0)="","",VLOOKUP($A384,Tournoi!$B$2:$AB$601,4,0))</f>
        <v>Caroline</v>
      </c>
      <c r="E384" s="249" t="str">
        <f aca="false">IF(VLOOKUP($A384,Tournoi!$B$2:$AB$601,5,0)="","",VLOOKUP($A384,Tournoi!$B$2:$AB$601,5,0))</f>
        <v/>
      </c>
      <c r="F384" s="280" t="str">
        <f aca="false">IF(VLOOKUP($A384,Tournoi!$B$2:$AB$601,6,0)="","",VLOOKUP($A384,Tournoi!$B$2:$AB$601,6,0))</f>
        <v/>
      </c>
      <c r="G384" s="280" t="str">
        <f aca="false">IF(VLOOKUP($A384,Tournoi!$B$2:$AB$601,6,0)="","",VLOOKUP($A384,Tournoi!$B$2:$AB$601,8,0))</f>
        <v/>
      </c>
      <c r="H384" s="281" t="str">
        <f aca="false">IF(VLOOKUP($A384,Tournoi!$B$2:$AB$601,6,0)="","",VLOOKUP($A384,Tournoi!$B$2:$AB$601,12,0))</f>
        <v/>
      </c>
      <c r="I384" s="280" t="str">
        <f aca="false">IF(VLOOKUP($A384,Tournoi!$B$2:$AB$601,6,0)="","",VLOOKUP($A384,Tournoi!$B$2:$AB$601,13,0))</f>
        <v/>
      </c>
      <c r="J384" s="281" t="str">
        <f aca="false">IF(VLOOKUP($A384,Tournoi!$B$2:$AB$601,6,0)="","",VLOOKUP($A384,Tournoi!$B$2:$AB$601,17,0))</f>
        <v/>
      </c>
      <c r="K384" s="280" t="str">
        <f aca="false">IF(VLOOKUP($A384,Tournoi!$B$2:$AB$601,6,0)="","",VLOOKUP($A384,Tournoi!$B$2:$AB$601,18,0))</f>
        <v/>
      </c>
      <c r="L384" s="281" t="str">
        <f aca="false">IF(VLOOKUP($A384,Tournoi!$B$2:$AB$601,6,0)="","",VLOOKUP($A384,Tournoi!$B$2:$AB$601,22,0))</f>
        <v/>
      </c>
    </row>
    <row r="385" customFormat="false" ht="14.1" hidden="false" customHeight="true" outlineLevel="0" collapsed="false">
      <c r="A385" s="36" t="n">
        <v>384</v>
      </c>
      <c r="B385" s="278" t="n">
        <f aca="false">IF(VLOOKUP($A385,Ludo_na!$A$2:$AB$602,3,0)="","",VLOOKUP($A385,Ludo_na!$A$2:$AB$602,2,0))</f>
        <v>73</v>
      </c>
      <c r="C385" s="279" t="str">
        <f aca="false">IF(VLOOKUP($A385,Tournoi!$B$2:$AB$601,3,0)="","",VLOOKUP($A385,Tournoi!$B$2:$AB$601,3,0))</f>
        <v>Verhulst</v>
      </c>
      <c r="D385" s="279" t="str">
        <f aca="false">IF(VLOOKUP($A385,Tournoi!$B$2:$AB$601,4,0)="","",VLOOKUP($A385,Tournoi!$B$2:$AB$601,4,0))</f>
        <v>Kristof</v>
      </c>
      <c r="E385" s="249" t="str">
        <f aca="false">IF(VLOOKUP($A385,Tournoi!$B$2:$AB$601,5,0)="","",VLOOKUP($A385,Tournoi!$B$2:$AB$601,5,0))</f>
        <v>HQ Gaming Club</v>
      </c>
      <c r="F385" s="280" t="str">
        <f aca="false">IF(VLOOKUP($A385,Tournoi!$B$2:$AB$601,6,0)="","",VLOOKUP($A385,Tournoi!$B$2:$AB$601,6,0))</f>
        <v>Aanwezig</v>
      </c>
      <c r="G385" s="280" t="str">
        <f aca="false">IF(VLOOKUP($A385,Tournoi!$B$2:$AB$601,6,0)="","",VLOOKUP($A385,Tournoi!$B$2:$AB$601,8,0))</f>
        <v>La Isla</v>
      </c>
      <c r="H385" s="281" t="n">
        <f aca="false">IF(VLOOKUP($A385,Tournoi!$B$2:$AB$601,6,0)="","",VLOOKUP($A385,Tournoi!$B$2:$AB$601,12,0))</f>
        <v>66.9559748427673</v>
      </c>
      <c r="I385" s="280" t="str">
        <f aca="false">IF(VLOOKUP($A385,Tournoi!$B$2:$AB$601,6,0)="","",VLOOKUP($A385,Tournoi!$B$2:$AB$601,13,0))</f>
        <v>Great Western Trail</v>
      </c>
      <c r="J385" s="281" t="n">
        <f aca="false">IF(VLOOKUP($A385,Tournoi!$B$2:$AB$601,6,0)="","",VLOOKUP($A385,Tournoi!$B$2:$AB$601,17,0))</f>
        <v>0.196078431372549</v>
      </c>
      <c r="K385" s="280" t="str">
        <f aca="false">IF(VLOOKUP($A385,Tournoi!$B$2:$AB$601,6,0)="","",VLOOKUP($A385,Tournoi!$B$2:$AB$601,18,0))</f>
        <v>Dominion </v>
      </c>
      <c r="L385" s="281" t="n">
        <f aca="false">IF(VLOOKUP($A385,Tournoi!$B$2:$AB$601,6,0)="","",VLOOKUP($A385,Tournoi!$B$2:$AB$601,22,0))</f>
        <v>33.5709570957096</v>
      </c>
    </row>
    <row r="386" customFormat="false" ht="14.1" hidden="false" customHeight="true" outlineLevel="0" collapsed="false">
      <c r="A386" s="36" t="n">
        <v>385</v>
      </c>
      <c r="B386" s="278" t="n">
        <f aca="false">IF(VLOOKUP($A386,Ludo_na!$A$2:$AB$602,3,0)="","",VLOOKUP($A386,Ludo_na!$A$2:$AB$602,2,0))</f>
        <v>242</v>
      </c>
      <c r="C386" s="279" t="str">
        <f aca="false">IF(VLOOKUP($A386,Tournoi!$B$2:$AB$601,3,0)="","",VLOOKUP($A386,Tournoi!$B$2:$AB$601,3,0))</f>
        <v>Lucas</v>
      </c>
      <c r="D386" s="279" t="str">
        <f aca="false">IF(VLOOKUP($A386,Tournoi!$B$2:$AB$601,4,0)="","",VLOOKUP($A386,Tournoi!$B$2:$AB$601,4,0))</f>
        <v>Tine</v>
      </c>
      <c r="E386" s="249" t="str">
        <f aca="false">IF(VLOOKUP($A386,Tournoi!$B$2:$AB$601,5,0)="","",VLOOKUP($A386,Tournoi!$B$2:$AB$601,5,0))</f>
        <v>x</v>
      </c>
      <c r="F386" s="280" t="str">
        <f aca="false">IF(VLOOKUP($A386,Tournoi!$B$2:$AB$601,6,0)="","",VLOOKUP($A386,Tournoi!$B$2:$AB$601,6,0))</f>
        <v/>
      </c>
      <c r="G386" s="280" t="str">
        <f aca="false">IF(VLOOKUP($A386,Tournoi!$B$2:$AB$601,6,0)="","",VLOOKUP($A386,Tournoi!$B$2:$AB$601,8,0))</f>
        <v/>
      </c>
      <c r="H386" s="281" t="str">
        <f aca="false">IF(VLOOKUP($A386,Tournoi!$B$2:$AB$601,6,0)="","",VLOOKUP($A386,Tournoi!$B$2:$AB$601,12,0))</f>
        <v/>
      </c>
      <c r="I386" s="280" t="str">
        <f aca="false">IF(VLOOKUP($A386,Tournoi!$B$2:$AB$601,6,0)="","",VLOOKUP($A386,Tournoi!$B$2:$AB$601,13,0))</f>
        <v/>
      </c>
      <c r="J386" s="281" t="str">
        <f aca="false">IF(VLOOKUP($A386,Tournoi!$B$2:$AB$601,6,0)="","",VLOOKUP($A386,Tournoi!$B$2:$AB$601,17,0))</f>
        <v/>
      </c>
      <c r="K386" s="280" t="str">
        <f aca="false">IF(VLOOKUP($A386,Tournoi!$B$2:$AB$601,6,0)="","",VLOOKUP($A386,Tournoi!$B$2:$AB$601,18,0))</f>
        <v/>
      </c>
      <c r="L386" s="281" t="str">
        <f aca="false">IF(VLOOKUP($A386,Tournoi!$B$2:$AB$601,6,0)="","",VLOOKUP($A386,Tournoi!$B$2:$AB$601,22,0))</f>
        <v/>
      </c>
    </row>
    <row r="387" customFormat="false" ht="14.1" hidden="false" customHeight="true" outlineLevel="0" collapsed="false">
      <c r="A387" s="36" t="n">
        <v>386</v>
      </c>
      <c r="B387" s="278" t="n">
        <f aca="false">IF(VLOOKUP($A387,Ludo_na!$A$2:$AB$602,3,0)="","",VLOOKUP($A387,Ludo_na!$A$2:$AB$602,2,0))</f>
        <v>285</v>
      </c>
      <c r="C387" s="279" t="str">
        <f aca="false">IF(VLOOKUP($A387,Tournoi!$B$2:$AB$601,3,0)="","",VLOOKUP($A387,Tournoi!$B$2:$AB$601,3,0))</f>
        <v>Heymans</v>
      </c>
      <c r="D387" s="279" t="str">
        <f aca="false">IF(VLOOKUP($A387,Tournoi!$B$2:$AB$601,4,0)="","",VLOOKUP($A387,Tournoi!$B$2:$AB$601,4,0))</f>
        <v>Gwennaelle</v>
      </c>
      <c r="E387" s="249" t="str">
        <f aca="false">IF(VLOOKUP($A387,Tournoi!$B$2:$AB$601,5,0)="","",VLOOKUP($A387,Tournoi!$B$2:$AB$601,5,0))</f>
        <v/>
      </c>
      <c r="F387" s="280" t="str">
        <f aca="false">IF(VLOOKUP($A387,Tournoi!$B$2:$AB$601,6,0)="","",VLOOKUP($A387,Tournoi!$B$2:$AB$601,6,0))</f>
        <v/>
      </c>
      <c r="G387" s="280" t="str">
        <f aca="false">IF(VLOOKUP($A387,Tournoi!$B$2:$AB$601,6,0)="","",VLOOKUP($A387,Tournoi!$B$2:$AB$601,8,0))</f>
        <v/>
      </c>
      <c r="H387" s="281" t="str">
        <f aca="false">IF(VLOOKUP($A387,Tournoi!$B$2:$AB$601,6,0)="","",VLOOKUP($A387,Tournoi!$B$2:$AB$601,12,0))</f>
        <v/>
      </c>
      <c r="I387" s="280" t="str">
        <f aca="false">IF(VLOOKUP($A387,Tournoi!$B$2:$AB$601,6,0)="","",VLOOKUP($A387,Tournoi!$B$2:$AB$601,13,0))</f>
        <v/>
      </c>
      <c r="J387" s="281" t="str">
        <f aca="false">IF(VLOOKUP($A387,Tournoi!$B$2:$AB$601,6,0)="","",VLOOKUP($A387,Tournoi!$B$2:$AB$601,17,0))</f>
        <v/>
      </c>
      <c r="K387" s="280" t="str">
        <f aca="false">IF(VLOOKUP($A387,Tournoi!$B$2:$AB$601,6,0)="","",VLOOKUP($A387,Tournoi!$B$2:$AB$601,18,0))</f>
        <v/>
      </c>
      <c r="L387" s="281" t="str">
        <f aca="false">IF(VLOOKUP($A387,Tournoi!$B$2:$AB$601,6,0)="","",VLOOKUP($A387,Tournoi!$B$2:$AB$601,22,0))</f>
        <v/>
      </c>
    </row>
    <row r="388" customFormat="false" ht="14.1" hidden="false" customHeight="true" outlineLevel="0" collapsed="false">
      <c r="A388" s="36" t="n">
        <v>387</v>
      </c>
      <c r="B388" s="278" t="n">
        <f aca="false">IF(VLOOKUP($A388,Ludo_na!$A$2:$AB$602,3,0)="","",VLOOKUP($A388,Ludo_na!$A$2:$AB$602,2,0))</f>
        <v>560</v>
      </c>
      <c r="C388" s="279" t="str">
        <f aca="false">IF(VLOOKUP($A388,Tournoi!$B$2:$AB$601,3,0)="","",VLOOKUP($A388,Tournoi!$B$2:$AB$601,3,0))</f>
        <v>Hennuy</v>
      </c>
      <c r="D388" s="279" t="str">
        <f aca="false">IF(VLOOKUP($A388,Tournoi!$B$2:$AB$601,4,0)="","",VLOOKUP($A388,Tournoi!$B$2:$AB$601,4,0))</f>
        <v>Vincent</v>
      </c>
      <c r="E388" s="249" t="str">
        <f aca="false">IF(VLOOKUP($A388,Tournoi!$B$2:$AB$601,5,0)="","",VLOOKUP($A388,Tournoi!$B$2:$AB$601,5,0))</f>
        <v/>
      </c>
      <c r="F388" s="280" t="str">
        <f aca="false">IF(VLOOKUP($A388,Tournoi!$B$2:$AB$601,6,0)="","",VLOOKUP($A388,Tournoi!$B$2:$AB$601,6,0))</f>
        <v/>
      </c>
      <c r="G388" s="280" t="str">
        <f aca="false">IF(VLOOKUP($A388,Tournoi!$B$2:$AB$601,6,0)="","",VLOOKUP($A388,Tournoi!$B$2:$AB$601,8,0))</f>
        <v/>
      </c>
      <c r="H388" s="281" t="str">
        <f aca="false">IF(VLOOKUP($A388,Tournoi!$B$2:$AB$601,6,0)="","",VLOOKUP($A388,Tournoi!$B$2:$AB$601,12,0))</f>
        <v/>
      </c>
      <c r="I388" s="280" t="str">
        <f aca="false">IF(VLOOKUP($A388,Tournoi!$B$2:$AB$601,6,0)="","",VLOOKUP($A388,Tournoi!$B$2:$AB$601,13,0))</f>
        <v/>
      </c>
      <c r="J388" s="281" t="str">
        <f aca="false">IF(VLOOKUP($A388,Tournoi!$B$2:$AB$601,6,0)="","",VLOOKUP($A388,Tournoi!$B$2:$AB$601,17,0))</f>
        <v/>
      </c>
      <c r="K388" s="280" t="str">
        <f aca="false">IF(VLOOKUP($A388,Tournoi!$B$2:$AB$601,6,0)="","",VLOOKUP($A388,Tournoi!$B$2:$AB$601,18,0))</f>
        <v/>
      </c>
      <c r="L388" s="281" t="str">
        <f aca="false">IF(VLOOKUP($A388,Tournoi!$B$2:$AB$601,6,0)="","",VLOOKUP($A388,Tournoi!$B$2:$AB$601,22,0))</f>
        <v/>
      </c>
    </row>
    <row r="389" customFormat="false" ht="14.1" hidden="false" customHeight="true" outlineLevel="0" collapsed="false">
      <c r="A389" s="36" t="n">
        <v>388</v>
      </c>
      <c r="B389" s="278" t="n">
        <f aca="false">IF(VLOOKUP($A389,Ludo_na!$A$2:$AB$602,3,0)="","",VLOOKUP($A389,Ludo_na!$A$2:$AB$602,2,0))</f>
        <v>107</v>
      </c>
      <c r="C389" s="279" t="str">
        <f aca="false">IF(VLOOKUP($A389,Tournoi!$B$2:$AB$601,3,0)="","",VLOOKUP($A389,Tournoi!$B$2:$AB$601,3,0))</f>
        <v>Verrept</v>
      </c>
      <c r="D389" s="279" t="str">
        <f aca="false">IF(VLOOKUP($A389,Tournoi!$B$2:$AB$601,4,0)="","",VLOOKUP($A389,Tournoi!$B$2:$AB$601,4,0))</f>
        <v>Rhuwe</v>
      </c>
      <c r="E389" s="249" t="str">
        <f aca="false">IF(VLOOKUP($A389,Tournoi!$B$2:$AB$601,5,0)="","",VLOOKUP($A389,Tournoi!$B$2:$AB$601,5,0))</f>
        <v/>
      </c>
      <c r="F389" s="280" t="str">
        <f aca="false">IF(VLOOKUP($A389,Tournoi!$B$2:$AB$601,6,0)="","",VLOOKUP($A389,Tournoi!$B$2:$AB$601,6,0))</f>
        <v>Aanwezig</v>
      </c>
      <c r="G389" s="280" t="str">
        <f aca="false">IF(VLOOKUP($A389,Tournoi!$B$2:$AB$601,6,0)="","",VLOOKUP($A389,Tournoi!$B$2:$AB$601,8,0))</f>
        <v>Cottage Garden</v>
      </c>
      <c r="H389" s="281" t="n">
        <f aca="false">IF(VLOOKUP($A389,Tournoi!$B$2:$AB$601,6,0)="","",VLOOKUP($A389,Tournoi!$B$2:$AB$601,12,0))</f>
        <v>66.9047619047619</v>
      </c>
      <c r="I389" s="280" t="str">
        <f aca="false">IF(VLOOKUP($A389,Tournoi!$B$2:$AB$601,6,0)="","",VLOOKUP($A389,Tournoi!$B$2:$AB$601,13,0))</f>
        <v>Die Burgen von Burgund</v>
      </c>
      <c r="J389" s="281" t="n">
        <f aca="false">IF(VLOOKUP($A389,Tournoi!$B$2:$AB$601,6,0)="","",VLOOKUP($A389,Tournoi!$B$2:$AB$601,17,0))</f>
        <v>66.9226869455006</v>
      </c>
      <c r="K389" s="280" t="str">
        <f aca="false">IF(VLOOKUP($A389,Tournoi!$B$2:$AB$601,6,0)="","",VLOOKUP($A389,Tournoi!$B$2:$AB$601,18,0))</f>
        <v>Las Vegas Kaartspel</v>
      </c>
      <c r="L389" s="281" t="n">
        <f aca="false">IF(VLOOKUP($A389,Tournoi!$B$2:$AB$601,6,0)="","",VLOOKUP($A389,Tournoi!$B$2:$AB$601,22,0))</f>
        <v>75.2077922077922</v>
      </c>
    </row>
    <row r="390" customFormat="false" ht="14.1" hidden="false" customHeight="true" outlineLevel="0" collapsed="false">
      <c r="A390" s="36" t="n">
        <v>389</v>
      </c>
      <c r="B390" s="278" t="n">
        <f aca="false">IF(VLOOKUP($A390,Ludo_na!$A$2:$AB$602,3,0)="","",VLOOKUP($A390,Ludo_na!$A$2:$AB$602,2,0))</f>
        <v>15</v>
      </c>
      <c r="C390" s="279" t="str">
        <f aca="false">IF(VLOOKUP($A390,Tournoi!$B$2:$AB$601,3,0)="","",VLOOKUP($A390,Tournoi!$B$2:$AB$601,3,0))</f>
        <v>Poliakoff</v>
      </c>
      <c r="D390" s="279" t="str">
        <f aca="false">IF(VLOOKUP($A390,Tournoi!$B$2:$AB$601,4,0)="","",VLOOKUP($A390,Tournoi!$B$2:$AB$601,4,0))</f>
        <v>Pierre</v>
      </c>
      <c r="E390" s="249" t="str">
        <f aca="false">IF(VLOOKUP($A390,Tournoi!$B$2:$AB$601,5,0)="","",VLOOKUP($A390,Tournoi!$B$2:$AB$601,5,0))</f>
        <v>Alpa-Ludismes</v>
      </c>
      <c r="F390" s="280" t="str">
        <f aca="false">IF(VLOOKUP($A390,Tournoi!$B$2:$AB$601,6,0)="","",VLOOKUP($A390,Tournoi!$B$2:$AB$601,6,0))</f>
        <v/>
      </c>
      <c r="G390" s="280" t="str">
        <f aca="false">IF(VLOOKUP($A390,Tournoi!$B$2:$AB$601,6,0)="","",VLOOKUP($A390,Tournoi!$B$2:$AB$601,8,0))</f>
        <v/>
      </c>
      <c r="H390" s="281" t="str">
        <f aca="false">IF(VLOOKUP($A390,Tournoi!$B$2:$AB$601,6,0)="","",VLOOKUP($A390,Tournoi!$B$2:$AB$601,12,0))</f>
        <v/>
      </c>
      <c r="I390" s="280" t="str">
        <f aca="false">IF(VLOOKUP($A390,Tournoi!$B$2:$AB$601,6,0)="","",VLOOKUP($A390,Tournoi!$B$2:$AB$601,13,0))</f>
        <v/>
      </c>
      <c r="J390" s="281" t="str">
        <f aca="false">IF(VLOOKUP($A390,Tournoi!$B$2:$AB$601,6,0)="","",VLOOKUP($A390,Tournoi!$B$2:$AB$601,17,0))</f>
        <v/>
      </c>
      <c r="K390" s="280" t="str">
        <f aca="false">IF(VLOOKUP($A390,Tournoi!$B$2:$AB$601,6,0)="","",VLOOKUP($A390,Tournoi!$B$2:$AB$601,18,0))</f>
        <v/>
      </c>
      <c r="L390" s="281" t="str">
        <f aca="false">IF(VLOOKUP($A390,Tournoi!$B$2:$AB$601,6,0)="","",VLOOKUP($A390,Tournoi!$B$2:$AB$601,22,0))</f>
        <v/>
      </c>
    </row>
    <row r="391" customFormat="false" ht="14.1" hidden="false" customHeight="true" outlineLevel="0" collapsed="false">
      <c r="A391" s="36" t="n">
        <v>390</v>
      </c>
      <c r="B391" s="278" t="n">
        <f aca="false">IF(VLOOKUP($A391,Ludo_na!$A$2:$AB$602,3,0)="","",VLOOKUP($A391,Ludo_na!$A$2:$AB$602,2,0))</f>
        <v>548</v>
      </c>
      <c r="C391" s="279" t="str">
        <f aca="false">IF(VLOOKUP($A391,Tournoi!$B$2:$AB$601,3,0)="","",VLOOKUP($A391,Tournoi!$B$2:$AB$601,3,0))</f>
        <v>Hombergen</v>
      </c>
      <c r="D391" s="279" t="str">
        <f aca="false">IF(VLOOKUP($A391,Tournoi!$B$2:$AB$601,4,0)="","",VLOOKUP($A391,Tournoi!$B$2:$AB$601,4,0))</f>
        <v>Nadège</v>
      </c>
      <c r="E391" s="249" t="str">
        <f aca="false">IF(VLOOKUP($A391,Tournoi!$B$2:$AB$601,5,0)="","",VLOOKUP($A391,Tournoi!$B$2:$AB$601,5,0))</f>
        <v/>
      </c>
      <c r="F391" s="280" t="str">
        <f aca="false">IF(VLOOKUP($A391,Tournoi!$B$2:$AB$601,6,0)="","",VLOOKUP($A391,Tournoi!$B$2:$AB$601,6,0))</f>
        <v/>
      </c>
      <c r="G391" s="280" t="str">
        <f aca="false">IF(VLOOKUP($A391,Tournoi!$B$2:$AB$601,6,0)="","",VLOOKUP($A391,Tournoi!$B$2:$AB$601,8,0))</f>
        <v/>
      </c>
      <c r="H391" s="281" t="str">
        <f aca="false">IF(VLOOKUP($A391,Tournoi!$B$2:$AB$601,6,0)="","",VLOOKUP($A391,Tournoi!$B$2:$AB$601,12,0))</f>
        <v/>
      </c>
      <c r="I391" s="280" t="str">
        <f aca="false">IF(VLOOKUP($A391,Tournoi!$B$2:$AB$601,6,0)="","",VLOOKUP($A391,Tournoi!$B$2:$AB$601,13,0))</f>
        <v/>
      </c>
      <c r="J391" s="281" t="str">
        <f aca="false">IF(VLOOKUP($A391,Tournoi!$B$2:$AB$601,6,0)="","",VLOOKUP($A391,Tournoi!$B$2:$AB$601,17,0))</f>
        <v/>
      </c>
      <c r="K391" s="280" t="str">
        <f aca="false">IF(VLOOKUP($A391,Tournoi!$B$2:$AB$601,6,0)="","",VLOOKUP($A391,Tournoi!$B$2:$AB$601,18,0))</f>
        <v/>
      </c>
      <c r="L391" s="281" t="str">
        <f aca="false">IF(VLOOKUP($A391,Tournoi!$B$2:$AB$601,6,0)="","",VLOOKUP($A391,Tournoi!$B$2:$AB$601,22,0))</f>
        <v/>
      </c>
    </row>
    <row r="392" customFormat="false" ht="14.1" hidden="false" customHeight="true" outlineLevel="0" collapsed="false">
      <c r="A392" s="36" t="n">
        <v>391</v>
      </c>
      <c r="B392" s="278" t="n">
        <f aca="false">IF(VLOOKUP($A392,Ludo_na!$A$2:$AB$602,3,0)="","",VLOOKUP($A392,Ludo_na!$A$2:$AB$602,2,0))</f>
        <v>310</v>
      </c>
      <c r="C392" s="279" t="str">
        <f aca="false">IF(VLOOKUP($A392,Tournoi!$B$2:$AB$601,3,0)="","",VLOOKUP($A392,Tournoi!$B$2:$AB$601,3,0))</f>
        <v>Nisole</v>
      </c>
      <c r="D392" s="279" t="str">
        <f aca="false">IF(VLOOKUP($A392,Tournoi!$B$2:$AB$601,4,0)="","",VLOOKUP($A392,Tournoi!$B$2:$AB$601,4,0))</f>
        <v>Olivier</v>
      </c>
      <c r="E392" s="249" t="str">
        <f aca="false">IF(VLOOKUP($A392,Tournoi!$B$2:$AB$601,5,0)="","",VLOOKUP($A392,Tournoi!$B$2:$AB$601,5,0))</f>
        <v/>
      </c>
      <c r="F392" s="280" t="str">
        <f aca="false">IF(VLOOKUP($A392,Tournoi!$B$2:$AB$601,6,0)="","",VLOOKUP($A392,Tournoi!$B$2:$AB$601,6,0))</f>
        <v/>
      </c>
      <c r="G392" s="280" t="str">
        <f aca="false">IF(VLOOKUP($A392,Tournoi!$B$2:$AB$601,6,0)="","",VLOOKUP($A392,Tournoi!$B$2:$AB$601,8,0))</f>
        <v/>
      </c>
      <c r="H392" s="281" t="str">
        <f aca="false">IF(VLOOKUP($A392,Tournoi!$B$2:$AB$601,6,0)="","",VLOOKUP($A392,Tournoi!$B$2:$AB$601,12,0))</f>
        <v/>
      </c>
      <c r="I392" s="280" t="str">
        <f aca="false">IF(VLOOKUP($A392,Tournoi!$B$2:$AB$601,6,0)="","",VLOOKUP($A392,Tournoi!$B$2:$AB$601,13,0))</f>
        <v/>
      </c>
      <c r="J392" s="281" t="str">
        <f aca="false">IF(VLOOKUP($A392,Tournoi!$B$2:$AB$601,6,0)="","",VLOOKUP($A392,Tournoi!$B$2:$AB$601,17,0))</f>
        <v/>
      </c>
      <c r="K392" s="280" t="str">
        <f aca="false">IF(VLOOKUP($A392,Tournoi!$B$2:$AB$601,6,0)="","",VLOOKUP($A392,Tournoi!$B$2:$AB$601,18,0))</f>
        <v/>
      </c>
      <c r="L392" s="281" t="str">
        <f aca="false">IF(VLOOKUP($A392,Tournoi!$B$2:$AB$601,6,0)="","",VLOOKUP($A392,Tournoi!$B$2:$AB$601,22,0))</f>
        <v/>
      </c>
    </row>
    <row r="393" customFormat="false" ht="14.1" hidden="false" customHeight="true" outlineLevel="0" collapsed="false">
      <c r="A393" s="36" t="n">
        <v>392</v>
      </c>
      <c r="B393" s="278" t="n">
        <f aca="false">IF(VLOOKUP($A393,Ludo_na!$A$2:$AB$602,3,0)="","",VLOOKUP($A393,Ludo_na!$A$2:$AB$602,2,0))</f>
        <v>532</v>
      </c>
      <c r="C393" s="279" t="str">
        <f aca="false">IF(VLOOKUP($A393,Tournoi!$B$2:$AB$601,3,0)="","",VLOOKUP($A393,Tournoi!$B$2:$AB$601,3,0))</f>
        <v>Dumortier</v>
      </c>
      <c r="D393" s="279" t="str">
        <f aca="false">IF(VLOOKUP($A393,Tournoi!$B$2:$AB$601,4,0)="","",VLOOKUP($A393,Tournoi!$B$2:$AB$601,4,0))</f>
        <v>Michel</v>
      </c>
      <c r="E393" s="249" t="str">
        <f aca="false">IF(VLOOKUP($A393,Tournoi!$B$2:$AB$601,5,0)="","",VLOOKUP($A393,Tournoi!$B$2:$AB$601,5,0))</f>
        <v/>
      </c>
      <c r="F393" s="280" t="str">
        <f aca="false">IF(VLOOKUP($A393,Tournoi!$B$2:$AB$601,6,0)="","",VLOOKUP($A393,Tournoi!$B$2:$AB$601,6,0))</f>
        <v/>
      </c>
      <c r="G393" s="280" t="str">
        <f aca="false">IF(VLOOKUP($A393,Tournoi!$B$2:$AB$601,6,0)="","",VLOOKUP($A393,Tournoi!$B$2:$AB$601,8,0))</f>
        <v/>
      </c>
      <c r="H393" s="281" t="str">
        <f aca="false">IF(VLOOKUP($A393,Tournoi!$B$2:$AB$601,6,0)="","",VLOOKUP($A393,Tournoi!$B$2:$AB$601,12,0))</f>
        <v/>
      </c>
      <c r="I393" s="280" t="str">
        <f aca="false">IF(VLOOKUP($A393,Tournoi!$B$2:$AB$601,6,0)="","",VLOOKUP($A393,Tournoi!$B$2:$AB$601,13,0))</f>
        <v/>
      </c>
      <c r="J393" s="281" t="str">
        <f aca="false">IF(VLOOKUP($A393,Tournoi!$B$2:$AB$601,6,0)="","",VLOOKUP($A393,Tournoi!$B$2:$AB$601,17,0))</f>
        <v/>
      </c>
      <c r="K393" s="280" t="str">
        <f aca="false">IF(VLOOKUP($A393,Tournoi!$B$2:$AB$601,6,0)="","",VLOOKUP($A393,Tournoi!$B$2:$AB$601,18,0))</f>
        <v/>
      </c>
      <c r="L393" s="281" t="str">
        <f aca="false">IF(VLOOKUP($A393,Tournoi!$B$2:$AB$601,6,0)="","",VLOOKUP($A393,Tournoi!$B$2:$AB$601,22,0))</f>
        <v/>
      </c>
    </row>
    <row r="394" customFormat="false" ht="14.1" hidden="false" customHeight="true" outlineLevel="0" collapsed="false">
      <c r="A394" s="36" t="n">
        <v>393</v>
      </c>
      <c r="B394" s="278" t="n">
        <f aca="false">IF(VLOOKUP($A394,Ludo_na!$A$2:$AB$602,3,0)="","",VLOOKUP($A394,Ludo_na!$A$2:$AB$602,2,0))</f>
        <v>42</v>
      </c>
      <c r="C394" s="279" t="str">
        <f aca="false">IF(VLOOKUP($A394,Tournoi!$B$2:$AB$601,3,0)="","",VLOOKUP($A394,Tournoi!$B$2:$AB$601,3,0))</f>
        <v>Houart</v>
      </c>
      <c r="D394" s="279" t="str">
        <f aca="false">IF(VLOOKUP($A394,Tournoi!$B$2:$AB$601,4,0)="","",VLOOKUP($A394,Tournoi!$B$2:$AB$601,4,0))</f>
        <v>Dany</v>
      </c>
      <c r="E394" s="249" t="str">
        <f aca="false">IF(VLOOKUP($A394,Tournoi!$B$2:$AB$601,5,0)="","",VLOOKUP($A394,Tournoi!$B$2:$AB$601,5,0))</f>
        <v>In Ludo Veritas</v>
      </c>
      <c r="F394" s="280" t="str">
        <f aca="false">IF(VLOOKUP($A394,Tournoi!$B$2:$AB$601,6,0)="","",VLOOKUP($A394,Tournoi!$B$2:$AB$601,6,0))</f>
        <v>Aanwezig</v>
      </c>
      <c r="G394" s="280" t="str">
        <f aca="false">IF(VLOOKUP($A394,Tournoi!$B$2:$AB$601,6,0)="","",VLOOKUP($A394,Tournoi!$B$2:$AB$601,8,0))</f>
        <v>Machi Koro</v>
      </c>
      <c r="H394" s="281" t="n">
        <f aca="false">IF(VLOOKUP($A394,Tournoi!$B$2:$AB$601,6,0)="","",VLOOKUP($A394,Tournoi!$B$2:$AB$601,12,0))</f>
        <v>50.15</v>
      </c>
      <c r="I394" s="280" t="str">
        <f aca="false">IF(VLOOKUP($A394,Tournoi!$B$2:$AB$601,6,0)="","",VLOOKUP($A394,Tournoi!$B$2:$AB$601,13,0))</f>
        <v>Die Burgen von Burgund</v>
      </c>
      <c r="J394" s="281" t="n">
        <f aca="false">IF(VLOOKUP($A394,Tournoi!$B$2:$AB$601,6,0)="","",VLOOKUP($A394,Tournoi!$B$2:$AB$601,17,0))</f>
        <v>33.5868187579214</v>
      </c>
      <c r="K394" s="280" t="str">
        <f aca="false">IF(VLOOKUP($A394,Tournoi!$B$2:$AB$601,6,0)="","",VLOOKUP($A394,Tournoi!$B$2:$AB$601,18,0))</f>
        <v>7 Wonders</v>
      </c>
      <c r="L394" s="281" t="n">
        <f aca="false">IF(VLOOKUP($A394,Tournoi!$B$2:$AB$601,6,0)="","",VLOOKUP($A394,Tournoi!$B$2:$AB$601,22,0))</f>
        <v>75.2142857142857</v>
      </c>
    </row>
    <row r="395" customFormat="false" ht="14.1" hidden="false" customHeight="true" outlineLevel="0" collapsed="false">
      <c r="A395" s="36" t="n">
        <v>394</v>
      </c>
      <c r="B395" s="278" t="n">
        <f aca="false">IF(VLOOKUP($A395,Ludo_na!$A$2:$AB$602,3,0)="","",VLOOKUP($A395,Ludo_na!$A$2:$AB$602,2,0))</f>
        <v>221</v>
      </c>
      <c r="C395" s="279" t="str">
        <f aca="false">IF(VLOOKUP($A395,Tournoi!$B$2:$AB$601,3,0)="","",VLOOKUP($A395,Tournoi!$B$2:$AB$601,3,0))</f>
        <v>Verhelst</v>
      </c>
      <c r="D395" s="279" t="str">
        <f aca="false">IF(VLOOKUP($A395,Tournoi!$B$2:$AB$601,4,0)="","",VLOOKUP($A395,Tournoi!$B$2:$AB$601,4,0))</f>
        <v>Fabio</v>
      </c>
      <c r="E395" s="249" t="str">
        <f aca="false">IF(VLOOKUP($A395,Tournoi!$B$2:$AB$601,5,0)="","",VLOOKUP($A395,Tournoi!$B$2:$AB$601,5,0))</f>
        <v>x</v>
      </c>
      <c r="F395" s="280" t="str">
        <f aca="false">IF(VLOOKUP($A395,Tournoi!$B$2:$AB$601,6,0)="","",VLOOKUP($A395,Tournoi!$B$2:$AB$601,6,0))</f>
        <v/>
      </c>
      <c r="G395" s="280" t="str">
        <f aca="false">IF(VLOOKUP($A395,Tournoi!$B$2:$AB$601,6,0)="","",VLOOKUP($A395,Tournoi!$B$2:$AB$601,8,0))</f>
        <v/>
      </c>
      <c r="H395" s="281" t="str">
        <f aca="false">IF(VLOOKUP($A395,Tournoi!$B$2:$AB$601,6,0)="","",VLOOKUP($A395,Tournoi!$B$2:$AB$601,12,0))</f>
        <v/>
      </c>
      <c r="I395" s="280" t="str">
        <f aca="false">IF(VLOOKUP($A395,Tournoi!$B$2:$AB$601,6,0)="","",VLOOKUP($A395,Tournoi!$B$2:$AB$601,13,0))</f>
        <v/>
      </c>
      <c r="J395" s="281" t="str">
        <f aca="false">IF(VLOOKUP($A395,Tournoi!$B$2:$AB$601,6,0)="","",VLOOKUP($A395,Tournoi!$B$2:$AB$601,17,0))</f>
        <v/>
      </c>
      <c r="K395" s="280" t="str">
        <f aca="false">IF(VLOOKUP($A395,Tournoi!$B$2:$AB$601,6,0)="","",VLOOKUP($A395,Tournoi!$B$2:$AB$601,18,0))</f>
        <v/>
      </c>
      <c r="L395" s="281" t="str">
        <f aca="false">IF(VLOOKUP($A395,Tournoi!$B$2:$AB$601,6,0)="","",VLOOKUP($A395,Tournoi!$B$2:$AB$601,22,0))</f>
        <v/>
      </c>
    </row>
    <row r="396" customFormat="false" ht="14.1" hidden="false" customHeight="true" outlineLevel="0" collapsed="false">
      <c r="A396" s="36" t="n">
        <v>395</v>
      </c>
      <c r="B396" s="278" t="n">
        <f aca="false">IF(VLOOKUP($A396,Ludo_na!$A$2:$AB$602,3,0)="","",VLOOKUP($A396,Ludo_na!$A$2:$AB$602,2,0))</f>
        <v>298</v>
      </c>
      <c r="C396" s="279" t="str">
        <f aca="false">IF(VLOOKUP($A396,Tournoi!$B$2:$AB$601,3,0)="","",VLOOKUP($A396,Tournoi!$B$2:$AB$601,3,0))</f>
        <v>Servotte</v>
      </c>
      <c r="D396" s="279" t="str">
        <f aca="false">IF(VLOOKUP($A396,Tournoi!$B$2:$AB$601,4,0)="","",VLOOKUP($A396,Tournoi!$B$2:$AB$601,4,0))</f>
        <v>Damien</v>
      </c>
      <c r="E396" s="249" t="str">
        <f aca="false">IF(VLOOKUP($A396,Tournoi!$B$2:$AB$601,5,0)="","",VLOOKUP($A396,Tournoi!$B$2:$AB$601,5,0))</f>
        <v/>
      </c>
      <c r="F396" s="280" t="str">
        <f aca="false">IF(VLOOKUP($A396,Tournoi!$B$2:$AB$601,6,0)="","",VLOOKUP($A396,Tournoi!$B$2:$AB$601,6,0))</f>
        <v/>
      </c>
      <c r="G396" s="280" t="str">
        <f aca="false">IF(VLOOKUP($A396,Tournoi!$B$2:$AB$601,6,0)="","",VLOOKUP($A396,Tournoi!$B$2:$AB$601,8,0))</f>
        <v/>
      </c>
      <c r="H396" s="281" t="str">
        <f aca="false">IF(VLOOKUP($A396,Tournoi!$B$2:$AB$601,6,0)="","",VLOOKUP($A396,Tournoi!$B$2:$AB$601,12,0))</f>
        <v/>
      </c>
      <c r="I396" s="280" t="str">
        <f aca="false">IF(VLOOKUP($A396,Tournoi!$B$2:$AB$601,6,0)="","",VLOOKUP($A396,Tournoi!$B$2:$AB$601,13,0))</f>
        <v/>
      </c>
      <c r="J396" s="281" t="str">
        <f aca="false">IF(VLOOKUP($A396,Tournoi!$B$2:$AB$601,6,0)="","",VLOOKUP($A396,Tournoi!$B$2:$AB$601,17,0))</f>
        <v/>
      </c>
      <c r="K396" s="280" t="str">
        <f aca="false">IF(VLOOKUP($A396,Tournoi!$B$2:$AB$601,6,0)="","",VLOOKUP($A396,Tournoi!$B$2:$AB$601,18,0))</f>
        <v/>
      </c>
      <c r="L396" s="281" t="str">
        <f aca="false">IF(VLOOKUP($A396,Tournoi!$B$2:$AB$601,6,0)="","",VLOOKUP($A396,Tournoi!$B$2:$AB$601,22,0))</f>
        <v/>
      </c>
    </row>
    <row r="397" customFormat="false" ht="14.1" hidden="false" customHeight="true" outlineLevel="0" collapsed="false">
      <c r="A397" s="36" t="n">
        <v>396</v>
      </c>
      <c r="B397" s="278" t="n">
        <f aca="false">IF(VLOOKUP($A397,Ludo_na!$A$2:$AB$602,3,0)="","",VLOOKUP($A397,Ludo_na!$A$2:$AB$602,2,0))</f>
        <v>418</v>
      </c>
      <c r="C397" s="279" t="str">
        <f aca="false">IF(VLOOKUP($A397,Tournoi!$B$2:$AB$601,3,0)="","",VLOOKUP($A397,Tournoi!$B$2:$AB$601,3,0))</f>
        <v>Van Langenhove</v>
      </c>
      <c r="D397" s="279" t="str">
        <f aca="false">IF(VLOOKUP($A397,Tournoi!$B$2:$AB$601,4,0)="","",VLOOKUP($A397,Tournoi!$B$2:$AB$601,4,0))</f>
        <v>Tim</v>
      </c>
      <c r="E397" s="249" t="str">
        <f aca="false">IF(VLOOKUP($A397,Tournoi!$B$2:$AB$601,5,0)="","",VLOOKUP($A397,Tournoi!$B$2:$AB$601,5,0))</f>
        <v/>
      </c>
      <c r="F397" s="280" t="str">
        <f aca="false">IF(VLOOKUP($A397,Tournoi!$B$2:$AB$601,6,0)="","",VLOOKUP($A397,Tournoi!$B$2:$AB$601,6,0))</f>
        <v/>
      </c>
      <c r="G397" s="280" t="str">
        <f aca="false">IF(VLOOKUP($A397,Tournoi!$B$2:$AB$601,6,0)="","",VLOOKUP($A397,Tournoi!$B$2:$AB$601,8,0))</f>
        <v/>
      </c>
      <c r="H397" s="281" t="str">
        <f aca="false">IF(VLOOKUP($A397,Tournoi!$B$2:$AB$601,6,0)="","",VLOOKUP($A397,Tournoi!$B$2:$AB$601,12,0))</f>
        <v/>
      </c>
      <c r="I397" s="280" t="str">
        <f aca="false">IF(VLOOKUP($A397,Tournoi!$B$2:$AB$601,6,0)="","",VLOOKUP($A397,Tournoi!$B$2:$AB$601,13,0))</f>
        <v/>
      </c>
      <c r="J397" s="281" t="str">
        <f aca="false">IF(VLOOKUP($A397,Tournoi!$B$2:$AB$601,6,0)="","",VLOOKUP($A397,Tournoi!$B$2:$AB$601,17,0))</f>
        <v/>
      </c>
      <c r="K397" s="280" t="str">
        <f aca="false">IF(VLOOKUP($A397,Tournoi!$B$2:$AB$601,6,0)="","",VLOOKUP($A397,Tournoi!$B$2:$AB$601,18,0))</f>
        <v/>
      </c>
      <c r="L397" s="281" t="str">
        <f aca="false">IF(VLOOKUP($A397,Tournoi!$B$2:$AB$601,6,0)="","",VLOOKUP($A397,Tournoi!$B$2:$AB$601,22,0))</f>
        <v/>
      </c>
    </row>
    <row r="398" customFormat="false" ht="14.1" hidden="false" customHeight="true" outlineLevel="0" collapsed="false">
      <c r="A398" s="36" t="n">
        <v>397</v>
      </c>
      <c r="B398" s="278" t="n">
        <f aca="false">IF(VLOOKUP($A398,Ludo_na!$A$2:$AB$602,3,0)="","",VLOOKUP($A398,Ludo_na!$A$2:$AB$602,2,0))</f>
        <v>413</v>
      </c>
      <c r="C398" s="279" t="str">
        <f aca="false">IF(VLOOKUP($A398,Tournoi!$B$2:$AB$601,3,0)="","",VLOOKUP($A398,Tournoi!$B$2:$AB$601,3,0))</f>
        <v>Claus</v>
      </c>
      <c r="D398" s="279" t="str">
        <f aca="false">IF(VLOOKUP($A398,Tournoi!$B$2:$AB$601,4,0)="","",VLOOKUP($A398,Tournoi!$B$2:$AB$601,4,0))</f>
        <v>Peter</v>
      </c>
      <c r="E398" s="249" t="str">
        <f aca="false">IF(VLOOKUP($A398,Tournoi!$B$2:$AB$601,5,0)="","",VLOOKUP($A398,Tournoi!$B$2:$AB$601,5,0))</f>
        <v>Spelen Op Zolder</v>
      </c>
      <c r="F398" s="280" t="str">
        <f aca="false">IF(VLOOKUP($A398,Tournoi!$B$2:$AB$601,6,0)="","",VLOOKUP($A398,Tournoi!$B$2:$AB$601,6,0))</f>
        <v/>
      </c>
      <c r="G398" s="280" t="str">
        <f aca="false">IF(VLOOKUP($A398,Tournoi!$B$2:$AB$601,6,0)="","",VLOOKUP($A398,Tournoi!$B$2:$AB$601,8,0))</f>
        <v/>
      </c>
      <c r="H398" s="281" t="str">
        <f aca="false">IF(VLOOKUP($A398,Tournoi!$B$2:$AB$601,6,0)="","",VLOOKUP($A398,Tournoi!$B$2:$AB$601,12,0))</f>
        <v/>
      </c>
      <c r="I398" s="280" t="str">
        <f aca="false">IF(VLOOKUP($A398,Tournoi!$B$2:$AB$601,6,0)="","",VLOOKUP($A398,Tournoi!$B$2:$AB$601,13,0))</f>
        <v/>
      </c>
      <c r="J398" s="281" t="str">
        <f aca="false">IF(VLOOKUP($A398,Tournoi!$B$2:$AB$601,6,0)="","",VLOOKUP($A398,Tournoi!$B$2:$AB$601,17,0))</f>
        <v/>
      </c>
      <c r="K398" s="280" t="str">
        <f aca="false">IF(VLOOKUP($A398,Tournoi!$B$2:$AB$601,6,0)="","",VLOOKUP($A398,Tournoi!$B$2:$AB$601,18,0))</f>
        <v/>
      </c>
      <c r="L398" s="281" t="str">
        <f aca="false">IF(VLOOKUP($A398,Tournoi!$B$2:$AB$601,6,0)="","",VLOOKUP($A398,Tournoi!$B$2:$AB$601,22,0))</f>
        <v/>
      </c>
    </row>
    <row r="399" customFormat="false" ht="14.1" hidden="false" customHeight="true" outlineLevel="0" collapsed="false">
      <c r="A399" s="36" t="n">
        <v>398</v>
      </c>
      <c r="B399" s="278" t="n">
        <f aca="false">IF(VLOOKUP($A399,Ludo_na!$A$2:$AB$602,3,0)="","",VLOOKUP($A399,Ludo_na!$A$2:$AB$602,2,0))</f>
        <v>172</v>
      </c>
      <c r="C399" s="279" t="str">
        <f aca="false">IF(VLOOKUP($A399,Tournoi!$B$2:$AB$601,3,0)="","",VLOOKUP($A399,Tournoi!$B$2:$AB$601,3,0))</f>
        <v>Boey </v>
      </c>
      <c r="D399" s="279" t="str">
        <f aca="false">IF(VLOOKUP($A399,Tournoi!$B$2:$AB$601,4,0)="","",VLOOKUP($A399,Tournoi!$B$2:$AB$601,4,0))</f>
        <v>Charlotte</v>
      </c>
      <c r="E399" s="249" t="str">
        <f aca="false">IF(VLOOKUP($A399,Tournoi!$B$2:$AB$601,5,0)="","",VLOOKUP($A399,Tournoi!$B$2:$AB$601,5,0))</f>
        <v>x</v>
      </c>
      <c r="F399" s="280" t="str">
        <f aca="false">IF(VLOOKUP($A399,Tournoi!$B$2:$AB$601,6,0)="","",VLOOKUP($A399,Tournoi!$B$2:$AB$601,6,0))</f>
        <v/>
      </c>
      <c r="G399" s="280" t="str">
        <f aca="false">IF(VLOOKUP($A399,Tournoi!$B$2:$AB$601,6,0)="","",VLOOKUP($A399,Tournoi!$B$2:$AB$601,8,0))</f>
        <v/>
      </c>
      <c r="H399" s="281" t="str">
        <f aca="false">IF(VLOOKUP($A399,Tournoi!$B$2:$AB$601,6,0)="","",VLOOKUP($A399,Tournoi!$B$2:$AB$601,12,0))</f>
        <v/>
      </c>
      <c r="I399" s="280" t="str">
        <f aca="false">IF(VLOOKUP($A399,Tournoi!$B$2:$AB$601,6,0)="","",VLOOKUP($A399,Tournoi!$B$2:$AB$601,13,0))</f>
        <v/>
      </c>
      <c r="J399" s="281" t="str">
        <f aca="false">IF(VLOOKUP($A399,Tournoi!$B$2:$AB$601,6,0)="","",VLOOKUP($A399,Tournoi!$B$2:$AB$601,17,0))</f>
        <v/>
      </c>
      <c r="K399" s="280" t="str">
        <f aca="false">IF(VLOOKUP($A399,Tournoi!$B$2:$AB$601,6,0)="","",VLOOKUP($A399,Tournoi!$B$2:$AB$601,18,0))</f>
        <v/>
      </c>
      <c r="L399" s="281" t="str">
        <f aca="false">IF(VLOOKUP($A399,Tournoi!$B$2:$AB$601,6,0)="","",VLOOKUP($A399,Tournoi!$B$2:$AB$601,22,0))</f>
        <v/>
      </c>
    </row>
    <row r="400" customFormat="false" ht="14.1" hidden="false" customHeight="true" outlineLevel="0" collapsed="false">
      <c r="A400" s="36" t="n">
        <v>399</v>
      </c>
      <c r="B400" s="278" t="n">
        <f aca="false">IF(VLOOKUP($A400,Ludo_na!$A$2:$AB$602,3,0)="","",VLOOKUP($A400,Ludo_na!$A$2:$AB$602,2,0))</f>
        <v>240</v>
      </c>
      <c r="C400" s="279" t="str">
        <f aca="false">IF(VLOOKUP($A400,Tournoi!$B$2:$AB$601,3,0)="","",VLOOKUP($A400,Tournoi!$B$2:$AB$601,3,0))</f>
        <v>Budke</v>
      </c>
      <c r="D400" s="279" t="str">
        <f aca="false">IF(VLOOKUP($A400,Tournoi!$B$2:$AB$601,4,0)="","",VLOOKUP($A400,Tournoi!$B$2:$AB$601,4,0))</f>
        <v>Sébastien</v>
      </c>
      <c r="E400" s="249" t="str">
        <f aca="false">IF(VLOOKUP($A400,Tournoi!$B$2:$AB$601,5,0)="","",VLOOKUP($A400,Tournoi!$B$2:$AB$601,5,0))</f>
        <v/>
      </c>
      <c r="F400" s="280" t="str">
        <f aca="false">IF(VLOOKUP($A400,Tournoi!$B$2:$AB$601,6,0)="","",VLOOKUP($A400,Tournoi!$B$2:$AB$601,6,0))</f>
        <v/>
      </c>
      <c r="G400" s="280" t="str">
        <f aca="false">IF(VLOOKUP($A400,Tournoi!$B$2:$AB$601,6,0)="","",VLOOKUP($A400,Tournoi!$B$2:$AB$601,8,0))</f>
        <v/>
      </c>
      <c r="H400" s="281" t="str">
        <f aca="false">IF(VLOOKUP($A400,Tournoi!$B$2:$AB$601,6,0)="","",VLOOKUP($A400,Tournoi!$B$2:$AB$601,12,0))</f>
        <v/>
      </c>
      <c r="I400" s="280" t="str">
        <f aca="false">IF(VLOOKUP($A400,Tournoi!$B$2:$AB$601,6,0)="","",VLOOKUP($A400,Tournoi!$B$2:$AB$601,13,0))</f>
        <v/>
      </c>
      <c r="J400" s="281" t="str">
        <f aca="false">IF(VLOOKUP($A400,Tournoi!$B$2:$AB$601,6,0)="","",VLOOKUP($A400,Tournoi!$B$2:$AB$601,17,0))</f>
        <v/>
      </c>
      <c r="K400" s="280" t="str">
        <f aca="false">IF(VLOOKUP($A400,Tournoi!$B$2:$AB$601,6,0)="","",VLOOKUP($A400,Tournoi!$B$2:$AB$601,18,0))</f>
        <v/>
      </c>
      <c r="L400" s="281" t="str">
        <f aca="false">IF(VLOOKUP($A400,Tournoi!$B$2:$AB$601,6,0)="","",VLOOKUP($A400,Tournoi!$B$2:$AB$601,22,0))</f>
        <v/>
      </c>
    </row>
    <row r="401" customFormat="false" ht="14.1" hidden="false" customHeight="true" outlineLevel="0" collapsed="false">
      <c r="A401" s="36" t="n">
        <v>400</v>
      </c>
      <c r="B401" s="278" t="n">
        <f aca="false">IF(VLOOKUP($A401,Ludo_na!$A$2:$AB$602,3,0)="","",VLOOKUP($A401,Ludo_na!$A$2:$AB$602,2,0))</f>
        <v>30</v>
      </c>
      <c r="C401" s="279" t="str">
        <f aca="false">IF(VLOOKUP($A401,Tournoi!$B$2:$AB$601,3,0)="","",VLOOKUP($A401,Tournoi!$B$2:$AB$601,3,0))</f>
        <v>Kenens</v>
      </c>
      <c r="D401" s="279" t="str">
        <f aca="false">IF(VLOOKUP($A401,Tournoi!$B$2:$AB$601,4,0)="","",VLOOKUP($A401,Tournoi!$B$2:$AB$601,4,0))</f>
        <v>Philippe</v>
      </c>
      <c r="E401" s="249" t="str">
        <f aca="false">IF(VLOOKUP($A401,Tournoi!$B$2:$AB$601,5,0)="","",VLOOKUP($A401,Tournoi!$B$2:$AB$601,5,0))</f>
        <v>Kenens brothers</v>
      </c>
      <c r="F401" s="280" t="str">
        <f aca="false">IF(VLOOKUP($A401,Tournoi!$B$2:$AB$601,6,0)="","",VLOOKUP($A401,Tournoi!$B$2:$AB$601,6,0))</f>
        <v>Aanwezig</v>
      </c>
      <c r="G401" s="280" t="str">
        <f aca="false">IF(VLOOKUP($A401,Tournoi!$B$2:$AB$601,6,0)="","",VLOOKUP($A401,Tournoi!$B$2:$AB$601,8,0))</f>
        <v>Mangrovia</v>
      </c>
      <c r="H401" s="281" t="n">
        <f aca="false">IF(VLOOKUP($A401,Tournoi!$B$2:$AB$601,6,0)="","",VLOOKUP($A401,Tournoi!$B$2:$AB$601,12,0))</f>
        <v>0.166144200626959</v>
      </c>
      <c r="I401" s="280" t="str">
        <f aca="false">IF(VLOOKUP($A401,Tournoi!$B$2:$AB$601,6,0)="","",VLOOKUP($A401,Tournoi!$B$2:$AB$601,13,0))</f>
        <v>First Class</v>
      </c>
      <c r="J401" s="281" t="n">
        <f aca="false">IF(VLOOKUP($A401,Tournoi!$B$2:$AB$601,6,0)="","",VLOOKUP($A401,Tournoi!$B$2:$AB$601,17,0))</f>
        <v>66.9243986254295</v>
      </c>
      <c r="K401" s="280" t="str">
        <f aca="false">IF(VLOOKUP($A401,Tournoi!$B$2:$AB$601,6,0)="","",VLOOKUP($A401,Tournoi!$B$2:$AB$601,18,0))</f>
        <v>Broom Service Kaartspel</v>
      </c>
      <c r="L401" s="281" t="n">
        <f aca="false">IF(VLOOKUP($A401,Tournoi!$B$2:$AB$601,6,0)="","",VLOOKUP($A401,Tournoi!$B$2:$AB$601,22,0))</f>
        <v>0.148936170212766</v>
      </c>
    </row>
    <row r="402" customFormat="false" ht="14.1" hidden="false" customHeight="true" outlineLevel="0" collapsed="false">
      <c r="A402" s="36" t="n">
        <v>401</v>
      </c>
      <c r="B402" s="278" t="n">
        <f aca="false">IF(VLOOKUP($A402,Ludo_na!$A$2:$AB$602,3,0)="","",VLOOKUP($A402,Ludo_na!$A$2:$AB$602,2,0))</f>
        <v>4</v>
      </c>
      <c r="C402" s="279" t="str">
        <f aca="false">IF(VLOOKUP($A402,Tournoi!$B$2:$AB$601,3,0)="","",VLOOKUP($A402,Tournoi!$B$2:$AB$601,3,0))</f>
        <v>Rébérez</v>
      </c>
      <c r="D402" s="279" t="str">
        <f aca="false">IF(VLOOKUP($A402,Tournoi!$B$2:$AB$601,4,0)="","",VLOOKUP($A402,Tournoi!$B$2:$AB$601,4,0))</f>
        <v>Dominic</v>
      </c>
      <c r="E402" s="249" t="str">
        <f aca="false">IF(VLOOKUP($A402,Tournoi!$B$2:$AB$601,5,0)="","",VLOOKUP($A402,Tournoi!$B$2:$AB$601,5,0))</f>
        <v>De Speeldoos</v>
      </c>
      <c r="F402" s="280" t="str">
        <f aca="false">IF(VLOOKUP($A402,Tournoi!$B$2:$AB$601,6,0)="","",VLOOKUP($A402,Tournoi!$B$2:$AB$601,6,0))</f>
        <v>Aanwezig</v>
      </c>
      <c r="G402" s="280" t="str">
        <f aca="false">IF(VLOOKUP($A402,Tournoi!$B$2:$AB$601,6,0)="","",VLOOKUP($A402,Tournoi!$B$2:$AB$601,8,0))</f>
        <v>Stenen tijdperk</v>
      </c>
      <c r="H402" s="281" t="n">
        <f aca="false">IF(VLOOKUP($A402,Tournoi!$B$2:$AB$601,6,0)="","",VLOOKUP($A402,Tournoi!$B$2:$AB$601,12,0))</f>
        <v>104.36750483559</v>
      </c>
      <c r="I402" s="280" t="str">
        <f aca="false">IF(VLOOKUP($A402,Tournoi!$B$2:$AB$601,6,0)="","",VLOOKUP($A402,Tournoi!$B$2:$AB$601,13,0))</f>
        <v>Im jahr des drachen</v>
      </c>
      <c r="J402" s="281" t="n">
        <f aca="false">IF(VLOOKUP($A402,Tournoi!$B$2:$AB$601,6,0)="","",VLOOKUP($A402,Tournoi!$B$2:$AB$601,17,0))</f>
        <v>104.30890052356</v>
      </c>
      <c r="K402" s="280" t="str">
        <f aca="false">IF(VLOOKUP($A402,Tournoi!$B$2:$AB$601,6,0)="","",VLOOKUP($A402,Tournoi!$B$2:$AB$601,18,0))</f>
        <v>Linko</v>
      </c>
      <c r="L402" s="281" t="n">
        <f aca="false">IF(VLOOKUP($A402,Tournoi!$B$2:$AB$601,6,0)="","",VLOOKUP($A402,Tournoi!$B$2:$AB$601,22,0))</f>
        <v>33.5502008032128</v>
      </c>
    </row>
    <row r="403" customFormat="false" ht="14.1" hidden="false" customHeight="true" outlineLevel="0" collapsed="false">
      <c r="A403" s="36" t="n">
        <v>402</v>
      </c>
      <c r="B403" s="278" t="n">
        <f aca="false">IF(VLOOKUP($A403,Ludo_na!$A$2:$AB$602,3,0)="","",VLOOKUP($A403,Ludo_na!$A$2:$AB$602,2,0))</f>
        <v>269</v>
      </c>
      <c r="C403" s="279" t="str">
        <f aca="false">IF(VLOOKUP($A403,Tournoi!$B$2:$AB$601,3,0)="","",VLOOKUP($A403,Tournoi!$B$2:$AB$601,3,0))</f>
        <v>Van Acker</v>
      </c>
      <c r="D403" s="279" t="str">
        <f aca="false">IF(VLOOKUP($A403,Tournoi!$B$2:$AB$601,4,0)="","",VLOOKUP($A403,Tournoi!$B$2:$AB$601,4,0))</f>
        <v>Davy</v>
      </c>
      <c r="E403" s="249" t="str">
        <f aca="false">IF(VLOOKUP($A403,Tournoi!$B$2:$AB$601,5,0)="","",VLOOKUP($A403,Tournoi!$B$2:$AB$601,5,0))</f>
        <v/>
      </c>
      <c r="F403" s="280" t="str">
        <f aca="false">IF(VLOOKUP($A403,Tournoi!$B$2:$AB$601,6,0)="","",VLOOKUP($A403,Tournoi!$B$2:$AB$601,6,0))</f>
        <v/>
      </c>
      <c r="G403" s="280" t="str">
        <f aca="false">IF(VLOOKUP($A403,Tournoi!$B$2:$AB$601,6,0)="","",VLOOKUP($A403,Tournoi!$B$2:$AB$601,8,0))</f>
        <v/>
      </c>
      <c r="H403" s="281" t="str">
        <f aca="false">IF(VLOOKUP($A403,Tournoi!$B$2:$AB$601,6,0)="","",VLOOKUP($A403,Tournoi!$B$2:$AB$601,12,0))</f>
        <v/>
      </c>
      <c r="I403" s="280" t="str">
        <f aca="false">IF(VLOOKUP($A403,Tournoi!$B$2:$AB$601,6,0)="","",VLOOKUP($A403,Tournoi!$B$2:$AB$601,13,0))</f>
        <v/>
      </c>
      <c r="J403" s="281" t="str">
        <f aca="false">IF(VLOOKUP($A403,Tournoi!$B$2:$AB$601,6,0)="","",VLOOKUP($A403,Tournoi!$B$2:$AB$601,17,0))</f>
        <v/>
      </c>
      <c r="K403" s="280" t="str">
        <f aca="false">IF(VLOOKUP($A403,Tournoi!$B$2:$AB$601,6,0)="","",VLOOKUP($A403,Tournoi!$B$2:$AB$601,18,0))</f>
        <v/>
      </c>
      <c r="L403" s="281" t="str">
        <f aca="false">IF(VLOOKUP($A403,Tournoi!$B$2:$AB$601,6,0)="","",VLOOKUP($A403,Tournoi!$B$2:$AB$601,22,0))</f>
        <v/>
      </c>
    </row>
    <row r="404" customFormat="false" ht="14.1" hidden="false" customHeight="true" outlineLevel="0" collapsed="false">
      <c r="A404" s="36" t="n">
        <v>403</v>
      </c>
      <c r="B404" s="278" t="n">
        <f aca="false">IF(VLOOKUP($A404,Ludo_na!$A$2:$AB$602,3,0)="","",VLOOKUP($A404,Ludo_na!$A$2:$AB$602,2,0))</f>
        <v>505</v>
      </c>
      <c r="C404" s="279" t="str">
        <f aca="false">IF(VLOOKUP($A404,Tournoi!$B$2:$AB$601,3,0)="","",VLOOKUP($A404,Tournoi!$B$2:$AB$601,3,0))</f>
        <v>Lambert</v>
      </c>
      <c r="D404" s="279" t="str">
        <f aca="false">IF(VLOOKUP($A404,Tournoi!$B$2:$AB$601,4,0)="","",VLOOKUP($A404,Tournoi!$B$2:$AB$601,4,0))</f>
        <v>Hélène</v>
      </c>
      <c r="E404" s="249" t="str">
        <f aca="false">IF(VLOOKUP($A404,Tournoi!$B$2:$AB$601,5,0)="","",VLOOKUP($A404,Tournoi!$B$2:$AB$601,5,0))</f>
        <v/>
      </c>
      <c r="F404" s="280" t="str">
        <f aca="false">IF(VLOOKUP($A404,Tournoi!$B$2:$AB$601,6,0)="","",VLOOKUP($A404,Tournoi!$B$2:$AB$601,6,0))</f>
        <v/>
      </c>
      <c r="G404" s="280" t="str">
        <f aca="false">IF(VLOOKUP($A404,Tournoi!$B$2:$AB$601,6,0)="","",VLOOKUP($A404,Tournoi!$B$2:$AB$601,8,0))</f>
        <v/>
      </c>
      <c r="H404" s="281" t="str">
        <f aca="false">IF(VLOOKUP($A404,Tournoi!$B$2:$AB$601,6,0)="","",VLOOKUP($A404,Tournoi!$B$2:$AB$601,12,0))</f>
        <v/>
      </c>
      <c r="I404" s="280" t="str">
        <f aca="false">IF(VLOOKUP($A404,Tournoi!$B$2:$AB$601,6,0)="","",VLOOKUP($A404,Tournoi!$B$2:$AB$601,13,0))</f>
        <v/>
      </c>
      <c r="J404" s="281" t="str">
        <f aca="false">IF(VLOOKUP($A404,Tournoi!$B$2:$AB$601,6,0)="","",VLOOKUP($A404,Tournoi!$B$2:$AB$601,17,0))</f>
        <v/>
      </c>
      <c r="K404" s="280" t="str">
        <f aca="false">IF(VLOOKUP($A404,Tournoi!$B$2:$AB$601,6,0)="","",VLOOKUP($A404,Tournoi!$B$2:$AB$601,18,0))</f>
        <v/>
      </c>
      <c r="L404" s="281" t="str">
        <f aca="false">IF(VLOOKUP($A404,Tournoi!$B$2:$AB$601,6,0)="","",VLOOKUP($A404,Tournoi!$B$2:$AB$601,22,0))</f>
        <v/>
      </c>
    </row>
    <row r="405" customFormat="false" ht="14.1" hidden="false" customHeight="true" outlineLevel="0" collapsed="false">
      <c r="A405" s="36" t="n">
        <v>404</v>
      </c>
      <c r="B405" s="278" t="n">
        <f aca="false">IF(VLOOKUP($A405,Ludo_na!$A$2:$AB$602,3,0)="","",VLOOKUP($A405,Ludo_na!$A$2:$AB$602,2,0))</f>
        <v>376</v>
      </c>
      <c r="C405" s="279" t="str">
        <f aca="false">IF(VLOOKUP($A405,Tournoi!$B$2:$AB$601,3,0)="","",VLOOKUP($A405,Tournoi!$B$2:$AB$601,3,0))</f>
        <v>Larivière</v>
      </c>
      <c r="D405" s="279" t="str">
        <f aca="false">IF(VLOOKUP($A405,Tournoi!$B$2:$AB$601,4,0)="","",VLOOKUP($A405,Tournoi!$B$2:$AB$601,4,0))</f>
        <v>Renaud</v>
      </c>
      <c r="E405" s="249" t="str">
        <f aca="false">IF(VLOOKUP($A405,Tournoi!$B$2:$AB$601,5,0)="","",VLOOKUP($A405,Tournoi!$B$2:$AB$601,5,0))</f>
        <v/>
      </c>
      <c r="F405" s="280" t="str">
        <f aca="false">IF(VLOOKUP($A405,Tournoi!$B$2:$AB$601,6,0)="","",VLOOKUP($A405,Tournoi!$B$2:$AB$601,6,0))</f>
        <v/>
      </c>
      <c r="G405" s="280" t="str">
        <f aca="false">IF(VLOOKUP($A405,Tournoi!$B$2:$AB$601,6,0)="","",VLOOKUP($A405,Tournoi!$B$2:$AB$601,8,0))</f>
        <v/>
      </c>
      <c r="H405" s="281" t="str">
        <f aca="false">IF(VLOOKUP($A405,Tournoi!$B$2:$AB$601,6,0)="","",VLOOKUP($A405,Tournoi!$B$2:$AB$601,12,0))</f>
        <v/>
      </c>
      <c r="I405" s="280" t="str">
        <f aca="false">IF(VLOOKUP($A405,Tournoi!$B$2:$AB$601,6,0)="","",VLOOKUP($A405,Tournoi!$B$2:$AB$601,13,0))</f>
        <v/>
      </c>
      <c r="J405" s="281" t="str">
        <f aca="false">IF(VLOOKUP($A405,Tournoi!$B$2:$AB$601,6,0)="","",VLOOKUP($A405,Tournoi!$B$2:$AB$601,17,0))</f>
        <v/>
      </c>
      <c r="K405" s="280" t="str">
        <f aca="false">IF(VLOOKUP($A405,Tournoi!$B$2:$AB$601,6,0)="","",VLOOKUP($A405,Tournoi!$B$2:$AB$601,18,0))</f>
        <v/>
      </c>
      <c r="L405" s="281" t="str">
        <f aca="false">IF(VLOOKUP($A405,Tournoi!$B$2:$AB$601,6,0)="","",VLOOKUP($A405,Tournoi!$B$2:$AB$601,22,0))</f>
        <v/>
      </c>
    </row>
    <row r="406" customFormat="false" ht="14.1" hidden="false" customHeight="true" outlineLevel="0" collapsed="false">
      <c r="A406" s="36" t="n">
        <v>405</v>
      </c>
      <c r="B406" s="278" t="n">
        <f aca="false">IF(VLOOKUP($A406,Ludo_na!$A$2:$AB$602,3,0)="","",VLOOKUP($A406,Ludo_na!$A$2:$AB$602,2,0))</f>
        <v>164</v>
      </c>
      <c r="C406" s="279" t="str">
        <f aca="false">IF(VLOOKUP($A406,Tournoi!$B$2:$AB$601,3,0)="","",VLOOKUP($A406,Tournoi!$B$2:$AB$601,3,0))</f>
        <v>Callewaert</v>
      </c>
      <c r="D406" s="279" t="str">
        <f aca="false">IF(VLOOKUP($A406,Tournoi!$B$2:$AB$601,4,0)="","",VLOOKUP($A406,Tournoi!$B$2:$AB$601,4,0))</f>
        <v>Pia</v>
      </c>
      <c r="E406" s="249" t="str">
        <f aca="false">IF(VLOOKUP($A406,Tournoi!$B$2:$AB$601,5,0)="","",VLOOKUP($A406,Tournoi!$B$2:$AB$601,5,0))</f>
        <v>Imagimonde</v>
      </c>
      <c r="F406" s="280" t="str">
        <f aca="false">IF(VLOOKUP($A406,Tournoi!$B$2:$AB$601,6,0)="","",VLOOKUP($A406,Tournoi!$B$2:$AB$601,6,0))</f>
        <v/>
      </c>
      <c r="G406" s="280" t="str">
        <f aca="false">IF(VLOOKUP($A406,Tournoi!$B$2:$AB$601,6,0)="","",VLOOKUP($A406,Tournoi!$B$2:$AB$601,8,0))</f>
        <v/>
      </c>
      <c r="H406" s="281" t="str">
        <f aca="false">IF(VLOOKUP($A406,Tournoi!$B$2:$AB$601,6,0)="","",VLOOKUP($A406,Tournoi!$B$2:$AB$601,12,0))</f>
        <v/>
      </c>
      <c r="I406" s="280" t="str">
        <f aca="false">IF(VLOOKUP($A406,Tournoi!$B$2:$AB$601,6,0)="","",VLOOKUP($A406,Tournoi!$B$2:$AB$601,13,0))</f>
        <v/>
      </c>
      <c r="J406" s="281" t="str">
        <f aca="false">IF(VLOOKUP($A406,Tournoi!$B$2:$AB$601,6,0)="","",VLOOKUP($A406,Tournoi!$B$2:$AB$601,17,0))</f>
        <v/>
      </c>
      <c r="K406" s="280" t="str">
        <f aca="false">IF(VLOOKUP($A406,Tournoi!$B$2:$AB$601,6,0)="","",VLOOKUP($A406,Tournoi!$B$2:$AB$601,18,0))</f>
        <v/>
      </c>
      <c r="L406" s="281" t="str">
        <f aca="false">IF(VLOOKUP($A406,Tournoi!$B$2:$AB$601,6,0)="","",VLOOKUP($A406,Tournoi!$B$2:$AB$601,22,0))</f>
        <v/>
      </c>
    </row>
    <row r="407" customFormat="false" ht="14.1" hidden="false" customHeight="true" outlineLevel="0" collapsed="false">
      <c r="A407" s="36" t="n">
        <v>406</v>
      </c>
      <c r="B407" s="278" t="n">
        <f aca="false">IF(VLOOKUP($A407,Ludo_na!$A$2:$AB$602,3,0)="","",VLOOKUP($A407,Ludo_na!$A$2:$AB$602,2,0))</f>
        <v>157</v>
      </c>
      <c r="C407" s="279" t="str">
        <f aca="false">IF(VLOOKUP($A407,Tournoi!$B$2:$AB$601,3,0)="","",VLOOKUP($A407,Tournoi!$B$2:$AB$601,3,0))</f>
        <v>Gabrielli</v>
      </c>
      <c r="D407" s="279" t="str">
        <f aca="false">IF(VLOOKUP($A407,Tournoi!$B$2:$AB$601,4,0)="","",VLOOKUP($A407,Tournoi!$B$2:$AB$601,4,0))</f>
        <v>Pierre</v>
      </c>
      <c r="E407" s="249" t="str">
        <f aca="false">IF(VLOOKUP($A407,Tournoi!$B$2:$AB$601,5,0)="","",VLOOKUP($A407,Tournoi!$B$2:$AB$601,5,0))</f>
        <v/>
      </c>
      <c r="F407" s="280" t="str">
        <f aca="false">IF(VLOOKUP($A407,Tournoi!$B$2:$AB$601,6,0)="","",VLOOKUP($A407,Tournoi!$B$2:$AB$601,6,0))</f>
        <v/>
      </c>
      <c r="G407" s="280" t="str">
        <f aca="false">IF(VLOOKUP($A407,Tournoi!$B$2:$AB$601,6,0)="","",VLOOKUP($A407,Tournoi!$B$2:$AB$601,8,0))</f>
        <v/>
      </c>
      <c r="H407" s="281" t="str">
        <f aca="false">IF(VLOOKUP($A407,Tournoi!$B$2:$AB$601,6,0)="","",VLOOKUP($A407,Tournoi!$B$2:$AB$601,12,0))</f>
        <v/>
      </c>
      <c r="I407" s="280" t="str">
        <f aca="false">IF(VLOOKUP($A407,Tournoi!$B$2:$AB$601,6,0)="","",VLOOKUP($A407,Tournoi!$B$2:$AB$601,13,0))</f>
        <v/>
      </c>
      <c r="J407" s="281" t="str">
        <f aca="false">IF(VLOOKUP($A407,Tournoi!$B$2:$AB$601,6,0)="","",VLOOKUP($A407,Tournoi!$B$2:$AB$601,17,0))</f>
        <v/>
      </c>
      <c r="K407" s="280" t="str">
        <f aca="false">IF(VLOOKUP($A407,Tournoi!$B$2:$AB$601,6,0)="","",VLOOKUP($A407,Tournoi!$B$2:$AB$601,18,0))</f>
        <v/>
      </c>
      <c r="L407" s="281" t="str">
        <f aca="false">IF(VLOOKUP($A407,Tournoi!$B$2:$AB$601,6,0)="","",VLOOKUP($A407,Tournoi!$B$2:$AB$601,22,0))</f>
        <v/>
      </c>
    </row>
    <row r="408" customFormat="false" ht="14.1" hidden="false" customHeight="true" outlineLevel="0" collapsed="false">
      <c r="A408" s="36" t="n">
        <v>407</v>
      </c>
      <c r="B408" s="278" t="n">
        <f aca="false">IF(VLOOKUP($A408,Ludo_na!$A$2:$AB$602,3,0)="","",VLOOKUP($A408,Ludo_na!$A$2:$AB$602,2,0))</f>
        <v>86</v>
      </c>
      <c r="C408" s="279" t="str">
        <f aca="false">IF(VLOOKUP($A408,Tournoi!$B$2:$AB$601,3,0)="","",VLOOKUP($A408,Tournoi!$B$2:$AB$601,3,0))</f>
        <v>De Waey</v>
      </c>
      <c r="D408" s="279" t="str">
        <f aca="false">IF(VLOOKUP($A408,Tournoi!$B$2:$AB$601,4,0)="","",VLOOKUP($A408,Tournoi!$B$2:$AB$601,4,0))</f>
        <v>Joeri</v>
      </c>
      <c r="E408" s="249" t="str">
        <f aca="false">IF(VLOOKUP($A408,Tournoi!$B$2:$AB$601,5,0)="","",VLOOKUP($A408,Tournoi!$B$2:$AB$601,5,0))</f>
        <v>De Pionne</v>
      </c>
      <c r="F408" s="280" t="str">
        <f aca="false">IF(VLOOKUP($A408,Tournoi!$B$2:$AB$601,6,0)="","",VLOOKUP($A408,Tournoi!$B$2:$AB$601,6,0))</f>
        <v>Aanwezig</v>
      </c>
      <c r="G408" s="280" t="str">
        <f aca="false">IF(VLOOKUP($A408,Tournoi!$B$2:$AB$601,6,0)="","",VLOOKUP($A408,Tournoi!$B$2:$AB$601,8,0))</f>
        <v>Mangrovia</v>
      </c>
      <c r="H408" s="281" t="n">
        <f aca="false">IF(VLOOKUP($A408,Tournoi!$B$2:$AB$601,6,0)="","",VLOOKUP($A408,Tournoi!$B$2:$AB$601,12,0))</f>
        <v>105.253918495298</v>
      </c>
      <c r="I408" s="280" t="str">
        <f aca="false">IF(VLOOKUP($A408,Tournoi!$B$2:$AB$601,6,0)="","",VLOOKUP($A408,Tournoi!$B$2:$AB$601,13,0))</f>
        <v>Rhodes</v>
      </c>
      <c r="J408" s="281" t="n">
        <f aca="false">IF(VLOOKUP($A408,Tournoi!$B$2:$AB$601,6,0)="","",VLOOKUP($A408,Tournoi!$B$2:$AB$601,17,0))</f>
        <v>66.9126984126984</v>
      </c>
      <c r="K408" s="280" t="str">
        <f aca="false">IF(VLOOKUP($A408,Tournoi!$B$2:$AB$601,6,0)="","",VLOOKUP($A408,Tournoi!$B$2:$AB$601,18,0))</f>
        <v>Kilt Castle</v>
      </c>
      <c r="L408" s="281" t="n">
        <f aca="false">IF(VLOOKUP($A408,Tournoi!$B$2:$AB$601,6,0)="","",VLOOKUP($A408,Tournoi!$B$2:$AB$601,22,0))</f>
        <v>33.5656167979003</v>
      </c>
    </row>
    <row r="409" customFormat="false" ht="14.1" hidden="false" customHeight="true" outlineLevel="0" collapsed="false">
      <c r="A409" s="36" t="n">
        <v>408</v>
      </c>
      <c r="B409" s="278" t="n">
        <f aca="false">IF(VLOOKUP($A409,Ludo_na!$A$2:$AB$602,3,0)="","",VLOOKUP($A409,Ludo_na!$A$2:$AB$602,2,0))</f>
        <v>108</v>
      </c>
      <c r="C409" s="279" t="str">
        <f aca="false">IF(VLOOKUP($A409,Tournoi!$B$2:$AB$601,3,0)="","",VLOOKUP($A409,Tournoi!$B$2:$AB$601,3,0))</f>
        <v>De Permentier</v>
      </c>
      <c r="D409" s="279" t="str">
        <f aca="false">IF(VLOOKUP($A409,Tournoi!$B$2:$AB$601,4,0)="","",VLOOKUP($A409,Tournoi!$B$2:$AB$601,4,0))</f>
        <v>Cindy</v>
      </c>
      <c r="E409" s="249" t="str">
        <f aca="false">IF(VLOOKUP($A409,Tournoi!$B$2:$AB$601,5,0)="","",VLOOKUP($A409,Tournoi!$B$2:$AB$601,5,0))</f>
        <v>De Bokkensprong</v>
      </c>
      <c r="F409" s="280" t="str">
        <f aca="false">IF(VLOOKUP($A409,Tournoi!$B$2:$AB$601,6,0)="","",VLOOKUP($A409,Tournoi!$B$2:$AB$601,6,0))</f>
        <v>Aanwezig</v>
      </c>
      <c r="G409" s="280" t="str">
        <f aca="false">IF(VLOOKUP($A409,Tournoi!$B$2:$AB$601,6,0)="","",VLOOKUP($A409,Tournoi!$B$2:$AB$601,8,0))</f>
        <v>Mangrovia</v>
      </c>
      <c r="H409" s="281" t="n">
        <f aca="false">IF(VLOOKUP($A409,Tournoi!$B$2:$AB$601,6,0)="","",VLOOKUP($A409,Tournoi!$B$2:$AB$601,12,0))</f>
        <v>50.1782178217822</v>
      </c>
      <c r="I409" s="280" t="str">
        <f aca="false">IF(VLOOKUP($A409,Tournoi!$B$2:$AB$601,6,0)="","",VLOOKUP($A409,Tournoi!$B$2:$AB$601,13,0))</f>
        <v>Broom Service</v>
      </c>
      <c r="J409" s="281" t="n">
        <f aca="false">IF(VLOOKUP($A409,Tournoi!$B$2:$AB$601,6,0)="","",VLOOKUP($A409,Tournoi!$B$2:$AB$601,17,0))</f>
        <v>105.251781472684</v>
      </c>
      <c r="K409" s="280" t="str">
        <f aca="false">IF(VLOOKUP($A409,Tournoi!$B$2:$AB$601,6,0)="","",VLOOKUP($A409,Tournoi!$B$2:$AB$601,18,0))</f>
        <v>Splendor</v>
      </c>
      <c r="L409" s="281" t="n">
        <f aca="false">IF(VLOOKUP($A409,Tournoi!$B$2:$AB$601,6,0)="","",VLOOKUP($A409,Tournoi!$B$2:$AB$601,22,0))</f>
        <v>104.313725490196</v>
      </c>
    </row>
    <row r="410" customFormat="false" ht="14.1" hidden="false" customHeight="true" outlineLevel="0" collapsed="false">
      <c r="A410" s="36" t="n">
        <v>409</v>
      </c>
      <c r="B410" s="278" t="n">
        <f aca="false">IF(VLOOKUP($A410,Ludo_na!$A$2:$AB$602,3,0)="","",VLOOKUP($A410,Ludo_na!$A$2:$AB$602,2,0))</f>
        <v>121</v>
      </c>
      <c r="C410" s="279" t="str">
        <f aca="false">IF(VLOOKUP($A410,Tournoi!$B$2:$AB$601,3,0)="","",VLOOKUP($A410,Tournoi!$B$2:$AB$601,3,0))</f>
        <v>Lefevre</v>
      </c>
      <c r="D410" s="279" t="str">
        <f aca="false">IF(VLOOKUP($A410,Tournoi!$B$2:$AB$601,4,0)="","",VLOOKUP($A410,Tournoi!$B$2:$AB$601,4,0))</f>
        <v>Magda</v>
      </c>
      <c r="E410" s="249" t="str">
        <f aca="false">IF(VLOOKUP($A410,Tournoi!$B$2:$AB$601,5,0)="","",VLOOKUP($A410,Tournoi!$B$2:$AB$601,5,0))</f>
        <v>Spelen Op Zolder</v>
      </c>
      <c r="F410" s="280" t="str">
        <f aca="false">IF(VLOOKUP($A410,Tournoi!$B$2:$AB$601,6,0)="","",VLOOKUP($A410,Tournoi!$B$2:$AB$601,6,0))</f>
        <v/>
      </c>
      <c r="G410" s="280" t="str">
        <f aca="false">IF(VLOOKUP($A410,Tournoi!$B$2:$AB$601,6,0)="","",VLOOKUP($A410,Tournoi!$B$2:$AB$601,8,0))</f>
        <v/>
      </c>
      <c r="H410" s="281" t="str">
        <f aca="false">IF(VLOOKUP($A410,Tournoi!$B$2:$AB$601,6,0)="","",VLOOKUP($A410,Tournoi!$B$2:$AB$601,12,0))</f>
        <v/>
      </c>
      <c r="I410" s="280" t="str">
        <f aca="false">IF(VLOOKUP($A410,Tournoi!$B$2:$AB$601,6,0)="","",VLOOKUP($A410,Tournoi!$B$2:$AB$601,13,0))</f>
        <v/>
      </c>
      <c r="J410" s="281" t="str">
        <f aca="false">IF(VLOOKUP($A410,Tournoi!$B$2:$AB$601,6,0)="","",VLOOKUP($A410,Tournoi!$B$2:$AB$601,17,0))</f>
        <v/>
      </c>
      <c r="K410" s="280" t="str">
        <f aca="false">IF(VLOOKUP($A410,Tournoi!$B$2:$AB$601,6,0)="","",VLOOKUP($A410,Tournoi!$B$2:$AB$601,18,0))</f>
        <v/>
      </c>
      <c r="L410" s="281" t="str">
        <f aca="false">IF(VLOOKUP($A410,Tournoi!$B$2:$AB$601,6,0)="","",VLOOKUP($A410,Tournoi!$B$2:$AB$601,22,0))</f>
        <v/>
      </c>
    </row>
    <row r="411" customFormat="false" ht="14.1" hidden="false" customHeight="true" outlineLevel="0" collapsed="false">
      <c r="A411" s="36" t="n">
        <v>410</v>
      </c>
      <c r="B411" s="278" t="n">
        <f aca="false">IF(VLOOKUP($A411,Ludo_na!$A$2:$AB$602,3,0)="","",VLOOKUP($A411,Ludo_na!$A$2:$AB$602,2,0))</f>
        <v>500</v>
      </c>
      <c r="C411" s="279" t="str">
        <f aca="false">IF(VLOOKUP($A411,Tournoi!$B$2:$AB$601,3,0)="","",VLOOKUP($A411,Tournoi!$B$2:$AB$601,3,0))</f>
        <v>Rébérez</v>
      </c>
      <c r="D411" s="279" t="str">
        <f aca="false">IF(VLOOKUP($A411,Tournoi!$B$2:$AB$601,4,0)="","",VLOOKUP($A411,Tournoi!$B$2:$AB$601,4,0))</f>
        <v>Lasse</v>
      </c>
      <c r="E411" s="249" t="str">
        <f aca="false">IF(VLOOKUP($A411,Tournoi!$B$2:$AB$601,5,0)="","",VLOOKUP($A411,Tournoi!$B$2:$AB$601,5,0))</f>
        <v>De Speeldoos</v>
      </c>
      <c r="F411" s="280" t="str">
        <f aca="false">IF(VLOOKUP($A411,Tournoi!$B$2:$AB$601,6,0)="","",VLOOKUP($A411,Tournoi!$B$2:$AB$601,6,0))</f>
        <v>Aanwezig</v>
      </c>
      <c r="G411" s="280" t="str">
        <f aca="false">IF(VLOOKUP($A411,Tournoi!$B$2:$AB$601,6,0)="","",VLOOKUP($A411,Tournoi!$B$2:$AB$601,8,0))</f>
        <v>La Isla</v>
      </c>
      <c r="H411" s="281" t="n">
        <f aca="false">IF(VLOOKUP($A411,Tournoi!$B$2:$AB$601,6,0)="","",VLOOKUP($A411,Tournoi!$B$2:$AB$601,12,0))</f>
        <v>0.210714285714286</v>
      </c>
      <c r="I411" s="280" t="str">
        <f aca="false">IF(VLOOKUP($A411,Tournoi!$B$2:$AB$601,6,0)="","",VLOOKUP($A411,Tournoi!$B$2:$AB$601,13,0))</f>
        <v>First Class</v>
      </c>
      <c r="J411" s="281" t="n">
        <f aca="false">IF(VLOOKUP($A411,Tournoi!$B$2:$AB$601,6,0)="","",VLOOKUP($A411,Tournoi!$B$2:$AB$601,17,0))</f>
        <v>0.221649484536082</v>
      </c>
      <c r="K411" s="280" t="str">
        <f aca="false">IF(VLOOKUP($A411,Tournoi!$B$2:$AB$601,6,0)="","",VLOOKUP($A411,Tournoi!$B$2:$AB$601,18,0))</f>
        <v>Carcassonne</v>
      </c>
      <c r="L411" s="281" t="n">
        <f aca="false">IF(VLOOKUP($A411,Tournoi!$B$2:$AB$601,6,0)="","",VLOOKUP($A411,Tournoi!$B$2:$AB$601,22,0))</f>
        <v>0.161764705882353</v>
      </c>
    </row>
    <row r="412" customFormat="false" ht="14.1" hidden="false" customHeight="true" outlineLevel="0" collapsed="false">
      <c r="A412" s="36" t="n">
        <v>411</v>
      </c>
      <c r="B412" s="278" t="n">
        <f aca="false">IF(VLOOKUP($A412,Ludo_na!$A$2:$AB$602,3,0)="","",VLOOKUP($A412,Ludo_na!$A$2:$AB$602,2,0))</f>
        <v>549</v>
      </c>
      <c r="C412" s="279" t="str">
        <f aca="false">IF(VLOOKUP($A412,Tournoi!$B$2:$AB$601,3,0)="","",VLOOKUP($A412,Tournoi!$B$2:$AB$601,3,0))</f>
        <v>Micheli</v>
      </c>
      <c r="D412" s="279" t="str">
        <f aca="false">IF(VLOOKUP($A412,Tournoi!$B$2:$AB$601,4,0)="","",VLOOKUP($A412,Tournoi!$B$2:$AB$601,4,0))</f>
        <v>Jaana</v>
      </c>
      <c r="E412" s="249" t="str">
        <f aca="false">IF(VLOOKUP($A412,Tournoi!$B$2:$AB$601,5,0)="","",VLOOKUP($A412,Tournoi!$B$2:$AB$601,5,0))</f>
        <v/>
      </c>
      <c r="F412" s="280" t="str">
        <f aca="false">IF(VLOOKUP($A412,Tournoi!$B$2:$AB$601,6,0)="","",VLOOKUP($A412,Tournoi!$B$2:$AB$601,6,0))</f>
        <v/>
      </c>
      <c r="G412" s="280" t="str">
        <f aca="false">IF(VLOOKUP($A412,Tournoi!$B$2:$AB$601,6,0)="","",VLOOKUP($A412,Tournoi!$B$2:$AB$601,8,0))</f>
        <v/>
      </c>
      <c r="H412" s="281" t="str">
        <f aca="false">IF(VLOOKUP($A412,Tournoi!$B$2:$AB$601,6,0)="","",VLOOKUP($A412,Tournoi!$B$2:$AB$601,12,0))</f>
        <v/>
      </c>
      <c r="I412" s="280" t="str">
        <f aca="false">IF(VLOOKUP($A412,Tournoi!$B$2:$AB$601,6,0)="","",VLOOKUP($A412,Tournoi!$B$2:$AB$601,13,0))</f>
        <v/>
      </c>
      <c r="J412" s="281" t="str">
        <f aca="false">IF(VLOOKUP($A412,Tournoi!$B$2:$AB$601,6,0)="","",VLOOKUP($A412,Tournoi!$B$2:$AB$601,17,0))</f>
        <v/>
      </c>
      <c r="K412" s="280" t="str">
        <f aca="false">IF(VLOOKUP($A412,Tournoi!$B$2:$AB$601,6,0)="","",VLOOKUP($A412,Tournoi!$B$2:$AB$601,18,0))</f>
        <v/>
      </c>
      <c r="L412" s="281" t="str">
        <f aca="false">IF(VLOOKUP($A412,Tournoi!$B$2:$AB$601,6,0)="","",VLOOKUP($A412,Tournoi!$B$2:$AB$601,22,0))</f>
        <v/>
      </c>
    </row>
    <row r="413" customFormat="false" ht="14.1" hidden="false" customHeight="true" outlineLevel="0" collapsed="false">
      <c r="A413" s="36" t="n">
        <v>412</v>
      </c>
      <c r="B413" s="278" t="n">
        <f aca="false">IF(VLOOKUP($A413,Ludo_na!$A$2:$AB$602,3,0)="","",VLOOKUP($A413,Ludo_na!$A$2:$AB$602,2,0))</f>
        <v>387</v>
      </c>
      <c r="C413" s="279" t="str">
        <f aca="false">IF(VLOOKUP($A413,Tournoi!$B$2:$AB$601,3,0)="","",VLOOKUP($A413,Tournoi!$B$2:$AB$601,3,0))</f>
        <v>Lempereur</v>
      </c>
      <c r="D413" s="279" t="str">
        <f aca="false">IF(VLOOKUP($A413,Tournoi!$B$2:$AB$601,4,0)="","",VLOOKUP($A413,Tournoi!$B$2:$AB$601,4,0))</f>
        <v>Nicolas</v>
      </c>
      <c r="E413" s="249" t="str">
        <f aca="false">IF(VLOOKUP($A413,Tournoi!$B$2:$AB$601,5,0)="","",VLOOKUP($A413,Tournoi!$B$2:$AB$601,5,0))</f>
        <v/>
      </c>
      <c r="F413" s="280" t="str">
        <f aca="false">IF(VLOOKUP($A413,Tournoi!$B$2:$AB$601,6,0)="","",VLOOKUP($A413,Tournoi!$B$2:$AB$601,6,0))</f>
        <v/>
      </c>
      <c r="G413" s="280" t="str">
        <f aca="false">IF(VLOOKUP($A413,Tournoi!$B$2:$AB$601,6,0)="","",VLOOKUP($A413,Tournoi!$B$2:$AB$601,8,0))</f>
        <v/>
      </c>
      <c r="H413" s="281" t="str">
        <f aca="false">IF(VLOOKUP($A413,Tournoi!$B$2:$AB$601,6,0)="","",VLOOKUP($A413,Tournoi!$B$2:$AB$601,12,0))</f>
        <v/>
      </c>
      <c r="I413" s="280" t="str">
        <f aca="false">IF(VLOOKUP($A413,Tournoi!$B$2:$AB$601,6,0)="","",VLOOKUP($A413,Tournoi!$B$2:$AB$601,13,0))</f>
        <v/>
      </c>
      <c r="J413" s="281" t="str">
        <f aca="false">IF(VLOOKUP($A413,Tournoi!$B$2:$AB$601,6,0)="","",VLOOKUP($A413,Tournoi!$B$2:$AB$601,17,0))</f>
        <v/>
      </c>
      <c r="K413" s="280" t="str">
        <f aca="false">IF(VLOOKUP($A413,Tournoi!$B$2:$AB$601,6,0)="","",VLOOKUP($A413,Tournoi!$B$2:$AB$601,18,0))</f>
        <v/>
      </c>
      <c r="L413" s="281" t="str">
        <f aca="false">IF(VLOOKUP($A413,Tournoi!$B$2:$AB$601,6,0)="","",VLOOKUP($A413,Tournoi!$B$2:$AB$601,22,0))</f>
        <v/>
      </c>
    </row>
    <row r="414" customFormat="false" ht="14.1" hidden="false" customHeight="true" outlineLevel="0" collapsed="false">
      <c r="A414" s="36" t="n">
        <v>413</v>
      </c>
      <c r="B414" s="278" t="n">
        <f aca="false">IF(VLOOKUP($A414,Ludo_na!$A$2:$AB$602,3,0)="","",VLOOKUP($A414,Ludo_na!$A$2:$AB$602,2,0))</f>
        <v>343</v>
      </c>
      <c r="C414" s="279" t="str">
        <f aca="false">IF(VLOOKUP($A414,Tournoi!$B$2:$AB$601,3,0)="","",VLOOKUP($A414,Tournoi!$B$2:$AB$601,3,0))</f>
        <v>Martens</v>
      </c>
      <c r="D414" s="279" t="str">
        <f aca="false">IF(VLOOKUP($A414,Tournoi!$B$2:$AB$601,4,0)="","",VLOOKUP($A414,Tournoi!$B$2:$AB$601,4,0))</f>
        <v>Anthony</v>
      </c>
      <c r="E414" s="249" t="str">
        <f aca="false">IF(VLOOKUP($A414,Tournoi!$B$2:$AB$601,5,0)="","",VLOOKUP($A414,Tournoi!$B$2:$AB$601,5,0))</f>
        <v/>
      </c>
      <c r="F414" s="280" t="str">
        <f aca="false">IF(VLOOKUP($A414,Tournoi!$B$2:$AB$601,6,0)="","",VLOOKUP($A414,Tournoi!$B$2:$AB$601,6,0))</f>
        <v>Aanwezig</v>
      </c>
      <c r="G414" s="280" t="str">
        <f aca="false">IF(VLOOKUP($A414,Tournoi!$B$2:$AB$601,6,0)="","",VLOOKUP($A414,Tournoi!$B$2:$AB$601,8,0))</f>
        <v>De Kolonisten van Catan</v>
      </c>
      <c r="H414" s="281" t="n">
        <f aca="false">IF(VLOOKUP($A414,Tournoi!$B$2:$AB$601,6,0)="","",VLOOKUP($A414,Tournoi!$B$2:$AB$601,12,0))</f>
        <v>33.5520833333333</v>
      </c>
      <c r="I414" s="280" t="str">
        <f aca="false">IF(VLOOKUP($A414,Tournoi!$B$2:$AB$601,6,0)="","",VLOOKUP($A414,Tournoi!$B$2:$AB$601,13,0))</f>
        <v>Agricola</v>
      </c>
      <c r="J414" s="281" t="n">
        <f aca="false">IF(VLOOKUP($A414,Tournoi!$B$2:$AB$601,6,0)="","",VLOOKUP($A414,Tournoi!$B$2:$AB$601,17,0))</f>
        <v>33.5364583333333</v>
      </c>
      <c r="K414" s="280" t="str">
        <f aca="false">IF(VLOOKUP($A414,Tournoi!$B$2:$AB$601,6,0)="","",VLOOKUP($A414,Tournoi!$B$2:$AB$601,18,0))</f>
        <v>7 Wonders</v>
      </c>
      <c r="L414" s="281" t="n">
        <f aca="false">IF(VLOOKUP($A414,Tournoi!$B$2:$AB$601,6,0)="","",VLOOKUP($A414,Tournoi!$B$2:$AB$601,22,0))</f>
        <v>25.172268907563</v>
      </c>
    </row>
    <row r="415" customFormat="false" ht="14.1" hidden="false" customHeight="true" outlineLevel="0" collapsed="false">
      <c r="A415" s="36" t="n">
        <v>414</v>
      </c>
      <c r="B415" s="278" t="n">
        <f aca="false">IF(VLOOKUP($A415,Ludo_na!$A$2:$AB$602,3,0)="","",VLOOKUP($A415,Ludo_na!$A$2:$AB$602,2,0))</f>
        <v>392</v>
      </c>
      <c r="C415" s="279" t="str">
        <f aca="false">IF(VLOOKUP($A415,Tournoi!$B$2:$AB$601,3,0)="","",VLOOKUP($A415,Tournoi!$B$2:$AB$601,3,0))</f>
        <v>Van Poucke</v>
      </c>
      <c r="D415" s="279" t="str">
        <f aca="false">IF(VLOOKUP($A415,Tournoi!$B$2:$AB$601,4,0)="","",VLOOKUP($A415,Tournoi!$B$2:$AB$601,4,0))</f>
        <v>Reinhart</v>
      </c>
      <c r="E415" s="249" t="str">
        <f aca="false">IF(VLOOKUP($A415,Tournoi!$B$2:$AB$601,5,0)="","",VLOOKUP($A415,Tournoi!$B$2:$AB$601,5,0))</f>
        <v/>
      </c>
      <c r="F415" s="280" t="str">
        <f aca="false">IF(VLOOKUP($A415,Tournoi!$B$2:$AB$601,6,0)="","",VLOOKUP($A415,Tournoi!$B$2:$AB$601,6,0))</f>
        <v>Aanwezig</v>
      </c>
      <c r="G415" s="280" t="str">
        <f aca="false">IF(VLOOKUP($A415,Tournoi!$B$2:$AB$601,6,0)="","",VLOOKUP($A415,Tournoi!$B$2:$AB$601,8,0))</f>
        <v>Avonturenland</v>
      </c>
      <c r="H415" s="281" t="n">
        <f aca="false">IF(VLOOKUP($A415,Tournoi!$B$2:$AB$601,6,0)="","",VLOOKUP($A415,Tournoi!$B$2:$AB$601,12,0))</f>
        <v>33.5770833333333</v>
      </c>
      <c r="I415" s="280" t="str">
        <f aca="false">IF(VLOOKUP($A415,Tournoi!$B$2:$AB$601,6,0)="","",VLOOKUP($A415,Tournoi!$B$2:$AB$601,13,0))</f>
        <v>Orleans</v>
      </c>
      <c r="J415" s="281" t="n">
        <f aca="false">IF(VLOOKUP($A415,Tournoi!$B$2:$AB$601,6,0)="","",VLOOKUP($A415,Tournoi!$B$2:$AB$601,17,0))</f>
        <v>33.5794530672579</v>
      </c>
      <c r="K415" s="280" t="str">
        <f aca="false">IF(VLOOKUP($A415,Tournoi!$B$2:$AB$601,6,0)="","",VLOOKUP($A415,Tournoi!$B$2:$AB$601,18,0))</f>
        <v>7 Wonders</v>
      </c>
      <c r="L415" s="281" t="n">
        <f aca="false">IF(VLOOKUP($A415,Tournoi!$B$2:$AB$601,6,0)="","",VLOOKUP($A415,Tournoi!$B$2:$AB$601,22,0))</f>
        <v>0.133079847908745</v>
      </c>
    </row>
    <row r="416" customFormat="false" ht="14.1" hidden="false" customHeight="true" outlineLevel="0" collapsed="false">
      <c r="A416" s="36" t="n">
        <v>415</v>
      </c>
      <c r="B416" s="278" t="n">
        <f aca="false">IF(VLOOKUP($A416,Ludo_na!$A$2:$AB$602,3,0)="","",VLOOKUP($A416,Ludo_na!$A$2:$AB$602,2,0))</f>
        <v>461</v>
      </c>
      <c r="C416" s="279" t="str">
        <f aca="false">IF(VLOOKUP($A416,Tournoi!$B$2:$AB$601,3,0)="","",VLOOKUP($A416,Tournoi!$B$2:$AB$601,3,0))</f>
        <v>Rotsaert</v>
      </c>
      <c r="D416" s="279" t="str">
        <f aca="false">IF(VLOOKUP($A416,Tournoi!$B$2:$AB$601,4,0)="","",VLOOKUP($A416,Tournoi!$B$2:$AB$601,4,0))</f>
        <v>Peter</v>
      </c>
      <c r="E416" s="249" t="str">
        <f aca="false">IF(VLOOKUP($A416,Tournoi!$B$2:$AB$601,5,0)="","",VLOOKUP($A416,Tournoi!$B$2:$AB$601,5,0))</f>
        <v/>
      </c>
      <c r="F416" s="280" t="str">
        <f aca="false">IF(VLOOKUP($A416,Tournoi!$B$2:$AB$601,6,0)="","",VLOOKUP($A416,Tournoi!$B$2:$AB$601,6,0))</f>
        <v/>
      </c>
      <c r="G416" s="280" t="str">
        <f aca="false">IF(VLOOKUP($A416,Tournoi!$B$2:$AB$601,6,0)="","",VLOOKUP($A416,Tournoi!$B$2:$AB$601,8,0))</f>
        <v/>
      </c>
      <c r="H416" s="281" t="str">
        <f aca="false">IF(VLOOKUP($A416,Tournoi!$B$2:$AB$601,6,0)="","",VLOOKUP($A416,Tournoi!$B$2:$AB$601,12,0))</f>
        <v/>
      </c>
      <c r="I416" s="280" t="str">
        <f aca="false">IF(VLOOKUP($A416,Tournoi!$B$2:$AB$601,6,0)="","",VLOOKUP($A416,Tournoi!$B$2:$AB$601,13,0))</f>
        <v/>
      </c>
      <c r="J416" s="281" t="str">
        <f aca="false">IF(VLOOKUP($A416,Tournoi!$B$2:$AB$601,6,0)="","",VLOOKUP($A416,Tournoi!$B$2:$AB$601,17,0))</f>
        <v/>
      </c>
      <c r="K416" s="280" t="str">
        <f aca="false">IF(VLOOKUP($A416,Tournoi!$B$2:$AB$601,6,0)="","",VLOOKUP($A416,Tournoi!$B$2:$AB$601,18,0))</f>
        <v/>
      </c>
      <c r="L416" s="281" t="str">
        <f aca="false">IF(VLOOKUP($A416,Tournoi!$B$2:$AB$601,6,0)="","",VLOOKUP($A416,Tournoi!$B$2:$AB$601,22,0))</f>
        <v/>
      </c>
    </row>
    <row r="417" customFormat="false" ht="14.1" hidden="false" customHeight="true" outlineLevel="0" collapsed="false">
      <c r="A417" s="36" t="n">
        <v>416</v>
      </c>
      <c r="B417" s="278" t="n">
        <f aca="false">IF(VLOOKUP($A417,Ludo_na!$A$2:$AB$602,3,0)="","",VLOOKUP($A417,Ludo_na!$A$2:$AB$602,2,0))</f>
        <v>175</v>
      </c>
      <c r="C417" s="279" t="str">
        <f aca="false">IF(VLOOKUP($A417,Tournoi!$B$2:$AB$601,3,0)="","",VLOOKUP($A417,Tournoi!$B$2:$AB$601,3,0))</f>
        <v>Löfberg</v>
      </c>
      <c r="D417" s="279" t="str">
        <f aca="false">IF(VLOOKUP($A417,Tournoi!$B$2:$AB$601,4,0)="","",VLOOKUP($A417,Tournoi!$B$2:$AB$601,4,0))</f>
        <v>Valentin</v>
      </c>
      <c r="E417" s="249" t="str">
        <f aca="false">IF(VLOOKUP($A417,Tournoi!$B$2:$AB$601,5,0)="","",VLOOKUP($A417,Tournoi!$B$2:$AB$601,5,0))</f>
        <v/>
      </c>
      <c r="F417" s="280" t="str">
        <f aca="false">IF(VLOOKUP($A417,Tournoi!$B$2:$AB$601,6,0)="","",VLOOKUP($A417,Tournoi!$B$2:$AB$601,6,0))</f>
        <v/>
      </c>
      <c r="G417" s="280" t="str">
        <f aca="false">IF(VLOOKUP($A417,Tournoi!$B$2:$AB$601,6,0)="","",VLOOKUP($A417,Tournoi!$B$2:$AB$601,8,0))</f>
        <v/>
      </c>
      <c r="H417" s="281" t="str">
        <f aca="false">IF(VLOOKUP($A417,Tournoi!$B$2:$AB$601,6,0)="","",VLOOKUP($A417,Tournoi!$B$2:$AB$601,12,0))</f>
        <v/>
      </c>
      <c r="I417" s="280" t="str">
        <f aca="false">IF(VLOOKUP($A417,Tournoi!$B$2:$AB$601,6,0)="","",VLOOKUP($A417,Tournoi!$B$2:$AB$601,13,0))</f>
        <v/>
      </c>
      <c r="J417" s="281" t="str">
        <f aca="false">IF(VLOOKUP($A417,Tournoi!$B$2:$AB$601,6,0)="","",VLOOKUP($A417,Tournoi!$B$2:$AB$601,17,0))</f>
        <v/>
      </c>
      <c r="K417" s="280" t="str">
        <f aca="false">IF(VLOOKUP($A417,Tournoi!$B$2:$AB$601,6,0)="","",VLOOKUP($A417,Tournoi!$B$2:$AB$601,18,0))</f>
        <v/>
      </c>
      <c r="L417" s="281" t="str">
        <f aca="false">IF(VLOOKUP($A417,Tournoi!$B$2:$AB$601,6,0)="","",VLOOKUP($A417,Tournoi!$B$2:$AB$601,22,0))</f>
        <v/>
      </c>
    </row>
    <row r="418" customFormat="false" ht="14.1" hidden="false" customHeight="true" outlineLevel="0" collapsed="false">
      <c r="A418" s="36" t="n">
        <v>417</v>
      </c>
      <c r="B418" s="278" t="n">
        <f aca="false">IF(VLOOKUP($A418,Ludo_na!$A$2:$AB$602,3,0)="","",VLOOKUP($A418,Ludo_na!$A$2:$AB$602,2,0))</f>
        <v>549</v>
      </c>
      <c r="C418" s="279" t="str">
        <f aca="false">IF(VLOOKUP($A418,Tournoi!$B$2:$AB$601,3,0)="","",VLOOKUP($A418,Tournoi!$B$2:$AB$601,3,0))</f>
        <v>Vercayie</v>
      </c>
      <c r="D418" s="279" t="str">
        <f aca="false">IF(VLOOKUP($A418,Tournoi!$B$2:$AB$601,4,0)="","",VLOOKUP($A418,Tournoi!$B$2:$AB$601,4,0))</f>
        <v>Elger</v>
      </c>
      <c r="E418" s="249" t="str">
        <f aca="false">IF(VLOOKUP($A418,Tournoi!$B$2:$AB$601,5,0)="","",VLOOKUP($A418,Tournoi!$B$2:$AB$601,5,0))</f>
        <v/>
      </c>
      <c r="F418" s="280" t="str">
        <f aca="false">IF(VLOOKUP($A418,Tournoi!$B$2:$AB$601,6,0)="","",VLOOKUP($A418,Tournoi!$B$2:$AB$601,6,0))</f>
        <v/>
      </c>
      <c r="G418" s="280" t="str">
        <f aca="false">IF(VLOOKUP($A418,Tournoi!$B$2:$AB$601,6,0)="","",VLOOKUP($A418,Tournoi!$B$2:$AB$601,8,0))</f>
        <v/>
      </c>
      <c r="H418" s="281" t="str">
        <f aca="false">IF(VLOOKUP($A418,Tournoi!$B$2:$AB$601,6,0)="","",VLOOKUP($A418,Tournoi!$B$2:$AB$601,12,0))</f>
        <v/>
      </c>
      <c r="I418" s="280" t="str">
        <f aca="false">IF(VLOOKUP($A418,Tournoi!$B$2:$AB$601,6,0)="","",VLOOKUP($A418,Tournoi!$B$2:$AB$601,13,0))</f>
        <v/>
      </c>
      <c r="J418" s="281" t="str">
        <f aca="false">IF(VLOOKUP($A418,Tournoi!$B$2:$AB$601,6,0)="","",VLOOKUP($A418,Tournoi!$B$2:$AB$601,17,0))</f>
        <v/>
      </c>
      <c r="K418" s="280" t="str">
        <f aca="false">IF(VLOOKUP($A418,Tournoi!$B$2:$AB$601,6,0)="","",VLOOKUP($A418,Tournoi!$B$2:$AB$601,18,0))</f>
        <v/>
      </c>
      <c r="L418" s="281" t="str">
        <f aca="false">IF(VLOOKUP($A418,Tournoi!$B$2:$AB$601,6,0)="","",VLOOKUP($A418,Tournoi!$B$2:$AB$601,22,0))</f>
        <v/>
      </c>
    </row>
    <row r="419" customFormat="false" ht="14.1" hidden="false" customHeight="true" outlineLevel="0" collapsed="false">
      <c r="A419" s="36" t="n">
        <v>418</v>
      </c>
      <c r="B419" s="278" t="n">
        <f aca="false">IF(VLOOKUP($A419,Ludo_na!$A$2:$AB$602,3,0)="","",VLOOKUP($A419,Ludo_na!$A$2:$AB$602,2,0))</f>
        <v>134</v>
      </c>
      <c r="C419" s="279" t="str">
        <f aca="false">IF(VLOOKUP($A419,Tournoi!$B$2:$AB$601,3,0)="","",VLOOKUP($A419,Tournoi!$B$2:$AB$601,3,0))</f>
        <v>Bremeesch</v>
      </c>
      <c r="D419" s="279" t="str">
        <f aca="false">IF(VLOOKUP($A419,Tournoi!$B$2:$AB$601,4,0)="","",VLOOKUP($A419,Tournoi!$B$2:$AB$601,4,0))</f>
        <v>Ymke</v>
      </c>
      <c r="E419" s="249" t="str">
        <f aca="false">IF(VLOOKUP($A419,Tournoi!$B$2:$AB$601,5,0)="","",VLOOKUP($A419,Tournoi!$B$2:$AB$601,5,0))</f>
        <v>Prettig gescoord</v>
      </c>
      <c r="F419" s="280" t="str">
        <f aca="false">IF(VLOOKUP($A419,Tournoi!$B$2:$AB$601,6,0)="","",VLOOKUP($A419,Tournoi!$B$2:$AB$601,6,0))</f>
        <v>Aanwezig</v>
      </c>
      <c r="G419" s="280" t="str">
        <f aca="false">IF(VLOOKUP($A419,Tournoi!$B$2:$AB$601,6,0)="","",VLOOKUP($A419,Tournoi!$B$2:$AB$601,8,0))</f>
        <v>Cottage Garden</v>
      </c>
      <c r="H419" s="281" t="n">
        <f aca="false">IF(VLOOKUP($A419,Tournoi!$B$2:$AB$601,6,0)="","",VLOOKUP($A419,Tournoi!$B$2:$AB$601,12,0))</f>
        <v>66.921130952381</v>
      </c>
      <c r="I419" s="280" t="str">
        <f aca="false">IF(VLOOKUP($A419,Tournoi!$B$2:$AB$601,6,0)="","",VLOOKUP($A419,Tournoi!$B$2:$AB$601,13,0))</f>
        <v>Rhodes</v>
      </c>
      <c r="J419" s="281" t="n">
        <f aca="false">IF(VLOOKUP($A419,Tournoi!$B$2:$AB$601,6,0)="","",VLOOKUP($A419,Tournoi!$B$2:$AB$601,17,0))</f>
        <v>104.188311688312</v>
      </c>
      <c r="K419" s="280" t="str">
        <f aca="false">IF(VLOOKUP($A419,Tournoi!$B$2:$AB$601,6,0)="","",VLOOKUP($A419,Tournoi!$B$2:$AB$601,18,0))</f>
        <v>Chariot Race</v>
      </c>
      <c r="L419" s="281" t="n">
        <f aca="false">IF(VLOOKUP($A419,Tournoi!$B$2:$AB$601,6,0)="","",VLOOKUP($A419,Tournoi!$B$2:$AB$601,22,0))</f>
        <v>60.1904761904762</v>
      </c>
    </row>
    <row r="420" customFormat="false" ht="14.1" hidden="false" customHeight="true" outlineLevel="0" collapsed="false">
      <c r="A420" s="36" t="n">
        <v>419</v>
      </c>
      <c r="B420" s="278" t="n">
        <f aca="false">IF(VLOOKUP($A420,Ludo_na!$A$2:$AB$602,3,0)="","",VLOOKUP($A420,Ludo_na!$A$2:$AB$602,2,0))</f>
        <v>173</v>
      </c>
      <c r="C420" s="279" t="str">
        <f aca="false">IF(VLOOKUP($A420,Tournoi!$B$2:$AB$601,3,0)="","",VLOOKUP($A420,Tournoi!$B$2:$AB$601,3,0))</f>
        <v>Matthieu</v>
      </c>
      <c r="D420" s="279" t="str">
        <f aca="false">IF(VLOOKUP($A420,Tournoi!$B$2:$AB$601,4,0)="","",VLOOKUP($A420,Tournoi!$B$2:$AB$601,4,0))</f>
        <v>Christophe</v>
      </c>
      <c r="E420" s="249" t="str">
        <f aca="false">IF(VLOOKUP($A420,Tournoi!$B$2:$AB$601,5,0)="","",VLOOKUP($A420,Tournoi!$B$2:$AB$601,5,0))</f>
        <v/>
      </c>
      <c r="F420" s="280" t="str">
        <f aca="false">IF(VLOOKUP($A420,Tournoi!$B$2:$AB$601,6,0)="","",VLOOKUP($A420,Tournoi!$B$2:$AB$601,6,0))</f>
        <v/>
      </c>
      <c r="G420" s="280" t="str">
        <f aca="false">IF(VLOOKUP($A420,Tournoi!$B$2:$AB$601,6,0)="","",VLOOKUP($A420,Tournoi!$B$2:$AB$601,8,0))</f>
        <v/>
      </c>
      <c r="H420" s="281" t="str">
        <f aca="false">IF(VLOOKUP($A420,Tournoi!$B$2:$AB$601,6,0)="","",VLOOKUP($A420,Tournoi!$B$2:$AB$601,12,0))</f>
        <v/>
      </c>
      <c r="I420" s="280" t="str">
        <f aca="false">IF(VLOOKUP($A420,Tournoi!$B$2:$AB$601,6,0)="","",VLOOKUP($A420,Tournoi!$B$2:$AB$601,13,0))</f>
        <v/>
      </c>
      <c r="J420" s="281" t="str">
        <f aca="false">IF(VLOOKUP($A420,Tournoi!$B$2:$AB$601,6,0)="","",VLOOKUP($A420,Tournoi!$B$2:$AB$601,17,0))</f>
        <v/>
      </c>
      <c r="K420" s="280" t="str">
        <f aca="false">IF(VLOOKUP($A420,Tournoi!$B$2:$AB$601,6,0)="","",VLOOKUP($A420,Tournoi!$B$2:$AB$601,18,0))</f>
        <v/>
      </c>
      <c r="L420" s="281" t="str">
        <f aca="false">IF(VLOOKUP($A420,Tournoi!$B$2:$AB$601,6,0)="","",VLOOKUP($A420,Tournoi!$B$2:$AB$601,22,0))</f>
        <v/>
      </c>
    </row>
    <row r="421" customFormat="false" ht="14.1" hidden="false" customHeight="true" outlineLevel="0" collapsed="false">
      <c r="A421" s="36" t="n">
        <v>420</v>
      </c>
      <c r="B421" s="278" t="n">
        <f aca="false">IF(VLOOKUP($A421,Ludo_na!$A$2:$AB$602,3,0)="","",VLOOKUP($A421,Ludo_na!$A$2:$AB$602,2,0))</f>
        <v>326</v>
      </c>
      <c r="C421" s="279" t="str">
        <f aca="false">IF(VLOOKUP($A421,Tournoi!$B$2:$AB$601,3,0)="","",VLOOKUP($A421,Tournoi!$B$2:$AB$601,3,0))</f>
        <v>De Tender</v>
      </c>
      <c r="D421" s="279" t="str">
        <f aca="false">IF(VLOOKUP($A421,Tournoi!$B$2:$AB$601,4,0)="","",VLOOKUP($A421,Tournoi!$B$2:$AB$601,4,0))</f>
        <v>Tina</v>
      </c>
      <c r="E421" s="249" t="str">
        <f aca="false">IF(VLOOKUP($A421,Tournoi!$B$2:$AB$601,5,0)="","",VLOOKUP($A421,Tournoi!$B$2:$AB$601,5,0))</f>
        <v/>
      </c>
      <c r="F421" s="280" t="str">
        <f aca="false">IF(VLOOKUP($A421,Tournoi!$B$2:$AB$601,6,0)="","",VLOOKUP($A421,Tournoi!$B$2:$AB$601,6,0))</f>
        <v>Aanwezig</v>
      </c>
      <c r="G421" s="280" t="n">
        <f aca="false">IF(VLOOKUP($A421,Tournoi!$B$2:$AB$601,6,0)="","",VLOOKUP($A421,Tournoi!$B$2:$AB$601,8,0))</f>
        <v>0</v>
      </c>
      <c r="H421" s="281" t="n">
        <f aca="false">IF(VLOOKUP($A421,Tournoi!$B$2:$AB$601,6,0)="","",VLOOKUP($A421,Tournoi!$B$2:$AB$601,12,0))</f>
        <v>0</v>
      </c>
      <c r="I421" s="280" t="n">
        <f aca="false">IF(VLOOKUP($A421,Tournoi!$B$2:$AB$601,6,0)="","",VLOOKUP($A421,Tournoi!$B$2:$AB$601,13,0))</f>
        <v>0</v>
      </c>
      <c r="J421" s="281" t="n">
        <f aca="false">IF(VLOOKUP($A421,Tournoi!$B$2:$AB$601,6,0)="","",VLOOKUP($A421,Tournoi!$B$2:$AB$601,17,0))</f>
        <v>0</v>
      </c>
      <c r="K421" s="280" t="str">
        <f aca="false">IF(VLOOKUP($A421,Tournoi!$B$2:$AB$601,6,0)="","",VLOOKUP($A421,Tournoi!$B$2:$AB$601,18,0))</f>
        <v>Camel Up</v>
      </c>
      <c r="L421" s="281" t="n">
        <f aca="false">IF(VLOOKUP($A421,Tournoi!$B$2:$AB$601,6,0)="","",VLOOKUP($A421,Tournoi!$B$2:$AB$601,22,0))</f>
        <v>66.8966666666667</v>
      </c>
    </row>
    <row r="422" customFormat="false" ht="14.1" hidden="false" customHeight="true" outlineLevel="0" collapsed="false">
      <c r="A422" s="36" t="n">
        <v>421</v>
      </c>
      <c r="B422" s="278" t="n">
        <f aca="false">IF(VLOOKUP($A422,Ludo_na!$A$2:$AB$602,3,0)="","",VLOOKUP($A422,Ludo_na!$A$2:$AB$602,2,0))</f>
        <v>52</v>
      </c>
      <c r="C422" s="279" t="str">
        <f aca="false">IF(VLOOKUP($A422,Tournoi!$B$2:$AB$601,3,0)="","",VLOOKUP($A422,Tournoi!$B$2:$AB$601,3,0))</f>
        <v>Lecossois</v>
      </c>
      <c r="D422" s="279" t="str">
        <f aca="false">IF(VLOOKUP($A422,Tournoi!$B$2:$AB$601,4,0)="","",VLOOKUP($A422,Tournoi!$B$2:$AB$601,4,0))</f>
        <v>Bart</v>
      </c>
      <c r="E422" s="249" t="str">
        <f aca="false">IF(VLOOKUP($A422,Tournoi!$B$2:$AB$601,5,0)="","",VLOOKUP($A422,Tournoi!$B$2:$AB$601,5,0))</f>
        <v>Forum Schelle</v>
      </c>
      <c r="F422" s="280" t="str">
        <f aca="false">IF(VLOOKUP($A422,Tournoi!$B$2:$AB$601,6,0)="","",VLOOKUP($A422,Tournoi!$B$2:$AB$601,6,0))</f>
        <v>Aanwezig</v>
      </c>
      <c r="G422" s="280" t="str">
        <f aca="false">IF(VLOOKUP($A422,Tournoi!$B$2:$AB$601,6,0)="","",VLOOKUP($A422,Tournoi!$B$2:$AB$601,8,0))</f>
        <v>La Isla</v>
      </c>
      <c r="H422" s="281" t="n">
        <f aca="false">IF(VLOOKUP($A422,Tournoi!$B$2:$AB$601,6,0)="","",VLOOKUP($A422,Tournoi!$B$2:$AB$601,12,0))</f>
        <v>66.9483568075117</v>
      </c>
      <c r="I422" s="280" t="str">
        <f aca="false">IF(VLOOKUP($A422,Tournoi!$B$2:$AB$601,6,0)="","",VLOOKUP($A422,Tournoi!$B$2:$AB$601,13,0))</f>
        <v>Orleans</v>
      </c>
      <c r="J422" s="281" t="n">
        <f aca="false">IF(VLOOKUP($A422,Tournoi!$B$2:$AB$601,6,0)="","",VLOOKUP($A422,Tournoi!$B$2:$AB$601,17,0))</f>
        <v>104.266343825666</v>
      </c>
      <c r="K422" s="280" t="str">
        <f aca="false">IF(VLOOKUP($A422,Tournoi!$B$2:$AB$601,6,0)="","",VLOOKUP($A422,Tournoi!$B$2:$AB$601,18,0))</f>
        <v>Kilt Castle</v>
      </c>
      <c r="L422" s="281" t="n">
        <f aca="false">IF(VLOOKUP($A422,Tournoi!$B$2:$AB$601,6,0)="","",VLOOKUP($A422,Tournoi!$B$2:$AB$601,22,0))</f>
        <v>0.220657276995305</v>
      </c>
    </row>
    <row r="423" customFormat="false" ht="14.1" hidden="false" customHeight="true" outlineLevel="0" collapsed="false">
      <c r="A423" s="36" t="n">
        <v>422</v>
      </c>
      <c r="B423" s="278" t="n">
        <f aca="false">IF(VLOOKUP($A423,Ludo_na!$A$2:$AB$602,3,0)="","",VLOOKUP($A423,Ludo_na!$A$2:$AB$602,2,0))</f>
        <v>357</v>
      </c>
      <c r="C423" s="279" t="str">
        <f aca="false">IF(VLOOKUP($A423,Tournoi!$B$2:$AB$601,3,0)="","",VLOOKUP($A423,Tournoi!$B$2:$AB$601,3,0))</f>
        <v>Belis </v>
      </c>
      <c r="D423" s="279" t="str">
        <f aca="false">IF(VLOOKUP($A423,Tournoi!$B$2:$AB$601,4,0)="","",VLOOKUP($A423,Tournoi!$B$2:$AB$601,4,0))</f>
        <v>Glenn </v>
      </c>
      <c r="E423" s="249" t="str">
        <f aca="false">IF(VLOOKUP($A423,Tournoi!$B$2:$AB$601,5,0)="","",VLOOKUP($A423,Tournoi!$B$2:$AB$601,5,0))</f>
        <v/>
      </c>
      <c r="F423" s="280" t="str">
        <f aca="false">IF(VLOOKUP($A423,Tournoi!$B$2:$AB$601,6,0)="","",VLOOKUP($A423,Tournoi!$B$2:$AB$601,6,0))</f>
        <v>Aanwezig</v>
      </c>
      <c r="G423" s="280" t="str">
        <f aca="false">IF(VLOOKUP($A423,Tournoi!$B$2:$AB$601,6,0)="","",VLOOKUP($A423,Tournoi!$B$2:$AB$601,8,0))</f>
        <v>La Isla</v>
      </c>
      <c r="H423" s="281" t="n">
        <f aca="false">IF(VLOOKUP($A423,Tournoi!$B$2:$AB$601,6,0)="","",VLOOKUP($A423,Tournoi!$B$2:$AB$601,12,0))</f>
        <v>0.183098591549296</v>
      </c>
      <c r="I423" s="280" t="str">
        <f aca="false">IF(VLOOKUP($A423,Tournoi!$B$2:$AB$601,6,0)="","",VLOOKUP($A423,Tournoi!$B$2:$AB$601,13,0))</f>
        <v>Great Western Trail</v>
      </c>
      <c r="J423" s="281" t="n">
        <f aca="false">IF(VLOOKUP($A423,Tournoi!$B$2:$AB$601,6,0)="","",VLOOKUP($A423,Tournoi!$B$2:$AB$601,17,0))</f>
        <v>66.9353233830846</v>
      </c>
      <c r="K423" s="280" t="str">
        <f aca="false">IF(VLOOKUP($A423,Tournoi!$B$2:$AB$601,6,0)="","",VLOOKUP($A423,Tournoi!$B$2:$AB$601,18,0))</f>
        <v>7 Wonders</v>
      </c>
      <c r="L423" s="281" t="n">
        <f aca="false">IF(VLOOKUP($A423,Tournoi!$B$2:$AB$601,6,0)="","",VLOOKUP($A423,Tournoi!$B$2:$AB$601,22,0))</f>
        <v>20.1344262295082</v>
      </c>
    </row>
    <row r="424" customFormat="false" ht="14.1" hidden="false" customHeight="true" outlineLevel="0" collapsed="false">
      <c r="A424" s="36" t="n">
        <v>423</v>
      </c>
      <c r="B424" s="278" t="n">
        <f aca="false">IF(VLOOKUP($A424,Ludo_na!$A$2:$AB$602,3,0)="","",VLOOKUP($A424,Ludo_na!$A$2:$AB$602,2,0))</f>
        <v>10</v>
      </c>
      <c r="C424" s="279" t="str">
        <f aca="false">IF(VLOOKUP($A424,Tournoi!$B$2:$AB$601,3,0)="","",VLOOKUP($A424,Tournoi!$B$2:$AB$601,3,0))</f>
        <v>De Breucker</v>
      </c>
      <c r="D424" s="279" t="str">
        <f aca="false">IF(VLOOKUP($A424,Tournoi!$B$2:$AB$601,4,0)="","",VLOOKUP($A424,Tournoi!$B$2:$AB$601,4,0))</f>
        <v>Wim</v>
      </c>
      <c r="E424" s="249" t="str">
        <f aca="false">IF(VLOOKUP($A424,Tournoi!$B$2:$AB$601,5,0)="","",VLOOKUP($A424,Tournoi!$B$2:$AB$601,5,0))</f>
        <v>De Speeldoos</v>
      </c>
      <c r="F424" s="280" t="str">
        <f aca="false">IF(VLOOKUP($A424,Tournoi!$B$2:$AB$601,6,0)="","",VLOOKUP($A424,Tournoi!$B$2:$AB$601,6,0))</f>
        <v/>
      </c>
      <c r="G424" s="280" t="str">
        <f aca="false">IF(VLOOKUP($A424,Tournoi!$B$2:$AB$601,6,0)="","",VLOOKUP($A424,Tournoi!$B$2:$AB$601,8,0))</f>
        <v/>
      </c>
      <c r="H424" s="281" t="str">
        <f aca="false">IF(VLOOKUP($A424,Tournoi!$B$2:$AB$601,6,0)="","",VLOOKUP($A424,Tournoi!$B$2:$AB$601,12,0))</f>
        <v/>
      </c>
      <c r="I424" s="280" t="str">
        <f aca="false">IF(VLOOKUP($A424,Tournoi!$B$2:$AB$601,6,0)="","",VLOOKUP($A424,Tournoi!$B$2:$AB$601,13,0))</f>
        <v/>
      </c>
      <c r="J424" s="281" t="str">
        <f aca="false">IF(VLOOKUP($A424,Tournoi!$B$2:$AB$601,6,0)="","",VLOOKUP($A424,Tournoi!$B$2:$AB$601,17,0))</f>
        <v/>
      </c>
      <c r="K424" s="280" t="str">
        <f aca="false">IF(VLOOKUP($A424,Tournoi!$B$2:$AB$601,6,0)="","",VLOOKUP($A424,Tournoi!$B$2:$AB$601,18,0))</f>
        <v/>
      </c>
      <c r="L424" s="281" t="str">
        <f aca="false">IF(VLOOKUP($A424,Tournoi!$B$2:$AB$601,6,0)="","",VLOOKUP($A424,Tournoi!$B$2:$AB$601,22,0))</f>
        <v/>
      </c>
    </row>
    <row r="425" customFormat="false" ht="14.1" hidden="false" customHeight="true" outlineLevel="0" collapsed="false">
      <c r="A425" s="36" t="n">
        <v>424</v>
      </c>
      <c r="B425" s="278" t="n">
        <f aca="false">IF(VLOOKUP($A425,Ludo_na!$A$2:$AB$602,3,0)="","",VLOOKUP($A425,Ludo_na!$A$2:$AB$602,2,0))</f>
        <v>55</v>
      </c>
      <c r="C425" s="279" t="str">
        <f aca="false">IF(VLOOKUP($A425,Tournoi!$B$2:$AB$601,3,0)="","",VLOOKUP($A425,Tournoi!$B$2:$AB$601,3,0))</f>
        <v>Gysels </v>
      </c>
      <c r="D425" s="279" t="str">
        <f aca="false">IF(VLOOKUP($A425,Tournoi!$B$2:$AB$601,4,0)="","",VLOOKUP($A425,Tournoi!$B$2:$AB$601,4,0))</f>
        <v>Sven</v>
      </c>
      <c r="E425" s="249" t="str">
        <f aca="false">IF(VLOOKUP($A425,Tournoi!$B$2:$AB$601,5,0)="","",VLOOKUP($A425,Tournoi!$B$2:$AB$601,5,0))</f>
        <v>Forum Schelle</v>
      </c>
      <c r="F425" s="280" t="str">
        <f aca="false">IF(VLOOKUP($A425,Tournoi!$B$2:$AB$601,6,0)="","",VLOOKUP($A425,Tournoi!$B$2:$AB$601,6,0))</f>
        <v>Aanwezig</v>
      </c>
      <c r="G425" s="280" t="str">
        <f aca="false">IF(VLOOKUP($A425,Tournoi!$B$2:$AB$601,6,0)="","",VLOOKUP($A425,Tournoi!$B$2:$AB$601,8,0))</f>
        <v>La Isla</v>
      </c>
      <c r="H425" s="281" t="n">
        <f aca="false">IF(VLOOKUP($A425,Tournoi!$B$2:$AB$601,6,0)="","",VLOOKUP($A425,Tournoi!$B$2:$AB$601,12,0))</f>
        <v>66.9238095238095</v>
      </c>
      <c r="I425" s="280" t="str">
        <f aca="false">IF(VLOOKUP($A425,Tournoi!$B$2:$AB$601,6,0)="","",VLOOKUP($A425,Tournoi!$B$2:$AB$601,13,0))</f>
        <v>Great Western Trail</v>
      </c>
      <c r="J425" s="281" t="n">
        <f aca="false">IF(VLOOKUP($A425,Tournoi!$B$2:$AB$601,6,0)="","",VLOOKUP($A425,Tournoi!$B$2:$AB$601,17,0))</f>
        <v>66.9438202247191</v>
      </c>
      <c r="K425" s="280" t="str">
        <f aca="false">IF(VLOOKUP($A425,Tournoi!$B$2:$AB$601,6,0)="","",VLOOKUP($A425,Tournoi!$B$2:$AB$601,18,0))</f>
        <v>Kilt Castle</v>
      </c>
      <c r="L425" s="281" t="n">
        <f aca="false">IF(VLOOKUP($A425,Tournoi!$B$2:$AB$601,6,0)="","",VLOOKUP($A425,Tournoi!$B$2:$AB$601,22,0))</f>
        <v>104.317307692308</v>
      </c>
    </row>
    <row r="426" customFormat="false" ht="14.1" hidden="false" customHeight="true" outlineLevel="0" collapsed="false">
      <c r="A426" s="36" t="n">
        <v>425</v>
      </c>
      <c r="B426" s="278" t="n">
        <f aca="false">IF(VLOOKUP($A426,Ludo_na!$A$2:$AB$602,3,0)="","",VLOOKUP($A426,Ludo_na!$A$2:$AB$602,2,0))</f>
        <v>567</v>
      </c>
      <c r="C426" s="279" t="str">
        <f aca="false">IF(VLOOKUP($A426,Tournoi!$B$2:$AB$601,3,0)="","",VLOOKUP($A426,Tournoi!$B$2:$AB$601,3,0))</f>
        <v>Debisschop</v>
      </c>
      <c r="D426" s="279" t="str">
        <f aca="false">IF(VLOOKUP($A426,Tournoi!$B$2:$AB$601,4,0)="","",VLOOKUP($A426,Tournoi!$B$2:$AB$601,4,0))</f>
        <v>Tibe</v>
      </c>
      <c r="E426" s="249" t="str">
        <f aca="false">IF(VLOOKUP($A426,Tournoi!$B$2:$AB$601,5,0)="","",VLOOKUP($A426,Tournoi!$B$2:$AB$601,5,0))</f>
        <v/>
      </c>
      <c r="F426" s="280" t="str">
        <f aca="false">IF(VLOOKUP($A426,Tournoi!$B$2:$AB$601,6,0)="","",VLOOKUP($A426,Tournoi!$B$2:$AB$601,6,0))</f>
        <v>Aanwezig</v>
      </c>
      <c r="G426" s="280" t="str">
        <f aca="false">IF(VLOOKUP($A426,Tournoi!$B$2:$AB$601,6,0)="","",VLOOKUP($A426,Tournoi!$B$2:$AB$601,8,0))</f>
        <v>Zooloretto</v>
      </c>
      <c r="H426" s="281" t="n">
        <f aca="false">IF(VLOOKUP($A426,Tournoi!$B$2:$AB$601,6,0)="","",VLOOKUP($A426,Tournoi!$B$2:$AB$601,12,0))</f>
        <v>0.0694444444444444</v>
      </c>
      <c r="I426" s="280" t="str">
        <f aca="false">IF(VLOOKUP($A426,Tournoi!$B$2:$AB$601,6,0)="","",VLOOKUP($A426,Tournoi!$B$2:$AB$601,13,0))</f>
        <v>Hotel</v>
      </c>
      <c r="J426" s="281" t="n">
        <f aca="false">IF(VLOOKUP($A426,Tournoi!$B$2:$AB$601,6,0)="","",VLOOKUP($A426,Tournoi!$B$2:$AB$601,17,0))</f>
        <v>0.1</v>
      </c>
      <c r="K426" s="280" t="str">
        <f aca="false">IF(VLOOKUP($A426,Tournoi!$B$2:$AB$601,6,0)="","",VLOOKUP($A426,Tournoi!$B$2:$AB$601,18,0))</f>
        <v>Camel Up</v>
      </c>
      <c r="L426" s="281" t="n">
        <f aca="false">IF(VLOOKUP($A426,Tournoi!$B$2:$AB$601,6,0)="","",VLOOKUP($A426,Tournoi!$B$2:$AB$601,22,0))</f>
        <v>0.141025641025641</v>
      </c>
    </row>
    <row r="427" customFormat="false" ht="14.1" hidden="false" customHeight="true" outlineLevel="0" collapsed="false">
      <c r="A427" s="36" t="n">
        <v>426</v>
      </c>
      <c r="B427" s="278" t="n">
        <f aca="false">IF(VLOOKUP($A427,Ludo_na!$A$2:$AB$602,3,0)="","",VLOOKUP($A427,Ludo_na!$A$2:$AB$602,2,0))</f>
        <v>296</v>
      </c>
      <c r="C427" s="279" t="str">
        <f aca="false">IF(VLOOKUP($A427,Tournoi!$B$2:$AB$601,3,0)="","",VLOOKUP($A427,Tournoi!$B$2:$AB$601,3,0))</f>
        <v>Hoogstyn</v>
      </c>
      <c r="D427" s="279" t="str">
        <f aca="false">IF(VLOOKUP($A427,Tournoi!$B$2:$AB$601,4,0)="","",VLOOKUP($A427,Tournoi!$B$2:$AB$601,4,0))</f>
        <v>Günter</v>
      </c>
      <c r="E427" s="249" t="str">
        <f aca="false">IF(VLOOKUP($A427,Tournoi!$B$2:$AB$601,5,0)="","",VLOOKUP($A427,Tournoi!$B$2:$AB$601,5,0))</f>
        <v/>
      </c>
      <c r="F427" s="280" t="str">
        <f aca="false">IF(VLOOKUP($A427,Tournoi!$B$2:$AB$601,6,0)="","",VLOOKUP($A427,Tournoi!$B$2:$AB$601,6,0))</f>
        <v/>
      </c>
      <c r="G427" s="280" t="str">
        <f aca="false">IF(VLOOKUP($A427,Tournoi!$B$2:$AB$601,6,0)="","",VLOOKUP($A427,Tournoi!$B$2:$AB$601,8,0))</f>
        <v/>
      </c>
      <c r="H427" s="281" t="str">
        <f aca="false">IF(VLOOKUP($A427,Tournoi!$B$2:$AB$601,6,0)="","",VLOOKUP($A427,Tournoi!$B$2:$AB$601,12,0))</f>
        <v/>
      </c>
      <c r="I427" s="280" t="str">
        <f aca="false">IF(VLOOKUP($A427,Tournoi!$B$2:$AB$601,6,0)="","",VLOOKUP($A427,Tournoi!$B$2:$AB$601,13,0))</f>
        <v/>
      </c>
      <c r="J427" s="281" t="str">
        <f aca="false">IF(VLOOKUP($A427,Tournoi!$B$2:$AB$601,6,0)="","",VLOOKUP($A427,Tournoi!$B$2:$AB$601,17,0))</f>
        <v/>
      </c>
      <c r="K427" s="280" t="str">
        <f aca="false">IF(VLOOKUP($A427,Tournoi!$B$2:$AB$601,6,0)="","",VLOOKUP($A427,Tournoi!$B$2:$AB$601,18,0))</f>
        <v/>
      </c>
      <c r="L427" s="281" t="str">
        <f aca="false">IF(VLOOKUP($A427,Tournoi!$B$2:$AB$601,6,0)="","",VLOOKUP($A427,Tournoi!$B$2:$AB$601,22,0))</f>
        <v/>
      </c>
    </row>
    <row r="428" customFormat="false" ht="14.1" hidden="false" customHeight="true" outlineLevel="0" collapsed="false">
      <c r="A428" s="36" t="n">
        <v>427</v>
      </c>
      <c r="B428" s="278" t="n">
        <f aca="false">IF(VLOOKUP($A428,Ludo_na!$A$2:$AB$602,3,0)="","",VLOOKUP($A428,Ludo_na!$A$2:$AB$602,2,0))</f>
        <v>455</v>
      </c>
      <c r="C428" s="279" t="str">
        <f aca="false">IF(VLOOKUP($A428,Tournoi!$B$2:$AB$601,3,0)="","",VLOOKUP($A428,Tournoi!$B$2:$AB$601,3,0))</f>
        <v>Vanhauwaert</v>
      </c>
      <c r="D428" s="279" t="str">
        <f aca="false">IF(VLOOKUP($A428,Tournoi!$B$2:$AB$601,4,0)="","",VLOOKUP($A428,Tournoi!$B$2:$AB$601,4,0))</f>
        <v>Erik</v>
      </c>
      <c r="E428" s="249" t="str">
        <f aca="false">IF(VLOOKUP($A428,Tournoi!$B$2:$AB$601,5,0)="","",VLOOKUP($A428,Tournoi!$B$2:$AB$601,5,0))</f>
        <v/>
      </c>
      <c r="F428" s="280" t="str">
        <f aca="false">IF(VLOOKUP($A428,Tournoi!$B$2:$AB$601,6,0)="","",VLOOKUP($A428,Tournoi!$B$2:$AB$601,6,0))</f>
        <v/>
      </c>
      <c r="G428" s="280" t="str">
        <f aca="false">IF(VLOOKUP($A428,Tournoi!$B$2:$AB$601,6,0)="","",VLOOKUP($A428,Tournoi!$B$2:$AB$601,8,0))</f>
        <v/>
      </c>
      <c r="H428" s="281" t="str">
        <f aca="false">IF(VLOOKUP($A428,Tournoi!$B$2:$AB$601,6,0)="","",VLOOKUP($A428,Tournoi!$B$2:$AB$601,12,0))</f>
        <v/>
      </c>
      <c r="I428" s="280" t="str">
        <f aca="false">IF(VLOOKUP($A428,Tournoi!$B$2:$AB$601,6,0)="","",VLOOKUP($A428,Tournoi!$B$2:$AB$601,13,0))</f>
        <v/>
      </c>
      <c r="J428" s="281" t="str">
        <f aca="false">IF(VLOOKUP($A428,Tournoi!$B$2:$AB$601,6,0)="","",VLOOKUP($A428,Tournoi!$B$2:$AB$601,17,0))</f>
        <v/>
      </c>
      <c r="K428" s="280" t="str">
        <f aca="false">IF(VLOOKUP($A428,Tournoi!$B$2:$AB$601,6,0)="","",VLOOKUP($A428,Tournoi!$B$2:$AB$601,18,0))</f>
        <v/>
      </c>
      <c r="L428" s="281" t="str">
        <f aca="false">IF(VLOOKUP($A428,Tournoi!$B$2:$AB$601,6,0)="","",VLOOKUP($A428,Tournoi!$B$2:$AB$601,22,0))</f>
        <v/>
      </c>
    </row>
    <row r="429" customFormat="false" ht="14.1" hidden="false" customHeight="true" outlineLevel="0" collapsed="false">
      <c r="A429" s="36" t="n">
        <v>428</v>
      </c>
      <c r="B429" s="278" t="n">
        <f aca="false">IF(VLOOKUP($A429,Ludo_na!$A$2:$AB$602,3,0)="","",VLOOKUP($A429,Ludo_na!$A$2:$AB$602,2,0))</f>
        <v>208</v>
      </c>
      <c r="C429" s="279" t="str">
        <f aca="false">IF(VLOOKUP($A429,Tournoi!$B$2:$AB$601,3,0)="","",VLOOKUP($A429,Tournoi!$B$2:$AB$601,3,0))</f>
        <v>Deniz</v>
      </c>
      <c r="D429" s="279" t="str">
        <f aca="false">IF(VLOOKUP($A429,Tournoi!$B$2:$AB$601,4,0)="","",VLOOKUP($A429,Tournoi!$B$2:$AB$601,4,0))</f>
        <v>Patrick</v>
      </c>
      <c r="E429" s="249" t="str">
        <f aca="false">IF(VLOOKUP($A429,Tournoi!$B$2:$AB$601,5,0)="","",VLOOKUP($A429,Tournoi!$B$2:$AB$601,5,0))</f>
        <v/>
      </c>
      <c r="F429" s="280" t="str">
        <f aca="false">IF(VLOOKUP($A429,Tournoi!$B$2:$AB$601,6,0)="","",VLOOKUP($A429,Tournoi!$B$2:$AB$601,6,0))</f>
        <v>Aanwezig</v>
      </c>
      <c r="G429" s="280" t="str">
        <f aca="false">IF(VLOOKUP($A429,Tournoi!$B$2:$AB$601,6,0)="","",VLOOKUP($A429,Tournoi!$B$2:$AB$601,8,0))</f>
        <v>Avonturenland</v>
      </c>
      <c r="H429" s="281" t="n">
        <f aca="false">IF(VLOOKUP($A429,Tournoi!$B$2:$AB$601,6,0)="","",VLOOKUP($A429,Tournoi!$B$2:$AB$601,12,0))</f>
        <v>66.972972972973</v>
      </c>
      <c r="I429" s="280" t="str">
        <f aca="false">IF(VLOOKUP($A429,Tournoi!$B$2:$AB$601,6,0)="","",VLOOKUP($A429,Tournoi!$B$2:$AB$601,13,0))</f>
        <v>Village</v>
      </c>
      <c r="J429" s="281" t="n">
        <f aca="false">IF(VLOOKUP($A429,Tournoi!$B$2:$AB$601,6,0)="","",VLOOKUP($A429,Tournoi!$B$2:$AB$601,17,0))</f>
        <v>0.233532934131737</v>
      </c>
      <c r="K429" s="280" t="str">
        <f aca="false">IF(VLOOKUP($A429,Tournoi!$B$2:$AB$601,6,0)="","",VLOOKUP($A429,Tournoi!$B$2:$AB$601,18,0))</f>
        <v>Cartagena</v>
      </c>
      <c r="L429" s="281" t="n">
        <f aca="false">IF(VLOOKUP($A429,Tournoi!$B$2:$AB$601,6,0)="","",VLOOKUP($A429,Tournoi!$B$2:$AB$601,22,0))</f>
        <v>33.5333333333333</v>
      </c>
    </row>
    <row r="430" customFormat="false" ht="14.1" hidden="false" customHeight="true" outlineLevel="0" collapsed="false">
      <c r="A430" s="36" t="n">
        <v>429</v>
      </c>
      <c r="B430" s="278" t="n">
        <f aca="false">IF(VLOOKUP($A430,Ludo_na!$A$2:$AB$602,3,0)="","",VLOOKUP($A430,Ludo_na!$A$2:$AB$602,2,0))</f>
        <v>420</v>
      </c>
      <c r="C430" s="279" t="str">
        <f aca="false">IF(VLOOKUP($A430,Tournoi!$B$2:$AB$601,3,0)="","",VLOOKUP($A430,Tournoi!$B$2:$AB$601,3,0))</f>
        <v>Simonis</v>
      </c>
      <c r="D430" s="279" t="str">
        <f aca="false">IF(VLOOKUP($A430,Tournoi!$B$2:$AB$601,4,0)="","",VLOOKUP($A430,Tournoi!$B$2:$AB$601,4,0))</f>
        <v>Nicolas</v>
      </c>
      <c r="E430" s="249" t="str">
        <f aca="false">IF(VLOOKUP($A430,Tournoi!$B$2:$AB$601,5,0)="","",VLOOKUP($A430,Tournoi!$B$2:$AB$601,5,0))</f>
        <v/>
      </c>
      <c r="F430" s="280" t="str">
        <f aca="false">IF(VLOOKUP($A430,Tournoi!$B$2:$AB$601,6,0)="","",VLOOKUP($A430,Tournoi!$B$2:$AB$601,6,0))</f>
        <v/>
      </c>
      <c r="G430" s="280" t="str">
        <f aca="false">IF(VLOOKUP($A430,Tournoi!$B$2:$AB$601,6,0)="","",VLOOKUP($A430,Tournoi!$B$2:$AB$601,8,0))</f>
        <v/>
      </c>
      <c r="H430" s="281" t="str">
        <f aca="false">IF(VLOOKUP($A430,Tournoi!$B$2:$AB$601,6,0)="","",VLOOKUP($A430,Tournoi!$B$2:$AB$601,12,0))</f>
        <v/>
      </c>
      <c r="I430" s="280" t="str">
        <f aca="false">IF(VLOOKUP($A430,Tournoi!$B$2:$AB$601,6,0)="","",VLOOKUP($A430,Tournoi!$B$2:$AB$601,13,0))</f>
        <v/>
      </c>
      <c r="J430" s="281" t="str">
        <f aca="false">IF(VLOOKUP($A430,Tournoi!$B$2:$AB$601,6,0)="","",VLOOKUP($A430,Tournoi!$B$2:$AB$601,17,0))</f>
        <v/>
      </c>
      <c r="K430" s="280" t="str">
        <f aca="false">IF(VLOOKUP($A430,Tournoi!$B$2:$AB$601,6,0)="","",VLOOKUP($A430,Tournoi!$B$2:$AB$601,18,0))</f>
        <v/>
      </c>
      <c r="L430" s="281" t="str">
        <f aca="false">IF(VLOOKUP($A430,Tournoi!$B$2:$AB$601,6,0)="","",VLOOKUP($A430,Tournoi!$B$2:$AB$601,22,0))</f>
        <v/>
      </c>
    </row>
    <row r="431" customFormat="false" ht="14.1" hidden="false" customHeight="true" outlineLevel="0" collapsed="false">
      <c r="A431" s="36" t="n">
        <v>430</v>
      </c>
      <c r="B431" s="278" t="n">
        <f aca="false">IF(VLOOKUP($A431,Ludo_na!$A$2:$AB$602,3,0)="","",VLOOKUP($A431,Ludo_na!$A$2:$AB$602,2,0))</f>
        <v>463</v>
      </c>
      <c r="C431" s="279" t="str">
        <f aca="false">IF(VLOOKUP($A431,Tournoi!$B$2:$AB$601,3,0)="","",VLOOKUP($A431,Tournoi!$B$2:$AB$601,3,0))</f>
        <v>Petit</v>
      </c>
      <c r="D431" s="279" t="str">
        <f aca="false">IF(VLOOKUP($A431,Tournoi!$B$2:$AB$601,4,0)="","",VLOOKUP($A431,Tournoi!$B$2:$AB$601,4,0))</f>
        <v>Marie-France</v>
      </c>
      <c r="E431" s="249" t="str">
        <f aca="false">IF(VLOOKUP($A431,Tournoi!$B$2:$AB$601,5,0)="","",VLOOKUP($A431,Tournoi!$B$2:$AB$601,5,0))</f>
        <v/>
      </c>
      <c r="F431" s="280" t="str">
        <f aca="false">IF(VLOOKUP($A431,Tournoi!$B$2:$AB$601,6,0)="","",VLOOKUP($A431,Tournoi!$B$2:$AB$601,6,0))</f>
        <v/>
      </c>
      <c r="G431" s="280" t="str">
        <f aca="false">IF(VLOOKUP($A431,Tournoi!$B$2:$AB$601,6,0)="","",VLOOKUP($A431,Tournoi!$B$2:$AB$601,8,0))</f>
        <v/>
      </c>
      <c r="H431" s="281" t="str">
        <f aca="false">IF(VLOOKUP($A431,Tournoi!$B$2:$AB$601,6,0)="","",VLOOKUP($A431,Tournoi!$B$2:$AB$601,12,0))</f>
        <v/>
      </c>
      <c r="I431" s="280" t="str">
        <f aca="false">IF(VLOOKUP($A431,Tournoi!$B$2:$AB$601,6,0)="","",VLOOKUP($A431,Tournoi!$B$2:$AB$601,13,0))</f>
        <v/>
      </c>
      <c r="J431" s="281" t="str">
        <f aca="false">IF(VLOOKUP($A431,Tournoi!$B$2:$AB$601,6,0)="","",VLOOKUP($A431,Tournoi!$B$2:$AB$601,17,0))</f>
        <v/>
      </c>
      <c r="K431" s="280" t="str">
        <f aca="false">IF(VLOOKUP($A431,Tournoi!$B$2:$AB$601,6,0)="","",VLOOKUP($A431,Tournoi!$B$2:$AB$601,18,0))</f>
        <v/>
      </c>
      <c r="L431" s="281" t="str">
        <f aca="false">IF(VLOOKUP($A431,Tournoi!$B$2:$AB$601,6,0)="","",VLOOKUP($A431,Tournoi!$B$2:$AB$601,22,0))</f>
        <v/>
      </c>
    </row>
    <row r="432" customFormat="false" ht="14.1" hidden="false" customHeight="true" outlineLevel="0" collapsed="false">
      <c r="A432" s="36" t="n">
        <v>431</v>
      </c>
      <c r="B432" s="278" t="n">
        <f aca="false">IF(VLOOKUP($A432,Ludo_na!$A$2:$AB$602,3,0)="","",VLOOKUP($A432,Ludo_na!$A$2:$AB$602,2,0))</f>
        <v>407</v>
      </c>
      <c r="C432" s="279" t="str">
        <f aca="false">IF(VLOOKUP($A432,Tournoi!$B$2:$AB$601,3,0)="","",VLOOKUP($A432,Tournoi!$B$2:$AB$601,3,0))</f>
        <v>Pierlot</v>
      </c>
      <c r="D432" s="279" t="str">
        <f aca="false">IF(VLOOKUP($A432,Tournoi!$B$2:$AB$601,4,0)="","",VLOOKUP($A432,Tournoi!$B$2:$AB$601,4,0))</f>
        <v>Delphine</v>
      </c>
      <c r="E432" s="249" t="str">
        <f aca="false">IF(VLOOKUP($A432,Tournoi!$B$2:$AB$601,5,0)="","",VLOOKUP($A432,Tournoi!$B$2:$AB$601,5,0))</f>
        <v/>
      </c>
      <c r="F432" s="280" t="str">
        <f aca="false">IF(VLOOKUP($A432,Tournoi!$B$2:$AB$601,6,0)="","",VLOOKUP($A432,Tournoi!$B$2:$AB$601,6,0))</f>
        <v/>
      </c>
      <c r="G432" s="280" t="str">
        <f aca="false">IF(VLOOKUP($A432,Tournoi!$B$2:$AB$601,6,0)="","",VLOOKUP($A432,Tournoi!$B$2:$AB$601,8,0))</f>
        <v/>
      </c>
      <c r="H432" s="281" t="str">
        <f aca="false">IF(VLOOKUP($A432,Tournoi!$B$2:$AB$601,6,0)="","",VLOOKUP($A432,Tournoi!$B$2:$AB$601,12,0))</f>
        <v/>
      </c>
      <c r="I432" s="280" t="str">
        <f aca="false">IF(VLOOKUP($A432,Tournoi!$B$2:$AB$601,6,0)="","",VLOOKUP($A432,Tournoi!$B$2:$AB$601,13,0))</f>
        <v/>
      </c>
      <c r="J432" s="281" t="str">
        <f aca="false">IF(VLOOKUP($A432,Tournoi!$B$2:$AB$601,6,0)="","",VLOOKUP($A432,Tournoi!$B$2:$AB$601,17,0))</f>
        <v/>
      </c>
      <c r="K432" s="280" t="str">
        <f aca="false">IF(VLOOKUP($A432,Tournoi!$B$2:$AB$601,6,0)="","",VLOOKUP($A432,Tournoi!$B$2:$AB$601,18,0))</f>
        <v/>
      </c>
      <c r="L432" s="281" t="str">
        <f aca="false">IF(VLOOKUP($A432,Tournoi!$B$2:$AB$601,6,0)="","",VLOOKUP($A432,Tournoi!$B$2:$AB$601,22,0))</f>
        <v/>
      </c>
    </row>
    <row r="433" customFormat="false" ht="14.1" hidden="false" customHeight="true" outlineLevel="0" collapsed="false">
      <c r="A433" s="36" t="n">
        <v>432</v>
      </c>
      <c r="B433" s="278" t="n">
        <f aca="false">IF(VLOOKUP($A433,Ludo_na!$A$2:$AB$602,3,0)="","",VLOOKUP($A433,Ludo_na!$A$2:$AB$602,2,0))</f>
        <v>348</v>
      </c>
      <c r="C433" s="279" t="str">
        <f aca="false">IF(VLOOKUP($A433,Tournoi!$B$2:$AB$601,3,0)="","",VLOOKUP($A433,Tournoi!$B$2:$AB$601,3,0))</f>
        <v>Piraux</v>
      </c>
      <c r="D433" s="279" t="str">
        <f aca="false">IF(VLOOKUP($A433,Tournoi!$B$2:$AB$601,4,0)="","",VLOOKUP($A433,Tournoi!$B$2:$AB$601,4,0))</f>
        <v>Céline</v>
      </c>
      <c r="E433" s="249" t="str">
        <f aca="false">IF(VLOOKUP($A433,Tournoi!$B$2:$AB$601,5,0)="","",VLOOKUP($A433,Tournoi!$B$2:$AB$601,5,0))</f>
        <v/>
      </c>
      <c r="F433" s="280" t="str">
        <f aca="false">IF(VLOOKUP($A433,Tournoi!$B$2:$AB$601,6,0)="","",VLOOKUP($A433,Tournoi!$B$2:$AB$601,6,0))</f>
        <v/>
      </c>
      <c r="G433" s="280" t="str">
        <f aca="false">IF(VLOOKUP($A433,Tournoi!$B$2:$AB$601,6,0)="","",VLOOKUP($A433,Tournoi!$B$2:$AB$601,8,0))</f>
        <v/>
      </c>
      <c r="H433" s="281" t="str">
        <f aca="false">IF(VLOOKUP($A433,Tournoi!$B$2:$AB$601,6,0)="","",VLOOKUP($A433,Tournoi!$B$2:$AB$601,12,0))</f>
        <v/>
      </c>
      <c r="I433" s="280" t="str">
        <f aca="false">IF(VLOOKUP($A433,Tournoi!$B$2:$AB$601,6,0)="","",VLOOKUP($A433,Tournoi!$B$2:$AB$601,13,0))</f>
        <v/>
      </c>
      <c r="J433" s="281" t="str">
        <f aca="false">IF(VLOOKUP($A433,Tournoi!$B$2:$AB$601,6,0)="","",VLOOKUP($A433,Tournoi!$B$2:$AB$601,17,0))</f>
        <v/>
      </c>
      <c r="K433" s="280" t="str">
        <f aca="false">IF(VLOOKUP($A433,Tournoi!$B$2:$AB$601,6,0)="","",VLOOKUP($A433,Tournoi!$B$2:$AB$601,18,0))</f>
        <v/>
      </c>
      <c r="L433" s="281" t="str">
        <f aca="false">IF(VLOOKUP($A433,Tournoi!$B$2:$AB$601,6,0)="","",VLOOKUP($A433,Tournoi!$B$2:$AB$601,22,0))</f>
        <v/>
      </c>
    </row>
    <row r="434" customFormat="false" ht="14.1" hidden="false" customHeight="true" outlineLevel="0" collapsed="false">
      <c r="A434" s="36" t="n">
        <v>433</v>
      </c>
      <c r="B434" s="278" t="n">
        <f aca="false">IF(VLOOKUP($A434,Ludo_na!$A$2:$AB$602,3,0)="","",VLOOKUP($A434,Ludo_na!$A$2:$AB$602,2,0))</f>
        <v>341</v>
      </c>
      <c r="C434" s="279" t="str">
        <f aca="false">IF(VLOOKUP($A434,Tournoi!$B$2:$AB$601,3,0)="","",VLOOKUP($A434,Tournoi!$B$2:$AB$601,3,0))</f>
        <v>Simonis</v>
      </c>
      <c r="D434" s="279" t="str">
        <f aca="false">IF(VLOOKUP($A434,Tournoi!$B$2:$AB$601,4,0)="","",VLOOKUP($A434,Tournoi!$B$2:$AB$601,4,0))</f>
        <v>Emmanuel</v>
      </c>
      <c r="E434" s="249" t="str">
        <f aca="false">IF(VLOOKUP($A434,Tournoi!$B$2:$AB$601,5,0)="","",VLOOKUP($A434,Tournoi!$B$2:$AB$601,5,0))</f>
        <v/>
      </c>
      <c r="F434" s="280" t="str">
        <f aca="false">IF(VLOOKUP($A434,Tournoi!$B$2:$AB$601,6,0)="","",VLOOKUP($A434,Tournoi!$B$2:$AB$601,6,0))</f>
        <v/>
      </c>
      <c r="G434" s="280" t="str">
        <f aca="false">IF(VLOOKUP($A434,Tournoi!$B$2:$AB$601,6,0)="","",VLOOKUP($A434,Tournoi!$B$2:$AB$601,8,0))</f>
        <v/>
      </c>
      <c r="H434" s="281" t="str">
        <f aca="false">IF(VLOOKUP($A434,Tournoi!$B$2:$AB$601,6,0)="","",VLOOKUP($A434,Tournoi!$B$2:$AB$601,12,0))</f>
        <v/>
      </c>
      <c r="I434" s="280" t="str">
        <f aca="false">IF(VLOOKUP($A434,Tournoi!$B$2:$AB$601,6,0)="","",VLOOKUP($A434,Tournoi!$B$2:$AB$601,13,0))</f>
        <v/>
      </c>
      <c r="J434" s="281" t="str">
        <f aca="false">IF(VLOOKUP($A434,Tournoi!$B$2:$AB$601,6,0)="","",VLOOKUP($A434,Tournoi!$B$2:$AB$601,17,0))</f>
        <v/>
      </c>
      <c r="K434" s="280" t="str">
        <f aca="false">IF(VLOOKUP($A434,Tournoi!$B$2:$AB$601,6,0)="","",VLOOKUP($A434,Tournoi!$B$2:$AB$601,18,0))</f>
        <v/>
      </c>
      <c r="L434" s="281" t="str">
        <f aca="false">IF(VLOOKUP($A434,Tournoi!$B$2:$AB$601,6,0)="","",VLOOKUP($A434,Tournoi!$B$2:$AB$601,22,0))</f>
        <v/>
      </c>
    </row>
    <row r="435" customFormat="false" ht="14.1" hidden="false" customHeight="true" outlineLevel="0" collapsed="false">
      <c r="A435" s="36" t="n">
        <v>434</v>
      </c>
      <c r="B435" s="278" t="n">
        <f aca="false">IF(VLOOKUP($A435,Ludo_na!$A$2:$AB$602,3,0)="","",VLOOKUP($A435,Ludo_na!$A$2:$AB$602,2,0))</f>
        <v>18</v>
      </c>
      <c r="C435" s="279" t="str">
        <f aca="false">IF(VLOOKUP($A435,Tournoi!$B$2:$AB$601,3,0)="","",VLOOKUP($A435,Tournoi!$B$2:$AB$601,3,0))</f>
        <v>Lodewijckx</v>
      </c>
      <c r="D435" s="279" t="str">
        <f aca="false">IF(VLOOKUP($A435,Tournoi!$B$2:$AB$601,4,0)="","",VLOOKUP($A435,Tournoi!$B$2:$AB$601,4,0))</f>
        <v>Peter</v>
      </c>
      <c r="E435" s="249" t="str">
        <f aca="false">IF(VLOOKUP($A435,Tournoi!$B$2:$AB$601,5,0)="","",VLOOKUP($A435,Tournoi!$B$2:$AB$601,5,0))</f>
        <v>t Gezelschap</v>
      </c>
      <c r="F435" s="280" t="str">
        <f aca="false">IF(VLOOKUP($A435,Tournoi!$B$2:$AB$601,6,0)="","",VLOOKUP($A435,Tournoi!$B$2:$AB$601,6,0))</f>
        <v>Aanwezig</v>
      </c>
      <c r="G435" s="280" t="str">
        <f aca="false">IF(VLOOKUP($A435,Tournoi!$B$2:$AB$601,6,0)="","",VLOOKUP($A435,Tournoi!$B$2:$AB$601,8,0))</f>
        <v>Stenen tijdperk</v>
      </c>
      <c r="H435" s="281" t="n">
        <f aca="false">IF(VLOOKUP($A435,Tournoi!$B$2:$AB$601,6,0)="","",VLOOKUP($A435,Tournoi!$B$2:$AB$601,12,0))</f>
        <v>104.311778290993</v>
      </c>
      <c r="I435" s="280" t="str">
        <f aca="false">IF(VLOOKUP($A435,Tournoi!$B$2:$AB$601,6,0)="","",VLOOKUP($A435,Tournoi!$B$2:$AB$601,13,0))</f>
        <v>Rhodes</v>
      </c>
      <c r="J435" s="281" t="n">
        <f aca="false">IF(VLOOKUP($A435,Tournoi!$B$2:$AB$601,6,0)="","",VLOOKUP($A435,Tournoi!$B$2:$AB$601,17,0))</f>
        <v>33.5793650793651</v>
      </c>
      <c r="K435" s="280" t="str">
        <f aca="false">IF(VLOOKUP($A435,Tournoi!$B$2:$AB$601,6,0)="","",VLOOKUP($A435,Tournoi!$B$2:$AB$601,18,0))</f>
        <v>Splendor</v>
      </c>
      <c r="L435" s="281" t="n">
        <f aca="false">IF(VLOOKUP($A435,Tournoi!$B$2:$AB$601,6,0)="","",VLOOKUP($A435,Tournoi!$B$2:$AB$601,22,0))</f>
        <v>66.9349593495935</v>
      </c>
    </row>
    <row r="436" customFormat="false" ht="14.1" hidden="false" customHeight="true" outlineLevel="0" collapsed="false">
      <c r="A436" s="36" t="n">
        <v>435</v>
      </c>
      <c r="B436" s="278" t="n">
        <f aca="false">IF(VLOOKUP($A436,Ludo_na!$A$2:$AB$602,3,0)="","",VLOOKUP($A436,Ludo_na!$A$2:$AB$602,2,0))</f>
        <v>34</v>
      </c>
      <c r="C436" s="279" t="str">
        <f aca="false">IF(VLOOKUP($A436,Tournoi!$B$2:$AB$601,3,0)="","",VLOOKUP($A436,Tournoi!$B$2:$AB$601,3,0))</f>
        <v>Slingeneyer</v>
      </c>
      <c r="D436" s="279" t="str">
        <f aca="false">IF(VLOOKUP($A436,Tournoi!$B$2:$AB$601,4,0)="","",VLOOKUP($A436,Tournoi!$B$2:$AB$601,4,0))</f>
        <v>Emmanuel</v>
      </c>
      <c r="E436" s="249" t="str">
        <f aca="false">IF(VLOOKUP($A436,Tournoi!$B$2:$AB$601,5,0)="","",VLOOKUP($A436,Tournoi!$B$2:$AB$601,5,0))</f>
        <v>Spelen Op Zolder</v>
      </c>
      <c r="F436" s="280" t="str">
        <f aca="false">IF(VLOOKUP($A436,Tournoi!$B$2:$AB$601,6,0)="","",VLOOKUP($A436,Tournoi!$B$2:$AB$601,6,0))</f>
        <v>Aanwezig</v>
      </c>
      <c r="G436" s="280" t="str">
        <f aca="false">IF(VLOOKUP($A436,Tournoi!$B$2:$AB$601,6,0)="","",VLOOKUP($A436,Tournoi!$B$2:$AB$601,8,0))</f>
        <v>Legends</v>
      </c>
      <c r="H436" s="281" t="n">
        <f aca="false">IF(VLOOKUP($A436,Tournoi!$B$2:$AB$601,6,0)="","",VLOOKUP($A436,Tournoi!$B$2:$AB$601,12,0))</f>
        <v>33.5705596107056</v>
      </c>
      <c r="I436" s="280" t="str">
        <f aca="false">IF(VLOOKUP($A436,Tournoi!$B$2:$AB$601,6,0)="","",VLOOKUP($A436,Tournoi!$B$2:$AB$601,13,0))</f>
        <v>Dynasties: Verdeel en heers</v>
      </c>
      <c r="J436" s="281" t="n">
        <f aca="false">IF(VLOOKUP($A436,Tournoi!$B$2:$AB$601,6,0)="","",VLOOKUP($A436,Tournoi!$B$2:$AB$601,17,0))</f>
        <v>66.9442946990117</v>
      </c>
      <c r="K436" s="280" t="str">
        <f aca="false">IF(VLOOKUP($A436,Tournoi!$B$2:$AB$601,6,0)="","",VLOOKUP($A436,Tournoi!$B$2:$AB$601,18,0))</f>
        <v>Chariot Race</v>
      </c>
      <c r="L436" s="281" t="n">
        <f aca="false">IF(VLOOKUP($A436,Tournoi!$B$2:$AB$601,6,0)="","",VLOOKUP($A436,Tournoi!$B$2:$AB$601,22,0))</f>
        <v>106.285714285714</v>
      </c>
    </row>
    <row r="437" customFormat="false" ht="14.1" hidden="false" customHeight="true" outlineLevel="0" collapsed="false">
      <c r="A437" s="36" t="n">
        <v>436</v>
      </c>
      <c r="B437" s="278" t="n">
        <f aca="false">IF(VLOOKUP($A437,Ludo_na!$A$2:$AB$602,3,0)="","",VLOOKUP($A437,Ludo_na!$A$2:$AB$602,2,0))</f>
        <v>301</v>
      </c>
      <c r="C437" s="279" t="str">
        <f aca="false">IF(VLOOKUP($A437,Tournoi!$B$2:$AB$601,3,0)="","",VLOOKUP($A437,Tournoi!$B$2:$AB$601,3,0))</f>
        <v>Van Buynder</v>
      </c>
      <c r="D437" s="279" t="str">
        <f aca="false">IF(VLOOKUP($A437,Tournoi!$B$2:$AB$601,4,0)="","",VLOOKUP($A437,Tournoi!$B$2:$AB$601,4,0))</f>
        <v>Koen</v>
      </c>
      <c r="E437" s="249" t="str">
        <f aca="false">IF(VLOOKUP($A437,Tournoi!$B$2:$AB$601,5,0)="","",VLOOKUP($A437,Tournoi!$B$2:$AB$601,5,0))</f>
        <v/>
      </c>
      <c r="F437" s="280" t="str">
        <f aca="false">IF(VLOOKUP($A437,Tournoi!$B$2:$AB$601,6,0)="","",VLOOKUP($A437,Tournoi!$B$2:$AB$601,6,0))</f>
        <v>Aanwezig</v>
      </c>
      <c r="G437" s="280" t="str">
        <f aca="false">IF(VLOOKUP($A437,Tournoi!$B$2:$AB$601,6,0)="","",VLOOKUP($A437,Tournoi!$B$2:$AB$601,8,0))</f>
        <v>Rummikub</v>
      </c>
      <c r="H437" s="281" t="n">
        <f aca="false">IF(VLOOKUP($A437,Tournoi!$B$2:$AB$601,6,0)="","",VLOOKUP($A437,Tournoi!$B$2:$AB$601,12,0))</f>
        <v>0</v>
      </c>
      <c r="I437" s="280" t="str">
        <f aca="false">IF(VLOOKUP($A437,Tournoi!$B$2:$AB$601,6,0)="","",VLOOKUP($A437,Tournoi!$B$2:$AB$601,13,0))</f>
        <v>Village</v>
      </c>
      <c r="J437" s="281" t="n">
        <f aca="false">IF(VLOOKUP($A437,Tournoi!$B$2:$AB$601,6,0)="","",VLOOKUP($A437,Tournoi!$B$2:$AB$601,17,0))</f>
        <v>16.8775100401606</v>
      </c>
      <c r="K437" s="280" t="str">
        <f aca="false">IF(VLOOKUP($A437,Tournoi!$B$2:$AB$601,6,0)="","",VLOOKUP($A437,Tournoi!$B$2:$AB$601,18,0))</f>
        <v>Dominion </v>
      </c>
      <c r="L437" s="281" t="n">
        <f aca="false">IF(VLOOKUP($A437,Tournoi!$B$2:$AB$601,6,0)="","",VLOOKUP($A437,Tournoi!$B$2:$AB$601,22,0))</f>
        <v>104.333333333333</v>
      </c>
    </row>
    <row r="438" customFormat="false" ht="14.1" hidden="false" customHeight="true" outlineLevel="0" collapsed="false">
      <c r="A438" s="36" t="n">
        <v>437</v>
      </c>
      <c r="B438" s="278" t="n">
        <f aca="false">IF(VLOOKUP($A438,Ludo_na!$A$2:$AB$602,3,0)="","",VLOOKUP($A438,Ludo_na!$A$2:$AB$602,2,0))</f>
        <v>351</v>
      </c>
      <c r="C438" s="279" t="str">
        <f aca="false">IF(VLOOKUP($A438,Tournoi!$B$2:$AB$601,3,0)="","",VLOOKUP($A438,Tournoi!$B$2:$AB$601,3,0))</f>
        <v>Plaza</v>
      </c>
      <c r="D438" s="279" t="str">
        <f aca="false">IF(VLOOKUP($A438,Tournoi!$B$2:$AB$601,4,0)="","",VLOOKUP($A438,Tournoi!$B$2:$AB$601,4,0))</f>
        <v>Anne-Laure</v>
      </c>
      <c r="E438" s="249" t="str">
        <f aca="false">IF(VLOOKUP($A438,Tournoi!$B$2:$AB$601,5,0)="","",VLOOKUP($A438,Tournoi!$B$2:$AB$601,5,0))</f>
        <v/>
      </c>
      <c r="F438" s="280" t="str">
        <f aca="false">IF(VLOOKUP($A438,Tournoi!$B$2:$AB$601,6,0)="","",VLOOKUP($A438,Tournoi!$B$2:$AB$601,6,0))</f>
        <v/>
      </c>
      <c r="G438" s="280" t="str">
        <f aca="false">IF(VLOOKUP($A438,Tournoi!$B$2:$AB$601,6,0)="","",VLOOKUP($A438,Tournoi!$B$2:$AB$601,8,0))</f>
        <v/>
      </c>
      <c r="H438" s="281" t="str">
        <f aca="false">IF(VLOOKUP($A438,Tournoi!$B$2:$AB$601,6,0)="","",VLOOKUP($A438,Tournoi!$B$2:$AB$601,12,0))</f>
        <v/>
      </c>
      <c r="I438" s="280" t="str">
        <f aca="false">IF(VLOOKUP($A438,Tournoi!$B$2:$AB$601,6,0)="","",VLOOKUP($A438,Tournoi!$B$2:$AB$601,13,0))</f>
        <v/>
      </c>
      <c r="J438" s="281" t="str">
        <f aca="false">IF(VLOOKUP($A438,Tournoi!$B$2:$AB$601,6,0)="","",VLOOKUP($A438,Tournoi!$B$2:$AB$601,17,0))</f>
        <v/>
      </c>
      <c r="K438" s="280" t="str">
        <f aca="false">IF(VLOOKUP($A438,Tournoi!$B$2:$AB$601,6,0)="","",VLOOKUP($A438,Tournoi!$B$2:$AB$601,18,0))</f>
        <v/>
      </c>
      <c r="L438" s="281" t="str">
        <f aca="false">IF(VLOOKUP($A438,Tournoi!$B$2:$AB$601,6,0)="","",VLOOKUP($A438,Tournoi!$B$2:$AB$601,22,0))</f>
        <v/>
      </c>
    </row>
    <row r="439" customFormat="false" ht="14.1" hidden="false" customHeight="true" outlineLevel="0" collapsed="false">
      <c r="A439" s="36" t="n">
        <v>438</v>
      </c>
      <c r="B439" s="278" t="n">
        <f aca="false">IF(VLOOKUP($A439,Ludo_na!$A$2:$AB$602,3,0)="","",VLOOKUP($A439,Ludo_na!$A$2:$AB$602,2,0))</f>
        <v>207</v>
      </c>
      <c r="C439" s="279" t="str">
        <f aca="false">IF(VLOOKUP($A439,Tournoi!$B$2:$AB$601,3,0)="","",VLOOKUP($A439,Tournoi!$B$2:$AB$601,3,0))</f>
        <v>D'Hondt</v>
      </c>
      <c r="D439" s="279" t="str">
        <f aca="false">IF(VLOOKUP($A439,Tournoi!$B$2:$AB$601,4,0)="","",VLOOKUP($A439,Tournoi!$B$2:$AB$601,4,0))</f>
        <v>Ellen</v>
      </c>
      <c r="E439" s="249" t="str">
        <f aca="false">IF(VLOOKUP($A439,Tournoi!$B$2:$AB$601,5,0)="","",VLOOKUP($A439,Tournoi!$B$2:$AB$601,5,0))</f>
        <v/>
      </c>
      <c r="F439" s="280" t="str">
        <f aca="false">IF(VLOOKUP($A439,Tournoi!$B$2:$AB$601,6,0)="","",VLOOKUP($A439,Tournoi!$B$2:$AB$601,6,0))</f>
        <v/>
      </c>
      <c r="G439" s="280" t="str">
        <f aca="false">IF(VLOOKUP($A439,Tournoi!$B$2:$AB$601,6,0)="","",VLOOKUP($A439,Tournoi!$B$2:$AB$601,8,0))</f>
        <v/>
      </c>
      <c r="H439" s="281" t="str">
        <f aca="false">IF(VLOOKUP($A439,Tournoi!$B$2:$AB$601,6,0)="","",VLOOKUP($A439,Tournoi!$B$2:$AB$601,12,0))</f>
        <v/>
      </c>
      <c r="I439" s="280" t="str">
        <f aca="false">IF(VLOOKUP($A439,Tournoi!$B$2:$AB$601,6,0)="","",VLOOKUP($A439,Tournoi!$B$2:$AB$601,13,0))</f>
        <v/>
      </c>
      <c r="J439" s="281" t="str">
        <f aca="false">IF(VLOOKUP($A439,Tournoi!$B$2:$AB$601,6,0)="","",VLOOKUP($A439,Tournoi!$B$2:$AB$601,17,0))</f>
        <v/>
      </c>
      <c r="K439" s="280" t="str">
        <f aca="false">IF(VLOOKUP($A439,Tournoi!$B$2:$AB$601,6,0)="","",VLOOKUP($A439,Tournoi!$B$2:$AB$601,18,0))</f>
        <v/>
      </c>
      <c r="L439" s="281" t="str">
        <f aca="false">IF(VLOOKUP($A439,Tournoi!$B$2:$AB$601,6,0)="","",VLOOKUP($A439,Tournoi!$B$2:$AB$601,22,0))</f>
        <v/>
      </c>
    </row>
    <row r="440" customFormat="false" ht="14.1" hidden="false" customHeight="true" outlineLevel="0" collapsed="false">
      <c r="A440" s="36" t="n">
        <v>439</v>
      </c>
      <c r="B440" s="278" t="n">
        <f aca="false">IF(VLOOKUP($A440,Ludo_na!$A$2:$AB$602,3,0)="","",VLOOKUP($A440,Ludo_na!$A$2:$AB$602,2,0))</f>
        <v>333</v>
      </c>
      <c r="C440" s="279" t="str">
        <f aca="false">IF(VLOOKUP($A440,Tournoi!$B$2:$AB$601,3,0)="","",VLOOKUP($A440,Tournoi!$B$2:$AB$601,3,0))</f>
        <v>Van Buynder</v>
      </c>
      <c r="D440" s="279" t="str">
        <f aca="false">IF(VLOOKUP($A440,Tournoi!$B$2:$AB$601,4,0)="","",VLOOKUP($A440,Tournoi!$B$2:$AB$601,4,0))</f>
        <v>Wim</v>
      </c>
      <c r="E440" s="249" t="str">
        <f aca="false">IF(VLOOKUP($A440,Tournoi!$B$2:$AB$601,5,0)="","",VLOOKUP($A440,Tournoi!$B$2:$AB$601,5,0))</f>
        <v/>
      </c>
      <c r="F440" s="280" t="str">
        <f aca="false">IF(VLOOKUP($A440,Tournoi!$B$2:$AB$601,6,0)="","",VLOOKUP($A440,Tournoi!$B$2:$AB$601,6,0))</f>
        <v>Aanwezig</v>
      </c>
      <c r="G440" s="280" t="str">
        <f aca="false">IF(VLOOKUP($A440,Tournoi!$B$2:$AB$601,6,0)="","",VLOOKUP($A440,Tournoi!$B$2:$AB$601,8,0))</f>
        <v>Rummikub</v>
      </c>
      <c r="H440" s="281" t="n">
        <f aca="false">IF(VLOOKUP($A440,Tournoi!$B$2:$AB$601,6,0)="","",VLOOKUP($A440,Tournoi!$B$2:$AB$601,12,0))</f>
        <v>33.4383333333333</v>
      </c>
      <c r="I440" s="280" t="str">
        <f aca="false">IF(VLOOKUP($A440,Tournoi!$B$2:$AB$601,6,0)="","",VLOOKUP($A440,Tournoi!$B$2:$AB$601,13,0))</f>
        <v>Village</v>
      </c>
      <c r="J440" s="281" t="n">
        <f aca="false">IF(VLOOKUP($A440,Tournoi!$B$2:$AB$601,6,0)="","",VLOOKUP($A440,Tournoi!$B$2:$AB$601,17,0))</f>
        <v>16.8775100401606</v>
      </c>
      <c r="K440" s="280" t="str">
        <f aca="false">IF(VLOOKUP($A440,Tournoi!$B$2:$AB$601,6,0)="","",VLOOKUP($A440,Tournoi!$B$2:$AB$601,18,0))</f>
        <v>7 Wonders</v>
      </c>
      <c r="L440" s="281" t="n">
        <f aca="false">IF(VLOOKUP($A440,Tournoi!$B$2:$AB$601,6,0)="","",VLOOKUP($A440,Tournoi!$B$2:$AB$601,22,0))</f>
        <v>50.2058823529412</v>
      </c>
    </row>
    <row r="441" customFormat="false" ht="14.1" hidden="false" customHeight="true" outlineLevel="0" collapsed="false">
      <c r="A441" s="36" t="n">
        <v>440</v>
      </c>
      <c r="B441" s="278" t="n">
        <f aca="false">IF(VLOOKUP($A441,Ludo_na!$A$2:$AB$602,3,0)="","",VLOOKUP($A441,Ludo_na!$A$2:$AB$602,2,0))</f>
        <v>65</v>
      </c>
      <c r="C441" s="279" t="str">
        <f aca="false">IF(VLOOKUP($A441,Tournoi!$B$2:$AB$601,3,0)="","",VLOOKUP($A441,Tournoi!$B$2:$AB$601,3,0))</f>
        <v>Van Orshaegen</v>
      </c>
      <c r="D441" s="279" t="str">
        <f aca="false">IF(VLOOKUP($A441,Tournoi!$B$2:$AB$601,4,0)="","",VLOOKUP($A441,Tournoi!$B$2:$AB$601,4,0))</f>
        <v>Lore</v>
      </c>
      <c r="E441" s="249" t="str">
        <f aca="false">IF(VLOOKUP($A441,Tournoi!$B$2:$AB$601,5,0)="","",VLOOKUP($A441,Tournoi!$B$2:$AB$601,5,0))</f>
        <v>Speelduivel</v>
      </c>
      <c r="F441" s="280" t="str">
        <f aca="false">IF(VLOOKUP($A441,Tournoi!$B$2:$AB$601,6,0)="","",VLOOKUP($A441,Tournoi!$B$2:$AB$601,6,0))</f>
        <v/>
      </c>
      <c r="G441" s="280" t="str">
        <f aca="false">IF(VLOOKUP($A441,Tournoi!$B$2:$AB$601,6,0)="","",VLOOKUP($A441,Tournoi!$B$2:$AB$601,8,0))</f>
        <v/>
      </c>
      <c r="H441" s="281" t="str">
        <f aca="false">IF(VLOOKUP($A441,Tournoi!$B$2:$AB$601,6,0)="","",VLOOKUP($A441,Tournoi!$B$2:$AB$601,12,0))</f>
        <v/>
      </c>
      <c r="I441" s="280" t="str">
        <f aca="false">IF(VLOOKUP($A441,Tournoi!$B$2:$AB$601,6,0)="","",VLOOKUP($A441,Tournoi!$B$2:$AB$601,13,0))</f>
        <v/>
      </c>
      <c r="J441" s="281" t="str">
        <f aca="false">IF(VLOOKUP($A441,Tournoi!$B$2:$AB$601,6,0)="","",VLOOKUP($A441,Tournoi!$B$2:$AB$601,17,0))</f>
        <v/>
      </c>
      <c r="K441" s="280" t="str">
        <f aca="false">IF(VLOOKUP($A441,Tournoi!$B$2:$AB$601,6,0)="","",VLOOKUP($A441,Tournoi!$B$2:$AB$601,18,0))</f>
        <v/>
      </c>
      <c r="L441" s="281" t="str">
        <f aca="false">IF(VLOOKUP($A441,Tournoi!$B$2:$AB$601,6,0)="","",VLOOKUP($A441,Tournoi!$B$2:$AB$601,22,0))</f>
        <v/>
      </c>
    </row>
    <row r="442" customFormat="false" ht="14.1" hidden="false" customHeight="true" outlineLevel="0" collapsed="false">
      <c r="A442" s="36" t="n">
        <v>441</v>
      </c>
      <c r="B442" s="278" t="n">
        <f aca="false">IF(VLOOKUP($A442,Ludo_na!$A$2:$AB$602,3,0)="","",VLOOKUP($A442,Ludo_na!$A$2:$AB$602,2,0))</f>
        <v>334</v>
      </c>
      <c r="C442" s="279" t="str">
        <f aca="false">IF(VLOOKUP($A442,Tournoi!$B$2:$AB$601,3,0)="","",VLOOKUP($A442,Tournoi!$B$2:$AB$601,3,0))</f>
        <v>Brys</v>
      </c>
      <c r="D442" s="279" t="str">
        <f aca="false">IF(VLOOKUP($A442,Tournoi!$B$2:$AB$601,4,0)="","",VLOOKUP($A442,Tournoi!$B$2:$AB$601,4,0))</f>
        <v>Bart</v>
      </c>
      <c r="E442" s="249" t="str">
        <f aca="false">IF(VLOOKUP($A442,Tournoi!$B$2:$AB$601,5,0)="","",VLOOKUP($A442,Tournoi!$B$2:$AB$601,5,0))</f>
        <v/>
      </c>
      <c r="F442" s="280" t="str">
        <f aca="false">IF(VLOOKUP($A442,Tournoi!$B$2:$AB$601,6,0)="","",VLOOKUP($A442,Tournoi!$B$2:$AB$601,6,0))</f>
        <v>Aanwezig</v>
      </c>
      <c r="G442" s="280" t="str">
        <f aca="false">IF(VLOOKUP($A442,Tournoi!$B$2:$AB$601,6,0)="","",VLOOKUP($A442,Tournoi!$B$2:$AB$601,8,0))</f>
        <v>Machi Koro</v>
      </c>
      <c r="H442" s="281" t="n">
        <f aca="false">IF(VLOOKUP($A442,Tournoi!$B$2:$AB$601,6,0)="","",VLOOKUP($A442,Tournoi!$B$2:$AB$601,12,0))</f>
        <v>75.2222222222222</v>
      </c>
      <c r="I442" s="280" t="n">
        <f aca="false">IF(VLOOKUP($A442,Tournoi!$B$2:$AB$601,6,0)="","",VLOOKUP($A442,Tournoi!$B$2:$AB$601,13,0))</f>
        <v>0</v>
      </c>
      <c r="J442" s="281" t="n">
        <f aca="false">IF(VLOOKUP($A442,Tournoi!$B$2:$AB$601,6,0)="","",VLOOKUP($A442,Tournoi!$B$2:$AB$601,17,0))</f>
        <v>0</v>
      </c>
      <c r="K442" s="280" t="str">
        <f aca="false">IF(VLOOKUP($A442,Tournoi!$B$2:$AB$601,6,0)="","",VLOOKUP($A442,Tournoi!$B$2:$AB$601,18,0))</f>
        <v>Carcassonne</v>
      </c>
      <c r="L442" s="281" t="n">
        <f aca="false">IF(VLOOKUP($A442,Tournoi!$B$2:$AB$601,6,0)="","",VLOOKUP($A442,Tournoi!$B$2:$AB$601,22,0))</f>
        <v>25.1862745098039</v>
      </c>
    </row>
    <row r="443" customFormat="false" ht="14.1" hidden="false" customHeight="true" outlineLevel="0" collapsed="false">
      <c r="A443" s="36" t="n">
        <v>442</v>
      </c>
      <c r="B443" s="278" t="n">
        <f aca="false">IF(VLOOKUP($A443,Ludo_na!$A$2:$AB$602,3,0)="","",VLOOKUP($A443,Ludo_na!$A$2:$AB$602,2,0))</f>
        <v>384</v>
      </c>
      <c r="C443" s="279" t="str">
        <f aca="false">IF(VLOOKUP($A443,Tournoi!$B$2:$AB$601,3,0)="","",VLOOKUP($A443,Tournoi!$B$2:$AB$601,3,0))</f>
        <v>Deniz </v>
      </c>
      <c r="D443" s="279" t="str">
        <f aca="false">IF(VLOOKUP($A443,Tournoi!$B$2:$AB$601,4,0)="","",VLOOKUP($A443,Tournoi!$B$2:$AB$601,4,0))</f>
        <v>Gael</v>
      </c>
      <c r="E443" s="249" t="str">
        <f aca="false">IF(VLOOKUP($A443,Tournoi!$B$2:$AB$601,5,0)="","",VLOOKUP($A443,Tournoi!$B$2:$AB$601,5,0))</f>
        <v/>
      </c>
      <c r="F443" s="280" t="str">
        <f aca="false">IF(VLOOKUP($A443,Tournoi!$B$2:$AB$601,6,0)="","",VLOOKUP($A443,Tournoi!$B$2:$AB$601,6,0))</f>
        <v/>
      </c>
      <c r="G443" s="280" t="str">
        <f aca="false">IF(VLOOKUP($A443,Tournoi!$B$2:$AB$601,6,0)="","",VLOOKUP($A443,Tournoi!$B$2:$AB$601,8,0))</f>
        <v/>
      </c>
      <c r="H443" s="281" t="str">
        <f aca="false">IF(VLOOKUP($A443,Tournoi!$B$2:$AB$601,6,0)="","",VLOOKUP($A443,Tournoi!$B$2:$AB$601,12,0))</f>
        <v/>
      </c>
      <c r="I443" s="280" t="str">
        <f aca="false">IF(VLOOKUP($A443,Tournoi!$B$2:$AB$601,6,0)="","",VLOOKUP($A443,Tournoi!$B$2:$AB$601,13,0))</f>
        <v/>
      </c>
      <c r="J443" s="281" t="str">
        <f aca="false">IF(VLOOKUP($A443,Tournoi!$B$2:$AB$601,6,0)="","",VLOOKUP($A443,Tournoi!$B$2:$AB$601,17,0))</f>
        <v/>
      </c>
      <c r="K443" s="280" t="str">
        <f aca="false">IF(VLOOKUP($A443,Tournoi!$B$2:$AB$601,6,0)="","",VLOOKUP($A443,Tournoi!$B$2:$AB$601,18,0))</f>
        <v/>
      </c>
      <c r="L443" s="281" t="str">
        <f aca="false">IF(VLOOKUP($A443,Tournoi!$B$2:$AB$601,6,0)="","",VLOOKUP($A443,Tournoi!$B$2:$AB$601,22,0))</f>
        <v/>
      </c>
    </row>
    <row r="444" customFormat="false" ht="14.1" hidden="false" customHeight="true" outlineLevel="0" collapsed="false">
      <c r="A444" s="36" t="n">
        <v>443</v>
      </c>
      <c r="B444" s="278" t="n">
        <f aca="false">IF(VLOOKUP($A444,Ludo_na!$A$2:$AB$602,3,0)="","",VLOOKUP($A444,Ludo_na!$A$2:$AB$602,2,0))</f>
        <v>100</v>
      </c>
      <c r="C444" s="279" t="str">
        <f aca="false">IF(VLOOKUP($A444,Tournoi!$B$2:$AB$601,3,0)="","",VLOOKUP($A444,Tournoi!$B$2:$AB$601,3,0))</f>
        <v>Everaert</v>
      </c>
      <c r="D444" s="279" t="str">
        <f aca="false">IF(VLOOKUP($A444,Tournoi!$B$2:$AB$601,4,0)="","",VLOOKUP($A444,Tournoi!$B$2:$AB$601,4,0))</f>
        <v>Sebastiaan</v>
      </c>
      <c r="E444" s="249" t="str">
        <f aca="false">IF(VLOOKUP($A444,Tournoi!$B$2:$AB$601,5,0)="","",VLOOKUP($A444,Tournoi!$B$2:$AB$601,5,0))</f>
        <v/>
      </c>
      <c r="F444" s="280" t="str">
        <f aca="false">IF(VLOOKUP($A444,Tournoi!$B$2:$AB$601,6,0)="","",VLOOKUP($A444,Tournoi!$B$2:$AB$601,6,0))</f>
        <v>Aanwezig</v>
      </c>
      <c r="G444" s="280" t="n">
        <f aca="false">IF(VLOOKUP($A444,Tournoi!$B$2:$AB$601,6,0)="","",VLOOKUP($A444,Tournoi!$B$2:$AB$601,8,0))</f>
        <v>0</v>
      </c>
      <c r="H444" s="281" t="n">
        <f aca="false">IF(VLOOKUP($A444,Tournoi!$B$2:$AB$601,6,0)="","",VLOOKUP($A444,Tournoi!$B$2:$AB$601,12,0))</f>
        <v>0</v>
      </c>
      <c r="I444" s="280" t="n">
        <f aca="false">IF(VLOOKUP($A444,Tournoi!$B$2:$AB$601,6,0)="","",VLOOKUP($A444,Tournoi!$B$2:$AB$601,13,0))</f>
        <v>0</v>
      </c>
      <c r="J444" s="281" t="n">
        <f aca="false">IF(VLOOKUP($A444,Tournoi!$B$2:$AB$601,6,0)="","",VLOOKUP($A444,Tournoi!$B$2:$AB$601,17,0))</f>
        <v>0</v>
      </c>
      <c r="K444" s="280" t="str">
        <f aca="false">IF(VLOOKUP($A444,Tournoi!$B$2:$AB$601,6,0)="","",VLOOKUP($A444,Tournoi!$B$2:$AB$601,18,0))</f>
        <v>Kilt Castle</v>
      </c>
      <c r="L444" s="281" t="n">
        <f aca="false">IF(VLOOKUP($A444,Tournoi!$B$2:$AB$601,6,0)="","",VLOOKUP($A444,Tournoi!$B$2:$AB$601,22,0))</f>
        <v>104.314960629921</v>
      </c>
    </row>
    <row r="445" customFormat="false" ht="14.1" hidden="false" customHeight="true" outlineLevel="0" collapsed="false">
      <c r="A445" s="36" t="n">
        <v>444</v>
      </c>
      <c r="B445" s="278" t="n">
        <f aca="false">IF(VLOOKUP($A445,Ludo_na!$A$2:$AB$602,3,0)="","",VLOOKUP($A445,Ludo_na!$A$2:$AB$602,2,0))</f>
        <v>358</v>
      </c>
      <c r="C445" s="279" t="str">
        <f aca="false">IF(VLOOKUP($A445,Tournoi!$B$2:$AB$601,3,0)="","",VLOOKUP($A445,Tournoi!$B$2:$AB$601,3,0))</f>
        <v>Schmids</v>
      </c>
      <c r="D445" s="279" t="str">
        <f aca="false">IF(VLOOKUP($A445,Tournoi!$B$2:$AB$601,4,0)="","",VLOOKUP($A445,Tournoi!$B$2:$AB$601,4,0))</f>
        <v>Sophie</v>
      </c>
      <c r="E445" s="249" t="str">
        <f aca="false">IF(VLOOKUP($A445,Tournoi!$B$2:$AB$601,5,0)="","",VLOOKUP($A445,Tournoi!$B$2:$AB$601,5,0))</f>
        <v/>
      </c>
      <c r="F445" s="280" t="str">
        <f aca="false">IF(VLOOKUP($A445,Tournoi!$B$2:$AB$601,6,0)="","",VLOOKUP($A445,Tournoi!$B$2:$AB$601,6,0))</f>
        <v/>
      </c>
      <c r="G445" s="280" t="str">
        <f aca="false">IF(VLOOKUP($A445,Tournoi!$B$2:$AB$601,6,0)="","",VLOOKUP($A445,Tournoi!$B$2:$AB$601,8,0))</f>
        <v/>
      </c>
      <c r="H445" s="281" t="str">
        <f aca="false">IF(VLOOKUP($A445,Tournoi!$B$2:$AB$601,6,0)="","",VLOOKUP($A445,Tournoi!$B$2:$AB$601,12,0))</f>
        <v/>
      </c>
      <c r="I445" s="280" t="str">
        <f aca="false">IF(VLOOKUP($A445,Tournoi!$B$2:$AB$601,6,0)="","",VLOOKUP($A445,Tournoi!$B$2:$AB$601,13,0))</f>
        <v/>
      </c>
      <c r="J445" s="281" t="str">
        <f aca="false">IF(VLOOKUP($A445,Tournoi!$B$2:$AB$601,6,0)="","",VLOOKUP($A445,Tournoi!$B$2:$AB$601,17,0))</f>
        <v/>
      </c>
      <c r="K445" s="280" t="str">
        <f aca="false">IF(VLOOKUP($A445,Tournoi!$B$2:$AB$601,6,0)="","",VLOOKUP($A445,Tournoi!$B$2:$AB$601,18,0))</f>
        <v/>
      </c>
      <c r="L445" s="281" t="str">
        <f aca="false">IF(VLOOKUP($A445,Tournoi!$B$2:$AB$601,6,0)="","",VLOOKUP($A445,Tournoi!$B$2:$AB$601,22,0))</f>
        <v/>
      </c>
    </row>
    <row r="446" customFormat="false" ht="14.1" hidden="false" customHeight="true" outlineLevel="0" collapsed="false">
      <c r="A446" s="36" t="n">
        <v>445</v>
      </c>
      <c r="B446" s="278" t="n">
        <f aca="false">IF(VLOOKUP($A446,Ludo_na!$A$2:$AB$602,3,0)="","",VLOOKUP($A446,Ludo_na!$A$2:$AB$602,2,0))</f>
        <v>109</v>
      </c>
      <c r="C446" s="279" t="str">
        <f aca="false">IF(VLOOKUP($A446,Tournoi!$B$2:$AB$601,3,0)="","",VLOOKUP($A446,Tournoi!$B$2:$AB$601,3,0))</f>
        <v>Dom</v>
      </c>
      <c r="D446" s="279" t="str">
        <f aca="false">IF(VLOOKUP($A446,Tournoi!$B$2:$AB$601,4,0)="","",VLOOKUP($A446,Tournoi!$B$2:$AB$601,4,0))</f>
        <v>Stein</v>
      </c>
      <c r="E446" s="249" t="str">
        <f aca="false">IF(VLOOKUP($A446,Tournoi!$B$2:$AB$601,5,0)="","",VLOOKUP($A446,Tournoi!$B$2:$AB$601,5,0))</f>
        <v/>
      </c>
      <c r="F446" s="280" t="str">
        <f aca="false">IF(VLOOKUP($A446,Tournoi!$B$2:$AB$601,6,0)="","",VLOOKUP($A446,Tournoi!$B$2:$AB$601,6,0))</f>
        <v>Aanwezig</v>
      </c>
      <c r="G446" s="280" t="str">
        <f aca="false">IF(VLOOKUP($A446,Tournoi!$B$2:$AB$601,6,0)="","",VLOOKUP($A446,Tournoi!$B$2:$AB$601,8,0))</f>
        <v>Machi Koro</v>
      </c>
      <c r="H446" s="281" t="n">
        <f aca="false">IF(VLOOKUP($A446,Tournoi!$B$2:$AB$601,6,0)="","",VLOOKUP($A446,Tournoi!$B$2:$AB$601,12,0))</f>
        <v>105.333333333333</v>
      </c>
      <c r="I446" s="280" t="str">
        <f aca="false">IF(VLOOKUP($A446,Tournoi!$B$2:$AB$601,6,0)="","",VLOOKUP($A446,Tournoi!$B$2:$AB$601,13,0))</f>
        <v>Village</v>
      </c>
      <c r="J446" s="281" t="n">
        <f aca="false">IF(VLOOKUP($A446,Tournoi!$B$2:$AB$601,6,0)="","",VLOOKUP($A446,Tournoi!$B$2:$AB$601,17,0))</f>
        <v>104.301204819277</v>
      </c>
      <c r="K446" s="280" t="str">
        <f aca="false">IF(VLOOKUP($A446,Tournoi!$B$2:$AB$601,6,0)="","",VLOOKUP($A446,Tournoi!$B$2:$AB$601,18,0))</f>
        <v>Dominion </v>
      </c>
      <c r="L446" s="281" t="n">
        <f aca="false">IF(VLOOKUP($A446,Tournoi!$B$2:$AB$601,6,0)="","",VLOOKUP($A446,Tournoi!$B$2:$AB$601,22,0))</f>
        <v>0.205882352941176</v>
      </c>
    </row>
    <row r="447" customFormat="false" ht="14.1" hidden="false" customHeight="true" outlineLevel="0" collapsed="false">
      <c r="A447" s="36" t="n">
        <v>446</v>
      </c>
      <c r="B447" s="278" t="n">
        <f aca="false">IF(VLOOKUP($A447,Ludo_na!$A$2:$AB$602,3,0)="","",VLOOKUP($A447,Ludo_na!$A$2:$AB$602,2,0))</f>
        <v>246</v>
      </c>
      <c r="C447" s="279" t="str">
        <f aca="false">IF(VLOOKUP($A447,Tournoi!$B$2:$AB$601,3,0)="","",VLOOKUP($A447,Tournoi!$B$2:$AB$601,3,0))</f>
        <v>De Wilde</v>
      </c>
      <c r="D447" s="279" t="str">
        <f aca="false">IF(VLOOKUP($A447,Tournoi!$B$2:$AB$601,4,0)="","",VLOOKUP($A447,Tournoi!$B$2:$AB$601,4,0))</f>
        <v>Steven</v>
      </c>
      <c r="E447" s="249" t="str">
        <f aca="false">IF(VLOOKUP($A447,Tournoi!$B$2:$AB$601,5,0)="","",VLOOKUP($A447,Tournoi!$B$2:$AB$601,5,0))</f>
        <v/>
      </c>
      <c r="F447" s="280" t="str">
        <f aca="false">IF(VLOOKUP($A447,Tournoi!$B$2:$AB$601,6,0)="","",VLOOKUP($A447,Tournoi!$B$2:$AB$601,6,0))</f>
        <v>Aanwezig</v>
      </c>
      <c r="G447" s="280" t="str">
        <f aca="false">IF(VLOOKUP($A447,Tournoi!$B$2:$AB$601,6,0)="","",VLOOKUP($A447,Tournoi!$B$2:$AB$601,8,0))</f>
        <v>Stenen tijdperk</v>
      </c>
      <c r="H447" s="281" t="n">
        <f aca="false">IF(VLOOKUP($A447,Tournoi!$B$2:$AB$601,6,0)="","",VLOOKUP($A447,Tournoi!$B$2:$AB$601,12,0))</f>
        <v>66.9426666666667</v>
      </c>
      <c r="I447" s="280" t="str">
        <f aca="false">IF(VLOOKUP($A447,Tournoi!$B$2:$AB$601,6,0)="","",VLOOKUP($A447,Tournoi!$B$2:$AB$601,13,0))</f>
        <v>Great Western Trail</v>
      </c>
      <c r="J447" s="281" t="n">
        <f aca="false">IF(VLOOKUP($A447,Tournoi!$B$2:$AB$601,6,0)="","",VLOOKUP($A447,Tournoi!$B$2:$AB$601,17,0))</f>
        <v>33.5992509363296</v>
      </c>
      <c r="K447" s="280" t="str">
        <f aca="false">IF(VLOOKUP($A447,Tournoi!$B$2:$AB$601,6,0)="","",VLOOKUP($A447,Tournoi!$B$2:$AB$601,18,0))</f>
        <v>Splendor</v>
      </c>
      <c r="L447" s="281" t="n">
        <f aca="false">IF(VLOOKUP($A447,Tournoi!$B$2:$AB$601,6,0)="","",VLOOKUP($A447,Tournoi!$B$2:$AB$601,22,0))</f>
        <v>66.9105691056911</v>
      </c>
    </row>
    <row r="448" customFormat="false" ht="14.1" hidden="false" customHeight="true" outlineLevel="0" collapsed="false">
      <c r="A448" s="36" t="n">
        <v>447</v>
      </c>
      <c r="B448" s="278" t="n">
        <f aca="false">IF(VLOOKUP($A448,Ludo_na!$A$2:$AB$602,3,0)="","",VLOOKUP($A448,Ludo_na!$A$2:$AB$602,2,0))</f>
        <v>469</v>
      </c>
      <c r="C448" s="279" t="str">
        <f aca="false">IF(VLOOKUP($A448,Tournoi!$B$2:$AB$601,3,0)="","",VLOOKUP($A448,Tournoi!$B$2:$AB$601,3,0))</f>
        <v>Schroeder</v>
      </c>
      <c r="D448" s="279" t="str">
        <f aca="false">IF(VLOOKUP($A448,Tournoi!$B$2:$AB$601,4,0)="","",VLOOKUP($A448,Tournoi!$B$2:$AB$601,4,0))</f>
        <v>Floriane</v>
      </c>
      <c r="E448" s="249" t="str">
        <f aca="false">IF(VLOOKUP($A448,Tournoi!$B$2:$AB$601,5,0)="","",VLOOKUP($A448,Tournoi!$B$2:$AB$601,5,0))</f>
        <v/>
      </c>
      <c r="F448" s="280" t="str">
        <f aca="false">IF(VLOOKUP($A448,Tournoi!$B$2:$AB$601,6,0)="","",VLOOKUP($A448,Tournoi!$B$2:$AB$601,6,0))</f>
        <v/>
      </c>
      <c r="G448" s="280" t="str">
        <f aca="false">IF(VLOOKUP($A448,Tournoi!$B$2:$AB$601,6,0)="","",VLOOKUP($A448,Tournoi!$B$2:$AB$601,8,0))</f>
        <v/>
      </c>
      <c r="H448" s="281" t="str">
        <f aca="false">IF(VLOOKUP($A448,Tournoi!$B$2:$AB$601,6,0)="","",VLOOKUP($A448,Tournoi!$B$2:$AB$601,12,0))</f>
        <v/>
      </c>
      <c r="I448" s="280" t="str">
        <f aca="false">IF(VLOOKUP($A448,Tournoi!$B$2:$AB$601,6,0)="","",VLOOKUP($A448,Tournoi!$B$2:$AB$601,13,0))</f>
        <v/>
      </c>
      <c r="J448" s="281" t="str">
        <f aca="false">IF(VLOOKUP($A448,Tournoi!$B$2:$AB$601,6,0)="","",VLOOKUP($A448,Tournoi!$B$2:$AB$601,17,0))</f>
        <v/>
      </c>
      <c r="K448" s="280" t="str">
        <f aca="false">IF(VLOOKUP($A448,Tournoi!$B$2:$AB$601,6,0)="","",VLOOKUP($A448,Tournoi!$B$2:$AB$601,18,0))</f>
        <v/>
      </c>
      <c r="L448" s="281" t="str">
        <f aca="false">IF(VLOOKUP($A448,Tournoi!$B$2:$AB$601,6,0)="","",VLOOKUP($A448,Tournoi!$B$2:$AB$601,22,0))</f>
        <v/>
      </c>
    </row>
    <row r="449" customFormat="false" ht="14.1" hidden="false" customHeight="true" outlineLevel="0" collapsed="false">
      <c r="A449" s="36" t="n">
        <v>448</v>
      </c>
      <c r="B449" s="278" t="n">
        <f aca="false">IF(VLOOKUP($A449,Ludo_na!$A$2:$AB$602,3,0)="","",VLOOKUP($A449,Ludo_na!$A$2:$AB$602,2,0))</f>
        <v>516</v>
      </c>
      <c r="C449" s="279" t="str">
        <f aca="false">IF(VLOOKUP($A449,Tournoi!$B$2:$AB$601,3,0)="","",VLOOKUP($A449,Tournoi!$B$2:$AB$601,3,0))</f>
        <v>Peeters</v>
      </c>
      <c r="D449" s="279" t="str">
        <f aca="false">IF(VLOOKUP($A449,Tournoi!$B$2:$AB$601,4,0)="","",VLOOKUP($A449,Tournoi!$B$2:$AB$601,4,0))</f>
        <v>Rudy</v>
      </c>
      <c r="E449" s="249" t="str">
        <f aca="false">IF(VLOOKUP($A449,Tournoi!$B$2:$AB$601,5,0)="","",VLOOKUP($A449,Tournoi!$B$2:$AB$601,5,0))</f>
        <v/>
      </c>
      <c r="F449" s="280" t="str">
        <f aca="false">IF(VLOOKUP($A449,Tournoi!$B$2:$AB$601,6,0)="","",VLOOKUP($A449,Tournoi!$B$2:$AB$601,6,0))</f>
        <v/>
      </c>
      <c r="G449" s="280" t="str">
        <f aca="false">IF(VLOOKUP($A449,Tournoi!$B$2:$AB$601,6,0)="","",VLOOKUP($A449,Tournoi!$B$2:$AB$601,8,0))</f>
        <v/>
      </c>
      <c r="H449" s="281" t="str">
        <f aca="false">IF(VLOOKUP($A449,Tournoi!$B$2:$AB$601,6,0)="","",VLOOKUP($A449,Tournoi!$B$2:$AB$601,12,0))</f>
        <v/>
      </c>
      <c r="I449" s="280" t="str">
        <f aca="false">IF(VLOOKUP($A449,Tournoi!$B$2:$AB$601,6,0)="","",VLOOKUP($A449,Tournoi!$B$2:$AB$601,13,0))</f>
        <v/>
      </c>
      <c r="J449" s="281" t="str">
        <f aca="false">IF(VLOOKUP($A449,Tournoi!$B$2:$AB$601,6,0)="","",VLOOKUP($A449,Tournoi!$B$2:$AB$601,17,0))</f>
        <v/>
      </c>
      <c r="K449" s="280" t="str">
        <f aca="false">IF(VLOOKUP($A449,Tournoi!$B$2:$AB$601,6,0)="","",VLOOKUP($A449,Tournoi!$B$2:$AB$601,18,0))</f>
        <v/>
      </c>
      <c r="L449" s="281" t="str">
        <f aca="false">IF(VLOOKUP($A449,Tournoi!$B$2:$AB$601,6,0)="","",VLOOKUP($A449,Tournoi!$B$2:$AB$601,22,0))</f>
        <v/>
      </c>
    </row>
    <row r="450" customFormat="false" ht="14.1" hidden="false" customHeight="true" outlineLevel="0" collapsed="false">
      <c r="A450" s="36" t="n">
        <v>449</v>
      </c>
      <c r="B450" s="278" t="n">
        <f aca="false">IF(VLOOKUP($A450,Ludo_na!$A$2:$AB$602,3,0)="","",VLOOKUP($A450,Ludo_na!$A$2:$AB$602,2,0))</f>
        <v>228</v>
      </c>
      <c r="C450" s="279" t="str">
        <f aca="false">IF(VLOOKUP($A450,Tournoi!$B$2:$AB$601,3,0)="","",VLOOKUP($A450,Tournoi!$B$2:$AB$601,3,0))</f>
        <v>Vanherle</v>
      </c>
      <c r="D450" s="279" t="str">
        <f aca="false">IF(VLOOKUP($A450,Tournoi!$B$2:$AB$601,4,0)="","",VLOOKUP($A450,Tournoi!$B$2:$AB$601,4,0))</f>
        <v>Wim</v>
      </c>
      <c r="E450" s="249" t="str">
        <f aca="false">IF(VLOOKUP($A450,Tournoi!$B$2:$AB$601,5,0)="","",VLOOKUP($A450,Tournoi!$B$2:$AB$601,5,0))</f>
        <v/>
      </c>
      <c r="F450" s="280" t="str">
        <f aca="false">IF(VLOOKUP($A450,Tournoi!$B$2:$AB$601,6,0)="","",VLOOKUP($A450,Tournoi!$B$2:$AB$601,6,0))</f>
        <v>Aanwezig</v>
      </c>
      <c r="G450" s="280" t="str">
        <f aca="false">IF(VLOOKUP($A450,Tournoi!$B$2:$AB$601,6,0)="","",VLOOKUP($A450,Tournoi!$B$2:$AB$601,8,0))</f>
        <v>La Isla</v>
      </c>
      <c r="H450" s="281" t="n">
        <f aca="false">IF(VLOOKUP($A450,Tournoi!$B$2:$AB$601,6,0)="","",VLOOKUP($A450,Tournoi!$B$2:$AB$601,12,0))</f>
        <v>0.191823899371069</v>
      </c>
      <c r="I450" s="280" t="str">
        <f aca="false">IF(VLOOKUP($A450,Tournoi!$B$2:$AB$601,6,0)="","",VLOOKUP($A450,Tournoi!$B$2:$AB$601,13,0))</f>
        <v>Orleans</v>
      </c>
      <c r="J450" s="281" t="n">
        <f aca="false">IF(VLOOKUP($A450,Tournoi!$B$2:$AB$601,6,0)="","",VLOOKUP($A450,Tournoi!$B$2:$AB$601,17,0))</f>
        <v>66.9257465698144</v>
      </c>
      <c r="K450" s="280" t="str">
        <f aca="false">IF(VLOOKUP($A450,Tournoi!$B$2:$AB$601,6,0)="","",VLOOKUP($A450,Tournoi!$B$2:$AB$601,18,0))</f>
        <v>Splendor</v>
      </c>
      <c r="L450" s="281" t="n">
        <f aca="false">IF(VLOOKUP($A450,Tournoi!$B$2:$AB$601,6,0)="","",VLOOKUP($A450,Tournoi!$B$2:$AB$601,22,0))</f>
        <v>104.340909090909</v>
      </c>
    </row>
    <row r="451" customFormat="false" ht="14.1" hidden="false" customHeight="true" outlineLevel="0" collapsed="false">
      <c r="A451" s="36" t="n">
        <v>450</v>
      </c>
      <c r="B451" s="278" t="n">
        <f aca="false">IF(VLOOKUP($A451,Ludo_na!$A$2:$AB$602,3,0)="","",VLOOKUP($A451,Ludo_na!$A$2:$AB$602,2,0))</f>
        <v>352</v>
      </c>
      <c r="C451" s="279" t="str">
        <f aca="false">IF(VLOOKUP($A451,Tournoi!$B$2:$AB$601,3,0)="","",VLOOKUP($A451,Tournoi!$B$2:$AB$601,3,0))</f>
        <v>Verryt</v>
      </c>
      <c r="D451" s="279" t="str">
        <f aca="false">IF(VLOOKUP($A451,Tournoi!$B$2:$AB$601,4,0)="","",VLOOKUP($A451,Tournoi!$B$2:$AB$601,4,0))</f>
        <v>Bjorn</v>
      </c>
      <c r="E451" s="249" t="str">
        <f aca="false">IF(VLOOKUP($A451,Tournoi!$B$2:$AB$601,5,0)="","",VLOOKUP($A451,Tournoi!$B$2:$AB$601,5,0))</f>
        <v/>
      </c>
      <c r="F451" s="280" t="str">
        <f aca="false">IF(VLOOKUP($A451,Tournoi!$B$2:$AB$601,6,0)="","",VLOOKUP($A451,Tournoi!$B$2:$AB$601,6,0))</f>
        <v>Ingeschreven</v>
      </c>
      <c r="G451" s="280" t="n">
        <f aca="false">IF(VLOOKUP($A451,Tournoi!$B$2:$AB$601,6,0)="","",VLOOKUP($A451,Tournoi!$B$2:$AB$601,8,0))</f>
        <v>0</v>
      </c>
      <c r="H451" s="281" t="n">
        <f aca="false">IF(VLOOKUP($A451,Tournoi!$B$2:$AB$601,6,0)="","",VLOOKUP($A451,Tournoi!$B$2:$AB$601,12,0))</f>
        <v>0</v>
      </c>
      <c r="I451" s="280" t="n">
        <f aca="false">IF(VLOOKUP($A451,Tournoi!$B$2:$AB$601,6,0)="","",VLOOKUP($A451,Tournoi!$B$2:$AB$601,13,0))</f>
        <v>0</v>
      </c>
      <c r="J451" s="281" t="n">
        <f aca="false">IF(VLOOKUP($A451,Tournoi!$B$2:$AB$601,6,0)="","",VLOOKUP($A451,Tournoi!$B$2:$AB$601,17,0))</f>
        <v>0</v>
      </c>
      <c r="K451" s="280" t="n">
        <f aca="false">IF(VLOOKUP($A451,Tournoi!$B$2:$AB$601,6,0)="","",VLOOKUP($A451,Tournoi!$B$2:$AB$601,18,0))</f>
        <v>0</v>
      </c>
      <c r="L451" s="281" t="n">
        <f aca="false">IF(VLOOKUP($A451,Tournoi!$B$2:$AB$601,6,0)="","",VLOOKUP($A451,Tournoi!$B$2:$AB$601,22,0))</f>
        <v>0</v>
      </c>
    </row>
    <row r="452" customFormat="false" ht="14.1" hidden="false" customHeight="true" outlineLevel="0" collapsed="false">
      <c r="A452" s="36" t="n">
        <v>451</v>
      </c>
      <c r="B452" s="278" t="n">
        <f aca="false">IF(VLOOKUP($A452,Ludo_na!$A$2:$AB$602,3,0)="","",VLOOKUP($A452,Ludo_na!$A$2:$AB$602,2,0))</f>
        <v>541</v>
      </c>
      <c r="C452" s="279" t="str">
        <f aca="false">IF(VLOOKUP($A452,Tournoi!$B$2:$AB$601,3,0)="","",VLOOKUP($A452,Tournoi!$B$2:$AB$601,3,0))</f>
        <v>Stremus</v>
      </c>
      <c r="D452" s="279" t="str">
        <f aca="false">IF(VLOOKUP($A452,Tournoi!$B$2:$AB$601,4,0)="","",VLOOKUP($A452,Tournoi!$B$2:$AB$601,4,0))</f>
        <v>Lise</v>
      </c>
      <c r="E452" s="249" t="str">
        <f aca="false">IF(VLOOKUP($A452,Tournoi!$B$2:$AB$601,5,0)="","",VLOOKUP($A452,Tournoi!$B$2:$AB$601,5,0))</f>
        <v/>
      </c>
      <c r="F452" s="280" t="str">
        <f aca="false">IF(VLOOKUP($A452,Tournoi!$B$2:$AB$601,6,0)="","",VLOOKUP($A452,Tournoi!$B$2:$AB$601,6,0))</f>
        <v/>
      </c>
      <c r="G452" s="280" t="str">
        <f aca="false">IF(VLOOKUP($A452,Tournoi!$B$2:$AB$601,6,0)="","",VLOOKUP($A452,Tournoi!$B$2:$AB$601,8,0))</f>
        <v/>
      </c>
      <c r="H452" s="281" t="str">
        <f aca="false">IF(VLOOKUP($A452,Tournoi!$B$2:$AB$601,6,0)="","",VLOOKUP($A452,Tournoi!$B$2:$AB$601,12,0))</f>
        <v/>
      </c>
      <c r="I452" s="280" t="str">
        <f aca="false">IF(VLOOKUP($A452,Tournoi!$B$2:$AB$601,6,0)="","",VLOOKUP($A452,Tournoi!$B$2:$AB$601,13,0))</f>
        <v/>
      </c>
      <c r="J452" s="281" t="str">
        <f aca="false">IF(VLOOKUP($A452,Tournoi!$B$2:$AB$601,6,0)="","",VLOOKUP($A452,Tournoi!$B$2:$AB$601,17,0))</f>
        <v/>
      </c>
      <c r="K452" s="280" t="str">
        <f aca="false">IF(VLOOKUP($A452,Tournoi!$B$2:$AB$601,6,0)="","",VLOOKUP($A452,Tournoi!$B$2:$AB$601,18,0))</f>
        <v/>
      </c>
      <c r="L452" s="281" t="str">
        <f aca="false">IF(VLOOKUP($A452,Tournoi!$B$2:$AB$601,6,0)="","",VLOOKUP($A452,Tournoi!$B$2:$AB$601,22,0))</f>
        <v/>
      </c>
    </row>
    <row r="453" customFormat="false" ht="14.1" hidden="false" customHeight="true" outlineLevel="0" collapsed="false">
      <c r="A453" s="36" t="n">
        <v>452</v>
      </c>
      <c r="B453" s="278" t="n">
        <f aca="false">IF(VLOOKUP($A453,Ludo_na!$A$2:$AB$602,3,0)="","",VLOOKUP($A453,Ludo_na!$A$2:$AB$602,2,0))</f>
        <v>319</v>
      </c>
      <c r="C453" s="279" t="str">
        <f aca="false">IF(VLOOKUP($A453,Tournoi!$B$2:$AB$601,3,0)="","",VLOOKUP($A453,Tournoi!$B$2:$AB$601,3,0))</f>
        <v>Billiet</v>
      </c>
      <c r="D453" s="279" t="str">
        <f aca="false">IF(VLOOKUP($A453,Tournoi!$B$2:$AB$601,4,0)="","",VLOOKUP($A453,Tournoi!$B$2:$AB$601,4,0))</f>
        <v>Joost</v>
      </c>
      <c r="E453" s="249" t="str">
        <f aca="false">IF(VLOOKUP($A453,Tournoi!$B$2:$AB$601,5,0)="","",VLOOKUP($A453,Tournoi!$B$2:$AB$601,5,0))</f>
        <v/>
      </c>
      <c r="F453" s="280" t="str">
        <f aca="false">IF(VLOOKUP($A453,Tournoi!$B$2:$AB$601,6,0)="","",VLOOKUP($A453,Tournoi!$B$2:$AB$601,6,0))</f>
        <v>Aanwezig</v>
      </c>
      <c r="G453" s="280" t="str">
        <f aca="false">IF(VLOOKUP($A453,Tournoi!$B$2:$AB$601,6,0)="","",VLOOKUP($A453,Tournoi!$B$2:$AB$601,8,0))</f>
        <v>La Isla</v>
      </c>
      <c r="H453" s="281" t="n">
        <f aca="false">IF(VLOOKUP($A453,Tournoi!$B$2:$AB$601,6,0)="","",VLOOKUP($A453,Tournoi!$B$2:$AB$601,12,0))</f>
        <v>104.282142857143</v>
      </c>
      <c r="I453" s="280" t="str">
        <f aca="false">IF(VLOOKUP($A453,Tournoi!$B$2:$AB$601,6,0)="","",VLOOKUP($A453,Tournoi!$B$2:$AB$601,13,0))</f>
        <v>Great Western Trail</v>
      </c>
      <c r="J453" s="281" t="n">
        <f aca="false">IF(VLOOKUP($A453,Tournoi!$B$2:$AB$601,6,0)="","",VLOOKUP($A453,Tournoi!$B$2:$AB$601,17,0))</f>
        <v>0.186567164179104</v>
      </c>
      <c r="K453" s="280" t="str">
        <f aca="false">IF(VLOOKUP($A453,Tournoi!$B$2:$AB$601,6,0)="","",VLOOKUP($A453,Tournoi!$B$2:$AB$601,18,0))</f>
        <v>Splendor</v>
      </c>
      <c r="L453" s="281" t="n">
        <f aca="false">IF(VLOOKUP($A453,Tournoi!$B$2:$AB$601,6,0)="","",VLOOKUP($A453,Tournoi!$B$2:$AB$601,22,0))</f>
        <v>0.204081632653061</v>
      </c>
    </row>
    <row r="454" customFormat="false" ht="14.1" hidden="false" customHeight="true" outlineLevel="0" collapsed="false">
      <c r="A454" s="36" t="n">
        <v>453</v>
      </c>
      <c r="B454" s="278" t="n">
        <f aca="false">IF(VLOOKUP($A454,Ludo_na!$A$2:$AB$602,3,0)="","",VLOOKUP($A454,Ludo_na!$A$2:$AB$602,2,0))</f>
        <v>437</v>
      </c>
      <c r="C454" s="279" t="str">
        <f aca="false">IF(VLOOKUP($A454,Tournoi!$B$2:$AB$601,3,0)="","",VLOOKUP($A454,Tournoi!$B$2:$AB$601,3,0))</f>
        <v>Vangheluwe</v>
      </c>
      <c r="D454" s="279" t="str">
        <f aca="false">IF(VLOOKUP($A454,Tournoi!$B$2:$AB$601,4,0)="","",VLOOKUP($A454,Tournoi!$B$2:$AB$601,4,0))</f>
        <v>Fien</v>
      </c>
      <c r="E454" s="249" t="str">
        <f aca="false">IF(VLOOKUP($A454,Tournoi!$B$2:$AB$601,5,0)="","",VLOOKUP($A454,Tournoi!$B$2:$AB$601,5,0))</f>
        <v/>
      </c>
      <c r="F454" s="280" t="str">
        <f aca="false">IF(VLOOKUP($A454,Tournoi!$B$2:$AB$601,6,0)="","",VLOOKUP($A454,Tournoi!$B$2:$AB$601,6,0))</f>
        <v/>
      </c>
      <c r="G454" s="280" t="str">
        <f aca="false">IF(VLOOKUP($A454,Tournoi!$B$2:$AB$601,6,0)="","",VLOOKUP($A454,Tournoi!$B$2:$AB$601,8,0))</f>
        <v/>
      </c>
      <c r="H454" s="281" t="str">
        <f aca="false">IF(VLOOKUP($A454,Tournoi!$B$2:$AB$601,6,0)="","",VLOOKUP($A454,Tournoi!$B$2:$AB$601,12,0))</f>
        <v/>
      </c>
      <c r="I454" s="280" t="str">
        <f aca="false">IF(VLOOKUP($A454,Tournoi!$B$2:$AB$601,6,0)="","",VLOOKUP($A454,Tournoi!$B$2:$AB$601,13,0))</f>
        <v/>
      </c>
      <c r="J454" s="281" t="str">
        <f aca="false">IF(VLOOKUP($A454,Tournoi!$B$2:$AB$601,6,0)="","",VLOOKUP($A454,Tournoi!$B$2:$AB$601,17,0))</f>
        <v/>
      </c>
      <c r="K454" s="280" t="str">
        <f aca="false">IF(VLOOKUP($A454,Tournoi!$B$2:$AB$601,6,0)="","",VLOOKUP($A454,Tournoi!$B$2:$AB$601,18,0))</f>
        <v/>
      </c>
      <c r="L454" s="281" t="str">
        <f aca="false">IF(VLOOKUP($A454,Tournoi!$B$2:$AB$601,6,0)="","",VLOOKUP($A454,Tournoi!$B$2:$AB$601,22,0))</f>
        <v/>
      </c>
    </row>
    <row r="455" customFormat="false" ht="14.1" hidden="false" customHeight="true" outlineLevel="0" collapsed="false">
      <c r="A455" s="36" t="n">
        <v>454</v>
      </c>
      <c r="B455" s="278" t="n">
        <f aca="false">IF(VLOOKUP($A455,Ludo_na!$A$2:$AB$602,3,0)="","",VLOOKUP($A455,Ludo_na!$A$2:$AB$602,2,0))</f>
        <v>167</v>
      </c>
      <c r="C455" s="279" t="str">
        <f aca="false">IF(VLOOKUP($A455,Tournoi!$B$2:$AB$601,3,0)="","",VLOOKUP($A455,Tournoi!$B$2:$AB$601,3,0))</f>
        <v>Devos</v>
      </c>
      <c r="D455" s="279" t="str">
        <f aca="false">IF(VLOOKUP($A455,Tournoi!$B$2:$AB$601,4,0)="","",VLOOKUP($A455,Tournoi!$B$2:$AB$601,4,0))</f>
        <v>Jonas</v>
      </c>
      <c r="E455" s="249" t="str">
        <f aca="false">IF(VLOOKUP($A455,Tournoi!$B$2:$AB$601,5,0)="","",VLOOKUP($A455,Tournoi!$B$2:$AB$601,5,0))</f>
        <v/>
      </c>
      <c r="F455" s="280" t="str">
        <f aca="false">IF(VLOOKUP($A455,Tournoi!$B$2:$AB$601,6,0)="","",VLOOKUP($A455,Tournoi!$B$2:$AB$601,6,0))</f>
        <v>Aanwezig</v>
      </c>
      <c r="G455" s="280" t="str">
        <f aca="false">IF(VLOOKUP($A455,Tournoi!$B$2:$AB$601,6,0)="","",VLOOKUP($A455,Tournoi!$B$2:$AB$601,8,0))</f>
        <v>Stenen tijdperk</v>
      </c>
      <c r="H455" s="281" t="n">
        <f aca="false">IF(VLOOKUP($A455,Tournoi!$B$2:$AB$601,6,0)="","",VLOOKUP($A455,Tournoi!$B$2:$AB$601,12,0))</f>
        <v>66.9132730015083</v>
      </c>
      <c r="I455" s="280" t="str">
        <f aca="false">IF(VLOOKUP($A455,Tournoi!$B$2:$AB$601,6,0)="","",VLOOKUP($A455,Tournoi!$B$2:$AB$601,13,0))</f>
        <v>Orleans</v>
      </c>
      <c r="J455" s="281" t="n">
        <f aca="false">IF(VLOOKUP($A455,Tournoi!$B$2:$AB$601,6,0)="","",VLOOKUP($A455,Tournoi!$B$2:$AB$601,17,0))</f>
        <v>104.286031042129</v>
      </c>
      <c r="K455" s="280" t="str">
        <f aca="false">IF(VLOOKUP($A455,Tournoi!$B$2:$AB$601,6,0)="","",VLOOKUP($A455,Tournoi!$B$2:$AB$601,18,0))</f>
        <v>Dominion </v>
      </c>
      <c r="L455" s="281" t="n">
        <f aca="false">IF(VLOOKUP($A455,Tournoi!$B$2:$AB$601,6,0)="","",VLOOKUP($A455,Tournoi!$B$2:$AB$601,22,0))</f>
        <v>66.9185185185185</v>
      </c>
    </row>
    <row r="456" customFormat="false" ht="14.1" hidden="false" customHeight="true" outlineLevel="0" collapsed="false">
      <c r="A456" s="36" t="n">
        <v>455</v>
      </c>
      <c r="B456" s="278" t="n">
        <f aca="false">IF(VLOOKUP($A456,Ludo_na!$A$2:$AB$602,3,0)="","",VLOOKUP($A456,Ludo_na!$A$2:$AB$602,2,0))</f>
        <v>274</v>
      </c>
      <c r="C456" s="279" t="str">
        <f aca="false">IF(VLOOKUP($A456,Tournoi!$B$2:$AB$601,3,0)="","",VLOOKUP($A456,Tournoi!$B$2:$AB$601,3,0))</f>
        <v>Vervecke</v>
      </c>
      <c r="D456" s="279" t="str">
        <f aca="false">IF(VLOOKUP($A456,Tournoi!$B$2:$AB$601,4,0)="","",VLOOKUP($A456,Tournoi!$B$2:$AB$601,4,0))</f>
        <v>Frederick</v>
      </c>
      <c r="E456" s="249" t="str">
        <f aca="false">IF(VLOOKUP($A456,Tournoi!$B$2:$AB$601,5,0)="","",VLOOKUP($A456,Tournoi!$B$2:$AB$601,5,0))</f>
        <v/>
      </c>
      <c r="F456" s="280" t="str">
        <f aca="false">IF(VLOOKUP($A456,Tournoi!$B$2:$AB$601,6,0)="","",VLOOKUP($A456,Tournoi!$B$2:$AB$601,6,0))</f>
        <v/>
      </c>
      <c r="G456" s="280" t="str">
        <f aca="false">IF(VLOOKUP($A456,Tournoi!$B$2:$AB$601,6,0)="","",VLOOKUP($A456,Tournoi!$B$2:$AB$601,8,0))</f>
        <v/>
      </c>
      <c r="H456" s="281" t="str">
        <f aca="false">IF(VLOOKUP($A456,Tournoi!$B$2:$AB$601,6,0)="","",VLOOKUP($A456,Tournoi!$B$2:$AB$601,12,0))</f>
        <v/>
      </c>
      <c r="I456" s="280" t="str">
        <f aca="false">IF(VLOOKUP($A456,Tournoi!$B$2:$AB$601,6,0)="","",VLOOKUP($A456,Tournoi!$B$2:$AB$601,13,0))</f>
        <v/>
      </c>
      <c r="J456" s="281" t="str">
        <f aca="false">IF(VLOOKUP($A456,Tournoi!$B$2:$AB$601,6,0)="","",VLOOKUP($A456,Tournoi!$B$2:$AB$601,17,0))</f>
        <v/>
      </c>
      <c r="K456" s="280" t="str">
        <f aca="false">IF(VLOOKUP($A456,Tournoi!$B$2:$AB$601,6,0)="","",VLOOKUP($A456,Tournoi!$B$2:$AB$601,18,0))</f>
        <v/>
      </c>
      <c r="L456" s="281" t="str">
        <f aca="false">IF(VLOOKUP($A456,Tournoi!$B$2:$AB$601,6,0)="","",VLOOKUP($A456,Tournoi!$B$2:$AB$601,22,0))</f>
        <v/>
      </c>
    </row>
    <row r="457" customFormat="false" ht="14.1" hidden="false" customHeight="true" outlineLevel="0" collapsed="false">
      <c r="A457" s="36" t="n">
        <v>456</v>
      </c>
      <c r="B457" s="278" t="n">
        <f aca="false">IF(VLOOKUP($A457,Ludo_na!$A$2:$AB$602,3,0)="","",VLOOKUP($A457,Ludo_na!$A$2:$AB$602,2,0))</f>
        <v>353</v>
      </c>
      <c r="C457" s="279" t="str">
        <f aca="false">IF(VLOOKUP($A457,Tournoi!$B$2:$AB$601,3,0)="","",VLOOKUP($A457,Tournoi!$B$2:$AB$601,3,0))</f>
        <v>Mertens</v>
      </c>
      <c r="D457" s="279" t="str">
        <f aca="false">IF(VLOOKUP($A457,Tournoi!$B$2:$AB$601,4,0)="","",VLOOKUP($A457,Tournoi!$B$2:$AB$601,4,0))</f>
        <v>Elly</v>
      </c>
      <c r="E457" s="249" t="str">
        <f aca="false">IF(VLOOKUP($A457,Tournoi!$B$2:$AB$601,5,0)="","",VLOOKUP($A457,Tournoi!$B$2:$AB$601,5,0))</f>
        <v/>
      </c>
      <c r="F457" s="280" t="str">
        <f aca="false">IF(VLOOKUP($A457,Tournoi!$B$2:$AB$601,6,0)="","",VLOOKUP($A457,Tournoi!$B$2:$AB$601,6,0))</f>
        <v/>
      </c>
      <c r="G457" s="280" t="str">
        <f aca="false">IF(VLOOKUP($A457,Tournoi!$B$2:$AB$601,6,0)="","",VLOOKUP($A457,Tournoi!$B$2:$AB$601,8,0))</f>
        <v/>
      </c>
      <c r="H457" s="281" t="str">
        <f aca="false">IF(VLOOKUP($A457,Tournoi!$B$2:$AB$601,6,0)="","",VLOOKUP($A457,Tournoi!$B$2:$AB$601,12,0))</f>
        <v/>
      </c>
      <c r="I457" s="280" t="str">
        <f aca="false">IF(VLOOKUP($A457,Tournoi!$B$2:$AB$601,6,0)="","",VLOOKUP($A457,Tournoi!$B$2:$AB$601,13,0))</f>
        <v/>
      </c>
      <c r="J457" s="281" t="str">
        <f aca="false">IF(VLOOKUP($A457,Tournoi!$B$2:$AB$601,6,0)="","",VLOOKUP($A457,Tournoi!$B$2:$AB$601,17,0))</f>
        <v/>
      </c>
      <c r="K457" s="280" t="str">
        <f aca="false">IF(VLOOKUP($A457,Tournoi!$B$2:$AB$601,6,0)="","",VLOOKUP($A457,Tournoi!$B$2:$AB$601,18,0))</f>
        <v/>
      </c>
      <c r="L457" s="281" t="str">
        <f aca="false">IF(VLOOKUP($A457,Tournoi!$B$2:$AB$601,6,0)="","",VLOOKUP($A457,Tournoi!$B$2:$AB$601,22,0))</f>
        <v/>
      </c>
    </row>
    <row r="458" customFormat="false" ht="14.1" hidden="false" customHeight="true" outlineLevel="0" collapsed="false">
      <c r="A458" s="36" t="n">
        <v>457</v>
      </c>
      <c r="B458" s="278" t="n">
        <f aca="false">IF(VLOOKUP($A458,Ludo_na!$A$2:$AB$602,3,0)="","",VLOOKUP($A458,Ludo_na!$A$2:$AB$602,2,0))</f>
        <v>563</v>
      </c>
      <c r="C458" s="279" t="str">
        <f aca="false">IF(VLOOKUP($A458,Tournoi!$B$2:$AB$601,3,0)="","",VLOOKUP($A458,Tournoi!$B$2:$AB$601,3,0))</f>
        <v>Van Herck</v>
      </c>
      <c r="D458" s="279" t="str">
        <f aca="false">IF(VLOOKUP($A458,Tournoi!$B$2:$AB$601,4,0)="","",VLOOKUP($A458,Tournoi!$B$2:$AB$601,4,0))</f>
        <v>Michiel</v>
      </c>
      <c r="E458" s="249" t="str">
        <f aca="false">IF(VLOOKUP($A458,Tournoi!$B$2:$AB$601,5,0)="","",VLOOKUP($A458,Tournoi!$B$2:$AB$601,5,0))</f>
        <v/>
      </c>
      <c r="F458" s="280" t="str">
        <f aca="false">IF(VLOOKUP($A458,Tournoi!$B$2:$AB$601,6,0)="","",VLOOKUP($A458,Tournoi!$B$2:$AB$601,6,0))</f>
        <v/>
      </c>
      <c r="G458" s="280" t="str">
        <f aca="false">IF(VLOOKUP($A458,Tournoi!$B$2:$AB$601,6,0)="","",VLOOKUP($A458,Tournoi!$B$2:$AB$601,8,0))</f>
        <v/>
      </c>
      <c r="H458" s="281" t="str">
        <f aca="false">IF(VLOOKUP($A458,Tournoi!$B$2:$AB$601,6,0)="","",VLOOKUP($A458,Tournoi!$B$2:$AB$601,12,0))</f>
        <v/>
      </c>
      <c r="I458" s="280" t="str">
        <f aca="false">IF(VLOOKUP($A458,Tournoi!$B$2:$AB$601,6,0)="","",VLOOKUP($A458,Tournoi!$B$2:$AB$601,13,0))</f>
        <v/>
      </c>
      <c r="J458" s="281" t="str">
        <f aca="false">IF(VLOOKUP($A458,Tournoi!$B$2:$AB$601,6,0)="","",VLOOKUP($A458,Tournoi!$B$2:$AB$601,17,0))</f>
        <v/>
      </c>
      <c r="K458" s="280" t="str">
        <f aca="false">IF(VLOOKUP($A458,Tournoi!$B$2:$AB$601,6,0)="","",VLOOKUP($A458,Tournoi!$B$2:$AB$601,18,0))</f>
        <v/>
      </c>
      <c r="L458" s="281" t="str">
        <f aca="false">IF(VLOOKUP($A458,Tournoi!$B$2:$AB$601,6,0)="","",VLOOKUP($A458,Tournoi!$B$2:$AB$601,22,0))</f>
        <v/>
      </c>
    </row>
    <row r="459" customFormat="false" ht="14.1" hidden="false" customHeight="true" outlineLevel="0" collapsed="false">
      <c r="A459" s="36" t="n">
        <v>458</v>
      </c>
      <c r="B459" s="278" t="n">
        <f aca="false">IF(VLOOKUP($A459,Ludo_na!$A$2:$AB$602,3,0)="","",VLOOKUP($A459,Ludo_na!$A$2:$AB$602,2,0))</f>
        <v>233</v>
      </c>
      <c r="C459" s="279" t="str">
        <f aca="false">IF(VLOOKUP($A459,Tournoi!$B$2:$AB$601,3,0)="","",VLOOKUP($A459,Tournoi!$B$2:$AB$601,3,0))</f>
        <v>Hendrickx</v>
      </c>
      <c r="D459" s="279" t="str">
        <f aca="false">IF(VLOOKUP($A459,Tournoi!$B$2:$AB$601,4,0)="","",VLOOKUP($A459,Tournoi!$B$2:$AB$601,4,0))</f>
        <v>Jethro</v>
      </c>
      <c r="E459" s="249" t="str">
        <f aca="false">IF(VLOOKUP($A459,Tournoi!$B$2:$AB$601,5,0)="","",VLOOKUP($A459,Tournoi!$B$2:$AB$601,5,0))</f>
        <v/>
      </c>
      <c r="F459" s="280" t="str">
        <f aca="false">IF(VLOOKUP($A459,Tournoi!$B$2:$AB$601,6,0)="","",VLOOKUP($A459,Tournoi!$B$2:$AB$601,6,0))</f>
        <v/>
      </c>
      <c r="G459" s="280" t="str">
        <f aca="false">IF(VLOOKUP($A459,Tournoi!$B$2:$AB$601,6,0)="","",VLOOKUP($A459,Tournoi!$B$2:$AB$601,8,0))</f>
        <v/>
      </c>
      <c r="H459" s="281" t="str">
        <f aca="false">IF(VLOOKUP($A459,Tournoi!$B$2:$AB$601,6,0)="","",VLOOKUP($A459,Tournoi!$B$2:$AB$601,12,0))</f>
        <v/>
      </c>
      <c r="I459" s="280" t="str">
        <f aca="false">IF(VLOOKUP($A459,Tournoi!$B$2:$AB$601,6,0)="","",VLOOKUP($A459,Tournoi!$B$2:$AB$601,13,0))</f>
        <v/>
      </c>
      <c r="J459" s="281" t="str">
        <f aca="false">IF(VLOOKUP($A459,Tournoi!$B$2:$AB$601,6,0)="","",VLOOKUP($A459,Tournoi!$B$2:$AB$601,17,0))</f>
        <v/>
      </c>
      <c r="K459" s="280" t="str">
        <f aca="false">IF(VLOOKUP($A459,Tournoi!$B$2:$AB$601,6,0)="","",VLOOKUP($A459,Tournoi!$B$2:$AB$601,18,0))</f>
        <v/>
      </c>
      <c r="L459" s="281" t="str">
        <f aca="false">IF(VLOOKUP($A459,Tournoi!$B$2:$AB$601,6,0)="","",VLOOKUP($A459,Tournoi!$B$2:$AB$601,22,0))</f>
        <v/>
      </c>
    </row>
    <row r="460" customFormat="false" ht="14.1" hidden="false" customHeight="true" outlineLevel="0" collapsed="false">
      <c r="A460" s="36" t="n">
        <v>459</v>
      </c>
      <c r="B460" s="278" t="n">
        <f aca="false">IF(VLOOKUP($A460,Ludo_na!$A$2:$AB$602,3,0)="","",VLOOKUP($A460,Ludo_na!$A$2:$AB$602,2,0))</f>
        <v>165</v>
      </c>
      <c r="C460" s="279" t="str">
        <f aca="false">IF(VLOOKUP($A460,Tournoi!$B$2:$AB$601,3,0)="","",VLOOKUP($A460,Tournoi!$B$2:$AB$601,3,0))</f>
        <v>Renard</v>
      </c>
      <c r="D460" s="279" t="str">
        <f aca="false">IF(VLOOKUP($A460,Tournoi!$B$2:$AB$601,4,0)="","",VLOOKUP($A460,Tournoi!$B$2:$AB$601,4,0))</f>
        <v>Carine</v>
      </c>
      <c r="E460" s="249" t="str">
        <f aca="false">IF(VLOOKUP($A460,Tournoi!$B$2:$AB$601,5,0)="","",VLOOKUP($A460,Tournoi!$B$2:$AB$601,5,0))</f>
        <v/>
      </c>
      <c r="F460" s="280" t="str">
        <f aca="false">IF(VLOOKUP($A460,Tournoi!$B$2:$AB$601,6,0)="","",VLOOKUP($A460,Tournoi!$B$2:$AB$601,6,0))</f>
        <v/>
      </c>
      <c r="G460" s="280" t="str">
        <f aca="false">IF(VLOOKUP($A460,Tournoi!$B$2:$AB$601,6,0)="","",VLOOKUP($A460,Tournoi!$B$2:$AB$601,8,0))</f>
        <v/>
      </c>
      <c r="H460" s="281" t="str">
        <f aca="false">IF(VLOOKUP($A460,Tournoi!$B$2:$AB$601,6,0)="","",VLOOKUP($A460,Tournoi!$B$2:$AB$601,12,0))</f>
        <v/>
      </c>
      <c r="I460" s="280" t="str">
        <f aca="false">IF(VLOOKUP($A460,Tournoi!$B$2:$AB$601,6,0)="","",VLOOKUP($A460,Tournoi!$B$2:$AB$601,13,0))</f>
        <v/>
      </c>
      <c r="J460" s="281" t="str">
        <f aca="false">IF(VLOOKUP($A460,Tournoi!$B$2:$AB$601,6,0)="","",VLOOKUP($A460,Tournoi!$B$2:$AB$601,17,0))</f>
        <v/>
      </c>
      <c r="K460" s="280" t="str">
        <f aca="false">IF(VLOOKUP($A460,Tournoi!$B$2:$AB$601,6,0)="","",VLOOKUP($A460,Tournoi!$B$2:$AB$601,18,0))</f>
        <v/>
      </c>
      <c r="L460" s="281" t="str">
        <f aca="false">IF(VLOOKUP($A460,Tournoi!$B$2:$AB$601,6,0)="","",VLOOKUP($A460,Tournoi!$B$2:$AB$601,22,0))</f>
        <v/>
      </c>
    </row>
    <row r="461" customFormat="false" ht="14.1" hidden="false" customHeight="true" outlineLevel="0" collapsed="false">
      <c r="A461" s="36" t="n">
        <v>460</v>
      </c>
      <c r="B461" s="278" t="n">
        <f aca="false">IF(VLOOKUP($A461,Ludo_na!$A$2:$AB$602,3,0)="","",VLOOKUP($A461,Ludo_na!$A$2:$AB$602,2,0))</f>
        <v>39</v>
      </c>
      <c r="C461" s="279" t="str">
        <f aca="false">IF(VLOOKUP($A461,Tournoi!$B$2:$AB$601,3,0)="","",VLOOKUP($A461,Tournoi!$B$2:$AB$601,3,0))</f>
        <v>Kenens</v>
      </c>
      <c r="D461" s="279" t="str">
        <f aca="false">IF(VLOOKUP($A461,Tournoi!$B$2:$AB$601,4,0)="","",VLOOKUP($A461,Tournoi!$B$2:$AB$601,4,0))</f>
        <v>Patrick</v>
      </c>
      <c r="E461" s="249" t="str">
        <f aca="false">IF(VLOOKUP($A461,Tournoi!$B$2:$AB$601,5,0)="","",VLOOKUP($A461,Tournoi!$B$2:$AB$601,5,0))</f>
        <v>x</v>
      </c>
      <c r="F461" s="280" t="str">
        <f aca="false">IF(VLOOKUP($A461,Tournoi!$B$2:$AB$601,6,0)="","",VLOOKUP($A461,Tournoi!$B$2:$AB$601,6,0))</f>
        <v>Aanwezig</v>
      </c>
      <c r="G461" s="280" t="str">
        <f aca="false">IF(VLOOKUP($A461,Tournoi!$B$2:$AB$601,6,0)="","",VLOOKUP($A461,Tournoi!$B$2:$AB$601,8,0))</f>
        <v>De Kolonisten van Catan</v>
      </c>
      <c r="H461" s="281" t="n">
        <f aca="false">IF(VLOOKUP($A461,Tournoi!$B$2:$AB$601,6,0)="","",VLOOKUP($A461,Tournoi!$B$2:$AB$601,12,0))</f>
        <v>0.1875</v>
      </c>
      <c r="I461" s="280" t="str">
        <f aca="false">IF(VLOOKUP($A461,Tournoi!$B$2:$AB$601,6,0)="","",VLOOKUP($A461,Tournoi!$B$2:$AB$601,13,0))</f>
        <v>First Class</v>
      </c>
      <c r="J461" s="281" t="n">
        <f aca="false">IF(VLOOKUP($A461,Tournoi!$B$2:$AB$601,6,0)="","",VLOOKUP($A461,Tournoi!$B$2:$AB$601,17,0))</f>
        <v>104.2928</v>
      </c>
      <c r="K461" s="280" t="str">
        <f aca="false">IF(VLOOKUP($A461,Tournoi!$B$2:$AB$601,6,0)="","",VLOOKUP($A461,Tournoi!$B$2:$AB$601,18,0))</f>
        <v>Las Vegas Kaartspel</v>
      </c>
      <c r="L461" s="281" t="n">
        <f aca="false">IF(VLOOKUP($A461,Tournoi!$B$2:$AB$601,6,0)="","",VLOOKUP($A461,Tournoi!$B$2:$AB$601,22,0))</f>
        <v>75.2410714285714</v>
      </c>
    </row>
    <row r="462" customFormat="false" ht="14.1" hidden="false" customHeight="true" outlineLevel="0" collapsed="false">
      <c r="A462" s="36" t="n">
        <v>461</v>
      </c>
      <c r="B462" s="278" t="n">
        <f aca="false">IF(VLOOKUP($A462,Ludo_na!$A$2:$AB$602,3,0)="","",VLOOKUP($A462,Ludo_na!$A$2:$AB$602,2,0))</f>
        <v>180</v>
      </c>
      <c r="C462" s="279" t="str">
        <f aca="false">IF(VLOOKUP($A462,Tournoi!$B$2:$AB$601,3,0)="","",VLOOKUP($A462,Tournoi!$B$2:$AB$601,3,0))</f>
        <v>Van de Maele</v>
      </c>
      <c r="D462" s="279" t="str">
        <f aca="false">IF(VLOOKUP($A462,Tournoi!$B$2:$AB$601,4,0)="","",VLOOKUP($A462,Tournoi!$B$2:$AB$601,4,0))</f>
        <v>Dave</v>
      </c>
      <c r="E462" s="249" t="str">
        <f aca="false">IF(VLOOKUP($A462,Tournoi!$B$2:$AB$601,5,0)="","",VLOOKUP($A462,Tournoi!$B$2:$AB$601,5,0))</f>
        <v/>
      </c>
      <c r="F462" s="280" t="str">
        <f aca="false">IF(VLOOKUP($A462,Tournoi!$B$2:$AB$601,6,0)="","",VLOOKUP($A462,Tournoi!$B$2:$AB$601,6,0))</f>
        <v>Aanwezig</v>
      </c>
      <c r="G462" s="280" t="str">
        <f aca="false">IF(VLOOKUP($A462,Tournoi!$B$2:$AB$601,6,0)="","",VLOOKUP($A462,Tournoi!$B$2:$AB$601,8,0))</f>
        <v>Stenen tijdperk</v>
      </c>
      <c r="H462" s="281" t="n">
        <f aca="false">IF(VLOOKUP($A462,Tournoi!$B$2:$AB$601,6,0)="","",VLOOKUP($A462,Tournoi!$B$2:$AB$601,12,0))</f>
        <v>66.8949065119278</v>
      </c>
      <c r="I462" s="280" t="str">
        <f aca="false">IF(VLOOKUP($A462,Tournoi!$B$2:$AB$601,6,0)="","",VLOOKUP($A462,Tournoi!$B$2:$AB$601,13,0))</f>
        <v>Broom Service</v>
      </c>
      <c r="J462" s="281" t="n">
        <f aca="false">IF(VLOOKUP($A462,Tournoi!$B$2:$AB$601,6,0)="","",VLOOKUP($A462,Tournoi!$B$2:$AB$601,17,0))</f>
        <v>50.2137767220903</v>
      </c>
      <c r="K462" s="280" t="str">
        <f aca="false">IF(VLOOKUP($A462,Tournoi!$B$2:$AB$601,6,0)="","",VLOOKUP($A462,Tournoi!$B$2:$AB$601,18,0))</f>
        <v>Camel Up</v>
      </c>
      <c r="L462" s="281" t="n">
        <f aca="false">IF(VLOOKUP($A462,Tournoi!$B$2:$AB$601,6,0)="","",VLOOKUP($A462,Tournoi!$B$2:$AB$601,22,0))</f>
        <v>104.320512820513</v>
      </c>
    </row>
    <row r="463" customFormat="false" ht="14.1" hidden="false" customHeight="true" outlineLevel="0" collapsed="false">
      <c r="A463" s="36" t="n">
        <v>462</v>
      </c>
      <c r="B463" s="278" t="n">
        <f aca="false">IF(VLOOKUP($A463,Ludo_na!$A$2:$AB$602,3,0)="","",VLOOKUP($A463,Ludo_na!$A$2:$AB$602,2,0))</f>
        <v>478</v>
      </c>
      <c r="C463" s="279" t="str">
        <f aca="false">IF(VLOOKUP($A463,Tournoi!$B$2:$AB$601,3,0)="","",VLOOKUP($A463,Tournoi!$B$2:$AB$601,3,0))</f>
        <v>Victor</v>
      </c>
      <c r="D463" s="279" t="str">
        <f aca="false">IF(VLOOKUP($A463,Tournoi!$B$2:$AB$601,4,0)="","",VLOOKUP($A463,Tournoi!$B$2:$AB$601,4,0))</f>
        <v>Nicolas</v>
      </c>
      <c r="E463" s="249" t="str">
        <f aca="false">IF(VLOOKUP($A463,Tournoi!$B$2:$AB$601,5,0)="","",VLOOKUP($A463,Tournoi!$B$2:$AB$601,5,0))</f>
        <v/>
      </c>
      <c r="F463" s="280" t="str">
        <f aca="false">IF(VLOOKUP($A463,Tournoi!$B$2:$AB$601,6,0)="","",VLOOKUP($A463,Tournoi!$B$2:$AB$601,6,0))</f>
        <v/>
      </c>
      <c r="G463" s="280" t="str">
        <f aca="false">IF(VLOOKUP($A463,Tournoi!$B$2:$AB$601,6,0)="","",VLOOKUP($A463,Tournoi!$B$2:$AB$601,8,0))</f>
        <v/>
      </c>
      <c r="H463" s="281" t="str">
        <f aca="false">IF(VLOOKUP($A463,Tournoi!$B$2:$AB$601,6,0)="","",VLOOKUP($A463,Tournoi!$B$2:$AB$601,12,0))</f>
        <v/>
      </c>
      <c r="I463" s="280" t="str">
        <f aca="false">IF(VLOOKUP($A463,Tournoi!$B$2:$AB$601,6,0)="","",VLOOKUP($A463,Tournoi!$B$2:$AB$601,13,0))</f>
        <v/>
      </c>
      <c r="J463" s="281" t="str">
        <f aca="false">IF(VLOOKUP($A463,Tournoi!$B$2:$AB$601,6,0)="","",VLOOKUP($A463,Tournoi!$B$2:$AB$601,17,0))</f>
        <v/>
      </c>
      <c r="K463" s="280" t="str">
        <f aca="false">IF(VLOOKUP($A463,Tournoi!$B$2:$AB$601,6,0)="","",VLOOKUP($A463,Tournoi!$B$2:$AB$601,18,0))</f>
        <v/>
      </c>
      <c r="L463" s="281" t="str">
        <f aca="false">IF(VLOOKUP($A463,Tournoi!$B$2:$AB$601,6,0)="","",VLOOKUP($A463,Tournoi!$B$2:$AB$601,22,0))</f>
        <v/>
      </c>
    </row>
    <row r="464" customFormat="false" ht="14.1" hidden="false" customHeight="true" outlineLevel="0" collapsed="false">
      <c r="A464" s="36" t="n">
        <v>463</v>
      </c>
      <c r="B464" s="278" t="n">
        <f aca="false">IF(VLOOKUP($A464,Ludo_na!$A$2:$AB$602,3,0)="","",VLOOKUP($A464,Ludo_na!$A$2:$AB$602,2,0))</f>
        <v>394</v>
      </c>
      <c r="C464" s="279" t="str">
        <f aca="false">IF(VLOOKUP($A464,Tournoi!$B$2:$AB$601,3,0)="","",VLOOKUP($A464,Tournoi!$B$2:$AB$601,3,0))</f>
        <v>De Witte</v>
      </c>
      <c r="D464" s="279" t="str">
        <f aca="false">IF(VLOOKUP($A464,Tournoi!$B$2:$AB$601,4,0)="","",VLOOKUP($A464,Tournoi!$B$2:$AB$601,4,0))</f>
        <v>Niek</v>
      </c>
      <c r="E464" s="249" t="str">
        <f aca="false">IF(VLOOKUP($A464,Tournoi!$B$2:$AB$601,5,0)="","",VLOOKUP($A464,Tournoi!$B$2:$AB$601,5,0))</f>
        <v/>
      </c>
      <c r="F464" s="280" t="str">
        <f aca="false">IF(VLOOKUP($A464,Tournoi!$B$2:$AB$601,6,0)="","",VLOOKUP($A464,Tournoi!$B$2:$AB$601,6,0))</f>
        <v>Aanwezig</v>
      </c>
      <c r="G464" s="280" t="str">
        <f aca="false">IF(VLOOKUP($A464,Tournoi!$B$2:$AB$601,6,0)="","",VLOOKUP($A464,Tournoi!$B$2:$AB$601,8,0))</f>
        <v>Stenen tijdperk</v>
      </c>
      <c r="H464" s="281" t="n">
        <f aca="false">IF(VLOOKUP($A464,Tournoi!$B$2:$AB$601,6,0)="","",VLOOKUP($A464,Tournoi!$B$2:$AB$601,12,0))</f>
        <v>0.194</v>
      </c>
      <c r="I464" s="280" t="str">
        <f aca="false">IF(VLOOKUP($A464,Tournoi!$B$2:$AB$601,6,0)="","",VLOOKUP($A464,Tournoi!$B$2:$AB$601,13,0))</f>
        <v>Village</v>
      </c>
      <c r="J464" s="281" t="n">
        <f aca="false">IF(VLOOKUP($A464,Tournoi!$B$2:$AB$601,6,0)="","",VLOOKUP($A464,Tournoi!$B$2:$AB$601,17,0))</f>
        <v>33.536231884058</v>
      </c>
      <c r="K464" s="280" t="str">
        <f aca="false">IF(VLOOKUP($A464,Tournoi!$B$2:$AB$601,6,0)="","",VLOOKUP($A464,Tournoi!$B$2:$AB$601,18,0))</f>
        <v>Camel Up</v>
      </c>
      <c r="L464" s="281" t="n">
        <f aca="false">IF(VLOOKUP($A464,Tournoi!$B$2:$AB$601,6,0)="","",VLOOKUP($A464,Tournoi!$B$2:$AB$601,22,0))</f>
        <v>33.5133333333333</v>
      </c>
    </row>
    <row r="465" customFormat="false" ht="14.1" hidden="false" customHeight="true" outlineLevel="0" collapsed="false">
      <c r="A465" s="36" t="n">
        <v>464</v>
      </c>
      <c r="B465" s="278" t="n">
        <f aca="false">IF(VLOOKUP($A465,Ludo_na!$A$2:$AB$602,3,0)="","",VLOOKUP($A465,Ludo_na!$A$2:$AB$602,2,0))</f>
        <v>355</v>
      </c>
      <c r="C465" s="279" t="str">
        <f aca="false">IF(VLOOKUP($A465,Tournoi!$B$2:$AB$601,3,0)="","",VLOOKUP($A465,Tournoi!$B$2:$AB$601,3,0))</f>
        <v>De Man</v>
      </c>
      <c r="D465" s="279" t="str">
        <f aca="false">IF(VLOOKUP($A465,Tournoi!$B$2:$AB$601,4,0)="","",VLOOKUP($A465,Tournoi!$B$2:$AB$601,4,0))</f>
        <v>Jeroen</v>
      </c>
      <c r="E465" s="249" t="str">
        <f aca="false">IF(VLOOKUP($A465,Tournoi!$B$2:$AB$601,5,0)="","",VLOOKUP($A465,Tournoi!$B$2:$AB$601,5,0))</f>
        <v/>
      </c>
      <c r="F465" s="280" t="str">
        <f aca="false">IF(VLOOKUP($A465,Tournoi!$B$2:$AB$601,6,0)="","",VLOOKUP($A465,Tournoi!$B$2:$AB$601,6,0))</f>
        <v/>
      </c>
      <c r="G465" s="280" t="str">
        <f aca="false">IF(VLOOKUP($A465,Tournoi!$B$2:$AB$601,6,0)="","",VLOOKUP($A465,Tournoi!$B$2:$AB$601,8,0))</f>
        <v/>
      </c>
      <c r="H465" s="281" t="str">
        <f aca="false">IF(VLOOKUP($A465,Tournoi!$B$2:$AB$601,6,0)="","",VLOOKUP($A465,Tournoi!$B$2:$AB$601,12,0))</f>
        <v/>
      </c>
      <c r="I465" s="280" t="str">
        <f aca="false">IF(VLOOKUP($A465,Tournoi!$B$2:$AB$601,6,0)="","",VLOOKUP($A465,Tournoi!$B$2:$AB$601,13,0))</f>
        <v/>
      </c>
      <c r="J465" s="281" t="str">
        <f aca="false">IF(VLOOKUP($A465,Tournoi!$B$2:$AB$601,6,0)="","",VLOOKUP($A465,Tournoi!$B$2:$AB$601,17,0))</f>
        <v/>
      </c>
      <c r="K465" s="280" t="str">
        <f aca="false">IF(VLOOKUP($A465,Tournoi!$B$2:$AB$601,6,0)="","",VLOOKUP($A465,Tournoi!$B$2:$AB$601,18,0))</f>
        <v/>
      </c>
      <c r="L465" s="281" t="str">
        <f aca="false">IF(VLOOKUP($A465,Tournoi!$B$2:$AB$601,6,0)="","",VLOOKUP($A465,Tournoi!$B$2:$AB$601,22,0))</f>
        <v/>
      </c>
    </row>
    <row r="466" customFormat="false" ht="14.1" hidden="false" customHeight="true" outlineLevel="0" collapsed="false">
      <c r="A466" s="36" t="n">
        <v>465</v>
      </c>
      <c r="B466" s="278" t="n">
        <f aca="false">IF(VLOOKUP($A466,Ludo_na!$A$2:$AB$602,3,0)="","",VLOOKUP($A466,Ludo_na!$A$2:$AB$602,2,0))</f>
        <v>549</v>
      </c>
      <c r="C466" s="279" t="str">
        <f aca="false">IF(VLOOKUP($A466,Tournoi!$B$2:$AB$601,3,0)="","",VLOOKUP($A466,Tournoi!$B$2:$AB$601,3,0))</f>
        <v>De Medts</v>
      </c>
      <c r="D466" s="279" t="str">
        <f aca="false">IF(VLOOKUP($A466,Tournoi!$B$2:$AB$601,4,0)="","",VLOOKUP($A466,Tournoi!$B$2:$AB$601,4,0))</f>
        <v>Nele</v>
      </c>
      <c r="E466" s="249" t="str">
        <f aca="false">IF(VLOOKUP($A466,Tournoi!$B$2:$AB$601,5,0)="","",VLOOKUP($A466,Tournoi!$B$2:$AB$601,5,0))</f>
        <v/>
      </c>
      <c r="F466" s="280" t="str">
        <f aca="false">IF(VLOOKUP($A466,Tournoi!$B$2:$AB$601,6,0)="","",VLOOKUP($A466,Tournoi!$B$2:$AB$601,6,0))</f>
        <v/>
      </c>
      <c r="G466" s="280" t="str">
        <f aca="false">IF(VLOOKUP($A466,Tournoi!$B$2:$AB$601,6,0)="","",VLOOKUP($A466,Tournoi!$B$2:$AB$601,8,0))</f>
        <v/>
      </c>
      <c r="H466" s="281" t="str">
        <f aca="false">IF(VLOOKUP($A466,Tournoi!$B$2:$AB$601,6,0)="","",VLOOKUP($A466,Tournoi!$B$2:$AB$601,12,0))</f>
        <v/>
      </c>
      <c r="I466" s="280" t="str">
        <f aca="false">IF(VLOOKUP($A466,Tournoi!$B$2:$AB$601,6,0)="","",VLOOKUP($A466,Tournoi!$B$2:$AB$601,13,0))</f>
        <v/>
      </c>
      <c r="J466" s="281" t="str">
        <f aca="false">IF(VLOOKUP($A466,Tournoi!$B$2:$AB$601,6,0)="","",VLOOKUP($A466,Tournoi!$B$2:$AB$601,17,0))</f>
        <v/>
      </c>
      <c r="K466" s="280" t="str">
        <f aca="false">IF(VLOOKUP($A466,Tournoi!$B$2:$AB$601,6,0)="","",VLOOKUP($A466,Tournoi!$B$2:$AB$601,18,0))</f>
        <v/>
      </c>
      <c r="L466" s="281" t="str">
        <f aca="false">IF(VLOOKUP($A466,Tournoi!$B$2:$AB$601,6,0)="","",VLOOKUP($A466,Tournoi!$B$2:$AB$601,22,0))</f>
        <v/>
      </c>
    </row>
    <row r="467" customFormat="false" ht="14.1" hidden="false" customHeight="true" outlineLevel="0" collapsed="false">
      <c r="A467" s="36" t="n">
        <v>466</v>
      </c>
      <c r="B467" s="278" t="n">
        <f aca="false">IF(VLOOKUP($A467,Ludo_na!$A$2:$AB$602,3,0)="","",VLOOKUP($A467,Ludo_na!$A$2:$AB$602,2,0))</f>
        <v>232</v>
      </c>
      <c r="C467" s="279" t="str">
        <f aca="false">IF(VLOOKUP($A467,Tournoi!$B$2:$AB$601,3,0)="","",VLOOKUP($A467,Tournoi!$B$2:$AB$601,3,0))</f>
        <v>De Prycker</v>
      </c>
      <c r="D467" s="279" t="str">
        <f aca="false">IF(VLOOKUP($A467,Tournoi!$B$2:$AB$601,4,0)="","",VLOOKUP($A467,Tournoi!$B$2:$AB$601,4,0))</f>
        <v>Wannes</v>
      </c>
      <c r="E467" s="249" t="str">
        <f aca="false">IF(VLOOKUP($A467,Tournoi!$B$2:$AB$601,5,0)="","",VLOOKUP($A467,Tournoi!$B$2:$AB$601,5,0))</f>
        <v/>
      </c>
      <c r="F467" s="280" t="str">
        <f aca="false">IF(VLOOKUP($A467,Tournoi!$B$2:$AB$601,6,0)="","",VLOOKUP($A467,Tournoi!$B$2:$AB$601,6,0))</f>
        <v>Aanwezig</v>
      </c>
      <c r="G467" s="280" t="str">
        <f aca="false">IF(VLOOKUP($A467,Tournoi!$B$2:$AB$601,6,0)="","",VLOOKUP($A467,Tournoi!$B$2:$AB$601,8,0))</f>
        <v>Machiavelli</v>
      </c>
      <c r="H467" s="281" t="n">
        <f aca="false">IF(VLOOKUP($A467,Tournoi!$B$2:$AB$601,6,0)="","",VLOOKUP($A467,Tournoi!$B$2:$AB$601,12,0))</f>
        <v>0.157894736842105</v>
      </c>
      <c r="I467" s="280" t="str">
        <f aca="false">IF(VLOOKUP($A467,Tournoi!$B$2:$AB$601,6,0)="","",VLOOKUP($A467,Tournoi!$B$2:$AB$601,13,0))</f>
        <v>Die Burgen von Burgund</v>
      </c>
      <c r="J467" s="281" t="n">
        <f aca="false">IF(VLOOKUP($A467,Tournoi!$B$2:$AB$601,6,0)="","",VLOOKUP($A467,Tournoi!$B$2:$AB$601,17,0))</f>
        <v>0.235645933014354</v>
      </c>
      <c r="K467" s="280" t="str">
        <f aca="false">IF(VLOOKUP($A467,Tournoi!$B$2:$AB$601,6,0)="","",VLOOKUP($A467,Tournoi!$B$2:$AB$601,18,0))</f>
        <v>7 Wonders</v>
      </c>
      <c r="L467" s="281" t="n">
        <f aca="false">IF(VLOOKUP($A467,Tournoi!$B$2:$AB$601,6,0)="","",VLOOKUP($A467,Tournoi!$B$2:$AB$601,22,0))</f>
        <v>0.140845070422535</v>
      </c>
    </row>
    <row r="468" customFormat="false" ht="14.1" hidden="false" customHeight="true" outlineLevel="0" collapsed="false">
      <c r="A468" s="36" t="n">
        <v>467</v>
      </c>
      <c r="B468" s="278" t="n">
        <f aca="false">IF(VLOOKUP($A468,Ludo_na!$A$2:$AB$602,3,0)="","",VLOOKUP($A468,Ludo_na!$A$2:$AB$602,2,0))</f>
        <v>248</v>
      </c>
      <c r="C468" s="279" t="str">
        <f aca="false">IF(VLOOKUP($A468,Tournoi!$B$2:$AB$601,3,0)="","",VLOOKUP($A468,Tournoi!$B$2:$AB$601,3,0))</f>
        <v>Room</v>
      </c>
      <c r="D468" s="279" t="str">
        <f aca="false">IF(VLOOKUP($A468,Tournoi!$B$2:$AB$601,4,0)="","",VLOOKUP($A468,Tournoi!$B$2:$AB$601,4,0))</f>
        <v>Pieter</v>
      </c>
      <c r="E468" s="249" t="str">
        <f aca="false">IF(VLOOKUP($A468,Tournoi!$B$2:$AB$601,5,0)="","",VLOOKUP($A468,Tournoi!$B$2:$AB$601,5,0))</f>
        <v/>
      </c>
      <c r="F468" s="280" t="str">
        <f aca="false">IF(VLOOKUP($A468,Tournoi!$B$2:$AB$601,6,0)="","",VLOOKUP($A468,Tournoi!$B$2:$AB$601,6,0))</f>
        <v>Aanwezig</v>
      </c>
      <c r="G468" s="280" t="str">
        <f aca="false">IF(VLOOKUP($A468,Tournoi!$B$2:$AB$601,6,0)="","",VLOOKUP($A468,Tournoi!$B$2:$AB$601,8,0))</f>
        <v>Machiavelli</v>
      </c>
      <c r="H468" s="281" t="n">
        <f aca="false">IF(VLOOKUP($A468,Tournoi!$B$2:$AB$601,6,0)="","",VLOOKUP($A468,Tournoi!$B$2:$AB$601,12,0))</f>
        <v>50.1929824561404</v>
      </c>
      <c r="I468" s="280" t="str">
        <f aca="false">IF(VLOOKUP($A468,Tournoi!$B$2:$AB$601,6,0)="","",VLOOKUP($A468,Tournoi!$B$2:$AB$601,13,0))</f>
        <v>Hotel</v>
      </c>
      <c r="J468" s="281" t="n">
        <f aca="false">IF(VLOOKUP($A468,Tournoi!$B$2:$AB$601,6,0)="","",VLOOKUP($A468,Tournoi!$B$2:$AB$601,17,0))</f>
        <v>66.9666666666667</v>
      </c>
      <c r="K468" s="280" t="str">
        <f aca="false">IF(VLOOKUP($A468,Tournoi!$B$2:$AB$601,6,0)="","",VLOOKUP($A468,Tournoi!$B$2:$AB$601,18,0))</f>
        <v>Las Vegas Kaartspel</v>
      </c>
      <c r="L468" s="281" t="n">
        <f aca="false">IF(VLOOKUP($A468,Tournoi!$B$2:$AB$601,6,0)="","",VLOOKUP($A468,Tournoi!$B$2:$AB$601,22,0))</f>
        <v>50.1915584415584</v>
      </c>
    </row>
    <row r="469" customFormat="false" ht="14.1" hidden="false" customHeight="true" outlineLevel="0" collapsed="false">
      <c r="A469" s="36" t="n">
        <v>468</v>
      </c>
      <c r="B469" s="278" t="n">
        <f aca="false">IF(VLOOKUP($A469,Ludo_na!$A$2:$AB$602,3,0)="","",VLOOKUP($A469,Ludo_na!$A$2:$AB$602,2,0))</f>
        <v>255</v>
      </c>
      <c r="C469" s="279" t="str">
        <f aca="false">IF(VLOOKUP($A469,Tournoi!$B$2:$AB$601,3,0)="","",VLOOKUP($A469,Tournoi!$B$2:$AB$601,3,0))</f>
        <v>De Vos</v>
      </c>
      <c r="D469" s="279" t="str">
        <f aca="false">IF(VLOOKUP($A469,Tournoi!$B$2:$AB$601,4,0)="","",VLOOKUP($A469,Tournoi!$B$2:$AB$601,4,0))</f>
        <v>Stefaan</v>
      </c>
      <c r="E469" s="249" t="str">
        <f aca="false">IF(VLOOKUP($A469,Tournoi!$B$2:$AB$601,5,0)="","",VLOOKUP($A469,Tournoi!$B$2:$AB$601,5,0))</f>
        <v/>
      </c>
      <c r="F469" s="280" t="str">
        <f aca="false">IF(VLOOKUP($A469,Tournoi!$B$2:$AB$601,6,0)="","",VLOOKUP($A469,Tournoi!$B$2:$AB$601,6,0))</f>
        <v/>
      </c>
      <c r="G469" s="280" t="str">
        <f aca="false">IF(VLOOKUP($A469,Tournoi!$B$2:$AB$601,6,0)="","",VLOOKUP($A469,Tournoi!$B$2:$AB$601,8,0))</f>
        <v/>
      </c>
      <c r="H469" s="281" t="str">
        <f aca="false">IF(VLOOKUP($A469,Tournoi!$B$2:$AB$601,6,0)="","",VLOOKUP($A469,Tournoi!$B$2:$AB$601,12,0))</f>
        <v/>
      </c>
      <c r="I469" s="280" t="str">
        <f aca="false">IF(VLOOKUP($A469,Tournoi!$B$2:$AB$601,6,0)="","",VLOOKUP($A469,Tournoi!$B$2:$AB$601,13,0))</f>
        <v/>
      </c>
      <c r="J469" s="281" t="str">
        <f aca="false">IF(VLOOKUP($A469,Tournoi!$B$2:$AB$601,6,0)="","",VLOOKUP($A469,Tournoi!$B$2:$AB$601,17,0))</f>
        <v/>
      </c>
      <c r="K469" s="280" t="str">
        <f aca="false">IF(VLOOKUP($A469,Tournoi!$B$2:$AB$601,6,0)="","",VLOOKUP($A469,Tournoi!$B$2:$AB$601,18,0))</f>
        <v/>
      </c>
      <c r="L469" s="281" t="str">
        <f aca="false">IF(VLOOKUP($A469,Tournoi!$B$2:$AB$601,6,0)="","",VLOOKUP($A469,Tournoi!$B$2:$AB$601,22,0))</f>
        <v/>
      </c>
    </row>
    <row r="470" customFormat="false" ht="14.1" hidden="false" customHeight="true" outlineLevel="0" collapsed="false">
      <c r="A470" s="36" t="n">
        <v>469</v>
      </c>
      <c r="B470" s="278" t="n">
        <f aca="false">IF(VLOOKUP($A470,Ludo_na!$A$2:$AB$602,3,0)="","",VLOOKUP($A470,Ludo_na!$A$2:$AB$602,2,0))</f>
        <v>281</v>
      </c>
      <c r="C470" s="279" t="str">
        <f aca="false">IF(VLOOKUP($A470,Tournoi!$B$2:$AB$601,3,0)="","",VLOOKUP($A470,Tournoi!$B$2:$AB$601,3,0))</f>
        <v>Keppens</v>
      </c>
      <c r="D470" s="279" t="str">
        <f aca="false">IF(VLOOKUP($A470,Tournoi!$B$2:$AB$601,4,0)="","",VLOOKUP($A470,Tournoi!$B$2:$AB$601,4,0))</f>
        <v>Geert</v>
      </c>
      <c r="E470" s="249" t="str">
        <f aca="false">IF(VLOOKUP($A470,Tournoi!$B$2:$AB$601,5,0)="","",VLOOKUP($A470,Tournoi!$B$2:$AB$601,5,0))</f>
        <v/>
      </c>
      <c r="F470" s="280" t="str">
        <f aca="false">IF(VLOOKUP($A470,Tournoi!$B$2:$AB$601,6,0)="","",VLOOKUP($A470,Tournoi!$B$2:$AB$601,6,0))</f>
        <v>Aanwezig</v>
      </c>
      <c r="G470" s="280" t="str">
        <f aca="false">IF(VLOOKUP($A470,Tournoi!$B$2:$AB$601,6,0)="","",VLOOKUP($A470,Tournoi!$B$2:$AB$601,8,0))</f>
        <v>Die Burgen von Burgund Kaartspel</v>
      </c>
      <c r="H470" s="281" t="n">
        <f aca="false">IF(VLOOKUP($A470,Tournoi!$B$2:$AB$601,6,0)="","",VLOOKUP($A470,Tournoi!$B$2:$AB$601,12,0))</f>
        <v>0.196581196581197</v>
      </c>
      <c r="I470" s="280" t="str">
        <f aca="false">IF(VLOOKUP($A470,Tournoi!$B$2:$AB$601,6,0)="","",VLOOKUP($A470,Tournoi!$B$2:$AB$601,13,0))</f>
        <v>Mombasa</v>
      </c>
      <c r="J470" s="281" t="n">
        <f aca="false">IF(VLOOKUP($A470,Tournoi!$B$2:$AB$601,6,0)="","",VLOOKUP($A470,Tournoi!$B$2:$AB$601,17,0))</f>
        <v>104.28714524207</v>
      </c>
      <c r="K470" s="280" t="str">
        <f aca="false">IF(VLOOKUP($A470,Tournoi!$B$2:$AB$601,6,0)="","",VLOOKUP($A470,Tournoi!$B$2:$AB$601,18,0))</f>
        <v>Splendor</v>
      </c>
      <c r="L470" s="281" t="n">
        <f aca="false">IF(VLOOKUP($A470,Tournoi!$B$2:$AB$601,6,0)="","",VLOOKUP($A470,Tournoi!$B$2:$AB$601,22,0))</f>
        <v>33.6060606060606</v>
      </c>
    </row>
    <row r="471" customFormat="false" ht="14.1" hidden="false" customHeight="true" outlineLevel="0" collapsed="false">
      <c r="A471" s="36" t="n">
        <v>470</v>
      </c>
      <c r="B471" s="278" t="n">
        <f aca="false">IF(VLOOKUP($A471,Ludo_na!$A$2:$AB$602,3,0)="","",VLOOKUP($A471,Ludo_na!$A$2:$AB$602,2,0))</f>
        <v>198</v>
      </c>
      <c r="C471" s="279" t="str">
        <f aca="false">IF(VLOOKUP($A471,Tournoi!$B$2:$AB$601,3,0)="","",VLOOKUP($A471,Tournoi!$B$2:$AB$601,3,0))</f>
        <v>Le fevre</v>
      </c>
      <c r="D471" s="279" t="str">
        <f aca="false">IF(VLOOKUP($A471,Tournoi!$B$2:$AB$601,4,0)="","",VLOOKUP($A471,Tournoi!$B$2:$AB$601,4,0))</f>
        <v>Joffrey</v>
      </c>
      <c r="E471" s="249" t="str">
        <f aca="false">IF(VLOOKUP($A471,Tournoi!$B$2:$AB$601,5,0)="","",VLOOKUP($A471,Tournoi!$B$2:$AB$601,5,0))</f>
        <v/>
      </c>
      <c r="F471" s="280" t="str">
        <f aca="false">IF(VLOOKUP($A471,Tournoi!$B$2:$AB$601,6,0)="","",VLOOKUP($A471,Tournoi!$B$2:$AB$601,6,0))</f>
        <v>Aanwezig</v>
      </c>
      <c r="G471" s="280" t="str">
        <f aca="false">IF(VLOOKUP($A471,Tournoi!$B$2:$AB$601,6,0)="","",VLOOKUP($A471,Tournoi!$B$2:$AB$601,8,0))</f>
        <v>Machi Koro</v>
      </c>
      <c r="H471" s="281" t="n">
        <f aca="false">IF(VLOOKUP($A471,Tournoi!$B$2:$AB$601,6,0)="","",VLOOKUP($A471,Tournoi!$B$2:$AB$601,12,0))</f>
        <v>75.25</v>
      </c>
      <c r="I471" s="280" t="str">
        <f aca="false">IF(VLOOKUP($A471,Tournoi!$B$2:$AB$601,6,0)="","",VLOOKUP($A471,Tournoi!$B$2:$AB$601,13,0))</f>
        <v>Rhodes</v>
      </c>
      <c r="J471" s="281" t="n">
        <f aca="false">IF(VLOOKUP($A471,Tournoi!$B$2:$AB$601,6,0)="","",VLOOKUP($A471,Tournoi!$B$2:$AB$601,17,0))</f>
        <v>67.2121212121212</v>
      </c>
      <c r="K471" s="280" t="str">
        <f aca="false">IF(VLOOKUP($A471,Tournoi!$B$2:$AB$601,6,0)="","",VLOOKUP($A471,Tournoi!$B$2:$AB$601,18,0))</f>
        <v>7 Wonders</v>
      </c>
      <c r="L471" s="281" t="n">
        <f aca="false">IF(VLOOKUP($A471,Tournoi!$B$2:$AB$601,6,0)="","",VLOOKUP($A471,Tournoi!$B$2:$AB$601,22,0))</f>
        <v>60.1737704918033</v>
      </c>
    </row>
    <row r="472" customFormat="false" ht="14.1" hidden="false" customHeight="true" outlineLevel="0" collapsed="false">
      <c r="A472" s="36" t="n">
        <v>471</v>
      </c>
      <c r="B472" s="278" t="n">
        <f aca="false">IF(VLOOKUP($A472,Ludo_na!$A$2:$AB$602,3,0)="","",VLOOKUP($A472,Ludo_na!$A$2:$AB$602,2,0))</f>
        <v>192</v>
      </c>
      <c r="C472" s="279" t="str">
        <f aca="false">IF(VLOOKUP($A472,Tournoi!$B$2:$AB$601,3,0)="","",VLOOKUP($A472,Tournoi!$B$2:$AB$601,3,0))</f>
        <v>Vackier</v>
      </c>
      <c r="D472" s="279" t="str">
        <f aca="false">IF(VLOOKUP($A472,Tournoi!$B$2:$AB$601,4,0)="","",VLOOKUP($A472,Tournoi!$B$2:$AB$601,4,0))</f>
        <v>Bruno</v>
      </c>
      <c r="E472" s="249" t="str">
        <f aca="false">IF(VLOOKUP($A472,Tournoi!$B$2:$AB$601,5,0)="","",VLOOKUP($A472,Tournoi!$B$2:$AB$601,5,0))</f>
        <v>Spelen Op Zolder</v>
      </c>
      <c r="F472" s="280" t="str">
        <f aca="false">IF(VLOOKUP($A472,Tournoi!$B$2:$AB$601,6,0)="","",VLOOKUP($A472,Tournoi!$B$2:$AB$601,6,0))</f>
        <v/>
      </c>
      <c r="G472" s="280" t="str">
        <f aca="false">IF(VLOOKUP($A472,Tournoi!$B$2:$AB$601,6,0)="","",VLOOKUP($A472,Tournoi!$B$2:$AB$601,8,0))</f>
        <v/>
      </c>
      <c r="H472" s="281" t="str">
        <f aca="false">IF(VLOOKUP($A472,Tournoi!$B$2:$AB$601,6,0)="","",VLOOKUP($A472,Tournoi!$B$2:$AB$601,12,0))</f>
        <v/>
      </c>
      <c r="I472" s="280" t="str">
        <f aca="false">IF(VLOOKUP($A472,Tournoi!$B$2:$AB$601,6,0)="","",VLOOKUP($A472,Tournoi!$B$2:$AB$601,13,0))</f>
        <v/>
      </c>
      <c r="J472" s="281" t="str">
        <f aca="false">IF(VLOOKUP($A472,Tournoi!$B$2:$AB$601,6,0)="","",VLOOKUP($A472,Tournoi!$B$2:$AB$601,17,0))</f>
        <v/>
      </c>
      <c r="K472" s="280" t="str">
        <f aca="false">IF(VLOOKUP($A472,Tournoi!$B$2:$AB$601,6,0)="","",VLOOKUP($A472,Tournoi!$B$2:$AB$601,18,0))</f>
        <v/>
      </c>
      <c r="L472" s="281" t="str">
        <f aca="false">IF(VLOOKUP($A472,Tournoi!$B$2:$AB$601,6,0)="","",VLOOKUP($A472,Tournoi!$B$2:$AB$601,22,0))</f>
        <v/>
      </c>
    </row>
    <row r="473" customFormat="false" ht="14.1" hidden="false" customHeight="true" outlineLevel="0" collapsed="false">
      <c r="A473" s="36" t="n">
        <v>472</v>
      </c>
      <c r="B473" s="278" t="n">
        <f aca="false">IF(VLOOKUP($A473,Ludo_na!$A$2:$AB$602,3,0)="","",VLOOKUP($A473,Ludo_na!$A$2:$AB$602,2,0))</f>
        <v>389</v>
      </c>
      <c r="C473" s="279" t="str">
        <f aca="false">IF(VLOOKUP($A473,Tournoi!$B$2:$AB$601,3,0)="","",VLOOKUP($A473,Tournoi!$B$2:$AB$601,3,0))</f>
        <v>Polfliet</v>
      </c>
      <c r="D473" s="279" t="str">
        <f aca="false">IF(VLOOKUP($A473,Tournoi!$B$2:$AB$601,4,0)="","",VLOOKUP($A473,Tournoi!$B$2:$AB$601,4,0))</f>
        <v>Bart</v>
      </c>
      <c r="E473" s="249" t="str">
        <f aca="false">IF(VLOOKUP($A473,Tournoi!$B$2:$AB$601,5,0)="","",VLOOKUP($A473,Tournoi!$B$2:$AB$601,5,0))</f>
        <v>HQ Gaming Club</v>
      </c>
      <c r="F473" s="280" t="str">
        <f aca="false">IF(VLOOKUP($A473,Tournoi!$B$2:$AB$601,6,0)="","",VLOOKUP($A473,Tournoi!$B$2:$AB$601,6,0))</f>
        <v>Aanwezig</v>
      </c>
      <c r="G473" s="280" t="str">
        <f aca="false">IF(VLOOKUP($A473,Tournoi!$B$2:$AB$601,6,0)="","",VLOOKUP($A473,Tournoi!$B$2:$AB$601,8,0))</f>
        <v>Stenen tijdperk</v>
      </c>
      <c r="H473" s="281" t="n">
        <f aca="false">IF(VLOOKUP($A473,Tournoi!$B$2:$AB$601,6,0)="","",VLOOKUP($A473,Tournoi!$B$2:$AB$601,12,0))</f>
        <v>0.191489361702128</v>
      </c>
      <c r="I473" s="280" t="str">
        <f aca="false">IF(VLOOKUP($A473,Tournoi!$B$2:$AB$601,6,0)="","",VLOOKUP($A473,Tournoi!$B$2:$AB$601,13,0))</f>
        <v>Agricola</v>
      </c>
      <c r="J473" s="281" t="n">
        <f aca="false">IF(VLOOKUP($A473,Tournoi!$B$2:$AB$601,6,0)="","",VLOOKUP($A473,Tournoi!$B$2:$AB$601,17,0))</f>
        <v>0.212765957446808</v>
      </c>
      <c r="K473" s="280" t="str">
        <f aca="false">IF(VLOOKUP($A473,Tournoi!$B$2:$AB$601,6,0)="","",VLOOKUP($A473,Tournoi!$B$2:$AB$601,18,0))</f>
        <v>Kilt Castle</v>
      </c>
      <c r="L473" s="281" t="n">
        <f aca="false">IF(VLOOKUP($A473,Tournoi!$B$2:$AB$601,6,0)="","",VLOOKUP($A473,Tournoi!$B$2:$AB$601,22,0))</f>
        <v>66.9839743589744</v>
      </c>
    </row>
    <row r="474" customFormat="false" ht="14.1" hidden="false" customHeight="true" outlineLevel="0" collapsed="false">
      <c r="A474" s="36" t="n">
        <v>473</v>
      </c>
      <c r="B474" s="278" t="n">
        <f aca="false">IF(VLOOKUP($A474,Ludo_na!$A$2:$AB$602,3,0)="","",VLOOKUP($A474,Ludo_na!$A$2:$AB$602,2,0))</f>
        <v>263</v>
      </c>
      <c r="C474" s="279" t="str">
        <f aca="false">IF(VLOOKUP($A474,Tournoi!$B$2:$AB$601,3,0)="","",VLOOKUP($A474,Tournoi!$B$2:$AB$601,3,0))</f>
        <v>Feyen</v>
      </c>
      <c r="D474" s="279" t="str">
        <f aca="false">IF(VLOOKUP($A474,Tournoi!$B$2:$AB$601,4,0)="","",VLOOKUP($A474,Tournoi!$B$2:$AB$601,4,0))</f>
        <v>Kjell</v>
      </c>
      <c r="E474" s="249" t="str">
        <f aca="false">IF(VLOOKUP($A474,Tournoi!$B$2:$AB$601,5,0)="","",VLOOKUP($A474,Tournoi!$B$2:$AB$601,5,0))</f>
        <v/>
      </c>
      <c r="F474" s="280" t="str">
        <f aca="false">IF(VLOOKUP($A474,Tournoi!$B$2:$AB$601,6,0)="","",VLOOKUP($A474,Tournoi!$B$2:$AB$601,6,0))</f>
        <v/>
      </c>
      <c r="G474" s="280" t="str">
        <f aca="false">IF(VLOOKUP($A474,Tournoi!$B$2:$AB$601,6,0)="","",VLOOKUP($A474,Tournoi!$B$2:$AB$601,8,0))</f>
        <v/>
      </c>
      <c r="H474" s="281" t="str">
        <f aca="false">IF(VLOOKUP($A474,Tournoi!$B$2:$AB$601,6,0)="","",VLOOKUP($A474,Tournoi!$B$2:$AB$601,12,0))</f>
        <v/>
      </c>
      <c r="I474" s="280" t="str">
        <f aca="false">IF(VLOOKUP($A474,Tournoi!$B$2:$AB$601,6,0)="","",VLOOKUP($A474,Tournoi!$B$2:$AB$601,13,0))</f>
        <v/>
      </c>
      <c r="J474" s="281" t="str">
        <f aca="false">IF(VLOOKUP($A474,Tournoi!$B$2:$AB$601,6,0)="","",VLOOKUP($A474,Tournoi!$B$2:$AB$601,17,0))</f>
        <v/>
      </c>
      <c r="K474" s="280" t="str">
        <f aca="false">IF(VLOOKUP($A474,Tournoi!$B$2:$AB$601,6,0)="","",VLOOKUP($A474,Tournoi!$B$2:$AB$601,18,0))</f>
        <v/>
      </c>
      <c r="L474" s="281" t="str">
        <f aca="false">IF(VLOOKUP($A474,Tournoi!$B$2:$AB$601,6,0)="","",VLOOKUP($A474,Tournoi!$B$2:$AB$601,22,0))</f>
        <v/>
      </c>
    </row>
    <row r="475" customFormat="false" ht="14.1" hidden="false" customHeight="true" outlineLevel="0" collapsed="false">
      <c r="A475" s="36" t="n">
        <v>474</v>
      </c>
      <c r="B475" s="278" t="n">
        <f aca="false">IF(VLOOKUP($A475,Ludo_na!$A$2:$AB$602,3,0)="","",VLOOKUP($A475,Ludo_na!$A$2:$AB$602,2,0))</f>
        <v>398</v>
      </c>
      <c r="C475" s="279" t="str">
        <f aca="false">IF(VLOOKUP($A475,Tournoi!$B$2:$AB$601,3,0)="","",VLOOKUP($A475,Tournoi!$B$2:$AB$601,3,0))</f>
        <v>Van Campenhoudt</v>
      </c>
      <c r="D475" s="279" t="str">
        <f aca="false">IF(VLOOKUP($A475,Tournoi!$B$2:$AB$601,4,0)="","",VLOOKUP($A475,Tournoi!$B$2:$AB$601,4,0))</f>
        <v>Niels</v>
      </c>
      <c r="E475" s="249" t="str">
        <f aca="false">IF(VLOOKUP($A475,Tournoi!$B$2:$AB$601,5,0)="","",VLOOKUP($A475,Tournoi!$B$2:$AB$601,5,0))</f>
        <v/>
      </c>
      <c r="F475" s="280" t="str">
        <f aca="false">IF(VLOOKUP($A475,Tournoi!$B$2:$AB$601,6,0)="","",VLOOKUP($A475,Tournoi!$B$2:$AB$601,6,0))</f>
        <v>Aanwezig</v>
      </c>
      <c r="G475" s="280" t="str">
        <f aca="false">IF(VLOOKUP($A475,Tournoi!$B$2:$AB$601,6,0)="","",VLOOKUP($A475,Tournoi!$B$2:$AB$601,8,0))</f>
        <v>Avonturenland</v>
      </c>
      <c r="H475" s="281" t="n">
        <f aca="false">IF(VLOOKUP($A475,Tournoi!$B$2:$AB$601,6,0)="","",VLOOKUP($A475,Tournoi!$B$2:$AB$601,12,0))</f>
        <v>66.9365079365079</v>
      </c>
      <c r="I475" s="280" t="n">
        <f aca="false">IF(VLOOKUP($A475,Tournoi!$B$2:$AB$601,6,0)="","",VLOOKUP($A475,Tournoi!$B$2:$AB$601,13,0))</f>
        <v>0</v>
      </c>
      <c r="J475" s="281" t="n">
        <f aca="false">IF(VLOOKUP($A475,Tournoi!$B$2:$AB$601,6,0)="","",VLOOKUP($A475,Tournoi!$B$2:$AB$601,17,0))</f>
        <v>0</v>
      </c>
      <c r="K475" s="280" t="n">
        <f aca="false">IF(VLOOKUP($A475,Tournoi!$B$2:$AB$601,6,0)="","",VLOOKUP($A475,Tournoi!$B$2:$AB$601,18,0))</f>
        <v>0</v>
      </c>
      <c r="L475" s="281" t="n">
        <f aca="false">IF(VLOOKUP($A475,Tournoi!$B$2:$AB$601,6,0)="","",VLOOKUP($A475,Tournoi!$B$2:$AB$601,22,0))</f>
        <v>0</v>
      </c>
    </row>
    <row r="476" customFormat="false" ht="14.1" hidden="false" customHeight="true" outlineLevel="0" collapsed="false">
      <c r="A476" s="36" t="n">
        <v>475</v>
      </c>
      <c r="B476" s="278" t="n">
        <f aca="false">IF(VLOOKUP($A476,Ludo_na!$A$2:$AB$602,3,0)="","",VLOOKUP($A476,Ludo_na!$A$2:$AB$602,2,0))</f>
        <v>3</v>
      </c>
      <c r="C476" s="279" t="str">
        <f aca="false">IF(VLOOKUP($A476,Tournoi!$B$2:$AB$601,3,0)="","",VLOOKUP($A476,Tournoi!$B$2:$AB$601,3,0))</f>
        <v>Van Bilzen</v>
      </c>
      <c r="D476" s="279" t="str">
        <f aca="false">IF(VLOOKUP($A476,Tournoi!$B$2:$AB$601,4,0)="","",VLOOKUP($A476,Tournoi!$B$2:$AB$601,4,0))</f>
        <v>Bart</v>
      </c>
      <c r="E476" s="249" t="str">
        <f aca="false">IF(VLOOKUP($A476,Tournoi!$B$2:$AB$601,5,0)="","",VLOOKUP($A476,Tournoi!$B$2:$AB$601,5,0))</f>
        <v>Speelduivel</v>
      </c>
      <c r="F476" s="280" t="str">
        <f aca="false">IF(VLOOKUP($A476,Tournoi!$B$2:$AB$601,6,0)="","",VLOOKUP($A476,Tournoi!$B$2:$AB$601,6,0))</f>
        <v>Ingeschreven</v>
      </c>
      <c r="G476" s="280" t="n">
        <f aca="false">IF(VLOOKUP($A476,Tournoi!$B$2:$AB$601,6,0)="","",VLOOKUP($A476,Tournoi!$B$2:$AB$601,8,0))</f>
        <v>0</v>
      </c>
      <c r="H476" s="281" t="n">
        <f aca="false">IF(VLOOKUP($A476,Tournoi!$B$2:$AB$601,6,0)="","",VLOOKUP($A476,Tournoi!$B$2:$AB$601,12,0))</f>
        <v>0</v>
      </c>
      <c r="I476" s="280" t="n">
        <f aca="false">IF(VLOOKUP($A476,Tournoi!$B$2:$AB$601,6,0)="","",VLOOKUP($A476,Tournoi!$B$2:$AB$601,13,0))</f>
        <v>0</v>
      </c>
      <c r="J476" s="281" t="n">
        <f aca="false">IF(VLOOKUP($A476,Tournoi!$B$2:$AB$601,6,0)="","",VLOOKUP($A476,Tournoi!$B$2:$AB$601,17,0))</f>
        <v>0</v>
      </c>
      <c r="K476" s="280" t="n">
        <f aca="false">IF(VLOOKUP($A476,Tournoi!$B$2:$AB$601,6,0)="","",VLOOKUP($A476,Tournoi!$B$2:$AB$601,18,0))</f>
        <v>0</v>
      </c>
      <c r="L476" s="281" t="n">
        <f aca="false">IF(VLOOKUP($A476,Tournoi!$B$2:$AB$601,6,0)="","",VLOOKUP($A476,Tournoi!$B$2:$AB$601,22,0))</f>
        <v>0</v>
      </c>
    </row>
    <row r="477" customFormat="false" ht="14.1" hidden="false" customHeight="true" outlineLevel="0" collapsed="false">
      <c r="A477" s="36" t="n">
        <v>476</v>
      </c>
      <c r="B477" s="278" t="n">
        <f aca="false">IF(VLOOKUP($A477,Ludo_na!$A$2:$AB$602,3,0)="","",VLOOKUP($A477,Ludo_na!$A$2:$AB$602,2,0))</f>
        <v>514</v>
      </c>
      <c r="C477" s="279" t="str">
        <f aca="false">IF(VLOOKUP($A477,Tournoi!$B$2:$AB$601,3,0)="","",VLOOKUP($A477,Tournoi!$B$2:$AB$601,3,0))</f>
        <v>Verhenne</v>
      </c>
      <c r="D477" s="279" t="str">
        <f aca="false">IF(VLOOKUP($A477,Tournoi!$B$2:$AB$601,4,0)="","",VLOOKUP($A477,Tournoi!$B$2:$AB$601,4,0))</f>
        <v>Tim</v>
      </c>
      <c r="E477" s="249" t="str">
        <f aca="false">IF(VLOOKUP($A477,Tournoi!$B$2:$AB$601,5,0)="","",VLOOKUP($A477,Tournoi!$B$2:$AB$601,5,0))</f>
        <v/>
      </c>
      <c r="F477" s="280" t="str">
        <f aca="false">IF(VLOOKUP($A477,Tournoi!$B$2:$AB$601,6,0)="","",VLOOKUP($A477,Tournoi!$B$2:$AB$601,6,0))</f>
        <v>Aanwezig</v>
      </c>
      <c r="G477" s="280" t="str">
        <f aca="false">IF(VLOOKUP($A477,Tournoi!$B$2:$AB$601,6,0)="","",VLOOKUP($A477,Tournoi!$B$2:$AB$601,8,0))</f>
        <v>Zooloretto</v>
      </c>
      <c r="H477" s="281" t="n">
        <f aca="false">IF(VLOOKUP($A477,Tournoi!$B$2:$AB$601,6,0)="","",VLOOKUP($A477,Tournoi!$B$2:$AB$601,12,0))</f>
        <v>25.1527777777778</v>
      </c>
      <c r="I477" s="280" t="n">
        <f aca="false">IF(VLOOKUP($A477,Tournoi!$B$2:$AB$601,6,0)="","",VLOOKUP($A477,Tournoi!$B$2:$AB$601,13,0))</f>
        <v>0</v>
      </c>
      <c r="J477" s="281" t="n">
        <f aca="false">IF(VLOOKUP($A477,Tournoi!$B$2:$AB$601,6,0)="","",VLOOKUP($A477,Tournoi!$B$2:$AB$601,17,0))</f>
        <v>0</v>
      </c>
      <c r="K477" s="280" t="n">
        <f aca="false">IF(VLOOKUP($A477,Tournoi!$B$2:$AB$601,6,0)="","",VLOOKUP($A477,Tournoi!$B$2:$AB$601,18,0))</f>
        <v>0</v>
      </c>
      <c r="L477" s="281" t="n">
        <f aca="false">IF(VLOOKUP($A477,Tournoi!$B$2:$AB$601,6,0)="","",VLOOKUP($A477,Tournoi!$B$2:$AB$601,22,0))</f>
        <v>0</v>
      </c>
    </row>
    <row r="478" customFormat="false" ht="14.1" hidden="false" customHeight="true" outlineLevel="0" collapsed="false">
      <c r="A478" s="36" t="n">
        <v>477</v>
      </c>
      <c r="B478" s="278" t="n">
        <f aca="false">IF(VLOOKUP($A478,Ludo_na!$A$2:$AB$602,3,0)="","",VLOOKUP($A478,Ludo_na!$A$2:$AB$602,2,0))</f>
        <v>425</v>
      </c>
      <c r="C478" s="279" t="str">
        <f aca="false">IF(VLOOKUP($A478,Tournoi!$B$2:$AB$601,3,0)="","",VLOOKUP($A478,Tournoi!$B$2:$AB$601,3,0))</f>
        <v>Poupe</v>
      </c>
      <c r="D478" s="279" t="str">
        <f aca="false">IF(VLOOKUP($A478,Tournoi!$B$2:$AB$601,4,0)="","",VLOOKUP($A478,Tournoi!$B$2:$AB$601,4,0))</f>
        <v>Raphael</v>
      </c>
      <c r="E478" s="249" t="str">
        <f aca="false">IF(VLOOKUP($A478,Tournoi!$B$2:$AB$601,5,0)="","",VLOOKUP($A478,Tournoi!$B$2:$AB$601,5,0))</f>
        <v/>
      </c>
      <c r="F478" s="280" t="str">
        <f aca="false">IF(VLOOKUP($A478,Tournoi!$B$2:$AB$601,6,0)="","",VLOOKUP($A478,Tournoi!$B$2:$AB$601,6,0))</f>
        <v>Aanwezig</v>
      </c>
      <c r="G478" s="280" t="str">
        <f aca="false">IF(VLOOKUP($A478,Tournoi!$B$2:$AB$601,6,0)="","",VLOOKUP($A478,Tournoi!$B$2:$AB$601,8,0))</f>
        <v>Stenen tijdperk</v>
      </c>
      <c r="H478" s="281" t="n">
        <f aca="false">IF(VLOOKUP($A478,Tournoi!$B$2:$AB$601,6,0)="","",VLOOKUP($A478,Tournoi!$B$2:$AB$601,12,0))</f>
        <v>0.150115473441109</v>
      </c>
      <c r="I478" s="280" t="str">
        <f aca="false">IF(VLOOKUP($A478,Tournoi!$B$2:$AB$601,6,0)="","",VLOOKUP($A478,Tournoi!$B$2:$AB$601,13,0))</f>
        <v>Dynasties: Verdeel en heers</v>
      </c>
      <c r="J478" s="281" t="n">
        <f aca="false">IF(VLOOKUP($A478,Tournoi!$B$2:$AB$601,6,0)="","",VLOOKUP($A478,Tournoi!$B$2:$AB$601,17,0))</f>
        <v>33.588785046729</v>
      </c>
      <c r="K478" s="280" t="str">
        <f aca="false">IF(VLOOKUP($A478,Tournoi!$B$2:$AB$601,6,0)="","",VLOOKUP($A478,Tournoi!$B$2:$AB$601,18,0))</f>
        <v>7 Wonders</v>
      </c>
      <c r="L478" s="281" t="n">
        <f aca="false">IF(VLOOKUP($A478,Tournoi!$B$2:$AB$601,6,0)="","",VLOOKUP($A478,Tournoi!$B$2:$AB$601,22,0))</f>
        <v>20.1368821292776</v>
      </c>
    </row>
    <row r="479" customFormat="false" ht="14.1" hidden="false" customHeight="true" outlineLevel="0" collapsed="false">
      <c r="A479" s="36" t="n">
        <v>478</v>
      </c>
      <c r="B479" s="278" t="n">
        <f aca="false">IF(VLOOKUP($A479,Ludo_na!$A$2:$AB$602,3,0)="","",VLOOKUP($A479,Ludo_na!$A$2:$AB$602,2,0))</f>
        <v>220</v>
      </c>
      <c r="C479" s="279" t="str">
        <f aca="false">IF(VLOOKUP($A479,Tournoi!$B$2:$AB$601,3,0)="","",VLOOKUP($A479,Tournoi!$B$2:$AB$601,3,0))</f>
        <v>Waelput</v>
      </c>
      <c r="D479" s="279" t="str">
        <f aca="false">IF(VLOOKUP($A479,Tournoi!$B$2:$AB$601,4,0)="","",VLOOKUP($A479,Tournoi!$B$2:$AB$601,4,0))</f>
        <v>Koen</v>
      </c>
      <c r="E479" s="249" t="str">
        <f aca="false">IF(VLOOKUP($A479,Tournoi!$B$2:$AB$601,5,0)="","",VLOOKUP($A479,Tournoi!$B$2:$AB$601,5,0))</f>
        <v/>
      </c>
      <c r="F479" s="280" t="str">
        <f aca="false">IF(VLOOKUP($A479,Tournoi!$B$2:$AB$601,6,0)="","",VLOOKUP($A479,Tournoi!$B$2:$AB$601,6,0))</f>
        <v>Aanwezig</v>
      </c>
      <c r="G479" s="280" t="str">
        <f aca="false">IF(VLOOKUP($A479,Tournoi!$B$2:$AB$601,6,0)="","",VLOOKUP($A479,Tournoi!$B$2:$AB$601,8,0))</f>
        <v>Mangrovia</v>
      </c>
      <c r="H479" s="281" t="n">
        <f aca="false">IF(VLOOKUP($A479,Tournoi!$B$2:$AB$601,6,0)="","",VLOOKUP($A479,Tournoi!$B$2:$AB$601,12,0))</f>
        <v>75.2640264026403</v>
      </c>
      <c r="I479" s="280" t="str">
        <f aca="false">IF(VLOOKUP($A479,Tournoi!$B$2:$AB$601,6,0)="","",VLOOKUP($A479,Tournoi!$B$2:$AB$601,13,0))</f>
        <v>Das Orakel von Delphi</v>
      </c>
      <c r="J479" s="281" t="n">
        <f aca="false">IF(VLOOKUP($A479,Tournoi!$B$2:$AB$601,6,0)="","",VLOOKUP($A479,Tournoi!$B$2:$AB$601,17,0))</f>
        <v>104.333333333333</v>
      </c>
      <c r="K479" s="280" t="str">
        <f aca="false">IF(VLOOKUP($A479,Tournoi!$B$2:$AB$601,6,0)="","",VLOOKUP($A479,Tournoi!$B$2:$AB$601,18,0))</f>
        <v>Splendor</v>
      </c>
      <c r="L479" s="281" t="n">
        <f aca="false">IF(VLOOKUP($A479,Tournoi!$B$2:$AB$601,6,0)="","",VLOOKUP($A479,Tournoi!$B$2:$AB$601,22,0))</f>
        <v>0.159090909090909</v>
      </c>
    </row>
    <row r="480" customFormat="false" ht="14.1" hidden="false" customHeight="true" outlineLevel="0" collapsed="false">
      <c r="A480" s="36" t="n">
        <v>479</v>
      </c>
      <c r="B480" s="278" t="n">
        <f aca="false">IF(VLOOKUP($A480,Ludo_na!$A$2:$AB$602,3,0)="","",VLOOKUP($A480,Ludo_na!$A$2:$AB$602,2,0))</f>
        <v>290</v>
      </c>
      <c r="C480" s="279" t="str">
        <f aca="false">IF(VLOOKUP($A480,Tournoi!$B$2:$AB$601,3,0)="","",VLOOKUP($A480,Tournoi!$B$2:$AB$601,3,0))</f>
        <v>Waelput</v>
      </c>
      <c r="D480" s="279" t="str">
        <f aca="false">IF(VLOOKUP($A480,Tournoi!$B$2:$AB$601,4,0)="","",VLOOKUP($A480,Tournoi!$B$2:$AB$601,4,0))</f>
        <v>Tijl</v>
      </c>
      <c r="E480" s="249" t="str">
        <f aca="false">IF(VLOOKUP($A480,Tournoi!$B$2:$AB$601,5,0)="","",VLOOKUP($A480,Tournoi!$B$2:$AB$601,5,0))</f>
        <v/>
      </c>
      <c r="F480" s="280" t="str">
        <f aca="false">IF(VLOOKUP($A480,Tournoi!$B$2:$AB$601,6,0)="","",VLOOKUP($A480,Tournoi!$B$2:$AB$601,6,0))</f>
        <v>Aanwezig</v>
      </c>
      <c r="G480" s="280" t="str">
        <f aca="false">IF(VLOOKUP($A480,Tournoi!$B$2:$AB$601,6,0)="","",VLOOKUP($A480,Tournoi!$B$2:$AB$601,8,0))</f>
        <v>Machiavelli</v>
      </c>
      <c r="H480" s="281" t="n">
        <f aca="false">IF(VLOOKUP($A480,Tournoi!$B$2:$AB$601,6,0)="","",VLOOKUP($A480,Tournoi!$B$2:$AB$601,12,0))</f>
        <v>25.1842105263158</v>
      </c>
      <c r="I480" s="280" t="str">
        <f aca="false">IF(VLOOKUP($A480,Tournoi!$B$2:$AB$601,6,0)="","",VLOOKUP($A480,Tournoi!$B$2:$AB$601,13,0))</f>
        <v>Broom Service</v>
      </c>
      <c r="J480" s="281" t="n">
        <f aca="false">IF(VLOOKUP($A480,Tournoi!$B$2:$AB$601,6,0)="","",VLOOKUP($A480,Tournoi!$B$2:$AB$601,17,0))</f>
        <v>0.142517814726841</v>
      </c>
      <c r="K480" s="280" t="str">
        <f aca="false">IF(VLOOKUP($A480,Tournoi!$B$2:$AB$601,6,0)="","",VLOOKUP($A480,Tournoi!$B$2:$AB$601,18,0))</f>
        <v>Las Vegas Kaartspel</v>
      </c>
      <c r="L480" s="281" t="n">
        <f aca="false">IF(VLOOKUP($A480,Tournoi!$B$2:$AB$601,6,0)="","",VLOOKUP($A480,Tournoi!$B$2:$AB$601,22,0))</f>
        <v>105.253246753247</v>
      </c>
    </row>
    <row r="481" customFormat="false" ht="14.1" hidden="false" customHeight="true" outlineLevel="0" collapsed="false">
      <c r="A481" s="36" t="n">
        <v>480</v>
      </c>
      <c r="B481" s="278" t="n">
        <f aca="false">IF(VLOOKUP($A481,Ludo_na!$A$2:$AB$602,3,0)="","",VLOOKUP($A481,Ludo_na!$A$2:$AB$602,2,0))</f>
        <v>196</v>
      </c>
      <c r="C481" s="279" t="str">
        <f aca="false">IF(VLOOKUP($A481,Tournoi!$B$2:$AB$601,3,0)="","",VLOOKUP($A481,Tournoi!$B$2:$AB$601,3,0))</f>
        <v>Severino</v>
      </c>
      <c r="D481" s="279" t="str">
        <f aca="false">IF(VLOOKUP($A481,Tournoi!$B$2:$AB$601,4,0)="","",VLOOKUP($A481,Tournoi!$B$2:$AB$601,4,0))</f>
        <v>Laetitia</v>
      </c>
      <c r="E481" s="249" t="str">
        <f aca="false">IF(VLOOKUP($A481,Tournoi!$B$2:$AB$601,5,0)="","",VLOOKUP($A481,Tournoi!$B$2:$AB$601,5,0))</f>
        <v/>
      </c>
      <c r="F481" s="280" t="str">
        <f aca="false">IF(VLOOKUP($A481,Tournoi!$B$2:$AB$601,6,0)="","",VLOOKUP($A481,Tournoi!$B$2:$AB$601,6,0))</f>
        <v/>
      </c>
      <c r="G481" s="280" t="str">
        <f aca="false">IF(VLOOKUP($A481,Tournoi!$B$2:$AB$601,6,0)="","",VLOOKUP($A481,Tournoi!$B$2:$AB$601,8,0))</f>
        <v/>
      </c>
      <c r="H481" s="281" t="str">
        <f aca="false">IF(VLOOKUP($A481,Tournoi!$B$2:$AB$601,6,0)="","",VLOOKUP($A481,Tournoi!$B$2:$AB$601,12,0))</f>
        <v/>
      </c>
      <c r="I481" s="280" t="str">
        <f aca="false">IF(VLOOKUP($A481,Tournoi!$B$2:$AB$601,6,0)="","",VLOOKUP($A481,Tournoi!$B$2:$AB$601,13,0))</f>
        <v/>
      </c>
      <c r="J481" s="281" t="str">
        <f aca="false">IF(VLOOKUP($A481,Tournoi!$B$2:$AB$601,6,0)="","",VLOOKUP($A481,Tournoi!$B$2:$AB$601,17,0))</f>
        <v/>
      </c>
      <c r="K481" s="280" t="str">
        <f aca="false">IF(VLOOKUP($A481,Tournoi!$B$2:$AB$601,6,0)="","",VLOOKUP($A481,Tournoi!$B$2:$AB$601,18,0))</f>
        <v/>
      </c>
      <c r="L481" s="281" t="str">
        <f aca="false">IF(VLOOKUP($A481,Tournoi!$B$2:$AB$601,6,0)="","",VLOOKUP($A481,Tournoi!$B$2:$AB$601,22,0))</f>
        <v/>
      </c>
    </row>
    <row r="482" customFormat="false" ht="14.1" hidden="false" customHeight="true" outlineLevel="0" collapsed="false">
      <c r="A482" s="36" t="n">
        <v>481</v>
      </c>
      <c r="B482" s="278" t="n">
        <f aca="false">IF(VLOOKUP($A482,Ludo_na!$A$2:$AB$602,3,0)="","",VLOOKUP($A482,Ludo_na!$A$2:$AB$602,2,0))</f>
        <v>364</v>
      </c>
      <c r="C482" s="279" t="str">
        <f aca="false">IF(VLOOKUP($A482,Tournoi!$B$2:$AB$601,3,0)="","",VLOOKUP($A482,Tournoi!$B$2:$AB$601,3,0))</f>
        <v>Mels</v>
      </c>
      <c r="D482" s="279" t="str">
        <f aca="false">IF(VLOOKUP($A482,Tournoi!$B$2:$AB$601,4,0)="","",VLOOKUP($A482,Tournoi!$B$2:$AB$601,4,0))</f>
        <v>Stefaan</v>
      </c>
      <c r="E482" s="249" t="str">
        <f aca="false">IF(VLOOKUP($A482,Tournoi!$B$2:$AB$601,5,0)="","",VLOOKUP($A482,Tournoi!$B$2:$AB$601,5,0))</f>
        <v/>
      </c>
      <c r="F482" s="280" t="str">
        <f aca="false">IF(VLOOKUP($A482,Tournoi!$B$2:$AB$601,6,0)="","",VLOOKUP($A482,Tournoi!$B$2:$AB$601,6,0))</f>
        <v/>
      </c>
      <c r="G482" s="280" t="str">
        <f aca="false">IF(VLOOKUP($A482,Tournoi!$B$2:$AB$601,6,0)="","",VLOOKUP($A482,Tournoi!$B$2:$AB$601,8,0))</f>
        <v/>
      </c>
      <c r="H482" s="281" t="str">
        <f aca="false">IF(VLOOKUP($A482,Tournoi!$B$2:$AB$601,6,0)="","",VLOOKUP($A482,Tournoi!$B$2:$AB$601,12,0))</f>
        <v/>
      </c>
      <c r="I482" s="280" t="str">
        <f aca="false">IF(VLOOKUP($A482,Tournoi!$B$2:$AB$601,6,0)="","",VLOOKUP($A482,Tournoi!$B$2:$AB$601,13,0))</f>
        <v/>
      </c>
      <c r="J482" s="281" t="str">
        <f aca="false">IF(VLOOKUP($A482,Tournoi!$B$2:$AB$601,6,0)="","",VLOOKUP($A482,Tournoi!$B$2:$AB$601,17,0))</f>
        <v/>
      </c>
      <c r="K482" s="280" t="str">
        <f aca="false">IF(VLOOKUP($A482,Tournoi!$B$2:$AB$601,6,0)="","",VLOOKUP($A482,Tournoi!$B$2:$AB$601,18,0))</f>
        <v/>
      </c>
      <c r="L482" s="281" t="str">
        <f aca="false">IF(VLOOKUP($A482,Tournoi!$B$2:$AB$601,6,0)="","",VLOOKUP($A482,Tournoi!$B$2:$AB$601,22,0))</f>
        <v/>
      </c>
    </row>
    <row r="483" customFormat="false" ht="14.1" hidden="false" customHeight="true" outlineLevel="0" collapsed="false">
      <c r="A483" s="36" t="n">
        <v>482</v>
      </c>
      <c r="B483" s="278" t="n">
        <f aca="false">IF(VLOOKUP($A483,Ludo_na!$A$2:$AB$602,3,0)="","",VLOOKUP($A483,Ludo_na!$A$2:$AB$602,2,0))</f>
        <v>460</v>
      </c>
      <c r="C483" s="279" t="str">
        <f aca="false">IF(VLOOKUP($A483,Tournoi!$B$2:$AB$601,3,0)="","",VLOOKUP($A483,Tournoi!$B$2:$AB$601,3,0))</f>
        <v>Neil</v>
      </c>
      <c r="D483" s="279" t="str">
        <f aca="false">IF(VLOOKUP($A483,Tournoi!$B$2:$AB$601,4,0)="","",VLOOKUP($A483,Tournoi!$B$2:$AB$601,4,0))</f>
        <v>Kevin</v>
      </c>
      <c r="E483" s="249" t="str">
        <f aca="false">IF(VLOOKUP($A483,Tournoi!$B$2:$AB$601,5,0)="","",VLOOKUP($A483,Tournoi!$B$2:$AB$601,5,0))</f>
        <v/>
      </c>
      <c r="F483" s="280" t="str">
        <f aca="false">IF(VLOOKUP($A483,Tournoi!$B$2:$AB$601,6,0)="","",VLOOKUP($A483,Tournoi!$B$2:$AB$601,6,0))</f>
        <v/>
      </c>
      <c r="G483" s="280" t="str">
        <f aca="false">IF(VLOOKUP($A483,Tournoi!$B$2:$AB$601,6,0)="","",VLOOKUP($A483,Tournoi!$B$2:$AB$601,8,0))</f>
        <v/>
      </c>
      <c r="H483" s="281" t="str">
        <f aca="false">IF(VLOOKUP($A483,Tournoi!$B$2:$AB$601,6,0)="","",VLOOKUP($A483,Tournoi!$B$2:$AB$601,12,0))</f>
        <v/>
      </c>
      <c r="I483" s="280" t="str">
        <f aca="false">IF(VLOOKUP($A483,Tournoi!$B$2:$AB$601,6,0)="","",VLOOKUP($A483,Tournoi!$B$2:$AB$601,13,0))</f>
        <v/>
      </c>
      <c r="J483" s="281" t="str">
        <f aca="false">IF(VLOOKUP($A483,Tournoi!$B$2:$AB$601,6,0)="","",VLOOKUP($A483,Tournoi!$B$2:$AB$601,17,0))</f>
        <v/>
      </c>
      <c r="K483" s="280" t="str">
        <f aca="false">IF(VLOOKUP($A483,Tournoi!$B$2:$AB$601,6,0)="","",VLOOKUP($A483,Tournoi!$B$2:$AB$601,18,0))</f>
        <v/>
      </c>
      <c r="L483" s="281" t="str">
        <f aca="false">IF(VLOOKUP($A483,Tournoi!$B$2:$AB$601,6,0)="","",VLOOKUP($A483,Tournoi!$B$2:$AB$601,22,0))</f>
        <v/>
      </c>
    </row>
    <row r="484" customFormat="false" ht="14.1" hidden="false" customHeight="true" outlineLevel="0" collapsed="false">
      <c r="A484" s="36" t="n">
        <v>483</v>
      </c>
      <c r="B484" s="278" t="n">
        <f aca="false">IF(VLOOKUP($A484,Ludo_na!$A$2:$AB$602,3,0)="","",VLOOKUP($A484,Ludo_na!$A$2:$AB$602,2,0))</f>
        <v>390</v>
      </c>
      <c r="C484" s="279" t="str">
        <f aca="false">IF(VLOOKUP($A484,Tournoi!$B$2:$AB$601,3,0)="","",VLOOKUP($A484,Tournoi!$B$2:$AB$601,3,0))</f>
        <v>Staelens</v>
      </c>
      <c r="D484" s="279" t="str">
        <f aca="false">IF(VLOOKUP($A484,Tournoi!$B$2:$AB$601,4,0)="","",VLOOKUP($A484,Tournoi!$B$2:$AB$601,4,0))</f>
        <v>Kasper-Rork</v>
      </c>
      <c r="E484" s="249" t="str">
        <f aca="false">IF(VLOOKUP($A484,Tournoi!$B$2:$AB$601,5,0)="","",VLOOKUP($A484,Tournoi!$B$2:$AB$601,5,0))</f>
        <v/>
      </c>
      <c r="F484" s="280" t="str">
        <f aca="false">IF(VLOOKUP($A484,Tournoi!$B$2:$AB$601,6,0)="","",VLOOKUP($A484,Tournoi!$B$2:$AB$601,6,0))</f>
        <v>Aanwezig</v>
      </c>
      <c r="G484" s="280" t="str">
        <f aca="false">IF(VLOOKUP($A484,Tournoi!$B$2:$AB$601,6,0)="","",VLOOKUP($A484,Tournoi!$B$2:$AB$601,8,0))</f>
        <v>Stenen tijdperk</v>
      </c>
      <c r="H484" s="281" t="n">
        <f aca="false">IF(VLOOKUP($A484,Tournoi!$B$2:$AB$601,6,0)="","",VLOOKUP($A484,Tournoi!$B$2:$AB$601,12,0))</f>
        <v>0.208144796380091</v>
      </c>
      <c r="I484" s="280" t="str">
        <f aca="false">IF(VLOOKUP($A484,Tournoi!$B$2:$AB$601,6,0)="","",VLOOKUP($A484,Tournoi!$B$2:$AB$601,13,0))</f>
        <v>Agricola</v>
      </c>
      <c r="J484" s="281" t="n">
        <f aca="false">IF(VLOOKUP($A484,Tournoi!$B$2:$AB$601,6,0)="","",VLOOKUP($A484,Tournoi!$B$2:$AB$601,17,0))</f>
        <v>66.9166666666667</v>
      </c>
      <c r="K484" s="280" t="str">
        <f aca="false">IF(VLOOKUP($A484,Tournoi!$B$2:$AB$601,6,0)="","",VLOOKUP($A484,Tournoi!$B$2:$AB$601,18,0))</f>
        <v>Dominion </v>
      </c>
      <c r="L484" s="281" t="n">
        <f aca="false">IF(VLOOKUP($A484,Tournoi!$B$2:$AB$601,6,0)="","",VLOOKUP($A484,Tournoi!$B$2:$AB$601,22,0))</f>
        <v>0.22962962962963</v>
      </c>
    </row>
    <row r="485" customFormat="false" ht="14.1" hidden="false" customHeight="true" outlineLevel="0" collapsed="false">
      <c r="A485" s="36" t="n">
        <v>484</v>
      </c>
      <c r="B485" s="278" t="n">
        <f aca="false">IF(VLOOKUP($A485,Ludo_na!$A$2:$AB$602,3,0)="","",VLOOKUP($A485,Ludo_na!$A$2:$AB$602,2,0))</f>
        <v>332</v>
      </c>
      <c r="C485" s="279" t="str">
        <f aca="false">IF(VLOOKUP($A485,Tournoi!$B$2:$AB$601,3,0)="","",VLOOKUP($A485,Tournoi!$B$2:$AB$601,3,0))</f>
        <v>Jonckheere</v>
      </c>
      <c r="D485" s="279" t="str">
        <f aca="false">IF(VLOOKUP($A485,Tournoi!$B$2:$AB$601,4,0)="","",VLOOKUP($A485,Tournoi!$B$2:$AB$601,4,0))</f>
        <v>Tania</v>
      </c>
      <c r="E485" s="249" t="str">
        <f aca="false">IF(VLOOKUP($A485,Tournoi!$B$2:$AB$601,5,0)="","",VLOOKUP($A485,Tournoi!$B$2:$AB$601,5,0))</f>
        <v/>
      </c>
      <c r="F485" s="280" t="str">
        <f aca="false">IF(VLOOKUP($A485,Tournoi!$B$2:$AB$601,6,0)="","",VLOOKUP($A485,Tournoi!$B$2:$AB$601,6,0))</f>
        <v>Aanwezig</v>
      </c>
      <c r="G485" s="280" t="str">
        <f aca="false">IF(VLOOKUP($A485,Tournoi!$B$2:$AB$601,6,0)="","",VLOOKUP($A485,Tournoi!$B$2:$AB$601,8,0))</f>
        <v>La Isla</v>
      </c>
      <c r="H485" s="281" t="n">
        <f aca="false">IF(VLOOKUP($A485,Tournoi!$B$2:$AB$601,6,0)="","",VLOOKUP($A485,Tournoi!$B$2:$AB$601,12,0))</f>
        <v>66.957264957265</v>
      </c>
      <c r="I485" s="280" t="str">
        <f aca="false">IF(VLOOKUP($A485,Tournoi!$B$2:$AB$601,6,0)="","",VLOOKUP($A485,Tournoi!$B$2:$AB$601,13,0))</f>
        <v>Mombasa</v>
      </c>
      <c r="J485" s="281" t="n">
        <f aca="false">IF(VLOOKUP($A485,Tournoi!$B$2:$AB$601,6,0)="","",VLOOKUP($A485,Tournoi!$B$2:$AB$601,17,0))</f>
        <v>33.5553700612131</v>
      </c>
      <c r="K485" s="280" t="str">
        <f aca="false">IF(VLOOKUP($A485,Tournoi!$B$2:$AB$601,6,0)="","",VLOOKUP($A485,Tournoi!$B$2:$AB$601,18,0))</f>
        <v>Cartagena</v>
      </c>
      <c r="L485" s="281" t="n">
        <f aca="false">IF(VLOOKUP($A485,Tournoi!$B$2:$AB$601,6,0)="","",VLOOKUP($A485,Tournoi!$B$2:$AB$601,22,0))</f>
        <v>0.1</v>
      </c>
    </row>
    <row r="486" customFormat="false" ht="14.1" hidden="false" customHeight="true" outlineLevel="0" collapsed="false">
      <c r="A486" s="36" t="n">
        <v>485</v>
      </c>
      <c r="B486" s="278" t="n">
        <f aca="false">IF(VLOOKUP($A486,Ludo_na!$A$2:$AB$602,3,0)="","",VLOOKUP($A486,Ludo_na!$A$2:$AB$602,2,0))</f>
        <v>568</v>
      </c>
      <c r="C486" s="279" t="str">
        <f aca="false">IF(VLOOKUP($A486,Tournoi!$B$2:$AB$601,3,0)="","",VLOOKUP($A486,Tournoi!$B$2:$AB$601,3,0))</f>
        <v>De Block</v>
      </c>
      <c r="D486" s="279" t="str">
        <f aca="false">IF(VLOOKUP($A486,Tournoi!$B$2:$AB$601,4,0)="","",VLOOKUP($A486,Tournoi!$B$2:$AB$601,4,0))</f>
        <v>Maarten</v>
      </c>
      <c r="E486" s="249" t="str">
        <f aca="false">IF(VLOOKUP($A486,Tournoi!$B$2:$AB$601,5,0)="","",VLOOKUP($A486,Tournoi!$B$2:$AB$601,5,0))</f>
        <v/>
      </c>
      <c r="F486" s="280" t="str">
        <f aca="false">IF(VLOOKUP($A486,Tournoi!$B$2:$AB$601,6,0)="","",VLOOKUP($A486,Tournoi!$B$2:$AB$601,6,0))</f>
        <v>Aanwezig</v>
      </c>
      <c r="G486" s="280" t="n">
        <f aca="false">IF(VLOOKUP($A486,Tournoi!$B$2:$AB$601,6,0)="","",VLOOKUP($A486,Tournoi!$B$2:$AB$601,8,0))</f>
        <v>0</v>
      </c>
      <c r="H486" s="281" t="n">
        <f aca="false">IF(VLOOKUP($A486,Tournoi!$B$2:$AB$601,6,0)="","",VLOOKUP($A486,Tournoi!$B$2:$AB$601,12,0))</f>
        <v>0</v>
      </c>
      <c r="I486" s="280" t="str">
        <f aca="false">IF(VLOOKUP($A486,Tournoi!$B$2:$AB$601,6,0)="","",VLOOKUP($A486,Tournoi!$B$2:$AB$601,13,0))</f>
        <v>Das Orakel von Delphi</v>
      </c>
      <c r="J486" s="281" t="n">
        <f aca="false">IF(VLOOKUP($A486,Tournoi!$B$2:$AB$601,6,0)="","",VLOOKUP($A486,Tournoi!$B$2:$AB$601,17,0))</f>
        <v>0.138888888888889</v>
      </c>
      <c r="K486" s="280" t="str">
        <f aca="false">IF(VLOOKUP($A486,Tournoi!$B$2:$AB$601,6,0)="","",VLOOKUP($A486,Tournoi!$B$2:$AB$601,18,0))</f>
        <v>Camel Up</v>
      </c>
      <c r="L486" s="281" t="n">
        <f aca="false">IF(VLOOKUP($A486,Tournoi!$B$2:$AB$601,6,0)="","",VLOOKUP($A486,Tournoi!$B$2:$AB$601,22,0))</f>
        <v>0.17</v>
      </c>
    </row>
    <row r="487" customFormat="false" ht="14.1" hidden="false" customHeight="true" outlineLevel="0" collapsed="false">
      <c r="A487" s="36" t="n">
        <v>486</v>
      </c>
      <c r="B487" s="278" t="n">
        <f aca="false">IF(VLOOKUP($A487,Ludo_na!$A$2:$AB$602,3,0)="","",VLOOKUP($A487,Ludo_na!$A$2:$AB$602,2,0))</f>
        <v>321</v>
      </c>
      <c r="C487" s="279" t="str">
        <f aca="false">IF(VLOOKUP($A487,Tournoi!$B$2:$AB$601,3,0)="","",VLOOKUP($A487,Tournoi!$B$2:$AB$601,3,0))</f>
        <v>Vanhoudt</v>
      </c>
      <c r="D487" s="279" t="str">
        <f aca="false">IF(VLOOKUP($A487,Tournoi!$B$2:$AB$601,4,0)="","",VLOOKUP($A487,Tournoi!$B$2:$AB$601,4,0))</f>
        <v>Brammert</v>
      </c>
      <c r="E487" s="249" t="str">
        <f aca="false">IF(VLOOKUP($A487,Tournoi!$B$2:$AB$601,5,0)="","",VLOOKUP($A487,Tournoi!$B$2:$AB$601,5,0))</f>
        <v/>
      </c>
      <c r="F487" s="280" t="str">
        <f aca="false">IF(VLOOKUP($A487,Tournoi!$B$2:$AB$601,6,0)="","",VLOOKUP($A487,Tournoi!$B$2:$AB$601,6,0))</f>
        <v>Aanwezig</v>
      </c>
      <c r="G487" s="280" t="n">
        <f aca="false">IF(VLOOKUP($A487,Tournoi!$B$2:$AB$601,6,0)="","",VLOOKUP($A487,Tournoi!$B$2:$AB$601,8,0))</f>
        <v>0</v>
      </c>
      <c r="H487" s="281" t="n">
        <f aca="false">IF(VLOOKUP($A487,Tournoi!$B$2:$AB$601,6,0)="","",VLOOKUP($A487,Tournoi!$B$2:$AB$601,12,0))</f>
        <v>0</v>
      </c>
      <c r="I487" s="280" t="str">
        <f aca="false">IF(VLOOKUP($A487,Tournoi!$B$2:$AB$601,6,0)="","",VLOOKUP($A487,Tournoi!$B$2:$AB$601,13,0))</f>
        <v>Das Orakel von Delphi</v>
      </c>
      <c r="J487" s="281" t="n">
        <f aca="false">IF(VLOOKUP($A487,Tournoi!$B$2:$AB$601,6,0)="","",VLOOKUP($A487,Tournoi!$B$2:$AB$601,17,0))</f>
        <v>0.131578947368421</v>
      </c>
      <c r="K487" s="280" t="str">
        <f aca="false">IF(VLOOKUP($A487,Tournoi!$B$2:$AB$601,6,0)="","",VLOOKUP($A487,Tournoi!$B$2:$AB$601,18,0))</f>
        <v>Camel Up</v>
      </c>
      <c r="L487" s="281" t="n">
        <f aca="false">IF(VLOOKUP($A487,Tournoi!$B$2:$AB$601,6,0)="","",VLOOKUP($A487,Tournoi!$B$2:$AB$601,22,0))</f>
        <v>104.42</v>
      </c>
    </row>
    <row r="488" customFormat="false" ht="14.1" hidden="false" customHeight="true" outlineLevel="0" collapsed="false">
      <c r="A488" s="36" t="n">
        <v>487</v>
      </c>
      <c r="B488" s="278" t="n">
        <f aca="false">IF(VLOOKUP($A488,Ludo_na!$A$2:$AB$602,3,0)="","",VLOOKUP($A488,Ludo_na!$A$2:$AB$602,2,0))</f>
        <v>577</v>
      </c>
      <c r="C488" s="279" t="str">
        <f aca="false">IF(VLOOKUP($A488,Tournoi!$B$2:$AB$601,3,0)="","",VLOOKUP($A488,Tournoi!$B$2:$AB$601,3,0))</f>
        <v>Verhaegen</v>
      </c>
      <c r="D488" s="279" t="str">
        <f aca="false">IF(VLOOKUP($A488,Tournoi!$B$2:$AB$601,4,0)="","",VLOOKUP($A488,Tournoi!$B$2:$AB$601,4,0))</f>
        <v>Stijn</v>
      </c>
      <c r="E488" s="249" t="str">
        <f aca="false">IF(VLOOKUP($A488,Tournoi!$B$2:$AB$601,5,0)="","",VLOOKUP($A488,Tournoi!$B$2:$AB$601,5,0))</f>
        <v/>
      </c>
      <c r="F488" s="280" t="str">
        <f aca="false">IF(VLOOKUP($A488,Tournoi!$B$2:$AB$601,6,0)="","",VLOOKUP($A488,Tournoi!$B$2:$AB$601,6,0))</f>
        <v>Ingeschreven</v>
      </c>
      <c r="G488" s="280" t="n">
        <f aca="false">IF(VLOOKUP($A488,Tournoi!$B$2:$AB$601,6,0)="","",VLOOKUP($A488,Tournoi!$B$2:$AB$601,8,0))</f>
        <v>0</v>
      </c>
      <c r="H488" s="281" t="n">
        <f aca="false">IF(VLOOKUP($A488,Tournoi!$B$2:$AB$601,6,0)="","",VLOOKUP($A488,Tournoi!$B$2:$AB$601,12,0))</f>
        <v>0</v>
      </c>
      <c r="I488" s="280" t="n">
        <f aca="false">IF(VLOOKUP($A488,Tournoi!$B$2:$AB$601,6,0)="","",VLOOKUP($A488,Tournoi!$B$2:$AB$601,13,0))</f>
        <v>0</v>
      </c>
      <c r="J488" s="281" t="n">
        <f aca="false">IF(VLOOKUP($A488,Tournoi!$B$2:$AB$601,6,0)="","",VLOOKUP($A488,Tournoi!$B$2:$AB$601,17,0))</f>
        <v>0</v>
      </c>
      <c r="K488" s="280" t="n">
        <f aca="false">IF(VLOOKUP($A488,Tournoi!$B$2:$AB$601,6,0)="","",VLOOKUP($A488,Tournoi!$B$2:$AB$601,18,0))</f>
        <v>0</v>
      </c>
      <c r="L488" s="281" t="n">
        <f aca="false">IF(VLOOKUP($A488,Tournoi!$B$2:$AB$601,6,0)="","",VLOOKUP($A488,Tournoi!$B$2:$AB$601,22,0))</f>
        <v>0</v>
      </c>
    </row>
    <row r="489" customFormat="false" ht="14.1" hidden="false" customHeight="true" outlineLevel="0" collapsed="false">
      <c r="A489" s="36" t="n">
        <v>488</v>
      </c>
      <c r="B489" s="278" t="n">
        <f aca="false">IF(VLOOKUP($A489,Ludo_na!$A$2:$AB$602,3,0)="","",VLOOKUP($A489,Ludo_na!$A$2:$AB$602,2,0))</f>
        <v>388</v>
      </c>
      <c r="C489" s="279" t="str">
        <f aca="false">IF(VLOOKUP($A489,Tournoi!$B$2:$AB$601,3,0)="","",VLOOKUP($A489,Tournoi!$B$2:$AB$601,3,0))</f>
        <v>Saey</v>
      </c>
      <c r="D489" s="279" t="str">
        <f aca="false">IF(VLOOKUP($A489,Tournoi!$B$2:$AB$601,4,0)="","",VLOOKUP($A489,Tournoi!$B$2:$AB$601,4,0))</f>
        <v>Michiel</v>
      </c>
      <c r="E489" s="249" t="str">
        <f aca="false">IF(VLOOKUP($A489,Tournoi!$B$2:$AB$601,5,0)="","",VLOOKUP($A489,Tournoi!$B$2:$AB$601,5,0))</f>
        <v/>
      </c>
      <c r="F489" s="280" t="str">
        <f aca="false">IF(VLOOKUP($A489,Tournoi!$B$2:$AB$601,6,0)="","",VLOOKUP($A489,Tournoi!$B$2:$AB$601,6,0))</f>
        <v/>
      </c>
      <c r="G489" s="280" t="str">
        <f aca="false">IF(VLOOKUP($A489,Tournoi!$B$2:$AB$601,6,0)="","",VLOOKUP($A489,Tournoi!$B$2:$AB$601,8,0))</f>
        <v/>
      </c>
      <c r="H489" s="281" t="str">
        <f aca="false">IF(VLOOKUP($A489,Tournoi!$B$2:$AB$601,6,0)="","",VLOOKUP($A489,Tournoi!$B$2:$AB$601,12,0))</f>
        <v/>
      </c>
      <c r="I489" s="280" t="str">
        <f aca="false">IF(VLOOKUP($A489,Tournoi!$B$2:$AB$601,6,0)="","",VLOOKUP($A489,Tournoi!$B$2:$AB$601,13,0))</f>
        <v/>
      </c>
      <c r="J489" s="281" t="str">
        <f aca="false">IF(VLOOKUP($A489,Tournoi!$B$2:$AB$601,6,0)="","",VLOOKUP($A489,Tournoi!$B$2:$AB$601,17,0))</f>
        <v/>
      </c>
      <c r="K489" s="280" t="str">
        <f aca="false">IF(VLOOKUP($A489,Tournoi!$B$2:$AB$601,6,0)="","",VLOOKUP($A489,Tournoi!$B$2:$AB$601,18,0))</f>
        <v/>
      </c>
      <c r="L489" s="281" t="str">
        <f aca="false">IF(VLOOKUP($A489,Tournoi!$B$2:$AB$601,6,0)="","",VLOOKUP($A489,Tournoi!$B$2:$AB$601,22,0))</f>
        <v/>
      </c>
    </row>
    <row r="490" customFormat="false" ht="14.1" hidden="false" customHeight="true" outlineLevel="0" collapsed="false">
      <c r="A490" s="36" t="n">
        <v>489</v>
      </c>
      <c r="B490" s="278" t="n">
        <f aca="false">IF(VLOOKUP($A490,Ludo_na!$A$2:$AB$602,3,0)="","",VLOOKUP($A490,Ludo_na!$A$2:$AB$602,2,0))</f>
        <v>557</v>
      </c>
      <c r="C490" s="279" t="str">
        <f aca="false">IF(VLOOKUP($A490,Tournoi!$B$2:$AB$601,3,0)="","",VLOOKUP($A490,Tournoi!$B$2:$AB$601,3,0))</f>
        <v>Saey - Van Peteghem</v>
      </c>
      <c r="D490" s="279" t="str">
        <f aca="false">IF(VLOOKUP($A490,Tournoi!$B$2:$AB$601,4,0)="","",VLOOKUP($A490,Tournoi!$B$2:$AB$601,4,0))</f>
        <v>Dieter</v>
      </c>
      <c r="E490" s="249" t="str">
        <f aca="false">IF(VLOOKUP($A490,Tournoi!$B$2:$AB$601,5,0)="","",VLOOKUP($A490,Tournoi!$B$2:$AB$601,5,0))</f>
        <v/>
      </c>
      <c r="F490" s="280" t="str">
        <f aca="false">IF(VLOOKUP($A490,Tournoi!$B$2:$AB$601,6,0)="","",VLOOKUP($A490,Tournoi!$B$2:$AB$601,6,0))</f>
        <v>Aanwezig</v>
      </c>
      <c r="G490" s="280" t="n">
        <f aca="false">IF(VLOOKUP($A490,Tournoi!$B$2:$AB$601,6,0)="","",VLOOKUP($A490,Tournoi!$B$2:$AB$601,8,0))</f>
        <v>0</v>
      </c>
      <c r="H490" s="281" t="n">
        <f aca="false">IF(VLOOKUP($A490,Tournoi!$B$2:$AB$601,6,0)="","",VLOOKUP($A490,Tournoi!$B$2:$AB$601,12,0))</f>
        <v>0</v>
      </c>
      <c r="I490" s="280" t="str">
        <f aca="false">IF(VLOOKUP($A490,Tournoi!$B$2:$AB$601,6,0)="","",VLOOKUP($A490,Tournoi!$B$2:$AB$601,13,0))</f>
        <v>First Class</v>
      </c>
      <c r="J490" s="281" t="n">
        <f aca="false">IF(VLOOKUP($A490,Tournoi!$B$2:$AB$601,6,0)="","",VLOOKUP($A490,Tournoi!$B$2:$AB$601,17,0))</f>
        <v>0.1648</v>
      </c>
      <c r="K490" s="280" t="n">
        <f aca="false">IF(VLOOKUP($A490,Tournoi!$B$2:$AB$601,6,0)="","",VLOOKUP($A490,Tournoi!$B$2:$AB$601,18,0))</f>
        <v>0</v>
      </c>
      <c r="L490" s="281" t="n">
        <f aca="false">IF(VLOOKUP($A490,Tournoi!$B$2:$AB$601,6,0)="","",VLOOKUP($A490,Tournoi!$B$2:$AB$601,22,0))</f>
        <v>0</v>
      </c>
    </row>
    <row r="491" customFormat="false" ht="14.1" hidden="false" customHeight="true" outlineLevel="0" collapsed="false">
      <c r="A491" s="36" t="n">
        <v>490</v>
      </c>
      <c r="B491" s="278" t="n">
        <f aca="false">IF(VLOOKUP($A491,Ludo_na!$A$2:$AB$602,3,0)="","",VLOOKUP($A491,Ludo_na!$A$2:$AB$602,2,0))</f>
        <v>154</v>
      </c>
      <c r="C491" s="279" t="str">
        <f aca="false">IF(VLOOKUP($A491,Tournoi!$B$2:$AB$601,3,0)="","",VLOOKUP($A491,Tournoi!$B$2:$AB$601,3,0))</f>
        <v>Stroobant</v>
      </c>
      <c r="D491" s="279" t="str">
        <f aca="false">IF(VLOOKUP($A491,Tournoi!$B$2:$AB$601,4,0)="","",VLOOKUP($A491,Tournoi!$B$2:$AB$601,4,0))</f>
        <v>Ludwig</v>
      </c>
      <c r="E491" s="249" t="str">
        <f aca="false">IF(VLOOKUP($A491,Tournoi!$B$2:$AB$601,5,0)="","",VLOOKUP($A491,Tournoi!$B$2:$AB$601,5,0))</f>
        <v/>
      </c>
      <c r="F491" s="280" t="str">
        <f aca="false">IF(VLOOKUP($A491,Tournoi!$B$2:$AB$601,6,0)="","",VLOOKUP($A491,Tournoi!$B$2:$AB$601,6,0))</f>
        <v>Aanwezig</v>
      </c>
      <c r="G491" s="280" t="str">
        <f aca="false">IF(VLOOKUP($A491,Tournoi!$B$2:$AB$601,6,0)="","",VLOOKUP($A491,Tournoi!$B$2:$AB$601,8,0))</f>
        <v>Machiavelli</v>
      </c>
      <c r="H491" s="281" t="n">
        <f aca="false">IF(VLOOKUP($A491,Tournoi!$B$2:$AB$601,6,0)="","",VLOOKUP($A491,Tournoi!$B$2:$AB$601,12,0))</f>
        <v>105.263157894737</v>
      </c>
      <c r="I491" s="280" t="str">
        <f aca="false">IF(VLOOKUP($A491,Tournoi!$B$2:$AB$601,6,0)="","",VLOOKUP($A491,Tournoi!$B$2:$AB$601,13,0))</f>
        <v>Village</v>
      </c>
      <c r="J491" s="281" t="n">
        <f aca="false">IF(VLOOKUP($A491,Tournoi!$B$2:$AB$601,6,0)="","",VLOOKUP($A491,Tournoi!$B$2:$AB$601,17,0))</f>
        <v>104.287425149701</v>
      </c>
      <c r="K491" s="280" t="str">
        <f aca="false">IF(VLOOKUP($A491,Tournoi!$B$2:$AB$601,6,0)="","",VLOOKUP($A491,Tournoi!$B$2:$AB$601,18,0))</f>
        <v>Splendor</v>
      </c>
      <c r="L491" s="281" t="n">
        <f aca="false">IF(VLOOKUP($A491,Tournoi!$B$2:$AB$601,6,0)="","",VLOOKUP($A491,Tournoi!$B$2:$AB$601,22,0))</f>
        <v>0.0454545454545455</v>
      </c>
    </row>
    <row r="492" customFormat="false" ht="14.1" hidden="false" customHeight="true" outlineLevel="0" collapsed="false">
      <c r="A492" s="36" t="n">
        <v>491</v>
      </c>
      <c r="B492" s="278" t="n">
        <f aca="false">IF(VLOOKUP($A492,Ludo_na!$A$2:$AB$602,3,0)="","",VLOOKUP($A492,Ludo_na!$A$2:$AB$602,2,0))</f>
        <v>284</v>
      </c>
      <c r="C492" s="279" t="str">
        <f aca="false">IF(VLOOKUP($A492,Tournoi!$B$2:$AB$601,3,0)="","",VLOOKUP($A492,Tournoi!$B$2:$AB$601,3,0))</f>
        <v>Rits</v>
      </c>
      <c r="D492" s="279" t="str">
        <f aca="false">IF(VLOOKUP($A492,Tournoi!$B$2:$AB$601,4,0)="","",VLOOKUP($A492,Tournoi!$B$2:$AB$601,4,0))</f>
        <v>Beere </v>
      </c>
      <c r="E492" s="249" t="str">
        <f aca="false">IF(VLOOKUP($A492,Tournoi!$B$2:$AB$601,5,0)="","",VLOOKUP($A492,Tournoi!$B$2:$AB$601,5,0))</f>
        <v/>
      </c>
      <c r="F492" s="280" t="str">
        <f aca="false">IF(VLOOKUP($A492,Tournoi!$B$2:$AB$601,6,0)="","",VLOOKUP($A492,Tournoi!$B$2:$AB$601,6,0))</f>
        <v>Aanwezig</v>
      </c>
      <c r="G492" s="280" t="str">
        <f aca="false">IF(VLOOKUP($A492,Tournoi!$B$2:$AB$601,6,0)="","",VLOOKUP($A492,Tournoi!$B$2:$AB$601,8,0))</f>
        <v>Avonturenland</v>
      </c>
      <c r="H492" s="281" t="n">
        <f aca="false">IF(VLOOKUP($A492,Tournoi!$B$2:$AB$601,6,0)="","",VLOOKUP($A492,Tournoi!$B$2:$AB$601,12,0))</f>
        <v>33.4920634920635</v>
      </c>
      <c r="I492" s="280" t="str">
        <f aca="false">IF(VLOOKUP($A492,Tournoi!$B$2:$AB$601,6,0)="","",VLOOKUP($A492,Tournoi!$B$2:$AB$601,13,0))</f>
        <v>Die Burgen von Burgund</v>
      </c>
      <c r="J492" s="281" t="n">
        <f aca="false">IF(VLOOKUP($A492,Tournoi!$B$2:$AB$601,6,0)="","",VLOOKUP($A492,Tournoi!$B$2:$AB$601,17,0))</f>
        <v>104.261089987326</v>
      </c>
      <c r="K492" s="280" t="str">
        <f aca="false">IF(VLOOKUP($A492,Tournoi!$B$2:$AB$601,6,0)="","",VLOOKUP($A492,Tournoi!$B$2:$AB$601,18,0))</f>
        <v>Chariot Race</v>
      </c>
      <c r="L492" s="281" t="n">
        <f aca="false">IF(VLOOKUP($A492,Tournoi!$B$2:$AB$601,6,0)="","",VLOOKUP($A492,Tournoi!$B$2:$AB$601,22,0))</f>
        <v>0.0476190476190476</v>
      </c>
    </row>
    <row r="493" customFormat="false" ht="14.1" hidden="false" customHeight="true" outlineLevel="0" collapsed="false">
      <c r="A493" s="36" t="n">
        <v>492</v>
      </c>
      <c r="B493" s="278" t="n">
        <f aca="false">IF(VLOOKUP($A493,Ludo_na!$A$2:$AB$602,3,0)="","",VLOOKUP($A493,Ludo_na!$A$2:$AB$602,2,0))</f>
        <v>234</v>
      </c>
      <c r="C493" s="279" t="str">
        <f aca="false">IF(VLOOKUP($A493,Tournoi!$B$2:$AB$601,3,0)="","",VLOOKUP($A493,Tournoi!$B$2:$AB$601,3,0))</f>
        <v>Stroobant</v>
      </c>
      <c r="D493" s="279" t="str">
        <f aca="false">IF(VLOOKUP($A493,Tournoi!$B$2:$AB$601,4,0)="","",VLOOKUP($A493,Tournoi!$B$2:$AB$601,4,0))</f>
        <v>Sara</v>
      </c>
      <c r="E493" s="249" t="str">
        <f aca="false">IF(VLOOKUP($A493,Tournoi!$B$2:$AB$601,5,0)="","",VLOOKUP($A493,Tournoi!$B$2:$AB$601,5,0))</f>
        <v/>
      </c>
      <c r="F493" s="280" t="str">
        <f aca="false">IF(VLOOKUP($A493,Tournoi!$B$2:$AB$601,6,0)="","",VLOOKUP($A493,Tournoi!$B$2:$AB$601,6,0))</f>
        <v>Aanwezig</v>
      </c>
      <c r="G493" s="280" t="str">
        <f aca="false">IF(VLOOKUP($A493,Tournoi!$B$2:$AB$601,6,0)="","",VLOOKUP($A493,Tournoi!$B$2:$AB$601,8,0))</f>
        <v>Machi Koro</v>
      </c>
      <c r="H493" s="281" t="n">
        <f aca="false">IF(VLOOKUP($A493,Tournoi!$B$2:$AB$601,6,0)="","",VLOOKUP($A493,Tournoi!$B$2:$AB$601,12,0))</f>
        <v>50.1666666666667</v>
      </c>
      <c r="I493" s="280" t="str">
        <f aca="false">IF(VLOOKUP($A493,Tournoi!$B$2:$AB$601,6,0)="","",VLOOKUP($A493,Tournoi!$B$2:$AB$601,13,0))</f>
        <v>Mea Culpa</v>
      </c>
      <c r="J493" s="281" t="n">
        <f aca="false">IF(VLOOKUP($A493,Tournoi!$B$2:$AB$601,6,0)="","",VLOOKUP($A493,Tournoi!$B$2:$AB$601,17,0))</f>
        <v>0</v>
      </c>
      <c r="K493" s="280" t="str">
        <f aca="false">IF(VLOOKUP($A493,Tournoi!$B$2:$AB$601,6,0)="","",VLOOKUP($A493,Tournoi!$B$2:$AB$601,18,0))</f>
        <v>Dominion </v>
      </c>
      <c r="L493" s="281" t="n">
        <f aca="false">IF(VLOOKUP($A493,Tournoi!$B$2:$AB$601,6,0)="","",VLOOKUP($A493,Tournoi!$B$2:$AB$601,22,0))</f>
        <v>104.274074074074</v>
      </c>
    </row>
    <row r="494" customFormat="false" ht="14.1" hidden="false" customHeight="true" outlineLevel="0" collapsed="false">
      <c r="A494" s="36" t="n">
        <v>493</v>
      </c>
      <c r="B494" s="278" t="n">
        <f aca="false">IF(VLOOKUP($A494,Ludo_na!$A$2:$AB$602,3,0)="","",VLOOKUP($A494,Ludo_na!$A$2:$AB$602,2,0))</f>
        <v>211</v>
      </c>
      <c r="C494" s="279" t="str">
        <f aca="false">IF(VLOOKUP($A494,Tournoi!$B$2:$AB$601,3,0)="","",VLOOKUP($A494,Tournoi!$B$2:$AB$601,3,0))</f>
        <v>Van Bouwel</v>
      </c>
      <c r="D494" s="279" t="str">
        <f aca="false">IF(VLOOKUP($A494,Tournoi!$B$2:$AB$601,4,0)="","",VLOOKUP($A494,Tournoi!$B$2:$AB$601,4,0))</f>
        <v>Gert</v>
      </c>
      <c r="E494" s="249" t="str">
        <f aca="false">IF(VLOOKUP($A494,Tournoi!$B$2:$AB$601,5,0)="","",VLOOKUP($A494,Tournoi!$B$2:$AB$601,5,0))</f>
        <v/>
      </c>
      <c r="F494" s="280" t="str">
        <f aca="false">IF(VLOOKUP($A494,Tournoi!$B$2:$AB$601,6,0)="","",VLOOKUP($A494,Tournoi!$B$2:$AB$601,6,0))</f>
        <v>Aanwezig</v>
      </c>
      <c r="G494" s="280" t="n">
        <f aca="false">IF(VLOOKUP($A494,Tournoi!$B$2:$AB$601,6,0)="","",VLOOKUP($A494,Tournoi!$B$2:$AB$601,8,0))</f>
        <v>0</v>
      </c>
      <c r="H494" s="281" t="n">
        <f aca="false">IF(VLOOKUP($A494,Tournoi!$B$2:$AB$601,6,0)="","",VLOOKUP($A494,Tournoi!$B$2:$AB$601,12,0))</f>
        <v>0</v>
      </c>
      <c r="I494" s="280" t="str">
        <f aca="false">IF(VLOOKUP($A494,Tournoi!$B$2:$AB$601,6,0)="","",VLOOKUP($A494,Tournoi!$B$2:$AB$601,13,0))</f>
        <v>Die Burgen von Burgund</v>
      </c>
      <c r="J494" s="281" t="n">
        <f aca="false">IF(VLOOKUP($A494,Tournoi!$B$2:$AB$601,6,0)="","",VLOOKUP($A494,Tournoi!$B$2:$AB$601,17,0))</f>
        <v>66.9197684036394</v>
      </c>
      <c r="K494" s="280" t="str">
        <f aca="false">IF(VLOOKUP($A494,Tournoi!$B$2:$AB$601,6,0)="","",VLOOKUP($A494,Tournoi!$B$2:$AB$601,18,0))</f>
        <v>Splendor</v>
      </c>
      <c r="L494" s="281" t="n">
        <f aca="false">IF(VLOOKUP($A494,Tournoi!$B$2:$AB$601,6,0)="","",VLOOKUP($A494,Tournoi!$B$2:$AB$601,22,0))</f>
        <v>0.170731707317073</v>
      </c>
    </row>
    <row r="495" customFormat="false" ht="14.1" hidden="false" customHeight="true" outlineLevel="0" collapsed="false">
      <c r="A495" s="36" t="n">
        <v>494</v>
      </c>
      <c r="B495" s="278" t="n">
        <f aca="false">IF(VLOOKUP($A495,Ludo_na!$A$2:$AB$602,3,0)="","",VLOOKUP($A495,Ludo_na!$A$2:$AB$602,2,0))</f>
        <v>249</v>
      </c>
      <c r="C495" s="279" t="str">
        <f aca="false">IF(VLOOKUP($A495,Tournoi!$B$2:$AB$601,3,0)="","",VLOOKUP($A495,Tournoi!$B$2:$AB$601,3,0))</f>
        <v>Van Damme</v>
      </c>
      <c r="D495" s="279" t="str">
        <f aca="false">IF(VLOOKUP($A495,Tournoi!$B$2:$AB$601,4,0)="","",VLOOKUP($A495,Tournoi!$B$2:$AB$601,4,0))</f>
        <v>Gunter</v>
      </c>
      <c r="E495" s="249" t="str">
        <f aca="false">IF(VLOOKUP($A495,Tournoi!$B$2:$AB$601,5,0)="","",VLOOKUP($A495,Tournoi!$B$2:$AB$601,5,0))</f>
        <v>Winning Movez</v>
      </c>
      <c r="F495" s="280" t="str">
        <f aca="false">IF(VLOOKUP($A495,Tournoi!$B$2:$AB$601,6,0)="","",VLOOKUP($A495,Tournoi!$B$2:$AB$601,6,0))</f>
        <v>Aanwezig</v>
      </c>
      <c r="G495" s="280" t="str">
        <f aca="false">IF(VLOOKUP($A495,Tournoi!$B$2:$AB$601,6,0)="","",VLOOKUP($A495,Tournoi!$B$2:$AB$601,8,0))</f>
        <v>Mangrovia</v>
      </c>
      <c r="H495" s="281" t="n">
        <f aca="false">IF(VLOOKUP($A495,Tournoi!$B$2:$AB$601,6,0)="","",VLOOKUP($A495,Tournoi!$B$2:$AB$601,12,0))</f>
        <v>25.1584158415842</v>
      </c>
      <c r="I495" s="280" t="str">
        <f aca="false">IF(VLOOKUP($A495,Tournoi!$B$2:$AB$601,6,0)="","",VLOOKUP($A495,Tournoi!$B$2:$AB$601,13,0))</f>
        <v>Great Western Trail</v>
      </c>
      <c r="J495" s="281" t="n">
        <f aca="false">IF(VLOOKUP($A495,Tournoi!$B$2:$AB$601,6,0)="","",VLOOKUP($A495,Tournoi!$B$2:$AB$601,17,0))</f>
        <v>33.5574229691877</v>
      </c>
      <c r="K495" s="280" t="str">
        <f aca="false">IF(VLOOKUP($A495,Tournoi!$B$2:$AB$601,6,0)="","",VLOOKUP($A495,Tournoi!$B$2:$AB$601,18,0))</f>
        <v>Splendor</v>
      </c>
      <c r="L495" s="281" t="n">
        <f aca="false">IF(VLOOKUP($A495,Tournoi!$B$2:$AB$601,6,0)="","",VLOOKUP($A495,Tournoi!$B$2:$AB$601,22,0))</f>
        <v>33.5490196078431</v>
      </c>
    </row>
    <row r="496" customFormat="false" ht="14.1" hidden="false" customHeight="true" outlineLevel="0" collapsed="false">
      <c r="A496" s="36" t="n">
        <v>495</v>
      </c>
      <c r="B496" s="278" t="n">
        <f aca="false">IF(VLOOKUP($A496,Ludo_na!$A$2:$AB$602,3,0)="","",VLOOKUP($A496,Ludo_na!$A$2:$AB$602,2,0))</f>
        <v>462</v>
      </c>
      <c r="C496" s="279" t="str">
        <f aca="false">IF(VLOOKUP($A496,Tournoi!$B$2:$AB$601,3,0)="","",VLOOKUP($A496,Tournoi!$B$2:$AB$601,3,0))</f>
        <v>Tellin</v>
      </c>
      <c r="D496" s="279" t="str">
        <f aca="false">IF(VLOOKUP($A496,Tournoi!$B$2:$AB$601,4,0)="","",VLOOKUP($A496,Tournoi!$B$2:$AB$601,4,0))</f>
        <v>Adriel</v>
      </c>
      <c r="E496" s="249" t="str">
        <f aca="false">IF(VLOOKUP($A496,Tournoi!$B$2:$AB$601,5,0)="","",VLOOKUP($A496,Tournoi!$B$2:$AB$601,5,0))</f>
        <v/>
      </c>
      <c r="F496" s="280" t="str">
        <f aca="false">IF(VLOOKUP($A496,Tournoi!$B$2:$AB$601,6,0)="","",VLOOKUP($A496,Tournoi!$B$2:$AB$601,6,0))</f>
        <v/>
      </c>
      <c r="G496" s="280" t="str">
        <f aca="false">IF(VLOOKUP($A496,Tournoi!$B$2:$AB$601,6,0)="","",VLOOKUP($A496,Tournoi!$B$2:$AB$601,8,0))</f>
        <v/>
      </c>
      <c r="H496" s="281" t="str">
        <f aca="false">IF(VLOOKUP($A496,Tournoi!$B$2:$AB$601,6,0)="","",VLOOKUP($A496,Tournoi!$B$2:$AB$601,12,0))</f>
        <v/>
      </c>
      <c r="I496" s="280" t="str">
        <f aca="false">IF(VLOOKUP($A496,Tournoi!$B$2:$AB$601,6,0)="","",VLOOKUP($A496,Tournoi!$B$2:$AB$601,13,0))</f>
        <v/>
      </c>
      <c r="J496" s="281" t="str">
        <f aca="false">IF(VLOOKUP($A496,Tournoi!$B$2:$AB$601,6,0)="","",VLOOKUP($A496,Tournoi!$B$2:$AB$601,17,0))</f>
        <v/>
      </c>
      <c r="K496" s="280" t="str">
        <f aca="false">IF(VLOOKUP($A496,Tournoi!$B$2:$AB$601,6,0)="","",VLOOKUP($A496,Tournoi!$B$2:$AB$601,18,0))</f>
        <v/>
      </c>
      <c r="L496" s="281" t="str">
        <f aca="false">IF(VLOOKUP($A496,Tournoi!$B$2:$AB$601,6,0)="","",VLOOKUP($A496,Tournoi!$B$2:$AB$601,22,0))</f>
        <v/>
      </c>
    </row>
    <row r="497" customFormat="false" ht="14.1" hidden="false" customHeight="true" outlineLevel="0" collapsed="false">
      <c r="A497" s="36" t="n">
        <v>496</v>
      </c>
      <c r="B497" s="278" t="n">
        <f aca="false">IF(VLOOKUP($A497,Ludo_na!$A$2:$AB$602,3,0)="","",VLOOKUP($A497,Ludo_na!$A$2:$AB$602,2,0))</f>
        <v>83</v>
      </c>
      <c r="C497" s="279" t="str">
        <f aca="false">IF(VLOOKUP($A497,Tournoi!$B$2:$AB$601,3,0)="","",VLOOKUP($A497,Tournoi!$B$2:$AB$601,3,0))</f>
        <v>Van den Abbeele</v>
      </c>
      <c r="D497" s="279" t="str">
        <f aca="false">IF(VLOOKUP($A497,Tournoi!$B$2:$AB$601,4,0)="","",VLOOKUP($A497,Tournoi!$B$2:$AB$601,4,0))</f>
        <v>Ken</v>
      </c>
      <c r="E497" s="249" t="str">
        <f aca="false">IF(VLOOKUP($A497,Tournoi!$B$2:$AB$601,5,0)="","",VLOOKUP($A497,Tournoi!$B$2:$AB$601,5,0))</f>
        <v>The Boardgame Society</v>
      </c>
      <c r="F497" s="280" t="str">
        <f aca="false">IF(VLOOKUP($A497,Tournoi!$B$2:$AB$601,6,0)="","",VLOOKUP($A497,Tournoi!$B$2:$AB$601,6,0))</f>
        <v/>
      </c>
      <c r="G497" s="280" t="str">
        <f aca="false">IF(VLOOKUP($A497,Tournoi!$B$2:$AB$601,6,0)="","",VLOOKUP($A497,Tournoi!$B$2:$AB$601,8,0))</f>
        <v/>
      </c>
      <c r="H497" s="281" t="str">
        <f aca="false">IF(VLOOKUP($A497,Tournoi!$B$2:$AB$601,6,0)="","",VLOOKUP($A497,Tournoi!$B$2:$AB$601,12,0))</f>
        <v/>
      </c>
      <c r="I497" s="280" t="str">
        <f aca="false">IF(VLOOKUP($A497,Tournoi!$B$2:$AB$601,6,0)="","",VLOOKUP($A497,Tournoi!$B$2:$AB$601,13,0))</f>
        <v/>
      </c>
      <c r="J497" s="281" t="str">
        <f aca="false">IF(VLOOKUP($A497,Tournoi!$B$2:$AB$601,6,0)="","",VLOOKUP($A497,Tournoi!$B$2:$AB$601,17,0))</f>
        <v/>
      </c>
      <c r="K497" s="280" t="str">
        <f aca="false">IF(VLOOKUP($A497,Tournoi!$B$2:$AB$601,6,0)="","",VLOOKUP($A497,Tournoi!$B$2:$AB$601,18,0))</f>
        <v/>
      </c>
      <c r="L497" s="281" t="str">
        <f aca="false">IF(VLOOKUP($A497,Tournoi!$B$2:$AB$601,6,0)="","",VLOOKUP($A497,Tournoi!$B$2:$AB$601,22,0))</f>
        <v/>
      </c>
    </row>
    <row r="498" customFormat="false" ht="14.1" hidden="false" customHeight="true" outlineLevel="0" collapsed="false">
      <c r="A498" s="36" t="n">
        <v>497</v>
      </c>
      <c r="B498" s="278" t="n">
        <f aca="false">IF(VLOOKUP($A498,Ludo_na!$A$2:$AB$602,3,0)="","",VLOOKUP($A498,Ludo_na!$A$2:$AB$602,2,0))</f>
        <v>239</v>
      </c>
      <c r="C498" s="279" t="str">
        <f aca="false">IF(VLOOKUP($A498,Tournoi!$B$2:$AB$601,3,0)="","",VLOOKUP($A498,Tournoi!$B$2:$AB$601,3,0))</f>
        <v>Vandemaele</v>
      </c>
      <c r="D498" s="279" t="str">
        <f aca="false">IF(VLOOKUP($A498,Tournoi!$B$2:$AB$601,4,0)="","",VLOOKUP($A498,Tournoi!$B$2:$AB$601,4,0))</f>
        <v>Maxime</v>
      </c>
      <c r="E498" s="249" t="str">
        <f aca="false">IF(VLOOKUP($A498,Tournoi!$B$2:$AB$601,5,0)="","",VLOOKUP($A498,Tournoi!$B$2:$AB$601,5,0))</f>
        <v/>
      </c>
      <c r="F498" s="280" t="str">
        <f aca="false">IF(VLOOKUP($A498,Tournoi!$B$2:$AB$601,6,0)="","",VLOOKUP($A498,Tournoi!$B$2:$AB$601,6,0))</f>
        <v/>
      </c>
      <c r="G498" s="280" t="str">
        <f aca="false">IF(VLOOKUP($A498,Tournoi!$B$2:$AB$601,6,0)="","",VLOOKUP($A498,Tournoi!$B$2:$AB$601,8,0))</f>
        <v/>
      </c>
      <c r="H498" s="281" t="str">
        <f aca="false">IF(VLOOKUP($A498,Tournoi!$B$2:$AB$601,6,0)="","",VLOOKUP($A498,Tournoi!$B$2:$AB$601,12,0))</f>
        <v/>
      </c>
      <c r="I498" s="280" t="str">
        <f aca="false">IF(VLOOKUP($A498,Tournoi!$B$2:$AB$601,6,0)="","",VLOOKUP($A498,Tournoi!$B$2:$AB$601,13,0))</f>
        <v/>
      </c>
      <c r="J498" s="281" t="str">
        <f aca="false">IF(VLOOKUP($A498,Tournoi!$B$2:$AB$601,6,0)="","",VLOOKUP($A498,Tournoi!$B$2:$AB$601,17,0))</f>
        <v/>
      </c>
      <c r="K498" s="280" t="str">
        <f aca="false">IF(VLOOKUP($A498,Tournoi!$B$2:$AB$601,6,0)="","",VLOOKUP($A498,Tournoi!$B$2:$AB$601,18,0))</f>
        <v/>
      </c>
      <c r="L498" s="281" t="str">
        <f aca="false">IF(VLOOKUP($A498,Tournoi!$B$2:$AB$601,6,0)="","",VLOOKUP($A498,Tournoi!$B$2:$AB$601,22,0))</f>
        <v/>
      </c>
    </row>
    <row r="499" customFormat="false" ht="14.1" hidden="false" customHeight="true" outlineLevel="0" collapsed="false">
      <c r="A499" s="36" t="n">
        <v>498</v>
      </c>
      <c r="B499" s="278" t="n">
        <f aca="false">IF(VLOOKUP($A499,Ludo_na!$A$2:$AB$602,3,0)="","",VLOOKUP($A499,Ludo_na!$A$2:$AB$602,2,0))</f>
        <v>374</v>
      </c>
      <c r="C499" s="279" t="str">
        <f aca="false">IF(VLOOKUP($A499,Tournoi!$B$2:$AB$601,3,0)="","",VLOOKUP($A499,Tournoi!$B$2:$AB$601,3,0))</f>
        <v>De Meulder</v>
      </c>
      <c r="D499" s="279" t="str">
        <f aca="false">IF(VLOOKUP($A499,Tournoi!$B$2:$AB$601,4,0)="","",VLOOKUP($A499,Tournoi!$B$2:$AB$601,4,0))</f>
        <v>Yannick</v>
      </c>
      <c r="E499" s="249" t="str">
        <f aca="false">IF(VLOOKUP($A499,Tournoi!$B$2:$AB$601,5,0)="","",VLOOKUP($A499,Tournoi!$B$2:$AB$601,5,0))</f>
        <v/>
      </c>
      <c r="F499" s="280" t="str">
        <f aca="false">IF(VLOOKUP($A499,Tournoi!$B$2:$AB$601,6,0)="","",VLOOKUP($A499,Tournoi!$B$2:$AB$601,6,0))</f>
        <v>Aanwezig</v>
      </c>
      <c r="G499" s="280" t="str">
        <f aca="false">IF(VLOOKUP($A499,Tournoi!$B$2:$AB$601,6,0)="","",VLOOKUP($A499,Tournoi!$B$2:$AB$601,8,0))</f>
        <v>Zooloretto</v>
      </c>
      <c r="H499" s="281" t="n">
        <f aca="false">IF(VLOOKUP($A499,Tournoi!$B$2:$AB$601,6,0)="","",VLOOKUP($A499,Tournoi!$B$2:$AB$601,12,0))</f>
        <v>75.2222222222222</v>
      </c>
      <c r="I499" s="280" t="n">
        <f aca="false">IF(VLOOKUP($A499,Tournoi!$B$2:$AB$601,6,0)="","",VLOOKUP($A499,Tournoi!$B$2:$AB$601,13,0))</f>
        <v>0</v>
      </c>
      <c r="J499" s="281" t="n">
        <f aca="false">IF(VLOOKUP($A499,Tournoi!$B$2:$AB$601,6,0)="","",VLOOKUP($A499,Tournoi!$B$2:$AB$601,17,0))</f>
        <v>0</v>
      </c>
      <c r="K499" s="280" t="n">
        <f aca="false">IF(VLOOKUP($A499,Tournoi!$B$2:$AB$601,6,0)="","",VLOOKUP($A499,Tournoi!$B$2:$AB$601,18,0))</f>
        <v>0</v>
      </c>
      <c r="L499" s="281" t="n">
        <f aca="false">IF(VLOOKUP($A499,Tournoi!$B$2:$AB$601,6,0)="","",VLOOKUP($A499,Tournoi!$B$2:$AB$601,22,0))</f>
        <v>0</v>
      </c>
    </row>
    <row r="500" customFormat="false" ht="14.1" hidden="false" customHeight="true" outlineLevel="0" collapsed="false">
      <c r="A500" s="36" t="n">
        <v>499</v>
      </c>
      <c r="B500" s="278" t="n">
        <f aca="false">IF(VLOOKUP($A500,Ludo_na!$A$2:$AB$602,3,0)="","",VLOOKUP($A500,Ludo_na!$A$2:$AB$602,2,0))</f>
        <v>135</v>
      </c>
      <c r="C500" s="279" t="str">
        <f aca="false">IF(VLOOKUP($A500,Tournoi!$B$2:$AB$601,3,0)="","",VLOOKUP($A500,Tournoi!$B$2:$AB$601,3,0))</f>
        <v>Vanhoorne</v>
      </c>
      <c r="D500" s="279" t="str">
        <f aca="false">IF(VLOOKUP($A500,Tournoi!$B$2:$AB$601,4,0)="","",VLOOKUP($A500,Tournoi!$B$2:$AB$601,4,0))</f>
        <v>Jo</v>
      </c>
      <c r="E500" s="249" t="str">
        <f aca="false">IF(VLOOKUP($A500,Tournoi!$B$2:$AB$601,5,0)="","",VLOOKUP($A500,Tournoi!$B$2:$AB$601,5,0))</f>
        <v>Spelen Op Zolder</v>
      </c>
      <c r="F500" s="280" t="str">
        <f aca="false">IF(VLOOKUP($A500,Tournoi!$B$2:$AB$601,6,0)="","",VLOOKUP($A500,Tournoi!$B$2:$AB$601,6,0))</f>
        <v/>
      </c>
      <c r="G500" s="280" t="str">
        <f aca="false">IF(VLOOKUP($A500,Tournoi!$B$2:$AB$601,6,0)="","",VLOOKUP($A500,Tournoi!$B$2:$AB$601,8,0))</f>
        <v/>
      </c>
      <c r="H500" s="281" t="str">
        <f aca="false">IF(VLOOKUP($A500,Tournoi!$B$2:$AB$601,6,0)="","",VLOOKUP($A500,Tournoi!$B$2:$AB$601,12,0))</f>
        <v/>
      </c>
      <c r="I500" s="280" t="str">
        <f aca="false">IF(VLOOKUP($A500,Tournoi!$B$2:$AB$601,6,0)="","",VLOOKUP($A500,Tournoi!$B$2:$AB$601,13,0))</f>
        <v/>
      </c>
      <c r="J500" s="281" t="str">
        <f aca="false">IF(VLOOKUP($A500,Tournoi!$B$2:$AB$601,6,0)="","",VLOOKUP($A500,Tournoi!$B$2:$AB$601,17,0))</f>
        <v/>
      </c>
      <c r="K500" s="280" t="str">
        <f aca="false">IF(VLOOKUP($A500,Tournoi!$B$2:$AB$601,6,0)="","",VLOOKUP($A500,Tournoi!$B$2:$AB$601,18,0))</f>
        <v/>
      </c>
      <c r="L500" s="281" t="str">
        <f aca="false">IF(VLOOKUP($A500,Tournoi!$B$2:$AB$601,6,0)="","",VLOOKUP($A500,Tournoi!$B$2:$AB$601,22,0))</f>
        <v/>
      </c>
    </row>
    <row r="501" customFormat="false" ht="14.1" hidden="false" customHeight="true" outlineLevel="0" collapsed="false">
      <c r="A501" s="36" t="n">
        <v>500</v>
      </c>
      <c r="B501" s="278" t="n">
        <f aca="false">IF(VLOOKUP($A501,Ludo_na!$A$2:$AB$602,3,0)="","",VLOOKUP($A501,Ludo_na!$A$2:$AB$602,2,0))</f>
        <v>487</v>
      </c>
      <c r="C501" s="279" t="str">
        <f aca="false">IF(VLOOKUP($A501,Tournoi!$B$2:$AB$601,3,0)="","",VLOOKUP($A501,Tournoi!$B$2:$AB$601,3,0))</f>
        <v>De Lepeleire</v>
      </c>
      <c r="D501" s="279" t="str">
        <f aca="false">IF(VLOOKUP($A501,Tournoi!$B$2:$AB$601,4,0)="","",VLOOKUP($A501,Tournoi!$B$2:$AB$601,4,0))</f>
        <v>Leen</v>
      </c>
      <c r="E501" s="249" t="str">
        <f aca="false">IF(VLOOKUP($A501,Tournoi!$B$2:$AB$601,5,0)="","",VLOOKUP($A501,Tournoi!$B$2:$AB$601,5,0))</f>
        <v/>
      </c>
      <c r="F501" s="280" t="str">
        <f aca="false">IF(VLOOKUP($A501,Tournoi!$B$2:$AB$601,6,0)="","",VLOOKUP($A501,Tournoi!$B$2:$AB$601,6,0))</f>
        <v>Aanwezig</v>
      </c>
      <c r="G501" s="280" t="str">
        <f aca="false">IF(VLOOKUP($A501,Tournoi!$B$2:$AB$601,6,0)="","",VLOOKUP($A501,Tournoi!$B$2:$AB$601,8,0))</f>
        <v>La Isla</v>
      </c>
      <c r="H501" s="281" t="n">
        <f aca="false">IF(VLOOKUP($A501,Tournoi!$B$2:$AB$601,6,0)="","",VLOOKUP($A501,Tournoi!$B$2:$AB$601,12,0))</f>
        <v>33.5586854460094</v>
      </c>
      <c r="I501" s="280" t="str">
        <f aca="false">IF(VLOOKUP($A501,Tournoi!$B$2:$AB$601,6,0)="","",VLOOKUP($A501,Tournoi!$B$2:$AB$601,13,0))</f>
        <v>Agricola</v>
      </c>
      <c r="J501" s="281" t="n">
        <f aca="false">IF(VLOOKUP($A501,Tournoi!$B$2:$AB$601,6,0)="","",VLOOKUP($A501,Tournoi!$B$2:$AB$601,17,0))</f>
        <v>0.1640625</v>
      </c>
      <c r="K501" s="280" t="str">
        <f aca="false">IF(VLOOKUP($A501,Tournoi!$B$2:$AB$601,6,0)="","",VLOOKUP($A501,Tournoi!$B$2:$AB$601,18,0))</f>
        <v>7 Wonders</v>
      </c>
      <c r="L501" s="281" t="n">
        <f aca="false">IF(VLOOKUP($A501,Tournoi!$B$2:$AB$601,6,0)="","",VLOOKUP($A501,Tournoi!$B$2:$AB$601,22,0))</f>
        <v>0.168067226890756</v>
      </c>
    </row>
    <row r="502" customFormat="false" ht="14.1" hidden="false" customHeight="true" outlineLevel="0" collapsed="false">
      <c r="A502" s="36" t="n">
        <v>501</v>
      </c>
      <c r="B502" s="278" t="n">
        <f aca="false">IF(VLOOKUP($A502,Ludo_na!$A$2:$AB$602,3,0)="","",VLOOKUP($A502,Ludo_na!$A$2:$AB$602,2,0))</f>
        <v>2</v>
      </c>
      <c r="C502" s="279" t="str">
        <f aca="false">IF(VLOOKUP($A502,Tournoi!$B$2:$AB$601,3,0)="","",VLOOKUP($A502,Tournoi!$B$2:$AB$601,3,0))</f>
        <v>Van Hove</v>
      </c>
      <c r="D502" s="279" t="str">
        <f aca="false">IF(VLOOKUP($A502,Tournoi!$B$2:$AB$601,4,0)="","",VLOOKUP($A502,Tournoi!$B$2:$AB$601,4,0))</f>
        <v>Paul</v>
      </c>
      <c r="E502" s="249" t="str">
        <f aca="false">IF(VLOOKUP($A502,Tournoi!$B$2:$AB$601,5,0)="","",VLOOKUP($A502,Tournoi!$B$2:$AB$601,5,0))</f>
        <v>Speelduivel</v>
      </c>
      <c r="F502" s="280" t="str">
        <f aca="false">IF(VLOOKUP($A502,Tournoi!$B$2:$AB$601,6,0)="","",VLOOKUP($A502,Tournoi!$B$2:$AB$601,6,0))</f>
        <v>Aanwezig</v>
      </c>
      <c r="G502" s="280" t="str">
        <f aca="false">IF(VLOOKUP($A502,Tournoi!$B$2:$AB$601,6,0)="","",VLOOKUP($A502,Tournoi!$B$2:$AB$601,8,0))</f>
        <v>Die Burgen von Burgund Kaartspel</v>
      </c>
      <c r="H502" s="281" t="n">
        <f aca="false">IF(VLOOKUP($A502,Tournoi!$B$2:$AB$601,6,0)="","",VLOOKUP($A502,Tournoi!$B$2:$AB$601,12,0))</f>
        <v>104.35</v>
      </c>
      <c r="I502" s="280" t="str">
        <f aca="false">IF(VLOOKUP($A502,Tournoi!$B$2:$AB$601,6,0)="","",VLOOKUP($A502,Tournoi!$B$2:$AB$601,13,0))</f>
        <v>Mea Culpa</v>
      </c>
      <c r="J502" s="281" t="n">
        <f aca="false">IF(VLOOKUP($A502,Tournoi!$B$2:$AB$601,6,0)="","",VLOOKUP($A502,Tournoi!$B$2:$AB$601,17,0))</f>
        <v>67.1</v>
      </c>
      <c r="K502" s="280" t="str">
        <f aca="false">IF(VLOOKUP($A502,Tournoi!$B$2:$AB$601,6,0)="","",VLOOKUP($A502,Tournoi!$B$2:$AB$601,18,0))</f>
        <v>Cartagena</v>
      </c>
      <c r="L502" s="281" t="n">
        <f aca="false">IF(VLOOKUP($A502,Tournoi!$B$2:$AB$601,6,0)="","",VLOOKUP($A502,Tournoi!$B$2:$AB$601,22,0))</f>
        <v>104.4</v>
      </c>
    </row>
    <row r="503" customFormat="false" ht="14.1" hidden="false" customHeight="true" outlineLevel="0" collapsed="false">
      <c r="A503" s="36" t="n">
        <v>502</v>
      </c>
      <c r="B503" s="278" t="n">
        <f aca="false">IF(VLOOKUP($A503,Ludo_na!$A$2:$AB$602,3,0)="","",VLOOKUP($A503,Ludo_na!$A$2:$AB$602,2,0))</f>
        <v>194</v>
      </c>
      <c r="C503" s="279" t="str">
        <f aca="false">IF(VLOOKUP($A503,Tournoi!$B$2:$AB$601,3,0)="","",VLOOKUP($A503,Tournoi!$B$2:$AB$601,3,0))</f>
        <v>Vanderhelst</v>
      </c>
      <c r="D503" s="279" t="str">
        <f aca="false">IF(VLOOKUP($A503,Tournoi!$B$2:$AB$601,4,0)="","",VLOOKUP($A503,Tournoi!$B$2:$AB$601,4,0))</f>
        <v>Anne-Mie</v>
      </c>
      <c r="E503" s="249" t="str">
        <f aca="false">IF(VLOOKUP($A503,Tournoi!$B$2:$AB$601,5,0)="","",VLOOKUP($A503,Tournoi!$B$2:$AB$601,5,0))</f>
        <v/>
      </c>
      <c r="F503" s="280" t="str">
        <f aca="false">IF(VLOOKUP($A503,Tournoi!$B$2:$AB$601,6,0)="","",VLOOKUP($A503,Tournoi!$B$2:$AB$601,6,0))</f>
        <v>Aanwezig</v>
      </c>
      <c r="G503" s="280" t="str">
        <f aca="false">IF(VLOOKUP($A503,Tournoi!$B$2:$AB$601,6,0)="","",VLOOKUP($A503,Tournoi!$B$2:$AB$601,8,0))</f>
        <v>De Kolonisten van Catan</v>
      </c>
      <c r="H503" s="281" t="n">
        <f aca="false">IF(VLOOKUP($A503,Tournoi!$B$2:$AB$601,6,0)="","",VLOOKUP($A503,Tournoi!$B$2:$AB$601,12,0))</f>
        <v>33.5333333333333</v>
      </c>
      <c r="I503" s="280" t="str">
        <f aca="false">IF(VLOOKUP($A503,Tournoi!$B$2:$AB$601,6,0)="","",VLOOKUP($A503,Tournoi!$B$2:$AB$601,13,0))</f>
        <v>Agricola</v>
      </c>
      <c r="J503" s="281" t="n">
        <f aca="false">IF(VLOOKUP($A503,Tournoi!$B$2:$AB$601,6,0)="","",VLOOKUP($A503,Tournoi!$B$2:$AB$601,17,0))</f>
        <v>33.5462962962963</v>
      </c>
      <c r="K503" s="280" t="str">
        <f aca="false">IF(VLOOKUP($A503,Tournoi!$B$2:$AB$601,6,0)="","",VLOOKUP($A503,Tournoi!$B$2:$AB$601,18,0))</f>
        <v>Dominion </v>
      </c>
      <c r="L503" s="281" t="n">
        <f aca="false">IF(VLOOKUP($A503,Tournoi!$B$2:$AB$601,6,0)="","",VLOOKUP($A503,Tournoi!$B$2:$AB$601,22,0))</f>
        <v>104.326732673267</v>
      </c>
    </row>
    <row r="504" customFormat="false" ht="14.1" hidden="false" customHeight="true" outlineLevel="0" collapsed="false">
      <c r="A504" s="36" t="n">
        <v>503</v>
      </c>
      <c r="B504" s="278" t="n">
        <f aca="false">IF(VLOOKUP($A504,Ludo_na!$A$2:$AB$602,3,0)="","",VLOOKUP($A504,Ludo_na!$A$2:$AB$602,2,0))</f>
        <v>156</v>
      </c>
      <c r="C504" s="279" t="str">
        <f aca="false">IF(VLOOKUP($A504,Tournoi!$B$2:$AB$601,3,0)="","",VLOOKUP($A504,Tournoi!$B$2:$AB$601,3,0))</f>
        <v>Meganck</v>
      </c>
      <c r="D504" s="279" t="str">
        <f aca="false">IF(VLOOKUP($A504,Tournoi!$B$2:$AB$601,4,0)="","",VLOOKUP($A504,Tournoi!$B$2:$AB$601,4,0))</f>
        <v>Ellen</v>
      </c>
      <c r="E504" s="249" t="str">
        <f aca="false">IF(VLOOKUP($A504,Tournoi!$B$2:$AB$601,5,0)="","",VLOOKUP($A504,Tournoi!$B$2:$AB$601,5,0))</f>
        <v/>
      </c>
      <c r="F504" s="280" t="str">
        <f aca="false">IF(VLOOKUP($A504,Tournoi!$B$2:$AB$601,6,0)="","",VLOOKUP($A504,Tournoi!$B$2:$AB$601,6,0))</f>
        <v>Aanwezig</v>
      </c>
      <c r="G504" s="280" t="str">
        <f aca="false">IF(VLOOKUP($A504,Tournoi!$B$2:$AB$601,6,0)="","",VLOOKUP($A504,Tournoi!$B$2:$AB$601,8,0))</f>
        <v>De Kolonisten van Catan</v>
      </c>
      <c r="H504" s="281" t="n">
        <f aca="false">IF(VLOOKUP($A504,Tournoi!$B$2:$AB$601,6,0)="","",VLOOKUP($A504,Tournoi!$B$2:$AB$601,12,0))</f>
        <v>50.25</v>
      </c>
      <c r="I504" s="280" t="str">
        <f aca="false">IF(VLOOKUP($A504,Tournoi!$B$2:$AB$601,6,0)="","",VLOOKUP($A504,Tournoi!$B$2:$AB$601,13,0))</f>
        <v>Agricola</v>
      </c>
      <c r="J504" s="281" t="n">
        <f aca="false">IF(VLOOKUP($A504,Tournoi!$B$2:$AB$601,6,0)="","",VLOOKUP($A504,Tournoi!$B$2:$AB$601,17,0))</f>
        <v>33.5673758865248</v>
      </c>
      <c r="K504" s="280" t="str">
        <f aca="false">IF(VLOOKUP($A504,Tournoi!$B$2:$AB$601,6,0)="","",VLOOKUP($A504,Tournoi!$B$2:$AB$601,18,0))</f>
        <v>Dominion </v>
      </c>
      <c r="L504" s="281" t="n">
        <f aca="false">IF(VLOOKUP($A504,Tournoi!$B$2:$AB$601,6,0)="","",VLOOKUP($A504,Tournoi!$B$2:$AB$601,22,0))</f>
        <v>66.9421768707483</v>
      </c>
    </row>
    <row r="505" customFormat="false" ht="14.1" hidden="false" customHeight="true" outlineLevel="0" collapsed="false">
      <c r="A505" s="36" t="n">
        <v>504</v>
      </c>
      <c r="B505" s="278" t="n">
        <f aca="false">IF(VLOOKUP($A505,Ludo_na!$A$2:$AB$602,3,0)="","",VLOOKUP($A505,Ludo_na!$A$2:$AB$602,2,0))</f>
        <v>365</v>
      </c>
      <c r="C505" s="279" t="str">
        <f aca="false">IF(VLOOKUP($A505,Tournoi!$B$2:$AB$601,3,0)="","",VLOOKUP($A505,Tournoi!$B$2:$AB$601,3,0))</f>
        <v>Verhulst</v>
      </c>
      <c r="D505" s="279" t="str">
        <f aca="false">IF(VLOOKUP($A505,Tournoi!$B$2:$AB$601,4,0)="","",VLOOKUP($A505,Tournoi!$B$2:$AB$601,4,0))</f>
        <v>Frank</v>
      </c>
      <c r="E505" s="249" t="str">
        <f aca="false">IF(VLOOKUP($A505,Tournoi!$B$2:$AB$601,5,0)="","",VLOOKUP($A505,Tournoi!$B$2:$AB$601,5,0))</f>
        <v/>
      </c>
      <c r="F505" s="280" t="str">
        <f aca="false">IF(VLOOKUP($A505,Tournoi!$B$2:$AB$601,6,0)="","",VLOOKUP($A505,Tournoi!$B$2:$AB$601,6,0))</f>
        <v/>
      </c>
      <c r="G505" s="280" t="str">
        <f aca="false">IF(VLOOKUP($A505,Tournoi!$B$2:$AB$601,6,0)="","",VLOOKUP($A505,Tournoi!$B$2:$AB$601,8,0))</f>
        <v/>
      </c>
      <c r="H505" s="281" t="str">
        <f aca="false">IF(VLOOKUP($A505,Tournoi!$B$2:$AB$601,6,0)="","",VLOOKUP($A505,Tournoi!$B$2:$AB$601,12,0))</f>
        <v/>
      </c>
      <c r="I505" s="280" t="str">
        <f aca="false">IF(VLOOKUP($A505,Tournoi!$B$2:$AB$601,6,0)="","",VLOOKUP($A505,Tournoi!$B$2:$AB$601,13,0))</f>
        <v/>
      </c>
      <c r="J505" s="281" t="str">
        <f aca="false">IF(VLOOKUP($A505,Tournoi!$B$2:$AB$601,6,0)="","",VLOOKUP($A505,Tournoi!$B$2:$AB$601,17,0))</f>
        <v/>
      </c>
      <c r="K505" s="280" t="str">
        <f aca="false">IF(VLOOKUP($A505,Tournoi!$B$2:$AB$601,6,0)="","",VLOOKUP($A505,Tournoi!$B$2:$AB$601,18,0))</f>
        <v/>
      </c>
      <c r="L505" s="281" t="str">
        <f aca="false">IF(VLOOKUP($A505,Tournoi!$B$2:$AB$601,6,0)="","",VLOOKUP($A505,Tournoi!$B$2:$AB$601,22,0))</f>
        <v/>
      </c>
    </row>
    <row r="506" customFormat="false" ht="14.1" hidden="false" customHeight="true" outlineLevel="0" collapsed="false">
      <c r="A506" s="36" t="n">
        <v>505</v>
      </c>
      <c r="B506" s="278" t="n">
        <f aca="false">IF(VLOOKUP($A506,Ludo_na!$A$2:$AB$602,3,0)="","",VLOOKUP($A506,Ludo_na!$A$2:$AB$602,2,0))</f>
        <v>339</v>
      </c>
      <c r="C506" s="279" t="str">
        <f aca="false">IF(VLOOKUP($A506,Tournoi!$B$2:$AB$601,3,0)="","",VLOOKUP($A506,Tournoi!$B$2:$AB$601,3,0))</f>
        <v>Cobbaert</v>
      </c>
      <c r="D506" s="279" t="str">
        <f aca="false">IF(VLOOKUP($A506,Tournoi!$B$2:$AB$601,4,0)="","",VLOOKUP($A506,Tournoi!$B$2:$AB$601,4,0))</f>
        <v>Anneleen</v>
      </c>
      <c r="E506" s="249" t="str">
        <f aca="false">IF(VLOOKUP($A506,Tournoi!$B$2:$AB$601,5,0)="","",VLOOKUP($A506,Tournoi!$B$2:$AB$601,5,0))</f>
        <v/>
      </c>
      <c r="F506" s="280" t="str">
        <f aca="false">IF(VLOOKUP($A506,Tournoi!$B$2:$AB$601,6,0)="","",VLOOKUP($A506,Tournoi!$B$2:$AB$601,6,0))</f>
        <v/>
      </c>
      <c r="G506" s="280" t="str">
        <f aca="false">IF(VLOOKUP($A506,Tournoi!$B$2:$AB$601,6,0)="","",VLOOKUP($A506,Tournoi!$B$2:$AB$601,8,0))</f>
        <v/>
      </c>
      <c r="H506" s="281" t="str">
        <f aca="false">IF(VLOOKUP($A506,Tournoi!$B$2:$AB$601,6,0)="","",VLOOKUP($A506,Tournoi!$B$2:$AB$601,12,0))</f>
        <v/>
      </c>
      <c r="I506" s="280" t="str">
        <f aca="false">IF(VLOOKUP($A506,Tournoi!$B$2:$AB$601,6,0)="","",VLOOKUP($A506,Tournoi!$B$2:$AB$601,13,0))</f>
        <v/>
      </c>
      <c r="J506" s="281" t="str">
        <f aca="false">IF(VLOOKUP($A506,Tournoi!$B$2:$AB$601,6,0)="","",VLOOKUP($A506,Tournoi!$B$2:$AB$601,17,0))</f>
        <v/>
      </c>
      <c r="K506" s="280" t="str">
        <f aca="false">IF(VLOOKUP($A506,Tournoi!$B$2:$AB$601,6,0)="","",VLOOKUP($A506,Tournoi!$B$2:$AB$601,18,0))</f>
        <v/>
      </c>
      <c r="L506" s="281" t="str">
        <f aca="false">IF(VLOOKUP($A506,Tournoi!$B$2:$AB$601,6,0)="","",VLOOKUP($A506,Tournoi!$B$2:$AB$601,22,0))</f>
        <v/>
      </c>
    </row>
    <row r="507" customFormat="false" ht="14.1" hidden="false" customHeight="true" outlineLevel="0" collapsed="false">
      <c r="A507" s="36" t="n">
        <v>506</v>
      </c>
      <c r="B507" s="278" t="n">
        <f aca="false">IF(VLOOKUP($A507,Ludo_na!$A$2:$AB$602,3,0)="","",VLOOKUP($A507,Ludo_na!$A$2:$AB$602,2,0))</f>
        <v>278</v>
      </c>
      <c r="C507" s="279" t="str">
        <f aca="false">IF(VLOOKUP($A507,Tournoi!$B$2:$AB$601,3,0)="","",VLOOKUP($A507,Tournoi!$B$2:$AB$601,3,0))</f>
        <v>Van Hecke</v>
      </c>
      <c r="D507" s="279" t="str">
        <f aca="false">IF(VLOOKUP($A507,Tournoi!$B$2:$AB$601,4,0)="","",VLOOKUP($A507,Tournoi!$B$2:$AB$601,4,0))</f>
        <v>Ides</v>
      </c>
      <c r="E507" s="249" t="str">
        <f aca="false">IF(VLOOKUP($A507,Tournoi!$B$2:$AB$601,5,0)="","",VLOOKUP($A507,Tournoi!$B$2:$AB$601,5,0))</f>
        <v/>
      </c>
      <c r="F507" s="280" t="str">
        <f aca="false">IF(VLOOKUP($A507,Tournoi!$B$2:$AB$601,6,0)="","",VLOOKUP($A507,Tournoi!$B$2:$AB$601,6,0))</f>
        <v>Aanwezig</v>
      </c>
      <c r="G507" s="280" t="str">
        <f aca="false">IF(VLOOKUP($A507,Tournoi!$B$2:$AB$601,6,0)="","",VLOOKUP($A507,Tournoi!$B$2:$AB$601,8,0))</f>
        <v>Machiavelli</v>
      </c>
      <c r="H507" s="281" t="n">
        <f aca="false">IF(VLOOKUP($A507,Tournoi!$B$2:$AB$601,6,0)="","",VLOOKUP($A507,Tournoi!$B$2:$AB$601,12,0))</f>
        <v>75.2017543859649</v>
      </c>
      <c r="I507" s="280" t="str">
        <f aca="false">IF(VLOOKUP($A507,Tournoi!$B$2:$AB$601,6,0)="","",VLOOKUP($A507,Tournoi!$B$2:$AB$601,13,0))</f>
        <v>Mea Culpa</v>
      </c>
      <c r="J507" s="281" t="n">
        <f aca="false">IF(VLOOKUP($A507,Tournoi!$B$2:$AB$601,6,0)="","",VLOOKUP($A507,Tournoi!$B$2:$AB$601,17,0))</f>
        <v>33.4333333333333</v>
      </c>
      <c r="K507" s="280" t="str">
        <f aca="false">IF(VLOOKUP($A507,Tournoi!$B$2:$AB$601,6,0)="","",VLOOKUP($A507,Tournoi!$B$2:$AB$601,18,0))</f>
        <v>Kilt Castle</v>
      </c>
      <c r="L507" s="281" t="n">
        <f aca="false">IF(VLOOKUP($A507,Tournoi!$B$2:$AB$601,6,0)="","",VLOOKUP($A507,Tournoi!$B$2:$AB$601,22,0))</f>
        <v>33.5633802816901</v>
      </c>
    </row>
    <row r="508" customFormat="false" ht="14.1" hidden="false" customHeight="true" outlineLevel="0" collapsed="false">
      <c r="A508" s="36" t="n">
        <v>507</v>
      </c>
      <c r="B508" s="278" t="n">
        <f aca="false">IF(VLOOKUP($A508,Ludo_na!$A$2:$AB$602,3,0)="","",VLOOKUP($A508,Ludo_na!$A$2:$AB$602,2,0))</f>
        <v>137</v>
      </c>
      <c r="C508" s="279" t="str">
        <f aca="false">IF(VLOOKUP($A508,Tournoi!$B$2:$AB$601,3,0)="","",VLOOKUP($A508,Tournoi!$B$2:$AB$601,3,0))</f>
        <v>Gheerardijn</v>
      </c>
      <c r="D508" s="279" t="str">
        <f aca="false">IF(VLOOKUP($A508,Tournoi!$B$2:$AB$601,4,0)="","",VLOOKUP($A508,Tournoi!$B$2:$AB$601,4,0))</f>
        <v>Andy</v>
      </c>
      <c r="E508" s="249" t="str">
        <f aca="false">IF(VLOOKUP($A508,Tournoi!$B$2:$AB$601,5,0)="","",VLOOKUP($A508,Tournoi!$B$2:$AB$601,5,0))</f>
        <v/>
      </c>
      <c r="F508" s="280" t="str">
        <f aca="false">IF(VLOOKUP($A508,Tournoi!$B$2:$AB$601,6,0)="","",VLOOKUP($A508,Tournoi!$B$2:$AB$601,6,0))</f>
        <v>Aanwezig</v>
      </c>
      <c r="G508" s="280" t="str">
        <f aca="false">IF(VLOOKUP($A508,Tournoi!$B$2:$AB$601,6,0)="","",VLOOKUP($A508,Tournoi!$B$2:$AB$601,8,0))</f>
        <v>De Kolonisten van Catan</v>
      </c>
      <c r="H508" s="281" t="n">
        <f aca="false">IF(VLOOKUP($A508,Tournoi!$B$2:$AB$601,6,0)="","",VLOOKUP($A508,Tournoi!$B$2:$AB$601,12,0))</f>
        <v>104.34375</v>
      </c>
      <c r="I508" s="280" t="str">
        <f aca="false">IF(VLOOKUP($A508,Tournoi!$B$2:$AB$601,6,0)="","",VLOOKUP($A508,Tournoi!$B$2:$AB$601,13,0))</f>
        <v>Village</v>
      </c>
      <c r="J508" s="281" t="n">
        <f aca="false">IF(VLOOKUP($A508,Tournoi!$B$2:$AB$601,6,0)="","",VLOOKUP($A508,Tournoi!$B$2:$AB$601,17,0))</f>
        <v>66.9437751004016</v>
      </c>
      <c r="K508" s="280" t="str">
        <f aca="false">IF(VLOOKUP($A508,Tournoi!$B$2:$AB$601,6,0)="","",VLOOKUP($A508,Tournoi!$B$2:$AB$601,18,0))</f>
        <v>Splendor</v>
      </c>
      <c r="L508" s="281" t="n">
        <f aca="false">IF(VLOOKUP($A508,Tournoi!$B$2:$AB$601,6,0)="","",VLOOKUP($A508,Tournoi!$B$2:$AB$601,22,0))</f>
        <v>104.357142857143</v>
      </c>
    </row>
    <row r="509" customFormat="false" ht="14.1" hidden="false" customHeight="true" outlineLevel="0" collapsed="false">
      <c r="A509" s="36" t="n">
        <v>508</v>
      </c>
      <c r="B509" s="278" t="n">
        <f aca="false">IF(VLOOKUP($A509,Ludo_na!$A$2:$AB$602,3,0)="","",VLOOKUP($A509,Ludo_na!$A$2:$AB$602,2,0))</f>
        <v>186</v>
      </c>
      <c r="C509" s="279" t="str">
        <f aca="false">IF(VLOOKUP($A509,Tournoi!$B$2:$AB$601,3,0)="","",VLOOKUP($A509,Tournoi!$B$2:$AB$601,3,0))</f>
        <v>Willems</v>
      </c>
      <c r="D509" s="279" t="str">
        <f aca="false">IF(VLOOKUP($A509,Tournoi!$B$2:$AB$601,4,0)="","",VLOOKUP($A509,Tournoi!$B$2:$AB$601,4,0))</f>
        <v>Britt</v>
      </c>
      <c r="E509" s="249" t="str">
        <f aca="false">IF(VLOOKUP($A509,Tournoi!$B$2:$AB$601,5,0)="","",VLOOKUP($A509,Tournoi!$B$2:$AB$601,5,0))</f>
        <v/>
      </c>
      <c r="F509" s="280" t="str">
        <f aca="false">IF(VLOOKUP($A509,Tournoi!$B$2:$AB$601,6,0)="","",VLOOKUP($A509,Tournoi!$B$2:$AB$601,6,0))</f>
        <v>Aanwezig</v>
      </c>
      <c r="G509" s="280" t="str">
        <f aca="false">IF(VLOOKUP($A509,Tournoi!$B$2:$AB$601,6,0)="","",VLOOKUP($A509,Tournoi!$B$2:$AB$601,8,0))</f>
        <v>Rummikub</v>
      </c>
      <c r="H509" s="281" t="n">
        <f aca="false">IF(VLOOKUP($A509,Tournoi!$B$2:$AB$601,6,0)="","",VLOOKUP($A509,Tournoi!$B$2:$AB$601,12,0))</f>
        <v>104.663333333333</v>
      </c>
      <c r="I509" s="280" t="str">
        <f aca="false">IF(VLOOKUP($A509,Tournoi!$B$2:$AB$601,6,0)="","",VLOOKUP($A509,Tournoi!$B$2:$AB$601,13,0))</f>
        <v>Hotel</v>
      </c>
      <c r="J509" s="281" t="n">
        <f aca="false">IF(VLOOKUP($A509,Tournoi!$B$2:$AB$601,6,0)="","",VLOOKUP($A509,Tournoi!$B$2:$AB$601,17,0))</f>
        <v>33.5333333333333</v>
      </c>
      <c r="K509" s="280" t="str">
        <f aca="false">IF(VLOOKUP($A509,Tournoi!$B$2:$AB$601,6,0)="","",VLOOKUP($A509,Tournoi!$B$2:$AB$601,18,0))</f>
        <v>Carcassonne</v>
      </c>
      <c r="L509" s="281" t="n">
        <f aca="false">IF(VLOOKUP($A509,Tournoi!$B$2:$AB$601,6,0)="","",VLOOKUP($A509,Tournoi!$B$2:$AB$601,22,0))</f>
        <v>75.2083333333333</v>
      </c>
    </row>
    <row r="510" customFormat="false" ht="14.1" hidden="false" customHeight="true" outlineLevel="0" collapsed="false">
      <c r="A510" s="36" t="n">
        <v>509</v>
      </c>
      <c r="B510" s="278" t="n">
        <f aca="false">IF(VLOOKUP($A510,Ludo_na!$A$2:$AB$602,3,0)="","",VLOOKUP($A510,Ludo_na!$A$2:$AB$602,2,0))</f>
        <v>29</v>
      </c>
      <c r="C510" s="279" t="str">
        <f aca="false">IF(VLOOKUP($A510,Tournoi!$B$2:$AB$601,3,0)="","",VLOOKUP($A510,Tournoi!$B$2:$AB$601,3,0))</f>
        <v>Verheyden</v>
      </c>
      <c r="D510" s="279" t="str">
        <f aca="false">IF(VLOOKUP($A510,Tournoi!$B$2:$AB$601,4,0)="","",VLOOKUP($A510,Tournoi!$B$2:$AB$601,4,0))</f>
        <v>Lieze</v>
      </c>
      <c r="E510" s="249" t="str">
        <f aca="false">IF(VLOOKUP($A510,Tournoi!$B$2:$AB$601,5,0)="","",VLOOKUP($A510,Tournoi!$B$2:$AB$601,5,0))</f>
        <v>Speelduivel</v>
      </c>
      <c r="F510" s="280" t="str">
        <f aca="false">IF(VLOOKUP($A510,Tournoi!$B$2:$AB$601,6,0)="","",VLOOKUP($A510,Tournoi!$B$2:$AB$601,6,0))</f>
        <v>Aanwezig</v>
      </c>
      <c r="G510" s="280" t="str">
        <f aca="false">IF(VLOOKUP($A510,Tournoi!$B$2:$AB$601,6,0)="","",VLOOKUP($A510,Tournoi!$B$2:$AB$601,8,0))</f>
        <v>De Kolonisten van Catan</v>
      </c>
      <c r="H510" s="281" t="n">
        <f aca="false">IF(VLOOKUP($A510,Tournoi!$B$2:$AB$601,6,0)="","",VLOOKUP($A510,Tournoi!$B$2:$AB$601,12,0))</f>
        <v>50.25</v>
      </c>
      <c r="I510" s="280" t="str">
        <f aca="false">IF(VLOOKUP($A510,Tournoi!$B$2:$AB$601,6,0)="","",VLOOKUP($A510,Tournoi!$B$2:$AB$601,13,0))</f>
        <v>Village</v>
      </c>
      <c r="J510" s="281" t="n">
        <f aca="false">IF(VLOOKUP($A510,Tournoi!$B$2:$AB$601,6,0)="","",VLOOKUP($A510,Tournoi!$B$2:$AB$601,17,0))</f>
        <v>66.9061876247505</v>
      </c>
      <c r="K510" s="280" t="str">
        <f aca="false">IF(VLOOKUP($A510,Tournoi!$B$2:$AB$601,6,0)="","",VLOOKUP($A510,Tournoi!$B$2:$AB$601,18,0))</f>
        <v>7 Wonders</v>
      </c>
      <c r="L510" s="281" t="n">
        <f aca="false">IF(VLOOKUP($A510,Tournoi!$B$2:$AB$601,6,0)="","",VLOOKUP($A510,Tournoi!$B$2:$AB$601,22,0))</f>
        <v>80.1977186311787</v>
      </c>
    </row>
    <row r="511" customFormat="false" ht="14.1" hidden="false" customHeight="true" outlineLevel="0" collapsed="false">
      <c r="A511" s="36" t="n">
        <v>510</v>
      </c>
      <c r="B511" s="278" t="n">
        <f aca="false">IF(VLOOKUP($A511,Ludo_na!$A$2:$AB$602,3,0)="","",VLOOKUP($A511,Ludo_na!$A$2:$AB$602,2,0))</f>
        <v>8</v>
      </c>
      <c r="C511" s="279" t="str">
        <f aca="false">IF(VLOOKUP($A511,Tournoi!$B$2:$AB$601,3,0)="","",VLOOKUP($A511,Tournoi!$B$2:$AB$601,3,0))</f>
        <v>Vervoort</v>
      </c>
      <c r="D511" s="279" t="str">
        <f aca="false">IF(VLOOKUP($A511,Tournoi!$B$2:$AB$601,4,0)="","",VLOOKUP($A511,Tournoi!$B$2:$AB$601,4,0))</f>
        <v>Dorien</v>
      </c>
      <c r="E511" s="249" t="str">
        <f aca="false">IF(VLOOKUP($A511,Tournoi!$B$2:$AB$601,5,0)="","",VLOOKUP($A511,Tournoi!$B$2:$AB$601,5,0))</f>
        <v>t Gezelschap</v>
      </c>
      <c r="F511" s="280" t="str">
        <f aca="false">IF(VLOOKUP($A511,Tournoi!$B$2:$AB$601,6,0)="","",VLOOKUP($A511,Tournoi!$B$2:$AB$601,6,0))</f>
        <v>Aanwezig</v>
      </c>
      <c r="G511" s="280" t="str">
        <f aca="false">IF(VLOOKUP($A511,Tournoi!$B$2:$AB$601,6,0)="","",VLOOKUP($A511,Tournoi!$B$2:$AB$601,8,0))</f>
        <v>Cottage Garden</v>
      </c>
      <c r="H511" s="281" t="n">
        <f aca="false">IF(VLOOKUP($A511,Tournoi!$B$2:$AB$601,6,0)="","",VLOOKUP($A511,Tournoi!$B$2:$AB$601,12,0))</f>
        <v>66.9479166666667</v>
      </c>
      <c r="I511" s="280" t="str">
        <f aca="false">IF(VLOOKUP($A511,Tournoi!$B$2:$AB$601,6,0)="","",VLOOKUP($A511,Tournoi!$B$2:$AB$601,13,0))</f>
        <v>Great Western Trail</v>
      </c>
      <c r="J511" s="281" t="n">
        <f aca="false">IF(VLOOKUP($A511,Tournoi!$B$2:$AB$601,6,0)="","",VLOOKUP($A511,Tournoi!$B$2:$AB$601,17,0))</f>
        <v>33.5534825870647</v>
      </c>
      <c r="K511" s="280" t="str">
        <f aca="false">IF(VLOOKUP($A511,Tournoi!$B$2:$AB$601,6,0)="","",VLOOKUP($A511,Tournoi!$B$2:$AB$601,18,0))</f>
        <v>Kilt Castle</v>
      </c>
      <c r="L511" s="281" t="n">
        <f aca="false">IF(VLOOKUP($A511,Tournoi!$B$2:$AB$601,6,0)="","",VLOOKUP($A511,Tournoi!$B$2:$AB$601,22,0))</f>
        <v>66.9389671361502</v>
      </c>
    </row>
    <row r="512" customFormat="false" ht="14.1" hidden="false" customHeight="true" outlineLevel="0" collapsed="false">
      <c r="A512" s="36" t="n">
        <v>511</v>
      </c>
      <c r="B512" s="278" t="n">
        <f aca="false">IF(VLOOKUP($A512,Ludo_na!$A$2:$AB$602,3,0)="","",VLOOKUP($A512,Ludo_na!$A$2:$AB$602,2,0))</f>
        <v>270</v>
      </c>
      <c r="C512" s="279" t="str">
        <f aca="false">IF(VLOOKUP($A512,Tournoi!$B$2:$AB$601,3,0)="","",VLOOKUP($A512,Tournoi!$B$2:$AB$601,3,0))</f>
        <v>Wopereis</v>
      </c>
      <c r="D512" s="279" t="str">
        <f aca="false">IF(VLOOKUP($A512,Tournoi!$B$2:$AB$601,4,0)="","",VLOOKUP($A512,Tournoi!$B$2:$AB$601,4,0))</f>
        <v>Liza</v>
      </c>
      <c r="E512" s="249" t="str">
        <f aca="false">IF(VLOOKUP($A512,Tournoi!$B$2:$AB$601,5,0)="","",VLOOKUP($A512,Tournoi!$B$2:$AB$601,5,0))</f>
        <v/>
      </c>
      <c r="F512" s="280" t="str">
        <f aca="false">IF(VLOOKUP($A512,Tournoi!$B$2:$AB$601,6,0)="","",VLOOKUP($A512,Tournoi!$B$2:$AB$601,6,0))</f>
        <v>Aanwezig</v>
      </c>
      <c r="G512" s="280" t="str">
        <f aca="false">IF(VLOOKUP($A512,Tournoi!$B$2:$AB$601,6,0)="","",VLOOKUP($A512,Tournoi!$B$2:$AB$601,8,0))</f>
        <v>Die Burgen von Burgund Kaartspel</v>
      </c>
      <c r="H512" s="281" t="n">
        <f aca="false">IF(VLOOKUP($A512,Tournoi!$B$2:$AB$601,6,0)="","",VLOOKUP($A512,Tournoi!$B$2:$AB$601,12,0))</f>
        <v>66.9434523809524</v>
      </c>
      <c r="I512" s="280" t="str">
        <f aca="false">IF(VLOOKUP($A512,Tournoi!$B$2:$AB$601,6,0)="","",VLOOKUP($A512,Tournoi!$B$2:$AB$601,13,0))</f>
        <v>Die Burgen von Burgund</v>
      </c>
      <c r="J512" s="281" t="n">
        <f aca="false">IF(VLOOKUP($A512,Tournoi!$B$2:$AB$601,6,0)="","",VLOOKUP($A512,Tournoi!$B$2:$AB$601,17,0))</f>
        <v>33.5839536807279</v>
      </c>
      <c r="K512" s="280" t="str">
        <f aca="false">IF(VLOOKUP($A512,Tournoi!$B$2:$AB$601,6,0)="","",VLOOKUP($A512,Tournoi!$B$2:$AB$601,18,0))</f>
        <v>Carcassonne</v>
      </c>
      <c r="L512" s="281" t="n">
        <f aca="false">IF(VLOOKUP($A512,Tournoi!$B$2:$AB$601,6,0)="","",VLOOKUP($A512,Tournoi!$B$2:$AB$601,22,0))</f>
        <v>50.1887254901961</v>
      </c>
    </row>
    <row r="513" customFormat="false" ht="14.1" hidden="false" customHeight="true" outlineLevel="0" collapsed="false">
      <c r="A513" s="36" t="n">
        <v>512</v>
      </c>
      <c r="B513" s="278" t="n">
        <f aca="false">IF(VLOOKUP($A513,Ludo_na!$A$2:$AB$602,3,0)="","",VLOOKUP($A513,Ludo_na!$A$2:$AB$602,2,0))</f>
        <v>488</v>
      </c>
      <c r="C513" s="279" t="str">
        <f aca="false">IF(VLOOKUP($A513,Tournoi!$B$2:$AB$601,3,0)="","",VLOOKUP($A513,Tournoi!$B$2:$AB$601,3,0))</f>
        <v>De Bot</v>
      </c>
      <c r="D513" s="279" t="str">
        <f aca="false">IF(VLOOKUP($A513,Tournoi!$B$2:$AB$601,4,0)="","",VLOOKUP($A513,Tournoi!$B$2:$AB$601,4,0))</f>
        <v>Elfi</v>
      </c>
      <c r="E513" s="249" t="str">
        <f aca="false">IF(VLOOKUP($A513,Tournoi!$B$2:$AB$601,5,0)="","",VLOOKUP($A513,Tournoi!$B$2:$AB$601,5,0))</f>
        <v/>
      </c>
      <c r="F513" s="280" t="str">
        <f aca="false">IF(VLOOKUP($A513,Tournoi!$B$2:$AB$601,6,0)="","",VLOOKUP($A513,Tournoi!$B$2:$AB$601,6,0))</f>
        <v>Aanwezig</v>
      </c>
      <c r="G513" s="280" t="n">
        <f aca="false">IF(VLOOKUP($A513,Tournoi!$B$2:$AB$601,6,0)="","",VLOOKUP($A513,Tournoi!$B$2:$AB$601,8,0))</f>
        <v>0</v>
      </c>
      <c r="H513" s="281" t="n">
        <f aca="false">IF(VLOOKUP($A513,Tournoi!$B$2:$AB$601,6,0)="","",VLOOKUP($A513,Tournoi!$B$2:$AB$601,12,0))</f>
        <v>0</v>
      </c>
      <c r="I513" s="280" t="n">
        <f aca="false">IF(VLOOKUP($A513,Tournoi!$B$2:$AB$601,6,0)="","",VLOOKUP($A513,Tournoi!$B$2:$AB$601,13,0))</f>
        <v>0</v>
      </c>
      <c r="J513" s="281" t="n">
        <f aca="false">IF(VLOOKUP($A513,Tournoi!$B$2:$AB$601,6,0)="","",VLOOKUP($A513,Tournoi!$B$2:$AB$601,17,0))</f>
        <v>0</v>
      </c>
      <c r="K513" s="280" t="str">
        <f aca="false">IF(VLOOKUP($A513,Tournoi!$B$2:$AB$601,6,0)="","",VLOOKUP($A513,Tournoi!$B$2:$AB$601,18,0))</f>
        <v>Dominion </v>
      </c>
      <c r="L513" s="281" t="n">
        <f aca="false">IF(VLOOKUP($A513,Tournoi!$B$2:$AB$601,6,0)="","",VLOOKUP($A513,Tournoi!$B$2:$AB$601,22,0))</f>
        <v>33.5777777777778</v>
      </c>
    </row>
    <row r="514" customFormat="false" ht="14.1" hidden="false" customHeight="true" outlineLevel="0" collapsed="false">
      <c r="A514" s="36" t="n">
        <v>513</v>
      </c>
      <c r="B514" s="278" t="n">
        <f aca="false">IF(VLOOKUP($A514,Ludo_na!$A$2:$AB$602,3,0)="","",VLOOKUP($A514,Ludo_na!$A$2:$AB$602,2,0))</f>
        <v>11</v>
      </c>
      <c r="C514" s="279" t="str">
        <f aca="false">IF(VLOOKUP($A514,Tournoi!$B$2:$AB$601,3,0)="","",VLOOKUP($A514,Tournoi!$B$2:$AB$601,3,0))</f>
        <v>Van Roosbroeck</v>
      </c>
      <c r="D514" s="279" t="str">
        <f aca="false">IF(VLOOKUP($A514,Tournoi!$B$2:$AB$601,4,0)="","",VLOOKUP($A514,Tournoi!$B$2:$AB$601,4,0))</f>
        <v>Jan</v>
      </c>
      <c r="E514" s="249" t="str">
        <f aca="false">IF(VLOOKUP($A514,Tournoi!$B$2:$AB$601,5,0)="","",VLOOKUP($A514,Tournoi!$B$2:$AB$601,5,0))</f>
        <v>De Speeldoos</v>
      </c>
      <c r="F514" s="280" t="str">
        <f aca="false">IF(VLOOKUP($A514,Tournoi!$B$2:$AB$601,6,0)="","",VLOOKUP($A514,Tournoi!$B$2:$AB$601,6,0))</f>
        <v>Aanwezig</v>
      </c>
      <c r="G514" s="280" t="str">
        <f aca="false">IF(VLOOKUP($A514,Tournoi!$B$2:$AB$601,6,0)="","",VLOOKUP($A514,Tournoi!$B$2:$AB$601,8,0))</f>
        <v>Die Burgen von Burgund Kaartspel</v>
      </c>
      <c r="H514" s="281" t="n">
        <f aca="false">IF(VLOOKUP($A514,Tournoi!$B$2:$AB$601,6,0)="","",VLOOKUP($A514,Tournoi!$B$2:$AB$601,12,0))</f>
        <v>104.290598290598</v>
      </c>
      <c r="I514" s="280" t="str">
        <f aca="false">IF(VLOOKUP($A514,Tournoi!$B$2:$AB$601,6,0)="","",VLOOKUP($A514,Tournoi!$B$2:$AB$601,13,0))</f>
        <v>Great Western Trail</v>
      </c>
      <c r="J514" s="281" t="n">
        <f aca="false">IF(VLOOKUP($A514,Tournoi!$B$2:$AB$601,6,0)="","",VLOOKUP($A514,Tournoi!$B$2:$AB$601,17,0))</f>
        <v>66.9327731092437</v>
      </c>
      <c r="K514" s="280" t="str">
        <f aca="false">IF(VLOOKUP($A514,Tournoi!$B$2:$AB$601,6,0)="","",VLOOKUP($A514,Tournoi!$B$2:$AB$601,18,0))</f>
        <v>Splendor</v>
      </c>
      <c r="L514" s="281" t="n">
        <f aca="false">IF(VLOOKUP($A514,Tournoi!$B$2:$AB$601,6,0)="","",VLOOKUP($A514,Tournoi!$B$2:$AB$601,22,0))</f>
        <v>33.5578231292517</v>
      </c>
    </row>
    <row r="515" customFormat="false" ht="14.1" hidden="false" customHeight="true" outlineLevel="0" collapsed="false">
      <c r="A515" s="36" t="n">
        <v>514</v>
      </c>
      <c r="B515" s="278" t="n">
        <f aca="false">IF(VLOOKUP($A515,Ludo_na!$A$2:$AB$602,3,0)="","",VLOOKUP($A515,Ludo_na!$A$2:$AB$602,2,0))</f>
        <v>438</v>
      </c>
      <c r="C515" s="279" t="str">
        <f aca="false">IF(VLOOKUP($A515,Tournoi!$B$2:$AB$601,3,0)="","",VLOOKUP($A515,Tournoi!$B$2:$AB$601,3,0))</f>
        <v>Vanbellinghen</v>
      </c>
      <c r="D515" s="279" t="str">
        <f aca="false">IF(VLOOKUP($A515,Tournoi!$B$2:$AB$601,4,0)="","",VLOOKUP($A515,Tournoi!$B$2:$AB$601,4,0))</f>
        <v>Geert</v>
      </c>
      <c r="E515" s="249" t="str">
        <f aca="false">IF(VLOOKUP($A515,Tournoi!$B$2:$AB$601,5,0)="","",VLOOKUP($A515,Tournoi!$B$2:$AB$601,5,0))</f>
        <v/>
      </c>
      <c r="F515" s="280" t="str">
        <f aca="false">IF(VLOOKUP($A515,Tournoi!$B$2:$AB$601,6,0)="","",VLOOKUP($A515,Tournoi!$B$2:$AB$601,6,0))</f>
        <v/>
      </c>
      <c r="G515" s="280" t="str">
        <f aca="false">IF(VLOOKUP($A515,Tournoi!$B$2:$AB$601,6,0)="","",VLOOKUP($A515,Tournoi!$B$2:$AB$601,8,0))</f>
        <v/>
      </c>
      <c r="H515" s="281" t="str">
        <f aca="false">IF(VLOOKUP($A515,Tournoi!$B$2:$AB$601,6,0)="","",VLOOKUP($A515,Tournoi!$B$2:$AB$601,12,0))</f>
        <v/>
      </c>
      <c r="I515" s="280" t="str">
        <f aca="false">IF(VLOOKUP($A515,Tournoi!$B$2:$AB$601,6,0)="","",VLOOKUP($A515,Tournoi!$B$2:$AB$601,13,0))</f>
        <v/>
      </c>
      <c r="J515" s="281" t="str">
        <f aca="false">IF(VLOOKUP($A515,Tournoi!$B$2:$AB$601,6,0)="","",VLOOKUP($A515,Tournoi!$B$2:$AB$601,17,0))</f>
        <v/>
      </c>
      <c r="K515" s="280" t="str">
        <f aca="false">IF(VLOOKUP($A515,Tournoi!$B$2:$AB$601,6,0)="","",VLOOKUP($A515,Tournoi!$B$2:$AB$601,18,0))</f>
        <v/>
      </c>
      <c r="L515" s="281" t="str">
        <f aca="false">IF(VLOOKUP($A515,Tournoi!$B$2:$AB$601,6,0)="","",VLOOKUP($A515,Tournoi!$B$2:$AB$601,22,0))</f>
        <v/>
      </c>
    </row>
    <row r="516" customFormat="false" ht="14.1" hidden="false" customHeight="true" outlineLevel="0" collapsed="false">
      <c r="A516" s="36" t="n">
        <v>515</v>
      </c>
      <c r="B516" s="278" t="n">
        <f aca="false">IF(VLOOKUP($A516,Ludo_na!$A$2:$AB$602,3,0)="","",VLOOKUP($A516,Ludo_na!$A$2:$AB$602,2,0))</f>
        <v>64</v>
      </c>
      <c r="C516" s="279" t="str">
        <f aca="false">IF(VLOOKUP($A516,Tournoi!$B$2:$AB$601,3,0)="","",VLOOKUP($A516,Tournoi!$B$2:$AB$601,3,0))</f>
        <v>Stoops</v>
      </c>
      <c r="D516" s="279" t="str">
        <f aca="false">IF(VLOOKUP($A516,Tournoi!$B$2:$AB$601,4,0)="","",VLOOKUP($A516,Tournoi!$B$2:$AB$601,4,0))</f>
        <v>Nicole</v>
      </c>
      <c r="E516" s="249" t="str">
        <f aca="false">IF(VLOOKUP($A516,Tournoi!$B$2:$AB$601,5,0)="","",VLOOKUP($A516,Tournoi!$B$2:$AB$601,5,0))</f>
        <v>t Gezelschap</v>
      </c>
      <c r="F516" s="280" t="str">
        <f aca="false">IF(VLOOKUP($A516,Tournoi!$B$2:$AB$601,6,0)="","",VLOOKUP($A516,Tournoi!$B$2:$AB$601,6,0))</f>
        <v>Aanwezig</v>
      </c>
      <c r="G516" s="280" t="str">
        <f aca="false">IF(VLOOKUP($A516,Tournoi!$B$2:$AB$601,6,0)="","",VLOOKUP($A516,Tournoi!$B$2:$AB$601,8,0))</f>
        <v>Avonturenland</v>
      </c>
      <c r="H516" s="281" t="n">
        <f aca="false">IF(VLOOKUP($A516,Tournoi!$B$2:$AB$601,6,0)="","",VLOOKUP($A516,Tournoi!$B$2:$AB$601,12,0))</f>
        <v>0.0476190476190476</v>
      </c>
      <c r="I516" s="280" t="str">
        <f aca="false">IF(VLOOKUP($A516,Tournoi!$B$2:$AB$601,6,0)="","",VLOOKUP($A516,Tournoi!$B$2:$AB$601,13,0))</f>
        <v>Die Burgen von Burgund</v>
      </c>
      <c r="J516" s="281" t="n">
        <f aca="false">IF(VLOOKUP($A516,Tournoi!$B$2:$AB$601,6,0)="","",VLOOKUP($A516,Tournoi!$B$2:$AB$601,17,0))</f>
        <v>0.228287841191067</v>
      </c>
      <c r="K516" s="280" t="str">
        <f aca="false">IF(VLOOKUP($A516,Tournoi!$B$2:$AB$601,6,0)="","",VLOOKUP($A516,Tournoi!$B$2:$AB$601,18,0))</f>
        <v>Broom Service Kaartspel</v>
      </c>
      <c r="L516" s="281" t="n">
        <f aca="false">IF(VLOOKUP($A516,Tournoi!$B$2:$AB$601,6,0)="","",VLOOKUP($A516,Tournoi!$B$2:$AB$601,22,0))</f>
        <v>66.9539007092199</v>
      </c>
    </row>
    <row r="517" customFormat="false" ht="14.1" hidden="false" customHeight="true" outlineLevel="0" collapsed="false">
      <c r="A517" s="36" t="n">
        <v>516</v>
      </c>
      <c r="B517" s="278" t="n">
        <f aca="false">IF(VLOOKUP($A517,Ludo_na!$A$2:$AB$602,3,0)="","",VLOOKUP($A517,Ludo_na!$A$2:$AB$602,2,0))</f>
        <v>101</v>
      </c>
      <c r="C517" s="279" t="str">
        <f aca="false">IF(VLOOKUP($A517,Tournoi!$B$2:$AB$601,3,0)="","",VLOOKUP($A517,Tournoi!$B$2:$AB$601,3,0))</f>
        <v>Veldekens</v>
      </c>
      <c r="D517" s="279" t="str">
        <f aca="false">IF(VLOOKUP($A517,Tournoi!$B$2:$AB$601,4,0)="","",VLOOKUP($A517,Tournoi!$B$2:$AB$601,4,0))</f>
        <v>François</v>
      </c>
      <c r="E517" s="249" t="str">
        <f aca="false">IF(VLOOKUP($A517,Tournoi!$B$2:$AB$601,5,0)="","",VLOOKUP($A517,Tournoi!$B$2:$AB$601,5,0))</f>
        <v>Imagimonde</v>
      </c>
      <c r="F517" s="280" t="str">
        <f aca="false">IF(VLOOKUP($A517,Tournoi!$B$2:$AB$601,6,0)="","",VLOOKUP($A517,Tournoi!$B$2:$AB$601,6,0))</f>
        <v/>
      </c>
      <c r="G517" s="280" t="str">
        <f aca="false">IF(VLOOKUP($A517,Tournoi!$B$2:$AB$601,6,0)="","",VLOOKUP($A517,Tournoi!$B$2:$AB$601,8,0))</f>
        <v/>
      </c>
      <c r="H517" s="281" t="str">
        <f aca="false">IF(VLOOKUP($A517,Tournoi!$B$2:$AB$601,6,0)="","",VLOOKUP($A517,Tournoi!$B$2:$AB$601,12,0))</f>
        <v/>
      </c>
      <c r="I517" s="280" t="str">
        <f aca="false">IF(VLOOKUP($A517,Tournoi!$B$2:$AB$601,6,0)="","",VLOOKUP($A517,Tournoi!$B$2:$AB$601,13,0))</f>
        <v/>
      </c>
      <c r="J517" s="281" t="str">
        <f aca="false">IF(VLOOKUP($A517,Tournoi!$B$2:$AB$601,6,0)="","",VLOOKUP($A517,Tournoi!$B$2:$AB$601,17,0))</f>
        <v/>
      </c>
      <c r="K517" s="280" t="str">
        <f aca="false">IF(VLOOKUP($A517,Tournoi!$B$2:$AB$601,6,0)="","",VLOOKUP($A517,Tournoi!$B$2:$AB$601,18,0))</f>
        <v/>
      </c>
      <c r="L517" s="281" t="str">
        <f aca="false">IF(VLOOKUP($A517,Tournoi!$B$2:$AB$601,6,0)="","",VLOOKUP($A517,Tournoi!$B$2:$AB$601,22,0))</f>
        <v/>
      </c>
    </row>
    <row r="518" customFormat="false" ht="14.1" hidden="false" customHeight="true" outlineLevel="0" collapsed="false">
      <c r="A518" s="36" t="n">
        <v>517</v>
      </c>
      <c r="B518" s="278" t="str">
        <f aca="false">IF(VLOOKUP($A518,Ludo_na!$A$2:$AB$602,3,0)="","",VLOOKUP($A518,Ludo_na!$A$2:$AB$602,2,0))</f>
        <v/>
      </c>
      <c r="C518" s="279" t="str">
        <f aca="false">IF(VLOOKUP($A518,Tournoi!$B$2:$AB$601,3,0)="","",VLOOKUP($A518,Tournoi!$B$2:$AB$601,3,0))</f>
        <v/>
      </c>
      <c r="D518" s="279" t="str">
        <f aca="false">IF(VLOOKUP($A518,Tournoi!$B$2:$AB$601,4,0)="","",VLOOKUP($A518,Tournoi!$B$2:$AB$601,4,0))</f>
        <v/>
      </c>
      <c r="E518" s="249" t="str">
        <f aca="false">IF(VLOOKUP($A518,Tournoi!$B$2:$AB$601,5,0)="","",VLOOKUP($A518,Tournoi!$B$2:$AB$601,5,0))</f>
        <v/>
      </c>
      <c r="F518" s="280" t="str">
        <f aca="false">IF(VLOOKUP($A518,Tournoi!$B$2:$AB$601,6,0)="","",VLOOKUP($A518,Tournoi!$B$2:$AB$601,6,0))</f>
        <v/>
      </c>
      <c r="G518" s="280" t="str">
        <f aca="false">IF(VLOOKUP($A518,Tournoi!$B$2:$AB$601,6,0)="","",VLOOKUP($A518,Tournoi!$B$2:$AB$601,8,0))</f>
        <v/>
      </c>
      <c r="H518" s="281" t="str">
        <f aca="false">IF(VLOOKUP($A518,Tournoi!$B$2:$AB$601,6,0)="","",VLOOKUP($A518,Tournoi!$B$2:$AB$601,12,0))</f>
        <v/>
      </c>
      <c r="I518" s="280" t="str">
        <f aca="false">IF(VLOOKUP($A518,Tournoi!$B$2:$AB$601,6,0)="","",VLOOKUP($A518,Tournoi!$B$2:$AB$601,13,0))</f>
        <v/>
      </c>
      <c r="J518" s="281" t="str">
        <f aca="false">IF(VLOOKUP($A518,Tournoi!$B$2:$AB$601,6,0)="","",VLOOKUP($A518,Tournoi!$B$2:$AB$601,17,0))</f>
        <v/>
      </c>
      <c r="K518" s="280" t="str">
        <f aca="false">IF(VLOOKUP($A518,Tournoi!$B$2:$AB$601,6,0)="","",VLOOKUP($A518,Tournoi!$B$2:$AB$601,18,0))</f>
        <v/>
      </c>
      <c r="L518" s="281" t="str">
        <f aca="false">IF(VLOOKUP($A518,Tournoi!$B$2:$AB$601,6,0)="","",VLOOKUP($A518,Tournoi!$B$2:$AB$601,22,0))</f>
        <v/>
      </c>
    </row>
    <row r="519" customFormat="false" ht="14.1" hidden="false" customHeight="true" outlineLevel="0" collapsed="false">
      <c r="A519" s="36" t="n">
        <v>518</v>
      </c>
      <c r="B519" s="278" t="n">
        <f aca="false">IF(VLOOKUP($A519,Ludo_na!$A$2:$AB$602,3,0)="","",VLOOKUP($A519,Ludo_na!$A$2:$AB$602,2,0))</f>
        <v>440</v>
      </c>
      <c r="C519" s="279" t="str">
        <f aca="false">IF(VLOOKUP($A519,Tournoi!$B$2:$AB$601,3,0)="","",VLOOKUP($A519,Tournoi!$B$2:$AB$601,3,0))</f>
        <v>Vanderheyden</v>
      </c>
      <c r="D519" s="279" t="str">
        <f aca="false">IF(VLOOKUP($A519,Tournoi!$B$2:$AB$601,4,0)="","",VLOOKUP($A519,Tournoi!$B$2:$AB$601,4,0))</f>
        <v>Noah</v>
      </c>
      <c r="E519" s="249" t="str">
        <f aca="false">IF(VLOOKUP($A519,Tournoi!$B$2:$AB$601,5,0)="","",VLOOKUP($A519,Tournoi!$B$2:$AB$601,5,0))</f>
        <v/>
      </c>
      <c r="F519" s="280" t="str">
        <f aca="false">IF(VLOOKUP($A519,Tournoi!$B$2:$AB$601,6,0)="","",VLOOKUP($A519,Tournoi!$B$2:$AB$601,6,0))</f>
        <v/>
      </c>
      <c r="G519" s="280" t="str">
        <f aca="false">IF(VLOOKUP($A519,Tournoi!$B$2:$AB$601,6,0)="","",VLOOKUP($A519,Tournoi!$B$2:$AB$601,8,0))</f>
        <v/>
      </c>
      <c r="H519" s="281" t="str">
        <f aca="false">IF(VLOOKUP($A519,Tournoi!$B$2:$AB$601,6,0)="","",VLOOKUP($A519,Tournoi!$B$2:$AB$601,12,0))</f>
        <v/>
      </c>
      <c r="I519" s="280" t="str">
        <f aca="false">IF(VLOOKUP($A519,Tournoi!$B$2:$AB$601,6,0)="","",VLOOKUP($A519,Tournoi!$B$2:$AB$601,13,0))</f>
        <v/>
      </c>
      <c r="J519" s="281" t="str">
        <f aca="false">IF(VLOOKUP($A519,Tournoi!$B$2:$AB$601,6,0)="","",VLOOKUP($A519,Tournoi!$B$2:$AB$601,17,0))</f>
        <v/>
      </c>
      <c r="K519" s="280" t="str">
        <f aca="false">IF(VLOOKUP($A519,Tournoi!$B$2:$AB$601,6,0)="","",VLOOKUP($A519,Tournoi!$B$2:$AB$601,18,0))</f>
        <v/>
      </c>
      <c r="L519" s="281" t="str">
        <f aca="false">IF(VLOOKUP($A519,Tournoi!$B$2:$AB$601,6,0)="","",VLOOKUP($A519,Tournoi!$B$2:$AB$601,22,0))</f>
        <v/>
      </c>
    </row>
    <row r="520" customFormat="false" ht="14.1" hidden="false" customHeight="true" outlineLevel="0" collapsed="false">
      <c r="A520" s="36" t="n">
        <v>519</v>
      </c>
      <c r="B520" s="278" t="n">
        <f aca="false">IF(VLOOKUP($A520,Ludo_na!$A$2:$AB$602,3,0)="","",VLOOKUP($A520,Ludo_na!$A$2:$AB$602,2,0))</f>
        <v>257</v>
      </c>
      <c r="C520" s="279" t="str">
        <f aca="false">IF(VLOOKUP($A520,Tournoi!$B$2:$AB$601,3,0)="","",VLOOKUP($A520,Tournoi!$B$2:$AB$601,3,0))</f>
        <v>Caljon</v>
      </c>
      <c r="D520" s="279" t="str">
        <f aca="false">IF(VLOOKUP($A520,Tournoi!$B$2:$AB$601,4,0)="","",VLOOKUP($A520,Tournoi!$B$2:$AB$601,4,0))</f>
        <v>Jan</v>
      </c>
      <c r="E520" s="249" t="str">
        <f aca="false">IF(VLOOKUP($A520,Tournoi!$B$2:$AB$601,5,0)="","",VLOOKUP($A520,Tournoi!$B$2:$AB$601,5,0))</f>
        <v/>
      </c>
      <c r="F520" s="280" t="str">
        <f aca="false">IF(VLOOKUP($A520,Tournoi!$B$2:$AB$601,6,0)="","",VLOOKUP($A520,Tournoi!$B$2:$AB$601,6,0))</f>
        <v>Ingeschreven</v>
      </c>
      <c r="G520" s="280" t="n">
        <f aca="false">IF(VLOOKUP($A520,Tournoi!$B$2:$AB$601,6,0)="","",VLOOKUP($A520,Tournoi!$B$2:$AB$601,8,0))</f>
        <v>0</v>
      </c>
      <c r="H520" s="281" t="n">
        <f aca="false">IF(VLOOKUP($A520,Tournoi!$B$2:$AB$601,6,0)="","",VLOOKUP($A520,Tournoi!$B$2:$AB$601,12,0))</f>
        <v>0</v>
      </c>
      <c r="I520" s="280" t="n">
        <f aca="false">IF(VLOOKUP($A520,Tournoi!$B$2:$AB$601,6,0)="","",VLOOKUP($A520,Tournoi!$B$2:$AB$601,13,0))</f>
        <v>0</v>
      </c>
      <c r="J520" s="281" t="n">
        <f aca="false">IF(VLOOKUP($A520,Tournoi!$B$2:$AB$601,6,0)="","",VLOOKUP($A520,Tournoi!$B$2:$AB$601,17,0))</f>
        <v>0</v>
      </c>
      <c r="K520" s="280" t="n">
        <f aca="false">IF(VLOOKUP($A520,Tournoi!$B$2:$AB$601,6,0)="","",VLOOKUP($A520,Tournoi!$B$2:$AB$601,18,0))</f>
        <v>0</v>
      </c>
      <c r="L520" s="281" t="n">
        <f aca="false">IF(VLOOKUP($A520,Tournoi!$B$2:$AB$601,6,0)="","",VLOOKUP($A520,Tournoi!$B$2:$AB$601,22,0))</f>
        <v>0</v>
      </c>
    </row>
    <row r="521" customFormat="false" ht="14.1" hidden="false" customHeight="true" outlineLevel="0" collapsed="false">
      <c r="A521" s="36" t="n">
        <v>520</v>
      </c>
      <c r="B521" s="278" t="n">
        <f aca="false">IF(VLOOKUP($A521,Ludo_na!$A$2:$AB$602,3,0)="","",VLOOKUP($A521,Ludo_na!$A$2:$AB$602,2,0))</f>
        <v>485</v>
      </c>
      <c r="C521" s="279" t="str">
        <f aca="false">IF(VLOOKUP($A521,Tournoi!$B$2:$AB$601,3,0)="","",VLOOKUP($A521,Tournoi!$B$2:$AB$601,3,0))</f>
        <v>Waegemans</v>
      </c>
      <c r="D521" s="279" t="str">
        <f aca="false">IF(VLOOKUP($A521,Tournoi!$B$2:$AB$601,4,0)="","",VLOOKUP($A521,Tournoi!$B$2:$AB$601,4,0))</f>
        <v>Marine</v>
      </c>
      <c r="E521" s="249" t="str">
        <f aca="false">IF(VLOOKUP($A521,Tournoi!$B$2:$AB$601,5,0)="","",VLOOKUP($A521,Tournoi!$B$2:$AB$601,5,0))</f>
        <v/>
      </c>
      <c r="F521" s="280" t="str">
        <f aca="false">IF(VLOOKUP($A521,Tournoi!$B$2:$AB$601,6,0)="","",VLOOKUP($A521,Tournoi!$B$2:$AB$601,6,0))</f>
        <v/>
      </c>
      <c r="G521" s="280" t="str">
        <f aca="false">IF(VLOOKUP($A521,Tournoi!$B$2:$AB$601,6,0)="","",VLOOKUP($A521,Tournoi!$B$2:$AB$601,8,0))</f>
        <v/>
      </c>
      <c r="H521" s="281" t="str">
        <f aca="false">IF(VLOOKUP($A521,Tournoi!$B$2:$AB$601,6,0)="","",VLOOKUP($A521,Tournoi!$B$2:$AB$601,12,0))</f>
        <v/>
      </c>
      <c r="I521" s="280" t="str">
        <f aca="false">IF(VLOOKUP($A521,Tournoi!$B$2:$AB$601,6,0)="","",VLOOKUP($A521,Tournoi!$B$2:$AB$601,13,0))</f>
        <v/>
      </c>
      <c r="J521" s="281" t="str">
        <f aca="false">IF(VLOOKUP($A521,Tournoi!$B$2:$AB$601,6,0)="","",VLOOKUP($A521,Tournoi!$B$2:$AB$601,17,0))</f>
        <v/>
      </c>
      <c r="K521" s="280" t="str">
        <f aca="false">IF(VLOOKUP($A521,Tournoi!$B$2:$AB$601,6,0)="","",VLOOKUP($A521,Tournoi!$B$2:$AB$601,18,0))</f>
        <v/>
      </c>
      <c r="L521" s="281" t="str">
        <f aca="false">IF(VLOOKUP($A521,Tournoi!$B$2:$AB$601,6,0)="","",VLOOKUP($A521,Tournoi!$B$2:$AB$601,22,0))</f>
        <v/>
      </c>
    </row>
    <row r="522" customFormat="false" ht="14.1" hidden="false" customHeight="true" outlineLevel="0" collapsed="false">
      <c r="A522" s="36" t="n">
        <v>521</v>
      </c>
      <c r="B522" s="278" t="n">
        <f aca="false">IF(VLOOKUP($A522,Ludo_na!$A$2:$AB$602,3,0)="","",VLOOKUP($A522,Ludo_na!$A$2:$AB$602,2,0))</f>
        <v>558</v>
      </c>
      <c r="C522" s="279" t="str">
        <f aca="false">IF(VLOOKUP($A522,Tournoi!$B$2:$AB$601,3,0)="","",VLOOKUP($A522,Tournoi!$B$2:$AB$601,3,0))</f>
        <v>Watelet</v>
      </c>
      <c r="D522" s="279" t="str">
        <f aca="false">IF(VLOOKUP($A522,Tournoi!$B$2:$AB$601,4,0)="","",VLOOKUP($A522,Tournoi!$B$2:$AB$601,4,0))</f>
        <v>Patrick</v>
      </c>
      <c r="E522" s="249" t="str">
        <f aca="false">IF(VLOOKUP($A522,Tournoi!$B$2:$AB$601,5,0)="","",VLOOKUP($A522,Tournoi!$B$2:$AB$601,5,0))</f>
        <v/>
      </c>
      <c r="F522" s="280" t="str">
        <f aca="false">IF(VLOOKUP($A522,Tournoi!$B$2:$AB$601,6,0)="","",VLOOKUP($A522,Tournoi!$B$2:$AB$601,6,0))</f>
        <v/>
      </c>
      <c r="G522" s="280" t="str">
        <f aca="false">IF(VLOOKUP($A522,Tournoi!$B$2:$AB$601,6,0)="","",VLOOKUP($A522,Tournoi!$B$2:$AB$601,8,0))</f>
        <v/>
      </c>
      <c r="H522" s="281" t="str">
        <f aca="false">IF(VLOOKUP($A522,Tournoi!$B$2:$AB$601,6,0)="","",VLOOKUP($A522,Tournoi!$B$2:$AB$601,12,0))</f>
        <v/>
      </c>
      <c r="I522" s="280" t="str">
        <f aca="false">IF(VLOOKUP($A522,Tournoi!$B$2:$AB$601,6,0)="","",VLOOKUP($A522,Tournoi!$B$2:$AB$601,13,0))</f>
        <v/>
      </c>
      <c r="J522" s="281" t="str">
        <f aca="false">IF(VLOOKUP($A522,Tournoi!$B$2:$AB$601,6,0)="","",VLOOKUP($A522,Tournoi!$B$2:$AB$601,17,0))</f>
        <v/>
      </c>
      <c r="K522" s="280" t="str">
        <f aca="false">IF(VLOOKUP($A522,Tournoi!$B$2:$AB$601,6,0)="","",VLOOKUP($A522,Tournoi!$B$2:$AB$601,18,0))</f>
        <v/>
      </c>
      <c r="L522" s="281" t="str">
        <f aca="false">IF(VLOOKUP($A522,Tournoi!$B$2:$AB$601,6,0)="","",VLOOKUP($A522,Tournoi!$B$2:$AB$601,22,0))</f>
        <v/>
      </c>
    </row>
    <row r="523" customFormat="false" ht="14.1" hidden="false" customHeight="true" outlineLevel="0" collapsed="false">
      <c r="A523" s="36" t="n">
        <v>522</v>
      </c>
      <c r="B523" s="278" t="n">
        <f aca="false">IF(VLOOKUP($A523,Ludo_na!$A$2:$AB$602,3,0)="","",VLOOKUP($A523,Ludo_na!$A$2:$AB$602,2,0))</f>
        <v>470</v>
      </c>
      <c r="C523" s="279" t="str">
        <f aca="false">IF(VLOOKUP($A523,Tournoi!$B$2:$AB$601,3,0)="","",VLOOKUP($A523,Tournoi!$B$2:$AB$601,3,0))</f>
        <v>Waterlot</v>
      </c>
      <c r="D523" s="279" t="str">
        <f aca="false">IF(VLOOKUP($A523,Tournoi!$B$2:$AB$601,4,0)="","",VLOOKUP($A523,Tournoi!$B$2:$AB$601,4,0))</f>
        <v>Claire</v>
      </c>
      <c r="E523" s="249" t="str">
        <f aca="false">IF(VLOOKUP($A523,Tournoi!$B$2:$AB$601,5,0)="","",VLOOKUP($A523,Tournoi!$B$2:$AB$601,5,0))</f>
        <v/>
      </c>
      <c r="F523" s="280" t="str">
        <f aca="false">IF(VLOOKUP($A523,Tournoi!$B$2:$AB$601,6,0)="","",VLOOKUP($A523,Tournoi!$B$2:$AB$601,6,0))</f>
        <v/>
      </c>
      <c r="G523" s="280" t="str">
        <f aca="false">IF(VLOOKUP($A523,Tournoi!$B$2:$AB$601,6,0)="","",VLOOKUP($A523,Tournoi!$B$2:$AB$601,8,0))</f>
        <v/>
      </c>
      <c r="H523" s="281" t="str">
        <f aca="false">IF(VLOOKUP($A523,Tournoi!$B$2:$AB$601,6,0)="","",VLOOKUP($A523,Tournoi!$B$2:$AB$601,12,0))</f>
        <v/>
      </c>
      <c r="I523" s="280" t="str">
        <f aca="false">IF(VLOOKUP($A523,Tournoi!$B$2:$AB$601,6,0)="","",VLOOKUP($A523,Tournoi!$B$2:$AB$601,13,0))</f>
        <v/>
      </c>
      <c r="J523" s="281" t="str">
        <f aca="false">IF(VLOOKUP($A523,Tournoi!$B$2:$AB$601,6,0)="","",VLOOKUP($A523,Tournoi!$B$2:$AB$601,17,0))</f>
        <v/>
      </c>
      <c r="K523" s="280" t="str">
        <f aca="false">IF(VLOOKUP($A523,Tournoi!$B$2:$AB$601,6,0)="","",VLOOKUP($A523,Tournoi!$B$2:$AB$601,18,0))</f>
        <v/>
      </c>
      <c r="L523" s="281" t="str">
        <f aca="false">IF(VLOOKUP($A523,Tournoi!$B$2:$AB$601,6,0)="","",VLOOKUP($A523,Tournoi!$B$2:$AB$601,22,0))</f>
        <v/>
      </c>
    </row>
    <row r="524" customFormat="false" ht="14.1" hidden="false" customHeight="true" outlineLevel="0" collapsed="false">
      <c r="A524" s="36" t="n">
        <v>523</v>
      </c>
      <c r="B524" s="278" t="n">
        <f aca="false">IF(VLOOKUP($A524,Ludo_na!$A$2:$AB$602,3,0)="","",VLOOKUP($A524,Ludo_na!$A$2:$AB$602,2,0))</f>
        <v>380</v>
      </c>
      <c r="C524" s="279" t="str">
        <f aca="false">IF(VLOOKUP($A524,Tournoi!$B$2:$AB$601,3,0)="","",VLOOKUP($A524,Tournoi!$B$2:$AB$601,3,0))</f>
        <v>Wilemme</v>
      </c>
      <c r="D524" s="279" t="str">
        <f aca="false">IF(VLOOKUP($A524,Tournoi!$B$2:$AB$601,4,0)="","",VLOOKUP($A524,Tournoi!$B$2:$AB$601,4,0))</f>
        <v>Jean-Francois</v>
      </c>
      <c r="E524" s="249" t="str">
        <f aca="false">IF(VLOOKUP($A524,Tournoi!$B$2:$AB$601,5,0)="","",VLOOKUP($A524,Tournoi!$B$2:$AB$601,5,0))</f>
        <v/>
      </c>
      <c r="F524" s="280" t="str">
        <f aca="false">IF(VLOOKUP($A524,Tournoi!$B$2:$AB$601,6,0)="","",VLOOKUP($A524,Tournoi!$B$2:$AB$601,6,0))</f>
        <v/>
      </c>
      <c r="G524" s="280" t="str">
        <f aca="false">IF(VLOOKUP($A524,Tournoi!$B$2:$AB$601,6,0)="","",VLOOKUP($A524,Tournoi!$B$2:$AB$601,8,0))</f>
        <v/>
      </c>
      <c r="H524" s="281" t="str">
        <f aca="false">IF(VLOOKUP($A524,Tournoi!$B$2:$AB$601,6,0)="","",VLOOKUP($A524,Tournoi!$B$2:$AB$601,12,0))</f>
        <v/>
      </c>
      <c r="I524" s="280" t="str">
        <f aca="false">IF(VLOOKUP($A524,Tournoi!$B$2:$AB$601,6,0)="","",VLOOKUP($A524,Tournoi!$B$2:$AB$601,13,0))</f>
        <v/>
      </c>
      <c r="J524" s="281" t="str">
        <f aca="false">IF(VLOOKUP($A524,Tournoi!$B$2:$AB$601,6,0)="","",VLOOKUP($A524,Tournoi!$B$2:$AB$601,17,0))</f>
        <v/>
      </c>
      <c r="K524" s="280" t="str">
        <f aca="false">IF(VLOOKUP($A524,Tournoi!$B$2:$AB$601,6,0)="","",VLOOKUP($A524,Tournoi!$B$2:$AB$601,18,0))</f>
        <v/>
      </c>
      <c r="L524" s="281" t="str">
        <f aca="false">IF(VLOOKUP($A524,Tournoi!$B$2:$AB$601,6,0)="","",VLOOKUP($A524,Tournoi!$B$2:$AB$601,22,0))</f>
        <v/>
      </c>
    </row>
    <row r="525" customFormat="false" ht="14.1" hidden="false" customHeight="true" outlineLevel="0" collapsed="false">
      <c r="A525" s="36" t="n">
        <v>524</v>
      </c>
      <c r="B525" s="278" t="str">
        <f aca="false">IF(VLOOKUP($A525,Ludo_na!$A$2:$AB$602,3,0)="","",VLOOKUP($A525,Ludo_na!$A$2:$AB$602,2,0))</f>
        <v/>
      </c>
      <c r="C525" s="279" t="str">
        <f aca="false">IF(VLOOKUP($A525,Tournoi!$B$2:$AB$601,3,0)="","",VLOOKUP($A525,Tournoi!$B$2:$AB$601,3,0))</f>
        <v/>
      </c>
      <c r="D525" s="279" t="str">
        <f aca="false">IF(VLOOKUP($A525,Tournoi!$B$2:$AB$601,4,0)="","",VLOOKUP($A525,Tournoi!$B$2:$AB$601,4,0))</f>
        <v/>
      </c>
      <c r="E525" s="249" t="str">
        <f aca="false">IF(VLOOKUP($A525,Tournoi!$B$2:$AB$601,5,0)="","",VLOOKUP($A525,Tournoi!$B$2:$AB$601,5,0))</f>
        <v/>
      </c>
      <c r="F525" s="280" t="str">
        <f aca="false">IF(VLOOKUP($A525,Tournoi!$B$2:$AB$601,6,0)="","",VLOOKUP($A525,Tournoi!$B$2:$AB$601,6,0))</f>
        <v/>
      </c>
      <c r="G525" s="280" t="str">
        <f aca="false">IF(VLOOKUP($A525,Tournoi!$B$2:$AB$601,6,0)="","",VLOOKUP($A525,Tournoi!$B$2:$AB$601,8,0))</f>
        <v/>
      </c>
      <c r="H525" s="281" t="str">
        <f aca="false">IF(VLOOKUP($A525,Tournoi!$B$2:$AB$601,6,0)="","",VLOOKUP($A525,Tournoi!$B$2:$AB$601,12,0))</f>
        <v/>
      </c>
      <c r="I525" s="280" t="str">
        <f aca="false">IF(VLOOKUP($A525,Tournoi!$B$2:$AB$601,6,0)="","",VLOOKUP($A525,Tournoi!$B$2:$AB$601,13,0))</f>
        <v/>
      </c>
      <c r="J525" s="281" t="str">
        <f aca="false">IF(VLOOKUP($A525,Tournoi!$B$2:$AB$601,6,0)="","",VLOOKUP($A525,Tournoi!$B$2:$AB$601,17,0))</f>
        <v/>
      </c>
      <c r="K525" s="280" t="str">
        <f aca="false">IF(VLOOKUP($A525,Tournoi!$B$2:$AB$601,6,0)="","",VLOOKUP($A525,Tournoi!$B$2:$AB$601,18,0))</f>
        <v/>
      </c>
      <c r="L525" s="281" t="str">
        <f aca="false">IF(VLOOKUP($A525,Tournoi!$B$2:$AB$601,6,0)="","",VLOOKUP($A525,Tournoi!$B$2:$AB$601,22,0))</f>
        <v/>
      </c>
    </row>
    <row r="526" customFormat="false" ht="14.1" hidden="false" customHeight="true" outlineLevel="0" collapsed="false">
      <c r="A526" s="36" t="n">
        <v>525</v>
      </c>
      <c r="B526" s="278" t="n">
        <f aca="false">IF(VLOOKUP($A526,Ludo_na!$A$2:$AB$602,3,0)="","",VLOOKUP($A526,Ludo_na!$A$2:$AB$602,2,0))</f>
        <v>31</v>
      </c>
      <c r="C526" s="279" t="str">
        <f aca="false">IF(VLOOKUP($A526,Tournoi!$B$2:$AB$601,3,0)="","",VLOOKUP($A526,Tournoi!$B$2:$AB$601,3,0))</f>
        <v>Wolput</v>
      </c>
      <c r="D526" s="279" t="str">
        <f aca="false">IF(VLOOKUP($A526,Tournoi!$B$2:$AB$601,4,0)="","",VLOOKUP($A526,Tournoi!$B$2:$AB$601,4,0))</f>
        <v>Anja</v>
      </c>
      <c r="E526" s="249" t="str">
        <f aca="false">IF(VLOOKUP($A526,Tournoi!$B$2:$AB$601,5,0)="","",VLOOKUP($A526,Tournoi!$B$2:$AB$601,5,0))</f>
        <v>3 Promille</v>
      </c>
      <c r="F526" s="280" t="str">
        <f aca="false">IF(VLOOKUP($A526,Tournoi!$B$2:$AB$601,6,0)="","",VLOOKUP($A526,Tournoi!$B$2:$AB$601,6,0))</f>
        <v>Aanwezig</v>
      </c>
      <c r="G526" s="280" t="str">
        <f aca="false">IF(VLOOKUP($A526,Tournoi!$B$2:$AB$601,6,0)="","",VLOOKUP($A526,Tournoi!$B$2:$AB$601,8,0))</f>
        <v>Stenen tijdperk</v>
      </c>
      <c r="H526" s="281" t="n">
        <f aca="false">IF(VLOOKUP($A526,Tournoi!$B$2:$AB$601,6,0)="","",VLOOKUP($A526,Tournoi!$B$2:$AB$601,12,0))</f>
        <v>33.5460992907801</v>
      </c>
      <c r="I526" s="280" t="str">
        <f aca="false">IF(VLOOKUP($A526,Tournoi!$B$2:$AB$601,6,0)="","",VLOOKUP($A526,Tournoi!$B$2:$AB$601,13,0))</f>
        <v>Das Orakel von Delphi</v>
      </c>
      <c r="J526" s="281" t="n">
        <f aca="false">IF(VLOOKUP($A526,Tournoi!$B$2:$AB$601,6,0)="","",VLOOKUP($A526,Tournoi!$B$2:$AB$601,17,0))</f>
        <v>66.9444444444444</v>
      </c>
      <c r="K526" s="280" t="str">
        <f aca="false">IF(VLOOKUP($A526,Tournoi!$B$2:$AB$601,6,0)="","",VLOOKUP($A526,Tournoi!$B$2:$AB$601,18,0))</f>
        <v>Trans Europa</v>
      </c>
      <c r="L526" s="281" t="n">
        <f aca="false">IF(VLOOKUP($A526,Tournoi!$B$2:$AB$601,6,0)="","",VLOOKUP($A526,Tournoi!$B$2:$AB$601,22,0))</f>
        <v>87.7333333333334</v>
      </c>
    </row>
    <row r="527" customFormat="false" ht="14.1" hidden="false" customHeight="true" outlineLevel="0" collapsed="false">
      <c r="A527" s="36" t="n">
        <v>526</v>
      </c>
      <c r="B527" s="278" t="n">
        <f aca="false">IF(VLOOKUP($A527,Ludo_na!$A$2:$AB$602,3,0)="","",VLOOKUP($A527,Ludo_na!$A$2:$AB$602,2,0))</f>
        <v>183</v>
      </c>
      <c r="C527" s="279" t="str">
        <f aca="false">IF(VLOOKUP($A527,Tournoi!$B$2:$AB$601,3,0)="","",VLOOKUP($A527,Tournoi!$B$2:$AB$601,3,0))</f>
        <v>Reusen</v>
      </c>
      <c r="D527" s="279" t="str">
        <f aca="false">IF(VLOOKUP($A527,Tournoi!$B$2:$AB$601,4,0)="","",VLOOKUP($A527,Tournoi!$B$2:$AB$601,4,0))</f>
        <v>Herman</v>
      </c>
      <c r="E527" s="249" t="str">
        <f aca="false">IF(VLOOKUP($A527,Tournoi!$B$2:$AB$601,5,0)="","",VLOOKUP($A527,Tournoi!$B$2:$AB$601,5,0))</f>
        <v/>
      </c>
      <c r="F527" s="280" t="str">
        <f aca="false">IF(VLOOKUP($A527,Tournoi!$B$2:$AB$601,6,0)="","",VLOOKUP($A527,Tournoi!$B$2:$AB$601,6,0))</f>
        <v/>
      </c>
      <c r="G527" s="280" t="str">
        <f aca="false">IF(VLOOKUP($A527,Tournoi!$B$2:$AB$601,6,0)="","",VLOOKUP($A527,Tournoi!$B$2:$AB$601,8,0))</f>
        <v/>
      </c>
      <c r="H527" s="281" t="str">
        <f aca="false">IF(VLOOKUP($A527,Tournoi!$B$2:$AB$601,6,0)="","",VLOOKUP($A527,Tournoi!$B$2:$AB$601,12,0))</f>
        <v/>
      </c>
      <c r="I527" s="280" t="str">
        <f aca="false">IF(VLOOKUP($A527,Tournoi!$B$2:$AB$601,6,0)="","",VLOOKUP($A527,Tournoi!$B$2:$AB$601,13,0))</f>
        <v/>
      </c>
      <c r="J527" s="281" t="str">
        <f aca="false">IF(VLOOKUP($A527,Tournoi!$B$2:$AB$601,6,0)="","",VLOOKUP($A527,Tournoi!$B$2:$AB$601,17,0))</f>
        <v/>
      </c>
      <c r="K527" s="280" t="str">
        <f aca="false">IF(VLOOKUP($A527,Tournoi!$B$2:$AB$601,6,0)="","",VLOOKUP($A527,Tournoi!$B$2:$AB$601,18,0))</f>
        <v/>
      </c>
      <c r="L527" s="281" t="str">
        <f aca="false">IF(VLOOKUP($A527,Tournoi!$B$2:$AB$601,6,0)="","",VLOOKUP($A527,Tournoi!$B$2:$AB$601,22,0))</f>
        <v/>
      </c>
    </row>
    <row r="528" customFormat="false" ht="14.1" hidden="false" customHeight="true" outlineLevel="0" collapsed="false">
      <c r="A528" s="36" t="n">
        <v>527</v>
      </c>
      <c r="B528" s="278" t="n">
        <f aca="false">IF(VLOOKUP($A528,Ludo_na!$A$2:$AB$602,3,0)="","",VLOOKUP($A528,Ludo_na!$A$2:$AB$602,2,0))</f>
        <v>153</v>
      </c>
      <c r="C528" s="279" t="str">
        <f aca="false">IF(VLOOKUP($A528,Tournoi!$B$2:$AB$601,3,0)="","",VLOOKUP($A528,Tournoi!$B$2:$AB$601,3,0))</f>
        <v>Van Kerchove</v>
      </c>
      <c r="D528" s="279" t="str">
        <f aca="false">IF(VLOOKUP($A528,Tournoi!$B$2:$AB$601,4,0)="","",VLOOKUP($A528,Tournoi!$B$2:$AB$601,4,0))</f>
        <v>Elke</v>
      </c>
      <c r="E528" s="249" t="str">
        <f aca="false">IF(VLOOKUP($A528,Tournoi!$B$2:$AB$601,5,0)="","",VLOOKUP($A528,Tournoi!$B$2:$AB$601,5,0))</f>
        <v/>
      </c>
      <c r="F528" s="280" t="str">
        <f aca="false">IF(VLOOKUP($A528,Tournoi!$B$2:$AB$601,6,0)="","",VLOOKUP($A528,Tournoi!$B$2:$AB$601,6,0))</f>
        <v>Aanwezig</v>
      </c>
      <c r="G528" s="280" t="str">
        <f aca="false">IF(VLOOKUP($A528,Tournoi!$B$2:$AB$601,6,0)="","",VLOOKUP($A528,Tournoi!$B$2:$AB$601,8,0))</f>
        <v>Mangrovia</v>
      </c>
      <c r="H528" s="281" t="n">
        <f aca="false">IF(VLOOKUP($A528,Tournoi!$B$2:$AB$601,6,0)="","",VLOOKUP($A528,Tournoi!$B$2:$AB$601,12,0))</f>
        <v>50.2037617554859</v>
      </c>
      <c r="I528" s="280" t="str">
        <f aca="false">IF(VLOOKUP($A528,Tournoi!$B$2:$AB$601,6,0)="","",VLOOKUP($A528,Tournoi!$B$2:$AB$601,13,0))</f>
        <v>Die Burgen von Burgund</v>
      </c>
      <c r="J528" s="281" t="n">
        <f aca="false">IF(VLOOKUP($A528,Tournoi!$B$2:$AB$601,6,0)="","",VLOOKUP($A528,Tournoi!$B$2:$AB$601,17,0))</f>
        <v>66.9214513556619</v>
      </c>
      <c r="K528" s="280" t="str">
        <f aca="false">IF(VLOOKUP($A528,Tournoi!$B$2:$AB$601,6,0)="","",VLOOKUP($A528,Tournoi!$B$2:$AB$601,18,0))</f>
        <v>Splendor</v>
      </c>
      <c r="L528" s="281" t="n">
        <f aca="false">IF(VLOOKUP($A528,Tournoi!$B$2:$AB$601,6,0)="","",VLOOKUP($A528,Tournoi!$B$2:$AB$601,22,0))</f>
        <v>66.9166666666667</v>
      </c>
    </row>
    <row r="529" customFormat="false" ht="14.1" hidden="false" customHeight="true" outlineLevel="0" collapsed="false">
      <c r="A529" s="36" t="n">
        <v>528</v>
      </c>
      <c r="B529" s="278" t="n">
        <f aca="false">IF(VLOOKUP($A529,Ludo_na!$A$2:$AB$602,3,0)="","",VLOOKUP($A529,Ludo_na!$A$2:$AB$602,2,0))</f>
        <v>356</v>
      </c>
      <c r="C529" s="279" t="str">
        <f aca="false">IF(VLOOKUP($A529,Tournoi!$B$2:$AB$601,3,0)="","",VLOOKUP($A529,Tournoi!$B$2:$AB$601,3,0))</f>
        <v>Verlaan</v>
      </c>
      <c r="D529" s="279" t="str">
        <f aca="false">IF(VLOOKUP($A529,Tournoi!$B$2:$AB$601,4,0)="","",VLOOKUP($A529,Tournoi!$B$2:$AB$601,4,0))</f>
        <v>Patrick</v>
      </c>
      <c r="E529" s="249" t="str">
        <f aca="false">IF(VLOOKUP($A529,Tournoi!$B$2:$AB$601,5,0)="","",VLOOKUP($A529,Tournoi!$B$2:$AB$601,5,0))</f>
        <v/>
      </c>
      <c r="F529" s="280" t="str">
        <f aca="false">IF(VLOOKUP($A529,Tournoi!$B$2:$AB$601,6,0)="","",VLOOKUP($A529,Tournoi!$B$2:$AB$601,6,0))</f>
        <v/>
      </c>
      <c r="G529" s="280" t="str">
        <f aca="false">IF(VLOOKUP($A529,Tournoi!$B$2:$AB$601,6,0)="","",VLOOKUP($A529,Tournoi!$B$2:$AB$601,8,0))</f>
        <v/>
      </c>
      <c r="H529" s="281" t="str">
        <f aca="false">IF(VLOOKUP($A529,Tournoi!$B$2:$AB$601,6,0)="","",VLOOKUP($A529,Tournoi!$B$2:$AB$601,12,0))</f>
        <v/>
      </c>
      <c r="I529" s="280" t="str">
        <f aca="false">IF(VLOOKUP($A529,Tournoi!$B$2:$AB$601,6,0)="","",VLOOKUP($A529,Tournoi!$B$2:$AB$601,13,0))</f>
        <v/>
      </c>
      <c r="J529" s="281" t="str">
        <f aca="false">IF(VLOOKUP($A529,Tournoi!$B$2:$AB$601,6,0)="","",VLOOKUP($A529,Tournoi!$B$2:$AB$601,17,0))</f>
        <v/>
      </c>
      <c r="K529" s="280" t="str">
        <f aca="false">IF(VLOOKUP($A529,Tournoi!$B$2:$AB$601,6,0)="","",VLOOKUP($A529,Tournoi!$B$2:$AB$601,18,0))</f>
        <v/>
      </c>
      <c r="L529" s="281" t="str">
        <f aca="false">IF(VLOOKUP($A529,Tournoi!$B$2:$AB$601,6,0)="","",VLOOKUP($A529,Tournoi!$B$2:$AB$601,22,0))</f>
        <v/>
      </c>
    </row>
    <row r="530" customFormat="false" ht="14.1" hidden="false" customHeight="true" outlineLevel="0" collapsed="false">
      <c r="A530" s="36" t="n">
        <v>529</v>
      </c>
      <c r="B530" s="278" t="n">
        <f aca="false">IF(VLOOKUP($A530,Ludo_na!$A$2:$AB$602,3,0)="","",VLOOKUP($A530,Ludo_na!$A$2:$AB$602,2,0))</f>
        <v>480</v>
      </c>
      <c r="C530" s="279" t="str">
        <f aca="false">IF(VLOOKUP($A530,Tournoi!$B$2:$AB$601,3,0)="","",VLOOKUP($A530,Tournoi!$B$2:$AB$601,3,0))</f>
        <v>Verlaan</v>
      </c>
      <c r="D530" s="279" t="str">
        <f aca="false">IF(VLOOKUP($A530,Tournoi!$B$2:$AB$601,4,0)="","",VLOOKUP($A530,Tournoi!$B$2:$AB$601,4,0))</f>
        <v>Nikki</v>
      </c>
      <c r="E530" s="249" t="str">
        <f aca="false">IF(VLOOKUP($A530,Tournoi!$B$2:$AB$601,5,0)="","",VLOOKUP($A530,Tournoi!$B$2:$AB$601,5,0))</f>
        <v/>
      </c>
      <c r="F530" s="280" t="str">
        <f aca="false">IF(VLOOKUP($A530,Tournoi!$B$2:$AB$601,6,0)="","",VLOOKUP($A530,Tournoi!$B$2:$AB$601,6,0))</f>
        <v/>
      </c>
      <c r="G530" s="280" t="str">
        <f aca="false">IF(VLOOKUP($A530,Tournoi!$B$2:$AB$601,6,0)="","",VLOOKUP($A530,Tournoi!$B$2:$AB$601,8,0))</f>
        <v/>
      </c>
      <c r="H530" s="281" t="str">
        <f aca="false">IF(VLOOKUP($A530,Tournoi!$B$2:$AB$601,6,0)="","",VLOOKUP($A530,Tournoi!$B$2:$AB$601,12,0))</f>
        <v/>
      </c>
      <c r="I530" s="280" t="str">
        <f aca="false">IF(VLOOKUP($A530,Tournoi!$B$2:$AB$601,6,0)="","",VLOOKUP($A530,Tournoi!$B$2:$AB$601,13,0))</f>
        <v/>
      </c>
      <c r="J530" s="281" t="str">
        <f aca="false">IF(VLOOKUP($A530,Tournoi!$B$2:$AB$601,6,0)="","",VLOOKUP($A530,Tournoi!$B$2:$AB$601,17,0))</f>
        <v/>
      </c>
      <c r="K530" s="280" t="str">
        <f aca="false">IF(VLOOKUP($A530,Tournoi!$B$2:$AB$601,6,0)="","",VLOOKUP($A530,Tournoi!$B$2:$AB$601,18,0))</f>
        <v/>
      </c>
      <c r="L530" s="281" t="str">
        <f aca="false">IF(VLOOKUP($A530,Tournoi!$B$2:$AB$601,6,0)="","",VLOOKUP($A530,Tournoi!$B$2:$AB$601,22,0))</f>
        <v/>
      </c>
    </row>
    <row r="531" customFormat="false" ht="14.1" hidden="false" customHeight="true" outlineLevel="0" collapsed="false">
      <c r="A531" s="36" t="n">
        <v>530</v>
      </c>
      <c r="B531" s="278" t="n">
        <f aca="false">IF(VLOOKUP($A531,Ludo_na!$A$2:$AB$602,3,0)="","",VLOOKUP($A531,Ludo_na!$A$2:$AB$602,2,0))</f>
        <v>63</v>
      </c>
      <c r="C531" s="279" t="str">
        <f aca="false">IF(VLOOKUP($A531,Tournoi!$B$2:$AB$601,3,0)="","",VLOOKUP($A531,Tournoi!$B$2:$AB$601,3,0))</f>
        <v>Verhulst</v>
      </c>
      <c r="D531" s="279" t="str">
        <f aca="false">IF(VLOOKUP($A531,Tournoi!$B$2:$AB$601,4,0)="","",VLOOKUP($A531,Tournoi!$B$2:$AB$601,4,0))</f>
        <v>Lotte</v>
      </c>
      <c r="E531" s="249" t="str">
        <f aca="false">IF(VLOOKUP($A531,Tournoi!$B$2:$AB$601,5,0)="","",VLOOKUP($A531,Tournoi!$B$2:$AB$601,5,0))</f>
        <v>HQ Gaming Club</v>
      </c>
      <c r="F531" s="280" t="str">
        <f aca="false">IF(VLOOKUP($A531,Tournoi!$B$2:$AB$601,6,0)="","",VLOOKUP($A531,Tournoi!$B$2:$AB$601,6,0))</f>
        <v>Aanwezig</v>
      </c>
      <c r="G531" s="280" t="str">
        <f aca="false">IF(VLOOKUP($A531,Tournoi!$B$2:$AB$601,6,0)="","",VLOOKUP($A531,Tournoi!$B$2:$AB$601,8,0))</f>
        <v>La Isla</v>
      </c>
      <c r="H531" s="281" t="n">
        <f aca="false">IF(VLOOKUP($A531,Tournoi!$B$2:$AB$601,6,0)="","",VLOOKUP($A531,Tournoi!$B$2:$AB$601,12,0))</f>
        <v>104.30985915493</v>
      </c>
      <c r="I531" s="280" t="str">
        <f aca="false">IF(VLOOKUP($A531,Tournoi!$B$2:$AB$601,6,0)="","",VLOOKUP($A531,Tournoi!$B$2:$AB$601,13,0))</f>
        <v>Das Orakel von Delphi</v>
      </c>
      <c r="J531" s="281" t="n">
        <f aca="false">IF(VLOOKUP($A531,Tournoi!$B$2:$AB$601,6,0)="","",VLOOKUP($A531,Tournoi!$B$2:$AB$601,17,0))</f>
        <v>33.5964912280702</v>
      </c>
      <c r="K531" s="280" t="str">
        <f aca="false">IF(VLOOKUP($A531,Tournoi!$B$2:$AB$601,6,0)="","",VLOOKUP($A531,Tournoi!$B$2:$AB$601,18,0))</f>
        <v>Kilt Castle</v>
      </c>
      <c r="L531" s="281" t="n">
        <f aca="false">IF(VLOOKUP($A531,Tournoi!$B$2:$AB$601,6,0)="","",VLOOKUP($A531,Tournoi!$B$2:$AB$601,22,0))</f>
        <v>104.276995305164</v>
      </c>
    </row>
    <row r="532" customFormat="false" ht="14.1" hidden="false" customHeight="true" outlineLevel="0" collapsed="false">
      <c r="A532" s="36" t="n">
        <v>531</v>
      </c>
      <c r="B532" s="278" t="n">
        <f aca="false">IF(VLOOKUP($A532,Ludo_na!$A$2:$AB$602,3,0)="","",VLOOKUP($A532,Ludo_na!$A$2:$AB$602,2,0))</f>
        <v>174</v>
      </c>
      <c r="C532" s="279" t="str">
        <f aca="false">IF(VLOOKUP($A532,Tournoi!$B$2:$AB$601,3,0)="","",VLOOKUP($A532,Tournoi!$B$2:$AB$601,3,0))</f>
        <v>Wallaert</v>
      </c>
      <c r="D532" s="279" t="str">
        <f aca="false">IF(VLOOKUP($A532,Tournoi!$B$2:$AB$601,4,0)="","",VLOOKUP($A532,Tournoi!$B$2:$AB$601,4,0))</f>
        <v>Joachim</v>
      </c>
      <c r="E532" s="249" t="str">
        <f aca="false">IF(VLOOKUP($A532,Tournoi!$B$2:$AB$601,5,0)="","",VLOOKUP($A532,Tournoi!$B$2:$AB$601,5,0))</f>
        <v/>
      </c>
      <c r="F532" s="280" t="str">
        <f aca="false">IF(VLOOKUP($A532,Tournoi!$B$2:$AB$601,6,0)="","",VLOOKUP($A532,Tournoi!$B$2:$AB$601,6,0))</f>
        <v/>
      </c>
      <c r="G532" s="280" t="str">
        <f aca="false">IF(VLOOKUP($A532,Tournoi!$B$2:$AB$601,6,0)="","",VLOOKUP($A532,Tournoi!$B$2:$AB$601,8,0))</f>
        <v/>
      </c>
      <c r="H532" s="281" t="str">
        <f aca="false">IF(VLOOKUP($A532,Tournoi!$B$2:$AB$601,6,0)="","",VLOOKUP($A532,Tournoi!$B$2:$AB$601,12,0))</f>
        <v/>
      </c>
      <c r="I532" s="280" t="str">
        <f aca="false">IF(VLOOKUP($A532,Tournoi!$B$2:$AB$601,6,0)="","",VLOOKUP($A532,Tournoi!$B$2:$AB$601,13,0))</f>
        <v/>
      </c>
      <c r="J532" s="281" t="str">
        <f aca="false">IF(VLOOKUP($A532,Tournoi!$B$2:$AB$601,6,0)="","",VLOOKUP($A532,Tournoi!$B$2:$AB$601,17,0))</f>
        <v/>
      </c>
      <c r="K532" s="280" t="str">
        <f aca="false">IF(VLOOKUP($A532,Tournoi!$B$2:$AB$601,6,0)="","",VLOOKUP($A532,Tournoi!$B$2:$AB$601,18,0))</f>
        <v/>
      </c>
      <c r="L532" s="281" t="str">
        <f aca="false">IF(VLOOKUP($A532,Tournoi!$B$2:$AB$601,6,0)="","",VLOOKUP($A532,Tournoi!$B$2:$AB$601,22,0))</f>
        <v/>
      </c>
    </row>
    <row r="533" customFormat="false" ht="14.1" hidden="false" customHeight="true" outlineLevel="0" collapsed="false">
      <c r="A533" s="36" t="n">
        <v>532</v>
      </c>
      <c r="B533" s="278" t="n">
        <f aca="false">IF(VLOOKUP($A533,Ludo_na!$A$2:$AB$602,3,0)="","",VLOOKUP($A533,Ludo_na!$A$2:$AB$602,2,0))</f>
        <v>80</v>
      </c>
      <c r="C533" s="279" t="str">
        <f aca="false">IF(VLOOKUP($A533,Tournoi!$B$2:$AB$601,3,0)="","",VLOOKUP($A533,Tournoi!$B$2:$AB$601,3,0))</f>
        <v>Dedeurwaerder</v>
      </c>
      <c r="D533" s="279" t="str">
        <f aca="false">IF(VLOOKUP($A533,Tournoi!$B$2:$AB$601,4,0)="","",VLOOKUP($A533,Tournoi!$B$2:$AB$601,4,0))</f>
        <v>Lien</v>
      </c>
      <c r="E533" s="249" t="str">
        <f aca="false">IF(VLOOKUP($A533,Tournoi!$B$2:$AB$601,5,0)="","",VLOOKUP($A533,Tournoi!$B$2:$AB$601,5,0))</f>
        <v/>
      </c>
      <c r="F533" s="280" t="str">
        <f aca="false">IF(VLOOKUP($A533,Tournoi!$B$2:$AB$601,6,0)="","",VLOOKUP($A533,Tournoi!$B$2:$AB$601,6,0))</f>
        <v>Aanwezig</v>
      </c>
      <c r="G533" s="280" t="str">
        <f aca="false">IF(VLOOKUP($A533,Tournoi!$B$2:$AB$601,6,0)="","",VLOOKUP($A533,Tournoi!$B$2:$AB$601,8,0))</f>
        <v>La Isla</v>
      </c>
      <c r="H533" s="281" t="n">
        <f aca="false">IF(VLOOKUP($A533,Tournoi!$B$2:$AB$601,6,0)="","",VLOOKUP($A533,Tournoi!$B$2:$AB$601,12,0))</f>
        <v>104.311320754717</v>
      </c>
      <c r="I533" s="280" t="str">
        <f aca="false">IF(VLOOKUP($A533,Tournoi!$B$2:$AB$601,6,0)="","",VLOOKUP($A533,Tournoi!$B$2:$AB$601,13,0))</f>
        <v>Orleans</v>
      </c>
      <c r="J533" s="281" t="n">
        <f aca="false">IF(VLOOKUP($A533,Tournoi!$B$2:$AB$601,6,0)="","",VLOOKUP($A533,Tournoi!$B$2:$AB$601,17,0))</f>
        <v>33.5803066989508</v>
      </c>
      <c r="K533" s="280" t="str">
        <f aca="false">IF(VLOOKUP($A533,Tournoi!$B$2:$AB$601,6,0)="","",VLOOKUP($A533,Tournoi!$B$2:$AB$601,18,0))</f>
        <v>Cartagena</v>
      </c>
      <c r="L533" s="281" t="n">
        <f aca="false">IF(VLOOKUP($A533,Tournoi!$B$2:$AB$601,6,0)="","",VLOOKUP($A533,Tournoi!$B$2:$AB$601,22,0))</f>
        <v>104.4</v>
      </c>
    </row>
    <row r="534" customFormat="false" ht="14.1" hidden="false" customHeight="true" outlineLevel="0" collapsed="false">
      <c r="A534" s="36" t="n">
        <v>533</v>
      </c>
      <c r="B534" s="278" t="n">
        <f aca="false">IF(VLOOKUP($A534,Ludo_na!$A$2:$AB$602,3,0)="","",VLOOKUP($A534,Ludo_na!$A$2:$AB$602,2,0))</f>
        <v>408</v>
      </c>
      <c r="C534" s="279" t="str">
        <f aca="false">IF(VLOOKUP($A534,Tournoi!$B$2:$AB$601,3,0)="","",VLOOKUP($A534,Tournoi!$B$2:$AB$601,3,0))</f>
        <v>Bremeesch</v>
      </c>
      <c r="D534" s="279" t="str">
        <f aca="false">IF(VLOOKUP($A534,Tournoi!$B$2:$AB$601,4,0)="","",VLOOKUP($A534,Tournoi!$B$2:$AB$601,4,0))</f>
        <v>Anika</v>
      </c>
      <c r="E534" s="249" t="str">
        <f aca="false">IF(VLOOKUP($A534,Tournoi!$B$2:$AB$601,5,0)="","",VLOOKUP($A534,Tournoi!$B$2:$AB$601,5,0))</f>
        <v/>
      </c>
      <c r="F534" s="280" t="str">
        <f aca="false">IF(VLOOKUP($A534,Tournoi!$B$2:$AB$601,6,0)="","",VLOOKUP($A534,Tournoi!$B$2:$AB$601,6,0))</f>
        <v/>
      </c>
      <c r="G534" s="280" t="str">
        <f aca="false">IF(VLOOKUP($A534,Tournoi!$B$2:$AB$601,6,0)="","",VLOOKUP($A534,Tournoi!$B$2:$AB$601,8,0))</f>
        <v/>
      </c>
      <c r="H534" s="281" t="str">
        <f aca="false">IF(VLOOKUP($A534,Tournoi!$B$2:$AB$601,6,0)="","",VLOOKUP($A534,Tournoi!$B$2:$AB$601,12,0))</f>
        <v/>
      </c>
      <c r="I534" s="280" t="str">
        <f aca="false">IF(VLOOKUP($A534,Tournoi!$B$2:$AB$601,6,0)="","",VLOOKUP($A534,Tournoi!$B$2:$AB$601,13,0))</f>
        <v/>
      </c>
      <c r="J534" s="281" t="str">
        <f aca="false">IF(VLOOKUP($A534,Tournoi!$B$2:$AB$601,6,0)="","",VLOOKUP($A534,Tournoi!$B$2:$AB$601,17,0))</f>
        <v/>
      </c>
      <c r="K534" s="280" t="str">
        <f aca="false">IF(VLOOKUP($A534,Tournoi!$B$2:$AB$601,6,0)="","",VLOOKUP($A534,Tournoi!$B$2:$AB$601,18,0))</f>
        <v/>
      </c>
      <c r="L534" s="281" t="str">
        <f aca="false">IF(VLOOKUP($A534,Tournoi!$B$2:$AB$601,6,0)="","",VLOOKUP($A534,Tournoi!$B$2:$AB$601,22,0))</f>
        <v/>
      </c>
    </row>
    <row r="535" customFormat="false" ht="14.1" hidden="false" customHeight="true" outlineLevel="0" collapsed="false">
      <c r="A535" s="36" t="n">
        <v>534</v>
      </c>
      <c r="B535" s="278" t="n">
        <f aca="false">IF(VLOOKUP($A535,Ludo_na!$A$2:$AB$602,3,0)="","",VLOOKUP($A535,Ludo_na!$A$2:$AB$602,2,0))</f>
        <v>16</v>
      </c>
      <c r="C535" s="279" t="str">
        <f aca="false">IF(VLOOKUP($A535,Tournoi!$B$2:$AB$601,3,0)="","",VLOOKUP($A535,Tournoi!$B$2:$AB$601,3,0))</f>
        <v>Liekens</v>
      </c>
      <c r="D535" s="279" t="str">
        <f aca="false">IF(VLOOKUP($A535,Tournoi!$B$2:$AB$601,4,0)="","",VLOOKUP($A535,Tournoi!$B$2:$AB$601,4,0))</f>
        <v>Patrick</v>
      </c>
      <c r="E535" s="249" t="str">
        <f aca="false">IF(VLOOKUP($A535,Tournoi!$B$2:$AB$601,5,0)="","",VLOOKUP($A535,Tournoi!$B$2:$AB$601,5,0))</f>
        <v>3 Promille</v>
      </c>
      <c r="F535" s="280" t="str">
        <f aca="false">IF(VLOOKUP($A535,Tournoi!$B$2:$AB$601,6,0)="","",VLOOKUP($A535,Tournoi!$B$2:$AB$601,6,0))</f>
        <v>Aanwezig</v>
      </c>
      <c r="G535" s="280" t="str">
        <f aca="false">IF(VLOOKUP($A535,Tournoi!$B$2:$AB$601,6,0)="","",VLOOKUP($A535,Tournoi!$B$2:$AB$601,8,0))</f>
        <v>Cottage Garden</v>
      </c>
      <c r="H535" s="281" t="n">
        <f aca="false">IF(VLOOKUP($A535,Tournoi!$B$2:$AB$601,6,0)="","",VLOOKUP($A535,Tournoi!$B$2:$AB$601,12,0))</f>
        <v>33.578869047619</v>
      </c>
      <c r="I535" s="280" t="str">
        <f aca="false">IF(VLOOKUP($A535,Tournoi!$B$2:$AB$601,6,0)="","",VLOOKUP($A535,Tournoi!$B$2:$AB$601,13,0))</f>
        <v>Agricola</v>
      </c>
      <c r="J535" s="281" t="n">
        <f aca="false">IF(VLOOKUP($A535,Tournoi!$B$2:$AB$601,6,0)="","",VLOOKUP($A535,Tournoi!$B$2:$AB$601,17,0))</f>
        <v>66.9088541666667</v>
      </c>
      <c r="K535" s="280" t="str">
        <f aca="false">IF(VLOOKUP($A535,Tournoi!$B$2:$AB$601,6,0)="","",VLOOKUP($A535,Tournoi!$B$2:$AB$601,18,0))</f>
        <v>Cartagena</v>
      </c>
      <c r="L535" s="281" t="n">
        <f aca="false">IF(VLOOKUP($A535,Tournoi!$B$2:$AB$601,6,0)="","",VLOOKUP($A535,Tournoi!$B$2:$AB$601,22,0))</f>
        <v>33.5333333333333</v>
      </c>
    </row>
    <row r="536" customFormat="false" ht="14.1" hidden="false" customHeight="true" outlineLevel="0" collapsed="false">
      <c r="A536" s="36" t="n">
        <v>535</v>
      </c>
      <c r="B536" s="278" t="n">
        <f aca="false">IF(VLOOKUP($A536,Ludo_na!$A$2:$AB$602,3,0)="","",VLOOKUP($A536,Ludo_na!$A$2:$AB$602,2,0))</f>
        <v>67</v>
      </c>
      <c r="C536" s="279" t="str">
        <f aca="false">IF(VLOOKUP($A536,Tournoi!$B$2:$AB$601,3,0)="","",VLOOKUP($A536,Tournoi!$B$2:$AB$601,3,0))</f>
        <v>Liekens</v>
      </c>
      <c r="D536" s="279" t="str">
        <f aca="false">IF(VLOOKUP($A536,Tournoi!$B$2:$AB$601,4,0)="","",VLOOKUP($A536,Tournoi!$B$2:$AB$601,4,0))</f>
        <v>Bianca</v>
      </c>
      <c r="E536" s="249" t="str">
        <f aca="false">IF(VLOOKUP($A536,Tournoi!$B$2:$AB$601,5,0)="","",VLOOKUP($A536,Tournoi!$B$2:$AB$601,5,0))</f>
        <v>x</v>
      </c>
      <c r="F536" s="280" t="str">
        <f aca="false">IF(VLOOKUP($A536,Tournoi!$B$2:$AB$601,6,0)="","",VLOOKUP($A536,Tournoi!$B$2:$AB$601,6,0))</f>
        <v>Aanwezig</v>
      </c>
      <c r="G536" s="280" t="str">
        <f aca="false">IF(VLOOKUP($A536,Tournoi!$B$2:$AB$601,6,0)="","",VLOOKUP($A536,Tournoi!$B$2:$AB$601,8,0))</f>
        <v>Stenen tijdperk</v>
      </c>
      <c r="H536" s="281" t="n">
        <f aca="false">IF(VLOOKUP($A536,Tournoi!$B$2:$AB$601,6,0)="","",VLOOKUP($A536,Tournoi!$B$2:$AB$601,12,0))</f>
        <v>33.5793333333333</v>
      </c>
      <c r="I536" s="280" t="str">
        <f aca="false">IF(VLOOKUP($A536,Tournoi!$B$2:$AB$601,6,0)="","",VLOOKUP($A536,Tournoi!$B$2:$AB$601,13,0))</f>
        <v>Das Orakel von Delphi</v>
      </c>
      <c r="J536" s="281" t="n">
        <f aca="false">IF(VLOOKUP($A536,Tournoi!$B$2:$AB$601,6,0)="","",VLOOKUP($A536,Tournoi!$B$2:$AB$601,17,0))</f>
        <v>33.5833333333333</v>
      </c>
      <c r="K536" s="280" t="str">
        <f aca="false">IF(VLOOKUP($A536,Tournoi!$B$2:$AB$601,6,0)="","",VLOOKUP($A536,Tournoi!$B$2:$AB$601,18,0))</f>
        <v>Las Vegas Kaartspel</v>
      </c>
      <c r="L536" s="281" t="n">
        <f aca="false">IF(VLOOKUP($A536,Tournoi!$B$2:$AB$601,6,0)="","",VLOOKUP($A536,Tournoi!$B$2:$AB$601,22,0))</f>
        <v>25.1845238095238</v>
      </c>
    </row>
    <row r="537" customFormat="false" ht="14.1" hidden="false" customHeight="true" outlineLevel="0" collapsed="false">
      <c r="A537" s="36" t="n">
        <v>536</v>
      </c>
      <c r="B537" s="278" t="n">
        <f aca="false">IF(VLOOKUP($A537,Ludo_na!$A$2:$AB$602,3,0)="","",VLOOKUP($A537,Ludo_na!$A$2:$AB$602,2,0))</f>
        <v>74</v>
      </c>
      <c r="C537" s="279" t="str">
        <f aca="false">IF(VLOOKUP($A537,Tournoi!$B$2:$AB$601,3,0)="","",VLOOKUP($A537,Tournoi!$B$2:$AB$601,3,0))</f>
        <v>Ver Elst</v>
      </c>
      <c r="D537" s="279" t="str">
        <f aca="false">IF(VLOOKUP($A537,Tournoi!$B$2:$AB$601,4,0)="","",VLOOKUP($A537,Tournoi!$B$2:$AB$601,4,0))</f>
        <v>Dirk</v>
      </c>
      <c r="E537" s="249" t="str">
        <f aca="false">IF(VLOOKUP($A537,Tournoi!$B$2:$AB$601,5,0)="","",VLOOKUP($A537,Tournoi!$B$2:$AB$601,5,0))</f>
        <v>Speelduivel</v>
      </c>
      <c r="F537" s="280" t="str">
        <f aca="false">IF(VLOOKUP($A537,Tournoi!$B$2:$AB$601,6,0)="","",VLOOKUP($A537,Tournoi!$B$2:$AB$601,6,0))</f>
        <v/>
      </c>
      <c r="G537" s="280" t="str">
        <f aca="false">IF(VLOOKUP($A537,Tournoi!$B$2:$AB$601,6,0)="","",VLOOKUP($A537,Tournoi!$B$2:$AB$601,8,0))</f>
        <v/>
      </c>
      <c r="H537" s="281" t="str">
        <f aca="false">IF(VLOOKUP($A537,Tournoi!$B$2:$AB$601,6,0)="","",VLOOKUP($A537,Tournoi!$B$2:$AB$601,12,0))</f>
        <v/>
      </c>
      <c r="I537" s="280" t="str">
        <f aca="false">IF(VLOOKUP($A537,Tournoi!$B$2:$AB$601,6,0)="","",VLOOKUP($A537,Tournoi!$B$2:$AB$601,13,0))</f>
        <v/>
      </c>
      <c r="J537" s="281" t="str">
        <f aca="false">IF(VLOOKUP($A537,Tournoi!$B$2:$AB$601,6,0)="","",VLOOKUP($A537,Tournoi!$B$2:$AB$601,17,0))</f>
        <v/>
      </c>
      <c r="K537" s="280" t="str">
        <f aca="false">IF(VLOOKUP($A537,Tournoi!$B$2:$AB$601,6,0)="","",VLOOKUP($A537,Tournoi!$B$2:$AB$601,18,0))</f>
        <v/>
      </c>
      <c r="L537" s="281" t="str">
        <f aca="false">IF(VLOOKUP($A537,Tournoi!$B$2:$AB$601,6,0)="","",VLOOKUP($A537,Tournoi!$B$2:$AB$601,22,0))</f>
        <v/>
      </c>
    </row>
    <row r="538" customFormat="false" ht="14.1" hidden="false" customHeight="true" outlineLevel="0" collapsed="false">
      <c r="A538" s="36" t="n">
        <v>537</v>
      </c>
      <c r="B538" s="278" t="n">
        <f aca="false">IF(VLOOKUP($A538,Ludo_na!$A$2:$AB$602,3,0)="","",VLOOKUP($A538,Ludo_na!$A$2:$AB$602,2,0))</f>
        <v>549</v>
      </c>
      <c r="C538" s="279" t="str">
        <f aca="false">IF(VLOOKUP($A538,Tournoi!$B$2:$AB$601,3,0)="","",VLOOKUP($A538,Tournoi!$B$2:$AB$601,3,0))</f>
        <v>Vermeulen</v>
      </c>
      <c r="D538" s="279" t="str">
        <f aca="false">IF(VLOOKUP($A538,Tournoi!$B$2:$AB$601,4,0)="","",VLOOKUP($A538,Tournoi!$B$2:$AB$601,4,0))</f>
        <v>Nicolas</v>
      </c>
      <c r="E538" s="249" t="str">
        <f aca="false">IF(VLOOKUP($A538,Tournoi!$B$2:$AB$601,5,0)="","",VLOOKUP($A538,Tournoi!$B$2:$AB$601,5,0))</f>
        <v/>
      </c>
      <c r="F538" s="280" t="str">
        <f aca="false">IF(VLOOKUP($A538,Tournoi!$B$2:$AB$601,6,0)="","",VLOOKUP($A538,Tournoi!$B$2:$AB$601,6,0))</f>
        <v/>
      </c>
      <c r="G538" s="280" t="str">
        <f aca="false">IF(VLOOKUP($A538,Tournoi!$B$2:$AB$601,6,0)="","",VLOOKUP($A538,Tournoi!$B$2:$AB$601,8,0))</f>
        <v/>
      </c>
      <c r="H538" s="281" t="str">
        <f aca="false">IF(VLOOKUP($A538,Tournoi!$B$2:$AB$601,6,0)="","",VLOOKUP($A538,Tournoi!$B$2:$AB$601,12,0))</f>
        <v/>
      </c>
      <c r="I538" s="280" t="str">
        <f aca="false">IF(VLOOKUP($A538,Tournoi!$B$2:$AB$601,6,0)="","",VLOOKUP($A538,Tournoi!$B$2:$AB$601,13,0))</f>
        <v/>
      </c>
      <c r="J538" s="281" t="str">
        <f aca="false">IF(VLOOKUP($A538,Tournoi!$B$2:$AB$601,6,0)="","",VLOOKUP($A538,Tournoi!$B$2:$AB$601,17,0))</f>
        <v/>
      </c>
      <c r="K538" s="280" t="str">
        <f aca="false">IF(VLOOKUP($A538,Tournoi!$B$2:$AB$601,6,0)="","",VLOOKUP($A538,Tournoi!$B$2:$AB$601,18,0))</f>
        <v/>
      </c>
      <c r="L538" s="281" t="str">
        <f aca="false">IF(VLOOKUP($A538,Tournoi!$B$2:$AB$601,6,0)="","",VLOOKUP($A538,Tournoi!$B$2:$AB$601,22,0))</f>
        <v/>
      </c>
    </row>
    <row r="539" customFormat="false" ht="14.1" hidden="false" customHeight="true" outlineLevel="0" collapsed="false">
      <c r="A539" s="36" t="n">
        <v>538</v>
      </c>
      <c r="B539" s="278" t="n">
        <f aca="false">IF(VLOOKUP($A539,Ludo_na!$A$2:$AB$602,3,0)="","",VLOOKUP($A539,Ludo_na!$A$2:$AB$602,2,0))</f>
        <v>35</v>
      </c>
      <c r="C539" s="279" t="str">
        <f aca="false">IF(VLOOKUP($A539,Tournoi!$B$2:$AB$601,3,0)="","",VLOOKUP($A539,Tournoi!$B$2:$AB$601,3,0))</f>
        <v>Debisschop</v>
      </c>
      <c r="D539" s="279" t="str">
        <f aca="false">IF(VLOOKUP($A539,Tournoi!$B$2:$AB$601,4,0)="","",VLOOKUP($A539,Tournoi!$B$2:$AB$601,4,0))</f>
        <v>Wouter</v>
      </c>
      <c r="E539" s="249" t="str">
        <f aca="false">IF(VLOOKUP($A539,Tournoi!$B$2:$AB$601,5,0)="","",VLOOKUP($A539,Tournoi!$B$2:$AB$601,5,0))</f>
        <v>Prettig gescoord</v>
      </c>
      <c r="F539" s="280" t="str">
        <f aca="false">IF(VLOOKUP($A539,Tournoi!$B$2:$AB$601,6,0)="","",VLOOKUP($A539,Tournoi!$B$2:$AB$601,6,0))</f>
        <v>Aanwezig</v>
      </c>
      <c r="G539" s="280" t="str">
        <f aca="false">IF(VLOOKUP($A539,Tournoi!$B$2:$AB$601,6,0)="","",VLOOKUP($A539,Tournoi!$B$2:$AB$601,8,0))</f>
        <v>Avonturenland</v>
      </c>
      <c r="H539" s="281" t="n">
        <f aca="false">IF(VLOOKUP($A539,Tournoi!$B$2:$AB$601,6,0)="","",VLOOKUP($A539,Tournoi!$B$2:$AB$601,12,0))</f>
        <v>66.9479166666667</v>
      </c>
      <c r="I539" s="280" t="str">
        <f aca="false">IF(VLOOKUP($A539,Tournoi!$B$2:$AB$601,6,0)="","",VLOOKUP($A539,Tournoi!$B$2:$AB$601,13,0))</f>
        <v>Great Western Trail</v>
      </c>
      <c r="J539" s="281" t="n">
        <f aca="false">IF(VLOOKUP($A539,Tournoi!$B$2:$AB$601,6,0)="","",VLOOKUP($A539,Tournoi!$B$2:$AB$601,17,0))</f>
        <v>104.324626865672</v>
      </c>
      <c r="K539" s="280" t="str">
        <f aca="false">IF(VLOOKUP($A539,Tournoi!$B$2:$AB$601,6,0)="","",VLOOKUP($A539,Tournoi!$B$2:$AB$601,18,0))</f>
        <v>Splendor</v>
      </c>
      <c r="L539" s="281" t="n">
        <f aca="false">IF(VLOOKUP($A539,Tournoi!$B$2:$AB$601,6,0)="","",VLOOKUP($A539,Tournoi!$B$2:$AB$601,22,0))</f>
        <v>104.365853658537</v>
      </c>
    </row>
    <row r="540" customFormat="false" ht="14.1" hidden="false" customHeight="true" outlineLevel="0" collapsed="false">
      <c r="A540" s="36" t="n">
        <v>539</v>
      </c>
      <c r="B540" s="278" t="n">
        <f aca="false">IF(VLOOKUP($A540,Ludo_na!$A$2:$AB$602,3,0)="","",VLOOKUP($A540,Ludo_na!$A$2:$AB$602,2,0))</f>
        <v>484</v>
      </c>
      <c r="C540" s="279" t="str">
        <f aca="false">IF(VLOOKUP($A540,Tournoi!$B$2:$AB$601,3,0)="","",VLOOKUP($A540,Tournoi!$B$2:$AB$601,3,0))</f>
        <v>Luyckx</v>
      </c>
      <c r="D540" s="279" t="str">
        <f aca="false">IF(VLOOKUP($A540,Tournoi!$B$2:$AB$601,4,0)="","",VLOOKUP($A540,Tournoi!$B$2:$AB$601,4,0))</f>
        <v>Kris</v>
      </c>
      <c r="E540" s="249" t="str">
        <f aca="false">IF(VLOOKUP($A540,Tournoi!$B$2:$AB$601,5,0)="","",VLOOKUP($A540,Tournoi!$B$2:$AB$601,5,0))</f>
        <v/>
      </c>
      <c r="F540" s="280" t="str">
        <f aca="false">IF(VLOOKUP($A540,Tournoi!$B$2:$AB$601,6,0)="","",VLOOKUP($A540,Tournoi!$B$2:$AB$601,6,0))</f>
        <v/>
      </c>
      <c r="G540" s="280" t="str">
        <f aca="false">IF(VLOOKUP($A540,Tournoi!$B$2:$AB$601,6,0)="","",VLOOKUP($A540,Tournoi!$B$2:$AB$601,8,0))</f>
        <v/>
      </c>
      <c r="H540" s="281" t="str">
        <f aca="false">IF(VLOOKUP($A540,Tournoi!$B$2:$AB$601,6,0)="","",VLOOKUP($A540,Tournoi!$B$2:$AB$601,12,0))</f>
        <v/>
      </c>
      <c r="I540" s="280" t="str">
        <f aca="false">IF(VLOOKUP($A540,Tournoi!$B$2:$AB$601,6,0)="","",VLOOKUP($A540,Tournoi!$B$2:$AB$601,13,0))</f>
        <v/>
      </c>
      <c r="J540" s="281" t="str">
        <f aca="false">IF(VLOOKUP($A540,Tournoi!$B$2:$AB$601,6,0)="","",VLOOKUP($A540,Tournoi!$B$2:$AB$601,17,0))</f>
        <v/>
      </c>
      <c r="K540" s="280" t="str">
        <f aca="false">IF(VLOOKUP($A540,Tournoi!$B$2:$AB$601,6,0)="","",VLOOKUP($A540,Tournoi!$B$2:$AB$601,18,0))</f>
        <v/>
      </c>
      <c r="L540" s="281" t="str">
        <f aca="false">IF(VLOOKUP($A540,Tournoi!$B$2:$AB$601,6,0)="","",VLOOKUP($A540,Tournoi!$B$2:$AB$601,22,0))</f>
        <v/>
      </c>
    </row>
    <row r="541" customFormat="false" ht="14.1" hidden="false" customHeight="true" outlineLevel="0" collapsed="false">
      <c r="A541" s="36" t="n">
        <v>540</v>
      </c>
      <c r="B541" s="278" t="n">
        <f aca="false">IF(VLOOKUP($A541,Ludo_na!$A$2:$AB$602,3,0)="","",VLOOKUP($A541,Ludo_na!$A$2:$AB$602,2,0))</f>
        <v>572</v>
      </c>
      <c r="C541" s="279" t="str">
        <f aca="false">IF(VLOOKUP($A541,Tournoi!$B$2:$AB$601,3,0)="","",VLOOKUP($A541,Tournoi!$B$2:$AB$601,3,0))</f>
        <v>Goris</v>
      </c>
      <c r="D541" s="279" t="str">
        <f aca="false">IF(VLOOKUP($A541,Tournoi!$B$2:$AB$601,4,0)="","",VLOOKUP($A541,Tournoi!$B$2:$AB$601,4,0))</f>
        <v>Sven</v>
      </c>
      <c r="E541" s="249" t="str">
        <f aca="false">IF(VLOOKUP($A541,Tournoi!$B$2:$AB$601,5,0)="","",VLOOKUP($A541,Tournoi!$B$2:$AB$601,5,0))</f>
        <v/>
      </c>
      <c r="F541" s="280" t="str">
        <f aca="false">IF(VLOOKUP($A541,Tournoi!$B$2:$AB$601,6,0)="","",VLOOKUP($A541,Tournoi!$B$2:$AB$601,6,0))</f>
        <v/>
      </c>
      <c r="G541" s="280" t="str">
        <f aca="false">IF(VLOOKUP($A541,Tournoi!$B$2:$AB$601,6,0)="","",VLOOKUP($A541,Tournoi!$B$2:$AB$601,8,0))</f>
        <v/>
      </c>
      <c r="H541" s="281" t="str">
        <f aca="false">IF(VLOOKUP($A541,Tournoi!$B$2:$AB$601,6,0)="","",VLOOKUP($A541,Tournoi!$B$2:$AB$601,12,0))</f>
        <v/>
      </c>
      <c r="I541" s="280" t="str">
        <f aca="false">IF(VLOOKUP($A541,Tournoi!$B$2:$AB$601,6,0)="","",VLOOKUP($A541,Tournoi!$B$2:$AB$601,13,0))</f>
        <v/>
      </c>
      <c r="J541" s="281" t="str">
        <f aca="false">IF(VLOOKUP($A541,Tournoi!$B$2:$AB$601,6,0)="","",VLOOKUP($A541,Tournoi!$B$2:$AB$601,17,0))</f>
        <v/>
      </c>
      <c r="K541" s="280" t="str">
        <f aca="false">IF(VLOOKUP($A541,Tournoi!$B$2:$AB$601,6,0)="","",VLOOKUP($A541,Tournoi!$B$2:$AB$601,18,0))</f>
        <v/>
      </c>
      <c r="L541" s="281" t="str">
        <f aca="false">IF(VLOOKUP($A541,Tournoi!$B$2:$AB$601,6,0)="","",VLOOKUP($A541,Tournoi!$B$2:$AB$601,22,0))</f>
        <v/>
      </c>
    </row>
    <row r="542" customFormat="false" ht="14.1" hidden="false" customHeight="true" outlineLevel="0" collapsed="false">
      <c r="A542" s="36" t="n">
        <v>541</v>
      </c>
      <c r="B542" s="278" t="n">
        <f aca="false">IF(VLOOKUP($A542,Ludo_na!$A$2:$AB$602,3,0)="","",VLOOKUP($A542,Ludo_na!$A$2:$AB$602,2,0))</f>
        <v>433</v>
      </c>
      <c r="C542" s="279" t="str">
        <f aca="false">IF(VLOOKUP($A542,Tournoi!$B$2:$AB$601,3,0)="","",VLOOKUP($A542,Tournoi!$B$2:$AB$601,3,0))</f>
        <v>Belis</v>
      </c>
      <c r="D542" s="279" t="str">
        <f aca="false">IF(VLOOKUP($A542,Tournoi!$B$2:$AB$601,4,0)="","",VLOOKUP($A542,Tournoi!$B$2:$AB$601,4,0))</f>
        <v>Jan</v>
      </c>
      <c r="E542" s="249" t="str">
        <f aca="false">IF(VLOOKUP($A542,Tournoi!$B$2:$AB$601,5,0)="","",VLOOKUP($A542,Tournoi!$B$2:$AB$601,5,0))</f>
        <v/>
      </c>
      <c r="F542" s="280" t="str">
        <f aca="false">IF(VLOOKUP($A542,Tournoi!$B$2:$AB$601,6,0)="","",VLOOKUP($A542,Tournoi!$B$2:$AB$601,6,0))</f>
        <v/>
      </c>
      <c r="G542" s="280" t="str">
        <f aca="false">IF(VLOOKUP($A542,Tournoi!$B$2:$AB$601,6,0)="","",VLOOKUP($A542,Tournoi!$B$2:$AB$601,8,0))</f>
        <v/>
      </c>
      <c r="H542" s="281" t="str">
        <f aca="false">IF(VLOOKUP($A542,Tournoi!$B$2:$AB$601,6,0)="","",VLOOKUP($A542,Tournoi!$B$2:$AB$601,12,0))</f>
        <v/>
      </c>
      <c r="I542" s="280" t="str">
        <f aca="false">IF(VLOOKUP($A542,Tournoi!$B$2:$AB$601,6,0)="","",VLOOKUP($A542,Tournoi!$B$2:$AB$601,13,0))</f>
        <v/>
      </c>
      <c r="J542" s="281" t="str">
        <f aca="false">IF(VLOOKUP($A542,Tournoi!$B$2:$AB$601,6,0)="","",VLOOKUP($A542,Tournoi!$B$2:$AB$601,17,0))</f>
        <v/>
      </c>
      <c r="K542" s="280" t="str">
        <f aca="false">IF(VLOOKUP($A542,Tournoi!$B$2:$AB$601,6,0)="","",VLOOKUP($A542,Tournoi!$B$2:$AB$601,18,0))</f>
        <v/>
      </c>
      <c r="L542" s="281" t="str">
        <f aca="false">IF(VLOOKUP($A542,Tournoi!$B$2:$AB$601,6,0)="","",VLOOKUP($A542,Tournoi!$B$2:$AB$601,22,0))</f>
        <v/>
      </c>
    </row>
    <row r="543" customFormat="false" ht="14.1" hidden="false" customHeight="true" outlineLevel="0" collapsed="false">
      <c r="A543" s="36" t="n">
        <v>542</v>
      </c>
      <c r="B543" s="278" t="n">
        <f aca="false">IF(VLOOKUP($A543,Ludo_na!$A$2:$AB$602,3,0)="","",VLOOKUP($A543,Ludo_na!$A$2:$AB$602,2,0))</f>
        <v>379</v>
      </c>
      <c r="C543" s="279" t="str">
        <f aca="false">IF(VLOOKUP($A543,Tournoi!$B$2:$AB$601,3,0)="","",VLOOKUP($A543,Tournoi!$B$2:$AB$601,3,0))</f>
        <v>De Coninck</v>
      </c>
      <c r="D543" s="279" t="str">
        <f aca="false">IF(VLOOKUP($A543,Tournoi!$B$2:$AB$601,4,0)="","",VLOOKUP($A543,Tournoi!$B$2:$AB$601,4,0))</f>
        <v>Guy</v>
      </c>
      <c r="E543" s="249" t="str">
        <f aca="false">IF(VLOOKUP($A543,Tournoi!$B$2:$AB$601,5,0)="","",VLOOKUP($A543,Tournoi!$B$2:$AB$601,5,0))</f>
        <v/>
      </c>
      <c r="F543" s="280" t="str">
        <f aca="false">IF(VLOOKUP($A543,Tournoi!$B$2:$AB$601,6,0)="","",VLOOKUP($A543,Tournoi!$B$2:$AB$601,6,0))</f>
        <v>Aanwezig</v>
      </c>
      <c r="G543" s="280" t="str">
        <f aca="false">IF(VLOOKUP($A543,Tournoi!$B$2:$AB$601,6,0)="","",VLOOKUP($A543,Tournoi!$B$2:$AB$601,8,0))</f>
        <v>Legends</v>
      </c>
      <c r="H543" s="281" t="n">
        <f aca="false">IF(VLOOKUP($A543,Tournoi!$B$2:$AB$601,6,0)="","",VLOOKUP($A543,Tournoi!$B$2:$AB$601,12,0))</f>
        <v>0.200729927007299</v>
      </c>
      <c r="I543" s="280" t="str">
        <f aca="false">IF(VLOOKUP($A543,Tournoi!$B$2:$AB$601,6,0)="","",VLOOKUP($A543,Tournoi!$B$2:$AB$601,13,0))</f>
        <v>Im jahr des drachen</v>
      </c>
      <c r="J543" s="281" t="n">
        <f aca="false">IF(VLOOKUP($A543,Tournoi!$B$2:$AB$601,6,0)="","",VLOOKUP($A543,Tournoi!$B$2:$AB$601,17,0))</f>
        <v>66.9441535776614</v>
      </c>
      <c r="K543" s="280" t="n">
        <f aca="false">IF(VLOOKUP($A543,Tournoi!$B$2:$AB$601,6,0)="","",VLOOKUP($A543,Tournoi!$B$2:$AB$601,18,0))</f>
        <v>0</v>
      </c>
      <c r="L543" s="281" t="n">
        <f aca="false">IF(VLOOKUP($A543,Tournoi!$B$2:$AB$601,6,0)="","",VLOOKUP($A543,Tournoi!$B$2:$AB$601,22,0))</f>
        <v>0</v>
      </c>
    </row>
    <row r="544" customFormat="false" ht="14.1" hidden="false" customHeight="true" outlineLevel="0" collapsed="false">
      <c r="A544" s="36" t="n">
        <v>543</v>
      </c>
      <c r="B544" s="278" t="n">
        <f aca="false">IF(VLOOKUP($A544,Ludo_na!$A$2:$AB$602,3,0)="","",VLOOKUP($A544,Ludo_na!$A$2:$AB$602,2,0))</f>
        <v>370</v>
      </c>
      <c r="C544" s="279" t="str">
        <f aca="false">IF(VLOOKUP($A544,Tournoi!$B$2:$AB$601,3,0)="","",VLOOKUP($A544,Tournoi!$B$2:$AB$601,3,0))</f>
        <v>Weyenbergh</v>
      </c>
      <c r="D544" s="279" t="str">
        <f aca="false">IF(VLOOKUP($A544,Tournoi!$B$2:$AB$601,4,0)="","",VLOOKUP($A544,Tournoi!$B$2:$AB$601,4,0))</f>
        <v>Roy</v>
      </c>
      <c r="E544" s="249" t="str">
        <f aca="false">IF(VLOOKUP($A544,Tournoi!$B$2:$AB$601,5,0)="","",VLOOKUP($A544,Tournoi!$B$2:$AB$601,5,0))</f>
        <v/>
      </c>
      <c r="F544" s="280" t="str">
        <f aca="false">IF(VLOOKUP($A544,Tournoi!$B$2:$AB$601,6,0)="","",VLOOKUP($A544,Tournoi!$B$2:$AB$601,6,0))</f>
        <v/>
      </c>
      <c r="G544" s="280" t="str">
        <f aca="false">IF(VLOOKUP($A544,Tournoi!$B$2:$AB$601,6,0)="","",VLOOKUP($A544,Tournoi!$B$2:$AB$601,8,0))</f>
        <v/>
      </c>
      <c r="H544" s="281" t="str">
        <f aca="false">IF(VLOOKUP($A544,Tournoi!$B$2:$AB$601,6,0)="","",VLOOKUP($A544,Tournoi!$B$2:$AB$601,12,0))</f>
        <v/>
      </c>
      <c r="I544" s="280" t="str">
        <f aca="false">IF(VLOOKUP($A544,Tournoi!$B$2:$AB$601,6,0)="","",VLOOKUP($A544,Tournoi!$B$2:$AB$601,13,0))</f>
        <v/>
      </c>
      <c r="J544" s="281" t="str">
        <f aca="false">IF(VLOOKUP($A544,Tournoi!$B$2:$AB$601,6,0)="","",VLOOKUP($A544,Tournoi!$B$2:$AB$601,17,0))</f>
        <v/>
      </c>
      <c r="K544" s="280" t="str">
        <f aca="false">IF(VLOOKUP($A544,Tournoi!$B$2:$AB$601,6,0)="","",VLOOKUP($A544,Tournoi!$B$2:$AB$601,18,0))</f>
        <v/>
      </c>
      <c r="L544" s="281" t="str">
        <f aca="false">IF(VLOOKUP($A544,Tournoi!$B$2:$AB$601,6,0)="","",VLOOKUP($A544,Tournoi!$B$2:$AB$601,22,0))</f>
        <v/>
      </c>
    </row>
    <row r="545" customFormat="false" ht="14.1" hidden="false" customHeight="true" outlineLevel="0" collapsed="false">
      <c r="A545" s="36" t="n">
        <v>544</v>
      </c>
      <c r="B545" s="278" t="n">
        <f aca="false">IF(VLOOKUP($A545,Ludo_na!$A$2:$AB$602,3,0)="","",VLOOKUP($A545,Ludo_na!$A$2:$AB$602,2,0))</f>
        <v>322</v>
      </c>
      <c r="C545" s="279" t="str">
        <f aca="false">IF(VLOOKUP($A545,Tournoi!$B$2:$AB$601,3,0)="","",VLOOKUP($A545,Tournoi!$B$2:$AB$601,3,0))</f>
        <v>Vanderbeken</v>
      </c>
      <c r="D545" s="279" t="str">
        <f aca="false">IF(VLOOKUP($A545,Tournoi!$B$2:$AB$601,4,0)="","",VLOOKUP($A545,Tournoi!$B$2:$AB$601,4,0))</f>
        <v>Heike</v>
      </c>
      <c r="E545" s="249" t="str">
        <f aca="false">IF(VLOOKUP($A545,Tournoi!$B$2:$AB$601,5,0)="","",VLOOKUP($A545,Tournoi!$B$2:$AB$601,5,0))</f>
        <v/>
      </c>
      <c r="F545" s="280" t="str">
        <f aca="false">IF(VLOOKUP($A545,Tournoi!$B$2:$AB$601,6,0)="","",VLOOKUP($A545,Tournoi!$B$2:$AB$601,6,0))</f>
        <v/>
      </c>
      <c r="G545" s="280" t="str">
        <f aca="false">IF(VLOOKUP($A545,Tournoi!$B$2:$AB$601,6,0)="","",VLOOKUP($A545,Tournoi!$B$2:$AB$601,8,0))</f>
        <v/>
      </c>
      <c r="H545" s="281" t="str">
        <f aca="false">IF(VLOOKUP($A545,Tournoi!$B$2:$AB$601,6,0)="","",VLOOKUP($A545,Tournoi!$B$2:$AB$601,12,0))</f>
        <v/>
      </c>
      <c r="I545" s="280" t="str">
        <f aca="false">IF(VLOOKUP($A545,Tournoi!$B$2:$AB$601,6,0)="","",VLOOKUP($A545,Tournoi!$B$2:$AB$601,13,0))</f>
        <v/>
      </c>
      <c r="J545" s="281" t="str">
        <f aca="false">IF(VLOOKUP($A545,Tournoi!$B$2:$AB$601,6,0)="","",VLOOKUP($A545,Tournoi!$B$2:$AB$601,17,0))</f>
        <v/>
      </c>
      <c r="K545" s="280" t="str">
        <f aca="false">IF(VLOOKUP($A545,Tournoi!$B$2:$AB$601,6,0)="","",VLOOKUP($A545,Tournoi!$B$2:$AB$601,18,0))</f>
        <v/>
      </c>
      <c r="L545" s="281" t="str">
        <f aca="false">IF(VLOOKUP($A545,Tournoi!$B$2:$AB$601,6,0)="","",VLOOKUP($A545,Tournoi!$B$2:$AB$601,22,0))</f>
        <v/>
      </c>
    </row>
    <row r="546" customFormat="false" ht="14.1" hidden="false" customHeight="true" outlineLevel="0" collapsed="false">
      <c r="A546" s="36" t="n">
        <v>545</v>
      </c>
      <c r="B546" s="278" t="n">
        <f aca="false">IF(VLOOKUP($A546,Ludo_na!$A$2:$AB$602,3,0)="","",VLOOKUP($A546,Ludo_na!$A$2:$AB$602,2,0))</f>
        <v>46</v>
      </c>
      <c r="C546" s="279" t="str">
        <f aca="false">IF(VLOOKUP($A546,Tournoi!$B$2:$AB$601,3,0)="","",VLOOKUP($A546,Tournoi!$B$2:$AB$601,3,0))</f>
        <v>Dalle</v>
      </c>
      <c r="D546" s="279" t="str">
        <f aca="false">IF(VLOOKUP($A546,Tournoi!$B$2:$AB$601,4,0)="","",VLOOKUP($A546,Tournoi!$B$2:$AB$601,4,0))</f>
        <v>Marie</v>
      </c>
      <c r="E546" s="249" t="str">
        <f aca="false">IF(VLOOKUP($A546,Tournoi!$B$2:$AB$601,5,0)="","",VLOOKUP($A546,Tournoi!$B$2:$AB$601,5,0))</f>
        <v>Kierewiet</v>
      </c>
      <c r="F546" s="280" t="str">
        <f aca="false">IF(VLOOKUP($A546,Tournoi!$B$2:$AB$601,6,0)="","",VLOOKUP($A546,Tournoi!$B$2:$AB$601,6,0))</f>
        <v>Aanwezig</v>
      </c>
      <c r="G546" s="280" t="str">
        <f aca="false">IF(VLOOKUP($A546,Tournoi!$B$2:$AB$601,6,0)="","",VLOOKUP($A546,Tournoi!$B$2:$AB$601,8,0))</f>
        <v>Rummikub</v>
      </c>
      <c r="H546" s="281" t="n">
        <f aca="false">IF(VLOOKUP($A546,Tournoi!$B$2:$AB$601,6,0)="","",VLOOKUP($A546,Tournoi!$B$2:$AB$601,12,0))</f>
        <v>66.8983333333333</v>
      </c>
      <c r="I546" s="280" t="str">
        <f aca="false">IF(VLOOKUP($A546,Tournoi!$B$2:$AB$601,6,0)="","",VLOOKUP($A546,Tournoi!$B$2:$AB$601,13,0))</f>
        <v>Die Burgen von Burgund</v>
      </c>
      <c r="J546" s="281" t="n">
        <f aca="false">IF(VLOOKUP($A546,Tournoi!$B$2:$AB$601,6,0)="","",VLOOKUP($A546,Tournoi!$B$2:$AB$601,17,0))</f>
        <v>0.229404309252218</v>
      </c>
      <c r="K546" s="280" t="str">
        <f aca="false">IF(VLOOKUP($A546,Tournoi!$B$2:$AB$601,6,0)="","",VLOOKUP($A546,Tournoi!$B$2:$AB$601,18,0))</f>
        <v>Splendor</v>
      </c>
      <c r="L546" s="281" t="n">
        <f aca="false">IF(VLOOKUP($A546,Tournoi!$B$2:$AB$601,6,0)="","",VLOOKUP($A546,Tournoi!$B$2:$AB$601,22,0))</f>
        <v>104.363636363636</v>
      </c>
    </row>
    <row r="547" customFormat="false" ht="14.1" hidden="false" customHeight="true" outlineLevel="0" collapsed="false">
      <c r="A547" s="36" t="n">
        <v>546</v>
      </c>
      <c r="B547" s="278" t="n">
        <f aca="false">IF(VLOOKUP($A547,Ludo_na!$A$2:$AB$602,3,0)="","",VLOOKUP($A547,Ludo_na!$A$2:$AB$602,2,0))</f>
        <v>21</v>
      </c>
      <c r="C547" s="279" t="str">
        <f aca="false">IF(VLOOKUP($A547,Tournoi!$B$2:$AB$601,3,0)="","",VLOOKUP($A547,Tournoi!$B$2:$AB$601,3,0))</f>
        <v>Heymans</v>
      </c>
      <c r="D547" s="279" t="str">
        <f aca="false">IF(VLOOKUP($A547,Tournoi!$B$2:$AB$601,4,0)="","",VLOOKUP($A547,Tournoi!$B$2:$AB$601,4,0))</f>
        <v>Roel</v>
      </c>
      <c r="E547" s="249" t="str">
        <f aca="false">IF(VLOOKUP($A547,Tournoi!$B$2:$AB$601,5,0)="","",VLOOKUP($A547,Tournoi!$B$2:$AB$601,5,0))</f>
        <v>Kierewiet</v>
      </c>
      <c r="F547" s="280" t="str">
        <f aca="false">IF(VLOOKUP($A547,Tournoi!$B$2:$AB$601,6,0)="","",VLOOKUP($A547,Tournoi!$B$2:$AB$601,6,0))</f>
        <v>Aanwezig</v>
      </c>
      <c r="G547" s="280" t="str">
        <f aca="false">IF(VLOOKUP($A547,Tournoi!$B$2:$AB$601,6,0)="","",VLOOKUP($A547,Tournoi!$B$2:$AB$601,8,0))</f>
        <v>Taverna</v>
      </c>
      <c r="H547" s="281" t="n">
        <f aca="false">IF(VLOOKUP($A547,Tournoi!$B$2:$AB$601,6,0)="","",VLOOKUP($A547,Tournoi!$B$2:$AB$601,12,0))</f>
        <v>104.315476190476</v>
      </c>
      <c r="I547" s="280" t="str">
        <f aca="false">IF(VLOOKUP($A547,Tournoi!$B$2:$AB$601,6,0)="","",VLOOKUP($A547,Tournoi!$B$2:$AB$601,13,0))</f>
        <v>Village</v>
      </c>
      <c r="J547" s="281" t="n">
        <f aca="false">IF(VLOOKUP($A547,Tournoi!$B$2:$AB$601,6,0)="","",VLOOKUP($A547,Tournoi!$B$2:$AB$601,17,0))</f>
        <v>104.338164251208</v>
      </c>
      <c r="K547" s="280" t="str">
        <f aca="false">IF(VLOOKUP($A547,Tournoi!$B$2:$AB$601,6,0)="","",VLOOKUP($A547,Tournoi!$B$2:$AB$601,18,0))</f>
        <v>Broom Service Kaartspel</v>
      </c>
      <c r="L547" s="281" t="n">
        <f aca="false">IF(VLOOKUP($A547,Tournoi!$B$2:$AB$601,6,0)="","",VLOOKUP($A547,Tournoi!$B$2:$AB$601,22,0))</f>
        <v>104.308510638298</v>
      </c>
    </row>
    <row r="548" customFormat="false" ht="14.1" hidden="false" customHeight="true" outlineLevel="0" collapsed="false">
      <c r="A548" s="36" t="n">
        <v>547</v>
      </c>
      <c r="B548" s="278" t="n">
        <f aca="false">IF(VLOOKUP($A548,Ludo_na!$A$2:$AB$602,3,0)="","",VLOOKUP($A548,Ludo_na!$A$2:$AB$602,2,0))</f>
        <v>525</v>
      </c>
      <c r="C548" s="279" t="str">
        <f aca="false">IF(VLOOKUP($A548,Tournoi!$B$2:$AB$601,3,0)="","",VLOOKUP($A548,Tournoi!$B$2:$AB$601,3,0))</f>
        <v>Van Damme</v>
      </c>
      <c r="D548" s="279" t="str">
        <f aca="false">IF(VLOOKUP($A548,Tournoi!$B$2:$AB$601,4,0)="","",VLOOKUP($A548,Tournoi!$B$2:$AB$601,4,0))</f>
        <v>Thomas</v>
      </c>
      <c r="E548" s="249" t="str">
        <f aca="false">IF(VLOOKUP($A548,Tournoi!$B$2:$AB$601,5,0)="","",VLOOKUP($A548,Tournoi!$B$2:$AB$601,5,0))</f>
        <v/>
      </c>
      <c r="F548" s="280" t="str">
        <f aca="false">IF(VLOOKUP($A548,Tournoi!$B$2:$AB$601,6,0)="","",VLOOKUP($A548,Tournoi!$B$2:$AB$601,6,0))</f>
        <v/>
      </c>
      <c r="G548" s="280" t="str">
        <f aca="false">IF(VLOOKUP($A548,Tournoi!$B$2:$AB$601,6,0)="","",VLOOKUP($A548,Tournoi!$B$2:$AB$601,8,0))</f>
        <v/>
      </c>
      <c r="H548" s="281" t="str">
        <f aca="false">IF(VLOOKUP($A548,Tournoi!$B$2:$AB$601,6,0)="","",VLOOKUP($A548,Tournoi!$B$2:$AB$601,12,0))</f>
        <v/>
      </c>
      <c r="I548" s="280" t="str">
        <f aca="false">IF(VLOOKUP($A548,Tournoi!$B$2:$AB$601,6,0)="","",VLOOKUP($A548,Tournoi!$B$2:$AB$601,13,0))</f>
        <v/>
      </c>
      <c r="J548" s="281" t="str">
        <f aca="false">IF(VLOOKUP($A548,Tournoi!$B$2:$AB$601,6,0)="","",VLOOKUP($A548,Tournoi!$B$2:$AB$601,17,0))</f>
        <v/>
      </c>
      <c r="K548" s="280" t="str">
        <f aca="false">IF(VLOOKUP($A548,Tournoi!$B$2:$AB$601,6,0)="","",VLOOKUP($A548,Tournoi!$B$2:$AB$601,18,0))</f>
        <v/>
      </c>
      <c r="L548" s="281" t="str">
        <f aca="false">IF(VLOOKUP($A548,Tournoi!$B$2:$AB$601,6,0)="","",VLOOKUP($A548,Tournoi!$B$2:$AB$601,22,0))</f>
        <v/>
      </c>
    </row>
    <row r="549" customFormat="false" ht="14.1" hidden="false" customHeight="true" outlineLevel="0" collapsed="false">
      <c r="A549" s="36" t="n">
        <v>548</v>
      </c>
      <c r="B549" s="278" t="n">
        <f aca="false">IF(VLOOKUP($A549,Ludo_na!$A$2:$AB$602,3,0)="","",VLOOKUP($A549,Ludo_na!$A$2:$AB$602,2,0))</f>
        <v>534</v>
      </c>
      <c r="C549" s="279" t="str">
        <f aca="false">IF(VLOOKUP($A549,Tournoi!$B$2:$AB$601,3,0)="","",VLOOKUP($A549,Tournoi!$B$2:$AB$601,3,0))</f>
        <v>Durinck</v>
      </c>
      <c r="D549" s="279" t="str">
        <f aca="false">IF(VLOOKUP($A549,Tournoi!$B$2:$AB$601,4,0)="","",VLOOKUP($A549,Tournoi!$B$2:$AB$601,4,0))</f>
        <v>Sara</v>
      </c>
      <c r="E549" s="249" t="str">
        <f aca="false">IF(VLOOKUP($A549,Tournoi!$B$2:$AB$601,5,0)="","",VLOOKUP($A549,Tournoi!$B$2:$AB$601,5,0))</f>
        <v/>
      </c>
      <c r="F549" s="280" t="str">
        <f aca="false">IF(VLOOKUP($A549,Tournoi!$B$2:$AB$601,6,0)="","",VLOOKUP($A549,Tournoi!$B$2:$AB$601,6,0))</f>
        <v/>
      </c>
      <c r="G549" s="280" t="str">
        <f aca="false">IF(VLOOKUP($A549,Tournoi!$B$2:$AB$601,6,0)="","",VLOOKUP($A549,Tournoi!$B$2:$AB$601,8,0))</f>
        <v/>
      </c>
      <c r="H549" s="281" t="str">
        <f aca="false">IF(VLOOKUP($A549,Tournoi!$B$2:$AB$601,6,0)="","",VLOOKUP($A549,Tournoi!$B$2:$AB$601,12,0))</f>
        <v/>
      </c>
      <c r="I549" s="280" t="str">
        <f aca="false">IF(VLOOKUP($A549,Tournoi!$B$2:$AB$601,6,0)="","",VLOOKUP($A549,Tournoi!$B$2:$AB$601,13,0))</f>
        <v/>
      </c>
      <c r="J549" s="281" t="str">
        <f aca="false">IF(VLOOKUP($A549,Tournoi!$B$2:$AB$601,6,0)="","",VLOOKUP($A549,Tournoi!$B$2:$AB$601,17,0))</f>
        <v/>
      </c>
      <c r="K549" s="280" t="str">
        <f aca="false">IF(VLOOKUP($A549,Tournoi!$B$2:$AB$601,6,0)="","",VLOOKUP($A549,Tournoi!$B$2:$AB$601,18,0))</f>
        <v/>
      </c>
      <c r="L549" s="281" t="str">
        <f aca="false">IF(VLOOKUP($A549,Tournoi!$B$2:$AB$601,6,0)="","",VLOOKUP($A549,Tournoi!$B$2:$AB$601,22,0))</f>
        <v/>
      </c>
    </row>
    <row r="550" customFormat="false" ht="14.1" hidden="false" customHeight="true" outlineLevel="0" collapsed="false">
      <c r="A550" s="36" t="n">
        <v>549</v>
      </c>
      <c r="B550" s="278" t="n">
        <f aca="false">IF(VLOOKUP($A550,Ludo_na!$A$2:$AB$602,3,0)="","",VLOOKUP($A550,Ludo_na!$A$2:$AB$602,2,0))</f>
        <v>502</v>
      </c>
      <c r="C550" s="279" t="str">
        <f aca="false">IF(VLOOKUP($A550,Tournoi!$B$2:$AB$601,3,0)="","",VLOOKUP($A550,Tournoi!$B$2:$AB$601,3,0))</f>
        <v>De Tender</v>
      </c>
      <c r="D550" s="279" t="str">
        <f aca="false">IF(VLOOKUP($A550,Tournoi!$B$2:$AB$601,4,0)="","",VLOOKUP($A550,Tournoi!$B$2:$AB$601,4,0))</f>
        <v>Anja</v>
      </c>
      <c r="E550" s="249" t="str">
        <f aca="false">IF(VLOOKUP($A550,Tournoi!$B$2:$AB$601,5,0)="","",VLOOKUP($A550,Tournoi!$B$2:$AB$601,5,0))</f>
        <v/>
      </c>
      <c r="F550" s="280" t="str">
        <f aca="false">IF(VLOOKUP($A550,Tournoi!$B$2:$AB$601,6,0)="","",VLOOKUP($A550,Tournoi!$B$2:$AB$601,6,0))</f>
        <v/>
      </c>
      <c r="G550" s="280" t="str">
        <f aca="false">IF(VLOOKUP($A550,Tournoi!$B$2:$AB$601,6,0)="","",VLOOKUP($A550,Tournoi!$B$2:$AB$601,8,0))</f>
        <v/>
      </c>
      <c r="H550" s="281" t="str">
        <f aca="false">IF(VLOOKUP($A550,Tournoi!$B$2:$AB$601,6,0)="","",VLOOKUP($A550,Tournoi!$B$2:$AB$601,12,0))</f>
        <v/>
      </c>
      <c r="I550" s="280" t="str">
        <f aca="false">IF(VLOOKUP($A550,Tournoi!$B$2:$AB$601,6,0)="","",VLOOKUP($A550,Tournoi!$B$2:$AB$601,13,0))</f>
        <v/>
      </c>
      <c r="J550" s="281" t="str">
        <f aca="false">IF(VLOOKUP($A550,Tournoi!$B$2:$AB$601,6,0)="","",VLOOKUP($A550,Tournoi!$B$2:$AB$601,17,0))</f>
        <v/>
      </c>
      <c r="K550" s="280" t="str">
        <f aca="false">IF(VLOOKUP($A550,Tournoi!$B$2:$AB$601,6,0)="","",VLOOKUP($A550,Tournoi!$B$2:$AB$601,18,0))</f>
        <v/>
      </c>
      <c r="L550" s="281" t="str">
        <f aca="false">IF(VLOOKUP($A550,Tournoi!$B$2:$AB$601,6,0)="","",VLOOKUP($A550,Tournoi!$B$2:$AB$601,22,0))</f>
        <v/>
      </c>
    </row>
    <row r="551" customFormat="false" ht="14.1" hidden="false" customHeight="true" outlineLevel="0" collapsed="false">
      <c r="A551" s="36" t="n">
        <v>550</v>
      </c>
      <c r="B551" s="278" t="n">
        <f aca="false">IF(VLOOKUP($A551,Ludo_na!$A$2:$AB$602,3,0)="","",VLOOKUP($A551,Ludo_na!$A$2:$AB$602,2,0))</f>
        <v>209</v>
      </c>
      <c r="C551" s="279" t="str">
        <f aca="false">IF(VLOOKUP($A551,Tournoi!$B$2:$AB$601,3,0)="","",VLOOKUP($A551,Tournoi!$B$2:$AB$601,3,0))</f>
        <v>De Prycker</v>
      </c>
      <c r="D551" s="279" t="str">
        <f aca="false">IF(VLOOKUP($A551,Tournoi!$B$2:$AB$601,4,0)="","",VLOOKUP($A551,Tournoi!$B$2:$AB$601,4,0))</f>
        <v>Ruben</v>
      </c>
      <c r="E551" s="249" t="str">
        <f aca="false">IF(VLOOKUP($A551,Tournoi!$B$2:$AB$601,5,0)="","",VLOOKUP($A551,Tournoi!$B$2:$AB$601,5,0))</f>
        <v/>
      </c>
      <c r="F551" s="280" t="str">
        <f aca="false">IF(VLOOKUP($A551,Tournoi!$B$2:$AB$601,6,0)="","",VLOOKUP($A551,Tournoi!$B$2:$AB$601,6,0))</f>
        <v>Aanwezig</v>
      </c>
      <c r="G551" s="280" t="str">
        <f aca="false">IF(VLOOKUP($A551,Tournoi!$B$2:$AB$601,6,0)="","",VLOOKUP($A551,Tournoi!$B$2:$AB$601,8,0))</f>
        <v>De Kolonisten van Catan</v>
      </c>
      <c r="H551" s="281" t="n">
        <f aca="false">IF(VLOOKUP($A551,Tournoi!$B$2:$AB$601,6,0)="","",VLOOKUP($A551,Tournoi!$B$2:$AB$601,12,0))</f>
        <v>33.5333333333333</v>
      </c>
      <c r="I551" s="280" t="str">
        <f aca="false">IF(VLOOKUP($A551,Tournoi!$B$2:$AB$601,6,0)="","",VLOOKUP($A551,Tournoi!$B$2:$AB$601,13,0))</f>
        <v>De Schout Van Lokeren</v>
      </c>
      <c r="J551" s="281" t="n">
        <f aca="false">IF(VLOOKUP($A551,Tournoi!$B$2:$AB$601,6,0)="","",VLOOKUP($A551,Tournoi!$B$2:$AB$601,17,0))</f>
        <v>0.242424242424242</v>
      </c>
      <c r="K551" s="280" t="str">
        <f aca="false">IF(VLOOKUP($A551,Tournoi!$B$2:$AB$601,6,0)="","",VLOOKUP($A551,Tournoi!$B$2:$AB$601,18,0))</f>
        <v>7 Wonders</v>
      </c>
      <c r="L551" s="281" t="n">
        <f aca="false">IF(VLOOKUP($A551,Tournoi!$B$2:$AB$601,6,0)="","",VLOOKUP($A551,Tournoi!$B$2:$AB$601,22,0))</f>
        <v>20.1478873239437</v>
      </c>
    </row>
    <row r="552" customFormat="false" ht="14.1" hidden="false" customHeight="true" outlineLevel="0" collapsed="false">
      <c r="A552" s="36" t="n">
        <v>551</v>
      </c>
      <c r="B552" s="278" t="n">
        <f aca="false">IF(VLOOKUP($A552,Ludo_na!$A$2:$AB$602,3,0)="","",VLOOKUP($A552,Ludo_na!$A$2:$AB$602,2,0))</f>
        <v>247</v>
      </c>
      <c r="C552" s="279" t="str">
        <f aca="false">IF(VLOOKUP($A552,Tournoi!$B$2:$AB$601,3,0)="","",VLOOKUP($A552,Tournoi!$B$2:$AB$601,3,0))</f>
        <v>Tallieu</v>
      </c>
      <c r="D552" s="279" t="str">
        <f aca="false">IF(VLOOKUP($A552,Tournoi!$B$2:$AB$601,4,0)="","",VLOOKUP($A552,Tournoi!$B$2:$AB$601,4,0))</f>
        <v>Pedro</v>
      </c>
      <c r="E552" s="249" t="str">
        <f aca="false">IF(VLOOKUP($A552,Tournoi!$B$2:$AB$601,5,0)="","",VLOOKUP($A552,Tournoi!$B$2:$AB$601,5,0))</f>
        <v/>
      </c>
      <c r="F552" s="280" t="str">
        <f aca="false">IF(VLOOKUP($A552,Tournoi!$B$2:$AB$601,6,0)="","",VLOOKUP($A552,Tournoi!$B$2:$AB$601,6,0))</f>
        <v>Aanwezig</v>
      </c>
      <c r="G552" s="280" t="str">
        <f aca="false">IF(VLOOKUP($A552,Tournoi!$B$2:$AB$601,6,0)="","",VLOOKUP($A552,Tournoi!$B$2:$AB$601,8,0))</f>
        <v>Die Burgen von Burgund Kaartspel</v>
      </c>
      <c r="H552" s="281" t="n">
        <f aca="false">IF(VLOOKUP($A552,Tournoi!$B$2:$AB$601,6,0)="","",VLOOKUP($A552,Tournoi!$B$2:$AB$601,12,0))</f>
        <v>33.5533333333333</v>
      </c>
      <c r="I552" s="280" t="str">
        <f aca="false">IF(VLOOKUP($A552,Tournoi!$B$2:$AB$601,6,0)="","",VLOOKUP($A552,Tournoi!$B$2:$AB$601,13,0))</f>
        <v>Broom Service</v>
      </c>
      <c r="J552" s="281" t="n">
        <f aca="false">IF(VLOOKUP($A552,Tournoi!$B$2:$AB$601,6,0)="","",VLOOKUP($A552,Tournoi!$B$2:$AB$601,17,0))</f>
        <v>75.2161520190024</v>
      </c>
      <c r="K552" s="280" t="str">
        <f aca="false">IF(VLOOKUP($A552,Tournoi!$B$2:$AB$601,6,0)="","",VLOOKUP($A552,Tournoi!$B$2:$AB$601,18,0))</f>
        <v>Splendor</v>
      </c>
      <c r="L552" s="281" t="n">
        <f aca="false">IF(VLOOKUP($A552,Tournoi!$B$2:$AB$601,6,0)="","",VLOOKUP($A552,Tournoi!$B$2:$AB$601,22,0))</f>
        <v>33.5528455284553</v>
      </c>
    </row>
    <row r="553" customFormat="false" ht="14.1" hidden="false" customHeight="true" outlineLevel="0" collapsed="false">
      <c r="A553" s="36" t="n">
        <v>552</v>
      </c>
      <c r="B553" s="278" t="n">
        <f aca="false">IF(VLOOKUP($A553,Ludo_na!$A$2:$AB$602,3,0)="","",VLOOKUP($A553,Ludo_na!$A$2:$AB$602,2,0))</f>
        <v>554</v>
      </c>
      <c r="C553" s="279" t="str">
        <f aca="false">IF(VLOOKUP($A553,Tournoi!$B$2:$AB$601,3,0)="","",VLOOKUP($A553,Tournoi!$B$2:$AB$601,3,0))</f>
        <v>Van Loo</v>
      </c>
      <c r="D553" s="279" t="str">
        <f aca="false">IF(VLOOKUP($A553,Tournoi!$B$2:$AB$601,4,0)="","",VLOOKUP($A553,Tournoi!$B$2:$AB$601,4,0))</f>
        <v>Danny</v>
      </c>
      <c r="E553" s="249" t="str">
        <f aca="false">IF(VLOOKUP($A553,Tournoi!$B$2:$AB$601,5,0)="","",VLOOKUP($A553,Tournoi!$B$2:$AB$601,5,0))</f>
        <v/>
      </c>
      <c r="F553" s="280" t="str">
        <f aca="false">IF(VLOOKUP($A553,Tournoi!$B$2:$AB$601,6,0)="","",VLOOKUP($A553,Tournoi!$B$2:$AB$601,6,0))</f>
        <v/>
      </c>
      <c r="G553" s="280" t="str">
        <f aca="false">IF(VLOOKUP($A553,Tournoi!$B$2:$AB$601,6,0)="","",VLOOKUP($A553,Tournoi!$B$2:$AB$601,8,0))</f>
        <v/>
      </c>
      <c r="H553" s="281" t="str">
        <f aca="false">IF(VLOOKUP($A553,Tournoi!$B$2:$AB$601,6,0)="","",VLOOKUP($A553,Tournoi!$B$2:$AB$601,12,0))</f>
        <v/>
      </c>
      <c r="I553" s="280" t="str">
        <f aca="false">IF(VLOOKUP($A553,Tournoi!$B$2:$AB$601,6,0)="","",VLOOKUP($A553,Tournoi!$B$2:$AB$601,13,0))</f>
        <v/>
      </c>
      <c r="J553" s="281" t="str">
        <f aca="false">IF(VLOOKUP($A553,Tournoi!$B$2:$AB$601,6,0)="","",VLOOKUP($A553,Tournoi!$B$2:$AB$601,17,0))</f>
        <v/>
      </c>
      <c r="K553" s="280" t="str">
        <f aca="false">IF(VLOOKUP($A553,Tournoi!$B$2:$AB$601,6,0)="","",VLOOKUP($A553,Tournoi!$B$2:$AB$601,18,0))</f>
        <v/>
      </c>
      <c r="L553" s="281" t="str">
        <f aca="false">IF(VLOOKUP($A553,Tournoi!$B$2:$AB$601,6,0)="","",VLOOKUP($A553,Tournoi!$B$2:$AB$601,22,0))</f>
        <v/>
      </c>
    </row>
    <row r="554" customFormat="false" ht="14.1" hidden="false" customHeight="true" outlineLevel="0" collapsed="false">
      <c r="A554" s="36" t="n">
        <v>553</v>
      </c>
      <c r="B554" s="278" t="n">
        <f aca="false">IF(VLOOKUP($A554,Ludo_na!$A$2:$AB$602,3,0)="","",VLOOKUP($A554,Ludo_na!$A$2:$AB$602,2,0))</f>
        <v>300</v>
      </c>
      <c r="C554" s="279" t="str">
        <f aca="false">IF(VLOOKUP($A554,Tournoi!$B$2:$AB$601,3,0)="","",VLOOKUP($A554,Tournoi!$B$2:$AB$601,3,0))</f>
        <v>Van Vooren</v>
      </c>
      <c r="D554" s="279" t="str">
        <f aca="false">IF(VLOOKUP($A554,Tournoi!$B$2:$AB$601,4,0)="","",VLOOKUP($A554,Tournoi!$B$2:$AB$601,4,0))</f>
        <v>Steven</v>
      </c>
      <c r="E554" s="249" t="str">
        <f aca="false">IF(VLOOKUP($A554,Tournoi!$B$2:$AB$601,5,0)="","",VLOOKUP($A554,Tournoi!$B$2:$AB$601,5,0))</f>
        <v>Spelgevaar</v>
      </c>
      <c r="F554" s="280" t="str">
        <f aca="false">IF(VLOOKUP($A554,Tournoi!$B$2:$AB$601,6,0)="","",VLOOKUP($A554,Tournoi!$B$2:$AB$601,6,0))</f>
        <v>Aanwezig</v>
      </c>
      <c r="G554" s="280" t="str">
        <f aca="false">IF(VLOOKUP($A554,Tournoi!$B$2:$AB$601,6,0)="","",VLOOKUP($A554,Tournoi!$B$2:$AB$601,8,0))</f>
        <v>Mangrovia</v>
      </c>
      <c r="H554" s="281" t="n">
        <f aca="false">IF(VLOOKUP($A554,Tournoi!$B$2:$AB$601,6,0)="","",VLOOKUP($A554,Tournoi!$B$2:$AB$601,12,0))</f>
        <v>0.135313531353135</v>
      </c>
      <c r="I554" s="280" t="str">
        <f aca="false">IF(VLOOKUP($A554,Tournoi!$B$2:$AB$601,6,0)="","",VLOOKUP($A554,Tournoi!$B$2:$AB$601,13,0))</f>
        <v>First Class</v>
      </c>
      <c r="J554" s="281" t="n">
        <f aca="false">IF(VLOOKUP($A554,Tournoi!$B$2:$AB$601,6,0)="","",VLOOKUP($A554,Tournoi!$B$2:$AB$601,17,0))</f>
        <v>33.5941333333333</v>
      </c>
      <c r="K554" s="280" t="str">
        <f aca="false">IF(VLOOKUP($A554,Tournoi!$B$2:$AB$601,6,0)="","",VLOOKUP($A554,Tournoi!$B$2:$AB$601,18,0))</f>
        <v>Las Vegas Kaartspel</v>
      </c>
      <c r="L554" s="281" t="n">
        <f aca="false">IF(VLOOKUP($A554,Tournoi!$B$2:$AB$601,6,0)="","",VLOOKUP($A554,Tournoi!$B$2:$AB$601,22,0))</f>
        <v>25.1818181818182</v>
      </c>
    </row>
    <row r="555" customFormat="false" ht="14.1" hidden="false" customHeight="true" outlineLevel="0" collapsed="false">
      <c r="A555" s="36" t="n">
        <v>554</v>
      </c>
      <c r="B555" s="278" t="n">
        <f aca="false">IF(VLOOKUP($A555,Ludo_na!$A$2:$AB$602,3,0)="","",VLOOKUP($A555,Ludo_na!$A$2:$AB$602,2,0))</f>
        <v>184</v>
      </c>
      <c r="C555" s="279" t="str">
        <f aca="false">IF(VLOOKUP($A555,Tournoi!$B$2:$AB$601,3,0)="","",VLOOKUP($A555,Tournoi!$B$2:$AB$601,3,0))</f>
        <v>Vosters</v>
      </c>
      <c r="D555" s="279" t="str">
        <f aca="false">IF(VLOOKUP($A555,Tournoi!$B$2:$AB$601,4,0)="","",VLOOKUP($A555,Tournoi!$B$2:$AB$601,4,0))</f>
        <v>Peter</v>
      </c>
      <c r="E555" s="249" t="str">
        <f aca="false">IF(VLOOKUP($A555,Tournoi!$B$2:$AB$601,5,0)="","",VLOOKUP($A555,Tournoi!$B$2:$AB$601,5,0))</f>
        <v>Spelen Op Zolder</v>
      </c>
      <c r="F555" s="280" t="str">
        <f aca="false">IF(VLOOKUP($A555,Tournoi!$B$2:$AB$601,6,0)="","",VLOOKUP($A555,Tournoi!$B$2:$AB$601,6,0))</f>
        <v/>
      </c>
      <c r="G555" s="280" t="str">
        <f aca="false">IF(VLOOKUP($A555,Tournoi!$B$2:$AB$601,6,0)="","",VLOOKUP($A555,Tournoi!$B$2:$AB$601,8,0))</f>
        <v/>
      </c>
      <c r="H555" s="281" t="str">
        <f aca="false">IF(VLOOKUP($A555,Tournoi!$B$2:$AB$601,6,0)="","",VLOOKUP($A555,Tournoi!$B$2:$AB$601,12,0))</f>
        <v/>
      </c>
      <c r="I555" s="280" t="str">
        <f aca="false">IF(VLOOKUP($A555,Tournoi!$B$2:$AB$601,6,0)="","",VLOOKUP($A555,Tournoi!$B$2:$AB$601,13,0))</f>
        <v/>
      </c>
      <c r="J555" s="281" t="str">
        <f aca="false">IF(VLOOKUP($A555,Tournoi!$B$2:$AB$601,6,0)="","",VLOOKUP($A555,Tournoi!$B$2:$AB$601,17,0))</f>
        <v/>
      </c>
      <c r="K555" s="280" t="str">
        <f aca="false">IF(VLOOKUP($A555,Tournoi!$B$2:$AB$601,6,0)="","",VLOOKUP($A555,Tournoi!$B$2:$AB$601,18,0))</f>
        <v/>
      </c>
      <c r="L555" s="281" t="str">
        <f aca="false">IF(VLOOKUP($A555,Tournoi!$B$2:$AB$601,6,0)="","",VLOOKUP($A555,Tournoi!$B$2:$AB$601,22,0))</f>
        <v/>
      </c>
    </row>
    <row r="556" customFormat="false" ht="14.1" hidden="false" customHeight="true" outlineLevel="0" collapsed="false">
      <c r="A556" s="36" t="n">
        <v>555</v>
      </c>
      <c r="B556" s="278" t="n">
        <f aca="false">IF(VLOOKUP($A556,Ludo_na!$A$2:$AB$602,3,0)="","",VLOOKUP($A556,Ludo_na!$A$2:$AB$602,2,0))</f>
        <v>482</v>
      </c>
      <c r="C556" s="279" t="str">
        <f aca="false">IF(VLOOKUP($A556,Tournoi!$B$2:$AB$601,3,0)="","",VLOOKUP($A556,Tournoi!$B$2:$AB$601,3,0))</f>
        <v>Van Loo</v>
      </c>
      <c r="D556" s="279" t="str">
        <f aca="false">IF(VLOOKUP($A556,Tournoi!$B$2:$AB$601,4,0)="","",VLOOKUP($A556,Tournoi!$B$2:$AB$601,4,0))</f>
        <v>Kiara</v>
      </c>
      <c r="E556" s="249" t="str">
        <f aca="false">IF(VLOOKUP($A556,Tournoi!$B$2:$AB$601,5,0)="","",VLOOKUP($A556,Tournoi!$B$2:$AB$601,5,0))</f>
        <v/>
      </c>
      <c r="F556" s="280" t="str">
        <f aca="false">IF(VLOOKUP($A556,Tournoi!$B$2:$AB$601,6,0)="","",VLOOKUP($A556,Tournoi!$B$2:$AB$601,6,0))</f>
        <v/>
      </c>
      <c r="G556" s="280" t="str">
        <f aca="false">IF(VLOOKUP($A556,Tournoi!$B$2:$AB$601,6,0)="","",VLOOKUP($A556,Tournoi!$B$2:$AB$601,8,0))</f>
        <v/>
      </c>
      <c r="H556" s="281" t="str">
        <f aca="false">IF(VLOOKUP($A556,Tournoi!$B$2:$AB$601,6,0)="","",VLOOKUP($A556,Tournoi!$B$2:$AB$601,12,0))</f>
        <v/>
      </c>
      <c r="I556" s="280" t="str">
        <f aca="false">IF(VLOOKUP($A556,Tournoi!$B$2:$AB$601,6,0)="","",VLOOKUP($A556,Tournoi!$B$2:$AB$601,13,0))</f>
        <v/>
      </c>
      <c r="J556" s="281" t="str">
        <f aca="false">IF(VLOOKUP($A556,Tournoi!$B$2:$AB$601,6,0)="","",VLOOKUP($A556,Tournoi!$B$2:$AB$601,17,0))</f>
        <v/>
      </c>
      <c r="K556" s="280" t="str">
        <f aca="false">IF(VLOOKUP($A556,Tournoi!$B$2:$AB$601,6,0)="","",VLOOKUP($A556,Tournoi!$B$2:$AB$601,18,0))</f>
        <v/>
      </c>
      <c r="L556" s="281" t="str">
        <f aca="false">IF(VLOOKUP($A556,Tournoi!$B$2:$AB$601,6,0)="","",VLOOKUP($A556,Tournoi!$B$2:$AB$601,22,0))</f>
        <v/>
      </c>
    </row>
    <row r="557" customFormat="false" ht="14.1" hidden="false" customHeight="true" outlineLevel="0" collapsed="false">
      <c r="A557" s="36" t="n">
        <v>556</v>
      </c>
      <c r="B557" s="278" t="n">
        <f aca="false">IF(VLOOKUP($A557,Ludo_na!$A$2:$AB$602,3,0)="","",VLOOKUP($A557,Ludo_na!$A$2:$AB$602,2,0))</f>
        <v>538</v>
      </c>
      <c r="C557" s="279" t="str">
        <f aca="false">IF(VLOOKUP($A557,Tournoi!$B$2:$AB$601,3,0)="","",VLOOKUP($A557,Tournoi!$B$2:$AB$601,3,0))</f>
        <v>Van Loo</v>
      </c>
      <c r="D557" s="279" t="str">
        <f aca="false">IF(VLOOKUP($A557,Tournoi!$B$2:$AB$601,4,0)="","",VLOOKUP($A557,Tournoi!$B$2:$AB$601,4,0))</f>
        <v>Kenneth</v>
      </c>
      <c r="E557" s="249" t="str">
        <f aca="false">IF(VLOOKUP($A557,Tournoi!$B$2:$AB$601,5,0)="","",VLOOKUP($A557,Tournoi!$B$2:$AB$601,5,0))</f>
        <v/>
      </c>
      <c r="F557" s="280" t="str">
        <f aca="false">IF(VLOOKUP($A557,Tournoi!$B$2:$AB$601,6,0)="","",VLOOKUP($A557,Tournoi!$B$2:$AB$601,6,0))</f>
        <v/>
      </c>
      <c r="G557" s="280" t="str">
        <f aca="false">IF(VLOOKUP($A557,Tournoi!$B$2:$AB$601,6,0)="","",VLOOKUP($A557,Tournoi!$B$2:$AB$601,8,0))</f>
        <v/>
      </c>
      <c r="H557" s="281" t="str">
        <f aca="false">IF(VLOOKUP($A557,Tournoi!$B$2:$AB$601,6,0)="","",VLOOKUP($A557,Tournoi!$B$2:$AB$601,12,0))</f>
        <v/>
      </c>
      <c r="I557" s="280" t="str">
        <f aca="false">IF(VLOOKUP($A557,Tournoi!$B$2:$AB$601,6,0)="","",VLOOKUP($A557,Tournoi!$B$2:$AB$601,13,0))</f>
        <v/>
      </c>
      <c r="J557" s="281" t="str">
        <f aca="false">IF(VLOOKUP($A557,Tournoi!$B$2:$AB$601,6,0)="","",VLOOKUP($A557,Tournoi!$B$2:$AB$601,17,0))</f>
        <v/>
      </c>
      <c r="K557" s="280" t="str">
        <f aca="false">IF(VLOOKUP($A557,Tournoi!$B$2:$AB$601,6,0)="","",VLOOKUP($A557,Tournoi!$B$2:$AB$601,18,0))</f>
        <v/>
      </c>
      <c r="L557" s="281" t="str">
        <f aca="false">IF(VLOOKUP($A557,Tournoi!$B$2:$AB$601,6,0)="","",VLOOKUP($A557,Tournoi!$B$2:$AB$601,22,0))</f>
        <v/>
      </c>
    </row>
    <row r="558" customFormat="false" ht="14.1" hidden="false" customHeight="true" outlineLevel="0" collapsed="false">
      <c r="A558" s="36" t="n">
        <v>557</v>
      </c>
      <c r="B558" s="278" t="n">
        <f aca="false">IF(VLOOKUP($A558,Ludo_na!$A$2:$AB$602,3,0)="","",VLOOKUP($A558,Ludo_na!$A$2:$AB$602,2,0))</f>
        <v>335</v>
      </c>
      <c r="C558" s="279" t="str">
        <f aca="false">IF(VLOOKUP($A558,Tournoi!$B$2:$AB$601,3,0)="","",VLOOKUP($A558,Tournoi!$B$2:$AB$601,3,0))</f>
        <v>Van De Walle</v>
      </c>
      <c r="D558" s="279" t="str">
        <f aca="false">IF(VLOOKUP($A558,Tournoi!$B$2:$AB$601,4,0)="","",VLOOKUP($A558,Tournoi!$B$2:$AB$601,4,0))</f>
        <v>Andy</v>
      </c>
      <c r="E558" s="249" t="str">
        <f aca="false">IF(VLOOKUP($A558,Tournoi!$B$2:$AB$601,5,0)="","",VLOOKUP($A558,Tournoi!$B$2:$AB$601,5,0))</f>
        <v/>
      </c>
      <c r="F558" s="280" t="str">
        <f aca="false">IF(VLOOKUP($A558,Tournoi!$B$2:$AB$601,6,0)="","",VLOOKUP($A558,Tournoi!$B$2:$AB$601,6,0))</f>
        <v/>
      </c>
      <c r="G558" s="280" t="str">
        <f aca="false">IF(VLOOKUP($A558,Tournoi!$B$2:$AB$601,6,0)="","",VLOOKUP($A558,Tournoi!$B$2:$AB$601,8,0))</f>
        <v/>
      </c>
      <c r="H558" s="281" t="str">
        <f aca="false">IF(VLOOKUP($A558,Tournoi!$B$2:$AB$601,6,0)="","",VLOOKUP($A558,Tournoi!$B$2:$AB$601,12,0))</f>
        <v/>
      </c>
      <c r="I558" s="280" t="str">
        <f aca="false">IF(VLOOKUP($A558,Tournoi!$B$2:$AB$601,6,0)="","",VLOOKUP($A558,Tournoi!$B$2:$AB$601,13,0))</f>
        <v/>
      </c>
      <c r="J558" s="281" t="str">
        <f aca="false">IF(VLOOKUP($A558,Tournoi!$B$2:$AB$601,6,0)="","",VLOOKUP($A558,Tournoi!$B$2:$AB$601,17,0))</f>
        <v/>
      </c>
      <c r="K558" s="280" t="str">
        <f aca="false">IF(VLOOKUP($A558,Tournoi!$B$2:$AB$601,6,0)="","",VLOOKUP($A558,Tournoi!$B$2:$AB$601,18,0))</f>
        <v/>
      </c>
      <c r="L558" s="281" t="str">
        <f aca="false">IF(VLOOKUP($A558,Tournoi!$B$2:$AB$601,6,0)="","",VLOOKUP($A558,Tournoi!$B$2:$AB$601,22,0))</f>
        <v/>
      </c>
    </row>
    <row r="559" customFormat="false" ht="14.1" hidden="false" customHeight="true" outlineLevel="0" collapsed="false">
      <c r="A559" s="36" t="n">
        <v>558</v>
      </c>
      <c r="B559" s="278" t="n">
        <f aca="false">IF(VLOOKUP($A559,Ludo_na!$A$2:$AB$602,3,0)="","",VLOOKUP($A559,Ludo_na!$A$2:$AB$602,2,0))</f>
        <v>160</v>
      </c>
      <c r="C559" s="279" t="str">
        <f aca="false">IF(VLOOKUP($A559,Tournoi!$B$2:$AB$601,3,0)="","",VLOOKUP($A559,Tournoi!$B$2:$AB$601,3,0))</f>
        <v>Heyerick</v>
      </c>
      <c r="D559" s="279" t="str">
        <f aca="false">IF(VLOOKUP($A559,Tournoi!$B$2:$AB$601,4,0)="","",VLOOKUP($A559,Tournoi!$B$2:$AB$601,4,0))</f>
        <v>Frederique</v>
      </c>
      <c r="E559" s="249" t="str">
        <f aca="false">IF(VLOOKUP($A559,Tournoi!$B$2:$AB$601,5,0)="","",VLOOKUP($A559,Tournoi!$B$2:$AB$601,5,0))</f>
        <v/>
      </c>
      <c r="F559" s="280" t="str">
        <f aca="false">IF(VLOOKUP($A559,Tournoi!$B$2:$AB$601,6,0)="","",VLOOKUP($A559,Tournoi!$B$2:$AB$601,6,0))</f>
        <v>Aanwezig</v>
      </c>
      <c r="G559" s="280" t="str">
        <f aca="false">IF(VLOOKUP($A559,Tournoi!$B$2:$AB$601,6,0)="","",VLOOKUP($A559,Tournoi!$B$2:$AB$601,8,0))</f>
        <v>La Isla</v>
      </c>
      <c r="H559" s="281" t="n">
        <f aca="false">IF(VLOOKUP($A559,Tournoi!$B$2:$AB$601,6,0)="","",VLOOKUP($A559,Tournoi!$B$2:$AB$601,12,0))</f>
        <v>33.5555555555556</v>
      </c>
      <c r="I559" s="280" t="str">
        <f aca="false">IF(VLOOKUP($A559,Tournoi!$B$2:$AB$601,6,0)="","",VLOOKUP($A559,Tournoi!$B$2:$AB$601,13,0))</f>
        <v>Shakespeare</v>
      </c>
      <c r="J559" s="281" t="n">
        <f aca="false">IF(VLOOKUP($A559,Tournoi!$B$2:$AB$601,6,0)="","",VLOOKUP($A559,Tournoi!$B$2:$AB$601,17,0))</f>
        <v>33.5622489959839</v>
      </c>
      <c r="K559" s="280" t="str">
        <f aca="false">IF(VLOOKUP($A559,Tournoi!$B$2:$AB$601,6,0)="","",VLOOKUP($A559,Tournoi!$B$2:$AB$601,18,0))</f>
        <v>7 Wonders</v>
      </c>
      <c r="L559" s="281" t="n">
        <f aca="false">IF(VLOOKUP($A559,Tournoi!$B$2:$AB$601,6,0)="","",VLOOKUP($A559,Tournoi!$B$2:$AB$601,22,0))</f>
        <v>0.131147540983607</v>
      </c>
    </row>
    <row r="560" customFormat="false" ht="14.1" hidden="false" customHeight="true" outlineLevel="0" collapsed="false">
      <c r="A560" s="36" t="n">
        <v>559</v>
      </c>
      <c r="B560" s="278" t="n">
        <f aca="false">IF(VLOOKUP($A560,Ludo_na!$A$2:$AB$602,3,0)="","",VLOOKUP($A560,Ludo_na!$A$2:$AB$602,2,0))</f>
        <v>549</v>
      </c>
      <c r="C560" s="279" t="str">
        <f aca="false">IF(VLOOKUP($A560,Tournoi!$B$2:$AB$601,3,0)="","",VLOOKUP($A560,Tournoi!$B$2:$AB$601,3,0))</f>
        <v>Vermeersch</v>
      </c>
      <c r="D560" s="279" t="str">
        <f aca="false">IF(VLOOKUP($A560,Tournoi!$B$2:$AB$601,4,0)="","",VLOOKUP($A560,Tournoi!$B$2:$AB$601,4,0))</f>
        <v>Robin</v>
      </c>
      <c r="E560" s="249" t="str">
        <f aca="false">IF(VLOOKUP($A560,Tournoi!$B$2:$AB$601,5,0)="","",VLOOKUP($A560,Tournoi!$B$2:$AB$601,5,0))</f>
        <v/>
      </c>
      <c r="F560" s="280" t="str">
        <f aca="false">IF(VLOOKUP($A560,Tournoi!$B$2:$AB$601,6,0)="","",VLOOKUP($A560,Tournoi!$B$2:$AB$601,6,0))</f>
        <v/>
      </c>
      <c r="G560" s="280" t="str">
        <f aca="false">IF(VLOOKUP($A560,Tournoi!$B$2:$AB$601,6,0)="","",VLOOKUP($A560,Tournoi!$B$2:$AB$601,8,0))</f>
        <v/>
      </c>
      <c r="H560" s="281" t="str">
        <f aca="false">IF(VLOOKUP($A560,Tournoi!$B$2:$AB$601,6,0)="","",VLOOKUP($A560,Tournoi!$B$2:$AB$601,12,0))</f>
        <v/>
      </c>
      <c r="I560" s="280" t="str">
        <f aca="false">IF(VLOOKUP($A560,Tournoi!$B$2:$AB$601,6,0)="","",VLOOKUP($A560,Tournoi!$B$2:$AB$601,13,0))</f>
        <v/>
      </c>
      <c r="J560" s="281" t="str">
        <f aca="false">IF(VLOOKUP($A560,Tournoi!$B$2:$AB$601,6,0)="","",VLOOKUP($A560,Tournoi!$B$2:$AB$601,17,0))</f>
        <v/>
      </c>
      <c r="K560" s="280" t="str">
        <f aca="false">IF(VLOOKUP($A560,Tournoi!$B$2:$AB$601,6,0)="","",VLOOKUP($A560,Tournoi!$B$2:$AB$601,18,0))</f>
        <v/>
      </c>
      <c r="L560" s="281" t="str">
        <f aca="false">IF(VLOOKUP($A560,Tournoi!$B$2:$AB$601,6,0)="","",VLOOKUP($A560,Tournoi!$B$2:$AB$601,22,0))</f>
        <v/>
      </c>
    </row>
    <row r="561" customFormat="false" ht="14.1" hidden="false" customHeight="true" outlineLevel="0" collapsed="false">
      <c r="A561" s="36" t="n">
        <v>560</v>
      </c>
      <c r="B561" s="278" t="n">
        <f aca="false">IF(VLOOKUP($A561,Ludo_na!$A$2:$AB$602,3,0)="","",VLOOKUP($A561,Ludo_na!$A$2:$AB$602,2,0))</f>
        <v>254</v>
      </c>
      <c r="C561" s="279" t="str">
        <f aca="false">IF(VLOOKUP($A561,Tournoi!$B$2:$AB$601,3,0)="","",VLOOKUP($A561,Tournoi!$B$2:$AB$601,3,0))</f>
        <v>De Graef</v>
      </c>
      <c r="D561" s="279" t="str">
        <f aca="false">IF(VLOOKUP($A561,Tournoi!$B$2:$AB$601,4,0)="","",VLOOKUP($A561,Tournoi!$B$2:$AB$601,4,0))</f>
        <v>Maarten</v>
      </c>
      <c r="E561" s="249" t="str">
        <f aca="false">IF(VLOOKUP($A561,Tournoi!$B$2:$AB$601,5,0)="","",VLOOKUP($A561,Tournoi!$B$2:$AB$601,5,0))</f>
        <v/>
      </c>
      <c r="F561" s="280" t="str">
        <f aca="false">IF(VLOOKUP($A561,Tournoi!$B$2:$AB$601,6,0)="","",VLOOKUP($A561,Tournoi!$B$2:$AB$601,6,0))</f>
        <v>Aanwezig</v>
      </c>
      <c r="G561" s="280" t="str">
        <f aca="false">IF(VLOOKUP($A561,Tournoi!$B$2:$AB$601,6,0)="","",VLOOKUP($A561,Tournoi!$B$2:$AB$601,8,0))</f>
        <v>Machi Koro</v>
      </c>
      <c r="H561" s="281" t="n">
        <f aca="false">IF(VLOOKUP($A561,Tournoi!$B$2:$AB$601,6,0)="","",VLOOKUP($A561,Tournoi!$B$2:$AB$601,12,0))</f>
        <v>25.15</v>
      </c>
      <c r="I561" s="280" t="str">
        <f aca="false">IF(VLOOKUP($A561,Tournoi!$B$2:$AB$601,6,0)="","",VLOOKUP($A561,Tournoi!$B$2:$AB$601,13,0))</f>
        <v>Im jahr des drachen</v>
      </c>
      <c r="J561" s="281" t="n">
        <f aca="false">IF(VLOOKUP($A561,Tournoi!$B$2:$AB$601,6,0)="","",VLOOKUP($A561,Tournoi!$B$2:$AB$601,17,0))</f>
        <v>33.5741710296684</v>
      </c>
      <c r="K561" s="280" t="str">
        <f aca="false">IF(VLOOKUP($A561,Tournoi!$B$2:$AB$601,6,0)="","",VLOOKUP($A561,Tournoi!$B$2:$AB$601,18,0))</f>
        <v>Dominion </v>
      </c>
      <c r="L561" s="281" t="n">
        <f aca="false">IF(VLOOKUP($A561,Tournoi!$B$2:$AB$601,6,0)="","",VLOOKUP($A561,Tournoi!$B$2:$AB$601,22,0))</f>
        <v>33.5588235294118</v>
      </c>
    </row>
    <row r="562" customFormat="false" ht="14.1" hidden="false" customHeight="true" outlineLevel="0" collapsed="false">
      <c r="A562" s="36" t="n">
        <v>561</v>
      </c>
      <c r="B562" s="278" t="n">
        <f aca="false">IF(VLOOKUP($A562,Ludo_na!$A$2:$AB$602,3,0)="","",VLOOKUP($A562,Ludo_na!$A$2:$AB$602,2,0))</f>
        <v>556</v>
      </c>
      <c r="C562" s="279" t="str">
        <f aca="false">IF(VLOOKUP($A562,Tournoi!$B$2:$AB$601,3,0)="","",VLOOKUP($A562,Tournoi!$B$2:$AB$601,3,0))</f>
        <v>De Rop</v>
      </c>
      <c r="D562" s="279" t="str">
        <f aca="false">IF(VLOOKUP($A562,Tournoi!$B$2:$AB$601,4,0)="","",VLOOKUP($A562,Tournoi!$B$2:$AB$601,4,0))</f>
        <v>Heleen</v>
      </c>
      <c r="E562" s="249" t="str">
        <f aca="false">IF(VLOOKUP($A562,Tournoi!$B$2:$AB$601,5,0)="","",VLOOKUP($A562,Tournoi!$B$2:$AB$601,5,0))</f>
        <v/>
      </c>
      <c r="F562" s="280" t="str">
        <f aca="false">IF(VLOOKUP($A562,Tournoi!$B$2:$AB$601,6,0)="","",VLOOKUP($A562,Tournoi!$B$2:$AB$601,6,0))</f>
        <v/>
      </c>
      <c r="G562" s="280" t="str">
        <f aca="false">IF(VLOOKUP($A562,Tournoi!$B$2:$AB$601,6,0)="","",VLOOKUP($A562,Tournoi!$B$2:$AB$601,8,0))</f>
        <v/>
      </c>
      <c r="H562" s="281" t="str">
        <f aca="false">IF(VLOOKUP($A562,Tournoi!$B$2:$AB$601,6,0)="","",VLOOKUP($A562,Tournoi!$B$2:$AB$601,12,0))</f>
        <v/>
      </c>
      <c r="I562" s="280" t="str">
        <f aca="false">IF(VLOOKUP($A562,Tournoi!$B$2:$AB$601,6,0)="","",VLOOKUP($A562,Tournoi!$B$2:$AB$601,13,0))</f>
        <v/>
      </c>
      <c r="J562" s="281" t="str">
        <f aca="false">IF(VLOOKUP($A562,Tournoi!$B$2:$AB$601,6,0)="","",VLOOKUP($A562,Tournoi!$B$2:$AB$601,17,0))</f>
        <v/>
      </c>
      <c r="K562" s="280" t="str">
        <f aca="false">IF(VLOOKUP($A562,Tournoi!$B$2:$AB$601,6,0)="","",VLOOKUP($A562,Tournoi!$B$2:$AB$601,18,0))</f>
        <v/>
      </c>
      <c r="L562" s="281" t="str">
        <f aca="false">IF(VLOOKUP($A562,Tournoi!$B$2:$AB$601,6,0)="","",VLOOKUP($A562,Tournoi!$B$2:$AB$601,22,0))</f>
        <v/>
      </c>
    </row>
    <row r="563" customFormat="false" ht="14.1" hidden="false" customHeight="true" outlineLevel="0" collapsed="false">
      <c r="A563" s="36" t="n">
        <v>562</v>
      </c>
      <c r="B563" s="278" t="n">
        <f aca="false">IF(VLOOKUP($A563,Ludo_na!$A$2:$AB$602,3,0)="","",VLOOKUP($A563,Ludo_na!$A$2:$AB$602,2,0))</f>
        <v>483</v>
      </c>
      <c r="C563" s="279" t="str">
        <f aca="false">IF(VLOOKUP($A563,Tournoi!$B$2:$AB$601,3,0)="","",VLOOKUP($A563,Tournoi!$B$2:$AB$601,3,0))</f>
        <v>Timmerman</v>
      </c>
      <c r="D563" s="279" t="str">
        <f aca="false">IF(VLOOKUP($A563,Tournoi!$B$2:$AB$601,4,0)="","",VLOOKUP($A563,Tournoi!$B$2:$AB$601,4,0))</f>
        <v>Jan</v>
      </c>
      <c r="E563" s="249" t="str">
        <f aca="false">IF(VLOOKUP($A563,Tournoi!$B$2:$AB$601,5,0)="","",VLOOKUP($A563,Tournoi!$B$2:$AB$601,5,0))</f>
        <v/>
      </c>
      <c r="F563" s="280" t="str">
        <f aca="false">IF(VLOOKUP($A563,Tournoi!$B$2:$AB$601,6,0)="","",VLOOKUP($A563,Tournoi!$B$2:$AB$601,6,0))</f>
        <v/>
      </c>
      <c r="G563" s="280" t="str">
        <f aca="false">IF(VLOOKUP($A563,Tournoi!$B$2:$AB$601,6,0)="","",VLOOKUP($A563,Tournoi!$B$2:$AB$601,8,0))</f>
        <v/>
      </c>
      <c r="H563" s="281" t="str">
        <f aca="false">IF(VLOOKUP($A563,Tournoi!$B$2:$AB$601,6,0)="","",VLOOKUP($A563,Tournoi!$B$2:$AB$601,12,0))</f>
        <v/>
      </c>
      <c r="I563" s="280" t="str">
        <f aca="false">IF(VLOOKUP($A563,Tournoi!$B$2:$AB$601,6,0)="","",VLOOKUP($A563,Tournoi!$B$2:$AB$601,13,0))</f>
        <v/>
      </c>
      <c r="J563" s="281" t="str">
        <f aca="false">IF(VLOOKUP($A563,Tournoi!$B$2:$AB$601,6,0)="","",VLOOKUP($A563,Tournoi!$B$2:$AB$601,17,0))</f>
        <v/>
      </c>
      <c r="K563" s="280" t="str">
        <f aca="false">IF(VLOOKUP($A563,Tournoi!$B$2:$AB$601,6,0)="","",VLOOKUP($A563,Tournoi!$B$2:$AB$601,18,0))</f>
        <v/>
      </c>
      <c r="L563" s="281" t="str">
        <f aca="false">IF(VLOOKUP($A563,Tournoi!$B$2:$AB$601,6,0)="","",VLOOKUP($A563,Tournoi!$B$2:$AB$601,22,0))</f>
        <v/>
      </c>
    </row>
    <row r="564" customFormat="false" ht="14.1" hidden="false" customHeight="true" outlineLevel="0" collapsed="false">
      <c r="A564" s="36" t="n">
        <v>563</v>
      </c>
      <c r="B564" s="278" t="n">
        <f aca="false">IF(VLOOKUP($A564,Ludo_na!$A$2:$AB$602,3,0)="","",VLOOKUP($A564,Ludo_na!$A$2:$AB$602,2,0))</f>
        <v>139</v>
      </c>
      <c r="C564" s="279" t="str">
        <f aca="false">IF(VLOOKUP($A564,Tournoi!$B$2:$AB$601,3,0)="","",VLOOKUP($A564,Tournoi!$B$2:$AB$601,3,0))</f>
        <v>Van Bogaert</v>
      </c>
      <c r="D564" s="279" t="str">
        <f aca="false">IF(VLOOKUP($A564,Tournoi!$B$2:$AB$601,4,0)="","",VLOOKUP($A564,Tournoi!$B$2:$AB$601,4,0))</f>
        <v>Rob</v>
      </c>
      <c r="E564" s="249" t="str">
        <f aca="false">IF(VLOOKUP($A564,Tournoi!$B$2:$AB$601,5,0)="","",VLOOKUP($A564,Tournoi!$B$2:$AB$601,5,0))</f>
        <v/>
      </c>
      <c r="F564" s="280" t="str">
        <f aca="false">IF(VLOOKUP($A564,Tournoi!$B$2:$AB$601,6,0)="","",VLOOKUP($A564,Tournoi!$B$2:$AB$601,6,0))</f>
        <v/>
      </c>
      <c r="G564" s="280" t="str">
        <f aca="false">IF(VLOOKUP($A564,Tournoi!$B$2:$AB$601,6,0)="","",VLOOKUP($A564,Tournoi!$B$2:$AB$601,8,0))</f>
        <v/>
      </c>
      <c r="H564" s="281" t="str">
        <f aca="false">IF(VLOOKUP($A564,Tournoi!$B$2:$AB$601,6,0)="","",VLOOKUP($A564,Tournoi!$B$2:$AB$601,12,0))</f>
        <v/>
      </c>
      <c r="I564" s="280" t="str">
        <f aca="false">IF(VLOOKUP($A564,Tournoi!$B$2:$AB$601,6,0)="","",VLOOKUP($A564,Tournoi!$B$2:$AB$601,13,0))</f>
        <v/>
      </c>
      <c r="J564" s="281" t="str">
        <f aca="false">IF(VLOOKUP($A564,Tournoi!$B$2:$AB$601,6,0)="","",VLOOKUP($A564,Tournoi!$B$2:$AB$601,17,0))</f>
        <v/>
      </c>
      <c r="K564" s="280" t="str">
        <f aca="false">IF(VLOOKUP($A564,Tournoi!$B$2:$AB$601,6,0)="","",VLOOKUP($A564,Tournoi!$B$2:$AB$601,18,0))</f>
        <v/>
      </c>
      <c r="L564" s="281" t="str">
        <f aca="false">IF(VLOOKUP($A564,Tournoi!$B$2:$AB$601,6,0)="","",VLOOKUP($A564,Tournoi!$B$2:$AB$601,22,0))</f>
        <v/>
      </c>
    </row>
    <row r="565" customFormat="false" ht="14.1" hidden="false" customHeight="true" outlineLevel="0" collapsed="false">
      <c r="A565" s="36" t="n">
        <v>564</v>
      </c>
      <c r="B565" s="278" t="n">
        <f aca="false">IF(VLOOKUP($A565,Ludo_na!$A$2:$AB$602,3,0)="","",VLOOKUP($A565,Ludo_na!$A$2:$AB$602,2,0))</f>
        <v>569</v>
      </c>
      <c r="C565" s="279" t="str">
        <f aca="false">IF(VLOOKUP($A565,Tournoi!$B$2:$AB$601,3,0)="","",VLOOKUP($A565,Tournoi!$B$2:$AB$601,3,0))</f>
        <v>Van Roeyen</v>
      </c>
      <c r="D565" s="279" t="str">
        <f aca="false">IF(VLOOKUP($A565,Tournoi!$B$2:$AB$601,4,0)="","",VLOOKUP($A565,Tournoi!$B$2:$AB$601,4,0))</f>
        <v>Joke</v>
      </c>
      <c r="E565" s="249" t="str">
        <f aca="false">IF(VLOOKUP($A565,Tournoi!$B$2:$AB$601,5,0)="","",VLOOKUP($A565,Tournoi!$B$2:$AB$601,5,0))</f>
        <v/>
      </c>
      <c r="F565" s="280" t="str">
        <f aca="false">IF(VLOOKUP($A565,Tournoi!$B$2:$AB$601,6,0)="","",VLOOKUP($A565,Tournoi!$B$2:$AB$601,6,0))</f>
        <v>Aanwezig</v>
      </c>
      <c r="G565" s="280" t="str">
        <f aca="false">IF(VLOOKUP($A565,Tournoi!$B$2:$AB$601,6,0)="","",VLOOKUP($A565,Tournoi!$B$2:$AB$601,8,0))</f>
        <v>Die Burgen von Burgund Kaartspel</v>
      </c>
      <c r="H565" s="281" t="n">
        <f aca="false">IF(VLOOKUP($A565,Tournoi!$B$2:$AB$601,6,0)="","",VLOOKUP($A565,Tournoi!$B$2:$AB$601,12,0))</f>
        <v>0.17</v>
      </c>
      <c r="I565" s="280" t="n">
        <f aca="false">IF(VLOOKUP($A565,Tournoi!$B$2:$AB$601,6,0)="","",VLOOKUP($A565,Tournoi!$B$2:$AB$601,13,0))</f>
        <v>0</v>
      </c>
      <c r="J565" s="281" t="n">
        <f aca="false">IF(VLOOKUP($A565,Tournoi!$B$2:$AB$601,6,0)="","",VLOOKUP($A565,Tournoi!$B$2:$AB$601,17,0))</f>
        <v>0</v>
      </c>
      <c r="K565" s="280" t="n">
        <f aca="false">IF(VLOOKUP($A565,Tournoi!$B$2:$AB$601,6,0)="","",VLOOKUP($A565,Tournoi!$B$2:$AB$601,18,0))</f>
        <v>0</v>
      </c>
      <c r="L565" s="281" t="n">
        <f aca="false">IF(VLOOKUP($A565,Tournoi!$B$2:$AB$601,6,0)="","",VLOOKUP($A565,Tournoi!$B$2:$AB$601,22,0))</f>
        <v>0</v>
      </c>
    </row>
    <row r="566" customFormat="false" ht="14.1" hidden="false" customHeight="true" outlineLevel="0" collapsed="false">
      <c r="A566" s="36" t="n">
        <v>565</v>
      </c>
      <c r="B566" s="278" t="n">
        <f aca="false">IF(VLOOKUP($A566,Ludo_na!$A$2:$AB$602,3,0)="","",VLOOKUP($A566,Ludo_na!$A$2:$AB$602,2,0))</f>
        <v>324</v>
      </c>
      <c r="C566" s="279" t="str">
        <f aca="false">IF(VLOOKUP($A566,Tournoi!$B$2:$AB$601,3,0)="","",VLOOKUP($A566,Tournoi!$B$2:$AB$601,3,0))</f>
        <v>Baeck</v>
      </c>
      <c r="D566" s="279" t="str">
        <f aca="false">IF(VLOOKUP($A566,Tournoi!$B$2:$AB$601,4,0)="","",VLOOKUP($A566,Tournoi!$B$2:$AB$601,4,0))</f>
        <v>Jeremy</v>
      </c>
      <c r="E566" s="249" t="str">
        <f aca="false">IF(VLOOKUP($A566,Tournoi!$B$2:$AB$601,5,0)="","",VLOOKUP($A566,Tournoi!$B$2:$AB$601,5,0))</f>
        <v/>
      </c>
      <c r="F566" s="280" t="str">
        <f aca="false">IF(VLOOKUP($A566,Tournoi!$B$2:$AB$601,6,0)="","",VLOOKUP($A566,Tournoi!$B$2:$AB$601,6,0))</f>
        <v/>
      </c>
      <c r="G566" s="280" t="str">
        <f aca="false">IF(VLOOKUP($A566,Tournoi!$B$2:$AB$601,6,0)="","",VLOOKUP($A566,Tournoi!$B$2:$AB$601,8,0))</f>
        <v/>
      </c>
      <c r="H566" s="281" t="str">
        <f aca="false">IF(VLOOKUP($A566,Tournoi!$B$2:$AB$601,6,0)="","",VLOOKUP($A566,Tournoi!$B$2:$AB$601,12,0))</f>
        <v/>
      </c>
      <c r="I566" s="280" t="str">
        <f aca="false">IF(VLOOKUP($A566,Tournoi!$B$2:$AB$601,6,0)="","",VLOOKUP($A566,Tournoi!$B$2:$AB$601,13,0))</f>
        <v/>
      </c>
      <c r="J566" s="281" t="str">
        <f aca="false">IF(VLOOKUP($A566,Tournoi!$B$2:$AB$601,6,0)="","",VLOOKUP($A566,Tournoi!$B$2:$AB$601,17,0))</f>
        <v/>
      </c>
      <c r="K566" s="280" t="str">
        <f aca="false">IF(VLOOKUP($A566,Tournoi!$B$2:$AB$601,6,0)="","",VLOOKUP($A566,Tournoi!$B$2:$AB$601,18,0))</f>
        <v/>
      </c>
      <c r="L566" s="281" t="str">
        <f aca="false">IF(VLOOKUP($A566,Tournoi!$B$2:$AB$601,6,0)="","",VLOOKUP($A566,Tournoi!$B$2:$AB$601,22,0))</f>
        <v/>
      </c>
    </row>
    <row r="567" customFormat="false" ht="14.1" hidden="false" customHeight="true" outlineLevel="0" collapsed="false">
      <c r="A567" s="36" t="n">
        <v>566</v>
      </c>
      <c r="B567" s="278" t="n">
        <f aca="false">IF(VLOOKUP($A567,Ludo_na!$A$2:$AB$602,3,0)="","",VLOOKUP($A567,Ludo_na!$A$2:$AB$602,2,0))</f>
        <v>511</v>
      </c>
      <c r="C567" s="279" t="str">
        <f aca="false">IF(VLOOKUP($A567,Tournoi!$B$2:$AB$601,3,0)="","",VLOOKUP($A567,Tournoi!$B$2:$AB$601,3,0))</f>
        <v>Wouters</v>
      </c>
      <c r="D567" s="279" t="str">
        <f aca="false">IF(VLOOKUP($A567,Tournoi!$B$2:$AB$601,4,0)="","",VLOOKUP($A567,Tournoi!$B$2:$AB$601,4,0))</f>
        <v>Thijs</v>
      </c>
      <c r="E567" s="249" t="str">
        <f aca="false">IF(VLOOKUP($A567,Tournoi!$B$2:$AB$601,5,0)="","",VLOOKUP($A567,Tournoi!$B$2:$AB$601,5,0))</f>
        <v/>
      </c>
      <c r="F567" s="280" t="str">
        <f aca="false">IF(VLOOKUP($A567,Tournoi!$B$2:$AB$601,6,0)="","",VLOOKUP($A567,Tournoi!$B$2:$AB$601,6,0))</f>
        <v/>
      </c>
      <c r="G567" s="280" t="str">
        <f aca="false">IF(VLOOKUP($A567,Tournoi!$B$2:$AB$601,6,0)="","",VLOOKUP($A567,Tournoi!$B$2:$AB$601,8,0))</f>
        <v/>
      </c>
      <c r="H567" s="281" t="str">
        <f aca="false">IF(VLOOKUP($A567,Tournoi!$B$2:$AB$601,6,0)="","",VLOOKUP($A567,Tournoi!$B$2:$AB$601,12,0))</f>
        <v/>
      </c>
      <c r="I567" s="280" t="str">
        <f aca="false">IF(VLOOKUP($A567,Tournoi!$B$2:$AB$601,6,0)="","",VLOOKUP($A567,Tournoi!$B$2:$AB$601,13,0))</f>
        <v/>
      </c>
      <c r="J567" s="281" t="str">
        <f aca="false">IF(VLOOKUP($A567,Tournoi!$B$2:$AB$601,6,0)="","",VLOOKUP($A567,Tournoi!$B$2:$AB$601,17,0))</f>
        <v/>
      </c>
      <c r="K567" s="280" t="str">
        <f aca="false">IF(VLOOKUP($A567,Tournoi!$B$2:$AB$601,6,0)="","",VLOOKUP($A567,Tournoi!$B$2:$AB$601,18,0))</f>
        <v/>
      </c>
      <c r="L567" s="281" t="str">
        <f aca="false">IF(VLOOKUP($A567,Tournoi!$B$2:$AB$601,6,0)="","",VLOOKUP($A567,Tournoi!$B$2:$AB$601,22,0))</f>
        <v/>
      </c>
    </row>
    <row r="568" customFormat="false" ht="14.1" hidden="false" customHeight="true" outlineLevel="0" collapsed="false">
      <c r="A568" s="36" t="n">
        <v>567</v>
      </c>
      <c r="B568" s="278" t="n">
        <f aca="false">IF(VLOOKUP($A568,Ludo_na!$A$2:$AB$602,3,0)="","",VLOOKUP($A568,Ludo_na!$A$2:$AB$602,2,0))</f>
        <v>190</v>
      </c>
      <c r="C568" s="279" t="str">
        <f aca="false">IF(VLOOKUP($A568,Tournoi!$B$2:$AB$601,3,0)="","",VLOOKUP($A568,Tournoi!$B$2:$AB$601,3,0))</f>
        <v>Keppens</v>
      </c>
      <c r="D568" s="279" t="str">
        <f aca="false">IF(VLOOKUP($A568,Tournoi!$B$2:$AB$601,4,0)="","",VLOOKUP($A568,Tournoi!$B$2:$AB$601,4,0))</f>
        <v>Philippe</v>
      </c>
      <c r="E568" s="249" t="str">
        <f aca="false">IF(VLOOKUP($A568,Tournoi!$B$2:$AB$601,5,0)="","",VLOOKUP($A568,Tournoi!$B$2:$AB$601,5,0))</f>
        <v/>
      </c>
      <c r="F568" s="280" t="str">
        <f aca="false">IF(VLOOKUP($A568,Tournoi!$B$2:$AB$601,6,0)="","",VLOOKUP($A568,Tournoi!$B$2:$AB$601,6,0))</f>
        <v/>
      </c>
      <c r="G568" s="280" t="str">
        <f aca="false">IF(VLOOKUP($A568,Tournoi!$B$2:$AB$601,6,0)="","",VLOOKUP($A568,Tournoi!$B$2:$AB$601,8,0))</f>
        <v/>
      </c>
      <c r="H568" s="281" t="str">
        <f aca="false">IF(VLOOKUP($A568,Tournoi!$B$2:$AB$601,6,0)="","",VLOOKUP($A568,Tournoi!$B$2:$AB$601,12,0))</f>
        <v/>
      </c>
      <c r="I568" s="280" t="str">
        <f aca="false">IF(VLOOKUP($A568,Tournoi!$B$2:$AB$601,6,0)="","",VLOOKUP($A568,Tournoi!$B$2:$AB$601,13,0))</f>
        <v/>
      </c>
      <c r="J568" s="281" t="str">
        <f aca="false">IF(VLOOKUP($A568,Tournoi!$B$2:$AB$601,6,0)="","",VLOOKUP($A568,Tournoi!$B$2:$AB$601,17,0))</f>
        <v/>
      </c>
      <c r="K568" s="280" t="str">
        <f aca="false">IF(VLOOKUP($A568,Tournoi!$B$2:$AB$601,6,0)="","",VLOOKUP($A568,Tournoi!$B$2:$AB$601,18,0))</f>
        <v/>
      </c>
      <c r="L568" s="281" t="str">
        <f aca="false">IF(VLOOKUP($A568,Tournoi!$B$2:$AB$601,6,0)="","",VLOOKUP($A568,Tournoi!$B$2:$AB$601,22,0))</f>
        <v/>
      </c>
    </row>
    <row r="569" customFormat="false" ht="14.1" hidden="false" customHeight="true" outlineLevel="0" collapsed="false">
      <c r="A569" s="36" t="n">
        <v>568</v>
      </c>
      <c r="B569" s="278" t="n">
        <f aca="false">IF(VLOOKUP($A569,Ludo_na!$A$2:$AB$602,3,0)="","",VLOOKUP($A569,Ludo_na!$A$2:$AB$602,2,0))</f>
        <v>231</v>
      </c>
      <c r="C569" s="279" t="str">
        <f aca="false">IF(VLOOKUP($A569,Tournoi!$B$2:$AB$601,3,0)="","",VLOOKUP($A569,Tournoi!$B$2:$AB$601,3,0))</f>
        <v>Van De Voorde</v>
      </c>
      <c r="D569" s="279" t="str">
        <f aca="false">IF(VLOOKUP($A569,Tournoi!$B$2:$AB$601,4,0)="","",VLOOKUP($A569,Tournoi!$B$2:$AB$601,4,0))</f>
        <v>Joris</v>
      </c>
      <c r="E569" s="249" t="str">
        <f aca="false">IF(VLOOKUP($A569,Tournoi!$B$2:$AB$601,5,0)="","",VLOOKUP($A569,Tournoi!$B$2:$AB$601,5,0))</f>
        <v/>
      </c>
      <c r="F569" s="280" t="str">
        <f aca="false">IF(VLOOKUP($A569,Tournoi!$B$2:$AB$601,6,0)="","",VLOOKUP($A569,Tournoi!$B$2:$AB$601,6,0))</f>
        <v/>
      </c>
      <c r="G569" s="280" t="str">
        <f aca="false">IF(VLOOKUP($A569,Tournoi!$B$2:$AB$601,6,0)="","",VLOOKUP($A569,Tournoi!$B$2:$AB$601,8,0))</f>
        <v/>
      </c>
      <c r="H569" s="281" t="str">
        <f aca="false">IF(VLOOKUP($A569,Tournoi!$B$2:$AB$601,6,0)="","",VLOOKUP($A569,Tournoi!$B$2:$AB$601,12,0))</f>
        <v/>
      </c>
      <c r="I569" s="280" t="str">
        <f aca="false">IF(VLOOKUP($A569,Tournoi!$B$2:$AB$601,6,0)="","",VLOOKUP($A569,Tournoi!$B$2:$AB$601,13,0))</f>
        <v/>
      </c>
      <c r="J569" s="281" t="str">
        <f aca="false">IF(VLOOKUP($A569,Tournoi!$B$2:$AB$601,6,0)="","",VLOOKUP($A569,Tournoi!$B$2:$AB$601,17,0))</f>
        <v/>
      </c>
      <c r="K569" s="280" t="str">
        <f aca="false">IF(VLOOKUP($A569,Tournoi!$B$2:$AB$601,6,0)="","",VLOOKUP($A569,Tournoi!$B$2:$AB$601,18,0))</f>
        <v/>
      </c>
      <c r="L569" s="281" t="str">
        <f aca="false">IF(VLOOKUP($A569,Tournoi!$B$2:$AB$601,6,0)="","",VLOOKUP($A569,Tournoi!$B$2:$AB$601,22,0))</f>
        <v/>
      </c>
    </row>
    <row r="570" customFormat="false" ht="14.1" hidden="false" customHeight="true" outlineLevel="0" collapsed="false">
      <c r="A570" s="36" t="n">
        <v>569</v>
      </c>
      <c r="B570" s="278" t="n">
        <f aca="false">IF(VLOOKUP($A570,Ludo_na!$A$2:$AB$602,3,0)="","",VLOOKUP($A570,Ludo_na!$A$2:$AB$602,2,0))</f>
        <v>323</v>
      </c>
      <c r="C570" s="279" t="str">
        <f aca="false">IF(VLOOKUP($A570,Tournoi!$B$2:$AB$601,3,0)="","",VLOOKUP($A570,Tournoi!$B$2:$AB$601,3,0))</f>
        <v>Van Neste</v>
      </c>
      <c r="D570" s="279" t="str">
        <f aca="false">IF(VLOOKUP($A570,Tournoi!$B$2:$AB$601,4,0)="","",VLOOKUP($A570,Tournoi!$B$2:$AB$601,4,0))</f>
        <v>Sven</v>
      </c>
      <c r="E570" s="249" t="str">
        <f aca="false">IF(VLOOKUP($A570,Tournoi!$B$2:$AB$601,5,0)="","",VLOOKUP($A570,Tournoi!$B$2:$AB$601,5,0))</f>
        <v/>
      </c>
      <c r="F570" s="280" t="str">
        <f aca="false">IF(VLOOKUP($A570,Tournoi!$B$2:$AB$601,6,0)="","",VLOOKUP($A570,Tournoi!$B$2:$AB$601,6,0))</f>
        <v/>
      </c>
      <c r="G570" s="280" t="str">
        <f aca="false">IF(VLOOKUP($A570,Tournoi!$B$2:$AB$601,6,0)="","",VLOOKUP($A570,Tournoi!$B$2:$AB$601,8,0))</f>
        <v/>
      </c>
      <c r="H570" s="281" t="str">
        <f aca="false">IF(VLOOKUP($A570,Tournoi!$B$2:$AB$601,6,0)="","",VLOOKUP($A570,Tournoi!$B$2:$AB$601,12,0))</f>
        <v/>
      </c>
      <c r="I570" s="280" t="str">
        <f aca="false">IF(VLOOKUP($A570,Tournoi!$B$2:$AB$601,6,0)="","",VLOOKUP($A570,Tournoi!$B$2:$AB$601,13,0))</f>
        <v/>
      </c>
      <c r="J570" s="281" t="str">
        <f aca="false">IF(VLOOKUP($A570,Tournoi!$B$2:$AB$601,6,0)="","",VLOOKUP($A570,Tournoi!$B$2:$AB$601,17,0))</f>
        <v/>
      </c>
      <c r="K570" s="280" t="str">
        <f aca="false">IF(VLOOKUP($A570,Tournoi!$B$2:$AB$601,6,0)="","",VLOOKUP($A570,Tournoi!$B$2:$AB$601,18,0))</f>
        <v/>
      </c>
      <c r="L570" s="281" t="str">
        <f aca="false">IF(VLOOKUP($A570,Tournoi!$B$2:$AB$601,6,0)="","",VLOOKUP($A570,Tournoi!$B$2:$AB$601,22,0))</f>
        <v/>
      </c>
    </row>
    <row r="571" customFormat="false" ht="14.1" hidden="false" customHeight="true" outlineLevel="0" collapsed="false">
      <c r="A571" s="36" t="n">
        <v>570</v>
      </c>
      <c r="B571" s="278" t="n">
        <f aca="false">IF(VLOOKUP($A571,Ludo_na!$A$2:$AB$602,3,0)="","",VLOOKUP($A571,Ludo_na!$A$2:$AB$602,2,0))</f>
        <v>168</v>
      </c>
      <c r="C571" s="279" t="str">
        <f aca="false">IF(VLOOKUP($A571,Tournoi!$B$2:$AB$601,3,0)="","",VLOOKUP($A571,Tournoi!$B$2:$AB$601,3,0))</f>
        <v>Schelfaut</v>
      </c>
      <c r="D571" s="279" t="str">
        <f aca="false">IF(VLOOKUP($A571,Tournoi!$B$2:$AB$601,4,0)="","",VLOOKUP($A571,Tournoi!$B$2:$AB$601,4,0))</f>
        <v>Sander</v>
      </c>
      <c r="E571" s="249" t="str">
        <f aca="false">IF(VLOOKUP($A571,Tournoi!$B$2:$AB$601,5,0)="","",VLOOKUP($A571,Tournoi!$B$2:$AB$601,5,0))</f>
        <v/>
      </c>
      <c r="F571" s="280" t="str">
        <f aca="false">IF(VLOOKUP($A571,Tournoi!$B$2:$AB$601,6,0)="","",VLOOKUP($A571,Tournoi!$B$2:$AB$601,6,0))</f>
        <v/>
      </c>
      <c r="G571" s="280" t="str">
        <f aca="false">IF(VLOOKUP($A571,Tournoi!$B$2:$AB$601,6,0)="","",VLOOKUP($A571,Tournoi!$B$2:$AB$601,8,0))</f>
        <v/>
      </c>
      <c r="H571" s="281" t="str">
        <f aca="false">IF(VLOOKUP($A571,Tournoi!$B$2:$AB$601,6,0)="","",VLOOKUP($A571,Tournoi!$B$2:$AB$601,12,0))</f>
        <v/>
      </c>
      <c r="I571" s="280" t="str">
        <f aca="false">IF(VLOOKUP($A571,Tournoi!$B$2:$AB$601,6,0)="","",VLOOKUP($A571,Tournoi!$B$2:$AB$601,13,0))</f>
        <v/>
      </c>
      <c r="J571" s="281" t="str">
        <f aca="false">IF(VLOOKUP($A571,Tournoi!$B$2:$AB$601,6,0)="","",VLOOKUP($A571,Tournoi!$B$2:$AB$601,17,0))</f>
        <v/>
      </c>
      <c r="K571" s="280" t="str">
        <f aca="false">IF(VLOOKUP($A571,Tournoi!$B$2:$AB$601,6,0)="","",VLOOKUP($A571,Tournoi!$B$2:$AB$601,18,0))</f>
        <v/>
      </c>
      <c r="L571" s="281" t="str">
        <f aca="false">IF(VLOOKUP($A571,Tournoi!$B$2:$AB$601,6,0)="","",VLOOKUP($A571,Tournoi!$B$2:$AB$601,22,0))</f>
        <v/>
      </c>
    </row>
    <row r="572" customFormat="false" ht="14.1" hidden="false" customHeight="true" outlineLevel="0" collapsed="false">
      <c r="A572" s="36" t="n">
        <v>571</v>
      </c>
      <c r="B572" s="278" t="n">
        <f aca="false">IF(VLOOKUP($A572,Ludo_na!$A$2:$AB$602,3,0)="","",VLOOKUP($A572,Ludo_na!$A$2:$AB$602,2,0))</f>
        <v>216</v>
      </c>
      <c r="C572" s="279" t="str">
        <f aca="false">IF(VLOOKUP($A572,Tournoi!$B$2:$AB$601,3,0)="","",VLOOKUP($A572,Tournoi!$B$2:$AB$601,3,0))</f>
        <v>Gheerardijn</v>
      </c>
      <c r="D572" s="279" t="str">
        <f aca="false">IF(VLOOKUP($A572,Tournoi!$B$2:$AB$601,4,0)="","",VLOOKUP($A572,Tournoi!$B$2:$AB$601,4,0))</f>
        <v>Janne</v>
      </c>
      <c r="E572" s="249" t="str">
        <f aca="false">IF(VLOOKUP($A572,Tournoi!$B$2:$AB$601,5,0)="","",VLOOKUP($A572,Tournoi!$B$2:$AB$601,5,0))</f>
        <v/>
      </c>
      <c r="F572" s="280" t="str">
        <f aca="false">IF(VLOOKUP($A572,Tournoi!$B$2:$AB$601,6,0)="","",VLOOKUP($A572,Tournoi!$B$2:$AB$601,6,0))</f>
        <v>Aanwezig</v>
      </c>
      <c r="G572" s="280" t="str">
        <f aca="false">IF(VLOOKUP($A572,Tournoi!$B$2:$AB$601,6,0)="","",VLOOKUP($A572,Tournoi!$B$2:$AB$601,8,0))</f>
        <v>De Kolonisten van Catan</v>
      </c>
      <c r="H572" s="281" t="n">
        <f aca="false">IF(VLOOKUP($A572,Tournoi!$B$2:$AB$601,6,0)="","",VLOOKUP($A572,Tournoi!$B$2:$AB$601,12,0))</f>
        <v>0.142857142857143</v>
      </c>
      <c r="I572" s="280" t="str">
        <f aca="false">IF(VLOOKUP($A572,Tournoi!$B$2:$AB$601,6,0)="","",VLOOKUP($A572,Tournoi!$B$2:$AB$601,13,0))</f>
        <v>Hotel</v>
      </c>
      <c r="J572" s="281" t="n">
        <f aca="false">IF(VLOOKUP($A572,Tournoi!$B$2:$AB$601,6,0)="","",VLOOKUP($A572,Tournoi!$B$2:$AB$601,17,0))</f>
        <v>104.4</v>
      </c>
      <c r="K572" s="280" t="str">
        <f aca="false">IF(VLOOKUP($A572,Tournoi!$B$2:$AB$601,6,0)="","",VLOOKUP($A572,Tournoi!$B$2:$AB$601,18,0))</f>
        <v>Splendor</v>
      </c>
      <c r="L572" s="281" t="n">
        <f aca="false">IF(VLOOKUP($A572,Tournoi!$B$2:$AB$601,6,0)="","",VLOOKUP($A572,Tournoi!$B$2:$AB$601,22,0))</f>
        <v>67</v>
      </c>
    </row>
    <row r="573" customFormat="false" ht="14.1" hidden="false" customHeight="true" outlineLevel="0" collapsed="false">
      <c r="A573" s="36" t="n">
        <v>572</v>
      </c>
      <c r="B573" s="278" t="n">
        <f aca="false">IF(VLOOKUP($A573,Ludo_na!$A$2:$AB$602,3,0)="","",VLOOKUP($A573,Ludo_na!$A$2:$AB$602,2,0))</f>
        <v>410</v>
      </c>
      <c r="C573" s="279" t="str">
        <f aca="false">IF(VLOOKUP($A573,Tournoi!$B$2:$AB$601,3,0)="","",VLOOKUP($A573,Tournoi!$B$2:$AB$601,3,0))</f>
        <v>Van Nauw</v>
      </c>
      <c r="D573" s="279" t="str">
        <f aca="false">IF(VLOOKUP($A573,Tournoi!$B$2:$AB$601,4,0)="","",VLOOKUP($A573,Tournoi!$B$2:$AB$601,4,0))</f>
        <v>Pascal</v>
      </c>
      <c r="E573" s="249" t="str">
        <f aca="false">IF(VLOOKUP($A573,Tournoi!$B$2:$AB$601,5,0)="","",VLOOKUP($A573,Tournoi!$B$2:$AB$601,5,0))</f>
        <v/>
      </c>
      <c r="F573" s="280" t="str">
        <f aca="false">IF(VLOOKUP($A573,Tournoi!$B$2:$AB$601,6,0)="","",VLOOKUP($A573,Tournoi!$B$2:$AB$601,6,0))</f>
        <v/>
      </c>
      <c r="G573" s="280" t="str">
        <f aca="false">IF(VLOOKUP($A573,Tournoi!$B$2:$AB$601,6,0)="","",VLOOKUP($A573,Tournoi!$B$2:$AB$601,8,0))</f>
        <v/>
      </c>
      <c r="H573" s="281" t="str">
        <f aca="false">IF(VLOOKUP($A573,Tournoi!$B$2:$AB$601,6,0)="","",VLOOKUP($A573,Tournoi!$B$2:$AB$601,12,0))</f>
        <v/>
      </c>
      <c r="I573" s="280" t="str">
        <f aca="false">IF(VLOOKUP($A573,Tournoi!$B$2:$AB$601,6,0)="","",VLOOKUP($A573,Tournoi!$B$2:$AB$601,13,0))</f>
        <v/>
      </c>
      <c r="J573" s="281" t="str">
        <f aca="false">IF(VLOOKUP($A573,Tournoi!$B$2:$AB$601,6,0)="","",VLOOKUP($A573,Tournoi!$B$2:$AB$601,17,0))</f>
        <v/>
      </c>
      <c r="K573" s="280" t="str">
        <f aca="false">IF(VLOOKUP($A573,Tournoi!$B$2:$AB$601,6,0)="","",VLOOKUP($A573,Tournoi!$B$2:$AB$601,18,0))</f>
        <v/>
      </c>
      <c r="L573" s="281" t="str">
        <f aca="false">IF(VLOOKUP($A573,Tournoi!$B$2:$AB$601,6,0)="","",VLOOKUP($A573,Tournoi!$B$2:$AB$601,22,0))</f>
        <v/>
      </c>
    </row>
    <row r="574" customFormat="false" ht="14.1" hidden="false" customHeight="true" outlineLevel="0" collapsed="false">
      <c r="A574" s="36" t="n">
        <v>573</v>
      </c>
      <c r="B574" s="278" t="n">
        <f aca="false">IF(VLOOKUP($A574,Ludo_na!$A$2:$AB$602,3,0)="","",VLOOKUP($A574,Ludo_na!$A$2:$AB$602,2,0))</f>
        <v>444</v>
      </c>
      <c r="C574" s="279" t="str">
        <f aca="false">IF(VLOOKUP($A574,Tournoi!$B$2:$AB$601,3,0)="","",VLOOKUP($A574,Tournoi!$B$2:$AB$601,3,0))</f>
        <v>Vlaeminck</v>
      </c>
      <c r="D574" s="279" t="str">
        <f aca="false">IF(VLOOKUP($A574,Tournoi!$B$2:$AB$601,4,0)="","",VLOOKUP($A574,Tournoi!$B$2:$AB$601,4,0))</f>
        <v>Bert</v>
      </c>
      <c r="E574" s="249" t="str">
        <f aca="false">IF(VLOOKUP($A574,Tournoi!$B$2:$AB$601,5,0)="","",VLOOKUP($A574,Tournoi!$B$2:$AB$601,5,0))</f>
        <v/>
      </c>
      <c r="F574" s="280" t="str">
        <f aca="false">IF(VLOOKUP($A574,Tournoi!$B$2:$AB$601,6,0)="","",VLOOKUP($A574,Tournoi!$B$2:$AB$601,6,0))</f>
        <v/>
      </c>
      <c r="G574" s="280" t="str">
        <f aca="false">IF(VLOOKUP($A574,Tournoi!$B$2:$AB$601,6,0)="","",VLOOKUP($A574,Tournoi!$B$2:$AB$601,8,0))</f>
        <v/>
      </c>
      <c r="H574" s="281" t="str">
        <f aca="false">IF(VLOOKUP($A574,Tournoi!$B$2:$AB$601,6,0)="","",VLOOKUP($A574,Tournoi!$B$2:$AB$601,12,0))</f>
        <v/>
      </c>
      <c r="I574" s="280" t="str">
        <f aca="false">IF(VLOOKUP($A574,Tournoi!$B$2:$AB$601,6,0)="","",VLOOKUP($A574,Tournoi!$B$2:$AB$601,13,0))</f>
        <v/>
      </c>
      <c r="J574" s="281" t="str">
        <f aca="false">IF(VLOOKUP($A574,Tournoi!$B$2:$AB$601,6,0)="","",VLOOKUP($A574,Tournoi!$B$2:$AB$601,17,0))</f>
        <v/>
      </c>
      <c r="K574" s="280" t="str">
        <f aca="false">IF(VLOOKUP($A574,Tournoi!$B$2:$AB$601,6,0)="","",VLOOKUP($A574,Tournoi!$B$2:$AB$601,18,0))</f>
        <v/>
      </c>
      <c r="L574" s="281" t="str">
        <f aca="false">IF(VLOOKUP($A574,Tournoi!$B$2:$AB$601,6,0)="","",VLOOKUP($A574,Tournoi!$B$2:$AB$601,22,0))</f>
        <v/>
      </c>
    </row>
    <row r="575" customFormat="false" ht="14.1" hidden="false" customHeight="true" outlineLevel="0" collapsed="false">
      <c r="A575" s="36" t="n">
        <v>574</v>
      </c>
      <c r="B575" s="278" t="n">
        <f aca="false">IF(VLOOKUP($A575,Ludo_na!$A$2:$AB$602,3,0)="","",VLOOKUP($A575,Ludo_na!$A$2:$AB$602,2,0))</f>
        <v>259</v>
      </c>
      <c r="C575" s="279" t="str">
        <f aca="false">IF(VLOOKUP($A575,Tournoi!$B$2:$AB$601,3,0)="","",VLOOKUP($A575,Tournoi!$B$2:$AB$601,3,0))</f>
        <v>Christiaens</v>
      </c>
      <c r="D575" s="279" t="str">
        <f aca="false">IF(VLOOKUP($A575,Tournoi!$B$2:$AB$601,4,0)="","",VLOOKUP($A575,Tournoi!$B$2:$AB$601,4,0))</f>
        <v>Werner</v>
      </c>
      <c r="E575" s="249" t="str">
        <f aca="false">IF(VLOOKUP($A575,Tournoi!$B$2:$AB$601,5,0)="","",VLOOKUP($A575,Tournoi!$B$2:$AB$601,5,0))</f>
        <v/>
      </c>
      <c r="F575" s="280" t="str">
        <f aca="false">IF(VLOOKUP($A575,Tournoi!$B$2:$AB$601,6,0)="","",VLOOKUP($A575,Tournoi!$B$2:$AB$601,6,0))</f>
        <v/>
      </c>
      <c r="G575" s="280" t="str">
        <f aca="false">IF(VLOOKUP($A575,Tournoi!$B$2:$AB$601,6,0)="","",VLOOKUP($A575,Tournoi!$B$2:$AB$601,8,0))</f>
        <v/>
      </c>
      <c r="H575" s="281" t="str">
        <f aca="false">IF(VLOOKUP($A575,Tournoi!$B$2:$AB$601,6,0)="","",VLOOKUP($A575,Tournoi!$B$2:$AB$601,12,0))</f>
        <v/>
      </c>
      <c r="I575" s="280" t="str">
        <f aca="false">IF(VLOOKUP($A575,Tournoi!$B$2:$AB$601,6,0)="","",VLOOKUP($A575,Tournoi!$B$2:$AB$601,13,0))</f>
        <v/>
      </c>
      <c r="J575" s="281" t="str">
        <f aca="false">IF(VLOOKUP($A575,Tournoi!$B$2:$AB$601,6,0)="","",VLOOKUP($A575,Tournoi!$B$2:$AB$601,17,0))</f>
        <v/>
      </c>
      <c r="K575" s="280" t="str">
        <f aca="false">IF(VLOOKUP($A575,Tournoi!$B$2:$AB$601,6,0)="","",VLOOKUP($A575,Tournoi!$B$2:$AB$601,18,0))</f>
        <v/>
      </c>
      <c r="L575" s="281" t="str">
        <f aca="false">IF(VLOOKUP($A575,Tournoi!$B$2:$AB$601,6,0)="","",VLOOKUP($A575,Tournoi!$B$2:$AB$601,22,0))</f>
        <v/>
      </c>
    </row>
    <row r="576" customFormat="false" ht="14.1" hidden="false" customHeight="true" outlineLevel="0" collapsed="false">
      <c r="A576" s="36" t="n">
        <v>575</v>
      </c>
      <c r="B576" s="278" t="n">
        <f aca="false">IF(VLOOKUP($A576,Ludo_na!$A$2:$AB$602,3,0)="","",VLOOKUP($A576,Ludo_na!$A$2:$AB$602,2,0))</f>
        <v>509</v>
      </c>
      <c r="C576" s="279" t="str">
        <f aca="false">IF(VLOOKUP($A576,Tournoi!$B$2:$AB$601,3,0)="","",VLOOKUP($A576,Tournoi!$B$2:$AB$601,3,0))</f>
        <v>Christiaens</v>
      </c>
      <c r="D576" s="279" t="str">
        <f aca="false">IF(VLOOKUP($A576,Tournoi!$B$2:$AB$601,4,0)="","",VLOOKUP($A576,Tournoi!$B$2:$AB$601,4,0))</f>
        <v>Niels</v>
      </c>
      <c r="E576" s="249" t="str">
        <f aca="false">IF(VLOOKUP($A576,Tournoi!$B$2:$AB$601,5,0)="","",VLOOKUP($A576,Tournoi!$B$2:$AB$601,5,0))</f>
        <v/>
      </c>
      <c r="F576" s="280" t="str">
        <f aca="false">IF(VLOOKUP($A576,Tournoi!$B$2:$AB$601,6,0)="","",VLOOKUP($A576,Tournoi!$B$2:$AB$601,6,0))</f>
        <v/>
      </c>
      <c r="G576" s="280" t="str">
        <f aca="false">IF(VLOOKUP($A576,Tournoi!$B$2:$AB$601,6,0)="","",VLOOKUP($A576,Tournoi!$B$2:$AB$601,8,0))</f>
        <v/>
      </c>
      <c r="H576" s="281" t="str">
        <f aca="false">IF(VLOOKUP($A576,Tournoi!$B$2:$AB$601,6,0)="","",VLOOKUP($A576,Tournoi!$B$2:$AB$601,12,0))</f>
        <v/>
      </c>
      <c r="I576" s="280" t="str">
        <f aca="false">IF(VLOOKUP($A576,Tournoi!$B$2:$AB$601,6,0)="","",VLOOKUP($A576,Tournoi!$B$2:$AB$601,13,0))</f>
        <v/>
      </c>
      <c r="J576" s="281" t="str">
        <f aca="false">IF(VLOOKUP($A576,Tournoi!$B$2:$AB$601,6,0)="","",VLOOKUP($A576,Tournoi!$B$2:$AB$601,17,0))</f>
        <v/>
      </c>
      <c r="K576" s="280" t="str">
        <f aca="false">IF(VLOOKUP($A576,Tournoi!$B$2:$AB$601,6,0)="","",VLOOKUP($A576,Tournoi!$B$2:$AB$601,18,0))</f>
        <v/>
      </c>
      <c r="L576" s="281" t="str">
        <f aca="false">IF(VLOOKUP($A576,Tournoi!$B$2:$AB$601,6,0)="","",VLOOKUP($A576,Tournoi!$B$2:$AB$601,22,0))</f>
        <v/>
      </c>
    </row>
    <row r="577" customFormat="false" ht="14.1" hidden="false" customHeight="true" outlineLevel="0" collapsed="false">
      <c r="A577" s="36" t="n">
        <v>576</v>
      </c>
      <c r="B577" s="278" t="n">
        <f aca="false">IF(VLOOKUP($A577,Ludo_na!$A$2:$AB$602,3,0)="","",VLOOKUP($A577,Ludo_na!$A$2:$AB$602,2,0))</f>
        <v>235</v>
      </c>
      <c r="C577" s="279" t="str">
        <f aca="false">IF(VLOOKUP($A577,Tournoi!$B$2:$AB$601,3,0)="","",VLOOKUP($A577,Tournoi!$B$2:$AB$601,3,0))</f>
        <v>Steyaert</v>
      </c>
      <c r="D577" s="279" t="str">
        <f aca="false">IF(VLOOKUP($A577,Tournoi!$B$2:$AB$601,4,0)="","",VLOOKUP($A577,Tournoi!$B$2:$AB$601,4,0))</f>
        <v>Christof</v>
      </c>
      <c r="E577" s="249" t="str">
        <f aca="false">IF(VLOOKUP($A577,Tournoi!$B$2:$AB$601,5,0)="","",VLOOKUP($A577,Tournoi!$B$2:$AB$601,5,0))</f>
        <v/>
      </c>
      <c r="F577" s="280" t="str">
        <f aca="false">IF(VLOOKUP($A577,Tournoi!$B$2:$AB$601,6,0)="","",VLOOKUP($A577,Tournoi!$B$2:$AB$601,6,0))</f>
        <v/>
      </c>
      <c r="G577" s="280" t="str">
        <f aca="false">IF(VLOOKUP($A577,Tournoi!$B$2:$AB$601,6,0)="","",VLOOKUP($A577,Tournoi!$B$2:$AB$601,8,0))</f>
        <v/>
      </c>
      <c r="H577" s="281" t="str">
        <f aca="false">IF(VLOOKUP($A577,Tournoi!$B$2:$AB$601,6,0)="","",VLOOKUP($A577,Tournoi!$B$2:$AB$601,12,0))</f>
        <v/>
      </c>
      <c r="I577" s="280" t="str">
        <f aca="false">IF(VLOOKUP($A577,Tournoi!$B$2:$AB$601,6,0)="","",VLOOKUP($A577,Tournoi!$B$2:$AB$601,13,0))</f>
        <v/>
      </c>
      <c r="J577" s="281" t="str">
        <f aca="false">IF(VLOOKUP($A577,Tournoi!$B$2:$AB$601,6,0)="","",VLOOKUP($A577,Tournoi!$B$2:$AB$601,17,0))</f>
        <v/>
      </c>
      <c r="K577" s="280" t="str">
        <f aca="false">IF(VLOOKUP($A577,Tournoi!$B$2:$AB$601,6,0)="","",VLOOKUP($A577,Tournoi!$B$2:$AB$601,18,0))</f>
        <v/>
      </c>
      <c r="L577" s="281" t="str">
        <f aca="false">IF(VLOOKUP($A577,Tournoi!$B$2:$AB$601,6,0)="","",VLOOKUP($A577,Tournoi!$B$2:$AB$601,22,0))</f>
        <v/>
      </c>
    </row>
    <row r="578" customFormat="false" ht="14.1" hidden="false" customHeight="true" outlineLevel="0" collapsed="false">
      <c r="A578" s="36" t="n">
        <v>577</v>
      </c>
      <c r="B578" s="278" t="n">
        <f aca="false">IF(VLOOKUP($A578,Ludo_na!$A$2:$AB$602,3,0)="","",VLOOKUP($A578,Ludo_na!$A$2:$AB$602,2,0))</f>
        <v>314</v>
      </c>
      <c r="C578" s="279" t="str">
        <f aca="false">IF(VLOOKUP($A578,Tournoi!$B$2:$AB$601,3,0)="","",VLOOKUP($A578,Tournoi!$B$2:$AB$601,3,0))</f>
        <v>Holtz</v>
      </c>
      <c r="D578" s="279" t="str">
        <f aca="false">IF(VLOOKUP($A578,Tournoi!$B$2:$AB$601,4,0)="","",VLOOKUP($A578,Tournoi!$B$2:$AB$601,4,0))</f>
        <v>Melanie</v>
      </c>
      <c r="E578" s="249" t="str">
        <f aca="false">IF(VLOOKUP($A578,Tournoi!$B$2:$AB$601,5,0)="","",VLOOKUP($A578,Tournoi!$B$2:$AB$601,5,0))</f>
        <v/>
      </c>
      <c r="F578" s="280" t="str">
        <f aca="false">IF(VLOOKUP($A578,Tournoi!$B$2:$AB$601,6,0)="","",VLOOKUP($A578,Tournoi!$B$2:$AB$601,6,0))</f>
        <v/>
      </c>
      <c r="G578" s="280" t="str">
        <f aca="false">IF(VLOOKUP($A578,Tournoi!$B$2:$AB$601,6,0)="","",VLOOKUP($A578,Tournoi!$B$2:$AB$601,8,0))</f>
        <v/>
      </c>
      <c r="H578" s="281" t="str">
        <f aca="false">IF(VLOOKUP($A578,Tournoi!$B$2:$AB$601,6,0)="","",VLOOKUP($A578,Tournoi!$B$2:$AB$601,12,0))</f>
        <v/>
      </c>
      <c r="I578" s="280" t="str">
        <f aca="false">IF(VLOOKUP($A578,Tournoi!$B$2:$AB$601,6,0)="","",VLOOKUP($A578,Tournoi!$B$2:$AB$601,13,0))</f>
        <v/>
      </c>
      <c r="J578" s="281" t="str">
        <f aca="false">IF(VLOOKUP($A578,Tournoi!$B$2:$AB$601,6,0)="","",VLOOKUP($A578,Tournoi!$B$2:$AB$601,17,0))</f>
        <v/>
      </c>
      <c r="K578" s="280" t="str">
        <f aca="false">IF(VLOOKUP($A578,Tournoi!$B$2:$AB$601,6,0)="","",VLOOKUP($A578,Tournoi!$B$2:$AB$601,18,0))</f>
        <v/>
      </c>
      <c r="L578" s="281" t="str">
        <f aca="false">IF(VLOOKUP($A578,Tournoi!$B$2:$AB$601,6,0)="","",VLOOKUP($A578,Tournoi!$B$2:$AB$601,22,0))</f>
        <v/>
      </c>
    </row>
    <row r="579" customFormat="false" ht="14.1" hidden="false" customHeight="true" outlineLevel="0" collapsed="false">
      <c r="A579" s="36" t="n">
        <v>578</v>
      </c>
      <c r="B579" s="278" t="n">
        <f aca="false">IF(VLOOKUP($A579,Ludo_na!$A$2:$AB$602,3,0)="","",VLOOKUP($A579,Ludo_na!$A$2:$AB$602,2,0))</f>
        <v>328</v>
      </c>
      <c r="C579" s="279" t="str">
        <f aca="false">IF(VLOOKUP($A579,Tournoi!$B$2:$AB$601,3,0)="","",VLOOKUP($A579,Tournoi!$B$2:$AB$601,3,0))</f>
        <v>Breugelmans</v>
      </c>
      <c r="D579" s="279" t="str">
        <f aca="false">IF(VLOOKUP($A579,Tournoi!$B$2:$AB$601,4,0)="","",VLOOKUP($A579,Tournoi!$B$2:$AB$601,4,0))</f>
        <v>Gert</v>
      </c>
      <c r="E579" s="249" t="str">
        <f aca="false">IF(VLOOKUP($A579,Tournoi!$B$2:$AB$601,5,0)="","",VLOOKUP($A579,Tournoi!$B$2:$AB$601,5,0))</f>
        <v/>
      </c>
      <c r="F579" s="280" t="str">
        <f aca="false">IF(VLOOKUP($A579,Tournoi!$B$2:$AB$601,6,0)="","",VLOOKUP($A579,Tournoi!$B$2:$AB$601,6,0))</f>
        <v>Aanwezig</v>
      </c>
      <c r="G579" s="280" t="str">
        <f aca="false">IF(VLOOKUP($A579,Tournoi!$B$2:$AB$601,6,0)="","",VLOOKUP($A579,Tournoi!$B$2:$AB$601,8,0))</f>
        <v>Stenen tijdperk</v>
      </c>
      <c r="H579" s="281" t="n">
        <f aca="false">IF(VLOOKUP($A579,Tournoi!$B$2:$AB$601,6,0)="","",VLOOKUP($A579,Tournoi!$B$2:$AB$601,12,0))</f>
        <v>33.5642802155504</v>
      </c>
      <c r="I579" s="280" t="str">
        <f aca="false">IF(VLOOKUP($A579,Tournoi!$B$2:$AB$601,6,0)="","",VLOOKUP($A579,Tournoi!$B$2:$AB$601,13,0))</f>
        <v>Shakespeare</v>
      </c>
      <c r="J579" s="281" t="n">
        <f aca="false">IF(VLOOKUP($A579,Tournoi!$B$2:$AB$601,6,0)="","",VLOOKUP($A579,Tournoi!$B$2:$AB$601,17,0))</f>
        <v>0.216867469879518</v>
      </c>
      <c r="K579" s="280" t="str">
        <f aca="false">IF(VLOOKUP($A579,Tournoi!$B$2:$AB$601,6,0)="","",VLOOKUP($A579,Tournoi!$B$2:$AB$601,18,0))</f>
        <v>Splendor</v>
      </c>
      <c r="L579" s="281" t="n">
        <f aca="false">IF(VLOOKUP($A579,Tournoi!$B$2:$AB$601,6,0)="","",VLOOKUP($A579,Tournoi!$B$2:$AB$601,22,0))</f>
        <v>33.5714285714286</v>
      </c>
    </row>
    <row r="580" customFormat="false" ht="14.1" hidden="false" customHeight="true" outlineLevel="0" collapsed="false">
      <c r="A580" s="36" t="n">
        <v>579</v>
      </c>
      <c r="B580" s="278" t="n">
        <f aca="false">IF(VLOOKUP($A580,Ludo_na!$A$2:$AB$602,3,0)="","",VLOOKUP($A580,Ludo_na!$A$2:$AB$602,2,0))</f>
        <v>473</v>
      </c>
      <c r="C580" s="279" t="str">
        <f aca="false">IF(VLOOKUP($A580,Tournoi!$B$2:$AB$601,3,0)="","",VLOOKUP($A580,Tournoi!$B$2:$AB$601,3,0))</f>
        <v>Steyaert</v>
      </c>
      <c r="D580" s="279" t="str">
        <f aca="false">IF(VLOOKUP($A580,Tournoi!$B$2:$AB$601,4,0)="","",VLOOKUP($A580,Tournoi!$B$2:$AB$601,4,0))</f>
        <v>Thomas</v>
      </c>
      <c r="E580" s="249" t="str">
        <f aca="false">IF(VLOOKUP($A580,Tournoi!$B$2:$AB$601,5,0)="","",VLOOKUP($A580,Tournoi!$B$2:$AB$601,5,0))</f>
        <v/>
      </c>
      <c r="F580" s="280" t="str">
        <f aca="false">IF(VLOOKUP($A580,Tournoi!$B$2:$AB$601,6,0)="","",VLOOKUP($A580,Tournoi!$B$2:$AB$601,6,0))</f>
        <v/>
      </c>
      <c r="G580" s="280" t="str">
        <f aca="false">IF(VLOOKUP($A580,Tournoi!$B$2:$AB$601,6,0)="","",VLOOKUP($A580,Tournoi!$B$2:$AB$601,8,0))</f>
        <v/>
      </c>
      <c r="H580" s="281" t="str">
        <f aca="false">IF(VLOOKUP($A580,Tournoi!$B$2:$AB$601,6,0)="","",VLOOKUP($A580,Tournoi!$B$2:$AB$601,12,0))</f>
        <v/>
      </c>
      <c r="I580" s="280" t="str">
        <f aca="false">IF(VLOOKUP($A580,Tournoi!$B$2:$AB$601,6,0)="","",VLOOKUP($A580,Tournoi!$B$2:$AB$601,13,0))</f>
        <v/>
      </c>
      <c r="J580" s="281" t="str">
        <f aca="false">IF(VLOOKUP($A580,Tournoi!$B$2:$AB$601,6,0)="","",VLOOKUP($A580,Tournoi!$B$2:$AB$601,17,0))</f>
        <v/>
      </c>
      <c r="K580" s="280" t="str">
        <f aca="false">IF(VLOOKUP($A580,Tournoi!$B$2:$AB$601,6,0)="","",VLOOKUP($A580,Tournoi!$B$2:$AB$601,18,0))</f>
        <v/>
      </c>
      <c r="L580" s="281" t="str">
        <f aca="false">IF(VLOOKUP($A580,Tournoi!$B$2:$AB$601,6,0)="","",VLOOKUP($A580,Tournoi!$B$2:$AB$601,22,0))</f>
        <v/>
      </c>
    </row>
    <row r="581" customFormat="false" ht="14.1" hidden="false" customHeight="true" outlineLevel="0" collapsed="false">
      <c r="A581" s="36" t="n">
        <v>580</v>
      </c>
      <c r="B581" s="278" t="n">
        <f aca="false">IF(VLOOKUP($A581,Ludo_na!$A$2:$AB$602,3,0)="","",VLOOKUP($A581,Ludo_na!$A$2:$AB$602,2,0))</f>
        <v>412</v>
      </c>
      <c r="C581" s="279" t="str">
        <f aca="false">IF(VLOOKUP($A581,Tournoi!$B$2:$AB$601,3,0)="","",VLOOKUP($A581,Tournoi!$B$2:$AB$601,3,0))</f>
        <v>Boel</v>
      </c>
      <c r="D581" s="279" t="str">
        <f aca="false">IF(VLOOKUP($A581,Tournoi!$B$2:$AB$601,4,0)="","",VLOOKUP($A581,Tournoi!$B$2:$AB$601,4,0))</f>
        <v>Evelien</v>
      </c>
      <c r="E581" s="249" t="str">
        <f aca="false">IF(VLOOKUP($A581,Tournoi!$B$2:$AB$601,5,0)="","",VLOOKUP($A581,Tournoi!$B$2:$AB$601,5,0))</f>
        <v/>
      </c>
      <c r="F581" s="280" t="str">
        <f aca="false">IF(VLOOKUP($A581,Tournoi!$B$2:$AB$601,6,0)="","",VLOOKUP($A581,Tournoi!$B$2:$AB$601,6,0))</f>
        <v/>
      </c>
      <c r="G581" s="280" t="str">
        <f aca="false">IF(VLOOKUP($A581,Tournoi!$B$2:$AB$601,6,0)="","",VLOOKUP($A581,Tournoi!$B$2:$AB$601,8,0))</f>
        <v/>
      </c>
      <c r="H581" s="281" t="str">
        <f aca="false">IF(VLOOKUP($A581,Tournoi!$B$2:$AB$601,6,0)="","",VLOOKUP($A581,Tournoi!$B$2:$AB$601,12,0))</f>
        <v/>
      </c>
      <c r="I581" s="280" t="str">
        <f aca="false">IF(VLOOKUP($A581,Tournoi!$B$2:$AB$601,6,0)="","",VLOOKUP($A581,Tournoi!$B$2:$AB$601,13,0))</f>
        <v/>
      </c>
      <c r="J581" s="281" t="str">
        <f aca="false">IF(VLOOKUP($A581,Tournoi!$B$2:$AB$601,6,0)="","",VLOOKUP($A581,Tournoi!$B$2:$AB$601,17,0))</f>
        <v/>
      </c>
      <c r="K581" s="280" t="str">
        <f aca="false">IF(VLOOKUP($A581,Tournoi!$B$2:$AB$601,6,0)="","",VLOOKUP($A581,Tournoi!$B$2:$AB$601,18,0))</f>
        <v/>
      </c>
      <c r="L581" s="281" t="str">
        <f aca="false">IF(VLOOKUP($A581,Tournoi!$B$2:$AB$601,6,0)="","",VLOOKUP($A581,Tournoi!$B$2:$AB$601,22,0))</f>
        <v/>
      </c>
    </row>
    <row r="582" customFormat="false" ht="14.1" hidden="false" customHeight="true" outlineLevel="0" collapsed="false">
      <c r="A582" s="36" t="n">
        <v>581</v>
      </c>
      <c r="B582" s="278" t="n">
        <f aca="false">IF(VLOOKUP($A582,Ludo_na!$A$2:$AB$602,3,0)="","",VLOOKUP($A582,Ludo_na!$A$2:$AB$602,2,0))</f>
        <v>576</v>
      </c>
      <c r="C582" s="279" t="str">
        <f aca="false">IF(VLOOKUP($A582,Tournoi!$B$2:$AB$601,3,0)="","",VLOOKUP($A582,Tournoi!$B$2:$AB$601,3,0))</f>
        <v>Hillaert</v>
      </c>
      <c r="D582" s="279" t="str">
        <f aca="false">IF(VLOOKUP($A582,Tournoi!$B$2:$AB$601,4,0)="","",VLOOKUP($A582,Tournoi!$B$2:$AB$601,4,0))</f>
        <v>Aagje</v>
      </c>
      <c r="E582" s="249" t="str">
        <f aca="false">IF(VLOOKUP($A582,Tournoi!$B$2:$AB$601,5,0)="","",VLOOKUP($A582,Tournoi!$B$2:$AB$601,5,0))</f>
        <v/>
      </c>
      <c r="F582" s="280" t="str">
        <f aca="false">IF(VLOOKUP($A582,Tournoi!$B$2:$AB$601,6,0)="","",VLOOKUP($A582,Tournoi!$B$2:$AB$601,6,0))</f>
        <v/>
      </c>
      <c r="G582" s="280" t="str">
        <f aca="false">IF(VLOOKUP($A582,Tournoi!$B$2:$AB$601,6,0)="","",VLOOKUP($A582,Tournoi!$B$2:$AB$601,8,0))</f>
        <v/>
      </c>
      <c r="H582" s="281" t="str">
        <f aca="false">IF(VLOOKUP($A582,Tournoi!$B$2:$AB$601,6,0)="","",VLOOKUP($A582,Tournoi!$B$2:$AB$601,12,0))</f>
        <v/>
      </c>
      <c r="I582" s="280" t="str">
        <f aca="false">IF(VLOOKUP($A582,Tournoi!$B$2:$AB$601,6,0)="","",VLOOKUP($A582,Tournoi!$B$2:$AB$601,13,0))</f>
        <v/>
      </c>
      <c r="J582" s="281" t="str">
        <f aca="false">IF(VLOOKUP($A582,Tournoi!$B$2:$AB$601,6,0)="","",VLOOKUP($A582,Tournoi!$B$2:$AB$601,17,0))</f>
        <v/>
      </c>
      <c r="K582" s="280" t="str">
        <f aca="false">IF(VLOOKUP($A582,Tournoi!$B$2:$AB$601,6,0)="","",VLOOKUP($A582,Tournoi!$B$2:$AB$601,18,0))</f>
        <v/>
      </c>
      <c r="L582" s="281" t="str">
        <f aca="false">IF(VLOOKUP($A582,Tournoi!$B$2:$AB$601,6,0)="","",VLOOKUP($A582,Tournoi!$B$2:$AB$601,22,0))</f>
        <v/>
      </c>
    </row>
    <row r="583" customFormat="false" ht="14.1" hidden="false" customHeight="true" outlineLevel="0" collapsed="false">
      <c r="A583" s="36" t="n">
        <v>582</v>
      </c>
      <c r="B583" s="278" t="n">
        <f aca="false">IF(VLOOKUP($A583,Ludo_na!$A$2:$AB$602,3,0)="","",VLOOKUP($A583,Ludo_na!$A$2:$AB$602,2,0))</f>
        <v>533</v>
      </c>
      <c r="C583" s="279" t="str">
        <f aca="false">IF(VLOOKUP($A583,Tournoi!$B$2:$AB$601,3,0)="","",VLOOKUP($A583,Tournoi!$B$2:$AB$601,3,0))</f>
        <v>Spildooren</v>
      </c>
      <c r="D583" s="279" t="str">
        <f aca="false">IF(VLOOKUP($A583,Tournoi!$B$2:$AB$601,4,0)="","",VLOOKUP($A583,Tournoi!$B$2:$AB$601,4,0))</f>
        <v>Christophe</v>
      </c>
      <c r="E583" s="249" t="str">
        <f aca="false">IF(VLOOKUP($A583,Tournoi!$B$2:$AB$601,5,0)="","",VLOOKUP($A583,Tournoi!$B$2:$AB$601,5,0))</f>
        <v/>
      </c>
      <c r="F583" s="280" t="str">
        <f aca="false">IF(VLOOKUP($A583,Tournoi!$B$2:$AB$601,6,0)="","",VLOOKUP($A583,Tournoi!$B$2:$AB$601,6,0))</f>
        <v/>
      </c>
      <c r="G583" s="280" t="str">
        <f aca="false">IF(VLOOKUP($A583,Tournoi!$B$2:$AB$601,6,0)="","",VLOOKUP($A583,Tournoi!$B$2:$AB$601,8,0))</f>
        <v/>
      </c>
      <c r="H583" s="281" t="str">
        <f aca="false">IF(VLOOKUP($A583,Tournoi!$B$2:$AB$601,6,0)="","",VLOOKUP($A583,Tournoi!$B$2:$AB$601,12,0))</f>
        <v/>
      </c>
      <c r="I583" s="280" t="str">
        <f aca="false">IF(VLOOKUP($A583,Tournoi!$B$2:$AB$601,6,0)="","",VLOOKUP($A583,Tournoi!$B$2:$AB$601,13,0))</f>
        <v/>
      </c>
      <c r="J583" s="281" t="str">
        <f aca="false">IF(VLOOKUP($A583,Tournoi!$B$2:$AB$601,6,0)="","",VLOOKUP($A583,Tournoi!$B$2:$AB$601,17,0))</f>
        <v/>
      </c>
      <c r="K583" s="280" t="str">
        <f aca="false">IF(VLOOKUP($A583,Tournoi!$B$2:$AB$601,6,0)="","",VLOOKUP($A583,Tournoi!$B$2:$AB$601,18,0))</f>
        <v/>
      </c>
      <c r="L583" s="281" t="str">
        <f aca="false">IF(VLOOKUP($A583,Tournoi!$B$2:$AB$601,6,0)="","",VLOOKUP($A583,Tournoi!$B$2:$AB$601,22,0))</f>
        <v/>
      </c>
    </row>
    <row r="584" customFormat="false" ht="14.1" hidden="false" customHeight="true" outlineLevel="0" collapsed="false">
      <c r="A584" s="36" t="n">
        <v>583</v>
      </c>
      <c r="B584" s="278" t="n">
        <f aca="false">IF(VLOOKUP($A584,Ludo_na!$A$2:$AB$602,3,0)="","",VLOOKUP($A584,Ludo_na!$A$2:$AB$602,2,0))</f>
        <v>71</v>
      </c>
      <c r="C584" s="279" t="str">
        <f aca="false">IF(VLOOKUP($A584,Tournoi!$B$2:$AB$601,3,0)="","",VLOOKUP($A584,Tournoi!$B$2:$AB$601,3,0))</f>
        <v>De Breuck</v>
      </c>
      <c r="D584" s="279" t="str">
        <f aca="false">IF(VLOOKUP($A584,Tournoi!$B$2:$AB$601,4,0)="","",VLOOKUP($A584,Tournoi!$B$2:$AB$601,4,0))</f>
        <v>Didier</v>
      </c>
      <c r="E584" s="249" t="str">
        <f aca="false">IF(VLOOKUP($A584,Tournoi!$B$2:$AB$601,5,0)="","",VLOOKUP($A584,Tournoi!$B$2:$AB$601,5,0))</f>
        <v>Forum Mortsel</v>
      </c>
      <c r="F584" s="280" t="str">
        <f aca="false">IF(VLOOKUP($A584,Tournoi!$B$2:$AB$601,6,0)="","",VLOOKUP($A584,Tournoi!$B$2:$AB$601,6,0))</f>
        <v/>
      </c>
      <c r="G584" s="280" t="str">
        <f aca="false">IF(VLOOKUP($A584,Tournoi!$B$2:$AB$601,6,0)="","",VLOOKUP($A584,Tournoi!$B$2:$AB$601,8,0))</f>
        <v/>
      </c>
      <c r="H584" s="281" t="str">
        <f aca="false">IF(VLOOKUP($A584,Tournoi!$B$2:$AB$601,6,0)="","",VLOOKUP($A584,Tournoi!$B$2:$AB$601,12,0))</f>
        <v/>
      </c>
      <c r="I584" s="280" t="str">
        <f aca="false">IF(VLOOKUP($A584,Tournoi!$B$2:$AB$601,6,0)="","",VLOOKUP($A584,Tournoi!$B$2:$AB$601,13,0))</f>
        <v/>
      </c>
      <c r="J584" s="281" t="str">
        <f aca="false">IF(VLOOKUP($A584,Tournoi!$B$2:$AB$601,6,0)="","",VLOOKUP($A584,Tournoi!$B$2:$AB$601,17,0))</f>
        <v/>
      </c>
      <c r="K584" s="280" t="str">
        <f aca="false">IF(VLOOKUP($A584,Tournoi!$B$2:$AB$601,6,0)="","",VLOOKUP($A584,Tournoi!$B$2:$AB$601,18,0))</f>
        <v/>
      </c>
      <c r="L584" s="281" t="str">
        <f aca="false">IF(VLOOKUP($A584,Tournoi!$B$2:$AB$601,6,0)="","",VLOOKUP($A584,Tournoi!$B$2:$AB$601,22,0))</f>
        <v/>
      </c>
    </row>
    <row r="585" customFormat="false" ht="14.1" hidden="false" customHeight="true" outlineLevel="0" collapsed="false">
      <c r="A585" s="36" t="n">
        <v>584</v>
      </c>
      <c r="B585" s="278" t="str">
        <f aca="false">IF(VLOOKUP($A585,Ludo_na!$A$2:$AB$602,3,0)="","",VLOOKUP($A585,Ludo_na!$A$2:$AB$602,2,0))</f>
        <v/>
      </c>
      <c r="C585" s="279" t="str">
        <f aca="false">IF(VLOOKUP($A585,Tournoi!$B$2:$AB$601,3,0)="","",VLOOKUP($A585,Tournoi!$B$2:$AB$601,3,0))</f>
        <v/>
      </c>
      <c r="D585" s="279" t="str">
        <f aca="false">IF(VLOOKUP($A585,Tournoi!$B$2:$AB$601,4,0)="","",VLOOKUP($A585,Tournoi!$B$2:$AB$601,4,0))</f>
        <v/>
      </c>
      <c r="E585" s="249" t="str">
        <f aca="false">IF(VLOOKUP($A585,Tournoi!$B$2:$AB$601,5,0)="","",VLOOKUP($A585,Tournoi!$B$2:$AB$601,5,0))</f>
        <v/>
      </c>
      <c r="F585" s="280" t="str">
        <f aca="false">IF(VLOOKUP($A585,Tournoi!$B$2:$AB$601,6,0)="","",VLOOKUP($A585,Tournoi!$B$2:$AB$601,6,0))</f>
        <v/>
      </c>
      <c r="G585" s="280" t="str">
        <f aca="false">IF(VLOOKUP($A585,Tournoi!$B$2:$AB$601,6,0)="","",VLOOKUP($A585,Tournoi!$B$2:$AB$601,8,0))</f>
        <v/>
      </c>
      <c r="H585" s="281" t="str">
        <f aca="false">IF(VLOOKUP($A585,Tournoi!$B$2:$AB$601,6,0)="","",VLOOKUP($A585,Tournoi!$B$2:$AB$601,12,0))</f>
        <v/>
      </c>
      <c r="I585" s="280" t="str">
        <f aca="false">IF(VLOOKUP($A585,Tournoi!$B$2:$AB$601,6,0)="","",VLOOKUP($A585,Tournoi!$B$2:$AB$601,13,0))</f>
        <v/>
      </c>
      <c r="J585" s="281" t="str">
        <f aca="false">IF(VLOOKUP($A585,Tournoi!$B$2:$AB$601,6,0)="","",VLOOKUP($A585,Tournoi!$B$2:$AB$601,17,0))</f>
        <v/>
      </c>
      <c r="K585" s="280" t="str">
        <f aca="false">IF(VLOOKUP($A585,Tournoi!$B$2:$AB$601,6,0)="","",VLOOKUP($A585,Tournoi!$B$2:$AB$601,18,0))</f>
        <v/>
      </c>
      <c r="L585" s="281" t="str">
        <f aca="false">IF(VLOOKUP($A585,Tournoi!$B$2:$AB$601,6,0)="","",VLOOKUP($A585,Tournoi!$B$2:$AB$601,22,0))</f>
        <v/>
      </c>
    </row>
    <row r="586" customFormat="false" ht="14.1" hidden="false" customHeight="true" outlineLevel="0" collapsed="false">
      <c r="A586" s="36" t="n">
        <v>585</v>
      </c>
      <c r="B586" s="278" t="str">
        <f aca="false">IF(VLOOKUP($A586,Ludo_na!$A$2:$AB$602,3,0)="","",VLOOKUP($A586,Ludo_na!$A$2:$AB$602,2,0))</f>
        <v/>
      </c>
      <c r="C586" s="279" t="str">
        <f aca="false">IF(VLOOKUP($A586,Tournoi!$B$2:$AB$601,3,0)="","",VLOOKUP($A586,Tournoi!$B$2:$AB$601,3,0))</f>
        <v/>
      </c>
      <c r="D586" s="279" t="str">
        <f aca="false">IF(VLOOKUP($A586,Tournoi!$B$2:$AB$601,4,0)="","",VLOOKUP($A586,Tournoi!$B$2:$AB$601,4,0))</f>
        <v/>
      </c>
      <c r="E586" s="249" t="str">
        <f aca="false">IF(VLOOKUP($A586,Tournoi!$B$2:$AB$601,5,0)="","",VLOOKUP($A586,Tournoi!$B$2:$AB$601,5,0))</f>
        <v/>
      </c>
      <c r="F586" s="280" t="str">
        <f aca="false">IF(VLOOKUP($A586,Tournoi!$B$2:$AB$601,6,0)="","",VLOOKUP($A586,Tournoi!$B$2:$AB$601,6,0))</f>
        <v/>
      </c>
      <c r="G586" s="280" t="str">
        <f aca="false">IF(VLOOKUP($A586,Tournoi!$B$2:$AB$601,6,0)="","",VLOOKUP($A586,Tournoi!$B$2:$AB$601,8,0))</f>
        <v/>
      </c>
      <c r="H586" s="281" t="str">
        <f aca="false">IF(VLOOKUP($A586,Tournoi!$B$2:$AB$601,6,0)="","",VLOOKUP($A586,Tournoi!$B$2:$AB$601,12,0))</f>
        <v/>
      </c>
      <c r="I586" s="280" t="str">
        <f aca="false">IF(VLOOKUP($A586,Tournoi!$B$2:$AB$601,6,0)="","",VLOOKUP($A586,Tournoi!$B$2:$AB$601,13,0))</f>
        <v/>
      </c>
      <c r="J586" s="281" t="str">
        <f aca="false">IF(VLOOKUP($A586,Tournoi!$B$2:$AB$601,6,0)="","",VLOOKUP($A586,Tournoi!$B$2:$AB$601,17,0))</f>
        <v/>
      </c>
      <c r="K586" s="280" t="str">
        <f aca="false">IF(VLOOKUP($A586,Tournoi!$B$2:$AB$601,6,0)="","",VLOOKUP($A586,Tournoi!$B$2:$AB$601,18,0))</f>
        <v/>
      </c>
      <c r="L586" s="281" t="str">
        <f aca="false">IF(VLOOKUP($A586,Tournoi!$B$2:$AB$601,6,0)="","",VLOOKUP($A586,Tournoi!$B$2:$AB$601,22,0))</f>
        <v/>
      </c>
    </row>
    <row r="587" customFormat="false" ht="14.1" hidden="false" customHeight="true" outlineLevel="0" collapsed="false">
      <c r="A587" s="36" t="n">
        <v>586</v>
      </c>
      <c r="B587" s="278" t="str">
        <f aca="false">IF(VLOOKUP($A587,Ludo_na!$A$2:$AB$602,3,0)="","",VLOOKUP($A587,Ludo_na!$A$2:$AB$602,2,0))</f>
        <v/>
      </c>
      <c r="C587" s="279" t="str">
        <f aca="false">IF(VLOOKUP($A587,Tournoi!$B$2:$AB$601,3,0)="","",VLOOKUP($A587,Tournoi!$B$2:$AB$601,3,0))</f>
        <v/>
      </c>
      <c r="D587" s="279" t="str">
        <f aca="false">IF(VLOOKUP($A587,Tournoi!$B$2:$AB$601,4,0)="","",VLOOKUP($A587,Tournoi!$B$2:$AB$601,4,0))</f>
        <v/>
      </c>
      <c r="E587" s="249" t="str">
        <f aca="false">IF(VLOOKUP($A587,Tournoi!$B$2:$AB$601,5,0)="","",VLOOKUP($A587,Tournoi!$B$2:$AB$601,5,0))</f>
        <v/>
      </c>
      <c r="F587" s="280" t="str">
        <f aca="false">IF(VLOOKUP($A587,Tournoi!$B$2:$AB$601,6,0)="","",VLOOKUP($A587,Tournoi!$B$2:$AB$601,6,0))</f>
        <v/>
      </c>
      <c r="G587" s="280" t="str">
        <f aca="false">IF(VLOOKUP($A587,Tournoi!$B$2:$AB$601,6,0)="","",VLOOKUP($A587,Tournoi!$B$2:$AB$601,8,0))</f>
        <v/>
      </c>
      <c r="H587" s="281" t="str">
        <f aca="false">IF(VLOOKUP($A587,Tournoi!$B$2:$AB$601,6,0)="","",VLOOKUP($A587,Tournoi!$B$2:$AB$601,12,0))</f>
        <v/>
      </c>
      <c r="I587" s="280" t="str">
        <f aca="false">IF(VLOOKUP($A587,Tournoi!$B$2:$AB$601,6,0)="","",VLOOKUP($A587,Tournoi!$B$2:$AB$601,13,0))</f>
        <v/>
      </c>
      <c r="J587" s="281" t="str">
        <f aca="false">IF(VLOOKUP($A587,Tournoi!$B$2:$AB$601,6,0)="","",VLOOKUP($A587,Tournoi!$B$2:$AB$601,17,0))</f>
        <v/>
      </c>
      <c r="K587" s="280" t="str">
        <f aca="false">IF(VLOOKUP($A587,Tournoi!$B$2:$AB$601,6,0)="","",VLOOKUP($A587,Tournoi!$B$2:$AB$601,18,0))</f>
        <v/>
      </c>
      <c r="L587" s="281" t="str">
        <f aca="false">IF(VLOOKUP($A587,Tournoi!$B$2:$AB$601,6,0)="","",VLOOKUP($A587,Tournoi!$B$2:$AB$601,22,0))</f>
        <v/>
      </c>
    </row>
    <row r="588" customFormat="false" ht="14.1" hidden="false" customHeight="true" outlineLevel="0" collapsed="false">
      <c r="A588" s="36" t="n">
        <v>587</v>
      </c>
      <c r="B588" s="278" t="n">
        <f aca="false">IF(VLOOKUP($A588,Ludo_na!$A$2:$AB$602,3,0)="","",VLOOKUP($A588,Ludo_na!$A$2:$AB$602,2,0))</f>
        <v>503</v>
      </c>
      <c r="C588" s="279" t="str">
        <f aca="false">IF(VLOOKUP($A588,Tournoi!$B$2:$AB$601,3,0)="","",VLOOKUP($A588,Tournoi!$B$2:$AB$601,3,0))</f>
        <v>Deckers</v>
      </c>
      <c r="D588" s="279" t="str">
        <f aca="false">IF(VLOOKUP($A588,Tournoi!$B$2:$AB$601,4,0)="","",VLOOKUP($A588,Tournoi!$B$2:$AB$601,4,0))</f>
        <v>Frederik</v>
      </c>
      <c r="E588" s="249" t="str">
        <f aca="false">IF(VLOOKUP($A588,Tournoi!$B$2:$AB$601,5,0)="","",VLOOKUP($A588,Tournoi!$B$2:$AB$601,5,0))</f>
        <v/>
      </c>
      <c r="F588" s="280" t="str">
        <f aca="false">IF(VLOOKUP($A588,Tournoi!$B$2:$AB$601,6,0)="","",VLOOKUP($A588,Tournoi!$B$2:$AB$601,6,0))</f>
        <v/>
      </c>
      <c r="G588" s="280" t="str">
        <f aca="false">IF(VLOOKUP($A588,Tournoi!$B$2:$AB$601,6,0)="","",VLOOKUP($A588,Tournoi!$B$2:$AB$601,8,0))</f>
        <v/>
      </c>
      <c r="H588" s="281" t="str">
        <f aca="false">IF(VLOOKUP($A588,Tournoi!$B$2:$AB$601,6,0)="","",VLOOKUP($A588,Tournoi!$B$2:$AB$601,12,0))</f>
        <v/>
      </c>
      <c r="I588" s="280" t="str">
        <f aca="false">IF(VLOOKUP($A588,Tournoi!$B$2:$AB$601,6,0)="","",VLOOKUP($A588,Tournoi!$B$2:$AB$601,13,0))</f>
        <v/>
      </c>
      <c r="J588" s="281" t="str">
        <f aca="false">IF(VLOOKUP($A588,Tournoi!$B$2:$AB$601,6,0)="","",VLOOKUP($A588,Tournoi!$B$2:$AB$601,17,0))</f>
        <v/>
      </c>
      <c r="K588" s="280" t="str">
        <f aca="false">IF(VLOOKUP($A588,Tournoi!$B$2:$AB$601,6,0)="","",VLOOKUP($A588,Tournoi!$B$2:$AB$601,18,0))</f>
        <v/>
      </c>
      <c r="L588" s="281" t="str">
        <f aca="false">IF(VLOOKUP($A588,Tournoi!$B$2:$AB$601,6,0)="","",VLOOKUP($A588,Tournoi!$B$2:$AB$601,22,0))</f>
        <v/>
      </c>
    </row>
    <row r="589" customFormat="false" ht="14.1" hidden="false" customHeight="true" outlineLevel="0" collapsed="false">
      <c r="A589" s="36" t="n">
        <v>588</v>
      </c>
      <c r="B589" s="278" t="str">
        <f aca="false">IF(VLOOKUP($A589,Ludo_na!$A$2:$AB$602,3,0)="","",VLOOKUP($A589,Ludo_na!$A$2:$AB$602,2,0))</f>
        <v/>
      </c>
      <c r="C589" s="279" t="str">
        <f aca="false">IF(VLOOKUP($A589,Tournoi!$B$2:$AB$601,3,0)="","",VLOOKUP($A589,Tournoi!$B$2:$AB$601,3,0))</f>
        <v/>
      </c>
      <c r="D589" s="279" t="str">
        <f aca="false">IF(VLOOKUP($A589,Tournoi!$B$2:$AB$601,4,0)="","",VLOOKUP($A589,Tournoi!$B$2:$AB$601,4,0))</f>
        <v/>
      </c>
      <c r="E589" s="249" t="str">
        <f aca="false">IF(VLOOKUP($A589,Tournoi!$B$2:$AB$601,5,0)="","",VLOOKUP($A589,Tournoi!$B$2:$AB$601,5,0))</f>
        <v/>
      </c>
      <c r="F589" s="280" t="str">
        <f aca="false">IF(VLOOKUP($A589,Tournoi!$B$2:$AB$601,6,0)="","",VLOOKUP($A589,Tournoi!$B$2:$AB$601,6,0))</f>
        <v/>
      </c>
      <c r="G589" s="280" t="str">
        <f aca="false">IF(VLOOKUP($A589,Tournoi!$B$2:$AB$601,6,0)="","",VLOOKUP($A589,Tournoi!$B$2:$AB$601,8,0))</f>
        <v/>
      </c>
      <c r="H589" s="281" t="str">
        <f aca="false">IF(VLOOKUP($A589,Tournoi!$B$2:$AB$601,6,0)="","",VLOOKUP($A589,Tournoi!$B$2:$AB$601,12,0))</f>
        <v/>
      </c>
      <c r="I589" s="280" t="str">
        <f aca="false">IF(VLOOKUP($A589,Tournoi!$B$2:$AB$601,6,0)="","",VLOOKUP($A589,Tournoi!$B$2:$AB$601,13,0))</f>
        <v/>
      </c>
      <c r="J589" s="281" t="str">
        <f aca="false">IF(VLOOKUP($A589,Tournoi!$B$2:$AB$601,6,0)="","",VLOOKUP($A589,Tournoi!$B$2:$AB$601,17,0))</f>
        <v/>
      </c>
      <c r="K589" s="280" t="str">
        <f aca="false">IF(VLOOKUP($A589,Tournoi!$B$2:$AB$601,6,0)="","",VLOOKUP($A589,Tournoi!$B$2:$AB$601,18,0))</f>
        <v/>
      </c>
      <c r="L589" s="281" t="str">
        <f aca="false">IF(VLOOKUP($A589,Tournoi!$B$2:$AB$601,6,0)="","",VLOOKUP($A589,Tournoi!$B$2:$AB$601,22,0))</f>
        <v/>
      </c>
    </row>
    <row r="590" customFormat="false" ht="14.1" hidden="false" customHeight="true" outlineLevel="0" collapsed="false">
      <c r="A590" s="36" t="n">
        <v>589</v>
      </c>
      <c r="B590" s="278" t="str">
        <f aca="false">IF(VLOOKUP($A590,Ludo_na!$A$2:$AB$602,3,0)="","",VLOOKUP($A590,Ludo_na!$A$2:$AB$602,2,0))</f>
        <v/>
      </c>
      <c r="C590" s="279" t="str">
        <f aca="false">IF(VLOOKUP($A590,Tournoi!$B$2:$AB$601,3,0)="","",VLOOKUP($A590,Tournoi!$B$2:$AB$601,3,0))</f>
        <v/>
      </c>
      <c r="D590" s="279" t="str">
        <f aca="false">IF(VLOOKUP($A590,Tournoi!$B$2:$AB$601,4,0)="","",VLOOKUP($A590,Tournoi!$B$2:$AB$601,4,0))</f>
        <v/>
      </c>
      <c r="E590" s="249" t="str">
        <f aca="false">IF(VLOOKUP($A590,Tournoi!$B$2:$AB$601,5,0)="","",VLOOKUP($A590,Tournoi!$B$2:$AB$601,5,0))</f>
        <v/>
      </c>
      <c r="F590" s="280" t="str">
        <f aca="false">IF(VLOOKUP($A590,Tournoi!$B$2:$AB$601,6,0)="","",VLOOKUP($A590,Tournoi!$B$2:$AB$601,6,0))</f>
        <v/>
      </c>
      <c r="G590" s="280" t="str">
        <f aca="false">IF(VLOOKUP($A590,Tournoi!$B$2:$AB$601,6,0)="","",VLOOKUP($A590,Tournoi!$B$2:$AB$601,8,0))</f>
        <v/>
      </c>
      <c r="H590" s="281" t="str">
        <f aca="false">IF(VLOOKUP($A590,Tournoi!$B$2:$AB$601,6,0)="","",VLOOKUP($A590,Tournoi!$B$2:$AB$601,12,0))</f>
        <v/>
      </c>
      <c r="I590" s="280" t="str">
        <f aca="false">IF(VLOOKUP($A590,Tournoi!$B$2:$AB$601,6,0)="","",VLOOKUP($A590,Tournoi!$B$2:$AB$601,13,0))</f>
        <v/>
      </c>
      <c r="J590" s="281" t="str">
        <f aca="false">IF(VLOOKUP($A590,Tournoi!$B$2:$AB$601,6,0)="","",VLOOKUP($A590,Tournoi!$B$2:$AB$601,17,0))</f>
        <v/>
      </c>
      <c r="K590" s="280" t="str">
        <f aca="false">IF(VLOOKUP($A590,Tournoi!$B$2:$AB$601,6,0)="","",VLOOKUP($A590,Tournoi!$B$2:$AB$601,18,0))</f>
        <v/>
      </c>
      <c r="L590" s="281" t="str">
        <f aca="false">IF(VLOOKUP($A590,Tournoi!$B$2:$AB$601,6,0)="","",VLOOKUP($A590,Tournoi!$B$2:$AB$601,22,0))</f>
        <v/>
      </c>
    </row>
    <row r="591" customFormat="false" ht="14.1" hidden="false" customHeight="true" outlineLevel="0" collapsed="false">
      <c r="A591" s="36" t="n">
        <v>590</v>
      </c>
      <c r="B591" s="278" t="str">
        <f aca="false">IF(VLOOKUP($A591,Ludo_na!$A$2:$AB$602,3,0)="","",VLOOKUP($A591,Ludo_na!$A$2:$AB$602,2,0))</f>
        <v/>
      </c>
      <c r="C591" s="279" t="str">
        <f aca="false">IF(VLOOKUP($A591,Tournoi!$B$2:$AB$601,3,0)="","",VLOOKUP($A591,Tournoi!$B$2:$AB$601,3,0))</f>
        <v/>
      </c>
      <c r="D591" s="279" t="str">
        <f aca="false">IF(VLOOKUP($A591,Tournoi!$B$2:$AB$601,4,0)="","",VLOOKUP($A591,Tournoi!$B$2:$AB$601,4,0))</f>
        <v/>
      </c>
      <c r="E591" s="249" t="str">
        <f aca="false">IF(VLOOKUP($A591,Tournoi!$B$2:$AB$601,5,0)="","",VLOOKUP($A591,Tournoi!$B$2:$AB$601,5,0))</f>
        <v/>
      </c>
      <c r="F591" s="280" t="str">
        <f aca="false">IF(VLOOKUP($A591,Tournoi!$B$2:$AB$601,6,0)="","",VLOOKUP($A591,Tournoi!$B$2:$AB$601,6,0))</f>
        <v/>
      </c>
      <c r="G591" s="280" t="str">
        <f aca="false">IF(VLOOKUP($A591,Tournoi!$B$2:$AB$601,6,0)="","",VLOOKUP($A591,Tournoi!$B$2:$AB$601,8,0))</f>
        <v/>
      </c>
      <c r="H591" s="281" t="str">
        <f aca="false">IF(VLOOKUP($A591,Tournoi!$B$2:$AB$601,6,0)="","",VLOOKUP($A591,Tournoi!$B$2:$AB$601,12,0))</f>
        <v/>
      </c>
      <c r="I591" s="280" t="str">
        <f aca="false">IF(VLOOKUP($A591,Tournoi!$B$2:$AB$601,6,0)="","",VLOOKUP($A591,Tournoi!$B$2:$AB$601,13,0))</f>
        <v/>
      </c>
      <c r="J591" s="281" t="str">
        <f aca="false">IF(VLOOKUP($A591,Tournoi!$B$2:$AB$601,6,0)="","",VLOOKUP($A591,Tournoi!$B$2:$AB$601,17,0))</f>
        <v/>
      </c>
      <c r="K591" s="280" t="str">
        <f aca="false">IF(VLOOKUP($A591,Tournoi!$B$2:$AB$601,6,0)="","",VLOOKUP($A591,Tournoi!$B$2:$AB$601,18,0))</f>
        <v/>
      </c>
      <c r="L591" s="281" t="str">
        <f aca="false">IF(VLOOKUP($A591,Tournoi!$B$2:$AB$601,6,0)="","",VLOOKUP($A591,Tournoi!$B$2:$AB$601,22,0))</f>
        <v/>
      </c>
    </row>
    <row r="592" customFormat="false" ht="14.1" hidden="false" customHeight="true" outlineLevel="0" collapsed="false">
      <c r="A592" s="36" t="n">
        <v>591</v>
      </c>
      <c r="B592" s="278" t="str">
        <f aca="false">IF(VLOOKUP($A592,Ludo_na!$A$2:$AB$602,3,0)="","",VLOOKUP($A592,Ludo_na!$A$2:$AB$602,2,0))</f>
        <v/>
      </c>
      <c r="C592" s="279" t="str">
        <f aca="false">IF(VLOOKUP($A592,Tournoi!$B$2:$AB$601,3,0)="","",VLOOKUP($A592,Tournoi!$B$2:$AB$601,3,0))</f>
        <v/>
      </c>
      <c r="D592" s="279" t="str">
        <f aca="false">IF(VLOOKUP($A592,Tournoi!$B$2:$AB$601,4,0)="","",VLOOKUP($A592,Tournoi!$B$2:$AB$601,4,0))</f>
        <v/>
      </c>
      <c r="E592" s="249" t="str">
        <f aca="false">IF(VLOOKUP($A592,Tournoi!$B$2:$AB$601,5,0)="","",VLOOKUP($A592,Tournoi!$B$2:$AB$601,5,0))</f>
        <v/>
      </c>
      <c r="F592" s="280" t="str">
        <f aca="false">IF(VLOOKUP($A592,Tournoi!$B$2:$AB$601,6,0)="","",VLOOKUP($A592,Tournoi!$B$2:$AB$601,6,0))</f>
        <v/>
      </c>
      <c r="G592" s="280" t="str">
        <f aca="false">IF(VLOOKUP($A592,Tournoi!$B$2:$AB$601,6,0)="","",VLOOKUP($A592,Tournoi!$B$2:$AB$601,8,0))</f>
        <v/>
      </c>
      <c r="H592" s="281" t="str">
        <f aca="false">IF(VLOOKUP($A592,Tournoi!$B$2:$AB$601,6,0)="","",VLOOKUP($A592,Tournoi!$B$2:$AB$601,12,0))</f>
        <v/>
      </c>
      <c r="I592" s="280" t="str">
        <f aca="false">IF(VLOOKUP($A592,Tournoi!$B$2:$AB$601,6,0)="","",VLOOKUP($A592,Tournoi!$B$2:$AB$601,13,0))</f>
        <v/>
      </c>
      <c r="J592" s="281" t="str">
        <f aca="false">IF(VLOOKUP($A592,Tournoi!$B$2:$AB$601,6,0)="","",VLOOKUP($A592,Tournoi!$B$2:$AB$601,17,0))</f>
        <v/>
      </c>
      <c r="K592" s="280" t="str">
        <f aca="false">IF(VLOOKUP($A592,Tournoi!$B$2:$AB$601,6,0)="","",VLOOKUP($A592,Tournoi!$B$2:$AB$601,18,0))</f>
        <v/>
      </c>
      <c r="L592" s="281" t="str">
        <f aca="false">IF(VLOOKUP($A592,Tournoi!$B$2:$AB$601,6,0)="","",VLOOKUP($A592,Tournoi!$B$2:$AB$601,22,0))</f>
        <v/>
      </c>
    </row>
    <row r="593" customFormat="false" ht="14.1" hidden="false" customHeight="true" outlineLevel="0" collapsed="false">
      <c r="A593" s="36" t="n">
        <v>592</v>
      </c>
      <c r="B593" s="278" t="str">
        <f aca="false">IF(VLOOKUP($A593,Ludo_na!$A$2:$AB$602,3,0)="","",VLOOKUP($A593,Ludo_na!$A$2:$AB$602,2,0))</f>
        <v/>
      </c>
      <c r="C593" s="279" t="str">
        <f aca="false">IF(VLOOKUP($A593,Tournoi!$B$2:$AB$601,3,0)="","",VLOOKUP($A593,Tournoi!$B$2:$AB$601,3,0))</f>
        <v/>
      </c>
      <c r="D593" s="279" t="str">
        <f aca="false">IF(VLOOKUP($A593,Tournoi!$B$2:$AB$601,4,0)="","",VLOOKUP($A593,Tournoi!$B$2:$AB$601,4,0))</f>
        <v/>
      </c>
      <c r="E593" s="249" t="str">
        <f aca="false">IF(VLOOKUP($A593,Tournoi!$B$2:$AB$601,5,0)="","",VLOOKUP($A593,Tournoi!$B$2:$AB$601,5,0))</f>
        <v/>
      </c>
      <c r="F593" s="280" t="str">
        <f aca="false">IF(VLOOKUP($A593,Tournoi!$B$2:$AB$601,6,0)="","",VLOOKUP($A593,Tournoi!$B$2:$AB$601,6,0))</f>
        <v/>
      </c>
      <c r="G593" s="280" t="str">
        <f aca="false">IF(VLOOKUP($A593,Tournoi!$B$2:$AB$601,6,0)="","",VLOOKUP($A593,Tournoi!$B$2:$AB$601,8,0))</f>
        <v/>
      </c>
      <c r="H593" s="281" t="str">
        <f aca="false">IF(VLOOKUP($A593,Tournoi!$B$2:$AB$601,6,0)="","",VLOOKUP($A593,Tournoi!$B$2:$AB$601,12,0))</f>
        <v/>
      </c>
      <c r="I593" s="280" t="str">
        <f aca="false">IF(VLOOKUP($A593,Tournoi!$B$2:$AB$601,6,0)="","",VLOOKUP($A593,Tournoi!$B$2:$AB$601,13,0))</f>
        <v/>
      </c>
      <c r="J593" s="281" t="str">
        <f aca="false">IF(VLOOKUP($A593,Tournoi!$B$2:$AB$601,6,0)="","",VLOOKUP($A593,Tournoi!$B$2:$AB$601,17,0))</f>
        <v/>
      </c>
      <c r="K593" s="280" t="str">
        <f aca="false">IF(VLOOKUP($A593,Tournoi!$B$2:$AB$601,6,0)="","",VLOOKUP($A593,Tournoi!$B$2:$AB$601,18,0))</f>
        <v/>
      </c>
      <c r="L593" s="281" t="str">
        <f aca="false">IF(VLOOKUP($A593,Tournoi!$B$2:$AB$601,6,0)="","",VLOOKUP($A593,Tournoi!$B$2:$AB$601,22,0))</f>
        <v/>
      </c>
    </row>
    <row r="594" customFormat="false" ht="14.1" hidden="false" customHeight="true" outlineLevel="0" collapsed="false">
      <c r="A594" s="36" t="n">
        <v>593</v>
      </c>
      <c r="B594" s="278" t="str">
        <f aca="false">IF(VLOOKUP($A594,Ludo_na!$A$2:$AB$602,3,0)="","",VLOOKUP($A594,Ludo_na!$A$2:$AB$602,2,0))</f>
        <v/>
      </c>
      <c r="C594" s="279" t="str">
        <f aca="false">IF(VLOOKUP($A594,Tournoi!$B$2:$AB$601,3,0)="","",VLOOKUP($A594,Tournoi!$B$2:$AB$601,3,0))</f>
        <v/>
      </c>
      <c r="D594" s="279" t="str">
        <f aca="false">IF(VLOOKUP($A594,Tournoi!$B$2:$AB$601,4,0)="","",VLOOKUP($A594,Tournoi!$B$2:$AB$601,4,0))</f>
        <v/>
      </c>
      <c r="E594" s="249" t="str">
        <f aca="false">IF(VLOOKUP($A594,Tournoi!$B$2:$AB$601,5,0)="","",VLOOKUP($A594,Tournoi!$B$2:$AB$601,5,0))</f>
        <v/>
      </c>
      <c r="F594" s="280" t="str">
        <f aca="false">IF(VLOOKUP($A594,Tournoi!$B$2:$AB$601,6,0)="","",VLOOKUP($A594,Tournoi!$B$2:$AB$601,6,0))</f>
        <v/>
      </c>
      <c r="G594" s="280" t="str">
        <f aca="false">IF(VLOOKUP($A594,Tournoi!$B$2:$AB$601,6,0)="","",VLOOKUP($A594,Tournoi!$B$2:$AB$601,8,0))</f>
        <v/>
      </c>
      <c r="H594" s="281" t="str">
        <f aca="false">IF(VLOOKUP($A594,Tournoi!$B$2:$AB$601,6,0)="","",VLOOKUP($A594,Tournoi!$B$2:$AB$601,12,0))</f>
        <v/>
      </c>
      <c r="I594" s="280" t="str">
        <f aca="false">IF(VLOOKUP($A594,Tournoi!$B$2:$AB$601,6,0)="","",VLOOKUP($A594,Tournoi!$B$2:$AB$601,13,0))</f>
        <v/>
      </c>
      <c r="J594" s="281" t="str">
        <f aca="false">IF(VLOOKUP($A594,Tournoi!$B$2:$AB$601,6,0)="","",VLOOKUP($A594,Tournoi!$B$2:$AB$601,17,0))</f>
        <v/>
      </c>
      <c r="K594" s="280" t="str">
        <f aca="false">IF(VLOOKUP($A594,Tournoi!$B$2:$AB$601,6,0)="","",VLOOKUP($A594,Tournoi!$B$2:$AB$601,18,0))</f>
        <v/>
      </c>
      <c r="L594" s="281" t="str">
        <f aca="false">IF(VLOOKUP($A594,Tournoi!$B$2:$AB$601,6,0)="","",VLOOKUP($A594,Tournoi!$B$2:$AB$601,22,0))</f>
        <v/>
      </c>
    </row>
    <row r="595" customFormat="false" ht="14.1" hidden="false" customHeight="true" outlineLevel="0" collapsed="false">
      <c r="A595" s="36" t="n">
        <v>594</v>
      </c>
      <c r="B595" s="278" t="str">
        <f aca="false">IF(VLOOKUP($A595,Ludo_na!$A$2:$AB$602,3,0)="","",VLOOKUP($A595,Ludo_na!$A$2:$AB$602,2,0))</f>
        <v/>
      </c>
      <c r="C595" s="279" t="str">
        <f aca="false">IF(VLOOKUP($A595,Tournoi!$B$2:$AB$601,3,0)="","",VLOOKUP($A595,Tournoi!$B$2:$AB$601,3,0))</f>
        <v/>
      </c>
      <c r="D595" s="279" t="str">
        <f aca="false">IF(VLOOKUP($A595,Tournoi!$B$2:$AB$601,4,0)="","",VLOOKUP($A595,Tournoi!$B$2:$AB$601,4,0))</f>
        <v/>
      </c>
      <c r="E595" s="249" t="str">
        <f aca="false">IF(VLOOKUP($A595,Tournoi!$B$2:$AB$601,5,0)="","",VLOOKUP($A595,Tournoi!$B$2:$AB$601,5,0))</f>
        <v/>
      </c>
      <c r="F595" s="280" t="str">
        <f aca="false">IF(VLOOKUP($A595,Tournoi!$B$2:$AB$601,6,0)="","",VLOOKUP($A595,Tournoi!$B$2:$AB$601,6,0))</f>
        <v/>
      </c>
      <c r="G595" s="280" t="str">
        <f aca="false">IF(VLOOKUP($A595,Tournoi!$B$2:$AB$601,6,0)="","",VLOOKUP($A595,Tournoi!$B$2:$AB$601,8,0))</f>
        <v/>
      </c>
      <c r="H595" s="281" t="str">
        <f aca="false">IF(VLOOKUP($A595,Tournoi!$B$2:$AB$601,6,0)="","",VLOOKUP($A595,Tournoi!$B$2:$AB$601,12,0))</f>
        <v/>
      </c>
      <c r="I595" s="280" t="str">
        <f aca="false">IF(VLOOKUP($A595,Tournoi!$B$2:$AB$601,6,0)="","",VLOOKUP($A595,Tournoi!$B$2:$AB$601,13,0))</f>
        <v/>
      </c>
      <c r="J595" s="281" t="str">
        <f aca="false">IF(VLOOKUP($A595,Tournoi!$B$2:$AB$601,6,0)="","",VLOOKUP($A595,Tournoi!$B$2:$AB$601,17,0))</f>
        <v/>
      </c>
      <c r="K595" s="280" t="str">
        <f aca="false">IF(VLOOKUP($A595,Tournoi!$B$2:$AB$601,6,0)="","",VLOOKUP($A595,Tournoi!$B$2:$AB$601,18,0))</f>
        <v/>
      </c>
      <c r="L595" s="281" t="str">
        <f aca="false">IF(VLOOKUP($A595,Tournoi!$B$2:$AB$601,6,0)="","",VLOOKUP($A595,Tournoi!$B$2:$AB$601,22,0))</f>
        <v/>
      </c>
    </row>
    <row r="596" customFormat="false" ht="14.1" hidden="false" customHeight="true" outlineLevel="0" collapsed="false">
      <c r="A596" s="36" t="n">
        <v>595</v>
      </c>
      <c r="B596" s="278" t="str">
        <f aca="false">IF(VLOOKUP($A596,Ludo_na!$A$2:$AB$602,3,0)="","",VLOOKUP($A596,Ludo_na!$A$2:$AB$602,2,0))</f>
        <v/>
      </c>
      <c r="C596" s="279" t="str">
        <f aca="false">IF(VLOOKUP($A596,Tournoi!$B$2:$AB$601,3,0)="","",VLOOKUP($A596,Tournoi!$B$2:$AB$601,3,0))</f>
        <v/>
      </c>
      <c r="D596" s="279" t="str">
        <f aca="false">IF(VLOOKUP($A596,Tournoi!$B$2:$AB$601,4,0)="","",VLOOKUP($A596,Tournoi!$B$2:$AB$601,4,0))</f>
        <v/>
      </c>
      <c r="E596" s="249" t="str">
        <f aca="false">IF(VLOOKUP($A596,Tournoi!$B$2:$AB$601,5,0)="","",VLOOKUP($A596,Tournoi!$B$2:$AB$601,5,0))</f>
        <v/>
      </c>
      <c r="F596" s="280" t="str">
        <f aca="false">IF(VLOOKUP($A596,Tournoi!$B$2:$AB$601,6,0)="","",VLOOKUP($A596,Tournoi!$B$2:$AB$601,6,0))</f>
        <v/>
      </c>
      <c r="G596" s="280" t="str">
        <f aca="false">IF(VLOOKUP($A596,Tournoi!$B$2:$AB$601,6,0)="","",VLOOKUP($A596,Tournoi!$B$2:$AB$601,8,0))</f>
        <v/>
      </c>
      <c r="H596" s="281" t="str">
        <f aca="false">IF(VLOOKUP($A596,Tournoi!$B$2:$AB$601,6,0)="","",VLOOKUP($A596,Tournoi!$B$2:$AB$601,12,0))</f>
        <v/>
      </c>
      <c r="I596" s="280" t="str">
        <f aca="false">IF(VLOOKUP($A596,Tournoi!$B$2:$AB$601,6,0)="","",VLOOKUP($A596,Tournoi!$B$2:$AB$601,13,0))</f>
        <v/>
      </c>
      <c r="J596" s="281" t="str">
        <f aca="false">IF(VLOOKUP($A596,Tournoi!$B$2:$AB$601,6,0)="","",VLOOKUP($A596,Tournoi!$B$2:$AB$601,17,0))</f>
        <v/>
      </c>
      <c r="K596" s="280" t="str">
        <f aca="false">IF(VLOOKUP($A596,Tournoi!$B$2:$AB$601,6,0)="","",VLOOKUP($A596,Tournoi!$B$2:$AB$601,18,0))</f>
        <v/>
      </c>
      <c r="L596" s="281" t="str">
        <f aca="false">IF(VLOOKUP($A596,Tournoi!$B$2:$AB$601,6,0)="","",VLOOKUP($A596,Tournoi!$B$2:$AB$601,22,0))</f>
        <v/>
      </c>
    </row>
    <row r="597" customFormat="false" ht="14.1" hidden="false" customHeight="true" outlineLevel="0" collapsed="false">
      <c r="A597" s="36" t="n">
        <v>596</v>
      </c>
      <c r="B597" s="278" t="str">
        <f aca="false">IF(VLOOKUP($A597,Ludo_na!$A$2:$AB$602,3,0)="","",VLOOKUP($A597,Ludo_na!$A$2:$AB$602,2,0))</f>
        <v/>
      </c>
      <c r="C597" s="279" t="str">
        <f aca="false">IF(VLOOKUP($A597,Tournoi!$B$2:$AB$601,3,0)="","",VLOOKUP($A597,Tournoi!$B$2:$AB$601,3,0))</f>
        <v/>
      </c>
      <c r="D597" s="279" t="str">
        <f aca="false">IF(VLOOKUP($A597,Tournoi!$B$2:$AB$601,4,0)="","",VLOOKUP($A597,Tournoi!$B$2:$AB$601,4,0))</f>
        <v/>
      </c>
      <c r="E597" s="249" t="str">
        <f aca="false">IF(VLOOKUP($A597,Tournoi!$B$2:$AB$601,5,0)="","",VLOOKUP($A597,Tournoi!$B$2:$AB$601,5,0))</f>
        <v/>
      </c>
      <c r="F597" s="280" t="str">
        <f aca="false">IF(VLOOKUP($A597,Tournoi!$B$2:$AB$601,6,0)="","",VLOOKUP($A597,Tournoi!$B$2:$AB$601,6,0))</f>
        <v/>
      </c>
      <c r="G597" s="280" t="str">
        <f aca="false">IF(VLOOKUP($A597,Tournoi!$B$2:$AB$601,6,0)="","",VLOOKUP($A597,Tournoi!$B$2:$AB$601,8,0))</f>
        <v/>
      </c>
      <c r="H597" s="281" t="str">
        <f aca="false">IF(VLOOKUP($A597,Tournoi!$B$2:$AB$601,6,0)="","",VLOOKUP($A597,Tournoi!$B$2:$AB$601,12,0))</f>
        <v/>
      </c>
      <c r="I597" s="280" t="str">
        <f aca="false">IF(VLOOKUP($A597,Tournoi!$B$2:$AB$601,6,0)="","",VLOOKUP($A597,Tournoi!$B$2:$AB$601,13,0))</f>
        <v/>
      </c>
      <c r="J597" s="281" t="str">
        <f aca="false">IF(VLOOKUP($A597,Tournoi!$B$2:$AB$601,6,0)="","",VLOOKUP($A597,Tournoi!$B$2:$AB$601,17,0))</f>
        <v/>
      </c>
      <c r="K597" s="280" t="str">
        <f aca="false">IF(VLOOKUP($A597,Tournoi!$B$2:$AB$601,6,0)="","",VLOOKUP($A597,Tournoi!$B$2:$AB$601,18,0))</f>
        <v/>
      </c>
      <c r="L597" s="281" t="str">
        <f aca="false">IF(VLOOKUP($A597,Tournoi!$B$2:$AB$601,6,0)="","",VLOOKUP($A597,Tournoi!$B$2:$AB$601,22,0))</f>
        <v/>
      </c>
    </row>
    <row r="598" customFormat="false" ht="14.1" hidden="false" customHeight="true" outlineLevel="0" collapsed="false">
      <c r="A598" s="36" t="n">
        <v>597</v>
      </c>
      <c r="B598" s="278" t="str">
        <f aca="false">IF(VLOOKUP($A598,Ludo_na!$A$2:$AB$602,3,0)="","",VLOOKUP($A598,Ludo_na!$A$2:$AB$602,2,0))</f>
        <v/>
      </c>
      <c r="C598" s="279" t="str">
        <f aca="false">IF(VLOOKUP($A598,Tournoi!$B$2:$AB$601,3,0)="","",VLOOKUP($A598,Tournoi!$B$2:$AB$601,3,0))</f>
        <v/>
      </c>
      <c r="D598" s="279" t="str">
        <f aca="false">IF(VLOOKUP($A598,Tournoi!$B$2:$AB$601,4,0)="","",VLOOKUP($A598,Tournoi!$B$2:$AB$601,4,0))</f>
        <v/>
      </c>
      <c r="E598" s="249" t="str">
        <f aca="false">IF(VLOOKUP($A598,Tournoi!$B$2:$AB$601,5,0)="","",VLOOKUP($A598,Tournoi!$B$2:$AB$601,5,0))</f>
        <v/>
      </c>
      <c r="F598" s="280" t="str">
        <f aca="false">IF(VLOOKUP($A598,Tournoi!$B$2:$AB$601,6,0)="","",VLOOKUP($A598,Tournoi!$B$2:$AB$601,6,0))</f>
        <v/>
      </c>
      <c r="G598" s="280" t="str">
        <f aca="false">IF(VLOOKUP($A598,Tournoi!$B$2:$AB$601,6,0)="","",VLOOKUP($A598,Tournoi!$B$2:$AB$601,8,0))</f>
        <v/>
      </c>
      <c r="H598" s="281" t="str">
        <f aca="false">IF(VLOOKUP($A598,Tournoi!$B$2:$AB$601,6,0)="","",VLOOKUP($A598,Tournoi!$B$2:$AB$601,12,0))</f>
        <v/>
      </c>
      <c r="I598" s="280" t="str">
        <f aca="false">IF(VLOOKUP($A598,Tournoi!$B$2:$AB$601,6,0)="","",VLOOKUP($A598,Tournoi!$B$2:$AB$601,13,0))</f>
        <v/>
      </c>
      <c r="J598" s="281" t="str">
        <f aca="false">IF(VLOOKUP($A598,Tournoi!$B$2:$AB$601,6,0)="","",VLOOKUP($A598,Tournoi!$B$2:$AB$601,17,0))</f>
        <v/>
      </c>
      <c r="K598" s="280" t="str">
        <f aca="false">IF(VLOOKUP($A598,Tournoi!$B$2:$AB$601,6,0)="","",VLOOKUP($A598,Tournoi!$B$2:$AB$601,18,0))</f>
        <v/>
      </c>
      <c r="L598" s="281" t="str">
        <f aca="false">IF(VLOOKUP($A598,Tournoi!$B$2:$AB$601,6,0)="","",VLOOKUP($A598,Tournoi!$B$2:$AB$601,22,0))</f>
        <v/>
      </c>
    </row>
    <row r="599" customFormat="false" ht="14.1" hidden="false" customHeight="true" outlineLevel="0" collapsed="false">
      <c r="A599" s="36" t="n">
        <v>598</v>
      </c>
      <c r="B599" s="278" t="str">
        <f aca="false">IF(VLOOKUP($A599,Ludo_na!$A$2:$AB$602,3,0)="","",VLOOKUP($A599,Ludo_na!$A$2:$AB$602,2,0))</f>
        <v/>
      </c>
      <c r="C599" s="279" t="str">
        <f aca="false">IF(VLOOKUP($A599,Tournoi!$B$2:$AB$601,3,0)="","",VLOOKUP($A599,Tournoi!$B$2:$AB$601,3,0))</f>
        <v/>
      </c>
      <c r="D599" s="279" t="str">
        <f aca="false">IF(VLOOKUP($A599,Tournoi!$B$2:$AB$601,4,0)="","",VLOOKUP($A599,Tournoi!$B$2:$AB$601,4,0))</f>
        <v/>
      </c>
      <c r="E599" s="249" t="str">
        <f aca="false">IF(VLOOKUP($A599,Tournoi!$B$2:$AB$601,5,0)="","",VLOOKUP($A599,Tournoi!$B$2:$AB$601,5,0))</f>
        <v/>
      </c>
      <c r="F599" s="280" t="str">
        <f aca="false">IF(VLOOKUP($A599,Tournoi!$B$2:$AB$601,6,0)="","",VLOOKUP($A599,Tournoi!$B$2:$AB$601,6,0))</f>
        <v/>
      </c>
      <c r="G599" s="280" t="str">
        <f aca="false">IF(VLOOKUP($A599,Tournoi!$B$2:$AB$601,6,0)="","",VLOOKUP($A599,Tournoi!$B$2:$AB$601,8,0))</f>
        <v/>
      </c>
      <c r="H599" s="281" t="str">
        <f aca="false">IF(VLOOKUP($A599,Tournoi!$B$2:$AB$601,6,0)="","",VLOOKUP($A599,Tournoi!$B$2:$AB$601,12,0))</f>
        <v/>
      </c>
      <c r="I599" s="280" t="str">
        <f aca="false">IF(VLOOKUP($A599,Tournoi!$B$2:$AB$601,6,0)="","",VLOOKUP($A599,Tournoi!$B$2:$AB$601,13,0))</f>
        <v/>
      </c>
      <c r="J599" s="281" t="str">
        <f aca="false">IF(VLOOKUP($A599,Tournoi!$B$2:$AB$601,6,0)="","",VLOOKUP($A599,Tournoi!$B$2:$AB$601,17,0))</f>
        <v/>
      </c>
      <c r="K599" s="280" t="str">
        <f aca="false">IF(VLOOKUP($A599,Tournoi!$B$2:$AB$601,6,0)="","",VLOOKUP($A599,Tournoi!$B$2:$AB$601,18,0))</f>
        <v/>
      </c>
      <c r="L599" s="281" t="str">
        <f aca="false">IF(VLOOKUP($A599,Tournoi!$B$2:$AB$601,6,0)="","",VLOOKUP($A599,Tournoi!$B$2:$AB$601,22,0))</f>
        <v/>
      </c>
    </row>
    <row r="600" customFormat="false" ht="14.1" hidden="false" customHeight="true" outlineLevel="0" collapsed="false">
      <c r="A600" s="36" t="n">
        <v>599</v>
      </c>
      <c r="B600" s="278" t="str">
        <f aca="false">IF(VLOOKUP($A600,Ludo_na!$A$2:$AB$602,3,0)="","",VLOOKUP($A600,Ludo_na!$A$2:$AB$602,2,0))</f>
        <v/>
      </c>
      <c r="C600" s="279" t="str">
        <f aca="false">IF(VLOOKUP($A600,Tournoi!$B$2:$AB$601,3,0)="","",VLOOKUP($A600,Tournoi!$B$2:$AB$601,3,0))</f>
        <v/>
      </c>
      <c r="D600" s="279" t="str">
        <f aca="false">IF(VLOOKUP($A600,Tournoi!$B$2:$AB$601,4,0)="","",VLOOKUP($A600,Tournoi!$B$2:$AB$601,4,0))</f>
        <v/>
      </c>
      <c r="E600" s="249" t="str">
        <f aca="false">IF(VLOOKUP($A600,Tournoi!$B$2:$AB$601,5,0)="","",VLOOKUP($A600,Tournoi!$B$2:$AB$601,5,0))</f>
        <v/>
      </c>
      <c r="F600" s="280" t="str">
        <f aca="false">IF(VLOOKUP($A600,Tournoi!$B$2:$AB$601,6,0)="","",VLOOKUP($A600,Tournoi!$B$2:$AB$601,6,0))</f>
        <v/>
      </c>
      <c r="G600" s="280" t="str">
        <f aca="false">IF(VLOOKUP($A600,Tournoi!$B$2:$AB$601,6,0)="","",VLOOKUP($A600,Tournoi!$B$2:$AB$601,8,0))</f>
        <v/>
      </c>
      <c r="H600" s="281" t="str">
        <f aca="false">IF(VLOOKUP($A600,Tournoi!$B$2:$AB$601,6,0)="","",VLOOKUP($A600,Tournoi!$B$2:$AB$601,12,0))</f>
        <v/>
      </c>
      <c r="I600" s="280" t="str">
        <f aca="false">IF(VLOOKUP($A600,Tournoi!$B$2:$AB$601,6,0)="","",VLOOKUP($A600,Tournoi!$B$2:$AB$601,13,0))</f>
        <v/>
      </c>
      <c r="J600" s="281" t="str">
        <f aca="false">IF(VLOOKUP($A600,Tournoi!$B$2:$AB$601,6,0)="","",VLOOKUP($A600,Tournoi!$B$2:$AB$601,17,0))</f>
        <v/>
      </c>
      <c r="K600" s="280" t="str">
        <f aca="false">IF(VLOOKUP($A600,Tournoi!$B$2:$AB$601,6,0)="","",VLOOKUP($A600,Tournoi!$B$2:$AB$601,18,0))</f>
        <v/>
      </c>
      <c r="L600" s="281" t="str">
        <f aca="false">IF(VLOOKUP($A600,Tournoi!$B$2:$AB$601,6,0)="","",VLOOKUP($A600,Tournoi!$B$2:$AB$601,22,0))</f>
        <v/>
      </c>
    </row>
    <row r="601" customFormat="false" ht="14.1" hidden="false" customHeight="true" outlineLevel="0" collapsed="false">
      <c r="A601" s="36" t="n">
        <v>600</v>
      </c>
      <c r="B601" s="278" t="str">
        <f aca="false">IF(VLOOKUP($A601,Ludo_na!$A$2:$AB$602,3,0)="","",VLOOKUP($A601,Ludo_na!$A$2:$AB$602,2,0))</f>
        <v/>
      </c>
      <c r="C601" s="279" t="str">
        <f aca="false">IF(VLOOKUP($A601,Tournoi!$B$2:$AB$601,3,0)="","",VLOOKUP($A601,Tournoi!$B$2:$AB$601,3,0))</f>
        <v/>
      </c>
      <c r="D601" s="279" t="str">
        <f aca="false">IF(VLOOKUP($A601,Tournoi!$B$2:$AB$601,4,0)="","",VLOOKUP($A601,Tournoi!$B$2:$AB$601,4,0))</f>
        <v/>
      </c>
      <c r="E601" s="249" t="str">
        <f aca="false">IF(VLOOKUP($A601,Tournoi!$B$2:$AB$601,5,0)="","",VLOOKUP($A601,Tournoi!$B$2:$AB$601,5,0))</f>
        <v/>
      </c>
      <c r="F601" s="280" t="str">
        <f aca="false">IF(VLOOKUP($A601,Tournoi!$B$2:$AB$601,6,0)="","",VLOOKUP($A601,Tournoi!$B$2:$AB$601,6,0))</f>
        <v/>
      </c>
      <c r="G601" s="280" t="str">
        <f aca="false">IF(VLOOKUP($A601,Tournoi!$B$2:$AB$601,6,0)="","",VLOOKUP($A601,Tournoi!$B$2:$AB$601,8,0))</f>
        <v/>
      </c>
      <c r="H601" s="281" t="str">
        <f aca="false">IF(VLOOKUP($A601,Tournoi!$B$2:$AB$601,6,0)="","",VLOOKUP($A601,Tournoi!$B$2:$AB$601,12,0))</f>
        <v/>
      </c>
      <c r="I601" s="280" t="str">
        <f aca="false">IF(VLOOKUP($A601,Tournoi!$B$2:$AB$601,6,0)="","",VLOOKUP($A601,Tournoi!$B$2:$AB$601,13,0))</f>
        <v/>
      </c>
      <c r="J601" s="281" t="str">
        <f aca="false">IF(VLOOKUP($A601,Tournoi!$B$2:$AB$601,6,0)="","",VLOOKUP($A601,Tournoi!$B$2:$AB$601,17,0))</f>
        <v/>
      </c>
      <c r="K601" s="280" t="str">
        <f aca="false">IF(VLOOKUP($A601,Tournoi!$B$2:$AB$601,6,0)="","",VLOOKUP($A601,Tournoi!$B$2:$AB$601,18,0))</f>
        <v/>
      </c>
      <c r="L601" s="281" t="str">
        <f aca="false">IF(VLOOKUP($A601,Tournoi!$B$2:$AB$601,6,0)="","",VLOOKUP($A601,Tournoi!$B$2:$AB$601,22,0))</f>
        <v/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Roman,Standaard"&amp;12&amp;A</oddHeader>
    <oddFooter>&amp;C&amp;"Times New Roman,Standaard"&amp;12Page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LibreOffice/5.1.6.2$Linux_X86_64 LibreOffice_project/10m0$Build-2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2017-04-27T21:15:10Z</dcterms:created>
  <dc:creator>Paul Van Hove</dc:creator>
  <dc:description/>
  <dc:language>nl-BE</dc:language>
  <cp:lastModifiedBy/>
  <dcterms:modified xsi:type="dcterms:W3CDTF">2017-09-20T17:36:26Z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